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" sheetId="1" r:id="rId5"/>
    <sheet state="visible" name="Category Saturation" sheetId="2" r:id="rId6"/>
    <sheet state="visible" name="Monetization" sheetId="3" r:id="rId7"/>
    <sheet state="visible" name="Refrence Data" sheetId="4" r:id="rId8"/>
    <sheet state="visible" name="Copy of Refrence Data" sheetId="5" r:id="rId9"/>
    <sheet state="visible" name="New Launch Success Rate" sheetId="6" r:id="rId10"/>
    <sheet state="visible" name="Main Working" sheetId="7" r:id="rId11"/>
    <sheet state="visible" name="Availability" sheetId="8" r:id="rId12"/>
    <sheet state="visible" name="ROS" sheetId="9" r:id="rId13"/>
    <sheet state="visible" name="Non Moving" sheetId="10" r:id="rId14"/>
  </sheets>
  <definedNames>
    <definedName hidden="1" localSheetId="4" name="_xlnm._FilterDatabase">'Copy of Refrence Data'!$A$1:$AL$1322</definedName>
  </definedNames>
  <calcPr/>
</workbook>
</file>

<file path=xl/sharedStrings.xml><?xml version="1.0" encoding="utf-8"?>
<sst xmlns="http://schemas.openxmlformats.org/spreadsheetml/2006/main" count="60261" uniqueCount="4226">
  <si>
    <t>Data</t>
  </si>
  <si>
    <t>Queries</t>
  </si>
  <si>
    <t>Refrence Data</t>
  </si>
  <si>
    <t>https://careem-insights.careem-engineering.com/sqllab?savedQueryId=432380</t>
  </si>
  <si>
    <t>New Launch Success</t>
  </si>
  <si>
    <t>https://careem-insights.careem-engineering.com/sqllab?savedQueryId=432384</t>
  </si>
  <si>
    <t>Key</t>
  </si>
  <si>
    <t>Concentration Index</t>
  </si>
  <si>
    <t>SKU Efficiency</t>
  </si>
  <si>
    <t>W/D</t>
  </si>
  <si>
    <t>Score</t>
  </si>
  <si>
    <t>Low</t>
  </si>
  <si>
    <t>High</t>
  </si>
  <si>
    <t>Width</t>
  </si>
  <si>
    <t>Depth</t>
  </si>
  <si>
    <t>Medium</t>
  </si>
  <si>
    <t>Types</t>
  </si>
  <si>
    <t>Promo Calendar Committed</t>
  </si>
  <si>
    <t>Trade Funding</t>
  </si>
  <si>
    <t>Ads Support</t>
  </si>
  <si>
    <t>No Support</t>
  </si>
  <si>
    <t>Category_ASP Key</t>
  </si>
  <si>
    <t>Subcat_ASP Key</t>
  </si>
  <si>
    <t>Parent Category</t>
  </si>
  <si>
    <t>Sub Category</t>
  </si>
  <si>
    <t>ASP Bucket</t>
  </si>
  <si>
    <t>Count of SKUs (Avail &gt;50%)</t>
  </si>
  <si>
    <t>Count of Non-Moving SKUs</t>
  </si>
  <si>
    <t>Total Onhand</t>
  </si>
  <si>
    <t>Non-Moving Onhand</t>
  </si>
  <si>
    <t>Total ROS (L14D)</t>
  </si>
  <si>
    <t>Total ROS (L30D)</t>
  </si>
  <si>
    <t>Total ROS (L60D)</t>
  </si>
  <si>
    <t>ROS of Top 20% SKUs</t>
  </si>
  <si>
    <t>P10 ROS (All)</t>
  </si>
  <si>
    <t>P20 ROS (All)</t>
  </si>
  <si>
    <t>P30 ROS (All)</t>
  </si>
  <si>
    <t>P50 ROS (All)</t>
  </si>
  <si>
    <t>P70 ROS (All)</t>
  </si>
  <si>
    <t>P10 ROS (Moving)</t>
  </si>
  <si>
    <t>P20 ROS (Moving)</t>
  </si>
  <si>
    <t>P30 ROS (Moving)</t>
  </si>
  <si>
    <t>P50 ROS (Moving)</t>
  </si>
  <si>
    <t>P70 ROS (Moving)</t>
  </si>
  <si>
    <t>Sub Category P50 ROS (All)</t>
  </si>
  <si>
    <t>Sub Category P50 ROS (Moving)</t>
  </si>
  <si>
    <t>Sub Category SKU Efficiency</t>
  </si>
  <si>
    <t>Sub Category Median SKU Efficiency</t>
  </si>
  <si>
    <t>Category-ASP P50 ROS (All)</t>
  </si>
  <si>
    <t>Category-ASP P50 ROS (Moving)</t>
  </si>
  <si>
    <t>Category-ASP SKU Efficiency</t>
  </si>
  <si>
    <t>Category-ASP Median SKU Efficiency</t>
  </si>
  <si>
    <t>Parent Category P50 ROS (All)</t>
  </si>
  <si>
    <t>Parent Category P50 ROS (Moving)</t>
  </si>
  <si>
    <t>Parent Category SKU Efficiency</t>
  </si>
  <si>
    <t>Parent Category Median SKU Efficiency</t>
  </si>
  <si>
    <t>Run Date</t>
  </si>
  <si>
    <t>_10-15</t>
  </si>
  <si>
    <t>#########</t>
  </si>
  <si>
    <t>_25+</t>
  </si>
  <si>
    <t>25+</t>
  </si>
  <si>
    <t>_Unknown</t>
  </si>
  <si>
    <t>Unknown</t>
  </si>
  <si>
    <t>Adult Care_25+</t>
  </si>
  <si>
    <t>Accessories_25+</t>
  </si>
  <si>
    <t>Adult Care</t>
  </si>
  <si>
    <t>Accessories</t>
  </si>
  <si>
    <t>Adult Care_Unknown</t>
  </si>
  <si>
    <t>Accessories_Unknown</t>
  </si>
  <si>
    <t>Adult Care_15-20</t>
  </si>
  <si>
    <t>Condoms_15-20</t>
  </si>
  <si>
    <t>Condoms</t>
  </si>
  <si>
    <t>15-20</t>
  </si>
  <si>
    <t>Adult Care_20-25</t>
  </si>
  <si>
    <t>Condoms_20-25</t>
  </si>
  <si>
    <t>20-25</t>
  </si>
  <si>
    <t>Condoms_25+</t>
  </si>
  <si>
    <t>Adult Care_5-10</t>
  </si>
  <si>
    <t>Condoms_5-10</t>
  </si>
  <si>
    <t>Condoms_Unknown</t>
  </si>
  <si>
    <t>Lubricants_25+</t>
  </si>
  <si>
    <t>Lubricants</t>
  </si>
  <si>
    <t>Lubricants_Unknown</t>
  </si>
  <si>
    <t>Baby Essentials_Unknown</t>
  </si>
  <si>
    <t>Baby Essentials</t>
  </si>
  <si>
    <t>Baby Essentials_0-5</t>
  </si>
  <si>
    <t>Baby Bath &amp; Shower_0-5</t>
  </si>
  <si>
    <t>Baby Bath &amp; Shower</t>
  </si>
  <si>
    <t>0-5</t>
  </si>
  <si>
    <t>Baby Essentials_10-15</t>
  </si>
  <si>
    <t>Baby Bath &amp; Shower_10-15</t>
  </si>
  <si>
    <t>Baby Essentials_15-20</t>
  </si>
  <si>
    <t>Baby Bath &amp; Shower_15-20</t>
  </si>
  <si>
    <t>Baby Essentials_20-25</t>
  </si>
  <si>
    <t>Baby Bath &amp; Shower_20-25</t>
  </si>
  <si>
    <t>Baby Essentials_25+</t>
  </si>
  <si>
    <t>Baby Bath &amp; Shower_25+</t>
  </si>
  <si>
    <t>Baby Bath &amp; Shower_Unknown</t>
  </si>
  <si>
    <t>Baby Care_10-15</t>
  </si>
  <si>
    <t>Baby Care</t>
  </si>
  <si>
    <t>Baby Care_15-20</t>
  </si>
  <si>
    <t>Baby Care_20-25</t>
  </si>
  <si>
    <t>Baby Care_25+</t>
  </si>
  <si>
    <t>Baby Care_Unknown</t>
  </si>
  <si>
    <t>Baby Food_0-5</t>
  </si>
  <si>
    <t>Baby Food</t>
  </si>
  <si>
    <t>Baby Food_10-15</t>
  </si>
  <si>
    <t>Baby Food_15-20</t>
  </si>
  <si>
    <t>Baby Food_20-25</t>
  </si>
  <si>
    <t>Baby Food_25+</t>
  </si>
  <si>
    <t>Baby Essentials_5-10</t>
  </si>
  <si>
    <t>Baby Food_5-10</t>
  </si>
  <si>
    <t>Baby Food_Unknown</t>
  </si>
  <si>
    <t>Diapers_15-20</t>
  </si>
  <si>
    <t>Diapers</t>
  </si>
  <si>
    <t>Diapers_25+</t>
  </si>
  <si>
    <t>Diapers_Unknown</t>
  </si>
  <si>
    <t>Milk Formula_10-15</t>
  </si>
  <si>
    <t>Milk Formula</t>
  </si>
  <si>
    <t>Milk Formula_25+</t>
  </si>
  <si>
    <t>Milk Formula_Unknown</t>
  </si>
  <si>
    <t>Wipes_0-5</t>
  </si>
  <si>
    <t>Wipes</t>
  </si>
  <si>
    <t>Wipes_10-15</t>
  </si>
  <si>
    <t>Wipes_15-20</t>
  </si>
  <si>
    <t>Wipes_20-25</t>
  </si>
  <si>
    <t>Wipes_25+</t>
  </si>
  <si>
    <t>Wipes_5-10</t>
  </si>
  <si>
    <t>Wipes_Unknown</t>
  </si>
  <si>
    <t>Baby Essentials | Salty Snacks_Unknown</t>
  </si>
  <si>
    <t>Baby Food | Healthy Snacks_Unknown</t>
  </si>
  <si>
    <t>Baby Essentials | Salty Snacks</t>
  </si>
  <si>
    <t>Baby Food | Healthy Snacks</t>
  </si>
  <si>
    <t>Bakery_0-5</t>
  </si>
  <si>
    <t>Arabic &amp; Flat Bread_0-5</t>
  </si>
  <si>
    <t>Bakery</t>
  </si>
  <si>
    <t>Arabic &amp; Flat Bread</t>
  </si>
  <si>
    <t>Bakery_10-15</t>
  </si>
  <si>
    <t>Arabic &amp; Flat Bread_10-15</t>
  </si>
  <si>
    <t>Bakery_15-20</t>
  </si>
  <si>
    <t>Arabic &amp; Flat Bread_15-20</t>
  </si>
  <si>
    <t>Bakery_20-25</t>
  </si>
  <si>
    <t>Arabic &amp; Flat Bread_20-25</t>
  </si>
  <si>
    <t>Bakery_5-10</t>
  </si>
  <si>
    <t>Arabic &amp; Flat Bread_5-10</t>
  </si>
  <si>
    <t>Bakery_Unknown</t>
  </si>
  <si>
    <t>Arabic &amp; Flat Bread_Unknown</t>
  </si>
  <si>
    <t>Arabic Sweets_10-15</t>
  </si>
  <si>
    <t>Arabic Sweets</t>
  </si>
  <si>
    <t>Arabic Sweets_15-20</t>
  </si>
  <si>
    <t>Bakery_25+</t>
  </si>
  <si>
    <t>Arabic Sweets_25+</t>
  </si>
  <si>
    <t>Arabic Sweets_Unknown</t>
  </si>
  <si>
    <t>Buns &amp; Rolls_0-5</t>
  </si>
  <si>
    <t>Buns &amp; Rolls</t>
  </si>
  <si>
    <t>Buns &amp; Rolls_10-15</t>
  </si>
  <si>
    <t>Buns &amp; Rolls_15-20</t>
  </si>
  <si>
    <t>Buns &amp; Rolls_20-25</t>
  </si>
  <si>
    <t>Buns &amp; Rolls_5-10</t>
  </si>
  <si>
    <t>Buns &amp; Rolls_Unknown</t>
  </si>
  <si>
    <t>Croissants &amp; Cakes_0-5</t>
  </si>
  <si>
    <t>Croissants &amp; Cakes</t>
  </si>
  <si>
    <t>Croissants &amp; Cakes_10-15</t>
  </si>
  <si>
    <t>Croissants &amp; Cakes_15-20</t>
  </si>
  <si>
    <t>Croissants &amp; Cakes_20-25</t>
  </si>
  <si>
    <t>Croissants &amp; Cakes_25+</t>
  </si>
  <si>
    <t>Croissants &amp; Cakes_5-10</t>
  </si>
  <si>
    <t>Croissants &amp; Cakes_Unknown</t>
  </si>
  <si>
    <t>Fresh Bakery_0-5</t>
  </si>
  <si>
    <t>Fresh Bakery</t>
  </si>
  <si>
    <t>Fresh Bakery_10-15</t>
  </si>
  <si>
    <t>Fresh Bakery_15-20</t>
  </si>
  <si>
    <t>Fresh Bakery_20-25</t>
  </si>
  <si>
    <t>Fresh Bakery_25+</t>
  </si>
  <si>
    <t>Fresh Bakery_5-10</t>
  </si>
  <si>
    <t>Fresh Bakery_Unknown</t>
  </si>
  <si>
    <t>Parathas &amp; Dosas_5-10</t>
  </si>
  <si>
    <t>Parathas &amp; Dosas</t>
  </si>
  <si>
    <t>Parathas &amp; Dosas_Unknown</t>
  </si>
  <si>
    <t>Puff Pastry, Dough &amp; Pizza Bases_Unknown</t>
  </si>
  <si>
    <t>Puff Pastry, Dough &amp; Pizza Bases</t>
  </si>
  <si>
    <t>Rusks, Crispbread &amp; Crackers_0-5</t>
  </si>
  <si>
    <t>Rusks, Crispbread &amp; Crackers</t>
  </si>
  <si>
    <t>Rusks, Crispbread &amp; Crackers_10-15</t>
  </si>
  <si>
    <t>Rusks, Crispbread &amp; Crackers_15-20</t>
  </si>
  <si>
    <t>Rusks, Crispbread &amp; Crackers_20-25</t>
  </si>
  <si>
    <t>Rusks, Crispbread &amp; Crackers_25+</t>
  </si>
  <si>
    <t>Rusks, Crispbread &amp; Crackers_5-10</t>
  </si>
  <si>
    <t>Rusks, Crispbread &amp; Crackers_Unknown</t>
  </si>
  <si>
    <t>Sliced Bread_0-5</t>
  </si>
  <si>
    <t>Sliced Bread</t>
  </si>
  <si>
    <t>Sliced Bread_10-15</t>
  </si>
  <si>
    <t>Sliced Bread_15-20</t>
  </si>
  <si>
    <t>Sliced Bread_20-25</t>
  </si>
  <si>
    <t>Sliced Bread_25+</t>
  </si>
  <si>
    <t>Sliced Bread_5-10</t>
  </si>
  <si>
    <t>Sliced Bread_Unknown</t>
  </si>
  <si>
    <t>Tortillas &amp; Wraps_10-15</t>
  </si>
  <si>
    <t>Tortillas &amp; Wraps</t>
  </si>
  <si>
    <t>Tortillas &amp; Wraps_15-20</t>
  </si>
  <si>
    <t>Tortillas &amp; Wraps_20-25</t>
  </si>
  <si>
    <t>Tortillas &amp; Wraps_25+</t>
  </si>
  <si>
    <t>Tortillas &amp; Wraps_5-10</t>
  </si>
  <si>
    <t>Tortillas &amp; Wraps_Unknown</t>
  </si>
  <si>
    <t>Baking Ingredients_0-5</t>
  </si>
  <si>
    <t>Baking Agents_0-5</t>
  </si>
  <si>
    <t>Baking Ingredients</t>
  </si>
  <si>
    <t>Baking Agents</t>
  </si>
  <si>
    <t>Baking Ingredients_10-15</t>
  </si>
  <si>
    <t>Baking Agents_10-15</t>
  </si>
  <si>
    <t>Baking Ingredients_15-20</t>
  </si>
  <si>
    <t>Baking Agents_15-20</t>
  </si>
  <si>
    <t>Baking Ingredients_20-25</t>
  </si>
  <si>
    <t>Baking Agents_20-25</t>
  </si>
  <si>
    <t>Baking Ingredients_5-10</t>
  </si>
  <si>
    <t>Baking Agents_5-10</t>
  </si>
  <si>
    <t>Baking Ingredients_Unknown</t>
  </si>
  <si>
    <t>Baking Agents_Unknown</t>
  </si>
  <si>
    <t>Baking Mixes_0-5</t>
  </si>
  <si>
    <t>Baking Mixes</t>
  </si>
  <si>
    <t>Baking Mixes_10-15</t>
  </si>
  <si>
    <t>Baking Mixes_15-20</t>
  </si>
  <si>
    <t>Baking Mixes_20-25</t>
  </si>
  <si>
    <t>Baking Ingredients_25+</t>
  </si>
  <si>
    <t>Baking Mixes_25+</t>
  </si>
  <si>
    <t>Baking Mixes_5-10</t>
  </si>
  <si>
    <t>Baking Mixes_Unknown</t>
  </si>
  <si>
    <t>Doughs_Unknown</t>
  </si>
  <si>
    <t>Doughs</t>
  </si>
  <si>
    <t>Flavouring &amp; Food Coloring_0-5</t>
  </si>
  <si>
    <t>Flavouring &amp; Food Coloring</t>
  </si>
  <si>
    <t>Flavouring &amp; Food Coloring_5-10</t>
  </si>
  <si>
    <t>Flavouring &amp; Food Coloring_Unknown</t>
  </si>
  <si>
    <t>Flour_0-5</t>
  </si>
  <si>
    <t>Flour</t>
  </si>
  <si>
    <t>Flour_10-15</t>
  </si>
  <si>
    <t>Flour_15-20</t>
  </si>
  <si>
    <t>Flour_20-25</t>
  </si>
  <si>
    <t>Flour_25+</t>
  </si>
  <si>
    <t>Flour_5-10</t>
  </si>
  <si>
    <t>Flour_Unknown</t>
  </si>
  <si>
    <t>Sugar &amp; Sweeteners_0-5</t>
  </si>
  <si>
    <t>Sugar &amp; Sweeteners</t>
  </si>
  <si>
    <t>Sugar &amp; Sweeteners_10-15</t>
  </si>
  <si>
    <t>Sugar &amp; Sweeteners_15-20</t>
  </si>
  <si>
    <t>Sugar &amp; Sweeteners_20-25</t>
  </si>
  <si>
    <t>Sugar &amp; Sweeteners_25+</t>
  </si>
  <si>
    <t>Sugar &amp; Sweeteners_5-10</t>
  </si>
  <si>
    <t>Sugar &amp; Sweeteners_Unknown</t>
  </si>
  <si>
    <t>Syrups &amp; Toppings_10-15</t>
  </si>
  <si>
    <t>Syrups &amp; Toppings</t>
  </si>
  <si>
    <t>Syrups &amp; Toppings_15-20</t>
  </si>
  <si>
    <t>Syrups &amp; Toppings_20-25</t>
  </si>
  <si>
    <t>Syrups &amp; Toppings_25+</t>
  </si>
  <si>
    <t>Syrups &amp; Toppings_5-10</t>
  </si>
  <si>
    <t>Syrups &amp; Toppings_Unknown</t>
  </si>
  <si>
    <t>Beauty_25+</t>
  </si>
  <si>
    <t>Fragrances_25+</t>
  </si>
  <si>
    <t>Beauty</t>
  </si>
  <si>
    <t>Fragrances</t>
  </si>
  <si>
    <t>Beauty_Unknown</t>
  </si>
  <si>
    <t>Fragrances_Unknown</t>
  </si>
  <si>
    <t>Beauty_15-20</t>
  </si>
  <si>
    <t>Hair Studio_15-20</t>
  </si>
  <si>
    <t>Hair Studio</t>
  </si>
  <si>
    <t>Beauty_20-25</t>
  </si>
  <si>
    <t>Hair Studio_20-25</t>
  </si>
  <si>
    <t>Hair Studio_25+</t>
  </si>
  <si>
    <t>Hair Studio_Unknown</t>
  </si>
  <si>
    <t>Makeup_25+</t>
  </si>
  <si>
    <t>Makeup</t>
  </si>
  <si>
    <t>Makeup_Unknown</t>
  </si>
  <si>
    <t>Beauty_10-15</t>
  </si>
  <si>
    <t>Skin &amp; Treatments_10-15</t>
  </si>
  <si>
    <t>Skin &amp; Treatments</t>
  </si>
  <si>
    <t>Skin &amp; Treatments_15-20</t>
  </si>
  <si>
    <t>Skin &amp; Treatments_25+</t>
  </si>
  <si>
    <t>Skin &amp; Treatments_Unknown</t>
  </si>
  <si>
    <t>Beauty | Hygiene &amp; Personal Care_25+</t>
  </si>
  <si>
    <t>Body &amp; Skin Care | Skin &amp; Treatments_25+</t>
  </si>
  <si>
    <t>Beauty | Hygiene &amp; Personal Care</t>
  </si>
  <si>
    <t>Body &amp; Skin Care | Skin &amp; Treatments</t>
  </si>
  <si>
    <t>Beauty | Hygiene &amp; Personal Care_20-25</t>
  </si>
  <si>
    <t>Hair Care | Hair Studio_20-25</t>
  </si>
  <si>
    <t>Hair Care | Hair Studio</t>
  </si>
  <si>
    <t>Hair Care | Hair Studio_25+</t>
  </si>
  <si>
    <t>Beverages_25+</t>
  </si>
  <si>
    <t>Festive Drinks_25+</t>
  </si>
  <si>
    <t>Beverages</t>
  </si>
  <si>
    <t>Festive Drinks</t>
  </si>
  <si>
    <t>Beverages_Unknown</t>
  </si>
  <si>
    <t>Fresh Juice_Unknown</t>
  </si>
  <si>
    <t>Fresh Juice</t>
  </si>
  <si>
    <t>Beverages_0-5</t>
  </si>
  <si>
    <t>Fresh Juices &amp; Smoothies_0-5</t>
  </si>
  <si>
    <t>Fresh Juices &amp; Smoothies</t>
  </si>
  <si>
    <t>Beverages_10-15</t>
  </si>
  <si>
    <t>Fresh Juices &amp; Smoothies_10-15</t>
  </si>
  <si>
    <t>Beverages_15-20</t>
  </si>
  <si>
    <t>Fresh Juices &amp; Smoothies_15-20</t>
  </si>
  <si>
    <t>Beverages_20-25</t>
  </si>
  <si>
    <t>Fresh Juices &amp; Smoothies_20-25</t>
  </si>
  <si>
    <t>Fresh Juices &amp; Smoothies_25+</t>
  </si>
  <si>
    <t>Beverages_5-10</t>
  </si>
  <si>
    <t>Fresh Juices &amp; Smoothies_5-10</t>
  </si>
  <si>
    <t>Fresh Juices &amp; Smoothies_Unknown</t>
  </si>
  <si>
    <t>Iced Teas &amp; Coffees_0-5</t>
  </si>
  <si>
    <t>Iced Teas &amp; Coffees</t>
  </si>
  <si>
    <t>Iced Teas &amp; Coffees_10-15</t>
  </si>
  <si>
    <t>Iced Teas &amp; Coffees_15-20</t>
  </si>
  <si>
    <t>Iced Teas &amp; Coffees_20-25</t>
  </si>
  <si>
    <t>Iced Teas &amp; Coffees_5-10</t>
  </si>
  <si>
    <t>Iced Teas &amp; Coffees_Unknown</t>
  </si>
  <si>
    <t>Juices &amp; Cordials_0-5</t>
  </si>
  <si>
    <t>Juices &amp; Cordials</t>
  </si>
  <si>
    <t>Juices &amp; Cordials_10-15</t>
  </si>
  <si>
    <t>Juices &amp; Cordials_15-20</t>
  </si>
  <si>
    <t>Juices &amp; Cordials_20-25</t>
  </si>
  <si>
    <t>Juices &amp; Cordials_25+</t>
  </si>
  <si>
    <t>Juices &amp; Cordials_5-10</t>
  </si>
  <si>
    <t>Juices &amp; Cordials_Unknown</t>
  </si>
  <si>
    <t>Refreshments_Unknown</t>
  </si>
  <si>
    <t>Refreshments</t>
  </si>
  <si>
    <t>Smoothies &amp; Refreshers_0-5</t>
  </si>
  <si>
    <t>Smoothies &amp; Refreshers</t>
  </si>
  <si>
    <t>Smoothies &amp; Refreshers_10-15</t>
  </si>
  <si>
    <t>Smoothies &amp; Refreshers_15-20</t>
  </si>
  <si>
    <t>Smoothies &amp; Refreshers_20-25</t>
  </si>
  <si>
    <t>Smoothies &amp; Refreshers_25+</t>
  </si>
  <si>
    <t>Smoothies &amp; Refreshers_5-10</t>
  </si>
  <si>
    <t>Smoothies &amp; Refreshers_Unknown</t>
  </si>
  <si>
    <t>Sober Sips &amp; Mixers_0-5</t>
  </si>
  <si>
    <t>Sober Sips &amp; Mixers</t>
  </si>
  <si>
    <t>Sober Sips &amp; Mixers_10-15</t>
  </si>
  <si>
    <t>Sober Sips &amp; Mixers_15-20</t>
  </si>
  <si>
    <t>Sober Sips &amp; Mixers_20-25</t>
  </si>
  <si>
    <t>Sober Sips &amp; Mixers_25+</t>
  </si>
  <si>
    <t>Sober Sips &amp; Mixers_5-10</t>
  </si>
  <si>
    <t>Sober Sips &amp; Mixers_Unknown</t>
  </si>
  <si>
    <t>Soft Drinks_0-5</t>
  </si>
  <si>
    <t>Soft Drinks</t>
  </si>
  <si>
    <t>Soft Drinks_10-15</t>
  </si>
  <si>
    <t>Soft Drinks_15-20</t>
  </si>
  <si>
    <t>Soft Drinks_20-25</t>
  </si>
  <si>
    <t>Soft Drinks_25+</t>
  </si>
  <si>
    <t>Soft Drinks_5-10</t>
  </si>
  <si>
    <t>Soft Drinks_Unknown</t>
  </si>
  <si>
    <t>Sports &amp; Energy Drinks_0-5</t>
  </si>
  <si>
    <t>Sports &amp; Energy Drinks</t>
  </si>
  <si>
    <t>Sports &amp; Energy Drinks_10-15</t>
  </si>
  <si>
    <t>Sports &amp; Energy Drinks_15-20</t>
  </si>
  <si>
    <t>Sports &amp; Energy Drinks_20-25</t>
  </si>
  <si>
    <t>Sports &amp; Energy Drinks_25+</t>
  </si>
  <si>
    <t>Sports &amp; Energy Drinks_5-10</t>
  </si>
  <si>
    <t>Sports &amp; Energy Drinks_Unknown</t>
  </si>
  <si>
    <t>Beverages | Near Expiry_5-10</t>
  </si>
  <si>
    <t>Beverages | Fresh Juice_5-10</t>
  </si>
  <si>
    <t>Beverages | Near Expiry</t>
  </si>
  <si>
    <t>Beverages | Fresh Juice</t>
  </si>
  <si>
    <t>Breakfast_0-5</t>
  </si>
  <si>
    <t>Cereal &amp; Granola_0-5</t>
  </si>
  <si>
    <t>Breakfast</t>
  </si>
  <si>
    <t>Cereal &amp; Granola</t>
  </si>
  <si>
    <t>Breakfast_10-15</t>
  </si>
  <si>
    <t>Cereal &amp; Granola_10-15</t>
  </si>
  <si>
    <t>Breakfast_15-20</t>
  </si>
  <si>
    <t>Cereal &amp; Granola_15-20</t>
  </si>
  <si>
    <t>Breakfast_20-25</t>
  </si>
  <si>
    <t>Cereal &amp; Granola_20-25</t>
  </si>
  <si>
    <t>Breakfast_25+</t>
  </si>
  <si>
    <t>Cereal &amp; Granola_25+</t>
  </si>
  <si>
    <t>Breakfast_5-10</t>
  </si>
  <si>
    <t>Cereal &amp; Granola_5-10</t>
  </si>
  <si>
    <t>Breakfast_Unknown</t>
  </si>
  <si>
    <t>Cereal &amp; Granola_Unknown</t>
  </si>
  <si>
    <t>Cereal Bars_0-5</t>
  </si>
  <si>
    <t>Cereal Bars</t>
  </si>
  <si>
    <t>Cereal Bars_10-15</t>
  </si>
  <si>
    <t>Cereal Bars_15-20</t>
  </si>
  <si>
    <t>Cereal Bars_20-25</t>
  </si>
  <si>
    <t>Cereal Bars_25+</t>
  </si>
  <si>
    <t>Cereal Bars_Unknown</t>
  </si>
  <si>
    <t>Honey &amp; Jams_0-5</t>
  </si>
  <si>
    <t>Honey &amp; Jams</t>
  </si>
  <si>
    <t>Honey &amp; Jams_10-15</t>
  </si>
  <si>
    <t>Honey &amp; Jams_15-20</t>
  </si>
  <si>
    <t>Honey &amp; Jams_20-25</t>
  </si>
  <si>
    <t>Honey &amp; Jams_25+</t>
  </si>
  <si>
    <t>Honey &amp; Jams_5-10</t>
  </si>
  <si>
    <t>Honey &amp; Jams_Unknown</t>
  </si>
  <si>
    <t>Oats &amp; Muesli_0-5</t>
  </si>
  <si>
    <t>Oats &amp; Muesli</t>
  </si>
  <si>
    <t>Oats &amp; Muesli_10-15</t>
  </si>
  <si>
    <t>Oats &amp; Muesli_15-20</t>
  </si>
  <si>
    <t>Oats &amp; Muesli_20-25</t>
  </si>
  <si>
    <t>Oats &amp; Muesli_25+</t>
  </si>
  <si>
    <t>Oats &amp; Muesli_5-10</t>
  </si>
  <si>
    <t>Oats &amp; Muesli_Unknown</t>
  </si>
  <si>
    <t>Spreads &amp; Syrups_0-5</t>
  </si>
  <si>
    <t>Spreads &amp; Syrups</t>
  </si>
  <si>
    <t>Spreads &amp; Syrups_10-15</t>
  </si>
  <si>
    <t>Spreads &amp; Syrups_15-20</t>
  </si>
  <si>
    <t>Spreads &amp; Syrups_20-25</t>
  </si>
  <si>
    <t>Spreads &amp; Syrups_25+</t>
  </si>
  <si>
    <t>Spreads &amp; Syrups_5-10</t>
  </si>
  <si>
    <t>Spreads &amp; Syrups_Unknown</t>
  </si>
  <si>
    <t>Breakfast | Salty Snacks_Unknown</t>
  </si>
  <si>
    <t>Cereal Bars | Healthy Snacks_Unknown</t>
  </si>
  <si>
    <t>Breakfast | Salty Snacks</t>
  </si>
  <si>
    <t>Cereal Bars | Healthy Snacks</t>
  </si>
  <si>
    <t>Camel_Unknown</t>
  </si>
  <si>
    <t>Camel</t>
  </si>
  <si>
    <t>Canned &amp; Jarred Foods_0-5</t>
  </si>
  <si>
    <t>Canned Fish &amp; Seafood_0-5</t>
  </si>
  <si>
    <t>Canned &amp; Jarred Foods</t>
  </si>
  <si>
    <t>Canned Fish &amp; Seafood</t>
  </si>
  <si>
    <t>Canned &amp; Jarred Foods_10-15</t>
  </si>
  <si>
    <t>Canned Fish &amp; Seafood_10-15</t>
  </si>
  <si>
    <t>Canned &amp; Jarred Foods_15-20</t>
  </si>
  <si>
    <t>Canned Fish &amp; Seafood_15-20</t>
  </si>
  <si>
    <t>Canned &amp; Jarred Foods_20-25</t>
  </si>
  <si>
    <t>Canned Fish &amp; Seafood_20-25</t>
  </si>
  <si>
    <t>Canned &amp; Jarred Foods_25+</t>
  </si>
  <si>
    <t>Canned Fish &amp; Seafood_25+</t>
  </si>
  <si>
    <t>Canned &amp; Jarred Foods_5-10</t>
  </si>
  <si>
    <t>Canned Fish &amp; Seafood_5-10</t>
  </si>
  <si>
    <t>Canned &amp; Jarred Foods_Unknown</t>
  </si>
  <si>
    <t>Canned Fish &amp; Seafood_Unknown</t>
  </si>
  <si>
    <t>Canned Fruits_0-5</t>
  </si>
  <si>
    <t>Canned Fruits</t>
  </si>
  <si>
    <t>Canned Fruits_10-15</t>
  </si>
  <si>
    <t>Canned Fruits_20-25</t>
  </si>
  <si>
    <t>Canned Fruits_5-10</t>
  </si>
  <si>
    <t>Canned Fruits_Unknown</t>
  </si>
  <si>
    <t>Canned Meats_0-5</t>
  </si>
  <si>
    <t>Canned Meats</t>
  </si>
  <si>
    <t>Canned Meats_10-15</t>
  </si>
  <si>
    <t>Canned Meats_15-20</t>
  </si>
  <si>
    <t>Canned Meats_20-25</t>
  </si>
  <si>
    <t>Canned Meats_5-10</t>
  </si>
  <si>
    <t>Canned Meats_Unknown</t>
  </si>
  <si>
    <t>Canned Vegetables_0-5</t>
  </si>
  <si>
    <t>Canned Vegetables</t>
  </si>
  <si>
    <t>Canned Vegetables_10-15</t>
  </si>
  <si>
    <t>Canned Vegetables_15-20</t>
  </si>
  <si>
    <t>Canned Vegetables_20-25</t>
  </si>
  <si>
    <t>Canned Vegetables_25+</t>
  </si>
  <si>
    <t>Canned Vegetables_5-10</t>
  </si>
  <si>
    <t>Canned Vegetables_Unknown</t>
  </si>
  <si>
    <t>Cooking Mixes_0-5</t>
  </si>
  <si>
    <t>Cooking Mixes</t>
  </si>
  <si>
    <t>Cooking Mixes_20-25</t>
  </si>
  <si>
    <t>Cooking Mixes_5-10</t>
  </si>
  <si>
    <t>Cooking Mixes_Unknown</t>
  </si>
  <si>
    <t>Pickles &amp; Olives_0-5</t>
  </si>
  <si>
    <t>Pickles &amp; Olives</t>
  </si>
  <si>
    <t>Pickles &amp; Olives_10-15</t>
  </si>
  <si>
    <t>Pickles &amp; Olives_15-20</t>
  </si>
  <si>
    <t>Pickles &amp; Olives_20-25</t>
  </si>
  <si>
    <t>Pickles &amp; Olives_25+</t>
  </si>
  <si>
    <t>Pickles &amp; Olives_5-10</t>
  </si>
  <si>
    <t>Pickles &amp; Olives_Unknown</t>
  </si>
  <si>
    <t>Canned &amp; Jarred Foods | Frozen_Unknown</t>
  </si>
  <si>
    <t>Canned Meats | Chicken &amp; Meat_Unknown</t>
  </si>
  <si>
    <t>Canned &amp; Jarred Foods | Frozen</t>
  </si>
  <si>
    <t>Canned Meats | Chicken &amp; Meat</t>
  </si>
  <si>
    <t>Cheese &amp; Butter_10-15</t>
  </si>
  <si>
    <t>Block Cheese_10-15</t>
  </si>
  <si>
    <t>Cheese &amp; Butter</t>
  </si>
  <si>
    <t>Block Cheese</t>
  </si>
  <si>
    <t>Cheese &amp; Butter_15-20</t>
  </si>
  <si>
    <t>Block Cheese_15-20</t>
  </si>
  <si>
    <t>Cheese &amp; Butter_20-25</t>
  </si>
  <si>
    <t>Block Cheese_20-25</t>
  </si>
  <si>
    <t>Cheese &amp; Butter_25+</t>
  </si>
  <si>
    <t>Block Cheese_25+</t>
  </si>
  <si>
    <t>Cheese &amp; Butter_5-10</t>
  </si>
  <si>
    <t>Block Cheese_5-10</t>
  </si>
  <si>
    <t>Cheese &amp; Butter_Unknown</t>
  </si>
  <si>
    <t>Block Cheese_Unknown</t>
  </si>
  <si>
    <t>Cheese &amp; Butter_0-5</t>
  </si>
  <si>
    <t>Butter_0-5</t>
  </si>
  <si>
    <t>Butter</t>
  </si>
  <si>
    <t>Butter_10-15</t>
  </si>
  <si>
    <t>Butter_15-20</t>
  </si>
  <si>
    <t>Butter_20-25</t>
  </si>
  <si>
    <t>Butter_25+</t>
  </si>
  <si>
    <t>Butter_5-10</t>
  </si>
  <si>
    <t>Butter_Unknown</t>
  </si>
  <si>
    <t>Cream_0-5</t>
  </si>
  <si>
    <t>Cream</t>
  </si>
  <si>
    <t>Cream_10-15</t>
  </si>
  <si>
    <t>Cream_15-20</t>
  </si>
  <si>
    <t>Cream_20-25</t>
  </si>
  <si>
    <t>Cream_25+</t>
  </si>
  <si>
    <t>Cream_5-10</t>
  </si>
  <si>
    <t>Cream_Unknown</t>
  </si>
  <si>
    <t>Labneh_10-15</t>
  </si>
  <si>
    <t>Labneh</t>
  </si>
  <si>
    <t>Labneh_15-20</t>
  </si>
  <si>
    <t>Labneh_20-25</t>
  </si>
  <si>
    <t>Labneh_25+</t>
  </si>
  <si>
    <t>Labneh_5-10</t>
  </si>
  <si>
    <t>Labneh_Unknown</t>
  </si>
  <si>
    <t>Others_5-10</t>
  </si>
  <si>
    <t>Others</t>
  </si>
  <si>
    <t>Others_Unknown</t>
  </si>
  <si>
    <t>Shredded &amp; Grated_10-15</t>
  </si>
  <si>
    <t>Shredded &amp; Grated</t>
  </si>
  <si>
    <t>Shredded &amp; Grated_15-20</t>
  </si>
  <si>
    <t>Shredded &amp; Grated_20-25</t>
  </si>
  <si>
    <t>Shredded &amp; Grated_25+</t>
  </si>
  <si>
    <t>Shredded &amp; Grated_5-10</t>
  </si>
  <si>
    <t>Shredded &amp; Grated_Unknown</t>
  </si>
  <si>
    <t>Slices &amp; Portions_0-5</t>
  </si>
  <si>
    <t>Slices &amp; Portions</t>
  </si>
  <si>
    <t>Slices &amp; Portions_10-15</t>
  </si>
  <si>
    <t>Slices &amp; Portions_15-20</t>
  </si>
  <si>
    <t>Slices &amp; Portions_20-25</t>
  </si>
  <si>
    <t>Slices &amp; Portions_25+</t>
  </si>
  <si>
    <t>Slices &amp; Portions_5-10</t>
  </si>
  <si>
    <t>Slices &amp; Portions_Unknown</t>
  </si>
  <si>
    <t>Spreadable Cheese_10-15</t>
  </si>
  <si>
    <t>Spreadable Cheese</t>
  </si>
  <si>
    <t>Spreadable Cheese_15-20</t>
  </si>
  <si>
    <t>Spreadable Cheese_20-25</t>
  </si>
  <si>
    <t>Spreadable Cheese_25+</t>
  </si>
  <si>
    <t>Spreadable Cheese_5-10</t>
  </si>
  <si>
    <t>Spreadable Cheese_Unknown</t>
  </si>
  <si>
    <t>Cheese &amp; Butter | Fresh Flowers &amp; Plants_Unknown</t>
  </si>
  <si>
    <t>Block Cheese | Bouquets &amp; Gifts_Unknown</t>
  </si>
  <si>
    <t>Cheese &amp; Butter | Fresh Flowers &amp; Plants</t>
  </si>
  <si>
    <t>Block Cheese | Bouquets &amp; Gifts</t>
  </si>
  <si>
    <t>Cleaning &amp; Household_10-15</t>
  </si>
  <si>
    <t>Air fresheners &amp; Candles_10-15</t>
  </si>
  <si>
    <t>Cleaning &amp; Household</t>
  </si>
  <si>
    <t>Air fresheners &amp; Candles</t>
  </si>
  <si>
    <t>Cleaning &amp; Household_15-20</t>
  </si>
  <si>
    <t>Air fresheners &amp; Candles_15-20</t>
  </si>
  <si>
    <t>Cleaning &amp; Household_20-25</t>
  </si>
  <si>
    <t>Air fresheners &amp; Candles_20-25</t>
  </si>
  <si>
    <t>Cleaning &amp; Household_25+</t>
  </si>
  <si>
    <t>Air fresheners &amp; Candles_25+</t>
  </si>
  <si>
    <t>Cleaning &amp; Household_5-10</t>
  </si>
  <si>
    <t>Air fresheners &amp; Candles_5-10</t>
  </si>
  <si>
    <t>Cleaning &amp; Household_Unknown</t>
  </si>
  <si>
    <t>Air fresheners &amp; Candles_Unknown</t>
  </si>
  <si>
    <t>Bathroom Cleaners_10-15</t>
  </si>
  <si>
    <t>Bathroom Cleaners</t>
  </si>
  <si>
    <t>Bathroom Cleaners_15-20</t>
  </si>
  <si>
    <t>Bathroom Cleaners_20-25</t>
  </si>
  <si>
    <t>Bathroom Cleaners_25+</t>
  </si>
  <si>
    <t>Bathroom Cleaners_5-10</t>
  </si>
  <si>
    <t>Bathroom Cleaners_Unknown</t>
  </si>
  <si>
    <t>Cleaning &amp; Household_0-5</t>
  </si>
  <si>
    <t>Cleaning Materials_0-5</t>
  </si>
  <si>
    <t>Cleaning Materials</t>
  </si>
  <si>
    <t>Cleaning Materials_10-15</t>
  </si>
  <si>
    <t>Cleaning Materials_15-20</t>
  </si>
  <si>
    <t>Cleaning Materials_20-25</t>
  </si>
  <si>
    <t>Cleaning Materials_25+</t>
  </si>
  <si>
    <t>Cleaning Materials_5-10</t>
  </si>
  <si>
    <t>Cleaning Materials_Unknown</t>
  </si>
  <si>
    <t>Dish Cleaners_0-5</t>
  </si>
  <si>
    <t>Dish Cleaners</t>
  </si>
  <si>
    <t>Dish Cleaners_10-15</t>
  </si>
  <si>
    <t>Dish Cleaners_15-20</t>
  </si>
  <si>
    <t>Dish Cleaners_20-25</t>
  </si>
  <si>
    <t>Dish Cleaners_25+</t>
  </si>
  <si>
    <t>Dish Cleaners_5-10</t>
  </si>
  <si>
    <t>Dish Cleaners_Unknown</t>
  </si>
  <si>
    <t>Pesticides_0-5</t>
  </si>
  <si>
    <t>Pesticides</t>
  </si>
  <si>
    <t>Pesticides_10-15</t>
  </si>
  <si>
    <t>Pesticides_15-20</t>
  </si>
  <si>
    <t>Pesticides_25+</t>
  </si>
  <si>
    <t>Pesticides_5-10</t>
  </si>
  <si>
    <t>Pesticides_Unknown</t>
  </si>
  <si>
    <t>Shoe Care_25+</t>
  </si>
  <si>
    <t>Shoe Care</t>
  </si>
  <si>
    <t>Shoe Care_Unknown</t>
  </si>
  <si>
    <t>Surface Cleaners_0-5</t>
  </si>
  <si>
    <t>Surface Cleaners</t>
  </si>
  <si>
    <t>Surface Cleaners_10-15</t>
  </si>
  <si>
    <t>Surface Cleaners_15-20</t>
  </si>
  <si>
    <t>Surface Cleaners_20-25</t>
  </si>
  <si>
    <t>Surface Cleaners_25+</t>
  </si>
  <si>
    <t>Surface Cleaners_5-10</t>
  </si>
  <si>
    <t>Surface Cleaners_Unknown</t>
  </si>
  <si>
    <t>Coffee &amp; Tea_0-5</t>
  </si>
  <si>
    <t>Creamers &amp; Milk_0-5</t>
  </si>
  <si>
    <t>Coffee &amp; Tea</t>
  </si>
  <si>
    <t>Creamers &amp; Milk</t>
  </si>
  <si>
    <t>Coffee &amp; Tea_15-20</t>
  </si>
  <si>
    <t>Creamers &amp; Milk_15-20</t>
  </si>
  <si>
    <t>Coffee &amp; Tea_25+</t>
  </si>
  <si>
    <t>Creamers &amp; Milk_25+</t>
  </si>
  <si>
    <t>Coffee &amp; Tea_5-10</t>
  </si>
  <si>
    <t>Creamers &amp; Milk_5-10</t>
  </si>
  <si>
    <t>Coffee &amp; Tea_Unknown</t>
  </si>
  <si>
    <t>Creamers &amp; Milk_Unknown</t>
  </si>
  <si>
    <t>Coffee &amp; Tea_10-15</t>
  </si>
  <si>
    <t>Grounded &amp; Roasted Beans_10-15</t>
  </si>
  <si>
    <t>Grounded &amp; Roasted Beans</t>
  </si>
  <si>
    <t>Grounded &amp; Roasted Beans_15-20</t>
  </si>
  <si>
    <t>Coffee &amp; Tea_20-25</t>
  </si>
  <si>
    <t>Grounded &amp; Roasted Beans_20-25</t>
  </si>
  <si>
    <t>Grounded &amp; Roasted Beans_25+</t>
  </si>
  <si>
    <t>Grounded &amp; Roasted Beans_Unknown</t>
  </si>
  <si>
    <t>Herbal Organic Tea_Unknown</t>
  </si>
  <si>
    <t>Herbal Organic Tea</t>
  </si>
  <si>
    <t>Infusion &amp; Herbal_0-5</t>
  </si>
  <si>
    <t>Infusion &amp; Herbal</t>
  </si>
  <si>
    <t>Infusion &amp; Herbal_10-15</t>
  </si>
  <si>
    <t>Infusion &amp; Herbal_15-20</t>
  </si>
  <si>
    <t>Infusion &amp; Herbal_20-25</t>
  </si>
  <si>
    <t>Infusion &amp; Herbal_25+</t>
  </si>
  <si>
    <t>Infusion &amp; Herbal_5-10</t>
  </si>
  <si>
    <t>Infusion &amp; Herbal_Unknown</t>
  </si>
  <si>
    <t>Instant Coffee &amp; Sachets_0-5</t>
  </si>
  <si>
    <t>Instant Coffee &amp; Sachets</t>
  </si>
  <si>
    <t>Instant Coffee &amp; Sachets_10-15</t>
  </si>
  <si>
    <t>Instant Coffee &amp; Sachets_15-20</t>
  </si>
  <si>
    <t>Instant Coffee &amp; Sachets_20-25</t>
  </si>
  <si>
    <t>Instant Coffee &amp; Sachets_25+</t>
  </si>
  <si>
    <t>Instant Coffee &amp; Sachets_5-10</t>
  </si>
  <si>
    <t>Instant Coffee &amp; Sachets_Unknown</t>
  </si>
  <si>
    <t>Pods &amp; Capsules_10-15</t>
  </si>
  <si>
    <t>Pods &amp; Capsules</t>
  </si>
  <si>
    <t>Pods &amp; Capsules_15-20</t>
  </si>
  <si>
    <t>Pods &amp; Capsules_20-25</t>
  </si>
  <si>
    <t>Pods &amp; Capsules_25+</t>
  </si>
  <si>
    <t>Pods &amp; Capsules_Unknown</t>
  </si>
  <si>
    <t>Powdered Drinks_10-15</t>
  </si>
  <si>
    <t>Powdered Drinks</t>
  </si>
  <si>
    <t>Powdered Drinks_15-20</t>
  </si>
  <si>
    <t>Powdered Drinks_20-25</t>
  </si>
  <si>
    <t>Powdered Drinks_25+</t>
  </si>
  <si>
    <t>Powdered Drinks_5-10</t>
  </si>
  <si>
    <t>Powdered Drinks_Unknown</t>
  </si>
  <si>
    <t>Tea_0-5</t>
  </si>
  <si>
    <t>Tea</t>
  </si>
  <si>
    <t>Tea_10-15</t>
  </si>
  <si>
    <t>Tea_15-20</t>
  </si>
  <si>
    <t>Tea_20-25</t>
  </si>
  <si>
    <t>Tea_25+</t>
  </si>
  <si>
    <t>Tea_5-10</t>
  </si>
  <si>
    <t>Tea_Unknown</t>
  </si>
  <si>
    <t>Computer Accessories_25+</t>
  </si>
  <si>
    <t>Data Cables_25+</t>
  </si>
  <si>
    <t>Computer Accessories</t>
  </si>
  <si>
    <t>Data Cables</t>
  </si>
  <si>
    <t>Keyboards &amp; Mouse_25+</t>
  </si>
  <si>
    <t>Keyboards &amp; Mouse</t>
  </si>
  <si>
    <t>Computer Accessories_Unknown</t>
  </si>
  <si>
    <t>Keyboards &amp; Mouse_Unknown</t>
  </si>
  <si>
    <t>Mounts &amp; Holders_25+</t>
  </si>
  <si>
    <t>Mounts &amp; Holders</t>
  </si>
  <si>
    <t>Mounts &amp; Holders_Unknown</t>
  </si>
  <si>
    <t>Power Adapter_Unknown</t>
  </si>
  <si>
    <t>Power Adapter</t>
  </si>
  <si>
    <t>Condiments_0-5</t>
  </si>
  <si>
    <t>Condiments</t>
  </si>
  <si>
    <t>Condiments_10-15</t>
  </si>
  <si>
    <t>Cooking Mixes_10-15</t>
  </si>
  <si>
    <t>Condiments_20-25</t>
  </si>
  <si>
    <t>Condiments_25+</t>
  </si>
  <si>
    <t>Cooking Mixes_25+</t>
  </si>
  <si>
    <t>Condiments_5-10</t>
  </si>
  <si>
    <t>Condiments_Unknown</t>
  </si>
  <si>
    <t>Dressings_0-5</t>
  </si>
  <si>
    <t>Dressings</t>
  </si>
  <si>
    <t>Dressings_10-15</t>
  </si>
  <si>
    <t>Condiments_15-20</t>
  </si>
  <si>
    <t>Dressings_15-20</t>
  </si>
  <si>
    <t>Dressings_20-25</t>
  </si>
  <si>
    <t>Dressings_5-10</t>
  </si>
  <si>
    <t>Dressings_Unknown</t>
  </si>
  <si>
    <t>Hot Sauce_0-5</t>
  </si>
  <si>
    <t>Hot Sauce</t>
  </si>
  <si>
    <t>Hot Sauce_10-15</t>
  </si>
  <si>
    <t>Hot Sauce_15-20</t>
  </si>
  <si>
    <t>Hot Sauce_20-25</t>
  </si>
  <si>
    <t>Hot Sauce_5-10</t>
  </si>
  <si>
    <t>Hot Sauce_Unknown</t>
  </si>
  <si>
    <t>Ketchup_0-5</t>
  </si>
  <si>
    <t>Ketchup</t>
  </si>
  <si>
    <t>Ketchup_10-15</t>
  </si>
  <si>
    <t>Ketchup_15-20</t>
  </si>
  <si>
    <t>Ketchup_20-25</t>
  </si>
  <si>
    <t>Ketchup_25+</t>
  </si>
  <si>
    <t>Ketchup_5-10</t>
  </si>
  <si>
    <t>Ketchup_Unknown</t>
  </si>
  <si>
    <t>Mayo &amp; Mustard_0-5</t>
  </si>
  <si>
    <t>Mayo &amp; Mustard</t>
  </si>
  <si>
    <t>Mayo &amp; Mustard_10-15</t>
  </si>
  <si>
    <t>Mayo &amp; Mustard_15-20</t>
  </si>
  <si>
    <t>Mayo &amp; Mustard_20-25</t>
  </si>
  <si>
    <t>Mayo &amp; Mustard_25+</t>
  </si>
  <si>
    <t>Mayo &amp; Mustard_5-10</t>
  </si>
  <si>
    <t>Mayo &amp; Mustard_Unknown</t>
  </si>
  <si>
    <t>Paste &amp; Sauces_0-5</t>
  </si>
  <si>
    <t>Paste &amp; Sauces</t>
  </si>
  <si>
    <t>Paste &amp; Sauces_10-15</t>
  </si>
  <si>
    <t>Paste &amp; Sauces_15-20</t>
  </si>
  <si>
    <t>Paste &amp; Sauces_20-25</t>
  </si>
  <si>
    <t>Paste &amp; Sauces_25+</t>
  </si>
  <si>
    <t>Paste &amp; Sauces_5-10</t>
  </si>
  <si>
    <t>Paste &amp; Sauces_Unknown</t>
  </si>
  <si>
    <t>Vinegar_0-5</t>
  </si>
  <si>
    <t>Vinegar</t>
  </si>
  <si>
    <t>Vinegar_10-15</t>
  </si>
  <si>
    <t>Vinegar_15-20</t>
  </si>
  <si>
    <t>Vinegar_20-25</t>
  </si>
  <si>
    <t>Vinegar_25+</t>
  </si>
  <si>
    <t>Vinegar_5-10</t>
  </si>
  <si>
    <t>Vinegar_Unknown</t>
  </si>
  <si>
    <t>Cow_Unknown</t>
  </si>
  <si>
    <t>Beef_Unknown</t>
  </si>
  <si>
    <t>Cow</t>
  </si>
  <si>
    <t>Beef</t>
  </si>
  <si>
    <t>Deli Counter_10-15</t>
  </si>
  <si>
    <t>Cheese_10-15</t>
  </si>
  <si>
    <t>Deli Counter</t>
  </si>
  <si>
    <t>Cheese</t>
  </si>
  <si>
    <t>Deli Counter_15-20</t>
  </si>
  <si>
    <t>Cheese_15-20</t>
  </si>
  <si>
    <t>Deli Counter_20-25</t>
  </si>
  <si>
    <t>Cheese_20-25</t>
  </si>
  <si>
    <t>Deli Counter_25+</t>
  </si>
  <si>
    <t>Cheese_25+</t>
  </si>
  <si>
    <t>Deli Counter_5-10</t>
  </si>
  <si>
    <t>Cheese_5-10</t>
  </si>
  <si>
    <t>Deli Counter_Unknown</t>
  </si>
  <si>
    <t>Cheese_Unknown</t>
  </si>
  <si>
    <t>Cold Cuts_10-15</t>
  </si>
  <si>
    <t>Cold Cuts</t>
  </si>
  <si>
    <t>Cold Cuts_15-20</t>
  </si>
  <si>
    <t>Cold Cuts_20-25</t>
  </si>
  <si>
    <t>Cold Cuts_25+</t>
  </si>
  <si>
    <t>Cold Cuts_5-10</t>
  </si>
  <si>
    <t>Cold Cuts_Unknown</t>
  </si>
  <si>
    <t>Olives &amp; Antipasti_10-15</t>
  </si>
  <si>
    <t>Olives &amp; Antipasti</t>
  </si>
  <si>
    <t>Olives &amp; Antipasti_15-20</t>
  </si>
  <si>
    <t>Olives &amp; Antipasti_20-25</t>
  </si>
  <si>
    <t>Olives &amp; Antipasti_25+</t>
  </si>
  <si>
    <t>Olives &amp; Antipasti_Unknown</t>
  </si>
  <si>
    <t>Spreads_10-15</t>
  </si>
  <si>
    <t>Spreads</t>
  </si>
  <si>
    <t>Spreads_15-20</t>
  </si>
  <si>
    <t>Spreads_20-25</t>
  </si>
  <si>
    <t>Spreads_25+</t>
  </si>
  <si>
    <t>Spreads_Unknown</t>
  </si>
  <si>
    <t>Disposables_10-15</t>
  </si>
  <si>
    <t>Foils &amp; Wraps_10-15</t>
  </si>
  <si>
    <t>Disposables</t>
  </si>
  <si>
    <t>Foils &amp; Wraps</t>
  </si>
  <si>
    <t>Disposables_15-20</t>
  </si>
  <si>
    <t>Foils &amp; Wraps_15-20</t>
  </si>
  <si>
    <t>Disposables_20-25</t>
  </si>
  <si>
    <t>Foils &amp; Wraps_20-25</t>
  </si>
  <si>
    <t>Disposables_25+</t>
  </si>
  <si>
    <t>Foils &amp; Wraps_25+</t>
  </si>
  <si>
    <t>Disposables_5-10</t>
  </si>
  <si>
    <t>Foils &amp; Wraps_5-10</t>
  </si>
  <si>
    <t>Disposables_Unknown</t>
  </si>
  <si>
    <t>Foils &amp; Wraps_Unknown</t>
  </si>
  <si>
    <t>Disposables_0-5</t>
  </si>
  <si>
    <t>Storage &amp; Containers_0-5</t>
  </si>
  <si>
    <t>Storage &amp; Containers</t>
  </si>
  <si>
    <t>Storage &amp; Containers_10-15</t>
  </si>
  <si>
    <t>Storage &amp; Containers_15-20</t>
  </si>
  <si>
    <t>Storage &amp; Containers_20-25</t>
  </si>
  <si>
    <t>Storage &amp; Containers_25+</t>
  </si>
  <si>
    <t>Storage &amp; Containers_5-10</t>
  </si>
  <si>
    <t>Storage &amp; Containers_Unknown</t>
  </si>
  <si>
    <t>Tableware_0-5</t>
  </si>
  <si>
    <t>Tableware</t>
  </si>
  <si>
    <t>Tableware_10-15</t>
  </si>
  <si>
    <t>Tableware_15-20</t>
  </si>
  <si>
    <t>Tableware_20-25</t>
  </si>
  <si>
    <t>Tableware_25+</t>
  </si>
  <si>
    <t>Tableware_5-10</t>
  </si>
  <si>
    <t>Tableware_Unknown</t>
  </si>
  <si>
    <t>Trash Bags_10-15</t>
  </si>
  <si>
    <t>Trash Bags</t>
  </si>
  <si>
    <t>Trash Bags_15-20</t>
  </si>
  <si>
    <t>Trash Bags_20-25</t>
  </si>
  <si>
    <t>Trash Bags_25+</t>
  </si>
  <si>
    <t>Trash Bags_5-10</t>
  </si>
  <si>
    <t>Trash Bags_Unknown</t>
  </si>
  <si>
    <t>Disposables | Sweet Snacks_Unknown</t>
  </si>
  <si>
    <t>Healthy Snacks | Tableware_Unknown</t>
  </si>
  <si>
    <t>Disposables | Sweet Snacks</t>
  </si>
  <si>
    <t>Healthy Snacks | Tableware</t>
  </si>
  <si>
    <t>Eggs_10-15</t>
  </si>
  <si>
    <t>Brown_10-15</t>
  </si>
  <si>
    <t>Eggs</t>
  </si>
  <si>
    <t>Brown</t>
  </si>
  <si>
    <t>Eggs_15-20</t>
  </si>
  <si>
    <t>Brown_15-20</t>
  </si>
  <si>
    <t>Eggs_20-25</t>
  </si>
  <si>
    <t>Brown_20-25</t>
  </si>
  <si>
    <t>Eggs_25+</t>
  </si>
  <si>
    <t>Brown_25+</t>
  </si>
  <si>
    <t>Eggs_5-10</t>
  </si>
  <si>
    <t>Brown_5-10</t>
  </si>
  <si>
    <t>Eggs_Unknown</t>
  </si>
  <si>
    <t>Brown_Unknown</t>
  </si>
  <si>
    <t>Organic_20-25</t>
  </si>
  <si>
    <t>Organic</t>
  </si>
  <si>
    <t>Organic_25+</t>
  </si>
  <si>
    <t>Organic_Unknown</t>
  </si>
  <si>
    <t>Eggs_0-5</t>
  </si>
  <si>
    <t>White_0-5</t>
  </si>
  <si>
    <t>White</t>
  </si>
  <si>
    <t>White_10-15</t>
  </si>
  <si>
    <t>White_15-20</t>
  </si>
  <si>
    <t>White_20-25</t>
  </si>
  <si>
    <t>White_25+</t>
  </si>
  <si>
    <t>White_5-10</t>
  </si>
  <si>
    <t>White_Unknown</t>
  </si>
  <si>
    <t>Electronics_Unknown</t>
  </si>
  <si>
    <t>Electronics</t>
  </si>
  <si>
    <t>Electronics_25+</t>
  </si>
  <si>
    <t>Cases and Covers_25+</t>
  </si>
  <si>
    <t>Cases and Covers</t>
  </si>
  <si>
    <t>Fresh Flowers &amp; Plants_20-25</t>
  </si>
  <si>
    <t>Bouquets &amp; Gifts_20-25</t>
  </si>
  <si>
    <t>Fresh Flowers &amp; Plants</t>
  </si>
  <si>
    <t>Bouquets &amp; Gifts</t>
  </si>
  <si>
    <t>Fresh Flowers &amp; Plants_25+</t>
  </si>
  <si>
    <t>Bouquets &amp; Gifts_25+</t>
  </si>
  <si>
    <t>Fresh Flowers &amp; Plants_Unknown</t>
  </si>
  <si>
    <t>Bouquets &amp; Gifts_Unknown</t>
  </si>
  <si>
    <t>Fresh Flowers &amp; Plants_0-5</t>
  </si>
  <si>
    <t>Festive &amp; Religious_0-5</t>
  </si>
  <si>
    <t>Festive &amp; Religious</t>
  </si>
  <si>
    <t>Fresh Flowers &amp; Plants_10-15</t>
  </si>
  <si>
    <t>Festive &amp; Religious_10-15</t>
  </si>
  <si>
    <t>Fresh Flowers &amp; Plants_5-10</t>
  </si>
  <si>
    <t>Festive &amp; Religious_5-10</t>
  </si>
  <si>
    <t>Festive &amp; Religious_Unknown</t>
  </si>
  <si>
    <t>Plant_Unknown</t>
  </si>
  <si>
    <t>Plant</t>
  </si>
  <si>
    <t>Seasonal Occasions_25+</t>
  </si>
  <si>
    <t>Seasonal Occasions</t>
  </si>
  <si>
    <t>Seasonal Occasions_Unknown</t>
  </si>
  <si>
    <t>Fresh Meat &amp; Seafood_Unknown</t>
  </si>
  <si>
    <t>BBQ &amp; Grills_Unknown</t>
  </si>
  <si>
    <t>Fresh Meat &amp; Seafood</t>
  </si>
  <si>
    <t>BBQ &amp; Grills</t>
  </si>
  <si>
    <t>Fresh Meat &amp; Seafood_10-15</t>
  </si>
  <si>
    <t>Beef_10-15</t>
  </si>
  <si>
    <t>Fresh Meat &amp; Seafood_15-20</t>
  </si>
  <si>
    <t>Beef_15-20</t>
  </si>
  <si>
    <t>Fresh Meat &amp; Seafood_20-25</t>
  </si>
  <si>
    <t>Beef_20-25</t>
  </si>
  <si>
    <t>Fresh Meat &amp; Seafood_25+</t>
  </si>
  <si>
    <t>Beef_25+</t>
  </si>
  <si>
    <t>Fresh Meat &amp; Seafood_5-10</t>
  </si>
  <si>
    <t>Beef_5-10</t>
  </si>
  <si>
    <t>Chicken_10-15</t>
  </si>
  <si>
    <t>Chicken</t>
  </si>
  <si>
    <t>Chicken_15-20</t>
  </si>
  <si>
    <t>Chicken_20-25</t>
  </si>
  <si>
    <t>Chicken_25+</t>
  </si>
  <si>
    <t>Chicken_5-10</t>
  </si>
  <si>
    <t>Chicken_Unknown</t>
  </si>
  <si>
    <t>Cold Cuts &amp; Meat Snacks_Unknown</t>
  </si>
  <si>
    <t>Cold Cuts &amp; Meat Snacks</t>
  </si>
  <si>
    <t>Lamb &amp; Goat_10-15</t>
  </si>
  <si>
    <t>Lamb &amp; Goat</t>
  </si>
  <si>
    <t>Lamb &amp; Goat_20-25</t>
  </si>
  <si>
    <t>Lamb &amp; Goat_25+</t>
  </si>
  <si>
    <t>Lamb &amp; Goat_Unknown</t>
  </si>
  <si>
    <t>Sausages &amp; Burgers_20-25</t>
  </si>
  <si>
    <t>Sausages &amp; Burgers</t>
  </si>
  <si>
    <t>Sausages &amp; Burgers_Unknown</t>
  </si>
  <si>
    <t>Seafood_10-15</t>
  </si>
  <si>
    <t>Seafood</t>
  </si>
  <si>
    <t>Seafood_15-20</t>
  </si>
  <si>
    <t>Seafood_20-25</t>
  </si>
  <si>
    <t>Seafood_25+</t>
  </si>
  <si>
    <t>Seafood_Unknown</t>
  </si>
  <si>
    <t>Frozen_Unknown</t>
  </si>
  <si>
    <t>Breaded_Unknown</t>
  </si>
  <si>
    <t>Frozen</t>
  </si>
  <si>
    <t>Breaded</t>
  </si>
  <si>
    <t>Frozen_0-5</t>
  </si>
  <si>
    <t>Breads &amp; Bakes_0-5</t>
  </si>
  <si>
    <t>Breads &amp; Bakes</t>
  </si>
  <si>
    <t>Frozen_10-15</t>
  </si>
  <si>
    <t>Breads &amp; Bakes_10-15</t>
  </si>
  <si>
    <t>Frozen_15-20</t>
  </si>
  <si>
    <t>Breads &amp; Bakes_15-20</t>
  </si>
  <si>
    <t>Frozen_20-25</t>
  </si>
  <si>
    <t>Breads &amp; Bakes_20-25</t>
  </si>
  <si>
    <t>Frozen_25+</t>
  </si>
  <si>
    <t>Breads &amp; Bakes_25+</t>
  </si>
  <si>
    <t>Frozen_5-10</t>
  </si>
  <si>
    <t>Breads &amp; Bakes_5-10</t>
  </si>
  <si>
    <t>Breads &amp; Bakes_Unknown</t>
  </si>
  <si>
    <t>Burgers &amp; Sausage_0-5</t>
  </si>
  <si>
    <t>Burgers &amp; Sausage</t>
  </si>
  <si>
    <t>Burgers &amp; Sausage_10-15</t>
  </si>
  <si>
    <t>Burgers &amp; Sausage_15-20</t>
  </si>
  <si>
    <t>Burgers &amp; Sausage_25+</t>
  </si>
  <si>
    <t>Burgers &amp; Sausage_5-10</t>
  </si>
  <si>
    <t>Burgers &amp; Sausage_Unknown</t>
  </si>
  <si>
    <t>Chicken &amp; Meat_10-15</t>
  </si>
  <si>
    <t>Chicken &amp; Meat</t>
  </si>
  <si>
    <t>Chicken &amp; Meat_15-20</t>
  </si>
  <si>
    <t>Chicken &amp; Meat_20-25</t>
  </si>
  <si>
    <t>Chicken &amp; Meat_25+</t>
  </si>
  <si>
    <t>Chicken &amp; Meat_5-10</t>
  </si>
  <si>
    <t>Chicken &amp; Meat_Unknown</t>
  </si>
  <si>
    <t>Desserts Corner_10-15</t>
  </si>
  <si>
    <t>Desserts Corner</t>
  </si>
  <si>
    <t>Desserts Corner_15-20</t>
  </si>
  <si>
    <t>Desserts Corner_20-25</t>
  </si>
  <si>
    <t>Desserts Corner_25+</t>
  </si>
  <si>
    <t>Desserts Corner_5-10</t>
  </si>
  <si>
    <t>Desserts Corner_Unknown</t>
  </si>
  <si>
    <t>Fries &amp; Sides_0-5</t>
  </si>
  <si>
    <t>Fries &amp; Sides</t>
  </si>
  <si>
    <t>Fries &amp; Sides_10-15</t>
  </si>
  <si>
    <t>Fries &amp; Sides_15-20</t>
  </si>
  <si>
    <t>Fries &amp; Sides_20-25</t>
  </si>
  <si>
    <t>Fries &amp; Sides_25+</t>
  </si>
  <si>
    <t>Fries &amp; Sides_5-10</t>
  </si>
  <si>
    <t>Fries &amp; Sides_Unknown</t>
  </si>
  <si>
    <t>Fruits &amp; Veggies_Unknown</t>
  </si>
  <si>
    <t>Fruits &amp; Veggies</t>
  </si>
  <si>
    <t>Ready Meals &amp; Pastries_0-5</t>
  </si>
  <si>
    <t>Ready Meals &amp; Pastries</t>
  </si>
  <si>
    <t>Ready Meals &amp; Pastries_10-15</t>
  </si>
  <si>
    <t>Ready Meals &amp; Pastries_15-20</t>
  </si>
  <si>
    <t>Ready Meals &amp; Pastries_20-25</t>
  </si>
  <si>
    <t>Ready Meals &amp; Pastries_25+</t>
  </si>
  <si>
    <t>Ready Meals &amp; Pastries_5-10</t>
  </si>
  <si>
    <t>Ready Meals &amp; Pastries_Unknown</t>
  </si>
  <si>
    <t>Seafood &amp; Fish_10-15</t>
  </si>
  <si>
    <t>Seafood &amp; Fish</t>
  </si>
  <si>
    <t>Seafood &amp; Fish_15-20</t>
  </si>
  <si>
    <t>Seafood &amp; Fish_20-25</t>
  </si>
  <si>
    <t>Seafood &amp; Fish_25+</t>
  </si>
  <si>
    <t>Seafood &amp; Fish_5-10</t>
  </si>
  <si>
    <t>Seafood &amp; Fish_Unknown</t>
  </si>
  <si>
    <t>Vegan_15-20</t>
  </si>
  <si>
    <t>Vegan</t>
  </si>
  <si>
    <t>Vegan_20-25</t>
  </si>
  <si>
    <t>Vegan_25+</t>
  </si>
  <si>
    <t>Vegan_Unknown</t>
  </si>
  <si>
    <t>Frozen | Ready to Eat_Unknown</t>
  </si>
  <si>
    <t>Breads &amp; Bakes | Frozen_Unknown</t>
  </si>
  <si>
    <t>Frozen | Ready to Eat</t>
  </si>
  <si>
    <t>Breads &amp; Bakes | Frozen</t>
  </si>
  <si>
    <t>Fruits &amp; Vegetables_0-5</t>
  </si>
  <si>
    <t>Cut Fruits &amp; Vegetables_0-5</t>
  </si>
  <si>
    <t>Fruits &amp; Vegetables</t>
  </si>
  <si>
    <t>Cut Fruits &amp; Vegetables</t>
  </si>
  <si>
    <t>Fruits &amp; Vegetables_10-15</t>
  </si>
  <si>
    <t>Cut Fruits &amp; Vegetables_10-15</t>
  </si>
  <si>
    <t>Fruits &amp; Vegetables_15-20</t>
  </si>
  <si>
    <t>Cut Fruits &amp; Vegetables_15-20</t>
  </si>
  <si>
    <t>Fruits &amp; Vegetables_5-10</t>
  </si>
  <si>
    <t>Cut Fruits &amp; Vegetables_5-10</t>
  </si>
  <si>
    <t>Fruits &amp; Vegetables_Unknown</t>
  </si>
  <si>
    <t>Cut Fruits &amp; Vegetables_Unknown</t>
  </si>
  <si>
    <t>Dates &amp; Dried Fruits_Unknown</t>
  </si>
  <si>
    <t>Dates &amp; Dried Fruits</t>
  </si>
  <si>
    <t>Fruits_0-5</t>
  </si>
  <si>
    <t>Fruits</t>
  </si>
  <si>
    <t>Fruits_10-15</t>
  </si>
  <si>
    <t>Fruits_15-20</t>
  </si>
  <si>
    <t>Fruits &amp; Vegetables_20-25</t>
  </si>
  <si>
    <t>Fruits_20-25</t>
  </si>
  <si>
    <t>Fruits &amp; Vegetables_25+</t>
  </si>
  <si>
    <t>Fruits_25+</t>
  </si>
  <si>
    <t>Fruits_5-10</t>
  </si>
  <si>
    <t>Fruits_Unknown</t>
  </si>
  <si>
    <t>Herbs_0-5</t>
  </si>
  <si>
    <t>Herbs</t>
  </si>
  <si>
    <t>Herbs_5-10</t>
  </si>
  <si>
    <t>Herbs_Unknown</t>
  </si>
  <si>
    <t>Organic Fruits &amp; Vegetables_0-5</t>
  </si>
  <si>
    <t>Organic Fruits &amp; Vegetables</t>
  </si>
  <si>
    <t>Organic Fruits &amp; Vegetables_10-15</t>
  </si>
  <si>
    <t>Organic Fruits &amp; Vegetables_15-20</t>
  </si>
  <si>
    <t>Organic Fruits &amp; Vegetables_20-25</t>
  </si>
  <si>
    <t>Organic Fruits &amp; Vegetables_25+</t>
  </si>
  <si>
    <t>Organic Fruits &amp; Vegetables_5-10</t>
  </si>
  <si>
    <t>Organic Fruits &amp; Vegetables_Unknown</t>
  </si>
  <si>
    <t>Vegetables_0-5</t>
  </si>
  <si>
    <t>Vegetables</t>
  </si>
  <si>
    <t>Vegetables_10-15</t>
  </si>
  <si>
    <t>Vegetables_15-20</t>
  </si>
  <si>
    <t>Vegetables_20-25</t>
  </si>
  <si>
    <t>Vegetables_25+</t>
  </si>
  <si>
    <t>Vegetables_5-10</t>
  </si>
  <si>
    <t>Vegetables_Unknown</t>
  </si>
  <si>
    <t>Gaming_25+</t>
  </si>
  <si>
    <t>Gaming</t>
  </si>
  <si>
    <t>Gaming_Unknown</t>
  </si>
  <si>
    <t>Consoles_25+</t>
  </si>
  <si>
    <t>Consoles</t>
  </si>
  <si>
    <t>Consoles_Unknown</t>
  </si>
  <si>
    <t>Controllers_25+</t>
  </si>
  <si>
    <t>Controllers</t>
  </si>
  <si>
    <t>Controllers_Unknown</t>
  </si>
  <si>
    <t>Games_25+</t>
  </si>
  <si>
    <t>Games</t>
  </si>
  <si>
    <t>Games_Unknown</t>
  </si>
  <si>
    <t>Gold_25+</t>
  </si>
  <si>
    <t>Diamond Jewelry_25+</t>
  </si>
  <si>
    <t>Gold</t>
  </si>
  <si>
    <t>Diamond Jewelry</t>
  </si>
  <si>
    <t>Gold_Unknown</t>
  </si>
  <si>
    <t>Diamond Jewelry_Unknown</t>
  </si>
  <si>
    <t>Gold_0-5</t>
  </si>
  <si>
    <t>Gold Bars_0-5</t>
  </si>
  <si>
    <t>Gold Bars</t>
  </si>
  <si>
    <t>Gold Bars_25+</t>
  </si>
  <si>
    <t>Gold Bars_Unknown</t>
  </si>
  <si>
    <t>Silver_25+</t>
  </si>
  <si>
    <t>Silver</t>
  </si>
  <si>
    <t>Silver_Unknown</t>
  </si>
  <si>
    <t>Headphones_25+</t>
  </si>
  <si>
    <t>Airpods_25+</t>
  </si>
  <si>
    <t>Headphones</t>
  </si>
  <si>
    <t>Airpods</t>
  </si>
  <si>
    <t>Health &amp; Wellness_25+</t>
  </si>
  <si>
    <t>Adult Diapers_25+</t>
  </si>
  <si>
    <t>Health &amp; Wellness</t>
  </si>
  <si>
    <t>Adult Diapers</t>
  </si>
  <si>
    <t>Health &amp; Wellness_Unknown</t>
  </si>
  <si>
    <t>Adult Diapers_Unknown</t>
  </si>
  <si>
    <t>Health &amp; Wellness_10-15</t>
  </si>
  <si>
    <t>First Aid Kits_10-15</t>
  </si>
  <si>
    <t>First Aid Kits</t>
  </si>
  <si>
    <t>Health &amp; Wellness_15-20</t>
  </si>
  <si>
    <t>First Aid Kits_15-20</t>
  </si>
  <si>
    <t>Health &amp; Wellness_20-25</t>
  </si>
  <si>
    <t>First Aid Kits_20-25</t>
  </si>
  <si>
    <t>First Aid Kits_25+</t>
  </si>
  <si>
    <t>Health &amp; Wellness_5-10</t>
  </si>
  <si>
    <t>First Aid Kits_5-10</t>
  </si>
  <si>
    <t>First Aid Kits_Unknown</t>
  </si>
  <si>
    <t>Health &amp; Wellness_0-5</t>
  </si>
  <si>
    <t>Masks &amp; Gloves_0-5</t>
  </si>
  <si>
    <t>Masks &amp; Gloves</t>
  </si>
  <si>
    <t>Masks &amp; Gloves_15-20</t>
  </si>
  <si>
    <t>Masks &amp; Gloves_20-25</t>
  </si>
  <si>
    <t>Masks &amp; Gloves_Unknown</t>
  </si>
  <si>
    <t>Pain Relief_10-15</t>
  </si>
  <si>
    <t>Pain Relief</t>
  </si>
  <si>
    <t>Pain Relief_15-20</t>
  </si>
  <si>
    <t>Pain Relief_20-25</t>
  </si>
  <si>
    <t>Pain Relief_25+</t>
  </si>
  <si>
    <t>Pain Relief_5-10</t>
  </si>
  <si>
    <t>Pain Relief_Unknown</t>
  </si>
  <si>
    <t>Smoking Alternatives_20-25</t>
  </si>
  <si>
    <t>Smoking Alternatives</t>
  </si>
  <si>
    <t>Smoking Alternatives_25+</t>
  </si>
  <si>
    <t>Tests &amp; Devices_15-20</t>
  </si>
  <si>
    <t>Tests &amp; Devices</t>
  </si>
  <si>
    <t>Tests &amp; Devices_25+</t>
  </si>
  <si>
    <t>Tests &amp; Devices_Unknown</t>
  </si>
  <si>
    <t>Vitamins &amp; Supplements_10-15</t>
  </si>
  <si>
    <t>Vitamins &amp; Supplements</t>
  </si>
  <si>
    <t>Vitamins &amp; Supplements_15-20</t>
  </si>
  <si>
    <t>Vitamins &amp; Supplements_20-25</t>
  </si>
  <si>
    <t>Vitamins &amp; Supplements_25+</t>
  </si>
  <si>
    <t>Vitamins &amp; Supplements_Unknown</t>
  </si>
  <si>
    <t>Healthy Food_20-25</t>
  </si>
  <si>
    <t>Cereals, Oats &amp; Muesli_20-25</t>
  </si>
  <si>
    <t>Healthy Food</t>
  </si>
  <si>
    <t>Cereals, Oats &amp; Muesli</t>
  </si>
  <si>
    <t>Healthy Food_25+</t>
  </si>
  <si>
    <t>Cereals, Oats &amp; Muesli_25+</t>
  </si>
  <si>
    <t>Healthy Food_Unknown</t>
  </si>
  <si>
    <t>Cereals, Oats &amp; Muesli_Unknown</t>
  </si>
  <si>
    <t>Keto_Unknown</t>
  </si>
  <si>
    <t>Keto</t>
  </si>
  <si>
    <t>Healthy Food | Ice Cream_Unknown</t>
  </si>
  <si>
    <t>Guilt Free | Keto_Unknown</t>
  </si>
  <si>
    <t>Healthy Food | Ice Cream</t>
  </si>
  <si>
    <t>Guilt Free | Keto</t>
  </si>
  <si>
    <t>Home &amp; Outdoor_10-15</t>
  </si>
  <si>
    <t>BBQ_10-15</t>
  </si>
  <si>
    <t>Home &amp; Outdoor</t>
  </si>
  <si>
    <t>BBQ</t>
  </si>
  <si>
    <t>Home &amp; Outdoor_15-20</t>
  </si>
  <si>
    <t>BBQ_15-20</t>
  </si>
  <si>
    <t>Home &amp; Outdoor_20-25</t>
  </si>
  <si>
    <t>BBQ_20-25</t>
  </si>
  <si>
    <t>Home &amp; Outdoor_25+</t>
  </si>
  <si>
    <t>BBQ_25+</t>
  </si>
  <si>
    <t>Home &amp; Outdoor_5-10</t>
  </si>
  <si>
    <t>BBQ_5-10</t>
  </si>
  <si>
    <t>Home &amp; Outdoor_Unknown</t>
  </si>
  <si>
    <t>BBQ_Unknown</t>
  </si>
  <si>
    <t>Batteries_10-15</t>
  </si>
  <si>
    <t>Batteries</t>
  </si>
  <si>
    <t>Batteries_15-20</t>
  </si>
  <si>
    <t>Batteries_20-25</t>
  </si>
  <si>
    <t>Batteries_25+</t>
  </si>
  <si>
    <t>Batteries_5-10</t>
  </si>
  <si>
    <t>Batteries_Unknown</t>
  </si>
  <si>
    <t>Beach_10-15</t>
  </si>
  <si>
    <t>Beach</t>
  </si>
  <si>
    <t>Beach_15-20</t>
  </si>
  <si>
    <t>Beach_20-25</t>
  </si>
  <si>
    <t>Beach_25+</t>
  </si>
  <si>
    <t>Beach_5-10</t>
  </si>
  <si>
    <t>Beach_Unknown</t>
  </si>
  <si>
    <t>Blenders, Mixers &amp; Food Processors_25+</t>
  </si>
  <si>
    <t>Blenders, Mixers &amp; Food Processors</t>
  </si>
  <si>
    <t>Blenders, Mixers &amp; Food Processors_Unknown</t>
  </si>
  <si>
    <t>Home &amp; Outdoor_0-5</t>
  </si>
  <si>
    <t>Car Care_0-5</t>
  </si>
  <si>
    <t>Car Care</t>
  </si>
  <si>
    <t>Car Care_10-15</t>
  </si>
  <si>
    <t>Car Care_15-20</t>
  </si>
  <si>
    <t>Car Care_20-25</t>
  </si>
  <si>
    <t>Car Care_25+</t>
  </si>
  <si>
    <t>Car Care_5-10</t>
  </si>
  <si>
    <t>Car Care_Unknown</t>
  </si>
  <si>
    <t>Diaries &amp; Notebooks_Unknown</t>
  </si>
  <si>
    <t>Diaries &amp; Notebooks</t>
  </si>
  <si>
    <t>Hajj Essentials_25+</t>
  </si>
  <si>
    <t>Hajj Essentials</t>
  </si>
  <si>
    <t>Hajj Essentials_Unknown</t>
  </si>
  <si>
    <t>Home Appliances_0-5</t>
  </si>
  <si>
    <t>Home Appliances</t>
  </si>
  <si>
    <t>Home Appliances_10-15</t>
  </si>
  <si>
    <t>Home Appliances_15-20</t>
  </si>
  <si>
    <t>Home Appliances_25+</t>
  </si>
  <si>
    <t>Home Appliances_Unknown</t>
  </si>
  <si>
    <t>Home Improvement_0-5</t>
  </si>
  <si>
    <t>Home Improvement</t>
  </si>
  <si>
    <t>Home Improvement_10-15</t>
  </si>
  <si>
    <t>Home Improvement_15-20</t>
  </si>
  <si>
    <t>Home Improvement_20-25</t>
  </si>
  <si>
    <t>Home Improvement_25+</t>
  </si>
  <si>
    <t>Home Improvement_5-10</t>
  </si>
  <si>
    <t>Home Improvement_Unknown</t>
  </si>
  <si>
    <t>Ice Cream Maker_25+</t>
  </si>
  <si>
    <t>Ice Cream Maker</t>
  </si>
  <si>
    <t>Party_0-5</t>
  </si>
  <si>
    <t>Party</t>
  </si>
  <si>
    <t>Party_10-15</t>
  </si>
  <si>
    <t>Party_15-20</t>
  </si>
  <si>
    <t>Party_20-25</t>
  </si>
  <si>
    <t>Party_5-10</t>
  </si>
  <si>
    <t>Party_Unknown</t>
  </si>
  <si>
    <t>Seasonal Celebrations_0-5</t>
  </si>
  <si>
    <t>Seasonal Celebrations</t>
  </si>
  <si>
    <t>Seasonal Celebrations_10-15</t>
  </si>
  <si>
    <t>Seasonal Celebrations_15-20</t>
  </si>
  <si>
    <t>Seasonal Celebrations_25+</t>
  </si>
  <si>
    <t>Seasonal Celebrations_5-10</t>
  </si>
  <si>
    <t>Seasonal Celebrations_Unknown</t>
  </si>
  <si>
    <t>Travel Essentials_20-25</t>
  </si>
  <si>
    <t>Travel Essentials</t>
  </si>
  <si>
    <t>Travel Essentials_25+</t>
  </si>
  <si>
    <t>Travel Essentials_5-10</t>
  </si>
  <si>
    <t>Travel Essentials_Unknown</t>
  </si>
  <si>
    <t>Home &amp; Outdoor | Stationery_5-10</t>
  </si>
  <si>
    <t>Home &amp; Outdoor | Stationery</t>
  </si>
  <si>
    <t>Home &amp; Outdoor | Stationery_Unknown</t>
  </si>
  <si>
    <t>Hygiene &amp; Personal Care_0-5</t>
  </si>
  <si>
    <t>Bath &amp; Shower_0-5</t>
  </si>
  <si>
    <t>Hygiene &amp; Personal Care</t>
  </si>
  <si>
    <t>Bath &amp; Shower</t>
  </si>
  <si>
    <t>Hygiene &amp; Personal Care_10-15</t>
  </si>
  <si>
    <t>Bath &amp; Shower_10-15</t>
  </si>
  <si>
    <t>Hygiene &amp; Personal Care_15-20</t>
  </si>
  <si>
    <t>Bath &amp; Shower_15-20</t>
  </si>
  <si>
    <t>Hygiene &amp; Personal Care_20-25</t>
  </si>
  <si>
    <t>Bath &amp; Shower_20-25</t>
  </si>
  <si>
    <t>Hygiene &amp; Personal Care_25+</t>
  </si>
  <si>
    <t>Bath &amp; Shower_25+</t>
  </si>
  <si>
    <t>Hygiene &amp; Personal Care_5-10</t>
  </si>
  <si>
    <t>Bath &amp; Shower_5-10</t>
  </si>
  <si>
    <t>Hygiene &amp; Personal Care_Unknown</t>
  </si>
  <si>
    <t>Bath &amp; Shower_Unknown</t>
  </si>
  <si>
    <t>Body &amp; Skin Care_0-5</t>
  </si>
  <si>
    <t>Body &amp; Skin Care</t>
  </si>
  <si>
    <t>Body &amp; Skin Care_10-15</t>
  </si>
  <si>
    <t>Body &amp; Skin Care_15-20</t>
  </si>
  <si>
    <t>Body &amp; Skin Care_20-25</t>
  </si>
  <si>
    <t>Body &amp; Skin Care_25+</t>
  </si>
  <si>
    <t>Body &amp; Skin Care_5-10</t>
  </si>
  <si>
    <t>Body &amp; Skin Care_Unknown</t>
  </si>
  <si>
    <t>Cosmetics_0-5</t>
  </si>
  <si>
    <t>Cosmetics</t>
  </si>
  <si>
    <t>Cosmetics_10-15</t>
  </si>
  <si>
    <t>Cosmetics_15-20</t>
  </si>
  <si>
    <t>Cosmetics_20-25</t>
  </si>
  <si>
    <t>Cosmetics_25+</t>
  </si>
  <si>
    <t>Cosmetics_5-10</t>
  </si>
  <si>
    <t>Cosmetics_Unknown</t>
  </si>
  <si>
    <t>Deodorants &amp; Fragrances_10-15</t>
  </si>
  <si>
    <t>Deodorants &amp; Fragrances</t>
  </si>
  <si>
    <t>Deodorants &amp; Fragrances_15-20</t>
  </si>
  <si>
    <t>Deodorants &amp; Fragrances_20-25</t>
  </si>
  <si>
    <t>Deodorants &amp; Fragrances_25+</t>
  </si>
  <si>
    <t>Deodorants &amp; Fragrances_5-10</t>
  </si>
  <si>
    <t>Deodorants &amp; Fragrances_Unknown</t>
  </si>
  <si>
    <t>Feminine Care_0-5</t>
  </si>
  <si>
    <t>Feminine Care</t>
  </si>
  <si>
    <t>Feminine Care_10-15</t>
  </si>
  <si>
    <t>Feminine Care_15-20</t>
  </si>
  <si>
    <t>Feminine Care_20-25</t>
  </si>
  <si>
    <t>Feminine Care_25+</t>
  </si>
  <si>
    <t>Feminine Care_5-10</t>
  </si>
  <si>
    <t>Feminine Care_Unknown</t>
  </si>
  <si>
    <t>Hair Care_0-5</t>
  </si>
  <si>
    <t>Hair Care</t>
  </si>
  <si>
    <t>Hair Care_10-15</t>
  </si>
  <si>
    <t>Hair Care_15-20</t>
  </si>
  <si>
    <t>Hair Care_20-25</t>
  </si>
  <si>
    <t>Hair Care_25+</t>
  </si>
  <si>
    <t>Hair Care_5-10</t>
  </si>
  <si>
    <t>Hair Care_Unknown</t>
  </si>
  <si>
    <t>Hand Wash_10-15</t>
  </si>
  <si>
    <t>Hand Wash</t>
  </si>
  <si>
    <t>Hand Wash_15-20</t>
  </si>
  <si>
    <t>Hand Wash_20-25</t>
  </si>
  <si>
    <t>Hand Wash_25+</t>
  </si>
  <si>
    <t>Hand Wash_5-10</t>
  </si>
  <si>
    <t>Hand Wash_Unknown</t>
  </si>
  <si>
    <t>Oral Care_0-5</t>
  </si>
  <si>
    <t>Oral Care</t>
  </si>
  <si>
    <t>Oral Care_10-15</t>
  </si>
  <si>
    <t>Oral Care_15-20</t>
  </si>
  <si>
    <t>Oral Care_20-25</t>
  </si>
  <si>
    <t>Oral Care_25+</t>
  </si>
  <si>
    <t>Oral Care_5-10</t>
  </si>
  <si>
    <t>Oral Care_Unknown</t>
  </si>
  <si>
    <t>Shaving &amp; Hair Removal_10-15</t>
  </si>
  <si>
    <t>Shaving &amp; Hair Removal</t>
  </si>
  <si>
    <t>Shaving &amp; Hair Removal_15-20</t>
  </si>
  <si>
    <t>Shaving &amp; Hair Removal_20-25</t>
  </si>
  <si>
    <t>Shaving &amp; Hair Removal_25+</t>
  </si>
  <si>
    <t>Shaving &amp; Hair Removal_Unknown</t>
  </si>
  <si>
    <t>Ice Cream_0-5</t>
  </si>
  <si>
    <t>Bars &amp; Sandwiches_0-5</t>
  </si>
  <si>
    <t>Ice Cream</t>
  </si>
  <si>
    <t>Bars &amp; Sandwiches</t>
  </si>
  <si>
    <t>Ice Cream_10-15</t>
  </si>
  <si>
    <t>Bars &amp; Sandwiches_10-15</t>
  </si>
  <si>
    <t>Ice Cream_15-20</t>
  </si>
  <si>
    <t>Bars &amp; Sandwiches_15-20</t>
  </si>
  <si>
    <t>Ice Cream_20-25</t>
  </si>
  <si>
    <t>Bars &amp; Sandwiches_20-25</t>
  </si>
  <si>
    <t>Ice Cream_25+</t>
  </si>
  <si>
    <t>Bars &amp; Sandwiches_25+</t>
  </si>
  <si>
    <t>Ice Cream_5-10</t>
  </si>
  <si>
    <t>Bars &amp; Sandwiches_5-10</t>
  </si>
  <si>
    <t>Ice Cream_Unknown</t>
  </si>
  <si>
    <t>Bars &amp; Sandwiches_Unknown</t>
  </si>
  <si>
    <t>Cups &amp; Tubs_0-5</t>
  </si>
  <si>
    <t>Cups &amp; Tubs</t>
  </si>
  <si>
    <t>Cups &amp; Tubs_10-15</t>
  </si>
  <si>
    <t>Cups &amp; Tubs_15-20</t>
  </si>
  <si>
    <t>Cups &amp; Tubs_20-25</t>
  </si>
  <si>
    <t>Cups &amp; Tubs_25+</t>
  </si>
  <si>
    <t>Cups &amp; Tubs_5-10</t>
  </si>
  <si>
    <t>Cups &amp; Tubs_Unknown</t>
  </si>
  <si>
    <t>Guilt Free_10-15</t>
  </si>
  <si>
    <t>Guilt Free</t>
  </si>
  <si>
    <t>Guilt Free_15-20</t>
  </si>
  <si>
    <t>Guilt Free_20-25</t>
  </si>
  <si>
    <t>Guilt Free_25+</t>
  </si>
  <si>
    <t>Guilt Free_5-10</t>
  </si>
  <si>
    <t>Guilt Free_Unknown</t>
  </si>
  <si>
    <t>Mochis &amp; Bites_15-20</t>
  </si>
  <si>
    <t>Mochis &amp; Bites</t>
  </si>
  <si>
    <t>Mochis &amp; Bites_25+</t>
  </si>
  <si>
    <t>Mochis &amp; Bites_Unknown</t>
  </si>
  <si>
    <t>Multipacks_10-15</t>
  </si>
  <si>
    <t>Multipacks</t>
  </si>
  <si>
    <t>Multipacks_15-20</t>
  </si>
  <si>
    <t>Multipacks_20-25</t>
  </si>
  <si>
    <t>Multipacks_25+</t>
  </si>
  <si>
    <t>Multipacks_5-10</t>
  </si>
  <si>
    <t>Multipacks_Unknown</t>
  </si>
  <si>
    <t>Sticks &amp; Cones_0-5</t>
  </si>
  <si>
    <t>Sticks &amp; Cones</t>
  </si>
  <si>
    <t>Sticks &amp; Cones_10-15</t>
  </si>
  <si>
    <t>Sticks &amp; Cones_15-20</t>
  </si>
  <si>
    <t>Sticks &amp; Cones_20-25</t>
  </si>
  <si>
    <t>Sticks &amp; Cones_25+</t>
  </si>
  <si>
    <t>Sticks &amp; Cones_5-10</t>
  </si>
  <si>
    <t>Sticks &amp; Cones_Unknown</t>
  </si>
  <si>
    <t>Kitchenware_10-15</t>
  </si>
  <si>
    <t>Appliances_10-15</t>
  </si>
  <si>
    <t>Kitchenware</t>
  </si>
  <si>
    <t>Appliances</t>
  </si>
  <si>
    <t>Kitchenware_20-25</t>
  </si>
  <si>
    <t>Appliances_20-25</t>
  </si>
  <si>
    <t>Kitchenware_25+</t>
  </si>
  <si>
    <t>Appliances_25+</t>
  </si>
  <si>
    <t>Kitchenware_Unknown</t>
  </si>
  <si>
    <t>Appliances_Unknown</t>
  </si>
  <si>
    <t>Kitchenware_0-5</t>
  </si>
  <si>
    <t>Cookware_0-5</t>
  </si>
  <si>
    <t>Cookware</t>
  </si>
  <si>
    <t>Cookware_10-15</t>
  </si>
  <si>
    <t>Kitchenware_15-20</t>
  </si>
  <si>
    <t>Cookware_15-20</t>
  </si>
  <si>
    <t>Cookware_25+</t>
  </si>
  <si>
    <t>Kitchenware_5-10</t>
  </si>
  <si>
    <t>Cookware_5-10</t>
  </si>
  <si>
    <t>Cookware_Unknown</t>
  </si>
  <si>
    <t>Kitchen Accessories_15-20</t>
  </si>
  <si>
    <t>Kitchen Accessories</t>
  </si>
  <si>
    <t>Kitchen Accessories_20-25</t>
  </si>
  <si>
    <t>Kitchen Accessories_25+</t>
  </si>
  <si>
    <t>Kitchen Accessories_Unknown</t>
  </si>
  <si>
    <t>Laundry_10-15</t>
  </si>
  <si>
    <t>Bleach &amp; Starch_10-15</t>
  </si>
  <si>
    <t>Laundry</t>
  </si>
  <si>
    <t>Bleach &amp; Starch</t>
  </si>
  <si>
    <t>Laundry_Unknown</t>
  </si>
  <si>
    <t>Bleach &amp; Starch_Unknown</t>
  </si>
  <si>
    <t>Detergent Liquid_10-15</t>
  </si>
  <si>
    <t>Detergent Liquid</t>
  </si>
  <si>
    <t>Laundry_15-20</t>
  </si>
  <si>
    <t>Detergent Liquid_15-20</t>
  </si>
  <si>
    <t>Laundry_20-25</t>
  </si>
  <si>
    <t>Detergent Liquid_20-25</t>
  </si>
  <si>
    <t>Laundry_25+</t>
  </si>
  <si>
    <t>Detergent Liquid_25+</t>
  </si>
  <si>
    <t>Detergent Liquid_Unknown</t>
  </si>
  <si>
    <t>Detergent Powder_10-15</t>
  </si>
  <si>
    <t>Detergent Powder</t>
  </si>
  <si>
    <t>Detergent Powder_15-20</t>
  </si>
  <si>
    <t>Detergent Powder_20-25</t>
  </si>
  <si>
    <t>Detergent Powder_25+</t>
  </si>
  <si>
    <t>Laundry_5-10</t>
  </si>
  <si>
    <t>Detergent Powder_5-10</t>
  </si>
  <si>
    <t>Detergent Powder_Unknown</t>
  </si>
  <si>
    <t>Detergent Tabs_15-20</t>
  </si>
  <si>
    <t>Detergent Tabs</t>
  </si>
  <si>
    <t>Detergent Tabs_25+</t>
  </si>
  <si>
    <t>Detergent Tabs_Unknown</t>
  </si>
  <si>
    <t>Fabric Softeners_10-15</t>
  </si>
  <si>
    <t>Fabric Softeners</t>
  </si>
  <si>
    <t>Fabric Softeners_15-20</t>
  </si>
  <si>
    <t>Fabric Softeners_20-25</t>
  </si>
  <si>
    <t>Fabric Softeners_25+</t>
  </si>
  <si>
    <t>Fabric Softeners_Unknown</t>
  </si>
  <si>
    <t>Stain Removers_10-15</t>
  </si>
  <si>
    <t>Stain Removers</t>
  </si>
  <si>
    <t>Stain Removers_15-20</t>
  </si>
  <si>
    <t>Stain Removers_20-25</t>
  </si>
  <si>
    <t>Stain Removers_25+</t>
  </si>
  <si>
    <t>Stain Removers_Unknown</t>
  </si>
  <si>
    <t>Milk &amp; Yogurt_0-5</t>
  </si>
  <si>
    <t>Dairy Free &amp; Organic Milk_0-5</t>
  </si>
  <si>
    <t>Milk &amp; Yogurt</t>
  </si>
  <si>
    <t>Dairy Free &amp; Organic Milk</t>
  </si>
  <si>
    <t>Milk &amp; Yogurt_10-15</t>
  </si>
  <si>
    <t>Dairy Free &amp; Organic Milk_10-15</t>
  </si>
  <si>
    <t>Milk &amp; Yogurt_15-20</t>
  </si>
  <si>
    <t>Dairy Free &amp; Organic Milk_15-20</t>
  </si>
  <si>
    <t>Milk &amp; Yogurt_20-25</t>
  </si>
  <si>
    <t>Dairy Free &amp; Organic Milk_20-25</t>
  </si>
  <si>
    <t>Milk &amp; Yogurt_25+</t>
  </si>
  <si>
    <t>Dairy Free &amp; Organic Milk_25+</t>
  </si>
  <si>
    <t>Milk &amp; Yogurt_5-10</t>
  </si>
  <si>
    <t>Dairy Free &amp; Organic Milk_5-10</t>
  </si>
  <si>
    <t>Milk &amp; Yogurt_Unknown</t>
  </si>
  <si>
    <t>Dairy Free &amp; Organic Milk_Unknown</t>
  </si>
  <si>
    <t>Desserts_0-5</t>
  </si>
  <si>
    <t>Desserts</t>
  </si>
  <si>
    <t>Desserts_10-15</t>
  </si>
  <si>
    <t>Desserts_15-20</t>
  </si>
  <si>
    <t>Desserts_5-10</t>
  </si>
  <si>
    <t>Desserts_Unknown</t>
  </si>
  <si>
    <t>Flavoured Milk_0-5</t>
  </si>
  <si>
    <t>Flavoured Milk</t>
  </si>
  <si>
    <t>Flavoured Milk_10-15</t>
  </si>
  <si>
    <t>Flavoured Milk_15-20</t>
  </si>
  <si>
    <t>Flavoured Milk_5-10</t>
  </si>
  <si>
    <t>Flavoured Milk_Unknown</t>
  </si>
  <si>
    <t>Flavoured Yoghurt_0-5</t>
  </si>
  <si>
    <t>Flavoured Yoghurt</t>
  </si>
  <si>
    <t>Flavoured Yoghurt_10-15</t>
  </si>
  <si>
    <t>Flavoured Yoghurt_15-20</t>
  </si>
  <si>
    <t>Flavoured Yoghurt_20-25</t>
  </si>
  <si>
    <t>Flavoured Yoghurt_25+</t>
  </si>
  <si>
    <t>Flavoured Yoghurt_5-10</t>
  </si>
  <si>
    <t>Flavoured Yoghurt_Unknown</t>
  </si>
  <si>
    <t>Fresh Milk_0-5</t>
  </si>
  <si>
    <t>Fresh Milk</t>
  </si>
  <si>
    <t>Fresh Milk_10-15</t>
  </si>
  <si>
    <t>Fresh Milk_15-20</t>
  </si>
  <si>
    <t>Fresh Milk_20-25</t>
  </si>
  <si>
    <t>Fresh Milk_5-10</t>
  </si>
  <si>
    <t>Fresh Milk_Unknown</t>
  </si>
  <si>
    <t>Greek Yoghurt_0-5</t>
  </si>
  <si>
    <t>Greek Yoghurt</t>
  </si>
  <si>
    <t>Greek Yoghurt_25+</t>
  </si>
  <si>
    <t>Greek Yoghurt_5-10</t>
  </si>
  <si>
    <t>Greek Yoghurt_Unknown</t>
  </si>
  <si>
    <t>Long Life Milk_0-5</t>
  </si>
  <si>
    <t>Long Life Milk</t>
  </si>
  <si>
    <t>Long Life Milk_10-15</t>
  </si>
  <si>
    <t>Long Life Milk_15-20</t>
  </si>
  <si>
    <t>Long Life Milk_25+</t>
  </si>
  <si>
    <t>Long Life Milk_5-10</t>
  </si>
  <si>
    <t>Long Life Milk_Unknown</t>
  </si>
  <si>
    <t>Plain Yoghurt_0-5</t>
  </si>
  <si>
    <t>Plain Yoghurt</t>
  </si>
  <si>
    <t>Plain Yoghurt_10-15</t>
  </si>
  <si>
    <t>Plain Yoghurt_15-20</t>
  </si>
  <si>
    <t>Plain Yoghurt_25+</t>
  </si>
  <si>
    <t>Plain Yoghurt_5-10</t>
  </si>
  <si>
    <t>Plain Yoghurt_Unknown</t>
  </si>
  <si>
    <t>Powdered &amp; Evaporated MIlk_0-5</t>
  </si>
  <si>
    <t>Powdered &amp; Evaporated MIlk</t>
  </si>
  <si>
    <t>Powdered &amp; Evaporated MIlk_10-15</t>
  </si>
  <si>
    <t>Powdered &amp; Evaporated MIlk_15-20</t>
  </si>
  <si>
    <t>Powdered &amp; Evaporated MIlk_20-25</t>
  </si>
  <si>
    <t>Powdered &amp; Evaporated MIlk_25+</t>
  </si>
  <si>
    <t>Powdered &amp; Evaporated MIlk_5-10</t>
  </si>
  <si>
    <t>Powdered &amp; Evaporated MIlk_Unknown</t>
  </si>
  <si>
    <t>Yoghurt Drinks_0-5</t>
  </si>
  <si>
    <t>Yoghurt Drinks</t>
  </si>
  <si>
    <t>Yoghurt Drinks_10-15</t>
  </si>
  <si>
    <t>Yoghurt Drinks_15-20</t>
  </si>
  <si>
    <t>Yoghurt Drinks_20-25</t>
  </si>
  <si>
    <t>Yoghurt Drinks_5-10</t>
  </si>
  <si>
    <t>Yoghurt Drinks_Unknown</t>
  </si>
  <si>
    <t>Mobile Accessories_25+</t>
  </si>
  <si>
    <t>Adapters_25+</t>
  </si>
  <si>
    <t>Mobile Accessories</t>
  </si>
  <si>
    <t>Adapters</t>
  </si>
  <si>
    <t>Mobile Accessories_Unknown</t>
  </si>
  <si>
    <t>Adapters_Unknown</t>
  </si>
  <si>
    <t>Chargers_25+</t>
  </si>
  <si>
    <t>Chargers</t>
  </si>
  <si>
    <t>Chargers_Unknown</t>
  </si>
  <si>
    <t>Covers &amp; Screen Protectors_25+</t>
  </si>
  <si>
    <t>Covers &amp; Screen Protectors</t>
  </si>
  <si>
    <t>Covers &amp; Screen Protectors_Unknown</t>
  </si>
  <si>
    <t>Data Cables_Unknown</t>
  </si>
  <si>
    <t>Headphones_Unknown</t>
  </si>
  <si>
    <t>Power Banks_25+</t>
  </si>
  <si>
    <t>Power Banks</t>
  </si>
  <si>
    <t>Power Banks_Unknown</t>
  </si>
  <si>
    <t>Smart Trackers_25+</t>
  </si>
  <si>
    <t>Smart Trackers</t>
  </si>
  <si>
    <t>Smart Trackers_Unknown</t>
  </si>
  <si>
    <t>Mobiles_25+</t>
  </si>
  <si>
    <t>Android Smartphone_25+</t>
  </si>
  <si>
    <t>Mobiles</t>
  </si>
  <si>
    <t>Android Smartphone</t>
  </si>
  <si>
    <t>Mobiles_Unknown</t>
  </si>
  <si>
    <t>Android Smartphone_Unknown</t>
  </si>
  <si>
    <t>Phone Accessories_25+</t>
  </si>
  <si>
    <t>Phone Accessories</t>
  </si>
  <si>
    <t>Phone Accessories_Unknown</t>
  </si>
  <si>
    <t>iPhones_Unknown</t>
  </si>
  <si>
    <t>iPhones</t>
  </si>
  <si>
    <t>Moonshot Coffee_10-15</t>
  </si>
  <si>
    <t>Hot Beverages_10-15</t>
  </si>
  <si>
    <t>Moonshot Coffee</t>
  </si>
  <si>
    <t>Hot Beverages</t>
  </si>
  <si>
    <t>Moonshot Coffee_Unknown</t>
  </si>
  <si>
    <t>Hot Beverages_Unknown</t>
  </si>
  <si>
    <t>Iced Beverages_10-15</t>
  </si>
  <si>
    <t>Iced Beverages</t>
  </si>
  <si>
    <t>Near Expiry_0-5</t>
  </si>
  <si>
    <t>Near Expiry</t>
  </si>
  <si>
    <t>Near Expiry_10-15</t>
  </si>
  <si>
    <t>Near Expiry_15-20</t>
  </si>
  <si>
    <t>Near Expiry_20-25</t>
  </si>
  <si>
    <t>Near Expiry_5-10</t>
  </si>
  <si>
    <t>Near Expiry_Unknown</t>
  </si>
  <si>
    <t>Oils &amp; Seasoning_0-5</t>
  </si>
  <si>
    <t>Dried Herbs_0-5</t>
  </si>
  <si>
    <t>Oils &amp; Seasoning</t>
  </si>
  <si>
    <t>Dried Herbs</t>
  </si>
  <si>
    <t>Oils &amp; Seasoning_10-15</t>
  </si>
  <si>
    <t>Dried Herbs_10-15</t>
  </si>
  <si>
    <t>Oils &amp; Seasoning_15-20</t>
  </si>
  <si>
    <t>Dried Herbs_15-20</t>
  </si>
  <si>
    <t>Oils &amp; Seasoning_25+</t>
  </si>
  <si>
    <t>Dried Herbs_25+</t>
  </si>
  <si>
    <t>Oils &amp; Seasoning_5-10</t>
  </si>
  <si>
    <t>Dried Herbs_5-10</t>
  </si>
  <si>
    <t>Oils &amp; Seasoning_Unknown</t>
  </si>
  <si>
    <t>Dried Herbs_Unknown</t>
  </si>
  <si>
    <t>Ghees_10-15</t>
  </si>
  <si>
    <t>Ghees</t>
  </si>
  <si>
    <t>Ghees_15-20</t>
  </si>
  <si>
    <t>Oils &amp; Seasoning_20-25</t>
  </si>
  <si>
    <t>Ghees_20-25</t>
  </si>
  <si>
    <t>Ghees_25+</t>
  </si>
  <si>
    <t>Ghees_Unknown</t>
  </si>
  <si>
    <t>Oils_10-15</t>
  </si>
  <si>
    <t>Oils</t>
  </si>
  <si>
    <t>Oils_15-20</t>
  </si>
  <si>
    <t>Oils_20-25</t>
  </si>
  <si>
    <t>Oils_25+</t>
  </si>
  <si>
    <t>Oils_5-10</t>
  </si>
  <si>
    <t>Oils_Unknown</t>
  </si>
  <si>
    <t>Salt &amp; Pepper_0-5</t>
  </si>
  <si>
    <t>Salt &amp; Pepper</t>
  </si>
  <si>
    <t>Salt &amp; Pepper_10-15</t>
  </si>
  <si>
    <t>Salt &amp; Pepper_15-20</t>
  </si>
  <si>
    <t>Salt &amp; Pepper_25+</t>
  </si>
  <si>
    <t>Salt &amp; Pepper_5-10</t>
  </si>
  <si>
    <t>Salt &amp; Pepper_Unknown</t>
  </si>
  <si>
    <t>Seasoning &amp; Spices_0-5</t>
  </si>
  <si>
    <t>Seasoning &amp; Spices</t>
  </si>
  <si>
    <t>Seasoning &amp; Spices_10-15</t>
  </si>
  <si>
    <t>Seasoning &amp; Spices_15-20</t>
  </si>
  <si>
    <t>Seasoning &amp; Spices_20-25</t>
  </si>
  <si>
    <t>Seasoning &amp; Spices_25+</t>
  </si>
  <si>
    <t>Seasoning &amp; Spices_5-10</t>
  </si>
  <si>
    <t>Seasoning &amp; Spices_Unknown</t>
  </si>
  <si>
    <t>Stocks &amp; Gravies_0-5</t>
  </si>
  <si>
    <t>Stocks &amp; Gravies</t>
  </si>
  <si>
    <t>Stocks &amp; Gravies_10-15</t>
  </si>
  <si>
    <t>Stocks &amp; Gravies_15-20</t>
  </si>
  <si>
    <t>Stocks &amp; Gravies_20-25</t>
  </si>
  <si>
    <t>Stocks &amp; Gravies_25+</t>
  </si>
  <si>
    <t>Stocks &amp; Gravies_5-10</t>
  </si>
  <si>
    <t>Stocks &amp; Gravies_Unknown</t>
  </si>
  <si>
    <t>Other Tobacco Products_Unknown</t>
  </si>
  <si>
    <t>Vape Bars_Unknown</t>
  </si>
  <si>
    <t>Other Tobacco Products</t>
  </si>
  <si>
    <t>Vape Bars</t>
  </si>
  <si>
    <t>Vuse_Unknown</t>
  </si>
  <si>
    <t>Vuse</t>
  </si>
  <si>
    <t>Personal Care_25+</t>
  </si>
  <si>
    <t>Hair Stylers_25+</t>
  </si>
  <si>
    <t>Personal Care</t>
  </si>
  <si>
    <t>Hair Stylers</t>
  </si>
  <si>
    <t>Personal Care_Unknown</t>
  </si>
  <si>
    <t>Hair Stylers_Unknown</t>
  </si>
  <si>
    <t>Pet Care_25+</t>
  </si>
  <si>
    <t>Cat Accessories_25+</t>
  </si>
  <si>
    <t>Pet Care</t>
  </si>
  <si>
    <t>Cat Accessories</t>
  </si>
  <si>
    <t>Pet Care_0-5</t>
  </si>
  <si>
    <t>Cat Care_0-5</t>
  </si>
  <si>
    <t>Cat Care</t>
  </si>
  <si>
    <t>Pet Care_10-15</t>
  </si>
  <si>
    <t>Cat Care_10-15</t>
  </si>
  <si>
    <t>Pet Care_20-25</t>
  </si>
  <si>
    <t>Cat Care_20-25</t>
  </si>
  <si>
    <t>Cat Care_25+</t>
  </si>
  <si>
    <t>Pet Care_Unknown</t>
  </si>
  <si>
    <t>Cat Care_Unknown</t>
  </si>
  <si>
    <t>Cat Food_0-5</t>
  </si>
  <si>
    <t>Cat Food</t>
  </si>
  <si>
    <t>Cat Food_10-15</t>
  </si>
  <si>
    <t>Pet Care_15-20</t>
  </si>
  <si>
    <t>Cat Food_15-20</t>
  </si>
  <si>
    <t>Cat Food_20-25</t>
  </si>
  <si>
    <t>Cat Food_25+</t>
  </si>
  <si>
    <t>Pet Care_5-10</t>
  </si>
  <si>
    <t>Cat Food_5-10</t>
  </si>
  <si>
    <t>Cat Food_Unknown</t>
  </si>
  <si>
    <t>Dog Accessories_0-5</t>
  </si>
  <si>
    <t>Dog Accessories</t>
  </si>
  <si>
    <t>Dog Accessories_10-15</t>
  </si>
  <si>
    <t>Dog Accessories_15-20</t>
  </si>
  <si>
    <t>Dog Accessories_20-25</t>
  </si>
  <si>
    <t>Dog Accessories_25+</t>
  </si>
  <si>
    <t>Dog Accessories_5-10</t>
  </si>
  <si>
    <t>Dog Accessories_Unknown</t>
  </si>
  <si>
    <t>Dog Care_15-20</t>
  </si>
  <si>
    <t>Dog Care</t>
  </si>
  <si>
    <t>Dog Care_20-25</t>
  </si>
  <si>
    <t>Dog Care_25+</t>
  </si>
  <si>
    <t>Dog Care_Unknown</t>
  </si>
  <si>
    <t>Dog Food_0-5</t>
  </si>
  <si>
    <t>Dog Food</t>
  </si>
  <si>
    <t>Dog Food_10-15</t>
  </si>
  <si>
    <t>Dog Food_15-20</t>
  </si>
  <si>
    <t>Dog Food_20-25</t>
  </si>
  <si>
    <t>Dog Food_25+</t>
  </si>
  <si>
    <t>Dog Food_5-10</t>
  </si>
  <si>
    <t>Dog Food_Unknown</t>
  </si>
  <si>
    <t>Pet Treats_10-15</t>
  </si>
  <si>
    <t>Pet Treats</t>
  </si>
  <si>
    <t>Pet Treats_15-20</t>
  </si>
  <si>
    <t>Pet Treats_20-25</t>
  </si>
  <si>
    <t>Pet Treats_25+</t>
  </si>
  <si>
    <t>Pet Treats_5-10</t>
  </si>
  <si>
    <t>Pet Treats_Unknown</t>
  </si>
  <si>
    <t>Primary_10-15</t>
  </si>
  <si>
    <t>Primary</t>
  </si>
  <si>
    <t>Primary_25+</t>
  </si>
  <si>
    <t>Primary_Unknown</t>
  </si>
  <si>
    <t>Portable Speakers_25+</t>
  </si>
  <si>
    <t>Portable Speakers</t>
  </si>
  <si>
    <t>Ramadan Box_Unknown</t>
  </si>
  <si>
    <t>Ramadan Kit_Unknown</t>
  </si>
  <si>
    <t>Ramadan Box</t>
  </si>
  <si>
    <t>Ramadan Kit</t>
  </si>
  <si>
    <t>Ramadan Sale_Unknown</t>
  </si>
  <si>
    <t>Ramadan Sale</t>
  </si>
  <si>
    <t>Ready To Go_Unknown</t>
  </si>
  <si>
    <t>Fresh To Eat_Unknown</t>
  </si>
  <si>
    <t>Ready To Go</t>
  </si>
  <si>
    <t>Fresh To Eat</t>
  </si>
  <si>
    <t>Ready To Eat_Unknown</t>
  </si>
  <si>
    <t>Ready To Eat</t>
  </si>
  <si>
    <t>Ready To Heat_Unknown</t>
  </si>
  <si>
    <t>Ready To Heat</t>
  </si>
  <si>
    <t>Ready to Eat_Unknown</t>
  </si>
  <si>
    <t>Cut Fruits &amp; Desserts_Unknown</t>
  </si>
  <si>
    <t>Ready to Eat</t>
  </si>
  <si>
    <t>Cut Fruits &amp; Desserts</t>
  </si>
  <si>
    <t>Ready to Eat_0-5</t>
  </si>
  <si>
    <t>Meals &amp; Sandwiches_0-5</t>
  </si>
  <si>
    <t>Meals &amp; Sandwiches</t>
  </si>
  <si>
    <t>Ready to Eat_10-15</t>
  </si>
  <si>
    <t>Meals &amp; Sandwiches_10-15</t>
  </si>
  <si>
    <t>Ready to Eat_15-20</t>
  </si>
  <si>
    <t>Meals &amp; Sandwiches_15-20</t>
  </si>
  <si>
    <t>Ready to Eat_20-25</t>
  </si>
  <si>
    <t>Meals &amp; Sandwiches_20-25</t>
  </si>
  <si>
    <t>Ready to Eat_25+</t>
  </si>
  <si>
    <t>Meals &amp; Sandwiches_25+</t>
  </si>
  <si>
    <t>Ready to Eat_5-10</t>
  </si>
  <si>
    <t>Meals &amp; Sandwiches_5-10</t>
  </si>
  <si>
    <t>Meals &amp; Sandwiches_Unknown</t>
  </si>
  <si>
    <t>Ready to Cook_Unknown</t>
  </si>
  <si>
    <t>Ready to Cook</t>
  </si>
  <si>
    <t>Ready to Heat_Unknown</t>
  </si>
  <si>
    <t>Ready to Heat</t>
  </si>
  <si>
    <t>Salads &amp; Starters_15-20</t>
  </si>
  <si>
    <t>Salads &amp; Starters</t>
  </si>
  <si>
    <t>Salads &amp; Starters_20-25</t>
  </si>
  <si>
    <t>Salads &amp; Starters_5-10</t>
  </si>
  <si>
    <t>Salads &amp; Starters_Unknown</t>
  </si>
  <si>
    <t>Rice, Pasta &amp; Pulses_0-5</t>
  </si>
  <si>
    <t>Noodles &amp; Soup_0-5</t>
  </si>
  <si>
    <t>Rice, Pasta &amp; Pulses</t>
  </si>
  <si>
    <t>Noodles &amp; Soup</t>
  </si>
  <si>
    <t>Rice, Pasta &amp; Pulses_10-15</t>
  </si>
  <si>
    <t>Noodles &amp; Soup_10-15</t>
  </si>
  <si>
    <t>Rice, Pasta &amp; Pulses_15-20</t>
  </si>
  <si>
    <t>Noodles &amp; Soup_15-20</t>
  </si>
  <si>
    <t>Rice, Pasta &amp; Pulses_20-25</t>
  </si>
  <si>
    <t>Noodles &amp; Soup_20-25</t>
  </si>
  <si>
    <t>Rice, Pasta &amp; Pulses_25+</t>
  </si>
  <si>
    <t>Noodles &amp; Soup_25+</t>
  </si>
  <si>
    <t>Rice, Pasta &amp; Pulses_5-10</t>
  </si>
  <si>
    <t>Noodles &amp; Soup_5-10</t>
  </si>
  <si>
    <t>Rice, Pasta &amp; Pulses_Unknown</t>
  </si>
  <si>
    <t>Noodles &amp; Soup_Unknown</t>
  </si>
  <si>
    <t>Pasta_0-5</t>
  </si>
  <si>
    <t>Pasta</t>
  </si>
  <si>
    <t>Pasta_10-15</t>
  </si>
  <si>
    <t>Pasta_15-20</t>
  </si>
  <si>
    <t>Pasta_20-25</t>
  </si>
  <si>
    <t>Pasta_25+</t>
  </si>
  <si>
    <t>Pasta_5-10</t>
  </si>
  <si>
    <t>Pasta_Unknown</t>
  </si>
  <si>
    <t>Pulses, Grains &amp; Seeds_0-5</t>
  </si>
  <si>
    <t>Pulses, Grains &amp; Seeds</t>
  </si>
  <si>
    <t>Pulses, Grains &amp; Seeds_10-15</t>
  </si>
  <si>
    <t>Pulses, Grains &amp; Seeds_15-20</t>
  </si>
  <si>
    <t>Pulses, Grains &amp; Seeds_20-25</t>
  </si>
  <si>
    <t>Pulses, Grains &amp; Seeds_25+</t>
  </si>
  <si>
    <t>Pulses, Grains &amp; Seeds_5-10</t>
  </si>
  <si>
    <t>Pulses, Grains &amp; Seeds_Unknown</t>
  </si>
  <si>
    <t>Rice_0-5</t>
  </si>
  <si>
    <t>Rice</t>
  </si>
  <si>
    <t>Rice_10-15</t>
  </si>
  <si>
    <t>Rice_15-20</t>
  </si>
  <si>
    <t>Rice_20-25</t>
  </si>
  <si>
    <t>Rice_25+</t>
  </si>
  <si>
    <t>Rice_5-10</t>
  </si>
  <si>
    <t>Rice_Unknown</t>
  </si>
  <si>
    <t>Salty Snacks_Unknown</t>
  </si>
  <si>
    <t>Biscuits_Unknown</t>
  </si>
  <si>
    <t>Salty Snacks</t>
  </si>
  <si>
    <t>Biscuits</t>
  </si>
  <si>
    <t>Salty Snacks_0-5</t>
  </si>
  <si>
    <t>Chips &amp; Dips_0-5</t>
  </si>
  <si>
    <t>Chips &amp; Dips</t>
  </si>
  <si>
    <t>Salty Snacks_10-15</t>
  </si>
  <si>
    <t>Chips &amp; Dips_10-15</t>
  </si>
  <si>
    <t>Salty Snacks_15-20</t>
  </si>
  <si>
    <t>Chips &amp; Dips_15-20</t>
  </si>
  <si>
    <t>Salty Snacks_20-25</t>
  </si>
  <si>
    <t>Chips &amp; Dips_20-25</t>
  </si>
  <si>
    <t>Salty Snacks_25+</t>
  </si>
  <si>
    <t>Chips &amp; Dips_25+</t>
  </si>
  <si>
    <t>Salty Snacks_5-10</t>
  </si>
  <si>
    <t>Chips &amp; Dips_5-10</t>
  </si>
  <si>
    <t>Chips &amp; Dips_Unknown</t>
  </si>
  <si>
    <t>Crackers &amp; Pretzels_0-5</t>
  </si>
  <si>
    <t>Crackers &amp; Pretzels</t>
  </si>
  <si>
    <t>Crackers &amp; Pretzels_10-15</t>
  </si>
  <si>
    <t>Crackers &amp; Pretzels_15-20</t>
  </si>
  <si>
    <t>Crackers &amp; Pretzels_20-25</t>
  </si>
  <si>
    <t>Crackers &amp; Pretzels_25+</t>
  </si>
  <si>
    <t>Crackers &amp; Pretzels_5-10</t>
  </si>
  <si>
    <t>Crackers &amp; Pretzels_Unknown</t>
  </si>
  <si>
    <t>Healthy Snacks_10-15</t>
  </si>
  <si>
    <t>Healthy Snacks</t>
  </si>
  <si>
    <t>Healthy Snacks_5-10</t>
  </si>
  <si>
    <t>Healthy Snacks_Unknown</t>
  </si>
  <si>
    <t>Healthy Snacks | Meat Snacks_10-15</t>
  </si>
  <si>
    <t>Healthy Snacks | Meat Snacks</t>
  </si>
  <si>
    <t>Healthy Snacks | Meat Snacks_5-10</t>
  </si>
  <si>
    <t>Healthy Snacks | Meat Snacks_Unknown</t>
  </si>
  <si>
    <t>Nuts and Seeds_0-5</t>
  </si>
  <si>
    <t>Nuts and Seeds</t>
  </si>
  <si>
    <t>Nuts and Seeds_10-15</t>
  </si>
  <si>
    <t>Nuts and Seeds_15-20</t>
  </si>
  <si>
    <t>Nuts and Seeds_20-25</t>
  </si>
  <si>
    <t>Nuts and Seeds_25+</t>
  </si>
  <si>
    <t>Nuts and Seeds_5-10</t>
  </si>
  <si>
    <t>Nuts and Seeds_Unknown</t>
  </si>
  <si>
    <t>Other Snacks_0-5</t>
  </si>
  <si>
    <t>Other Snacks</t>
  </si>
  <si>
    <t>Other Snacks_10-15</t>
  </si>
  <si>
    <t>Other Snacks_20-25</t>
  </si>
  <si>
    <t>Other Snacks_5-10</t>
  </si>
  <si>
    <t>Other Snacks_Unknown</t>
  </si>
  <si>
    <t>Popcorn_0-5</t>
  </si>
  <si>
    <t>Popcorn</t>
  </si>
  <si>
    <t>Popcorn_10-15</t>
  </si>
  <si>
    <t>Popcorn_15-20</t>
  </si>
  <si>
    <t>Popcorn_20-25</t>
  </si>
  <si>
    <t>Popcorn_25+</t>
  </si>
  <si>
    <t>Popcorn_5-10</t>
  </si>
  <si>
    <t>Popcorn_Unknown</t>
  </si>
  <si>
    <t>Puffed Chips_0-5</t>
  </si>
  <si>
    <t>Puffed Chips</t>
  </si>
  <si>
    <t>Puffed Chips_10-15</t>
  </si>
  <si>
    <t>Puffed Chips_15-20</t>
  </si>
  <si>
    <t>Puffed Chips_20-25</t>
  </si>
  <si>
    <t>Puffed Chips_5-10</t>
  </si>
  <si>
    <t>Puffed Chips_Unknown</t>
  </si>
  <si>
    <t>Salty Snacks | Sweet Snacks_5-10</t>
  </si>
  <si>
    <t>Salty Snacks | Sweet Snacks</t>
  </si>
  <si>
    <t>Salty Snacks | Sweet Snacks_Unknown</t>
  </si>
  <si>
    <t>Sports_20-25</t>
  </si>
  <si>
    <t>Gym Equipment_20-25</t>
  </si>
  <si>
    <t>Sports</t>
  </si>
  <si>
    <t>Gym Equipment</t>
  </si>
  <si>
    <t>Sports_25+</t>
  </si>
  <si>
    <t>Gym Equipment_25+</t>
  </si>
  <si>
    <t>Sports_Unknown</t>
  </si>
  <si>
    <t>Gym Equipment_Unknown</t>
  </si>
  <si>
    <t>Sporting Gloves_25+</t>
  </si>
  <si>
    <t>Sporting Gloves</t>
  </si>
  <si>
    <t>Sporting Gloves_Unknown</t>
  </si>
  <si>
    <t>Sports_15-20</t>
  </si>
  <si>
    <t>Sports Accessories_15-20</t>
  </si>
  <si>
    <t>Sports Accessories</t>
  </si>
  <si>
    <t>Sports Accessories_20-25</t>
  </si>
  <si>
    <t>Sports Accessories_25+</t>
  </si>
  <si>
    <t>Sports Accessories_Unknown</t>
  </si>
  <si>
    <t>Sports Balls_25+</t>
  </si>
  <si>
    <t>Sports Balls</t>
  </si>
  <si>
    <t>Sports Balls_Unknown</t>
  </si>
  <si>
    <t>Sports_10-15</t>
  </si>
  <si>
    <t>Swimming_10-15</t>
  </si>
  <si>
    <t>Swimming</t>
  </si>
  <si>
    <t>Swimming_20-25</t>
  </si>
  <si>
    <t>Swimming_25+</t>
  </si>
  <si>
    <t>Sports_5-10</t>
  </si>
  <si>
    <t>Swimming_5-10</t>
  </si>
  <si>
    <t>Stationery_0-5</t>
  </si>
  <si>
    <t>Diaries &amp; Notebooks_0-5</t>
  </si>
  <si>
    <t>Stationery</t>
  </si>
  <si>
    <t>Stationery_10-15</t>
  </si>
  <si>
    <t>Diaries &amp; Notebooks_10-15</t>
  </si>
  <si>
    <t>Stationery_25+</t>
  </si>
  <si>
    <t>Diaries &amp; Notebooks_25+</t>
  </si>
  <si>
    <t>Stationery_5-10</t>
  </si>
  <si>
    <t>Diaries &amp; Notebooks_5-10</t>
  </si>
  <si>
    <t>Stationery_Unknown</t>
  </si>
  <si>
    <t>Greeting Cards_10-15</t>
  </si>
  <si>
    <t>Greeting Cards</t>
  </si>
  <si>
    <t>Stationery_15-20</t>
  </si>
  <si>
    <t>Greeting Cards_15-20</t>
  </si>
  <si>
    <t>Stationery_20-25</t>
  </si>
  <si>
    <t>Greeting Cards_20-25</t>
  </si>
  <si>
    <t>Greeting Cards_25+</t>
  </si>
  <si>
    <t>Greeting Cards_Unknown</t>
  </si>
  <si>
    <t>Party_25+</t>
  </si>
  <si>
    <t>School Supplies_0-5</t>
  </si>
  <si>
    <t>School Supplies</t>
  </si>
  <si>
    <t>School Supplies_10-15</t>
  </si>
  <si>
    <t>School Supplies_15-20</t>
  </si>
  <si>
    <t>School Supplies_20-25</t>
  </si>
  <si>
    <t>School Supplies_25+</t>
  </si>
  <si>
    <t>School Supplies_5-10</t>
  </si>
  <si>
    <t>School Supplies_Unknown</t>
  </si>
  <si>
    <t>Seasonal Celebrations_20-25</t>
  </si>
  <si>
    <t>Travel Essentials_0-5</t>
  </si>
  <si>
    <t>Travel Essentials_15-20</t>
  </si>
  <si>
    <t>Sweet Snacks_15-20</t>
  </si>
  <si>
    <t>Sweet Snacks</t>
  </si>
  <si>
    <t>Sweet Snacks_25+</t>
  </si>
  <si>
    <t>Sweet Snacks_5-10</t>
  </si>
  <si>
    <t>Arabic Sweets_5-10</t>
  </si>
  <si>
    <t>Sweet Snacks_Unknown</t>
  </si>
  <si>
    <t>Sweet Snacks_0-5</t>
  </si>
  <si>
    <t>Biscuits &amp; Cookies_0-5</t>
  </si>
  <si>
    <t>Biscuits &amp; Cookies</t>
  </si>
  <si>
    <t>Sweet Snacks_10-15</t>
  </si>
  <si>
    <t>Biscuits &amp; Cookies_10-15</t>
  </si>
  <si>
    <t>Biscuits &amp; Cookies_15-20</t>
  </si>
  <si>
    <t>Sweet Snacks_20-25</t>
  </si>
  <si>
    <t>Biscuits &amp; Cookies_20-25</t>
  </si>
  <si>
    <t>Biscuits &amp; Cookies_25+</t>
  </si>
  <si>
    <t>Biscuits &amp; Cookies_5-10</t>
  </si>
  <si>
    <t>Biscuits &amp; Cookies_Unknown</t>
  </si>
  <si>
    <t>Chocolate Bars &amp; Bags_0-5</t>
  </si>
  <si>
    <t>Chocolate Bars &amp; Bags</t>
  </si>
  <si>
    <t>Chocolate Bars &amp; Bags_10-15</t>
  </si>
  <si>
    <t>Chocolate Bars &amp; Bags_15-20</t>
  </si>
  <si>
    <t>Chocolate Bars &amp; Bags_20-25</t>
  </si>
  <si>
    <t>Chocolate Bars &amp; Bags_25+</t>
  </si>
  <si>
    <t>Chocolate Bars &amp; Bags_5-10</t>
  </si>
  <si>
    <t>Chocolate Bars &amp; Bags_Unknown</t>
  </si>
  <si>
    <t>Dates &amp; Dried Fruits_0-5</t>
  </si>
  <si>
    <t>Dates &amp; Dried Fruits_10-15</t>
  </si>
  <si>
    <t>Dates &amp; Dried Fruits_15-20</t>
  </si>
  <si>
    <t>Dates &amp; Dried Fruits_20-25</t>
  </si>
  <si>
    <t>Dates &amp; Dried Fruits_25+</t>
  </si>
  <si>
    <t>Dates &amp; Dried Fruits_5-10</t>
  </si>
  <si>
    <t>Gums &amp; Mints_0-5</t>
  </si>
  <si>
    <t>Gums &amp; Mints</t>
  </si>
  <si>
    <t>Gums &amp; Mints_10-15</t>
  </si>
  <si>
    <t>Gums &amp; Mints_15-20</t>
  </si>
  <si>
    <t>Gums &amp; Mints_25+</t>
  </si>
  <si>
    <t>Gums &amp; Mints_5-10</t>
  </si>
  <si>
    <t>Gums &amp; Mints_Unknown</t>
  </si>
  <si>
    <t>Healthy Snacks_0-5</t>
  </si>
  <si>
    <t>Healthy Snacks_15-20</t>
  </si>
  <si>
    <t>Healthy Snacks_20-25</t>
  </si>
  <si>
    <t>Healthy Snacks_25+</t>
  </si>
  <si>
    <t>India Sweets_25+</t>
  </si>
  <si>
    <t>India Sweets</t>
  </si>
  <si>
    <t>India Sweets_5-10</t>
  </si>
  <si>
    <t>India Sweets_Unknown</t>
  </si>
  <si>
    <t>Jellies &amp; Candies_0-5</t>
  </si>
  <si>
    <t>Jellies &amp; Candies</t>
  </si>
  <si>
    <t>Jellies &amp; Candies_10-15</t>
  </si>
  <si>
    <t>Jellies &amp; Candies_15-20</t>
  </si>
  <si>
    <t>Jellies &amp; Candies_20-25</t>
  </si>
  <si>
    <t>Jellies &amp; Candies_25+</t>
  </si>
  <si>
    <t>Jellies &amp; Candies_5-10</t>
  </si>
  <si>
    <t>Jellies &amp; Candies_Unknown</t>
  </si>
  <si>
    <t>Sharing &amp; Gifting_10-15</t>
  </si>
  <si>
    <t>Sharing &amp; Gifting</t>
  </si>
  <si>
    <t>Sharing &amp; Gifting_15-20</t>
  </si>
  <si>
    <t>Sharing &amp; Gifting_20-25</t>
  </si>
  <si>
    <t>Sharing &amp; Gifting_25+</t>
  </si>
  <si>
    <t>Sharing &amp; Gifting_5-10</t>
  </si>
  <si>
    <t>Sharing &amp; Gifting_Unknown</t>
  </si>
  <si>
    <t>Wafers &amp; Cakes_0-5</t>
  </si>
  <si>
    <t>Wafers &amp; Cakes</t>
  </si>
  <si>
    <t>Wafers &amp; Cakes_10-15</t>
  </si>
  <si>
    <t>Wafers &amp; Cakes_15-20</t>
  </si>
  <si>
    <t>Wafers &amp; Cakes_20-25</t>
  </si>
  <si>
    <t>Wafers &amp; Cakes_25+</t>
  </si>
  <si>
    <t>Wafers &amp; Cakes_5-10</t>
  </si>
  <si>
    <t>Wafers &amp; Cakes_Unknown</t>
  </si>
  <si>
    <t>Sweet Treats_Unknown</t>
  </si>
  <si>
    <t>Sweet Treats</t>
  </si>
  <si>
    <t>Tablet Accessories_Unknown</t>
  </si>
  <si>
    <t>Cases &amp; Sleeves_Unknown</t>
  </si>
  <si>
    <t>Tablet Accessories</t>
  </si>
  <si>
    <t>Cases &amp; Sleeves</t>
  </si>
  <si>
    <t>Tablet Accessories_25+</t>
  </si>
  <si>
    <t>Stylus_25+</t>
  </si>
  <si>
    <t>Stylus</t>
  </si>
  <si>
    <t>Stylus_Unknown</t>
  </si>
  <si>
    <t>Tablets_Unknown</t>
  </si>
  <si>
    <t>Apple iPads_Unknown</t>
  </si>
  <si>
    <t>Tablets</t>
  </si>
  <si>
    <t>Apple iPads</t>
  </si>
  <si>
    <t>Tablets_25+</t>
  </si>
  <si>
    <t>iPad Accessories_25+</t>
  </si>
  <si>
    <t>iPad Accessories</t>
  </si>
  <si>
    <t>Tees for Gaza_25+</t>
  </si>
  <si>
    <t>T-shirts_25+</t>
  </si>
  <si>
    <t>Tees for Gaza</t>
  </si>
  <si>
    <t>T-shirts</t>
  </si>
  <si>
    <t>Tees for Gaza_Unknown</t>
  </si>
  <si>
    <t>T-shirts_Unknown</t>
  </si>
  <si>
    <t>Tissues &amp; Wipes_0-5</t>
  </si>
  <si>
    <t>Facial Tissues_0-5</t>
  </si>
  <si>
    <t>Tissues &amp; Wipes</t>
  </si>
  <si>
    <t>Facial Tissues</t>
  </si>
  <si>
    <t>Tissues &amp; Wipes_10-15</t>
  </si>
  <si>
    <t>Facial Tissues_10-15</t>
  </si>
  <si>
    <t>Tissues &amp; Wipes_15-20</t>
  </si>
  <si>
    <t>Facial Tissues_15-20</t>
  </si>
  <si>
    <t>Tissues &amp; Wipes_20-25</t>
  </si>
  <si>
    <t>Facial Tissues_20-25</t>
  </si>
  <si>
    <t>Tissues &amp; Wipes_25+</t>
  </si>
  <si>
    <t>Facial Tissues_25+</t>
  </si>
  <si>
    <t>Tissues &amp; Wipes_5-10</t>
  </si>
  <si>
    <t>Facial Tissues_5-10</t>
  </si>
  <si>
    <t>Tissues &amp; Wipes_Unknown</t>
  </si>
  <si>
    <t>Facial Tissues_Unknown</t>
  </si>
  <si>
    <t>Kitchen Rolls_0-5</t>
  </si>
  <si>
    <t>Kitchen Rolls</t>
  </si>
  <si>
    <t>Kitchen Rolls_10-15</t>
  </si>
  <si>
    <t>Kitchen Rolls_15-20</t>
  </si>
  <si>
    <t>Kitchen Rolls_20-25</t>
  </si>
  <si>
    <t>Kitchen Rolls_5-10</t>
  </si>
  <si>
    <t>Kitchen Rolls_Unknown</t>
  </si>
  <si>
    <t>Toilet Rolls_0-5</t>
  </si>
  <si>
    <t>Toilet Rolls</t>
  </si>
  <si>
    <t>Toilet Rolls_10-15</t>
  </si>
  <si>
    <t>Toilet Rolls_15-20</t>
  </si>
  <si>
    <t>Toilet Rolls_20-25</t>
  </si>
  <si>
    <t>Toilet Rolls_25+</t>
  </si>
  <si>
    <t>Toilet Rolls_5-10</t>
  </si>
  <si>
    <t>Toilet Rolls_Unknown</t>
  </si>
  <si>
    <t>Toys &amp; Games_0-5</t>
  </si>
  <si>
    <t>Activity Books_0-5</t>
  </si>
  <si>
    <t>Toys &amp; Games</t>
  </si>
  <si>
    <t>Activity Books</t>
  </si>
  <si>
    <t>Toys &amp; Games_10-15</t>
  </si>
  <si>
    <t>Activity Books_10-15</t>
  </si>
  <si>
    <t>Toys &amp; Games_15-20</t>
  </si>
  <si>
    <t>Activity Books_15-20</t>
  </si>
  <si>
    <t>Toys &amp; Games_20-25</t>
  </si>
  <si>
    <t>Activity Books_20-25</t>
  </si>
  <si>
    <t>Toys &amp; Games_25+</t>
  </si>
  <si>
    <t>Activity Books_25+</t>
  </si>
  <si>
    <t>Toys &amp; Games_5-10</t>
  </si>
  <si>
    <t>Activity Books_5-10</t>
  </si>
  <si>
    <t>Toys &amp; Games_Unknown</t>
  </si>
  <si>
    <t>Activity Books_Unknown</t>
  </si>
  <si>
    <t>Board Games_25+</t>
  </si>
  <si>
    <t>Board Games</t>
  </si>
  <si>
    <t>Board Games_Unknown</t>
  </si>
  <si>
    <t>Card Games_10-15</t>
  </si>
  <si>
    <t>Card Games</t>
  </si>
  <si>
    <t>Card Games_25+</t>
  </si>
  <si>
    <t>Card Games_Unknown</t>
  </si>
  <si>
    <t>Toys_10-15</t>
  </si>
  <si>
    <t>Toys</t>
  </si>
  <si>
    <t>Toys_15-20</t>
  </si>
  <si>
    <t>Toys_20-25</t>
  </si>
  <si>
    <t>Toys_25+</t>
  </si>
  <si>
    <t>Toys_5-10</t>
  </si>
  <si>
    <t>Toys_Unknown</t>
  </si>
  <si>
    <t>Water_0-5</t>
  </si>
  <si>
    <t>Flavoured Water_0-5</t>
  </si>
  <si>
    <t>Water</t>
  </si>
  <si>
    <t>Flavoured Water</t>
  </si>
  <si>
    <t>Water_10-15</t>
  </si>
  <si>
    <t>Flavoured Water_10-15</t>
  </si>
  <si>
    <t>Water_15-20</t>
  </si>
  <si>
    <t>Flavoured Water_15-20</t>
  </si>
  <si>
    <t>Water_5-10</t>
  </si>
  <si>
    <t>Flavoured Water_5-10</t>
  </si>
  <si>
    <t>Water_Unknown</t>
  </si>
  <si>
    <t>Flavoured Water_Unknown</t>
  </si>
  <si>
    <t>Ice_0-5</t>
  </si>
  <si>
    <t>Ice</t>
  </si>
  <si>
    <t>Ice_5-10</t>
  </si>
  <si>
    <t>Ice _0-5</t>
  </si>
  <si>
    <t>Ice _10-15</t>
  </si>
  <si>
    <t>Ice _Unknown</t>
  </si>
  <si>
    <t>Mineral Water_0-5</t>
  </si>
  <si>
    <t>Mineral Water</t>
  </si>
  <si>
    <t>Mineral Water_10-15</t>
  </si>
  <si>
    <t>Mineral Water_15-20</t>
  </si>
  <si>
    <t>Water_20-25</t>
  </si>
  <si>
    <t>Mineral Water_20-25</t>
  </si>
  <si>
    <t>Water_25+</t>
  </si>
  <si>
    <t>Mineral Water_25+</t>
  </si>
  <si>
    <t>Mineral Water_5-10</t>
  </si>
  <si>
    <t>Mineral Water_Unknown</t>
  </si>
  <si>
    <t>Sparkling Water_10-15</t>
  </si>
  <si>
    <t>Sparkling Water</t>
  </si>
  <si>
    <t>Sparkling Water_15-20</t>
  </si>
  <si>
    <t>Sparkling Water_20-25</t>
  </si>
  <si>
    <t>Sparkling Water_25+</t>
  </si>
  <si>
    <t>Sparkling Water_5-10</t>
  </si>
  <si>
    <t>Sparkling Water_Unknown</t>
  </si>
  <si>
    <t>Still Water_0-5</t>
  </si>
  <si>
    <t>Still Water</t>
  </si>
  <si>
    <t>Still Water_10-15</t>
  </si>
  <si>
    <t>Still Water_15-20</t>
  </si>
  <si>
    <t>Still Water_20-25</t>
  </si>
  <si>
    <t>Still Water_25+</t>
  </si>
  <si>
    <t>Still Water_5-10</t>
  </si>
  <si>
    <t>Still Water_Unknown</t>
  </si>
  <si>
    <t>Wearables_Unknown</t>
  </si>
  <si>
    <t>Apple_Unknown</t>
  </si>
  <si>
    <t>Wearables</t>
  </si>
  <si>
    <t>Apple</t>
  </si>
  <si>
    <t>Apple Watch_Unknown</t>
  </si>
  <si>
    <t>Apple Watch</t>
  </si>
  <si>
    <t>Wearables_25+</t>
  </si>
  <si>
    <t>Coros_25+</t>
  </si>
  <si>
    <t>Coros</t>
  </si>
  <si>
    <t>Samsung Watch_25+</t>
  </si>
  <si>
    <t>Samsung Watch</t>
  </si>
  <si>
    <t>Samsung Watch_Unknown</t>
  </si>
  <si>
    <t>Watch Accessories_Unknown</t>
  </si>
  <si>
    <t>Watch Accessories</t>
  </si>
  <si>
    <t>Count of SKUs (Onhand &gt;0)</t>
  </si>
  <si>
    <t>_15-20</t>
  </si>
  <si>
    <t>_20-25</t>
  </si>
  <si>
    <t>_5-10</t>
  </si>
  <si>
    <t>Accessories_20-25</t>
  </si>
  <si>
    <t>Adult Diapers_20-25</t>
  </si>
  <si>
    <t>Air Purifier_25+</t>
  </si>
  <si>
    <t>Air Purifier</t>
  </si>
  <si>
    <t>Air Purifier_Unknown</t>
  </si>
  <si>
    <t>Arabic &amp; Flat Bread_25+</t>
  </si>
  <si>
    <t>Baby Bath &amp; Shower_5-10</t>
  </si>
  <si>
    <t>Baby Care_5-10</t>
  </si>
  <si>
    <t>Baking Agents_25+</t>
  </si>
  <si>
    <t>Pet Supplies_Unknown</t>
  </si>
  <si>
    <t>Birds &amp; Others Food_Unknown</t>
  </si>
  <si>
    <t>Pet Supplies</t>
  </si>
  <si>
    <t>Birds &amp; Others Food</t>
  </si>
  <si>
    <t>Bleach &amp; Starch_25+</t>
  </si>
  <si>
    <t>Bleach &amp; Starch_5-10</t>
  </si>
  <si>
    <t>Block Cheese_0-5</t>
  </si>
  <si>
    <t>Beauty | Hygiene &amp; Personal Care_15-20</t>
  </si>
  <si>
    <t>Body &amp; Skin Care | Hair Studio | Skin &amp; Treatments_15-20</t>
  </si>
  <si>
    <t>Body &amp; Skin Care | Hair Studio | Skin &amp; Treatments</t>
  </si>
  <si>
    <t>Bakery | Frozen_Unknown</t>
  </si>
  <si>
    <t>Breads &amp; Bakes | Puff Pastry, Dough &amp; Pizza Bases_Unknown</t>
  </si>
  <si>
    <t>Bakery | Frozen</t>
  </si>
  <si>
    <t>Breads &amp; Bakes | Puff Pastry, Dough &amp; Pizza Bases</t>
  </si>
  <si>
    <t>Cat Care_15-20</t>
  </si>
  <si>
    <t>Healthy Food_10-15</t>
  </si>
  <si>
    <t>Cereals, Oats &amp; Muesli_10-15</t>
  </si>
  <si>
    <t>Healthy Food_5-10</t>
  </si>
  <si>
    <t>Cereals, Oats &amp; Muesli_5-10</t>
  </si>
  <si>
    <t>Mobile Accessories_20-25</t>
  </si>
  <si>
    <t>Chargers_20-25</t>
  </si>
  <si>
    <t>Chocolate Bars &amp; Bags | Sharing &amp; Gifting_15-20</t>
  </si>
  <si>
    <t>Chocolate Bars &amp; Bags | Sharing &amp; Gifting</t>
  </si>
  <si>
    <t>Cookware_20-25</t>
  </si>
  <si>
    <t>Floor Care_25+</t>
  </si>
  <si>
    <t>Cord Free, Vacuum Cleaner_25+</t>
  </si>
  <si>
    <t>Floor Care</t>
  </si>
  <si>
    <t>Cord Free, Vacuum Cleaner</t>
  </si>
  <si>
    <t>Floor Care_Unknown</t>
  </si>
  <si>
    <t>Cord Free, Vacuum Cleaner_Unknown</t>
  </si>
  <si>
    <t>Crackers &amp; Pretzels | Healthy Snacks_15-20</t>
  </si>
  <si>
    <t>Crackers &amp; Pretzels | Healthy Snacks</t>
  </si>
  <si>
    <t>Crackers &amp; Pretzels | Healthy Snacks_20-25</t>
  </si>
  <si>
    <t>Mobile Accessories_15-20</t>
  </si>
  <si>
    <t>Data Cables_15-20</t>
  </si>
  <si>
    <t>Data Cables_20-25</t>
  </si>
  <si>
    <t>Deodorants &amp; Fragrances | Fragrances_25+</t>
  </si>
  <si>
    <t>Deodorants &amp; Fragrances | Fragrances</t>
  </si>
  <si>
    <t>Beauty | Hygiene &amp; Personal Care_Unknown</t>
  </si>
  <si>
    <t>Deodorants &amp; Fragrances | Fragrances_Unknown</t>
  </si>
  <si>
    <t>Desserts Corner_0-5</t>
  </si>
  <si>
    <t>Detergent Liquid_5-10</t>
  </si>
  <si>
    <t>Docking Station_Unknown</t>
  </si>
  <si>
    <t>Docking Station</t>
  </si>
  <si>
    <t>Dressings_25+</t>
  </si>
  <si>
    <t>Fabric Softeners_5-10</t>
  </si>
  <si>
    <t>Flavoured Water_25+</t>
  </si>
  <si>
    <t>Flavouring &amp; Food Coloring_25+</t>
  </si>
  <si>
    <t>Foils &amp; Wraps_0-5</t>
  </si>
  <si>
    <t>Fragrances_20-25</t>
  </si>
  <si>
    <t>Beverages | Fruits &amp; Vegetables_5-10</t>
  </si>
  <si>
    <t>Beverages | Fruits &amp; Vegetables</t>
  </si>
  <si>
    <t>Grounded &amp; Roasted Beans_0-5</t>
  </si>
  <si>
    <t>Grounded &amp; Roasted Beans_5-10</t>
  </si>
  <si>
    <t>Gym Equipment_10-15</t>
  </si>
  <si>
    <t>Gym Equipment_15-20</t>
  </si>
  <si>
    <t>Hair Dryers_25+</t>
  </si>
  <si>
    <t>Hair Dryers</t>
  </si>
  <si>
    <t>Hair Studio_10-15</t>
  </si>
  <si>
    <t>Hajj Essentials_10-15</t>
  </si>
  <si>
    <t>Handheld Massager_25+</t>
  </si>
  <si>
    <t>Handheld Massager</t>
  </si>
  <si>
    <t>Handheld Massager_Unknown</t>
  </si>
  <si>
    <t>Healthy Snacks | Meat Snacks_0-5</t>
  </si>
  <si>
    <t>Healthy Snacks | Meat Snacks_15-20</t>
  </si>
  <si>
    <t>Healthy Snacks | Meat Snacks_25+</t>
  </si>
  <si>
    <t>Hot Sauce_25+</t>
  </si>
  <si>
    <t>Ice _5-10</t>
  </si>
  <si>
    <t>Input Devices_25+</t>
  </si>
  <si>
    <t>Input Devices</t>
  </si>
  <si>
    <t>Input Devices_Unknown</t>
  </si>
  <si>
    <t>Kitchen Rolls_25+</t>
  </si>
  <si>
    <t>Laptops_25+</t>
  </si>
  <si>
    <t>MacBook_25+</t>
  </si>
  <si>
    <t>Laptops</t>
  </si>
  <si>
    <t>MacBook</t>
  </si>
  <si>
    <t>Makeup_10-15</t>
  </si>
  <si>
    <t>Makeup_15-20</t>
  </si>
  <si>
    <t>Padel_25+</t>
  </si>
  <si>
    <t>Padel</t>
  </si>
  <si>
    <t>Parathas &amp; Dosas_0-5</t>
  </si>
  <si>
    <t>Power Adapter_25+</t>
  </si>
  <si>
    <t>Puff Pastry, Dough &amp; Pizza Bases_10-15</t>
  </si>
  <si>
    <t>Salt &amp; Pepper_20-25</t>
  </si>
  <si>
    <t>Shaving &amp; Hair Removal_5-10</t>
  </si>
  <si>
    <t>Beauty_5-10</t>
  </si>
  <si>
    <t>Skin &amp; Treatments_5-10</t>
  </si>
  <si>
    <t>Sparkling Water_0-5</t>
  </si>
  <si>
    <t>Sports Balls_10-15</t>
  </si>
  <si>
    <t>Stain Removers_5-10</t>
  </si>
  <si>
    <t>Salik_25+</t>
  </si>
  <si>
    <t>Toll Gate_25+</t>
  </si>
  <si>
    <t>Salik</t>
  </si>
  <si>
    <t>Toll Gate</t>
  </si>
  <si>
    <t>Trash Bags_0-5</t>
  </si>
  <si>
    <t>Vacuum Cleaners_25+</t>
  </si>
  <si>
    <t>Vacuum Cleaners</t>
  </si>
  <si>
    <t>Vacuum Cleaners_Unknown</t>
  </si>
  <si>
    <t>Watch Accessories_25+</t>
  </si>
  <si>
    <t>Subcat_ASP Bucket</t>
  </si>
  <si>
    <t>Total New Launches (Last 180d)</t>
  </si>
  <si>
    <t>Successful Launches</t>
  </si>
  <si>
    <t>Aggregation Level Used</t>
  </si>
  <si>
    <t>Launch Success Rate</t>
  </si>
  <si>
    <t>Revised</t>
  </si>
  <si>
    <t>Fallback: ParentCategory</t>
  </si>
  <si>
    <t>No Launches in Entire Category</t>
  </si>
  <si>
    <t>Not Applicable</t>
  </si>
  <si>
    <t>Fallback: ParentCategory_ASP</t>
  </si>
  <si>
    <t>Exact Subcat_ASP Match</t>
  </si>
  <si>
    <t>M3</t>
  </si>
  <si>
    <t>Threshold</t>
  </si>
  <si>
    <t>📥 CM INPUTS + AUTO</t>
  </si>
  <si>
    <t>SCORE 1: CQ | Vel 40% + Sat 40% + Launch 20%</t>
  </si>
  <si>
    <t>Score 2: Category Health</t>
  </si>
  <si>
    <t>SCORE 3: SP</t>
  </si>
  <si>
    <t>1A. VELOCITY</t>
  </si>
  <si>
    <t>1B. SATURATION</t>
  </si>
  <si>
    <t>1C. LAUNCH</t>
  </si>
  <si>
    <t>CQ</t>
  </si>
  <si>
    <t>2A. NMI</t>
  </si>
  <si>
    <t>CH</t>
  </si>
  <si>
    <t>SP</t>
  </si>
  <si>
    <t>Accuracy calculation for SKUs available for &gt;30% time in Feb First half</t>
  </si>
  <si>
    <t>Ship Tp</t>
  </si>
  <si>
    <t>SKU Name</t>
  </si>
  <si>
    <t>Category</t>
  </si>
  <si>
    <t>Subcategory</t>
  </si>
  <si>
    <t>Supplier</t>
  </si>
  <si>
    <t>MOQ</t>
  </si>
  <si>
    <t>ASP</t>
  </si>
  <si>
    <t>RTV Terms</t>
  </si>
  <si>
    <t>Monetisation Terms</t>
  </si>
  <si>
    <t>Shelf Life</t>
  </si>
  <si>
    <t>New
 Format?</t>
  </si>
  <si>
    <t>New
 Brand?</t>
  </si>
  <si>
    <t>New
 Flavour?</t>
  </si>
  <si>
    <t>New
 Size?</t>
  </si>
  <si>
    <t>New
 Ingredient?</t>
  </si>
  <si>
    <t>New Price
 Point?</t>
  </si>
  <si>
    <t>Subcat ASP Key</t>
  </si>
  <si>
    <t>ASP
 Bucket</t>
  </si>
  <si>
    <t>Width or Depth</t>
  </si>
  <si>
    <t>Vel Floor</t>
  </si>
  <si>
    <t>Benchmark</t>
  </si>
  <si>
    <t>Vel
 Score</t>
  </si>
  <si>
    <t>Conc
 Index</t>
  </si>
  <si>
    <t>Conc
 Level</t>
  </si>
  <si>
    <t>Cat- ASP Median SKU EFF</t>
  </si>
  <si>
    <t>SKU
 Eff</t>
  </si>
  <si>
    <t>Sat
 Score</t>
  </si>
  <si>
    <t>Launch Success
 %</t>
  </si>
  <si>
    <t>Launch
 Score</t>
  </si>
  <si>
    <t>CQ
 SCORE</t>
  </si>
  <si>
    <t>NMI
 Unit%</t>
  </si>
  <si>
    <t>2A</t>
  </si>
  <si>
    <t>NMI
 SKU%</t>
  </si>
  <si>
    <t>2B</t>
  </si>
  <si>
    <t>CH
 SCORE</t>
  </si>
  <si>
    <t>Return
 Score</t>
  </si>
  <si>
    <t>Mon
 Score</t>
  </si>
  <si>
    <t>SP
 SCORE</t>
  </si>
  <si>
    <t>Final Score</t>
  </si>
  <si>
    <t>Range</t>
  </si>
  <si>
    <t>Range2</t>
  </si>
  <si>
    <t>Availability</t>
  </si>
  <si>
    <t>Total SKU</t>
  </si>
  <si>
    <t>Jan ROS</t>
  </si>
  <si>
    <t>Feb ROS</t>
  </si>
  <si>
    <t>Bucket P10 MV ROS</t>
  </si>
  <si>
    <t>Success</t>
  </si>
  <si>
    <t>TP CQ</t>
  </si>
  <si>
    <t>SCore Range</t>
  </si>
  <si>
    <t>Total SKUs</t>
  </si>
  <si>
    <t>Fail</t>
  </si>
  <si>
    <t>Correct Prediction</t>
  </si>
  <si>
    <t>Accuracy</t>
  </si>
  <si>
    <t>True Positives</t>
  </si>
  <si>
    <t>Result</t>
  </si>
  <si>
    <t>CQ Score</t>
  </si>
  <si>
    <t>DC</t>
  </si>
  <si>
    <t>Kamasutra Condom Ultrathin Pack of 3 pcs</t>
  </si>
  <si>
    <t>Blue Ocean General Trading LLC</t>
  </si>
  <si>
    <t>Yes</t>
  </si>
  <si>
    <t>0-25</t>
  </si>
  <si>
    <t>TP</t>
  </si>
  <si>
    <t>Kamasutra Condom Ribbed Pack of 3 pcs</t>
  </si>
  <si>
    <t>25-50</t>
  </si>
  <si>
    <t>TN</t>
  </si>
  <si>
    <t>Kamasutra Condom Intensity Pack of 3 pcs</t>
  </si>
  <si>
    <t>50-75</t>
  </si>
  <si>
    <t>FP</t>
  </si>
  <si>
    <t>Kamasutra Condom Xtra Pleasure Pack of 12 pcs</t>
  </si>
  <si>
    <t>75-100</t>
  </si>
  <si>
    <t>FN</t>
  </si>
  <si>
    <t>Kamasutra Condom Xtra Pleasure Pack of 3 pcs</t>
  </si>
  <si>
    <t>Total</t>
  </si>
  <si>
    <t>total</t>
  </si>
  <si>
    <t>Kamasutra Condom Ribbed Pack of 12 pcs</t>
  </si>
  <si>
    <t>Kamasutra Condom Dotted Pack of 3 pcs</t>
  </si>
  <si>
    <t>Kamasutra Condom Wet N Wild Pack of 12 pcs</t>
  </si>
  <si>
    <t>True prediction</t>
  </si>
  <si>
    <t>Kamasutra Condom Wet N Wild Pack of 3 pcs</t>
  </si>
  <si>
    <t>Are we recommending good SKUs?</t>
  </si>
  <si>
    <t>S-26 Gold Stage 4 ProKids, 3-6 Years 800 g</t>
  </si>
  <si>
    <t>Nestle UAE L.L.C</t>
  </si>
  <si>
    <t>No</t>
  </si>
  <si>
    <t>Are we missing good SKUs?</t>
  </si>
  <si>
    <t>S-26 Gold Stage 3, 1-3 Years 1.6 kg</t>
  </si>
  <si>
    <t>S-26 Gold Stage 1, 0-6 Months 800 g</t>
  </si>
  <si>
    <t>Cerelac Grains &amp; Milk Pouch in Wheat &amp; Honey 110 g</t>
  </si>
  <si>
    <t>Cerelac Grains &amp; Milk Pouch in 5 Cereals 110 g</t>
  </si>
  <si>
    <t>Cerelac Grains &amp; Milk Pouch in Mango 110 g</t>
  </si>
  <si>
    <t>Cerelac Fruits Puree Pouch in Banana, Apple, Orange &amp; Biscuit Value Pack 90 g x 4</t>
  </si>
  <si>
    <t>Gerber Organic Puree Pouch in Mango 90 g x 4</t>
  </si>
  <si>
    <t>Cerelac Fruits Puree Pouch in Apple, Carrot &amp; Mango Value Pack 90 g x 4</t>
  </si>
  <si>
    <t>Frio Natural Zero Cola 250 mL</t>
  </si>
  <si>
    <t>Frio Beverages Trading</t>
  </si>
  <si>
    <t>Careem DC</t>
  </si>
  <si>
    <t>Peroni Nastro Azzurro 0.0% AR 330 mL</t>
  </si>
  <si>
    <t>Drink Dry Beverages Trading LLC</t>
  </si>
  <si>
    <t>Gorilla Ultimate Original Energy Drink 500 mL</t>
  </si>
  <si>
    <t>GORILLA GENERAL TRADING L.L.C S.O.C</t>
  </si>
  <si>
    <t>Gorilla Ultimate Mango Coconut Energy Drink 500 mL</t>
  </si>
  <si>
    <t>Gorilla Ultimate Energy Drink 500 mL</t>
  </si>
  <si>
    <t>Gorilla Ultimate Watermelon Melon Energy Drink 500 mL</t>
  </si>
  <si>
    <t>Kellogg's Corn Flakes Cereal 24 g</t>
  </si>
  <si>
    <t>Hassani Trading Co</t>
  </si>
  <si>
    <t>Rio Mare In Sunflower Oil 70 g</t>
  </si>
  <si>
    <t>ALPHAMED GENERAL TRADING LLC</t>
  </si>
  <si>
    <t>Puck Cream Can 160 g</t>
  </si>
  <si>
    <t>ARLA FOODS LLC</t>
  </si>
  <si>
    <t>Puck Turkish Labneh Spread 650 g</t>
  </si>
  <si>
    <t>Svalya Sour Cream 200 g</t>
  </si>
  <si>
    <t>Truebell Marketing &amp; Trading LLC</t>
  </si>
  <si>
    <t>Bru Pure Instant Coffee 100 g</t>
  </si>
  <si>
    <t>GULF TRADING &amp; REFRIGERATING CO.L.L.C.</t>
  </si>
  <si>
    <t>Sacla Pesto Sauce 190 g</t>
  </si>
  <si>
    <t>French Classic Yellow Mustard 226 g</t>
  </si>
  <si>
    <t>BMJ Global International Trading</t>
  </si>
  <si>
    <t>Kikkoman Tonkatsu Sauce 235 g</t>
  </si>
  <si>
    <t>Mother's Recipe Mint Chutney 250 g</t>
  </si>
  <si>
    <t>T.CHOITHRAM AND SONS (L.L.C)</t>
  </si>
  <si>
    <t>Mothers Recipe Tamarind Date Chutney 285 g</t>
  </si>
  <si>
    <t>Fun GaÃ¯a Plant Based Straws 6x197 mm x 50 pcs</t>
  </si>
  <si>
    <t>AL BAYADER INTERNATIONAL LLC</t>
  </si>
  <si>
    <t>Fun GaÃ¯a Eco Friendly Paper Straws 6x197 mm x 25 pcs</t>
  </si>
  <si>
    <t>Nutcracker Ballet Cups</t>
  </si>
  <si>
    <t>Party Camel Gifts LLC</t>
  </si>
  <si>
    <t>Nutcracker Ballet Large Napkins</t>
  </si>
  <si>
    <t>Nutcracker Ballet Dinner Plates</t>
  </si>
  <si>
    <t>Nutcracker Ballet Soldier Napkins</t>
  </si>
  <si>
    <t>Winter Woodland Cupcake Kit</t>
  </si>
  <si>
    <t>Reindeer With Raffia Bow Plates</t>
  </si>
  <si>
    <t>Merry Mushrooms Small Napkins</t>
  </si>
  <si>
    <t>Merry Mushrooms Side Plates</t>
  </si>
  <si>
    <t>Winter Woodland Dinner Plates</t>
  </si>
  <si>
    <t>Winter Woodland Large Napkins</t>
  </si>
  <si>
    <t>Driving Reindeer Napkins</t>
  </si>
  <si>
    <t>Turkey Paper Napkins</t>
  </si>
  <si>
    <t>Jolly Christmas Santa Plates</t>
  </si>
  <si>
    <t>Jolly Christmas Santa Napkins</t>
  </si>
  <si>
    <t>Jolly Christmas Cups</t>
  </si>
  <si>
    <t>Stripy Candy Cane Napkins</t>
  </si>
  <si>
    <t>Holly Pattern Napkin Small</t>
  </si>
  <si>
    <t>Turkey Paper Plates</t>
  </si>
  <si>
    <t>Holly Pattern Dinner Plates</t>
  </si>
  <si>
    <t>Silver and Gold Foil Confetti Popper</t>
  </si>
  <si>
    <t>Hotpack Wooden Spoon 50 pcs</t>
  </si>
  <si>
    <t>HOTPACK PACKAGING LLC</t>
  </si>
  <si>
    <t>Fresh DC</t>
  </si>
  <si>
    <t>Banana Leaf (5 pcs)</t>
  </si>
  <si>
    <t>kanhaiya Nishad Vegetables &amp; Fruits Trading LLC</t>
  </si>
  <si>
    <t>Bostock Organic Chicken Breast Skinless 300 g</t>
  </si>
  <si>
    <t>Country Hill International</t>
  </si>
  <si>
    <t>Bostock Organic Chicken Mince 300 g</t>
  </si>
  <si>
    <t>Tanmiah Fresh Chicken Mix Portions 800 g</t>
  </si>
  <si>
    <t>AGRICULTURAL DEVELOPMENT COMPANY LTD DUBAI BRANCH</t>
  </si>
  <si>
    <t>Health Plus Chilled Chicken Strips UAE 500 g</t>
  </si>
  <si>
    <t>HEALTH PLUS GENERAL TRADING LLC</t>
  </si>
  <si>
    <t>Freshness Breaded Chicken Breast Escalope Lemon &amp; Herbs 300 g</t>
  </si>
  <si>
    <t>Freshness Breaded Chicken Popcorn Lemon &amp; Herbs 300 g</t>
  </si>
  <si>
    <t>Freshness Marinated Chicken Breast Garlic Butter Herbs 500 g</t>
  </si>
  <si>
    <t>Al Tayeb Pepper Chicken 500 g</t>
  </si>
  <si>
    <t>AL TAYEB INTERNATIONAL GENERAL TRADING LLC</t>
  </si>
  <si>
    <t>Al Tayeb Green Chilly Chicken 500 g</t>
  </si>
  <si>
    <t>Al Tayeb Lemon Garlic Mustard 500 g</t>
  </si>
  <si>
    <t>Al Tayeb Tandoori Chicken 500 g</t>
  </si>
  <si>
    <t>Al Tayeb Tandoori Drumstick Marinated 500 g</t>
  </si>
  <si>
    <t>Seara Frozen Chicken Griller 1100 g</t>
  </si>
  <si>
    <t>ARABIAN OASIS FOOD CO (LLC)</t>
  </si>
  <si>
    <t>Almondy Salted Caramel Cake 420 g</t>
  </si>
  <si>
    <t>Stratus General Trading LLC</t>
  </si>
  <si>
    <t>Almondy Lemon Mousse Cake 400 g</t>
  </si>
  <si>
    <t>Toblerone Chocolate Cake 400 g</t>
  </si>
  <si>
    <t>Milka Hazelnut Cake 400 g</t>
  </si>
  <si>
    <t>Daim Chocolate Crunchy Caramel Cake 400 g</t>
  </si>
  <si>
    <t>Daim Milk Chocolate Crunchy Caramel Mousse Cake 400 g</t>
  </si>
  <si>
    <t>Farm Fresh Ultra Crispy Flaming Chicken Nuggets 400 g</t>
  </si>
  <si>
    <t>FARM FRESH LLC</t>
  </si>
  <si>
    <t>Farm Fresh Ultra Crispy Jalapeno Chicken Nuggets 400 g</t>
  </si>
  <si>
    <t>Farm Fresh Ultra Crispy Orignal Chicken Nuggets 400 g</t>
  </si>
  <si>
    <t>Plein Soleil Frozen Breaded Onion Rings 300 g</t>
  </si>
  <si>
    <t>HCP FOOD &amp; BEVERAGES TRADING L.L.C</t>
  </si>
  <si>
    <t>Indilight Turkey Breast Cubes 500 g</t>
  </si>
  <si>
    <t>SUMA GOURMET GENERAL TRADING L.L.C</t>
  </si>
  <si>
    <t>Indilight Turkey Burgers 320 g</t>
  </si>
  <si>
    <t>Salima Duck Legs 500 g</t>
  </si>
  <si>
    <t>Salima Duck Breast 500 g</t>
  </si>
  <si>
    <t>Piemans Prime Steak Pie 185 g</t>
  </si>
  <si>
    <t>Admirals Trading LLC</t>
  </si>
  <si>
    <t>Piemans Pepper Steak Pie 185 g</t>
  </si>
  <si>
    <t>Plein Soleil Mini Margherita Pizza 170 g</t>
  </si>
  <si>
    <t>Almondy Almond Cake 400 g</t>
  </si>
  <si>
    <t>Kiwi Italy 500-600 g</t>
  </si>
  <si>
    <t>Fresh Fruits Company</t>
  </si>
  <si>
    <t>Frutulip Coco Thump Thailand 1 Pc</t>
  </si>
  <si>
    <t>FRUTULIP GENERAL TRADING L.L.C</t>
  </si>
  <si>
    <t>Driscoll's Blueberry Zimbabwe / South Africa 125 g</t>
  </si>
  <si>
    <t>Berry Mount Vegetables And Fruit Trading LLC</t>
  </si>
  <si>
    <t>Fresh Sandouk Clementine Lebanon 450 - 500 g</t>
  </si>
  <si>
    <t>Kariman Foodstuff Trading LLC</t>
  </si>
  <si>
    <t>Fresh Sandouk Custard Apple Lebanon 600 - 700 g</t>
  </si>
  <si>
    <t>Cucumber UAE 900-1000 g</t>
  </si>
  <si>
    <t>Pure Harvest Strawberry UAE 200 g</t>
  </si>
  <si>
    <t>SMART PURE HARVEST VEGETABLES &amp; FRUITS TRADING L.L.C</t>
  </si>
  <si>
    <t>Padron Pepper Spain/Netherlands 250 g</t>
  </si>
  <si>
    <t>FRUITS HUNTER VEGETABLES &amp; FRUITS TRADING LLC</t>
  </si>
  <si>
    <t>Pure Harvest Strabena Tomatoes UAE 390 g</t>
  </si>
  <si>
    <t>Pure Harvest Baby Spinach UAE 125 g</t>
  </si>
  <si>
    <t>Pure Harvest Tomatoes Plum Roma UAE 500 g</t>
  </si>
  <si>
    <t>Banana Ecuador 900-1000 g</t>
  </si>
  <si>
    <t>BARAKAT VEGETABLES &amp; FRUITS CO. L.L.C</t>
  </si>
  <si>
    <t>Pure Harvest Lolipop Apples</t>
  </si>
  <si>
    <t>Watermelon Mini Brazil 1.4-1.6 kg</t>
  </si>
  <si>
    <t>Freshclusive BV</t>
  </si>
  <si>
    <t>ON Opti-Men Multivitamin Immune Support 90 Count</t>
  </si>
  <si>
    <t>Sport For All General Trading</t>
  </si>
  <si>
    <t>Now Foods Probiotic-10 25 Billion x 50 Veg Capsules</t>
  </si>
  <si>
    <t>New Country Healthcare L.L.C</t>
  </si>
  <si>
    <t>Now Foods Ultra Omega 3 x 90 Softgels</t>
  </si>
  <si>
    <t>Now Foods Vitamin C-1000 Sustained Release with Rose hip x 100 Tabs</t>
  </si>
  <si>
    <t>Now Foods Double Strength L-Theanine 200mg with Inositol 60 Veg Caps</t>
  </si>
  <si>
    <t>Sirona Feminine Pain Relief Patches 5 pcs</t>
  </si>
  <si>
    <t>SBM General Trading LLC</t>
  </si>
  <si>
    <t>Pattex Mounting Tape 80 kg</t>
  </si>
  <si>
    <t>Pattex NMN Strong &amp; Easy Tube 50 g</t>
  </si>
  <si>
    <t>Pattex Repair Extreme 8 g</t>
  </si>
  <si>
    <t>Pattex SG Power Gel Tube 3 g</t>
  </si>
  <si>
    <t>Pattex SG Liquid Tube 3 g</t>
  </si>
  <si>
    <t>Pattex Epoxy Universal 5 Min Syringe 11 mL</t>
  </si>
  <si>
    <t>Grill Master Bamboo Skewer 50 pcs (5mmx35cm)</t>
  </si>
  <si>
    <t>MUSTAFA ABDULLA ALI GENERAL TRADING LLC</t>
  </si>
  <si>
    <t>Always Skin Love Sanitary Pads for Skin Care, 60 Large Pads</t>
  </si>
  <si>
    <t>TRANSMED OVERSEAS INCORPORATED S.A.</t>
  </si>
  <si>
    <t>Oral-B 123 Classic Daily Clean Medium Manual Toothbrush 1 pc</t>
  </si>
  <si>
    <t>Dr.Althea 345 Relief Cream Daily Face Moisturizer 50 mL</t>
  </si>
  <si>
    <t>SOFT CARE COSMETICS TRADING L.L.C</t>
  </si>
  <si>
    <t>Sirona Menstrual Cup S</t>
  </si>
  <si>
    <t>Sirona Menstrual Cup M</t>
  </si>
  <si>
    <t>Sirona Blink and Glow Face Razor for Women</t>
  </si>
  <si>
    <t>Intimate Wash 100 mL</t>
  </si>
  <si>
    <t>Monday Moisture Conditioner 798 mL</t>
  </si>
  <si>
    <t>Monday Smooth Conditioner 798 mL</t>
  </si>
  <si>
    <t>Monday Volume Conditioner 354 mL</t>
  </si>
  <si>
    <t>Monday Moisture Conditioner 354 mL</t>
  </si>
  <si>
    <t>Monday Smooth Conditioner 354 mL</t>
  </si>
  <si>
    <t>Monday Volume Shampoo 354 mL</t>
  </si>
  <si>
    <t>Monday Moisture Shampoo 354 mL</t>
  </si>
  <si>
    <t>Monday Smooth Shampoo 354 mL</t>
  </si>
  <si>
    <t>Head &amp; Shoulders Daily Clean Anti-Dandruff Shampoo with MaxFoam Technology Clinically Proven 350 mL</t>
  </si>
  <si>
    <t>Sirona FDA Approved Premium Digital Tampon (Heavy Flow) - 20 pcs</t>
  </si>
  <si>
    <t>SheaMoisture Coconut &amp; Hibiscus Curl &amp; Shine Conditioner No Silicones or Sulphates for Thick Curly Hair 384 mL</t>
  </si>
  <si>
    <t>Al GURG UNILEVER LLC</t>
  </si>
  <si>
    <t>SheaMoisture Curling Gel Souffle Coconut &amp; Hibiscus for Thick Curly Hair to Moisturize and Protect Hair 354 mL</t>
  </si>
  <si>
    <t>SheaMoisture Curl and Shine Shampoo Coconut &amp; Hibiscus for Curly Hair Paraben Free Shampoo 384 mL</t>
  </si>
  <si>
    <t>SheaMoisture Raw Shea Butter Deep Moisturizing Hair Masque Raw Shea Butter for Curly Hair 340 mL</t>
  </si>
  <si>
    <t>Shea Moisture Conditioner for Curly Hair Restorative Raw Shea Butter 384 mL</t>
  </si>
  <si>
    <t>SheaMoisture Shampoo Deep Moisturizing for Dry, Damaged or Transitioning Hair Raw Shea Butter Sulfate-Free 384 mL</t>
  </si>
  <si>
    <t>SheaMoisture Jamaican Black Castor Oil Leave In Conditioner for Damaged Hair 340 mL</t>
  </si>
  <si>
    <t>SheaMoisture Strengthen and Restore Shampoo 100% Pure Jamaican Black Castor Oil for Damaged Hair 384 mL</t>
  </si>
  <si>
    <t>SheaMoisture Conditioner 100% Pure Jamaican Black Castor Oil 384 mL</t>
  </si>
  <si>
    <t>Sunsilk Leave On Serum Luminous 100 90 mL</t>
  </si>
  <si>
    <t>Sunsilk Nourishing Mask Luminous 100 220 mL</t>
  </si>
  <si>
    <t>Sunsilk Conditioner Luminous 100 350 mL</t>
  </si>
  <si>
    <t>Sunsilk Shampoo Luminous 100 400 mL</t>
  </si>
  <si>
    <t>Sunsilk Leave On Hair Cream Luminous 100 200 mL</t>
  </si>
  <si>
    <t>Sunsilk Leave On Cream with Jojoba Oil for Curly Frizzy Hair Curl Definition 200 mL</t>
  </si>
  <si>
    <t>Sunsilk Leave On Cream with Coconut Oil for Dull Hair Prone to Breakage Strength &amp; Shine 200 mL</t>
  </si>
  <si>
    <t>Sunsilk Leave On Cream with Argan Oil for Frizzy and Dry Hair Soft &amp; Smooth 200 mL</t>
  </si>
  <si>
    <t>Pondâ€™s Bright Beauty Triple Glow Serum with Niacinamide and Hyaluronic Acid 30 g</t>
  </si>
  <si>
    <t>Mystery Pop Box 1</t>
  </si>
  <si>
    <t>BLUE BIRD FOODSTUFF TRADING L.L.C</t>
  </si>
  <si>
    <t>Mystery Pop Box 2</t>
  </si>
  <si>
    <t>Barakat Frozen Strawberry Bites in Chocolate Coating 190 g</t>
  </si>
  <si>
    <t>Barakat Frozen Blueberry Bites with Chocolate Coating 190 g</t>
  </si>
  <si>
    <t>Barakat Frozen Raspberry Bites with Chocolate Coating 190 g</t>
  </si>
  <si>
    <t>Kwality Kulfi Ice Cream Sticks-Multipack 65 mL x 5</t>
  </si>
  <si>
    <t>Pure Ice Cream Co. LLC</t>
  </si>
  <si>
    <t>Kwality Gelato Strawberry Boba Ice Cream Tub 450 mL</t>
  </si>
  <si>
    <t>Kwality Malai Pista Kulfi Slice Ice Cream Box 145 mL</t>
  </si>
  <si>
    <t>Kwality Gelato Caramel Biscuit Ice Cream Tub 450 mL</t>
  </si>
  <si>
    <t>La Compagnie du Mochi Lemon &amp; Yuzu Ice Cream 198 g</t>
  </si>
  <si>
    <t>Armada Distribution Company LLC</t>
  </si>
  <si>
    <t>La Compagnie du Mochi Vanilla Macadamia Ice Cream 198 g</t>
  </si>
  <si>
    <t>La Compagnie du Mochi Raspberry &amp; Pistachio Ice Cream 198 g</t>
  </si>
  <si>
    <t>La Compagnie du Mochi Chocolate &amp; Coconut Ice Cream 198 g</t>
  </si>
  <si>
    <t>La Compagnie du Mochi Lychee Ice Cream 198 g</t>
  </si>
  <si>
    <t>La Compagnie du Mochi Mango Passion Fruit Ice Cream 198 g</t>
  </si>
  <si>
    <t>La Compagnie du Mochi Matcha Green Tea Ice Cream 198 g</t>
  </si>
  <si>
    <t>Homepro Hair Trapper</t>
  </si>
  <si>
    <t>DRD TRADING FZCO</t>
  </si>
  <si>
    <t>Balade Farms Low Fat Vanilla Greek Yoghurt 450 g</t>
  </si>
  <si>
    <t>Balade Farms Food Industries LLC</t>
  </si>
  <si>
    <t>Al Rawabi Greek Yoghurt Blueberry 180 g</t>
  </si>
  <si>
    <t>AL RAWABI DAIRY CO L.L.C</t>
  </si>
  <si>
    <t>Al Rawabi Greek Yoghurt Strawberry 180 g</t>
  </si>
  <si>
    <t>Al Rawabi Greek Yoghurt Date Milk 500 mL</t>
  </si>
  <si>
    <t>Alpro Barista Caramel Oat Milk 750 mL</t>
  </si>
  <si>
    <t>Emirates Snack Foods</t>
  </si>
  <si>
    <t>Alpro Barista Vanilla Oat Milk 750 mL</t>
  </si>
  <si>
    <t>Unifresh Pure Premium Cow Ghee 1 L</t>
  </si>
  <si>
    <t>Unifresh Foodstuff Trading LLC</t>
  </si>
  <si>
    <t>Gowardhan Pure Cow Ghee 500 mL</t>
  </si>
  <si>
    <t>Al Maya Trading LLC</t>
  </si>
  <si>
    <t>San Pietro a Pettine Black Truffle Extra Virgin Olive Oil 250 mL</t>
  </si>
  <si>
    <t>CASINETTO TRADING LLC</t>
  </si>
  <si>
    <t>Sunny Vegetable Blended Oil 1.5 L x 2</t>
  </si>
  <si>
    <t>IFFCO DISTRIBUTION SERVICES FZCO (DUBAI BRANCH)</t>
  </si>
  <si>
    <t>Shehrazade Premium Basmati Rice 5 kg (Promo)</t>
  </si>
  <si>
    <t>Gulf International LLC</t>
  </si>
  <si>
    <t>Maggi Excellence Truffle Mushroom Soup (50g)</t>
  </si>
  <si>
    <t>Maggi AirFryer Korean BBQ Mix (65g)</t>
  </si>
  <si>
    <t>Maggi AirFryer Hot Buffalo Mix (65g)</t>
  </si>
  <si>
    <t>Maggi AirFryer Mexican Fajita Mix (65g)</t>
  </si>
  <si>
    <t>Maggi AirFryer Garlic &amp; Herbs Mix (65g)</t>
  </si>
  <si>
    <t>Tabasco Roasted Pistachios 200 g</t>
  </si>
  <si>
    <t>GOLDEN PRAXIS GENERAL TRADING LLC</t>
  </si>
  <si>
    <t>Tabasco Roasted Peanuts 200 g</t>
  </si>
  <si>
    <t>Tabasco Roasted Cashews 200 g</t>
  </si>
  <si>
    <t>Tabasco Roasted Almonds 200 g</t>
  </si>
  <si>
    <t>Tabasco Roasted Mixed Nuts 200 g</t>
  </si>
  <si>
    <t>Tabasco Roasted Peanuts 30 g x 10 pcs</t>
  </si>
  <si>
    <t>Raja Ketchup Potato Crunchies 120 g</t>
  </si>
  <si>
    <t>Plaay 70% Dark Chocolate Bar - No Added Sugar 50 g</t>
  </si>
  <si>
    <t>Plaay Snack Food Trading L.L.C</t>
  </si>
  <si>
    <t>Plaay Hazelnut 70% Dark Chocolate Bar 50 g</t>
  </si>
  <si>
    <t>Plaay Milk Chocolate Hazelnut Chocolate Bar 50 g</t>
  </si>
  <si>
    <t>Plaay Almond Milk Chocolate Toffee 50 g</t>
  </si>
  <si>
    <t>Oatful Original Protein Oat Cookies 60 g</t>
  </si>
  <si>
    <t>Oatful FZC</t>
  </si>
  <si>
    <t>Oatful Peanut Butter Protein Oat Cookies 60 g</t>
  </si>
  <si>
    <t>Oatful Super Seed Protein Oat Cookies 60 g</t>
  </si>
  <si>
    <t>Oatful Macadamia Protein Oat Cookies 60 g</t>
  </si>
  <si>
    <t>Flair Pistachio Cake Bars Box 165 g x 3 Pcs</t>
  </si>
  <si>
    <t>DO FREEZE (L.L.C.)</t>
  </si>
  <si>
    <t>Flair Ajwa Date Truffles Dubai Chocolates 45 g</t>
  </si>
  <si>
    <t>Flair Mango Truffles Dubai Chocolates 45 g</t>
  </si>
  <si>
    <t>Flair Kunafa Pralines Dubai Chocolates 45 g</t>
  </si>
  <si>
    <t>Flair Chocolate Cake Bars 24 g</t>
  </si>
  <si>
    <t>Flair Cookies &amp; Cream Cake Bars 24 g</t>
  </si>
  <si>
    <t>Flair Cake Matcha Bars 24 g</t>
  </si>
  <si>
    <t>Flair Mango Cake Bars 24 g</t>
  </si>
  <si>
    <t>David Cinnamon Roll Protein Bar 62 g</t>
  </si>
  <si>
    <t>AQAM GENERAL TRADING LLC</t>
  </si>
  <si>
    <t>David Red Velvet Protein Bar 62 g</t>
  </si>
  <si>
    <t>David Salted Peanut Butter Protein Bar 62 g</t>
  </si>
  <si>
    <t>David Peanut Butter Chocolate Chunk Protein Bar 62 g</t>
  </si>
  <si>
    <t>David Fudge Brownie Protein Bar 62 g</t>
  </si>
  <si>
    <t>David Cake Batter Protein Bar 62 g</t>
  </si>
  <si>
    <t>David Chocolate Chip Cookie Dough Protein Bar 62 g</t>
  </si>
  <si>
    <t>Munchbox Choco Chip Keto Cookie 60 g</t>
  </si>
  <si>
    <t>GYMA TRADING LLC</t>
  </si>
  <si>
    <t>Munchbox Double Choco Chip Keto Cookie 60 g</t>
  </si>
  <si>
    <t>Munchbox Cinnamon Pecan Keto Cookie 60 g</t>
  </si>
  <si>
    <t>Lindt Lindor Pillar Milk Chocolate 75 g</t>
  </si>
  <si>
    <t>Lindt Santa Claus Milk Chocolate 70 g</t>
  </si>
  <si>
    <t>Cadbury Dairy Milk Advent Calendar Chocolate 90 g</t>
  </si>
  <si>
    <t>Nosh International General Trading LLC S.P.C</t>
  </si>
  <si>
    <t>Cadbury Dairy Milk Winter Wonderland Chocolate Bar 100 g</t>
  </si>
  <si>
    <t>Cadbury Buttons Box 340 g</t>
  </si>
  <si>
    <t>Cadbury Dairy Milk Biscoff Advent Calendar 236 g</t>
  </si>
  <si>
    <t>Cadbury Dairy Milk Biscoff Chocolate Bar 350 g</t>
  </si>
  <si>
    <t>Cadbury Dairy Milk Chunks Pouch 270 g</t>
  </si>
  <si>
    <t>Cadbury Festive Selection Chocolate Box 174 g</t>
  </si>
  <si>
    <t>Cadbury Family Treatsize Chocolate 223 g</t>
  </si>
  <si>
    <t>Cadbury Roses Chocolate Tin 700 g</t>
  </si>
  <si>
    <t>Cadbury Heroes Chocolate Tin 700 g</t>
  </si>
  <si>
    <t>Cadbury Dairy Milk Creamy Advent Calendar Chocolate 170 g</t>
  </si>
  <si>
    <t>Cadbury Dairy Milk Button Chocolates 72 g</t>
  </si>
  <si>
    <t>Cadbury Mini Baubles Tree Decoration Chocolates 72 g</t>
  </si>
  <si>
    <t>Cadbury Heroes Advent Calendar Chocolate 230 g</t>
  </si>
  <si>
    <t>Cadbury Roses Chocolate Box 550 g</t>
  </si>
  <si>
    <t>Cadbury Heroes Chocolate Box 550 g</t>
  </si>
  <si>
    <t>Cadbury Dairy Milk Freddo &amp;Friends Treatsize Chocolate Bag 191 g</t>
  </si>
  <si>
    <t>Cadbury Dairy Milk Winter Mint Crisp Chocolate Bar 360 g</t>
  </si>
  <si>
    <t>Cadbury Dairy Milk Calendar Chocolate 285 g</t>
  </si>
  <si>
    <t>Barebells Peppermint Bark Protein Bar 55 g</t>
  </si>
  <si>
    <t>champions food and beverages trading LLC</t>
  </si>
  <si>
    <t>Maltesers Truffles White Chocolate Gift Box 200 g</t>
  </si>
  <si>
    <t>Maltesers Reindeer Chocolate Bar 59 g</t>
  </si>
  <si>
    <t>Maltesers Assorted Truffles White, Dark &amp; Milk Chocolate Gift Box 200 g</t>
  </si>
  <si>
    <t>M&amp;M's Santa Chocolate 100 g</t>
  </si>
  <si>
    <t>Celebrations Advent Calendar Chocolate Tree 215 g</t>
  </si>
  <si>
    <t>M&amp;M's &amp; Friends Medium Selection Chocolate Box 137 g</t>
  </si>
  <si>
    <t>Galaxy Large Christmas Selection Chocolate Box 234 g</t>
  </si>
  <si>
    <t>Maltesers Teasers Chocolates 335 g</t>
  </si>
  <si>
    <t>Celebrations Flip Chocolate Box 300 g</t>
  </si>
  <si>
    <t>Galaxy Christmas Advent Calendar Smooth Milk Chocolate 110 g</t>
  </si>
  <si>
    <t>Maltesers Truffles Chocolate Gift Box 200 g</t>
  </si>
  <si>
    <t>Maltesers Christmas Advent Calendar Reindeer Chocolate 108 g</t>
  </si>
  <si>
    <t>Hershey's Cookies n Creme Build a Snowman Chocolate Bar 113 g</t>
  </si>
  <si>
    <t>Hershey's Build a Santa Chocolate Bar 122 g</t>
  </si>
  <si>
    <t>Reese's Peanut Butter Cups Sugar Cookie Miniatures 280 g</t>
  </si>
  <si>
    <t>Reese's Peanut Butter Snowman 141 g</t>
  </si>
  <si>
    <t>Reese's Peanut Butter Santas 258 g</t>
  </si>
  <si>
    <t>Reese's Peanut Butter Trees Snack Size 272 g</t>
  </si>
  <si>
    <t>Hershey's Kisses Milk Hoto Cocao with Marshmallow Creme Candies 255 g</t>
  </si>
  <si>
    <t>Hershey's Kisses Red and Green and Sliver 286 g</t>
  </si>
  <si>
    <t>KitKat Icon Shapes Christmas Edition 65 g</t>
  </si>
  <si>
    <t>M.H.ENTERPRISES LLC</t>
  </si>
  <si>
    <t>KitKat Santa Milk Chocolates Christmas Edition 29 g x 3</t>
  </si>
  <si>
    <t>I LOVE UAE Cookies</t>
  </si>
  <si>
    <t>Bakemart LLC</t>
  </si>
  <si>
    <t>UAE Camel Cookies</t>
  </si>
  <si>
    <t>Emirati Man Cookies</t>
  </si>
  <si>
    <t>Everyday Toy Playing 54 Cards</t>
  </si>
  <si>
    <t>ALGT - A Liusie General Trading LLC</t>
  </si>
  <si>
    <t>Pop It Fidget Sensory Toy Assorted</t>
  </si>
  <si>
    <t>Rc Jeep With Lights 1/12 Bpc With Rechargeable Battery</t>
  </si>
  <si>
    <t>V.Vroom Diecast Uae Police Car 5 in 1</t>
  </si>
  <si>
    <t>Oatful Chocolate Protein Oat Cookies 60 g</t>
  </si>
  <si>
    <t>UNO Card Game Display</t>
  </si>
  <si>
    <t>AL SHULA GENERAL TRADING CO L.L.C</t>
  </si>
  <si>
    <t>UNO No Mercy Card</t>
  </si>
  <si>
    <t>D power Lamborghini Car Blue Cast Model for Kids 3 Years &amp; Above</t>
  </si>
  <si>
    <t>Playsmart FZC</t>
  </si>
  <si>
    <t>Al Ain Strawberry Sparkling Water Can 250 mL x 6</t>
  </si>
  <si>
    <t>ALAIN FOOD &amp; BEVERAGES PJSC</t>
  </si>
  <si>
    <t>Al Ain Lime Sparkling Water Can 250 mL x 6</t>
  </si>
  <si>
    <t>Al Ain Sparkling Water Can 250 mL x 6</t>
  </si>
  <si>
    <t>SKU Efficirncy/ Total ROS</t>
  </si>
  <si>
    <t>Row Labels</t>
  </si>
  <si>
    <t>Sum of Hours_OOS</t>
  </si>
  <si>
    <t>Sum of Total Hours</t>
  </si>
  <si>
    <t>OOS%</t>
  </si>
  <si>
    <t>Availblity%</t>
  </si>
  <si>
    <t>#</t>
  </si>
  <si>
    <t>Item Description</t>
  </si>
  <si>
    <t>Brand</t>
  </si>
  <si>
    <t>Primary Category</t>
  </si>
  <si>
    <t>Primary Subcategory</t>
  </si>
  <si>
    <t>Tag</t>
  </si>
  <si>
    <t>Addition Type</t>
  </si>
  <si>
    <t>Reason</t>
  </si>
  <si>
    <t>7Up Mojito Lemon &amp; Mint Zero Sugar 1.5 L</t>
  </si>
  <si>
    <t>Kamasutra</t>
  </si>
  <si>
    <t>Brand already present in subcategory "Condoms"</t>
  </si>
  <si>
    <t>Acesur Extra Virgin Olive Oil 250 mL</t>
  </si>
  <si>
    <t>Acesur Premium Extra Virgin Olive Oil 250 mL</t>
  </si>
  <si>
    <t>Al Rawabi Date Milk 200 mL</t>
  </si>
  <si>
    <t>On Hold</t>
  </si>
  <si>
    <t>Al Rawabi Greek Yoghurt Plain 360 g</t>
  </si>
  <si>
    <t>S-26</t>
  </si>
  <si>
    <t>Brand already present in subcategory "Milk Formula"</t>
  </si>
  <si>
    <t>Al Rifai Columbian Coffee Capsule 55 g</t>
  </si>
  <si>
    <t>Al Rifai French Coffee Hazelnut Flavor 250 g</t>
  </si>
  <si>
    <t>Cerelac</t>
  </si>
  <si>
    <t>Brand already present in subcategory "Baby Food"</t>
  </si>
  <si>
    <t>Al Tayeb Lamb Chops Marinated Australia 450 g</t>
  </si>
  <si>
    <t>S-26 Gold Stage 4 Kid Dual Pack 800 g x 2</t>
  </si>
  <si>
    <t>Phase Out</t>
  </si>
  <si>
    <t>Gerber</t>
  </si>
  <si>
    <t>Almarai Marvello Natural Edam Cheese Slices 150 g</t>
  </si>
  <si>
    <t>Almarai Marvello Natural Maasdam Cheese Slices 150 g</t>
  </si>
  <si>
    <t>Be Fit Brown Pita Wrapper</t>
  </si>
  <si>
    <t>Befit</t>
  </si>
  <si>
    <t>Tortilla &amp; Wraps</t>
  </si>
  <si>
    <t>Brand already present in subcategory "Tortilla &amp; Wraps"</t>
  </si>
  <si>
    <t>Special Ginger House Assembled</t>
  </si>
  <si>
    <t>Bakemart</t>
  </si>
  <si>
    <t>Cakes, Croissants &amp; Pastries</t>
  </si>
  <si>
    <t>Brand already present in subcategory "Cakes, Croissants &amp; Pastries"</t>
  </si>
  <si>
    <t>Special Ginger House Kit</t>
  </si>
  <si>
    <t>Plum Cake Rich Fruit-Mono Portion</t>
  </si>
  <si>
    <t>Asmak Flavors Garlic Pepper Salmon Fillet 200 g</t>
  </si>
  <si>
    <t>Christmas Pudding</t>
  </si>
  <si>
    <t>Asmak Flavors Hot &amp; Spicy Shrimps 200 g</t>
  </si>
  <si>
    <t>Mince Pie</t>
  </si>
  <si>
    <t>Asmak Flavors Peri Peri White Fish Fillet 200 g</t>
  </si>
  <si>
    <t>Bread Stollen Small</t>
  </si>
  <si>
    <t>Breads &amp; Loaves</t>
  </si>
  <si>
    <t>Brand already present in subcategory "Breads &amp; Loaves"</t>
  </si>
  <si>
    <t>Barakat Cranberry Fresh Juice 1 L</t>
  </si>
  <si>
    <t>Cookies Stollen</t>
  </si>
  <si>
    <t>Rusk, Cookies &amp; Crackers</t>
  </si>
  <si>
    <t>Brand exists but enters new subcategory "Rusk, Cookies &amp; Crackers"</t>
  </si>
  <si>
    <t>Cookie Cinnamon Coin</t>
  </si>
  <si>
    <t>Xmas Cookie Printed - Ginger Man</t>
  </si>
  <si>
    <t>Xmas Cookie - Santa Head Printed</t>
  </si>
  <si>
    <t>Barakat Super Ginger Shot 35 mL</t>
  </si>
  <si>
    <t>Snowman Cookies in Bag</t>
  </si>
  <si>
    <t>Barakat Super Ginger Shot 35 mL x 12</t>
  </si>
  <si>
    <t>Panettone Chocolate - Large</t>
  </si>
  <si>
    <t>Barakat Super Ginger Shot 35 mL x 6</t>
  </si>
  <si>
    <t>Panettone Mix Fruit - Large</t>
  </si>
  <si>
    <t>Barebells Banana Dream Soft Protein Bar 55 g x 12</t>
  </si>
  <si>
    <t>Mince Pie - Grab &amp; Go Bag</t>
  </si>
  <si>
    <t>Barebells Cookies and Caramel Soft Protein Bar 55 g</t>
  </si>
  <si>
    <t>Frio</t>
  </si>
  <si>
    <t>Brand exists but enters new subcategory "Soft Drinks"</t>
  </si>
  <si>
    <t>Barebells Peanut Caramel Soft Protein Bar 55 g x 12</t>
  </si>
  <si>
    <t>Peroni</t>
  </si>
  <si>
    <t>Brand already present in subcategory "Sober Sips &amp; Mixers"</t>
  </si>
  <si>
    <t>Karak Arabia 250ml</t>
  </si>
  <si>
    <t>Project Chaiwala</t>
  </si>
  <si>
    <t>Brand exists but enters new subcategory "Iced Teas &amp; Coffees"</t>
  </si>
  <si>
    <t>Bimbo Oat Biscuits 30 g</t>
  </si>
  <si>
    <t>Falcon Punch 250ml</t>
  </si>
  <si>
    <t>Bimbo Oat Biscuits with Stevia-Sugar Free 30 g</t>
  </si>
  <si>
    <t>Molten Karak 250ml</t>
  </si>
  <si>
    <t>Bimbo Raisin Oat Biscuits 30 g</t>
  </si>
  <si>
    <t>Tiger Burst 250ml</t>
  </si>
  <si>
    <t>Bimbo Raisin Oat Biscuits with Stevia-Sugar Free 30 g</t>
  </si>
  <si>
    <t>Gorilla</t>
  </si>
  <si>
    <t>New brand in existing subcategory "Sports &amp; Energy Drinks"</t>
  </si>
  <si>
    <t>Bioglan SmartKids Iron Gummies 30's</t>
  </si>
  <si>
    <t>Biosaurus Cheese Corn Snack 15 g x 4 pcs</t>
  </si>
  <si>
    <t>Biosaurus Ketchup Corn Snack 15 g x 4 pcs</t>
  </si>
  <si>
    <t>Biosaurus Seasalt Corn Snack 15 g x 4 pcs</t>
  </si>
  <si>
    <t>Nature Valley Protein Peanut &amp; Chocolate Bar 40 g</t>
  </si>
  <si>
    <t>Nature Valley</t>
  </si>
  <si>
    <t>Seasonality</t>
  </si>
  <si>
    <t>Brand already present in subcategory "Cereal Bars"</t>
  </si>
  <si>
    <t>Kellogg's</t>
  </si>
  <si>
    <t>Brand already present in subcategory "Cereal &amp; Granola"</t>
  </si>
  <si>
    <t>Rio Mare</t>
  </si>
  <si>
    <t>Brand already present in subcategory "Canned Fish &amp; Seafood"</t>
  </si>
  <si>
    <t>Brets Assorted Brie &amp; Truffle Flavor &amp; Summer Truffle Potato Chips 125 g (Pack of 2)</t>
  </si>
  <si>
    <t>Desi &amp; Fresh Khoya, Desi Kadai Mawa 250 g</t>
  </si>
  <si>
    <t>Desi &amp; Fresh</t>
  </si>
  <si>
    <t>Brand already present in subcategory "Block Cheese"</t>
  </si>
  <si>
    <t>Brets Assorted Pesto Mozzarella &amp; Camembert Potato Chips 125 g (Pack of 2)</t>
  </si>
  <si>
    <t>Desi &amp; Fresh High Protein Low Fat Fresh Malai Paneer 200 g</t>
  </si>
  <si>
    <t>Brets Assorted Ridge Cut La Craquante &amp; Goat Cheese &amp; Espelette Chilli Pepper Potato Chips 125 g (Pack of 2)</t>
  </si>
  <si>
    <t>Puck</t>
  </si>
  <si>
    <t>Brand already present in subcategory "Cream"</t>
  </si>
  <si>
    <t>Brand already present in subcategory "Labneh"</t>
  </si>
  <si>
    <t>Byron Bay Choc Hazelnut Fudge Cookies Gift Box 150 g</t>
  </si>
  <si>
    <t>Svalya</t>
  </si>
  <si>
    <t>Byron Bay Milk Cho Chunck Cookies Gift Box 150 g</t>
  </si>
  <si>
    <t>Almarai</t>
  </si>
  <si>
    <t>Brand already present in subcategory "Slices &amp; Portions"</t>
  </si>
  <si>
    <t>Byron Bay Milk, Choc Chunck &amp; Hazelnut Fudge Cookies Deluxe Gift Box 300 g</t>
  </si>
  <si>
    <t>Byron Bay White Choc Macadamia Cookies Gift Box 150 g</t>
  </si>
  <si>
    <t>Bru</t>
  </si>
  <si>
    <t>Brand already present in subcategory "Instant Coffee &amp; Sachets"</t>
  </si>
  <si>
    <t>Kewpie Roasted Sesame Dressing 210 g</t>
  </si>
  <si>
    <t>Kewpie</t>
  </si>
  <si>
    <t>Brand already present in subcategory "Dressings"</t>
  </si>
  <si>
    <t>Sacla</t>
  </si>
  <si>
    <t>Brand already present in subcategory "Paste &amp; Sauces"</t>
  </si>
  <si>
    <t>Cholula  Green Pepper Hot Sauce150 mL</t>
  </si>
  <si>
    <t>Cholula</t>
  </si>
  <si>
    <t>Brand already present in subcategory "Hot Sauce"</t>
  </si>
  <si>
    <t>Cholula Hot Sauce 60 mL</t>
  </si>
  <si>
    <t>Frank's Red Hot Original Cayenne Pepper Sauce 148 mL</t>
  </si>
  <si>
    <t>Franks</t>
  </si>
  <si>
    <t>Franks Red Hot Buffalo Wings Hot Sauce 354 mL</t>
  </si>
  <si>
    <t>French</t>
  </si>
  <si>
    <t>New brand in existing subcategory "Mayo &amp; Mustard"</t>
  </si>
  <si>
    <t>Kikkoman</t>
  </si>
  <si>
    <t>Discontinued</t>
  </si>
  <si>
    <t>Mother's Recipe</t>
  </si>
  <si>
    <t>Cadbury Dairy Milk Mixed Chocolate Chunks Tin 360 g</t>
  </si>
  <si>
    <t>Meri Meri</t>
  </si>
  <si>
    <t>New brand in existing subcategory "Tableware"</t>
  </si>
  <si>
    <t>Celebrations Chocolates Sharing Bag 325 g</t>
  </si>
  <si>
    <t>Celery Spain /AustraliaÂ 600-700g</t>
  </si>
  <si>
    <t>Chocolate Muffins (10 pcs)</t>
  </si>
  <si>
    <t>Unique</t>
  </si>
  <si>
    <t>Chocolatier Assorted Chocolate Stars 875 g (125 Pcs)</t>
  </si>
  <si>
    <t>Hotpack</t>
  </si>
  <si>
    <t>Brand already present in subcategory "Tableware"</t>
  </si>
  <si>
    <t>Chocolatier Festive Assortment Gifting 130 g</t>
  </si>
  <si>
    <t>Green &amp; Co Medium Free Range Eggs 30 pcs</t>
  </si>
  <si>
    <t>Green &amp; Co</t>
  </si>
  <si>
    <t>Brand exists but enters new subcategory "Brown"</t>
  </si>
  <si>
    <t>Chocolatier Milk Chocolate Star Gifting Bon Bons 55 g</t>
  </si>
  <si>
    <t>Green &amp; Co Medium Organic Brown Eggs 30 pcs</t>
  </si>
  <si>
    <t>Brand exists but enters new subcategory "Organic"</t>
  </si>
  <si>
    <t>Cholula Green Pepper Hot Sauce150 mL</t>
  </si>
  <si>
    <t>Green &amp; Co Medium Brown Eggs 6 pcs</t>
  </si>
  <si>
    <t>Green &amp; Co Medium Brown Eggs 15 pcs</t>
  </si>
  <si>
    <t>Cleartest One Step Pregnancy Rapid Test Midstream 1 pc</t>
  </si>
  <si>
    <t>Al Jazira Golden Cage-Free Eggs (10 pcs)</t>
  </si>
  <si>
    <t>Al Jazira</t>
  </si>
  <si>
    <t>Cleartest One Step Pregnancy Rapid Test Midstream 2 pcs per Pack</t>
  </si>
  <si>
    <t>Farm Fresh Medium White Eggs x 30 pcs</t>
  </si>
  <si>
    <t>Farm Fresh</t>
  </si>
  <si>
    <t>Brand exists but enters new subcategory "White"</t>
  </si>
  <si>
    <t>Colgate Optic White Purple Reveal Whitening Toothpaste 75 mL</t>
  </si>
  <si>
    <t>Banana Leaves</t>
  </si>
  <si>
    <t>BFP</t>
  </si>
  <si>
    <t>New brand "Banana Leaves" entering new subcategory "Festive &amp; Religious"</t>
  </si>
  <si>
    <t>Comfort Concentrate Fabric Softener Orchid &amp; Musk 1.5 L x 2 pcs</t>
  </si>
  <si>
    <t>Bostock</t>
  </si>
  <si>
    <t>New brand in existing subcategory "Chicken"</t>
  </si>
  <si>
    <t>Comfort Fabric Softener Spring Dew 4 L x 2 pcs</t>
  </si>
  <si>
    <t>Corona Almond Dark Chocolate with Stevia-No Sugar Added 44 g</t>
  </si>
  <si>
    <t>Health Plus</t>
  </si>
  <si>
    <t>Corona Dark Chocolate with Stevia-No Sugar Added 44 g</t>
  </si>
  <si>
    <t>Freshness Breaded Chicken Strips Lemon &amp; Herbs 300 g</t>
  </si>
  <si>
    <t>FRESHNESS</t>
  </si>
  <si>
    <t>Brand exists but enters new subcategory "Chicken"</t>
  </si>
  <si>
    <t>Corona Milk Chocolate with Stevia-No Sugar Added 44 g</t>
  </si>
  <si>
    <t>Corona Milk Hazelnut Chocolate with Stevia-No Sugar Added 44 g</t>
  </si>
  <si>
    <t>Cothas Badam Drink with Badam Pieces 180 mL</t>
  </si>
  <si>
    <t>Cothas Speciality Blend Filter Coffee 184 g</t>
  </si>
  <si>
    <t>Suma Gourmet Best of Both World's Barbeque Box</t>
  </si>
  <si>
    <t>Suma Selected</t>
  </si>
  <si>
    <t>New brand "Suma Selected" entering new subcategory "BBQ &amp; Grills"</t>
  </si>
  <si>
    <t>Crunch Cereal Box 375 g</t>
  </si>
  <si>
    <t>Suma Gourmet Lamb Lover's Barbeque Box</t>
  </si>
  <si>
    <t>Suma Gourmet Beef Bonanza Barbeque Box</t>
  </si>
  <si>
    <t>Al Tayeb</t>
  </si>
  <si>
    <t>Brand already present in subcategory "Lamb &amp; Goat"</t>
  </si>
  <si>
    <t>David Blueberry Pie Protein Bar 62 g</t>
  </si>
  <si>
    <t>Brand already present in subcategory "Chicken"</t>
  </si>
  <si>
    <t>Seara</t>
  </si>
  <si>
    <t>New brand in existing subcategory "Chicken &amp; Meat"</t>
  </si>
  <si>
    <t>Almondy</t>
  </si>
  <si>
    <t>New brand in existing subcategory "Desserts Corner"</t>
  </si>
  <si>
    <t>Dr. Oetker Vanilla Extract Select 95 mL</t>
  </si>
  <si>
    <t>Dubai Pistachio Cream Spread 200 g</t>
  </si>
  <si>
    <t>Toblerone</t>
  </si>
  <si>
    <t>Brand exists but enters new subcategory "Desserts Corner"</t>
  </si>
  <si>
    <t>Dubai Pistachio Cream with Kunafa 200 g</t>
  </si>
  <si>
    <t>Milka</t>
  </si>
  <si>
    <t>Dubai Pistachio Crunchy Spread 200 g</t>
  </si>
  <si>
    <t>Daim</t>
  </si>
  <si>
    <t>Brand already present in subcategory "Desserts Corner"</t>
  </si>
  <si>
    <t>Earth Choice Dishwashing Liquid Twin Pack â€“ 1 L Each</t>
  </si>
  <si>
    <t>Ehrmann Pistachio Protein Pudding 200 g</t>
  </si>
  <si>
    <t>Brand already present in subcategory "Chicken &amp; Meat"</t>
  </si>
  <si>
    <t>Essence 24 Ever Ink Liner 01</t>
  </si>
  <si>
    <t>Essence Baby Got Blush 20 Liquid Blush 10 mL</t>
  </si>
  <si>
    <t>Essence Banana Loose Powder</t>
  </si>
  <si>
    <t>Plein Soleil Frozen Green Aspargus 400 g</t>
  </si>
  <si>
    <t>Plein Soleil</t>
  </si>
  <si>
    <t>Brand already present in subcategory "Fruits &amp; Veggies"</t>
  </si>
  <si>
    <t>Essence Dip Eyeliner 01 Waterproof 24h Long Lasting 3 mL</t>
  </si>
  <si>
    <t>Brand already present in subcategory "Fries &amp; Sides"</t>
  </si>
  <si>
    <t>Essence Extreme Shine Volume Lipgloss 01</t>
  </si>
  <si>
    <t>Plein Soleil Frozen Avocado Chunks 400 g</t>
  </si>
  <si>
    <t>Essence Extreme Shine Volume Lipgloss 102</t>
  </si>
  <si>
    <t>Indilight</t>
  </si>
  <si>
    <t>Essence Eyeliner Pen Waterproof 01</t>
  </si>
  <si>
    <t>Brand exists but enters new subcategory "Burgers &amp; Sausage"</t>
  </si>
  <si>
    <t>essence Fix and Last 14h Makeup Fixing Loose Powder 9.5 g</t>
  </si>
  <si>
    <t>Salima</t>
  </si>
  <si>
    <t>Essence I Love Extreme Crazy Volume Waterproof Mascara</t>
  </si>
  <si>
    <t>Essence Jelly Grip Hydrating Primer</t>
  </si>
  <si>
    <t>Piemans</t>
  </si>
  <si>
    <t>Essence Juicy Bomb Shiny Lipgloss 102</t>
  </si>
  <si>
    <t>Essence Lash and Brow Gel Mascara</t>
  </si>
  <si>
    <t>Plein soleil</t>
  </si>
  <si>
    <t>Brand exists but enters new subcategory "Breads &amp; Bakes"</t>
  </si>
  <si>
    <t>Essence Lash Princess False Lash Effect Waterproof Mascara</t>
  </si>
  <si>
    <t>Essence Lash Princess Sculpted Volume Mascara</t>
  </si>
  <si>
    <t>Organic Snack Cucumber 250 g</t>
  </si>
  <si>
    <t>Brand exists but enters new subcategory "Organic Fruits &amp; Vegetables"</t>
  </si>
  <si>
    <t>Essence Liquid Ink Eyeliner Waterproof 01</t>
  </si>
  <si>
    <t>Optimum Nutrition</t>
  </si>
  <si>
    <t>Brand already present in subcategory "Vitamins &amp; Supplements"</t>
  </si>
  <si>
    <t>Essence Long Lasting and Waterproof Eye Pencil 01</t>
  </si>
  <si>
    <t>Now Foods</t>
  </si>
  <si>
    <t>Essence Long Lasting and Waterproof Eye Pencil 02</t>
  </si>
  <si>
    <t>Essence The Brown Edition 30 Palette Eyeshadow 10 g</t>
  </si>
  <si>
    <t>Essence The Rose Edition Palette 20 Eyeshadow 10 g</t>
  </si>
  <si>
    <t>Essence What a Tint 01 Lip and Cheek Tint 4.9 mL</t>
  </si>
  <si>
    <t>Sirona</t>
  </si>
  <si>
    <t>Brand exists but enters new subcategory "Pain Relief"</t>
  </si>
  <si>
    <t>Essence what the Fake Extreme Plumping Lip Filler</t>
  </si>
  <si>
    <t>PATTEX</t>
  </si>
  <si>
    <t>New brand in existing subcategory "Home Improvement"</t>
  </si>
  <si>
    <t>Finer Things Organic Coconut Milk Cream 400 mL</t>
  </si>
  <si>
    <t>Grill Master</t>
  </si>
  <si>
    <t>Brand already present in subcategory "BBQ"</t>
  </si>
  <si>
    <t>Finer Things Organic Coconut Milk Light 400 mL</t>
  </si>
  <si>
    <t>Always</t>
  </si>
  <si>
    <t>Brand already present in subcategory "Feminine Care"</t>
  </si>
  <si>
    <t>Finer Things Organic Coconut Milk Regular 400 mL</t>
  </si>
  <si>
    <t>Oral-B</t>
  </si>
  <si>
    <t>Brand already present in subcategory "Oral Care"</t>
  </si>
  <si>
    <t>Finer Things Organic Extra Virgin Coconut Oil 200 mL</t>
  </si>
  <si>
    <t>Dr. Althea</t>
  </si>
  <si>
    <t>Brand already present in subcategory "Skin &amp; Treatments"</t>
  </si>
  <si>
    <t>Finer Things Organic Virgin Coconut Oil 500 mL</t>
  </si>
  <si>
    <t>Brand exists but enters new subcategory "Shaving &amp; Hair Removal"</t>
  </si>
  <si>
    <t>MONDAY HAIRCARE</t>
  </si>
  <si>
    <t>New brand in existing subcategory "Hair Studio"</t>
  </si>
  <si>
    <t>Folk Chrismas Minis Gluten Free 70 g</t>
  </si>
  <si>
    <t>Head &amp; Shoulders</t>
  </si>
  <si>
    <t>Brand already present in subcategory "Hair Care"</t>
  </si>
  <si>
    <t>Baylis &amp; Harding Vanilla Frosting Festive Hand Wash 500 mL</t>
  </si>
  <si>
    <t>Baylis &amp; Harding</t>
  </si>
  <si>
    <t>Brand exists but enters new subcategory "Body &amp; Skin Care"</t>
  </si>
  <si>
    <t>Baylis &amp; Harding Festive Edition Luxury Assorted Bathing 100 mL Gift Set</t>
  </si>
  <si>
    <t>Baylis &amp; Harding The Fuzzy Duck Winter Wonderland Ceramic Gingerbread House Hand Wash Gift 650 mL</t>
  </si>
  <si>
    <t>Baylis &amp; Harding The Fuzzy Duck Winter Wonderland Luxury Hand Care 300 mL Gift Set</t>
  </si>
  <si>
    <t>Baylis &amp; Harding The Fuzzy Duck Winter Wonderland Christmas Bauble Bath &amp; Shower Bubbles Gift Set 250 mL</t>
  </si>
  <si>
    <t>Baylis &amp; Harding Frosted Cranberry Festive Hand Wash 500 mL</t>
  </si>
  <si>
    <t>Gavottes Cocoa &amp; Hazelnut Wafer Bites 90 g</t>
  </si>
  <si>
    <t>Gavottes Dark Chocolate Crispy Crepes 90 g</t>
  </si>
  <si>
    <t>SheaMoisture</t>
  </si>
  <si>
    <t>Gavottes Milk Chocolate Crispy Crepes 90 g</t>
  </si>
  <si>
    <t>Gavottes Plain Crispy Brittany Crepes 125 g</t>
  </si>
  <si>
    <t>Gavottes Plain Crispy Crepes in Tin 500 g</t>
  </si>
  <si>
    <t>Gift Bag Gold &amp; Silver Dots Design 32 x 26 x 12 cm</t>
  </si>
  <si>
    <t>Gift Bag Gold &amp; Silver Star Design 32 x 26 x 12 cm</t>
  </si>
  <si>
    <t>Gift Bag Gold &amp; Silver Strips design 32 x 26 x 12 cm</t>
  </si>
  <si>
    <t>Gift Bag Gold &amp; Silver ZigZag design 32 x 26 x 12 cm</t>
  </si>
  <si>
    <t>Gingerbread Folk Chrismas Minis 70 g</t>
  </si>
  <si>
    <t>Sunsilk</t>
  </si>
  <si>
    <t>Brand exists but enters new subcategory "Hair Studio"</t>
  </si>
  <si>
    <t>Gingerbread Folk Christmas Tree Kit Biscuits 550 g</t>
  </si>
  <si>
    <t>Gingerbread Folk Christmas Tree Kit Cookies 30 g</t>
  </si>
  <si>
    <t>Gingerbread Folk Snowman Cookies 30 g</t>
  </si>
  <si>
    <t>Good Seoul Corndog Crispy Beef &amp; Cheese 80 g x 4</t>
  </si>
  <si>
    <t>Good Seoul Corndog Crispy Cheese 80 g x 4</t>
  </si>
  <si>
    <t>Gordons Alcohol Free 700 mL</t>
  </si>
  <si>
    <t>House of Pops</t>
  </si>
  <si>
    <t>Brand already present in subcategory "Sticks &amp; Cones"</t>
  </si>
  <si>
    <t>Barakat</t>
  </si>
  <si>
    <t>Brand exists but enters new subcategory "Mochis &amp; Bites"</t>
  </si>
  <si>
    <t>Green &amp; Co Beef &amp; Smoked Farmhouse Angus Pepperoni Pizza 550 g</t>
  </si>
  <si>
    <t>Green &amp; Co Chili Flakes 200 g</t>
  </si>
  <si>
    <t>Haagen Dazs Strawberries and Cream Ice Cream Cup 75 mL</t>
  </si>
  <si>
    <t>Haagen-Dazs</t>
  </si>
  <si>
    <t>Brand exists but enters new subcategory ""</t>
  </si>
  <si>
    <t>Green &amp; Co Classic Hawaiian Pizza 470 g</t>
  </si>
  <si>
    <t>Kwality</t>
  </si>
  <si>
    <t>Brand already present in subcategory "Cups &amp; Tubs"</t>
  </si>
  <si>
    <t>Green &amp; Co Classic Napoli Margherita Pizza 430 g</t>
  </si>
  <si>
    <t>Green &amp; Co Garam Masala Powder 200 g</t>
  </si>
  <si>
    <t>Green &amp; Co Garlic Powder 200 g</t>
  </si>
  <si>
    <t>Green &amp; Co Ginger Powder 200 g</t>
  </si>
  <si>
    <t>La Compagnie</t>
  </si>
  <si>
    <t>Brand already present in subcategory "Mochis &amp; Bites"</t>
  </si>
  <si>
    <t>Green &amp; Co Italian Dough Pizza Base 440 g (2 Pcs)</t>
  </si>
  <si>
    <t>Green &amp; Co Medium Brown Eggs 30 pcs</t>
  </si>
  <si>
    <t>Green &amp; Co Shredded Coconut 200 g</t>
  </si>
  <si>
    <t>Green &amp; Co The Sicilian Chargrilled Vegetables &amp; Basil Tomato Sauce Pizza 550 g</t>
  </si>
  <si>
    <t>Green &amp; Co Tuscan Pepperoni Italian Tomato &amp; Mozarella Pizza 550 g</t>
  </si>
  <si>
    <t>HOMEPRO</t>
  </si>
  <si>
    <t>Brand already present in subcategory "Cookware"</t>
  </si>
  <si>
    <t>Ehrmann</t>
  </si>
  <si>
    <t>Brand already present in subcategory "Desserts"</t>
  </si>
  <si>
    <t>Gusto Fiery Ginger with JalapeÃ±o 275 mL</t>
  </si>
  <si>
    <t>Balade Farms</t>
  </si>
  <si>
    <t>Brand already present in subcategory "Greek Yoghurt"</t>
  </si>
  <si>
    <t>Gusto Low Calorie Cola Soft Drink 275 mL</t>
  </si>
  <si>
    <t>Al Rawabi</t>
  </si>
  <si>
    <t>Brand already present in subcategory "Flavoured Yoghurt"</t>
  </si>
  <si>
    <t>Gusto Real Cherry Cola Soft Drink 275 mL</t>
  </si>
  <si>
    <t>Gusto Real Cola Soft Drink 275 mL</t>
  </si>
  <si>
    <t>Al Rawabi Greek Yoghurt Plain 180 g</t>
  </si>
  <si>
    <t>Gusto Sicilian Blood Orange 275 mL</t>
  </si>
  <si>
    <t>Alpro</t>
  </si>
  <si>
    <t>Brand already present in subcategory "Dairy Free &amp; Organic Milk"</t>
  </si>
  <si>
    <t>Gusto Sicilian Lemon with Yuzu 275 mL</t>
  </si>
  <si>
    <t>Haldirams Amritsari Kulcha 320 g</t>
  </si>
  <si>
    <t>Kri Kri High Protein Super Spoon 0% Banana Mango Yoghurt 170 g</t>
  </si>
  <si>
    <t>Kri Kri</t>
  </si>
  <si>
    <t>Kri Kri High Protein Super Spoon 0% Blueberry Yoghurt 170 g</t>
  </si>
  <si>
    <t>Olympus Authentic Blueberry Greek Yoghurt 150 g</t>
  </si>
  <si>
    <t>Olympus</t>
  </si>
  <si>
    <t>Hershey's Assorted Mini Ice Cream Cones-Multipack 300 mL</t>
  </si>
  <si>
    <t>Olympus Authentic Peach Greek Yoghurt 150 g</t>
  </si>
  <si>
    <t>Fage Fruits Greek Strained Vanilla Yoghurt 380 g</t>
  </si>
  <si>
    <t>Fage</t>
  </si>
  <si>
    <t>Unifresh</t>
  </si>
  <si>
    <t>Brand exists but enters new subcategory "Ghees"</t>
  </si>
  <si>
    <t>Hershey's Dark Chocolate Sorbet Stick 70 mL x 12 pcs</t>
  </si>
  <si>
    <t>Gowardhan</t>
  </si>
  <si>
    <t>New brand in existing subcategory "Ghees"</t>
  </si>
  <si>
    <t>San Pietro a Pettine</t>
  </si>
  <si>
    <t>Brand exists but enters new subcategory "Oils"</t>
  </si>
  <si>
    <t>Sunny</t>
  </si>
  <si>
    <t>Brand already present in subcategory "Oils"</t>
  </si>
  <si>
    <t>HIPP Organic Baby Cereal 100% Multi Grain</t>
  </si>
  <si>
    <t>Shehrazade</t>
  </si>
  <si>
    <t>Promotion SKUs</t>
  </si>
  <si>
    <t>Brand already present in subcategory "Rice"</t>
  </si>
  <si>
    <t>HIPP Organic Noodles with Sea Fish in Creamy Broccoli</t>
  </si>
  <si>
    <t>Maggi</t>
  </si>
  <si>
    <t>Brand already present in subcategory "Noodles &amp; Soup"</t>
  </si>
  <si>
    <t>Hunter's Gourmet Pesto Parmesan Hand Cooked Potato Chips 40 g</t>
  </si>
  <si>
    <t>Hunter's Gourmet Smokehouse Barbecue Hand Cooked Potato Chips 40 g</t>
  </si>
  <si>
    <t>Hunter's Gourmet Wasabi &amp; Turmeric Hand Cooked Potato Chips 40 g</t>
  </si>
  <si>
    <t>Hunter's Gourmet White Truffle Hand Cooked Potato Chips 40 g</t>
  </si>
  <si>
    <t>Tabasco</t>
  </si>
  <si>
    <t>Brand exists but enters new subcategory "Nuts and Seeds"</t>
  </si>
  <si>
    <t>Hydra Genius Aloe Water &amp; Hyaluronic Acid Moisturizer 70 mL</t>
  </si>
  <si>
    <t>Iceberg Lettuce GCC 350-500 g</t>
  </si>
  <si>
    <t>iD Idly Dosa Batter 500 g</t>
  </si>
  <si>
    <t>Indian Pav (6 pcs)</t>
  </si>
  <si>
    <t>Raja Chips</t>
  </si>
  <si>
    <t>Brand already present in subcategory "Chips &amp; Dips"</t>
  </si>
  <si>
    <t>Plaay</t>
  </si>
  <si>
    <t>Brand already present in subcategory "Healthy Snacks"</t>
  </si>
  <si>
    <t>Kamasutra Condom Super Thin Pack of 12 pcs</t>
  </si>
  <si>
    <t>Oatful</t>
  </si>
  <si>
    <t>Brand exists but enters new subcategory "Biscuits &amp; Cookies"</t>
  </si>
  <si>
    <t>Keen Health Dark Chocolate Dipped Crackers 54 g</t>
  </si>
  <si>
    <t>Flair Pistachio Season Greetings 165 g x 6 Pcs</t>
  </si>
  <si>
    <t>Flair</t>
  </si>
  <si>
    <t>New brand in existing subcategory "Chocolate Bars &amp; Bags"</t>
  </si>
  <si>
    <t>Keen Health Milk Chocolate Dipped Crackers 54 g</t>
  </si>
  <si>
    <t>Keen Health Raspberry Chocolate Dipped Crackers 54 g</t>
  </si>
  <si>
    <t>Kimifinne Cheese Tortillas 30 g</t>
  </si>
  <si>
    <t>Kimifinne Ketchup Sticks 30 g</t>
  </si>
  <si>
    <t>David</t>
  </si>
  <si>
    <t>Munchbox</t>
  </si>
  <si>
    <t>Lindt</t>
  </si>
  <si>
    <t>Brand already present in subcategory "Chocolate Bars &amp; Bags"</t>
  </si>
  <si>
    <t>Lettuce Romaine Iran 400-500 g</t>
  </si>
  <si>
    <t>Lindt Extra Creamy Dark Chocolate Bar 35 g</t>
  </si>
  <si>
    <t>Cadbury</t>
  </si>
  <si>
    <t>Lindt Extra Creamy Dark Chocolate Bar 80 g</t>
  </si>
  <si>
    <t>Lindt Extra Creamy Hazelnut Milk Chocolate Bar 80 g</t>
  </si>
  <si>
    <t>Lindt Extra Creamy Milk Chocolate Bar 35 g</t>
  </si>
  <si>
    <t>Lindt Extra Creamy Milk Chocolate Bar 80 g</t>
  </si>
  <si>
    <t>Lindt Extra Creamy Salted Caramel Milk Chocolate Bar 80 g</t>
  </si>
  <si>
    <t>Lite Bite Bee Buzz Black Seed Natural Honey 425 g</t>
  </si>
  <si>
    <t>Lite Bite Bee Buzz Citrus Blossom Natural Honey 425 g</t>
  </si>
  <si>
    <t>Lite Bite Bee Buzz Clover Natural Honey 425 g</t>
  </si>
  <si>
    <t>Lite Bite Chocolate Cocoa Keto Bar 60 g</t>
  </si>
  <si>
    <t>Lite Bite Coconut Keto Bar 60 g</t>
  </si>
  <si>
    <t>Lite Bite Whey Cappuccino Protein Bar 70 g</t>
  </si>
  <si>
    <t>Lite Bite Whey Chocolate Brownies Protein Bar 70 g Â</t>
  </si>
  <si>
    <t>Lite Bite Whey Coconut Protein Bar 70 g</t>
  </si>
  <si>
    <t>Lite Bite Whey Crisp Protein Bar 70 g</t>
  </si>
  <si>
    <t>Lite Bite Whey Hazelnut Fudge Protein Bar 70 g</t>
  </si>
  <si>
    <t>Lite Bite Whey Peanut Butter Protein Bar 70 g</t>
  </si>
  <si>
    <t>Lite Bite Whey Red Velvet Protein Bar 70 g</t>
  </si>
  <si>
    <t>Barebells</t>
  </si>
  <si>
    <t>Maltesers</t>
  </si>
  <si>
    <t>Brand already present in subcategory "Sharing &amp; Gifting"</t>
  </si>
  <si>
    <t>M&amp;M's</t>
  </si>
  <si>
    <t>Celebrations</t>
  </si>
  <si>
    <t>Galaxy</t>
  </si>
  <si>
    <t>Maltesers Reindeer Chocolate Bar 29 g</t>
  </si>
  <si>
    <t>Hershey’s </t>
  </si>
  <si>
    <t>Mama Booza Ashta Ice Cream Tub 473 mL</t>
  </si>
  <si>
    <t>Reese's</t>
  </si>
  <si>
    <t>Mama Booza Lazy Cake Ice Cream Tub 473 mL</t>
  </si>
  <si>
    <t>Mama Booza Pistachio Ice Cream Tub 473 mL</t>
  </si>
  <si>
    <t>Mama Booza Premium Dark Chocolate Ice Cream Tub 473 mL</t>
  </si>
  <si>
    <t>Mama Booza Strawberry Cheesecake Ice Cream Tub 473 mL</t>
  </si>
  <si>
    <t>New brand in existing subcategory "Sharing &amp; Gifting"</t>
  </si>
  <si>
    <t>Mclioyds Organic Hummus Snack 85 g</t>
  </si>
  <si>
    <t>Mclioyds Organic Lentil Snack 85 g</t>
  </si>
  <si>
    <t>Kitkat</t>
  </si>
  <si>
    <t>Mclioyds Organic Vegee Snack 85 g</t>
  </si>
  <si>
    <t>McLloyds Organic Nacho Cheese Red Lentil Flips 35 g</t>
  </si>
  <si>
    <t>Brand already present in subcategory "Biscuits &amp; Cookies"</t>
  </si>
  <si>
    <t>McLloyds Organic Seas Salt Chickpea Balls 35 g</t>
  </si>
  <si>
    <t>McLloyds Organic Sour Cream &amp; Onion Green Pea Rings 35 g</t>
  </si>
  <si>
    <t>Mentos Strawberry Grape Incredible Chew Bag 140 g</t>
  </si>
  <si>
    <t>Power Joy</t>
  </si>
  <si>
    <t>Brand already present in subcategory "Toys"</t>
  </si>
  <si>
    <t>Merryteaser Christmas Mix Pouch 240 g</t>
  </si>
  <si>
    <t>Mini Butter Croissants (8 pcs)</t>
  </si>
  <si>
    <t>Mini Pain Au Chocolate (8 pcs)</t>
  </si>
  <si>
    <t>Mattel Games</t>
  </si>
  <si>
    <t>Brand already present in subcategory "Card Games"</t>
  </si>
  <si>
    <t>D Power</t>
  </si>
  <si>
    <t>Al Ain</t>
  </si>
  <si>
    <t>Brand already present in subcategory "Sparkling Water"</t>
  </si>
  <si>
    <t>HiPP</t>
  </si>
  <si>
    <t>New brand in existing subcategory "Baby Food"</t>
  </si>
  <si>
    <t>Mother's Recipe Desi Szechwan Chutney 250 g</t>
  </si>
  <si>
    <t>HIPP Organic Apple Banana Mango With Coconut Milk &amp; Oat</t>
  </si>
  <si>
    <t>Aptamil Advance 3 Growing Up Formula Milk Ready to Drink Liquid Formula 200 mL</t>
  </si>
  <si>
    <t>Aptamil</t>
  </si>
  <si>
    <t>Wholemeal Pav (6 pcs)</t>
  </si>
  <si>
    <t>Brand exists but enters new subcategory "Fresh Bakery"</t>
  </si>
  <si>
    <t>Muratbey Shallal Cheese 200 g</t>
  </si>
  <si>
    <t>Vanilla Madeleine (8 pcs)</t>
  </si>
  <si>
    <t>Nesquik Crunchy Brownie Cereal 300 g</t>
  </si>
  <si>
    <t>Nestle Fitness Honey Granola Cereal 350 g</t>
  </si>
  <si>
    <t>Nivea Clear Up Serum-Infused Micellar Water 400 mL</t>
  </si>
  <si>
    <t>iD</t>
  </si>
  <si>
    <t>Paratha &amp; Dosa</t>
  </si>
  <si>
    <t>Brand already present in subcategory "Paratha &amp; Dosa"</t>
  </si>
  <si>
    <t>Nivea Derma Control Defend Extra Comfort Anti-Perspirant Spray 200 mL</t>
  </si>
  <si>
    <t>Panettone Pistacchio Cardbox 100 g</t>
  </si>
  <si>
    <t>CHIOSTRO DI SARONNO</t>
  </si>
  <si>
    <t>New brand in existing subcategory "Cakes, Croissants &amp; Pastries"</t>
  </si>
  <si>
    <t>Nivea Derma Control Defend Extra Comfort Shower Gel 500 mL</t>
  </si>
  <si>
    <t>Panettone Pistacchio Sinfonia Hand Wrapped 500 g</t>
  </si>
  <si>
    <t>Nivea Derma Control Natural Tone Anti-Perspirant Roll-On 50 mL</t>
  </si>
  <si>
    <t>Panettone Classico Sinfonia Hand Wrapped 500 g</t>
  </si>
  <si>
    <t>Nivea Derma Control Natural Tone Anti-Perspirant Spray 150 mL</t>
  </si>
  <si>
    <t>Panettone Chocolate Chip Metal Tin Vintage 100 g</t>
  </si>
  <si>
    <t>Nivea Derma Control Natural Tone Anti-Perspirant Stick 50 mL</t>
  </si>
  <si>
    <t>Panettone Classico Metal Tin Vintage Memories 100 g</t>
  </si>
  <si>
    <t>Nivea Men Derma Control Defend Extra Comfort Anti-Perspirant Roll-On 50 mL</t>
  </si>
  <si>
    <t>Slurrp Farm Pancake Mix With Real Blueberries 150 g</t>
  </si>
  <si>
    <t>Slurrp Farm</t>
  </si>
  <si>
    <t>Brand already present in subcategory "Baking Mixes"</t>
  </si>
  <si>
    <t>Now Foods Daily Vits 30 x Veg Capsules</t>
  </si>
  <si>
    <t>Slurrp Farm Chocolate Millet Pancake Mix 150 g</t>
  </si>
  <si>
    <t>Dubai MINO</t>
  </si>
  <si>
    <t>New brand in existing subcategory "Syrups &amp; Toppings"</t>
  </si>
  <si>
    <t>Dr. Oetker</t>
  </si>
  <si>
    <t>Brand exists but enters new subcategory "Flavouring &amp; Food Coloring"</t>
  </si>
  <si>
    <t>Barakat Cranberry Fresh  Juice 1 L</t>
  </si>
  <si>
    <t>Brand already present in subcategory "Fresh Juices &amp; Smoothies"</t>
  </si>
  <si>
    <t>Now Foods Vitamin B-12 1000 Mcg x 100 Chewable Lozenges</t>
  </si>
  <si>
    <t>The Ginger People Turmeric Shot with Lemon &amp; Honey 30 mL x 6</t>
  </si>
  <si>
    <t>The Ginger</t>
  </si>
  <si>
    <t>New brand in existing subcategory "Smoothies &amp; Refreshers"</t>
  </si>
  <si>
    <t>The Ginger People Ginseng Shot with lemon &amp; Honey 30 mL x 6</t>
  </si>
  <si>
    <t>The Ginger People Ginger Shot with Lemon &amp; Honey 30 mL x 6</t>
  </si>
  <si>
    <t>The Ginger People Turmeric Shot with Lemon &amp; Honey 30 mL x 16</t>
  </si>
  <si>
    <t>The Ginger People Turmeric Shot with Lemon &amp; Honey 30 mL</t>
  </si>
  <si>
    <t>The Ginger People Ginseng Shot with lemon &amp; Honey 30 mL</t>
  </si>
  <si>
    <t>ON Gold Standard Plant-Based Protein Vegan Gluten-Free Creamy Vanilla 740g (20 Servings)</t>
  </si>
  <si>
    <t>The Ginger People Ginger Shot with lemon &amp; Honey 30 mL</t>
  </si>
  <si>
    <t>The Ginger People Ginger Brew with Lemon 330 mL x 6</t>
  </si>
  <si>
    <t>Oradent Eco Bamboo Floss Picks 50 pcs</t>
  </si>
  <si>
    <t>The Ginger People Ginger Brew with Lemon 330 mL</t>
  </si>
  <si>
    <t>7 Up</t>
  </si>
  <si>
    <t>Brand already present in subcategory "Soft Drinks"</t>
  </si>
  <si>
    <t>Organic Cucumber 500 g</t>
  </si>
  <si>
    <t>The Ginger People Ginger Shot with Lemon &amp; Honey 30 mL x 16</t>
  </si>
  <si>
    <t>Organic Lemon 350 g</t>
  </si>
  <si>
    <t>Gusto</t>
  </si>
  <si>
    <t>Organic Potato 450-500 g</t>
  </si>
  <si>
    <t>Tanqueray Alcohol Free 700 mL</t>
  </si>
  <si>
    <t>Tanqueray</t>
  </si>
  <si>
    <t>New brand in existing subcategory "Sober Sips &amp; Mixers"</t>
  </si>
  <si>
    <t>Gordons</t>
  </si>
  <si>
    <t>Pasante Feel Ultra Thin Condoms Pack of 12 pcs</t>
  </si>
  <si>
    <t>Guinness Draught 0.0% Cabonated Non-Alcoholic Malt Drink 440 mL</t>
  </si>
  <si>
    <t>Guinness</t>
  </si>
  <si>
    <t>Pasante Regular Condoms Pack of 12 pcs</t>
  </si>
  <si>
    <t>Rani Float Peach Fruit Drink 200 mL</t>
  </si>
  <si>
    <t>Rani</t>
  </si>
  <si>
    <t>Brand already present in subcategory "Juices &amp; Cordials"</t>
  </si>
  <si>
    <t>Pasante Silk Thin Condoms Pack of 12 pcs</t>
  </si>
  <si>
    <t>Rani Float Orange Fruit Drink No Added Sugar 200 mL</t>
  </si>
  <si>
    <t>Pasante Taste Coloured &amp; Assorted Flavours Tastey Fun Condoms Pack of 12 pcs</t>
  </si>
  <si>
    <t>Rani Float Mango Fruit Drink No Added Sugar 200 mL</t>
  </si>
  <si>
    <t>Rani Float 3 Jewels Cocktail Fruit Drink No Added Sugar 200 mL</t>
  </si>
  <si>
    <t>Lite Bite</t>
  </si>
  <si>
    <t>Brand exists but enters new subcategory "Honey &amp; Jams"</t>
  </si>
  <si>
    <t>Fitness</t>
  </si>
  <si>
    <t>Trix Fruity Cereals 300 g</t>
  </si>
  <si>
    <t>Nestle</t>
  </si>
  <si>
    <t>Perfect Ted Organic Matcha Powder 30 g</t>
  </si>
  <si>
    <t>Pure Harvest Classic Blue berry Preserve Jam 360 g</t>
  </si>
  <si>
    <t>Pure Harvest</t>
  </si>
  <si>
    <t>Brand exists but enters new subcategory "Spreads &amp; Syrups"</t>
  </si>
  <si>
    <t>Nesquik</t>
  </si>
  <si>
    <t>Crunch</t>
  </si>
  <si>
    <t>New brand in existing subcategory "Cereal &amp; Granola"</t>
  </si>
  <si>
    <t>Turtle Cocoa Smiles Cereal 300 g</t>
  </si>
  <si>
    <t>Turtle</t>
  </si>
  <si>
    <t>Brand exists but enters new subcategory "Cereal &amp; Granola"</t>
  </si>
  <si>
    <t>Turtle Cocoa Crispies Cereal 300 g</t>
  </si>
  <si>
    <t>Turtle Honey Balls Cereal 300 g</t>
  </si>
  <si>
    <t>Turtle Color Loops Cereal 300 g</t>
  </si>
  <si>
    <t>New brand in existing subcategory "Spreads &amp; Syrups"</t>
  </si>
  <si>
    <t>Svitlogorye Glazed Curd Cheese with Boiled Condensed Milk in Milk Chocolate 55 g</t>
  </si>
  <si>
    <t>Svitlogorye</t>
  </si>
  <si>
    <t>Perfect Ted</t>
  </si>
  <si>
    <t>Brand already present in subcategory "Tea"</t>
  </si>
  <si>
    <t>Premium Matcha Kit 40 g (Black)</t>
  </si>
  <si>
    <t>Yoocha Matcha</t>
  </si>
  <si>
    <t>New brand in existing subcategory "Tea"</t>
  </si>
  <si>
    <t>Premium Matcha Kit 40 g (White)</t>
  </si>
  <si>
    <t>Organic Ceremonial Grade Japanese Matcha Powder 30 g</t>
  </si>
  <si>
    <t>Pure Fire African Hardwood Barbeque Briquettes 4 kg</t>
  </si>
  <si>
    <t>Organic Agave Syrup</t>
  </si>
  <si>
    <t>Pure Harvest Lolipop Apples 5 Pcs</t>
  </si>
  <si>
    <t>Yoocha Premium Japanese Matcha 40 g</t>
  </si>
  <si>
    <t>QminC Curcumin 150 mL x 24</t>
  </si>
  <si>
    <t>Yoocha Premium Japanese Matcha 100 g</t>
  </si>
  <si>
    <t>SYP Water &amp; Blueberries Box 55 g</t>
  </si>
  <si>
    <t>SYP</t>
  </si>
  <si>
    <t>SYP Kombucha &amp; Pomegranate Box 50 g</t>
  </si>
  <si>
    <t>SYP Kombucha &amp; Grapefruit Box 50 g</t>
  </si>
  <si>
    <t>SYP Trial Pack 50 g</t>
  </si>
  <si>
    <t>Premium Hojicha Powder</t>
  </si>
  <si>
    <t>Finer Things</t>
  </si>
  <si>
    <t>New brand in existing subcategory "Creamers &amp; Milk"</t>
  </si>
  <si>
    <t>Red Currant Holland/Chile 125 g</t>
  </si>
  <si>
    <t>Al Rifai</t>
  </si>
  <si>
    <t>Brand exists but enters new subcategory "Pods &amp; Capsules"</t>
  </si>
  <si>
    <t>Cothas</t>
  </si>
  <si>
    <t>Brand exists but enters new subcategory "Creamers &amp; Milk"</t>
  </si>
  <si>
    <t>Ajinomoto Crispy Fry Regular Breading Mix 238 g</t>
  </si>
  <si>
    <t>Ajinomoto</t>
  </si>
  <si>
    <t>Brand already present in subcategory "Cooking Mixes"</t>
  </si>
  <si>
    <t>Salima Whole Duck 2 kg</t>
  </si>
  <si>
    <t>Christmas Bouquet 5 Santini, 3 Golden Ball</t>
  </si>
  <si>
    <t>GVF</t>
  </si>
  <si>
    <t>New brand "GVF" entering new subcategory "Bouquets &amp; Gifts"</t>
  </si>
  <si>
    <t>Sambucol Kids Immune Support Gummies 30's</t>
  </si>
  <si>
    <t>Christmas Bouquet with 1 Fresh Nobilis, 3 Red Roses, 1 Pine cone</t>
  </si>
  <si>
    <t>Sambucol Kids Immune Support Syrup with Vitamin C 120 mL</t>
  </si>
  <si>
    <t>Christmas Bouquet with 2 Pine cone, 2 Balls with 6 Red Carnation</t>
  </si>
  <si>
    <t>Christmas Bouquet with 2 Golden Balls, 2 Stars with 6 Red Roses</t>
  </si>
  <si>
    <t>Christmas Bouquet with 1 Golden Ball, 1 Star 1 Fresh Nobilis</t>
  </si>
  <si>
    <t>Asmak</t>
  </si>
  <si>
    <t>Brand already present in subcategory "Seafood"</t>
  </si>
  <si>
    <t>Asmak Flavors Lemon &amp; Herb Sea Bream Fillet 200 g</t>
  </si>
  <si>
    <t>Haldirams</t>
  </si>
  <si>
    <t>Brand already present in subcategory "Breads &amp; Bakes"</t>
  </si>
  <si>
    <t>F&amp;V</t>
  </si>
  <si>
    <t>Brand already present in subcategory "Vegetables"</t>
  </si>
  <si>
    <t>Sunshine Nutrition Ashwagandha Root Extract 500 Mg 100 Capsules</t>
  </si>
  <si>
    <t>Sunshine</t>
  </si>
  <si>
    <t>New brand in existing subcategory "Vitamins &amp; Supplements"</t>
  </si>
  <si>
    <t>Clear Test</t>
  </si>
  <si>
    <t>New brand in existing subcategory "Tests &amp; Devices"</t>
  </si>
  <si>
    <t>Trister Cold/Hot Gel Pack Medium</t>
  </si>
  <si>
    <t>Trister</t>
  </si>
  <si>
    <t>Brand already present in subcategory "Masks &amp; Gloves"</t>
  </si>
  <si>
    <t>Bioglan</t>
  </si>
  <si>
    <t>Skittles &amp; Friends Sweets Christmas Selection Box (Large) 207 g</t>
  </si>
  <si>
    <t>Sambucol</t>
  </si>
  <si>
    <t>Skittles &amp; Friends Sweets Christmas Selection Box (Medium) 150.5 g</t>
  </si>
  <si>
    <t>Slurrp Farm Instant Millet Magic Masala Noodles 60 g</t>
  </si>
  <si>
    <t>Pull Start Charocal Fire Grill Ready in 5 Minutes</t>
  </si>
  <si>
    <t>Pull Start Fire</t>
  </si>
  <si>
    <t>New brand in existing subcategory "BBQ"</t>
  </si>
  <si>
    <t>Pull Start String Fire Starter</t>
  </si>
  <si>
    <t>Pure Fire African Hardwood Premium Quality Charocal 5 kg</t>
  </si>
  <si>
    <t>Pure Fire</t>
  </si>
  <si>
    <t>Igloo Refreezable Ice Block Medium Blue</t>
  </si>
  <si>
    <t>IGLOO</t>
  </si>
  <si>
    <t>Brand already present in subcategory "Home Improvement"</t>
  </si>
  <si>
    <t>Beach Towel 30X60Inch Blue &amp; White 1 pc</t>
  </si>
  <si>
    <t>Maagen</t>
  </si>
  <si>
    <t>Brand already present in subcategory "Beach"</t>
  </si>
  <si>
    <t>Beach Towel 30X60Inch Orange &amp; White 1 pc</t>
  </si>
  <si>
    <t>Beach Towel 30X60Inch Green &amp; White  1 pc</t>
  </si>
  <si>
    <t>Beach Towel 30X60Inch Yellow &amp; White 1 pc</t>
  </si>
  <si>
    <t>L'Oreal</t>
  </si>
  <si>
    <t>Brand already present in subcategory "Body &amp; Skin Care"</t>
  </si>
  <si>
    <t>Colgate</t>
  </si>
  <si>
    <t>Essence</t>
  </si>
  <si>
    <t>Brand already present in subcategory "Makeup"</t>
  </si>
  <si>
    <t>essence</t>
  </si>
  <si>
    <t>The Ginger People Ginseng Shot with Lemon &amp; Honey 30 mL x 16</t>
  </si>
  <si>
    <t>Vaseline Bedazzled Moisturizing Petroleum Jelly Original 100 mL</t>
  </si>
  <si>
    <t>Vaseline</t>
  </si>
  <si>
    <t>Mac Ximal Silky Matte Lipstick D for Danger 3.5 g</t>
  </si>
  <si>
    <t>Mac</t>
  </si>
  <si>
    <t>New brand in existing subcategory "Makeup"</t>
  </si>
  <si>
    <t>Mac Ximal Silky Matte Lipstick Mehr 3.5 g</t>
  </si>
  <si>
    <t>Mac Studio Fix Fluid NC25 SPF15 Foundation15 mL</t>
  </si>
  <si>
    <t>Titlis Premium Blended Extra Virgin Olive Oil 500 mL</t>
  </si>
  <si>
    <t>Mac Studio Fix Fluid NC15 Foundation SPF15 15 mL</t>
  </si>
  <si>
    <t>Mac Studio Fix 24H Golden Beige NC20 Concealer 7mL</t>
  </si>
  <si>
    <t>Toblerone Milk White &amp; Dark Choclate Pouch 250 g</t>
  </si>
  <si>
    <t>Mac Pro Longwear NC20 Concealer 9 mL</t>
  </si>
  <si>
    <t>NIVEA</t>
  </si>
  <si>
    <t>Trister Digital Thermometer 20â€‘Second Rigid Tip</t>
  </si>
  <si>
    <t>Nars Powermatte Lipstick Number 105 No Satisfaction 1.5 g</t>
  </si>
  <si>
    <t>Nars</t>
  </si>
  <si>
    <t>Nars Powermatte Lipstick Number 117 Be My Girl 1.5 g</t>
  </si>
  <si>
    <t>Nars Powermatte Lipstick Number 136 Get Lucky 1.5 g</t>
  </si>
  <si>
    <t>Nars Powermatte Lipstick Number 103 Modern Love 1.5 g</t>
  </si>
  <si>
    <t>Veet Professional Hair Removal Cream for All Skin Types Legs &amp; Body 100 g</t>
  </si>
  <si>
    <t>Nars Powermatte Lipstick Number 135 Mogador 1.5 g</t>
  </si>
  <si>
    <t>Nars Powermatte Lipstick Number 100 Sweet Disposition1.5 g</t>
  </si>
  <si>
    <t>Xcluzive Cotton Balls 100'S</t>
  </si>
  <si>
    <t>Xcluzive</t>
  </si>
  <si>
    <t>Brand already present in subcategory "Cosmetics"</t>
  </si>
  <si>
    <t>WickedGud Curry Instant Noodles 240 g Family Pack</t>
  </si>
  <si>
    <t>Xcluzive Nail Polish Remover Aloe Vera 120 mL</t>
  </si>
  <si>
    <t>WickedGud Curry Noodles 60 g</t>
  </si>
  <si>
    <t>Xcluzive Nail Polish Remover Strawberry 120 mL</t>
  </si>
  <si>
    <t>WickedGud Fiery Spicy Korean Cup Noodles 69 g</t>
  </si>
  <si>
    <t>Hershey's</t>
  </si>
  <si>
    <t>WickedGud Instant Desi Manchow Cup Noodles 70 g</t>
  </si>
  <si>
    <t>The Brooklyn Creamery Mango Sorbet Ice Cream Bar 55 mL</t>
  </si>
  <si>
    <t>The Brooklyn Creamery</t>
  </si>
  <si>
    <t>Brand already present in subcategory "Guilt Free"</t>
  </si>
  <si>
    <t>WickedGud Instant Masala Cup Noodles 67 g</t>
  </si>
  <si>
    <t>Mama Booza Halawa Dibs Ice Cream Tub 473 mL</t>
  </si>
  <si>
    <t>Mama Booza</t>
  </si>
  <si>
    <t>New brand in existing subcategory "Cups &amp; Tubs"</t>
  </si>
  <si>
    <t>WickedGud Korean Noodles 67 g</t>
  </si>
  <si>
    <t>WickedGud Masala Instant Noodles 240 g Family Pack</t>
  </si>
  <si>
    <t>WickedGud Masala Noodles 60 g</t>
  </si>
  <si>
    <t>WickedGud Schezwan Instant Noodles 240 g Family Pack</t>
  </si>
  <si>
    <t>WickedGud Schezwan Noodles 60 g</t>
  </si>
  <si>
    <t>Chasen: Traditional Bamboo Matcha Whisk</t>
  </si>
  <si>
    <t>New brand in existing subcategory "Kitchen Accessories"</t>
  </si>
  <si>
    <t>Ceremonial Matcha Kit</t>
  </si>
  <si>
    <t>New brand in existing subcategory "Oils"</t>
  </si>
  <si>
    <t>Brand already present in subcategory "Seasoning &amp; Spices"</t>
  </si>
  <si>
    <t>Bayara Tandoori Masala 50 g</t>
  </si>
  <si>
    <t>Bayara</t>
  </si>
  <si>
    <t>Bayara Bomay Biryani 50 g</t>
  </si>
  <si>
    <t>Bayara Authentic Bomay Biryani 60 g</t>
  </si>
  <si>
    <t>Bayara Chicken Tikka Masala 50 g</t>
  </si>
  <si>
    <t>WickedGud</t>
  </si>
  <si>
    <t>Brand exists but enters new subcategory "Noodles &amp; Soup"</t>
  </si>
  <si>
    <t>Taylors Curry Crisps 150 g</t>
  </si>
  <si>
    <t>Tylors</t>
  </si>
  <si>
    <t>New brand in existing subcategory "Chips &amp; Dips"</t>
  </si>
  <si>
    <t>Hunter's Gourmet</t>
  </si>
  <si>
    <t>Lite Bite Honey Mustard Lentils Puffs 40 g</t>
  </si>
  <si>
    <t>Brand exists but enters new subcategory "Puffed Chips"</t>
  </si>
  <si>
    <t>Lite Bite Chili Lime Protein Puffs 40 g</t>
  </si>
  <si>
    <t>Brand exists but enters new subcategory "Other Snacks"</t>
  </si>
  <si>
    <t>Lite Bite Sour Cream Hummus Puffs 40 g</t>
  </si>
  <si>
    <t>Lite Bite Nacho Cheese Protein Puffs 40 g</t>
  </si>
  <si>
    <t>Brets</t>
  </si>
  <si>
    <t>McLloyd's</t>
  </si>
  <si>
    <t>Brand exists but enters new subcategory "Chips &amp; Dips"</t>
  </si>
  <si>
    <t>Kimifinne</t>
  </si>
  <si>
    <t>New brand in existing subcategory "Puffed Chips"</t>
  </si>
  <si>
    <t>Biosaurus</t>
  </si>
  <si>
    <t>Essential Training Gloves Size L - Red</t>
  </si>
  <si>
    <t>Essential</t>
  </si>
  <si>
    <t>New brand in existing subcategory "Gym Equipment"</t>
  </si>
  <si>
    <t>Lifting Straps</t>
  </si>
  <si>
    <t>Adidas</t>
  </si>
  <si>
    <t>Brand already present in subcategory "Gym Equipment"</t>
  </si>
  <si>
    <t>Crayola Color Wonder Overwrap Frozen Pack of 2 pcs</t>
  </si>
  <si>
    <t>Crayola</t>
  </si>
  <si>
    <t>Brand already present in subcategory "School Supplies"</t>
  </si>
  <si>
    <t>Crayola Washable Kids Paint 2 oz Bottles Assorted Colors Non Peggable Pack of 6 pcs</t>
  </si>
  <si>
    <t>Christmas Tree Decoration Balls Red 30 pcs</t>
  </si>
  <si>
    <t>Brand already present in subcategory "Seasonal Celebrations"</t>
  </si>
  <si>
    <t>Christmas Tree Decoration Balls Gold 30 pcs</t>
  </si>
  <si>
    <t>Christmas Gift Bag Red Mixed Balls Design 26x32x10 cm</t>
  </si>
  <si>
    <t>MAAGEN</t>
  </si>
  <si>
    <t>Christmas Gift Bag Pine &amp; Gold Balls Design 26x32x10 cm</t>
  </si>
  <si>
    <t>Feelings Happy New Year Foil Balloon 18 inches</t>
  </si>
  <si>
    <t>FEELINGS</t>
  </si>
  <si>
    <t>New brand in existing subcategory "Seasonal Celebrations"</t>
  </si>
  <si>
    <t>Feelings Happy New Year Silver Horn 25 cm Assorted Colours 20 g x Pack of 3</t>
  </si>
  <si>
    <t>Feelings Happy New Year Tiara Assorted Designs 8 g x Pack of 3</t>
  </si>
  <si>
    <t>Feelings Happy New Year Eyeglass Assorted Designs 8 g</t>
  </si>
  <si>
    <t>Feelings Party Popper Dollar Confetti 35 g</t>
  </si>
  <si>
    <t>Feelings Party Popper Colour Confetti 30 g</t>
  </si>
  <si>
    <t>Feelings Happy New Year Gold Horn 25 cm Assorted Colours 20 g x Pack of 3</t>
  </si>
  <si>
    <t>Feelings Hny Paper Eye Mask Assorted Designs x Pack of 6</t>
  </si>
  <si>
    <t>Feelings Happy New Year Banner Assorted Designs</t>
  </si>
  <si>
    <t>Gift Wrapping Paper Silver Stars 50 x 70 cm 4 Pc</t>
  </si>
  <si>
    <t>Gift Wrapping Paper Shiny Gold Strips 50 x 70 cm 4 Pc</t>
  </si>
  <si>
    <t>Feelings Star Confetti- Gold</t>
  </si>
  <si>
    <t>Feelings Happy New Year Eyeglass 1 pcs</t>
  </si>
  <si>
    <t>Feelings Happy New Year Crown Pack of 4 pcs</t>
  </si>
  <si>
    <t>Feelings Happy New Year cone Hat 24 cm</t>
  </si>
  <si>
    <t>Feelings Happy New Year Paper Eye Mask Pack of 6 pcs</t>
  </si>
  <si>
    <t>Feelings Star Confetti-Silver</t>
  </si>
  <si>
    <t>Feelings 20 cm Happy New Year Horn Pack of 6 pcs</t>
  </si>
  <si>
    <t>Mentos</t>
  </si>
  <si>
    <t>Brand already present in subcategory "Gums &amp; Mints"</t>
  </si>
  <si>
    <t>Rowntrees Jelly Tots Giant Tube 115 g</t>
  </si>
  <si>
    <t>Rowntrees</t>
  </si>
  <si>
    <t>Brand exists but enters new subcategory "Jellies &amp; Candies"</t>
  </si>
  <si>
    <t>Milkybar Buttons Giant Tube 80 g</t>
  </si>
  <si>
    <t>Mlikybar</t>
  </si>
  <si>
    <t>Kitkat Chocolates Collection Box 234 g</t>
  </si>
  <si>
    <t>Cadbury Eclairs Chocolate Box 350 g</t>
  </si>
  <si>
    <t>Cadbury Dairy Milk Coins Chocolate Net 70 g</t>
  </si>
  <si>
    <t>Rowntrees Fruit Pastilles Giant Tube 115 g</t>
  </si>
  <si>
    <t>Quality Street Orange Matchmakers Chocolate 120 g</t>
  </si>
  <si>
    <t>Quality Street</t>
  </si>
  <si>
    <t>Quality Street Mint Matchmakers Chocolate 120 g</t>
  </si>
  <si>
    <t>Milkybar Reindeer Chocolate 88 g</t>
  </si>
  <si>
    <t>Cadbury Xmas Puds Chocolate 35 g</t>
  </si>
  <si>
    <t>Buttermilk Fudge Candy Cane 100 g</t>
  </si>
  <si>
    <t>Buttermilk</t>
  </si>
  <si>
    <t>New brand in existing subcategory "Jellies &amp; Candies"</t>
  </si>
  <si>
    <t>Walkers Nonsuch Toffee Duo Box 200 g</t>
  </si>
  <si>
    <t>Walker</t>
  </si>
  <si>
    <t>After Eight Mint Chocolate 300 g</t>
  </si>
  <si>
    <t>After Eight</t>
  </si>
  <si>
    <t>Mcvities Men Gingerbread Mini Biscuits 19 g x 6</t>
  </si>
  <si>
    <t>Mcvities</t>
  </si>
  <si>
    <t>Jacobs Treeselets Caddy 280 g</t>
  </si>
  <si>
    <t>Jacobs</t>
  </si>
  <si>
    <t>Jacobs Mini Cheddars Caddy Crackers 260 g</t>
  </si>
  <si>
    <t>New brand in existing subcategory "Biscuits &amp; Cookies"</t>
  </si>
  <si>
    <t>Mcvities Jaffa Tree Cakes 239 g</t>
  </si>
  <si>
    <t>Brand exists but enters new subcategory "Wafers &amp; Cakes"</t>
  </si>
  <si>
    <t>Mcvities Family Circle Biscuits 400 g</t>
  </si>
  <si>
    <t>Mcvities Gingerbread Chocolate Digestive Biscuits 266 g</t>
  </si>
  <si>
    <t>Twiglets Original Caddy 200 g</t>
  </si>
  <si>
    <t>Twiglets</t>
  </si>
  <si>
    <t>Smarties Elf Treats Giant Tube 120 g</t>
  </si>
  <si>
    <t>Smarties</t>
  </si>
  <si>
    <t>Quality Street Chocolate Box 220 g</t>
  </si>
  <si>
    <t>Gavottes</t>
  </si>
  <si>
    <t>New brand in existing subcategory "Wafers &amp; Cakes"</t>
  </si>
  <si>
    <t>Brand exists but enters new subcategory "Healthy Snacks"</t>
  </si>
  <si>
    <t>Corona</t>
  </si>
  <si>
    <t>New brand in existing subcategory "Healthy Snacks"</t>
  </si>
  <si>
    <t>Bimbo</t>
  </si>
  <si>
    <t>Byron Bay</t>
  </si>
  <si>
    <t>Folk</t>
  </si>
  <si>
    <t>Gingerbread</t>
  </si>
  <si>
    <t>Chocolatier</t>
  </si>
  <si>
    <t>Merryteaser</t>
  </si>
  <si>
    <t>Skittles</t>
  </si>
  <si>
    <t>Brand exists but enters new subcategory "Sharing &amp; Gifting"</t>
  </si>
  <si>
    <t>Maltesers Reindeer 29 g</t>
  </si>
  <si>
    <t>Pol's Freeze Dried Harmony Mix 20 g</t>
  </si>
  <si>
    <t>Pol's</t>
  </si>
  <si>
    <t>Brand exists but enters new subcategory "Dates &amp; Dried Fruits"</t>
  </si>
  <si>
    <t>Keen Health</t>
  </si>
  <si>
    <t>Nestle Fitness Cranberries, Pumkin Seeds with Wholegrain Oats Granola 350 g</t>
  </si>
  <si>
    <t>SKU description not matched in item master</t>
  </si>
  <si>
    <t>Muratbey Shalal Cheese 200 g</t>
  </si>
  <si>
    <t>Taylors Of Harrogate Yorkshire Classic Black Tea Bags 220 g x 10 pcs</t>
  </si>
  <si>
    <t>Good Seoul KoreanÃ‚Â CorndogÃ‚Â Crispy CheeseÃ‚Â 80 g x 4 pcs</t>
  </si>
  <si>
    <t>Good Seoul KoreanÃ‚Â CorndogÃ‚Â CrispyÃ‚Â Ã‚Â Beef &amp; CheeseÃ‚Â 80 g x 4 pcs</t>
  </si>
  <si>
    <t>Organic Avocado Kenya</t>
  </si>
  <si>
    <t>Organic Orange</t>
  </si>
  <si>
    <t>Organic Lemon</t>
  </si>
  <si>
    <t>Organic Sweet Corn</t>
  </si>
  <si>
    <t>Organic Potato</t>
  </si>
  <si>
    <t>Organic Cucumber</t>
  </si>
  <si>
    <t>Haagen Dazs Vanilla Ice Cream Cup 75 mL</t>
  </si>
  <si>
    <t>Tide Automatic Power Gel Clean &amp; Fresh Scent Laundry Detergent 1.8 L</t>
  </si>
  <si>
    <t>Al Rawabi Greek Yoghurt Date Milk 200 mL</t>
  </si>
  <si>
    <t>David Blurberry Pie Protein Bar 62 g</t>
  </si>
  <si>
    <t>Kinder Crispy Chocolate &amp; Biscuit Crumb Coated Wafer Bar 170 g (Multi Pack of 5)</t>
  </si>
  <si>
    <t>My Grandmotherâ€™s Plum Cake 850 g</t>
  </si>
  <si>
    <t>QminC Ginger with Honey 150 mL x 24</t>
  </si>
  <si>
    <t>Barebells Cookies and Cream Milkshake 330 mL x 8</t>
  </si>
  <si>
    <t>Alyoum Chicken Drumstick 900 g</t>
  </si>
  <si>
    <t>Green &amp; Co Beef &amp; Smoked  Farmhouse Angus  Pepperoni Pizza</t>
  </si>
  <si>
    <t>Green &amp; Co The Sicilian Chargrilled Vegetables &amp; Basil Tomato Sauce Pizza</t>
  </si>
  <si>
    <t>Green &amp; Co Classic Hawaiian Pizza</t>
  </si>
  <si>
    <t>Green &amp; Co Tuscan Pepperoni Italian Tomato &amp; Mozarella Pizza</t>
  </si>
  <si>
    <t>Green &amp; Co Classic Napoli Margherita Pizza</t>
  </si>
  <si>
    <t>Green &amp; Co Italian Dough Pizza Base 2 Pcs</t>
  </si>
  <si>
    <t>Broccoli Iran/GCC 400-650 g</t>
  </si>
  <si>
    <t>Rocket Apple 1pc</t>
  </si>
  <si>
    <t>Celery Spain /AustraliaÂ  600-700g</t>
  </si>
  <si>
    <t>Pumpkin Butternut Spain 800 g -1000g</t>
  </si>
  <si>
    <t>Chaga Mushroom Extract Powder 100 g</t>
  </si>
  <si>
    <t>Tremella Mushroom Extract Powder 100 g</t>
  </si>
  <si>
    <t>Turkey Tail Mushroom Extract Powder 100 g</t>
  </si>
  <si>
    <t>Reishi Mushroom Extract Powder 100 g</t>
  </si>
  <si>
    <t>Cordyceps Mushroom Extract Powder 100 g</t>
  </si>
  <si>
    <t>Pasante Taste Coloured &amp; Assorted  Flavours Tastey Fun Condoms Pack of 12 pcs</t>
  </si>
  <si>
    <t>Titlis Premium Sunflower Oil Blended 500 mL</t>
  </si>
  <si>
    <t>Parent_category</t>
  </si>
  <si>
    <t>barcode</t>
  </si>
  <si>
    <t>item_description</t>
  </si>
  <si>
    <t>day</t>
  </si>
  <si>
    <t>tier</t>
  </si>
  <si>
    <t>brand_name</t>
  </si>
  <si>
    <t>supplier_name</t>
  </si>
  <si>
    <t>ship_to</t>
  </si>
  <si>
    <t>storage_condition</t>
  </si>
  <si>
    <t>tag</t>
  </si>
  <si>
    <t>sc_ordering</t>
  </si>
  <si>
    <t>Hours_OOS</t>
  </si>
  <si>
    <t>QtySold</t>
  </si>
  <si>
    <t>LOS</t>
  </si>
  <si>
    <t>l14_avg</t>
  </si>
  <si>
    <t>l30_avg</t>
  </si>
  <si>
    <t>l60_avg</t>
  </si>
  <si>
    <t>Sum of l14_avg</t>
  </si>
  <si>
    <t>8901216407336</t>
  </si>
  <si>
    <t>D</t>
  </si>
  <si>
    <t>Ambient</t>
  </si>
  <si>
    <t>15/02/2026</t>
  </si>
  <si>
    <t>8935001727309</t>
  </si>
  <si>
    <t>SAMP0018</t>
  </si>
  <si>
    <t>6291030006436</t>
  </si>
  <si>
    <t>C</t>
  </si>
  <si>
    <t>Chiller</t>
  </si>
  <si>
    <t>34000124886</t>
  </si>
  <si>
    <t>Hersheyâ€™sÂ</t>
  </si>
  <si>
    <t>8008440212528</t>
  </si>
  <si>
    <t>4250035246959</t>
  </si>
  <si>
    <t>Allied Enterprises LLC</t>
  </si>
  <si>
    <t>4059729245861</t>
  </si>
  <si>
    <t>6772504452251</t>
  </si>
  <si>
    <t>THE GROWTH ZONE GENERAL TRADING L.L.C S.O.C</t>
  </si>
  <si>
    <t>Freezer</t>
  </si>
  <si>
    <t>5285000838494</t>
  </si>
  <si>
    <t>8901216405332</t>
  </si>
  <si>
    <t>3535800009795</t>
  </si>
  <si>
    <t>FRESH EXPRESS L.L.C.</t>
  </si>
  <si>
    <t>8908017962538</t>
  </si>
  <si>
    <t>Madhoor Stores</t>
  </si>
  <si>
    <t>6221073008135</t>
  </si>
  <si>
    <t>733739006806</t>
  </si>
  <si>
    <t>5000213024829</t>
  </si>
  <si>
    <t>6953440511619</t>
  </si>
  <si>
    <t>Jash Trading LLC</t>
  </si>
  <si>
    <t>5202178001925</t>
  </si>
  <si>
    <t>41500805016</t>
  </si>
  <si>
    <t>7000010013090</t>
  </si>
  <si>
    <t>34000952762</t>
  </si>
  <si>
    <t>5298005550025</t>
  </si>
  <si>
    <t>5060493181353</t>
  </si>
  <si>
    <t>Pasante</t>
  </si>
  <si>
    <t>Nutripharm LLC</t>
  </si>
  <si>
    <t>8809447256221</t>
  </si>
  <si>
    <t>733603100975</t>
  </si>
  <si>
    <t>HUNTER FOODS LLC</t>
  </si>
  <si>
    <t>8906001050810</t>
  </si>
  <si>
    <t>6291109604167</t>
  </si>
  <si>
    <t>AL MALAKY FOODSTUFF PACKING L.L.C</t>
  </si>
  <si>
    <t>7622202032219</t>
  </si>
  <si>
    <t>850064303032</t>
  </si>
  <si>
    <t>5060670992062</t>
  </si>
  <si>
    <t>1015271004571</t>
  </si>
  <si>
    <t>5060670992222</t>
  </si>
  <si>
    <t>6298042161382</t>
  </si>
  <si>
    <t>APlus</t>
  </si>
  <si>
    <t>Italtaste Food Industries</t>
  </si>
  <si>
    <t>6291107846002</t>
  </si>
  <si>
    <t>MAMA BOOZA ICE CREAM SHOP L.L.C</t>
  </si>
  <si>
    <t>8809950200490</t>
  </si>
  <si>
    <t>Good Seoul</t>
  </si>
  <si>
    <t>SARYA GENERAL TRADING LLC</t>
  </si>
  <si>
    <t>6281028104121</t>
  </si>
  <si>
    <t>Tanmiah</t>
  </si>
  <si>
    <t>Direct to Store</t>
  </si>
  <si>
    <t>1015271004526</t>
  </si>
  <si>
    <t>6294017138144</t>
  </si>
  <si>
    <t>773602207107</t>
  </si>
  <si>
    <t>1015260003806</t>
  </si>
  <si>
    <t>6290361984642</t>
  </si>
  <si>
    <t>Fresh Dc</t>
  </si>
  <si>
    <t>733603100968</t>
  </si>
  <si>
    <t>Beach Towel 30X60Inch Green &amp; White 1 pc</t>
  </si>
  <si>
    <t>AFORSC2</t>
  </si>
  <si>
    <t>Aranya Farms General Trading LLC</t>
  </si>
  <si>
    <t>6291106763553</t>
  </si>
  <si>
    <t>Alliance Foods company LLC</t>
  </si>
  <si>
    <t>6291100159697</t>
  </si>
  <si>
    <t>AL JAZIRA POULTRY FARM LLC</t>
  </si>
  <si>
    <t>614347671139</t>
  </si>
  <si>
    <t>Organic &amp; Bio</t>
  </si>
  <si>
    <t>8410660094509</t>
  </si>
  <si>
    <t>Acesur</t>
  </si>
  <si>
    <t>Marknova - F.Z.C</t>
  </si>
  <si>
    <t>71662470029</t>
  </si>
  <si>
    <t>1015271004625</t>
  </si>
  <si>
    <t>3600523363360</t>
  </si>
  <si>
    <t>6924635797811</t>
  </si>
  <si>
    <t>4000539771828</t>
  </si>
  <si>
    <t>SAMP008</t>
  </si>
  <si>
    <t>614347589366</t>
  </si>
  <si>
    <t>Fresh Sandouk</t>
  </si>
  <si>
    <t>4901515006678</t>
  </si>
  <si>
    <t>6291108361047</t>
  </si>
  <si>
    <t>8445291284098</t>
  </si>
  <si>
    <t>6291106763577</t>
  </si>
  <si>
    <t>1007260001401</t>
  </si>
  <si>
    <t>A12345674</t>
  </si>
  <si>
    <t>733603100951</t>
  </si>
  <si>
    <t>SAMP003</t>
  </si>
  <si>
    <t>4057278012408</t>
  </si>
  <si>
    <t>8588007731490</t>
  </si>
  <si>
    <t>GREEN CAMEL GENERAL TRADING L.L.C</t>
  </si>
  <si>
    <t>764302280217</t>
  </si>
  <si>
    <t>8886472108312</t>
  </si>
  <si>
    <t>6291079218258</t>
  </si>
  <si>
    <t>5060216564142</t>
  </si>
  <si>
    <t>ULTRAPHARMA</t>
  </si>
  <si>
    <t>Sample6297001407103</t>
  </si>
  <si>
    <t>614347597101</t>
  </si>
  <si>
    <t>SAMP0193</t>
  </si>
  <si>
    <t>8588007731476</t>
  </si>
  <si>
    <t>7226221000598</t>
  </si>
  <si>
    <t>AL LOKRIT INTERNATIONAL )LLC(</t>
  </si>
  <si>
    <t>10120432</t>
  </si>
  <si>
    <t>Pumpkin</t>
  </si>
  <si>
    <t>KIBSONS INTERNATIONAL LLC</t>
  </si>
  <si>
    <t>614347614372</t>
  </si>
  <si>
    <t>6291109606000</t>
  </si>
  <si>
    <t>8003340801124</t>
  </si>
  <si>
    <t>5056357905869</t>
  </si>
  <si>
    <t>34000666379</t>
  </si>
  <si>
    <t>7000010014600</t>
  </si>
  <si>
    <t>3046920030021</t>
  </si>
  <si>
    <t>8588007731865</t>
  </si>
  <si>
    <t>5039378005176</t>
  </si>
  <si>
    <t>SD RAMSDEN &amp; CO LIMITED</t>
  </si>
  <si>
    <t>6298042161375</t>
  </si>
  <si>
    <t>5000159566766</t>
  </si>
  <si>
    <t>6291102013560</t>
  </si>
  <si>
    <t>ALTAMAM</t>
  </si>
  <si>
    <t>6001091345890</t>
  </si>
  <si>
    <t>8004030592223</t>
  </si>
  <si>
    <t>6297001056622</t>
  </si>
  <si>
    <t>6221073002577</t>
  </si>
  <si>
    <t>4059729271136</t>
  </si>
  <si>
    <t>6298042161757</t>
  </si>
  <si>
    <t>WALQ FOOD INDUSTRIES LLC</t>
  </si>
  <si>
    <t>733739037756</t>
  </si>
  <si>
    <t>8008348003952</t>
  </si>
  <si>
    <t>733739001474</t>
  </si>
  <si>
    <t>9429034610879</t>
  </si>
  <si>
    <t>6281007073066</t>
  </si>
  <si>
    <t>Almarai Emirates Company LLC</t>
  </si>
  <si>
    <t>6972785445007</t>
  </si>
  <si>
    <t>6294017137048</t>
  </si>
  <si>
    <t>6291061126400</t>
  </si>
  <si>
    <t>9352047002808</t>
  </si>
  <si>
    <t>Cordyceps Mushroom Extract Powder Pouch 100 g</t>
  </si>
  <si>
    <t>8886472108367</t>
  </si>
  <si>
    <t>6221073012255</t>
  </si>
  <si>
    <t>1015271004663</t>
  </si>
  <si>
    <t>6291053013060</t>
  </si>
  <si>
    <t>6291100933952</t>
  </si>
  <si>
    <t>4006000174594</t>
  </si>
  <si>
    <t>3431410131003</t>
  </si>
  <si>
    <t>5425038430394</t>
  </si>
  <si>
    <t>Rep12345679</t>
  </si>
  <si>
    <t>MAHMOOD MALLIK INERNATIONAL GENERAL TRADING COMPANY L.L.C</t>
  </si>
  <si>
    <t>5425038430462</t>
  </si>
  <si>
    <t>810005414562</t>
  </si>
  <si>
    <t>850064303285</t>
  </si>
  <si>
    <t>6298043908030</t>
  </si>
  <si>
    <t>810005414463</t>
  </si>
  <si>
    <t>3800020492925</t>
  </si>
  <si>
    <t>850064303018</t>
  </si>
  <si>
    <t>7622201730413</t>
  </si>
  <si>
    <t>696168101002</t>
  </si>
  <si>
    <t>Organic Sweet Corn 500-600 g</t>
  </si>
  <si>
    <t>Phase out</t>
  </si>
  <si>
    <t>6297001618462</t>
  </si>
  <si>
    <t>9341070002428</t>
  </si>
  <si>
    <t>4059729421340</t>
  </si>
  <si>
    <t>6291106763560</t>
  </si>
  <si>
    <t>5283013333364</t>
  </si>
  <si>
    <t>726529621884</t>
  </si>
  <si>
    <t>34000483471</t>
  </si>
  <si>
    <t>6291100601134</t>
  </si>
  <si>
    <t>8908017962491</t>
  </si>
  <si>
    <t>3701295700329</t>
  </si>
  <si>
    <t>8684704660276</t>
  </si>
  <si>
    <t>MY Gourmet Foods LLC</t>
  </si>
  <si>
    <t>6291109603986</t>
  </si>
  <si>
    <t>6298042161627</t>
  </si>
  <si>
    <t>ARABIAN FARMS DEVELOPMENT CO. L.L.C</t>
  </si>
  <si>
    <t>5000159538855</t>
  </si>
  <si>
    <t>6291108541517</t>
  </si>
  <si>
    <t>7894904052677</t>
  </si>
  <si>
    <t>6290361984635</t>
  </si>
  <si>
    <t>8906002770793</t>
  </si>
  <si>
    <t>3535800111405</t>
  </si>
  <si>
    <t>6291103078261</t>
  </si>
  <si>
    <t>Multiplex International LLC</t>
  </si>
  <si>
    <t>8901216407268</t>
  </si>
  <si>
    <t>6281006618152</t>
  </si>
  <si>
    <t>810005414531</t>
  </si>
  <si>
    <t>796520543515</t>
  </si>
  <si>
    <t>Sample23224</t>
  </si>
  <si>
    <t>Banana</t>
  </si>
  <si>
    <t>7340001807455</t>
  </si>
  <si>
    <t>MAC001</t>
  </si>
  <si>
    <t>WIM Nutrition</t>
  </si>
  <si>
    <t>614347628102</t>
  </si>
  <si>
    <t>5000159551281</t>
  </si>
  <si>
    <t>859795006991</t>
  </si>
  <si>
    <t>634240279294</t>
  </si>
  <si>
    <t>Imagine DMCC</t>
  </si>
  <si>
    <t>Tremella Mushroom Extract Powder Pouch 100 g</t>
  </si>
  <si>
    <t>6291109891062</t>
  </si>
  <si>
    <t>5060216564098</t>
  </si>
  <si>
    <t>636997283708</t>
  </si>
  <si>
    <t>5283013321217</t>
  </si>
  <si>
    <t>6298042332034</t>
  </si>
  <si>
    <t>6291109605584</t>
  </si>
  <si>
    <t>1015271004618</t>
  </si>
  <si>
    <t>6953440511541</t>
  </si>
  <si>
    <t>6953440511817</t>
  </si>
  <si>
    <t>5000159514804</t>
  </si>
  <si>
    <t>6772504452978</t>
  </si>
  <si>
    <t>4640167417554</t>
  </si>
  <si>
    <t>6291106763546</t>
  </si>
  <si>
    <t>Raffa Sort</t>
  </si>
  <si>
    <t>504744</t>
  </si>
  <si>
    <t>Currants</t>
  </si>
  <si>
    <t>6291102013348</t>
  </si>
  <si>
    <t>6298044150049</t>
  </si>
  <si>
    <t>6297001056615</t>
  </si>
  <si>
    <t>6291030006122</t>
  </si>
  <si>
    <t>B</t>
  </si>
  <si>
    <t>6291100601059</t>
  </si>
  <si>
    <t>57030807</t>
  </si>
  <si>
    <t>850064303155</t>
  </si>
  <si>
    <t>7622201412333</t>
  </si>
  <si>
    <t>HP382602</t>
  </si>
  <si>
    <t>4057278012446</t>
  </si>
  <si>
    <t>71662112042</t>
  </si>
  <si>
    <t>8908017962354</t>
  </si>
  <si>
    <t>773602642861</t>
  </si>
  <si>
    <t>194251143200</t>
  </si>
  <si>
    <t>8906131682417</t>
  </si>
  <si>
    <t>BAGASON MIDDLE EAST GENERAL TRADING LLC</t>
  </si>
  <si>
    <t>6298042161412</t>
  </si>
  <si>
    <t>8588007731919</t>
  </si>
  <si>
    <t>1015271004656</t>
  </si>
  <si>
    <t>6291030006306</t>
  </si>
  <si>
    <t>748927068030</t>
  </si>
  <si>
    <t>6298044150063</t>
  </si>
  <si>
    <t>6291109606017</t>
  </si>
  <si>
    <t>6291109603047</t>
  </si>
  <si>
    <t>8000500434161</t>
  </si>
  <si>
    <t>FERGULF TRADING UAE L.L.C</t>
  </si>
  <si>
    <t>1015271004403</t>
  </si>
  <si>
    <t>6294017138205</t>
  </si>
  <si>
    <t>9341070000400</t>
  </si>
  <si>
    <t>A12345678</t>
  </si>
  <si>
    <t>194251139937</t>
  </si>
  <si>
    <t>9341070003760</t>
  </si>
  <si>
    <t>6291108548721</t>
  </si>
  <si>
    <t>810005414456</t>
  </si>
  <si>
    <t>6291102015144</t>
  </si>
  <si>
    <t>636997283388</t>
  </si>
  <si>
    <t>8695543003445</t>
  </si>
  <si>
    <t>Muratbey</t>
  </si>
  <si>
    <t>Lebanese Fruit Co. LLC</t>
  </si>
  <si>
    <t>792105701653</t>
  </si>
  <si>
    <t>7622201734848</t>
  </si>
  <si>
    <t>8908017962583</t>
  </si>
  <si>
    <t>5000254021825</t>
  </si>
  <si>
    <t>4250035246942</t>
  </si>
  <si>
    <t>792105701677</t>
  </si>
  <si>
    <t>7622201725402</t>
  </si>
  <si>
    <t>6298042161399</t>
  </si>
  <si>
    <t>6291033015039</t>
  </si>
  <si>
    <t>Fun</t>
  </si>
  <si>
    <t>5056357915141</t>
  </si>
  <si>
    <t>6298043908016</t>
  </si>
  <si>
    <t>8906103795312</t>
  </si>
  <si>
    <t>5060216560168</t>
  </si>
  <si>
    <t>6281006618145</t>
  </si>
  <si>
    <t>5060042490028</t>
  </si>
  <si>
    <t>OCEAN FAIR INTERNATIONAL GROUP FZE</t>
  </si>
  <si>
    <t>7312930003406</t>
  </si>
  <si>
    <t>12000066528</t>
  </si>
  <si>
    <t>7Up</t>
  </si>
  <si>
    <t>Dubai Refreshment PJSC</t>
  </si>
  <si>
    <t>6294017137130</t>
  </si>
  <si>
    <t>5000168041469</t>
  </si>
  <si>
    <t>6291061145531</t>
  </si>
  <si>
    <t>4640167417493</t>
  </si>
  <si>
    <t>7312930008975</t>
  </si>
  <si>
    <t>SAMP011</t>
  </si>
  <si>
    <t>9062300139744</t>
  </si>
  <si>
    <t>AL HADIYA FOODSTUFF TRADING L.L.C</t>
  </si>
  <si>
    <t>6290361984611</t>
  </si>
  <si>
    <t>GYMA FOOD INDUSTRIES L.L.C</t>
  </si>
  <si>
    <t>6298042161603</t>
  </si>
  <si>
    <t>Biofarm Foodstuffs Trading Llc</t>
  </si>
  <si>
    <t>7622202025785</t>
  </si>
  <si>
    <t>6291109429524</t>
  </si>
  <si>
    <t>8445290644862</t>
  </si>
  <si>
    <t>5000159555630</t>
  </si>
  <si>
    <t>504722</t>
  </si>
  <si>
    <t>Broccoli</t>
  </si>
  <si>
    <t>5032331008160</t>
  </si>
  <si>
    <t>614347628133</t>
  </si>
  <si>
    <t>6221073008104</t>
  </si>
  <si>
    <t>8908017962576</t>
  </si>
  <si>
    <t>614347710753</t>
  </si>
  <si>
    <t>Organic Orange 450-500 g</t>
  </si>
  <si>
    <t>Chilled</t>
  </si>
  <si>
    <t>7340001807356</t>
  </si>
  <si>
    <t>6281007053433</t>
  </si>
  <si>
    <t>Alyoum</t>
  </si>
  <si>
    <t>6291108361719</t>
  </si>
  <si>
    <t>34000140718</t>
  </si>
  <si>
    <t>6291103071392</t>
  </si>
  <si>
    <t>5298005550124</t>
  </si>
  <si>
    <t>7000010000734</t>
  </si>
  <si>
    <t>3701295700299</t>
  </si>
  <si>
    <t>1015271004564</t>
  </si>
  <si>
    <t>8908006217090</t>
  </si>
  <si>
    <t>691057367286</t>
  </si>
  <si>
    <t>Titlis</t>
  </si>
  <si>
    <t>Desi Foods Dairy Products Manufacturing CO. L.L.C.</t>
  </si>
  <si>
    <t>4006000169385</t>
  </si>
  <si>
    <t>6291053013145</t>
  </si>
  <si>
    <t>6291030006443</t>
  </si>
  <si>
    <t>SAMP006</t>
  </si>
  <si>
    <t>Taylors Of Harrogate Yorkshire Classic Black Tea Bags 22 g x 10 Tea Bags</t>
  </si>
  <si>
    <t>Taylors Of Harrogate</t>
  </si>
  <si>
    <t>Trilok General Trading LLC</t>
  </si>
  <si>
    <t>3701295700275</t>
  </si>
  <si>
    <t>5000168004167</t>
  </si>
  <si>
    <t>41500745107</t>
  </si>
  <si>
    <t>6291108549650</t>
  </si>
  <si>
    <t>Nestle Fitness Cranberries, Pumpkin Seeds with Wholegrain Oat 350g</t>
  </si>
  <si>
    <t>8000300407990</t>
  </si>
  <si>
    <t>810011080478</t>
  </si>
  <si>
    <t>7622202395505</t>
  </si>
  <si>
    <t>850064303261</t>
  </si>
  <si>
    <t>6281006620179</t>
  </si>
  <si>
    <t>4640167417547</t>
  </si>
  <si>
    <t>764302290209</t>
  </si>
  <si>
    <t>8711500696458</t>
  </si>
  <si>
    <t>7613036193061</t>
  </si>
  <si>
    <t>6772504452169</t>
  </si>
  <si>
    <t>5060670992208</t>
  </si>
  <si>
    <t>5070002032632</t>
  </si>
  <si>
    <t>Shake Your Plants LLC</t>
  </si>
  <si>
    <t>7622202276873</t>
  </si>
  <si>
    <t>764302290629</t>
  </si>
  <si>
    <t>5000168180083</t>
  </si>
  <si>
    <t>748927052237</t>
  </si>
  <si>
    <t>8500064303001</t>
  </si>
  <si>
    <t>5060042491322</t>
  </si>
  <si>
    <t>5060042491339</t>
  </si>
  <si>
    <t>6298042161368</t>
  </si>
  <si>
    <t>6291102146701</t>
  </si>
  <si>
    <t>50166398</t>
  </si>
  <si>
    <t>8002873014186</t>
  </si>
  <si>
    <t>ARAMTEC GENERAL TRADING LLC</t>
  </si>
  <si>
    <t>5903839080074</t>
  </si>
  <si>
    <t>FTLPCOCOT2025</t>
  </si>
  <si>
    <t>59946328</t>
  </si>
  <si>
    <t>885652025867</t>
  </si>
  <si>
    <t>Sportfit Trading LLC</t>
  </si>
  <si>
    <t>5060670992215</t>
  </si>
  <si>
    <t>8588004638624</t>
  </si>
  <si>
    <t>8908017962507</t>
  </si>
  <si>
    <t>764302215592</t>
  </si>
  <si>
    <t>7622202294488</t>
  </si>
  <si>
    <t>3431410001023</t>
  </si>
  <si>
    <t>8906001050971</t>
  </si>
  <si>
    <t>8908004343302</t>
  </si>
  <si>
    <t>34000481736</t>
  </si>
  <si>
    <t>8700216976930</t>
  </si>
  <si>
    <t>773602526772</t>
  </si>
  <si>
    <t>5000159479141</t>
  </si>
  <si>
    <t>6772504452718</t>
  </si>
  <si>
    <t>6294017124673</t>
  </si>
  <si>
    <t>730167934497</t>
  </si>
  <si>
    <t>Mass Potato Chips Manufacturing and Cheese Balls LLC</t>
  </si>
  <si>
    <t>6291107845968</t>
  </si>
  <si>
    <t>6291079388692</t>
  </si>
  <si>
    <t>6953440511718</t>
  </si>
  <si>
    <t>6772504452336</t>
  </si>
  <si>
    <t>6953440511701</t>
  </si>
  <si>
    <t>6772504452282</t>
  </si>
  <si>
    <t>5900020047571</t>
  </si>
  <si>
    <t>3701295700411</t>
  </si>
  <si>
    <t>8906001023043</t>
  </si>
  <si>
    <t>6281007073073</t>
  </si>
  <si>
    <t>6298042161610</t>
  </si>
  <si>
    <t>Omo Power Capsules Laundry Detergent Rose Musk 15 Capsules</t>
  </si>
  <si>
    <t>6291109429586</t>
  </si>
  <si>
    <t>6290360086316</t>
  </si>
  <si>
    <t>6298044150087</t>
  </si>
  <si>
    <t>6291109429555</t>
  </si>
  <si>
    <t>6290360081564</t>
  </si>
  <si>
    <t>6221073008012</t>
  </si>
  <si>
    <t>6953440511633</t>
  </si>
  <si>
    <t>5000159567022</t>
  </si>
  <si>
    <t>4801958392003</t>
  </si>
  <si>
    <t>6953440512623</t>
  </si>
  <si>
    <t>8906002770373</t>
  </si>
  <si>
    <t>6291100607068</t>
  </si>
  <si>
    <t>608597533033</t>
  </si>
  <si>
    <t>6298042161771</t>
  </si>
  <si>
    <t>7226221000599</t>
  </si>
  <si>
    <t>7622300750367</t>
  </si>
  <si>
    <t>6294017124772</t>
  </si>
  <si>
    <t>6221073011180</t>
  </si>
  <si>
    <t>6291108361078</t>
  </si>
  <si>
    <t>8002873015145</t>
  </si>
  <si>
    <t>850064303179</t>
  </si>
  <si>
    <t>6291109605560</t>
  </si>
  <si>
    <t>6298042161795</t>
  </si>
  <si>
    <t>4057278012422</t>
  </si>
  <si>
    <t>5065023246045</t>
  </si>
  <si>
    <t>5000289933605</t>
  </si>
  <si>
    <t>636997294162</t>
  </si>
  <si>
    <t>6298042332027</t>
  </si>
  <si>
    <t>4006000172187</t>
  </si>
  <si>
    <t>6290361987056</t>
  </si>
  <si>
    <t>7622202295447</t>
  </si>
  <si>
    <t>1015271004632</t>
  </si>
  <si>
    <t>634240279300</t>
  </si>
  <si>
    <t>7622202247491</t>
  </si>
  <si>
    <t>6772504452299</t>
  </si>
  <si>
    <t>733603100982</t>
  </si>
  <si>
    <t>4602014023400</t>
  </si>
  <si>
    <t>ALQITHARA FOODSTUFF TRADING L.L.C</t>
  </si>
  <si>
    <t>Reishi Mushroom Extract Powder Pouch 100 g</t>
  </si>
  <si>
    <t>6295199000298</t>
  </si>
  <si>
    <t>Pure Filth</t>
  </si>
  <si>
    <t>PF VENTURES - FZCO</t>
  </si>
  <si>
    <t>636997283487</t>
  </si>
  <si>
    <t>773602685585</t>
  </si>
  <si>
    <t>8906103796005</t>
  </si>
  <si>
    <t>636997293677</t>
  </si>
  <si>
    <t>8588007731902</t>
  </si>
  <si>
    <t>7000010014565</t>
  </si>
  <si>
    <t>5000168180045</t>
  </si>
  <si>
    <t>6290361987636</t>
  </si>
  <si>
    <t>5060042490011</t>
  </si>
  <si>
    <t>6291079388685</t>
  </si>
  <si>
    <t>810005414548</t>
  </si>
  <si>
    <t>6291100601066</t>
  </si>
  <si>
    <t>5070002032601</t>
  </si>
  <si>
    <t>7622210170507</t>
  </si>
  <si>
    <t>5000426171518</t>
  </si>
  <si>
    <t>6953440512630</t>
  </si>
  <si>
    <t>8002873015343</t>
  </si>
  <si>
    <t>6772504452244</t>
  </si>
  <si>
    <t>5425038430424</t>
  </si>
  <si>
    <t>3046920023429</t>
  </si>
  <si>
    <t>6281006530683</t>
  </si>
  <si>
    <t>Comfort</t>
  </si>
  <si>
    <t>8906020588639</t>
  </si>
  <si>
    <t>A</t>
  </si>
  <si>
    <t>IDEAL SWEET AND PASTRY L.L.C</t>
  </si>
  <si>
    <t>764302290315</t>
  </si>
  <si>
    <t>8588004638631</t>
  </si>
  <si>
    <t>6297001056608</t>
  </si>
  <si>
    <t>6297001618486</t>
  </si>
  <si>
    <t>6291108541500</t>
  </si>
  <si>
    <t>810124194062</t>
  </si>
  <si>
    <t>Oradent</t>
  </si>
  <si>
    <t>614347714133</t>
  </si>
  <si>
    <t>Organic Avocado Kenya 300-350 g</t>
  </si>
  <si>
    <t>3701295700268</t>
  </si>
  <si>
    <t>810011080027</t>
  </si>
  <si>
    <t>6281034916220</t>
  </si>
  <si>
    <t>AL AUJAN &amp; OASIS L.L.C</t>
  </si>
  <si>
    <t>1234567890161</t>
  </si>
  <si>
    <t>6291109429531</t>
  </si>
  <si>
    <t>6281006589896</t>
  </si>
  <si>
    <t>6772504452329</t>
  </si>
  <si>
    <t>5425038430387</t>
  </si>
  <si>
    <t>5060670992239</t>
  </si>
  <si>
    <t>773602685448</t>
  </si>
  <si>
    <t>5000159514194</t>
  </si>
  <si>
    <t>5060042490035</t>
  </si>
  <si>
    <t>850022452017</t>
  </si>
  <si>
    <t>Elite Horizon General Trading LLC</t>
  </si>
  <si>
    <t>6295151302408</t>
  </si>
  <si>
    <t>6291108541524</t>
  </si>
  <si>
    <t>Turkey Tail Mushroom Extract Powder Pouch 100 g</t>
  </si>
  <si>
    <t>636997293653</t>
  </si>
  <si>
    <t>6772504452985</t>
  </si>
  <si>
    <t>810005414586</t>
  </si>
  <si>
    <t>6295199000311</t>
  </si>
  <si>
    <t>3046920023351</t>
  </si>
  <si>
    <t>7622202248306</t>
  </si>
  <si>
    <t>194251133621</t>
  </si>
  <si>
    <t>885652001137</t>
  </si>
  <si>
    <t>6291053041612</t>
  </si>
  <si>
    <t>Graviss Good Foods Foodstuff Trading LLC</t>
  </si>
  <si>
    <t>7340001807363</t>
  </si>
  <si>
    <t>6291109891086</t>
  </si>
  <si>
    <t>8904063259356</t>
  </si>
  <si>
    <t>SHANKAR TRADING CO LLC</t>
  </si>
  <si>
    <t>4006000172019</t>
  </si>
  <si>
    <t>8939121169100</t>
  </si>
  <si>
    <t>4006000175027</t>
  </si>
  <si>
    <t>733739148209</t>
  </si>
  <si>
    <t>4059729381255</t>
  </si>
  <si>
    <t>6298042332010</t>
  </si>
  <si>
    <t>6294017137109</t>
  </si>
  <si>
    <t>Grand Total</t>
  </si>
  <si>
    <t>8894222026069</t>
  </si>
  <si>
    <t>792105701660</t>
  </si>
  <si>
    <t>11179635962</t>
  </si>
  <si>
    <t>733739016614</t>
  </si>
  <si>
    <t>6297000670386</t>
  </si>
  <si>
    <t>Celery</t>
  </si>
  <si>
    <t>SAMP009</t>
  </si>
  <si>
    <t>194735220809</t>
  </si>
  <si>
    <t>SAMP013</t>
  </si>
  <si>
    <t>Sample6298044096781</t>
  </si>
  <si>
    <t>3046920030007</t>
  </si>
  <si>
    <t>SAMP002</t>
  </si>
  <si>
    <t>8886467030208</t>
  </si>
  <si>
    <t>6291030006429</t>
  </si>
  <si>
    <t>5032331008078</t>
  </si>
  <si>
    <t>636997293608</t>
  </si>
  <si>
    <t>504759</t>
  </si>
  <si>
    <t>Kiwi</t>
  </si>
  <si>
    <t>6290360088754</t>
  </si>
  <si>
    <t>6298043908023</t>
  </si>
  <si>
    <t>8002873014193</t>
  </si>
  <si>
    <t>764302280200</t>
  </si>
  <si>
    <t>6772504452701</t>
  </si>
  <si>
    <t>194251139913</t>
  </si>
  <si>
    <t>1015260003820</t>
  </si>
  <si>
    <t>MAC002</t>
  </si>
  <si>
    <t>34000952779</t>
  </si>
  <si>
    <t>8445290644824</t>
  </si>
  <si>
    <t>6291108541494</t>
  </si>
  <si>
    <t>7622201146214</t>
  </si>
  <si>
    <t>8859577501111</t>
  </si>
  <si>
    <t>QminC</t>
  </si>
  <si>
    <t>8907316006011</t>
  </si>
  <si>
    <t>6291053013121</t>
  </si>
  <si>
    <t>636997304403</t>
  </si>
  <si>
    <t>8859577501142</t>
  </si>
  <si>
    <t>6281034916244</t>
  </si>
  <si>
    <t>49733000055</t>
  </si>
  <si>
    <t>4059729323965</t>
  </si>
  <si>
    <t>6291030006115</t>
  </si>
  <si>
    <t>7622202255526</t>
  </si>
  <si>
    <t>6281034916329</t>
  </si>
  <si>
    <t>OMO</t>
  </si>
  <si>
    <t>194251133508</t>
  </si>
  <si>
    <t>6298042724389</t>
  </si>
  <si>
    <t>6291100601141</t>
  </si>
  <si>
    <t>730167934503</t>
  </si>
  <si>
    <t>6295156229090</t>
  </si>
  <si>
    <t>Suja's Kitchen</t>
  </si>
  <si>
    <t>6298043908009</t>
  </si>
  <si>
    <t>8886472108404</t>
  </si>
  <si>
    <t>634240279324</t>
  </si>
  <si>
    <t>6291102145766</t>
  </si>
  <si>
    <t>5060670992246</t>
  </si>
  <si>
    <t>4059729254368</t>
  </si>
  <si>
    <t>6291061136294</t>
  </si>
  <si>
    <t>6291108362716</t>
  </si>
  <si>
    <t>1015271004533</t>
  </si>
  <si>
    <t>6772504452961</t>
  </si>
  <si>
    <t>634240279317</t>
  </si>
  <si>
    <t>9421903461483</t>
  </si>
  <si>
    <t>4897071928205</t>
  </si>
  <si>
    <t>636997282350</t>
  </si>
  <si>
    <t>733739004666</t>
  </si>
  <si>
    <t>5900020047069</t>
  </si>
  <si>
    <t>5056357915110</t>
  </si>
  <si>
    <t>7312930000634</t>
  </si>
  <si>
    <t>6291109852377</t>
  </si>
  <si>
    <t>6291011005212</t>
  </si>
  <si>
    <t>1015271004694</t>
  </si>
  <si>
    <t>6298042161788</t>
  </si>
  <si>
    <t>8901216405264</t>
  </si>
  <si>
    <t>1015271004373</t>
  </si>
  <si>
    <t>3014260275921</t>
  </si>
  <si>
    <t>Oral B</t>
  </si>
  <si>
    <t>8901216407275</t>
  </si>
  <si>
    <t>6291109604754</t>
  </si>
  <si>
    <t>6221073008043</t>
  </si>
  <si>
    <t>8445291283329</t>
  </si>
  <si>
    <t>Al Homaizi Factory For Foods Industry LLC</t>
  </si>
  <si>
    <t>636997293622</t>
  </si>
  <si>
    <t>5202234630458</t>
  </si>
  <si>
    <t>Alpha One Trading LLC</t>
  </si>
  <si>
    <t>5202178001901</t>
  </si>
  <si>
    <t>6291108361122</t>
  </si>
  <si>
    <t>6291053130279</t>
  </si>
  <si>
    <t>6291108361160</t>
  </si>
  <si>
    <t>6281006620018</t>
  </si>
  <si>
    <t>6298042332003</t>
  </si>
  <si>
    <t>8906103790942</t>
  </si>
  <si>
    <t>6291003303760</t>
  </si>
  <si>
    <t>850064303025</t>
  </si>
  <si>
    <t>746775036744</t>
  </si>
  <si>
    <t>3001260000134</t>
  </si>
  <si>
    <t>5000168214559</t>
  </si>
  <si>
    <t>6291108549964</t>
  </si>
  <si>
    <t>7622201793845</t>
  </si>
  <si>
    <t>Al Seer Trading LLC</t>
  </si>
  <si>
    <t>764302280248</t>
  </si>
  <si>
    <t>8901216405035</t>
  </si>
  <si>
    <t>3701295700282</t>
  </si>
  <si>
    <t>Sample2509058070006</t>
  </si>
  <si>
    <t>Cucumber</t>
  </si>
  <si>
    <t>SAMP012</t>
  </si>
  <si>
    <t>7622201799366</t>
  </si>
  <si>
    <t>8908017962552</t>
  </si>
  <si>
    <t>8445291773066</t>
  </si>
  <si>
    <t>5010169010289</t>
  </si>
  <si>
    <t>7312930009828</t>
  </si>
  <si>
    <t>3431410132000</t>
  </si>
  <si>
    <t>7613287509505</t>
  </si>
  <si>
    <t>5201054057919</t>
  </si>
  <si>
    <t>6291108549254</t>
  </si>
  <si>
    <t>5056141881201</t>
  </si>
  <si>
    <t>6291109600381</t>
  </si>
  <si>
    <t>7312930009835</t>
  </si>
  <si>
    <t>8901216405714</t>
  </si>
  <si>
    <t>5285000834731</t>
  </si>
  <si>
    <t>8908006217892</t>
  </si>
  <si>
    <t>4640167403755</t>
  </si>
  <si>
    <t>6298042161405</t>
  </si>
  <si>
    <t>6295199000274</t>
  </si>
  <si>
    <t>6291053130286</t>
  </si>
  <si>
    <t>6291109605997</t>
  </si>
  <si>
    <t>6287003478782</t>
  </si>
  <si>
    <t>8809950200483</t>
  </si>
  <si>
    <t>6291109429548</t>
  </si>
  <si>
    <t>6298042161597</t>
  </si>
  <si>
    <t>6298042724341</t>
  </si>
  <si>
    <t>8445290637437</t>
  </si>
  <si>
    <t>4002971280906</t>
  </si>
  <si>
    <t>9352047002792</t>
  </si>
  <si>
    <t>8908017962484</t>
  </si>
  <si>
    <t>4057278012477</t>
  </si>
  <si>
    <t>8718951675681</t>
  </si>
  <si>
    <t>8000300404722</t>
  </si>
  <si>
    <t>7312930002935</t>
  </si>
  <si>
    <t>8588004638617</t>
  </si>
  <si>
    <t>764302215837</t>
  </si>
  <si>
    <t>6298042161672</t>
  </si>
  <si>
    <t>3415581341393</t>
  </si>
  <si>
    <t>6221073012224</t>
  </si>
  <si>
    <t>8445291283091</t>
  </si>
  <si>
    <t>9352047002785</t>
  </si>
  <si>
    <t>POND''S</t>
  </si>
  <si>
    <t>8906094141211</t>
  </si>
  <si>
    <t>SAMP001</t>
  </si>
  <si>
    <t>8901216407169</t>
  </si>
  <si>
    <t>859795006786</t>
  </si>
  <si>
    <t>636997281971</t>
  </si>
  <si>
    <t>6291053013138</t>
  </si>
  <si>
    <t>5060517511289</t>
  </si>
  <si>
    <t>6291109891079</t>
  </si>
  <si>
    <t>6291102013546</t>
  </si>
  <si>
    <t>6953440511770</t>
  </si>
  <si>
    <t>4059729394590</t>
  </si>
  <si>
    <t>5202234630380</t>
  </si>
  <si>
    <t>7613036193047</t>
  </si>
  <si>
    <t>5000159542753</t>
  </si>
  <si>
    <t>6291100607747</t>
  </si>
  <si>
    <t>Earth Choice</t>
  </si>
  <si>
    <t>Sample715756300075</t>
  </si>
  <si>
    <t>Driscoll's</t>
  </si>
  <si>
    <t>8588007731438</t>
  </si>
  <si>
    <t>7622202247477</t>
  </si>
  <si>
    <t>8006540907849</t>
  </si>
  <si>
    <t>6291033036072</t>
  </si>
  <si>
    <t>6291103071378</t>
  </si>
  <si>
    <t>4006000173306</t>
  </si>
  <si>
    <t>6291102013522</t>
  </si>
  <si>
    <t>764302215844</t>
  </si>
  <si>
    <t>9341070000301</t>
  </si>
  <si>
    <t>3387390124439</t>
  </si>
  <si>
    <t>4057278012491</t>
  </si>
  <si>
    <t>Kinder Chocolate &amp; Biscuit Crumb Coating Crispy Wafer Bar Bars 170 g (Multipack of 5)</t>
  </si>
  <si>
    <t>6281006618138</t>
  </si>
  <si>
    <t>5060402907944</t>
  </si>
  <si>
    <t>Bella Coffee LLC</t>
  </si>
  <si>
    <t>6281006620025</t>
  </si>
  <si>
    <t>4250587772173</t>
  </si>
  <si>
    <t>6298042161764</t>
  </si>
  <si>
    <t>9341070003685</t>
  </si>
  <si>
    <t>7000010015719</t>
  </si>
  <si>
    <t>6290361987629</t>
  </si>
  <si>
    <t>1015271004380</t>
  </si>
  <si>
    <t>6291100607730</t>
  </si>
  <si>
    <t>Sample6298044143096</t>
  </si>
  <si>
    <t>6295199000304</t>
  </si>
  <si>
    <t>6295151302415</t>
  </si>
  <si>
    <t>636997293745</t>
  </si>
  <si>
    <t>5000137016955</t>
  </si>
  <si>
    <t>6291108549261</t>
  </si>
  <si>
    <t>A12345675</t>
  </si>
  <si>
    <t>7340001807325</t>
  </si>
  <si>
    <t>7312930009842</t>
  </si>
  <si>
    <t>8002873023010</t>
  </si>
  <si>
    <t>8588007731513</t>
  </si>
  <si>
    <t>636997283166</t>
  </si>
  <si>
    <t>636997304380</t>
  </si>
  <si>
    <t>6291107845784</t>
  </si>
  <si>
    <t>636997283470</t>
  </si>
  <si>
    <t>7226221000595</t>
  </si>
  <si>
    <t>6291061130971</t>
  </si>
  <si>
    <t>4251232221619</t>
  </si>
  <si>
    <t>4006000175294</t>
  </si>
  <si>
    <t>5036854002360</t>
  </si>
  <si>
    <t>5000159566780</t>
  </si>
  <si>
    <t>34000852956</t>
  </si>
  <si>
    <t>112234586</t>
  </si>
  <si>
    <t>9310678345626</t>
  </si>
  <si>
    <t>730167934510</t>
  </si>
  <si>
    <t>4059729382665</t>
  </si>
  <si>
    <t>7226221000596</t>
  </si>
  <si>
    <t>5060941970027</t>
  </si>
  <si>
    <t>8588007731537</t>
  </si>
  <si>
    <t>9316707016321</t>
  </si>
  <si>
    <t>4059729447371</t>
  </si>
  <si>
    <t>6291109603559</t>
  </si>
  <si>
    <t>3046920023368</t>
  </si>
  <si>
    <t>6295120057827</t>
  </si>
  <si>
    <t>Veet</t>
  </si>
  <si>
    <t>RECKITT BENCKISER ARABIA TRADING L.L.C</t>
  </si>
  <si>
    <t>5000291025510</t>
  </si>
  <si>
    <t>5902854106387</t>
  </si>
  <si>
    <t>6291079388708</t>
  </si>
  <si>
    <t>7622202246791</t>
  </si>
  <si>
    <t>8901216405097</t>
  </si>
  <si>
    <t>Rep12345678</t>
  </si>
  <si>
    <t>5060517511296</t>
  </si>
  <si>
    <t>6953440511800</t>
  </si>
  <si>
    <t>7622201401863</t>
  </si>
  <si>
    <t>6291108549988</t>
  </si>
  <si>
    <t>194251142999</t>
  </si>
  <si>
    <t>6294017137079</t>
  </si>
  <si>
    <t>504735</t>
  </si>
  <si>
    <t>7622202275418</t>
  </si>
  <si>
    <t>6281034916237</t>
  </si>
  <si>
    <t>6291100609628</t>
  </si>
  <si>
    <t>41500053448</t>
  </si>
  <si>
    <t>4059729302908</t>
  </si>
  <si>
    <t>636997283463</t>
  </si>
  <si>
    <t>7340001806618</t>
  </si>
  <si>
    <t>4059729466242</t>
  </si>
  <si>
    <t>6281006594012</t>
  </si>
  <si>
    <t>8901216407190</t>
  </si>
  <si>
    <t>9352047002778</t>
  </si>
  <si>
    <t>Sample6298044096750</t>
  </si>
  <si>
    <t>810005414487</t>
  </si>
  <si>
    <t>6291107845951</t>
  </si>
  <si>
    <t>8908017962545</t>
  </si>
  <si>
    <t>6291107846019</t>
  </si>
  <si>
    <t>7226221000597</t>
  </si>
  <si>
    <t>859795006793</t>
  </si>
  <si>
    <t>8445291773042</t>
  </si>
  <si>
    <t>SAMP007</t>
  </si>
  <si>
    <t>6281006620162</t>
  </si>
  <si>
    <t>636997304397</t>
  </si>
  <si>
    <t>9062300131434</t>
  </si>
  <si>
    <t>6281006620032</t>
  </si>
  <si>
    <t>5056357915189</t>
  </si>
  <si>
    <t>5060042490004</t>
  </si>
  <si>
    <t>8908017962569</t>
  </si>
  <si>
    <t>3046920023443</t>
  </si>
  <si>
    <t>4640167417509</t>
  </si>
  <si>
    <t>4250035271180</t>
  </si>
  <si>
    <t>810005414579</t>
  </si>
  <si>
    <t>6291107845999</t>
  </si>
  <si>
    <t>5060359483317</t>
  </si>
  <si>
    <t>4059729207241</t>
  </si>
  <si>
    <t>6271100041574</t>
  </si>
  <si>
    <t>34223251994</t>
  </si>
  <si>
    <t>5000159553285</t>
  </si>
  <si>
    <t>7622201734862</t>
  </si>
  <si>
    <t>792105023588</t>
  </si>
  <si>
    <t>8908004343890</t>
  </si>
  <si>
    <t>5000159566971</t>
  </si>
  <si>
    <t>6291102013553</t>
  </si>
  <si>
    <t>636997292427</t>
  </si>
  <si>
    <t>4059729382412</t>
  </si>
  <si>
    <t>8445291561359</t>
  </si>
  <si>
    <t>4059729302809</t>
  </si>
  <si>
    <t>49733950114</t>
  </si>
  <si>
    <t>6295151302392</t>
  </si>
  <si>
    <t>8908004343203</t>
  </si>
  <si>
    <t>4250587705461</t>
  </si>
  <si>
    <t>5000168040929</t>
  </si>
  <si>
    <t>4059729348319</t>
  </si>
  <si>
    <t>9316707022025</t>
  </si>
  <si>
    <t>3701295700336</t>
  </si>
  <si>
    <t>6291108541807</t>
  </si>
  <si>
    <t>6291108549971</t>
  </si>
  <si>
    <t>6291108549957</t>
  </si>
  <si>
    <t>9316707017373</t>
  </si>
  <si>
    <t>636997304373</t>
  </si>
  <si>
    <t>subcategory</t>
  </si>
  <si>
    <t>asp_bucket</t>
  </si>
  <si>
    <t>Concat</t>
  </si>
  <si>
    <t>total_sku_locations</t>
  </si>
  <si>
    <t>non_moving_sku_locations</t>
  </si>
  <si>
    <t>non_moving_sku_pct</t>
  </si>
  <si>
    <t>total_onhand</t>
  </si>
  <si>
    <t>non_moving_onhand</t>
  </si>
  <si>
    <t>non_moving_onhand_pct</t>
  </si>
  <si>
    <t>10-15</t>
  </si>
  <si>
    <t>No Sales</t>
  </si>
  <si>
    <t>5-10</t>
  </si>
  <si>
    <t>Earphones</t>
  </si>
  <si>
    <t>Others Pharmacy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</si>
</sst>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d"/>
    <numFmt numFmtId="165" formatCode="dd-mmm"/>
    <numFmt numFmtId="166" formatCode="0.0"/>
    <numFmt numFmtId="167" formatCode="m-d"/>
  </numFmts>
  <fonts count="3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sz val="11.0"/>
      <color theme="1"/>
      <name val="Calibri"/>
    </font>
    <font>
      <b/>
      <sz val="9.0"/>
      <color rgb="FF185FA5"/>
      <name val="Arial"/>
    </font>
    <font>
      <b/>
      <sz val="9.0"/>
      <color rgb="FF3B6D11"/>
      <name val="Arial"/>
    </font>
    <font>
      <b/>
      <sz val="9.0"/>
      <color rgb="FF5F5E5A"/>
      <name val="Arial"/>
    </font>
    <font>
      <b/>
      <sz val="9.0"/>
      <color rgb="FF854F0B"/>
      <name val="Arial"/>
    </font>
    <font>
      <b/>
      <sz val="9.0"/>
      <color rgb="FFA32D2D"/>
      <name val="Arial"/>
    </font>
    <font>
      <sz val="8.0"/>
      <color rgb="FF1A1A2E"/>
      <name val="Arial"/>
    </font>
    <font>
      <color rgb="FF000000"/>
      <name val="&quot;Aptos Narrow&quot;"/>
    </font>
    <font>
      <b/>
      <sz val="8.0"/>
      <color rgb="FFFFFFFF"/>
      <name val="Arial"/>
    </font>
    <font/>
    <font>
      <sz val="11.0"/>
      <color rgb="FF000000"/>
      <name val="Calibri"/>
    </font>
    <font>
      <sz val="9.0"/>
      <color rgb="FF1A1A2E"/>
      <name val="Arial"/>
    </font>
    <font>
      <sz val="7.0"/>
      <color rgb="FF1A1A2E"/>
      <name val="Arial"/>
    </font>
    <font>
      <b/>
      <color rgb="FF0000FF"/>
      <name val="Arial"/>
    </font>
    <font>
      <b/>
      <sz val="8.0"/>
      <color rgb="FF1D6B2E"/>
      <name val="Arial"/>
    </font>
    <font>
      <sz val="8.0"/>
      <color rgb="FF0C447C"/>
      <name val="Arial"/>
    </font>
    <font>
      <b/>
      <sz val="9.0"/>
      <color rgb="FF1A1A2E"/>
      <name val="Arial"/>
    </font>
    <font>
      <color rgb="FFFF0000"/>
      <name val="Arial"/>
      <scheme val="minor"/>
    </font>
    <font>
      <b/>
      <color rgb="FF000000"/>
      <name val="&quot;Aptos Narrow&quot;"/>
    </font>
    <font>
      <b/>
      <color rgb="FFFFFFFF"/>
      <name val="Arial"/>
    </font>
    <font>
      <sz val="9.0"/>
      <color theme="1"/>
      <name val="Arial"/>
    </font>
    <font>
      <b/>
      <sz val="9.0"/>
      <color rgb="FF1F497D"/>
      <name val="Arial"/>
    </font>
    <font>
      <b/>
      <sz val="9.0"/>
      <color rgb="FF38761D"/>
      <name val="Arial"/>
    </font>
    <font>
      <b/>
      <sz val="9.0"/>
      <color rgb="FFB45F06"/>
      <name val="Arial"/>
    </font>
    <font>
      <b/>
      <sz val="11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EAF3DE"/>
        <bgColor rgb="FFEAF3DE"/>
      </patternFill>
    </fill>
    <fill>
      <patternFill patternType="solid">
        <fgColor rgb="FFFAEEDA"/>
        <bgColor rgb="FFFAEEDA"/>
      </patternFill>
    </fill>
    <fill>
      <patternFill patternType="solid">
        <fgColor rgb="FFFCEBEB"/>
        <bgColor rgb="FFFCEBEB"/>
      </patternFill>
    </fill>
    <fill>
      <patternFill patternType="solid">
        <fgColor rgb="FFFFF0E0"/>
        <bgColor rgb="FFFFF0E0"/>
      </patternFill>
    </fill>
    <fill>
      <patternFill patternType="solid">
        <fgColor rgb="FFFFFF00"/>
        <bgColor rgb="FFFFFF00"/>
      </patternFill>
    </fill>
    <fill>
      <patternFill patternType="solid">
        <fgColor rgb="FF8B4000"/>
        <bgColor rgb="FF8B4000"/>
      </patternFill>
    </fill>
    <fill>
      <patternFill patternType="solid">
        <fgColor rgb="FF1A6B70"/>
        <bgColor rgb="FF1A6B70"/>
      </patternFill>
    </fill>
    <fill>
      <patternFill patternType="solid">
        <fgColor rgb="FF2E4057"/>
        <bgColor rgb="FF2E4057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D9E8F5"/>
        <bgColor rgb="FFD9E8F5"/>
      </patternFill>
    </fill>
    <fill>
      <patternFill patternType="solid">
        <fgColor rgb="FFE8F0FF"/>
        <bgColor rgb="FFE8F0FF"/>
      </patternFill>
    </fill>
    <fill>
      <patternFill patternType="solid">
        <fgColor rgb="FFFFF2CC"/>
        <bgColor rgb="FFFFF2CC"/>
      </patternFill>
    </fill>
    <fill>
      <patternFill patternType="solid">
        <fgColor rgb="FFC0E6F5"/>
        <bgColor rgb="FFC0E6F5"/>
      </patternFill>
    </fill>
    <fill>
      <patternFill patternType="solid">
        <fgColor rgb="FFD6E4F7"/>
        <bgColor rgb="FFD6E4F7"/>
      </patternFill>
    </fill>
    <fill>
      <patternFill patternType="solid">
        <fgColor rgb="FFEBF3FB"/>
        <bgColor rgb="FFEBF3FB"/>
      </patternFill>
    </fill>
    <fill>
      <patternFill patternType="solid">
        <fgColor rgb="FFD9EAD3"/>
        <bgColor rgb="FFD9EAD3"/>
      </patternFill>
    </fill>
    <fill>
      <patternFill patternType="solid">
        <fgColor rgb="FFEAF5E4"/>
        <bgColor rgb="FFEAF5E4"/>
      </patternFill>
    </fill>
    <fill>
      <patternFill patternType="solid">
        <fgColor rgb="FFFCE5CD"/>
        <bgColor rgb="FFFCE5CD"/>
      </patternFill>
    </fill>
    <fill>
      <patternFill patternType="solid">
        <fgColor rgb="FFFEF2E6"/>
        <bgColor rgb="FFFEF2E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4B3E1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44B3E1"/>
      </top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center" vertical="bottom"/>
    </xf>
    <xf borderId="1" fillId="2" fontId="7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vertical="bottom"/>
    </xf>
    <xf borderId="1" fillId="3" fontId="9" numFmtId="0" xfId="0" applyAlignment="1" applyBorder="1" applyFill="1" applyFont="1">
      <alignment horizontal="center" readingOrder="0" vertical="bottom"/>
    </xf>
    <xf borderId="1" fillId="3" fontId="9" numFmtId="0" xfId="0" applyAlignment="1" applyBorder="1" applyFont="1">
      <alignment horizontal="center" vertical="bottom"/>
    </xf>
    <xf borderId="1" fillId="4" fontId="10" numFmtId="0" xfId="0" applyAlignment="1" applyBorder="1" applyFill="1" applyFont="1">
      <alignment horizontal="center" vertical="bottom"/>
    </xf>
    <xf borderId="2" fillId="5" fontId="11" numFmtId="0" xfId="0" applyAlignment="1" applyBorder="1" applyFill="1" applyFont="1">
      <alignment horizontal="left" readingOrder="0"/>
    </xf>
    <xf borderId="0" fillId="0" fontId="12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vertical="bottom" wrapText="0"/>
    </xf>
    <xf borderId="0" fillId="0" fontId="12" numFmtId="164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165" xfId="0" applyAlignment="1" applyFont="1" applyNumberFormat="1">
      <alignment horizontal="right" readingOrder="0" shrinkToFit="0" vertical="bottom" wrapText="0"/>
    </xf>
    <xf borderId="0" fillId="6" fontId="12" numFmtId="0" xfId="0" applyAlignment="1" applyFill="1" applyFont="1">
      <alignment readingOrder="0" shrinkToFit="0" vertical="bottom" wrapText="1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0" fillId="0" fontId="12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vertical="bottom"/>
    </xf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0" xfId="0" applyFont="1" applyNumberFormat="1"/>
    <xf borderId="0" fillId="7" fontId="13" numFmtId="0" xfId="0" applyAlignment="1" applyFill="1" applyFont="1">
      <alignment horizontal="center" readingOrder="0"/>
    </xf>
    <xf borderId="3" fillId="8" fontId="13" numFmtId="0" xfId="0" applyAlignment="1" applyBorder="1" applyFill="1" applyFont="1">
      <alignment horizontal="center" readingOrder="0"/>
    </xf>
    <xf borderId="4" fillId="0" fontId="14" numFmtId="0" xfId="0" applyBorder="1" applyFont="1"/>
    <xf borderId="5" fillId="0" fontId="14" numFmtId="0" xfId="0" applyBorder="1" applyFont="1"/>
    <xf borderId="3" fillId="9" fontId="13" numFmtId="0" xfId="0" applyAlignment="1" applyBorder="1" applyFill="1" applyFont="1">
      <alignment horizontal="center" readingOrder="0"/>
    </xf>
    <xf borderId="0" fillId="0" fontId="15" numFmtId="0" xfId="0" applyAlignment="1" applyFont="1">
      <alignment shrinkToFit="0" vertical="bottom" wrapText="0"/>
    </xf>
    <xf borderId="0" fillId="0" fontId="15" numFmtId="166" xfId="0" applyAlignment="1" applyFont="1" applyNumberFormat="1">
      <alignment horizontal="center" shrinkToFit="0" vertical="bottom" wrapText="0"/>
    </xf>
    <xf borderId="1" fillId="10" fontId="15" numFmtId="0" xfId="0" applyAlignment="1" applyBorder="1" applyFill="1" applyFont="1">
      <alignment shrinkToFit="0" vertical="bottom" wrapText="0"/>
    </xf>
    <xf borderId="3" fillId="8" fontId="13" numFmtId="10" xfId="0" applyAlignment="1" applyBorder="1" applyFont="1" applyNumberFormat="1">
      <alignment horizontal="center" readingOrder="0"/>
    </xf>
    <xf borderId="1" fillId="11" fontId="13" numFmtId="0" xfId="0" applyAlignment="1" applyBorder="1" applyFill="1" applyFont="1">
      <alignment horizontal="center" readingOrder="0"/>
    </xf>
    <xf borderId="1" fillId="0" fontId="2" numFmtId="0" xfId="0" applyBorder="1" applyFont="1"/>
    <xf borderId="0" fillId="8" fontId="13" numFmtId="0" xfId="0" applyAlignment="1" applyFont="1">
      <alignment horizontal="center" readingOrder="0"/>
    </xf>
    <xf borderId="0" fillId="8" fontId="13" numFmtId="166" xfId="0" applyAlignment="1" applyFont="1" applyNumberFormat="1">
      <alignment horizontal="center" readingOrder="0"/>
    </xf>
    <xf borderId="2" fillId="9" fontId="13" numFmtId="0" xfId="0" applyAlignment="1" applyBorder="1" applyFont="1">
      <alignment horizontal="center" readingOrder="0"/>
    </xf>
    <xf borderId="0" fillId="8" fontId="13" numFmtId="0" xfId="0" applyAlignment="1" applyFont="1">
      <alignment horizontal="left" readingOrder="0"/>
    </xf>
    <xf borderId="0" fillId="8" fontId="13" numFmtId="0" xfId="0" applyAlignment="1" applyFont="1">
      <alignment horizontal="center" readingOrder="0" vertical="center"/>
    </xf>
    <xf borderId="1" fillId="8" fontId="13" numFmtId="0" xfId="0" applyAlignment="1" applyBorder="1" applyFont="1">
      <alignment horizontal="center" readingOrder="0"/>
    </xf>
    <xf borderId="1" fillId="8" fontId="13" numFmtId="10" xfId="0" applyAlignment="1" applyBorder="1" applyFont="1" applyNumberFormat="1">
      <alignment horizontal="center" readingOrder="0"/>
    </xf>
    <xf borderId="1" fillId="8" fontId="13" numFmtId="0" xfId="0" applyAlignment="1" applyBorder="1" applyFont="1">
      <alignment horizontal="center" readingOrder="0" shrinkToFit="0" wrapText="1"/>
    </xf>
    <xf borderId="1" fillId="9" fontId="13" numFmtId="0" xfId="0" applyAlignment="1" applyBorder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5" fontId="16" numFmtId="0" xfId="0" applyAlignment="1" applyFont="1">
      <alignment horizontal="left" readingOrder="0"/>
    </xf>
    <xf borderId="0" fillId="5" fontId="11" numFmtId="0" xfId="0" applyAlignment="1" applyFont="1">
      <alignment horizontal="center" readingOrder="0" shrinkToFit="0" wrapText="0"/>
    </xf>
    <xf borderId="0" fillId="5" fontId="11" numFmtId="0" xfId="0" applyAlignment="1" applyFont="1">
      <alignment horizontal="left" readingOrder="0"/>
    </xf>
    <xf borderId="0" fillId="5" fontId="17" numFmtId="0" xfId="0" applyAlignment="1" applyFont="1">
      <alignment horizontal="left" readingOrder="0"/>
    </xf>
    <xf borderId="0" fillId="5" fontId="16" numFmtId="0" xfId="0" applyAlignment="1" applyFont="1">
      <alignment horizontal="center" readingOrder="0" shrinkToFit="0" wrapText="0"/>
    </xf>
    <xf borderId="0" fillId="12" fontId="18" numFmtId="2" xfId="0" applyAlignment="1" applyFill="1" applyFont="1" applyNumberFormat="1">
      <alignment horizontal="center" readingOrder="0" shrinkToFit="0" wrapText="0"/>
    </xf>
    <xf borderId="0" fillId="5" fontId="19" numFmtId="0" xfId="0" applyAlignment="1" applyFont="1">
      <alignment horizontal="center" readingOrder="0" shrinkToFit="0" wrapText="0"/>
    </xf>
    <xf borderId="0" fillId="13" fontId="20" numFmtId="0" xfId="0" applyAlignment="1" applyFill="1" applyFont="1">
      <alignment horizontal="center" readingOrder="0" shrinkToFit="0" wrapText="0"/>
    </xf>
    <xf borderId="0" fillId="14" fontId="21" numFmtId="167" xfId="0" applyAlignment="1" applyFill="1" applyFont="1" applyNumberFormat="1">
      <alignment horizontal="left" readingOrder="0" shrinkToFit="0" wrapText="0"/>
    </xf>
    <xf borderId="0" fillId="14" fontId="21" numFmtId="167" xfId="0" applyAlignment="1" applyFont="1" applyNumberFormat="1">
      <alignment horizontal="center" readingOrder="0" shrinkToFit="0" wrapText="0"/>
    </xf>
    <xf borderId="0" fillId="0" fontId="2" numFmtId="4" xfId="0" applyFont="1" applyNumberFormat="1"/>
    <xf borderId="0" fillId="0" fontId="2" numFmtId="2" xfId="0" applyFont="1" applyNumberFormat="1"/>
    <xf borderId="0" fillId="0" fontId="2" numFmtId="0" xfId="0" applyFont="1"/>
    <xf borderId="0" fillId="0" fontId="2" numFmtId="1" xfId="0" applyFont="1" applyNumberFormat="1"/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6" fontId="2" numFmtId="0" xfId="0" applyAlignment="1" applyFont="1">
      <alignment readingOrder="0"/>
    </xf>
    <xf borderId="0" fillId="6" fontId="2" numFmtId="0" xfId="0" applyFont="1"/>
    <xf borderId="0" fillId="6" fontId="2" numFmtId="10" xfId="0" applyFont="1" applyNumberFormat="1"/>
    <xf borderId="0" fillId="0" fontId="2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12" fontId="18" numFmtId="166" xfId="0" applyAlignment="1" applyFont="1" applyNumberFormat="1">
      <alignment horizontal="center" readingOrder="0" shrinkToFit="0" wrapText="0"/>
    </xf>
    <xf borderId="0" fillId="13" fontId="20" numFmtId="3" xfId="0" applyAlignment="1" applyFont="1" applyNumberFormat="1">
      <alignment horizontal="center" readingOrder="0" shrinkToFit="0" wrapText="0"/>
    </xf>
    <xf borderId="0" fillId="0" fontId="4" numFmtId="10" xfId="0" applyAlignment="1" applyFont="1" applyNumberFormat="1">
      <alignment horizontal="center" vertical="bottom"/>
    </xf>
    <xf borderId="0" fillId="0" fontId="15" numFmtId="0" xfId="0" applyAlignment="1" applyFont="1">
      <alignment horizontal="left" readingOrder="0" shrinkToFit="0" vertical="bottom" wrapText="0"/>
    </xf>
    <xf borderId="0" fillId="0" fontId="2" numFmtId="10" xfId="0" applyAlignment="1" applyFont="1" applyNumberFormat="1">
      <alignment readingOrder="0"/>
    </xf>
    <xf borderId="0" fillId="0" fontId="2" numFmtId="166" xfId="0" applyAlignment="1" applyFont="1" applyNumberFormat="1">
      <alignment horizontal="center" readingOrder="0"/>
    </xf>
    <xf borderId="6" fillId="15" fontId="23" numFmtId="0" xfId="0" applyAlignment="1" applyBorder="1" applyFill="1" applyFont="1">
      <alignment readingOrder="0" shrinkToFit="0" vertical="bottom" wrapText="0"/>
    </xf>
    <xf borderId="7" fillId="11" fontId="24" numFmtId="0" xfId="0" applyAlignment="1" applyBorder="1" applyFont="1">
      <alignment horizontal="center" shrinkToFit="0" wrapText="0"/>
    </xf>
    <xf borderId="0" fillId="0" fontId="12" numFmtId="9" xfId="0" applyAlignment="1" applyFont="1" applyNumberFormat="1">
      <alignment horizontal="right" readingOrder="0" shrinkToFit="0" vertical="bottom" wrapText="0"/>
    </xf>
    <xf borderId="7" fillId="16" fontId="25" numFmtId="0" xfId="0" applyAlignment="1" applyBorder="1" applyFill="1" applyFont="1">
      <alignment horizontal="right" shrinkToFit="0" wrapText="0"/>
    </xf>
    <xf borderId="7" fillId="16" fontId="25" numFmtId="0" xfId="0" applyAlignment="1" applyBorder="1" applyFont="1">
      <alignment shrinkToFit="0" wrapText="0"/>
    </xf>
    <xf borderId="7" fillId="16" fontId="5" numFmtId="0" xfId="0" applyAlignment="1" applyBorder="1" applyFont="1">
      <alignment shrinkToFit="0" wrapText="0"/>
    </xf>
    <xf borderId="7" fillId="16" fontId="26" numFmtId="0" xfId="0" applyAlignment="1" applyBorder="1" applyFont="1">
      <alignment readingOrder="0" shrinkToFit="0" wrapText="0"/>
    </xf>
    <xf borderId="7" fillId="17" fontId="25" numFmtId="0" xfId="0" applyAlignment="1" applyBorder="1" applyFill="1" applyFont="1">
      <alignment horizontal="right" shrinkToFit="0" wrapText="0"/>
    </xf>
    <xf borderId="7" fillId="17" fontId="25" numFmtId="0" xfId="0" applyAlignment="1" applyBorder="1" applyFont="1">
      <alignment shrinkToFit="0" wrapText="0"/>
    </xf>
    <xf borderId="7" fillId="17" fontId="5" numFmtId="0" xfId="0" applyAlignment="1" applyBorder="1" applyFont="1">
      <alignment shrinkToFit="0" wrapText="0"/>
    </xf>
    <xf borderId="7" fillId="18" fontId="25" numFmtId="0" xfId="0" applyAlignment="1" applyBorder="1" applyFill="1" applyFont="1">
      <alignment horizontal="right" shrinkToFit="0" wrapText="0"/>
    </xf>
    <xf borderId="7" fillId="18" fontId="25" numFmtId="0" xfId="0" applyAlignment="1" applyBorder="1" applyFont="1">
      <alignment shrinkToFit="0" wrapText="0"/>
    </xf>
    <xf borderId="7" fillId="18" fontId="27" numFmtId="0" xfId="0" applyAlignment="1" applyBorder="1" applyFont="1">
      <alignment readingOrder="0" shrinkToFit="0" wrapText="0"/>
    </xf>
    <xf borderId="7" fillId="19" fontId="25" numFmtId="0" xfId="0" applyAlignment="1" applyBorder="1" applyFill="1" applyFont="1">
      <alignment horizontal="right" shrinkToFit="0" wrapText="0"/>
    </xf>
    <xf borderId="7" fillId="19" fontId="25" numFmtId="0" xfId="0" applyAlignment="1" applyBorder="1" applyFont="1">
      <alignment shrinkToFit="0" wrapText="0"/>
    </xf>
    <xf borderId="7" fillId="18" fontId="5" numFmtId="0" xfId="0" applyAlignment="1" applyBorder="1" applyFont="1">
      <alignment shrinkToFit="0" wrapText="0"/>
    </xf>
    <xf borderId="7" fillId="19" fontId="5" numFmtId="0" xfId="0" applyAlignment="1" applyBorder="1" applyFont="1">
      <alignment shrinkToFit="0" wrapText="0"/>
    </xf>
    <xf borderId="7" fillId="20" fontId="25" numFmtId="0" xfId="0" applyAlignment="1" applyBorder="1" applyFill="1" applyFont="1">
      <alignment horizontal="right" shrinkToFit="0" wrapText="0"/>
    </xf>
    <xf borderId="7" fillId="20" fontId="25" numFmtId="0" xfId="0" applyAlignment="1" applyBorder="1" applyFont="1">
      <alignment shrinkToFit="0" wrapText="0"/>
    </xf>
    <xf borderId="7" fillId="20" fontId="5" numFmtId="0" xfId="0" applyAlignment="1" applyBorder="1" applyFont="1">
      <alignment shrinkToFit="0" wrapText="0"/>
    </xf>
    <xf borderId="7" fillId="20" fontId="28" numFmtId="0" xfId="0" applyAlignment="1" applyBorder="1" applyFont="1">
      <alignment readingOrder="0" shrinkToFit="0" wrapText="0"/>
    </xf>
    <xf borderId="7" fillId="21" fontId="25" numFmtId="0" xfId="0" applyAlignment="1" applyBorder="1" applyFill="1" applyFont="1">
      <alignment horizontal="right" shrinkToFit="0" wrapText="0"/>
    </xf>
    <xf borderId="7" fillId="21" fontId="25" numFmtId="0" xfId="0" applyAlignment="1" applyBorder="1" applyFont="1">
      <alignment shrinkToFit="0" wrapText="0"/>
    </xf>
    <xf borderId="7" fillId="21" fontId="5" numFmtId="0" xfId="0" applyAlignment="1" applyBorder="1" applyFont="1">
      <alignment shrinkToFit="0" wrapText="0"/>
    </xf>
    <xf borderId="0" fillId="0" fontId="12" numFmtId="49" xfId="0" applyAlignment="1" applyFont="1" applyNumberFormat="1">
      <alignment horizontal="left" readingOrder="0" shrinkToFit="0" vertical="bottom" wrapText="0"/>
    </xf>
    <xf borderId="0" fillId="0" fontId="12" numFmtId="49" xfId="0" applyAlignment="1" applyFont="1" applyNumberFormat="1">
      <alignment horizontal="right" readingOrder="0" shrinkToFit="0" vertical="bottom" wrapText="0"/>
    </xf>
    <xf borderId="8" fillId="15" fontId="23" numFmtId="0" xfId="0" applyAlignment="1" applyBorder="1" applyFont="1">
      <alignment horizontal="left" readingOrder="0" shrinkToFit="0" vertical="bottom" wrapText="0"/>
    </xf>
    <xf borderId="8" fillId="15" fontId="23" numFmtId="0" xfId="0" applyAlignment="1" applyBorder="1" applyFont="1">
      <alignment horizontal="right" readingOrder="0" shrinkToFit="0" vertical="bottom" wrapText="0"/>
    </xf>
    <xf borderId="1" fillId="0" fontId="29" numFmtId="0" xfId="0" applyAlignment="1" applyBorder="1" applyFont="1">
      <alignment horizontal="center" readingOrder="0" shrinkToFit="0" vertical="top" wrapText="0"/>
    </xf>
    <xf borderId="1" fillId="0" fontId="29" numFmtId="49" xfId="0" applyAlignment="1" applyBorder="1" applyFont="1" applyNumberFormat="1">
      <alignment horizontal="center" readingOrder="0" shrinkToFit="0" vertical="top" wrapText="0"/>
    </xf>
    <xf borderId="0" fillId="0" fontId="15" numFmtId="0" xfId="0" applyAlignment="1" applyFont="1">
      <alignment readingOrder="0" shrinkToFit="0" vertical="bottom" wrapText="0"/>
    </xf>
    <xf borderId="0" fillId="0" fontId="15" numFmtId="49" xfId="0" applyAlignment="1" applyFont="1" applyNumberForma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9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reem-insights.careem-engineering.com/sqllab?savedQueryId=432380" TargetMode="External"/><Relationship Id="rId2" Type="http://schemas.openxmlformats.org/officeDocument/2006/relationships/hyperlink" Target="https://careem-insights.careem-engineering.com/sqllab?savedQueryId=43238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59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</sheetData>
  <hyperlinks>
    <hyperlink r:id="rId1" ref="B2"/>
    <hyperlink r:id="rId2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</row>
    <row r="2">
      <c r="A2" s="5" t="str">
        <f t="shared" ref="A2:A13" si="1">B2&amp;C2&amp;D2</f>
        <v>LowHighWidth</v>
      </c>
      <c r="B2" s="5" t="s">
        <v>11</v>
      </c>
      <c r="C2" s="5" t="s">
        <v>12</v>
      </c>
      <c r="D2" s="6" t="s">
        <v>13</v>
      </c>
      <c r="E2" s="7">
        <v>100.0</v>
      </c>
    </row>
    <row r="3">
      <c r="A3" s="5" t="str">
        <f t="shared" si="1"/>
        <v>LowHighDepth</v>
      </c>
      <c r="B3" s="5" t="s">
        <v>11</v>
      </c>
      <c r="C3" s="5" t="s">
        <v>12</v>
      </c>
      <c r="D3" s="8" t="s">
        <v>14</v>
      </c>
      <c r="E3" s="9">
        <v>90.0</v>
      </c>
    </row>
    <row r="4">
      <c r="A4" s="5" t="str">
        <f t="shared" si="1"/>
        <v>LowLowWidth</v>
      </c>
      <c r="B4" s="5" t="s">
        <v>11</v>
      </c>
      <c r="C4" s="5" t="s">
        <v>11</v>
      </c>
      <c r="D4" s="6" t="s">
        <v>13</v>
      </c>
      <c r="E4" s="9">
        <v>40.0</v>
      </c>
    </row>
    <row r="5">
      <c r="A5" s="5" t="str">
        <f t="shared" si="1"/>
        <v>LowLowDepth</v>
      </c>
      <c r="B5" s="5" t="s">
        <v>11</v>
      </c>
      <c r="C5" s="5" t="s">
        <v>11</v>
      </c>
      <c r="D5" s="8" t="s">
        <v>14</v>
      </c>
      <c r="E5" s="10">
        <v>15.0</v>
      </c>
    </row>
    <row r="6">
      <c r="A6" s="5" t="str">
        <f t="shared" si="1"/>
        <v>MediumHighWidth</v>
      </c>
      <c r="B6" s="5" t="s">
        <v>15</v>
      </c>
      <c r="C6" s="5" t="s">
        <v>12</v>
      </c>
      <c r="D6" s="6" t="s">
        <v>13</v>
      </c>
      <c r="E6" s="9">
        <v>25.0</v>
      </c>
    </row>
    <row r="7">
      <c r="A7" s="5" t="str">
        <f t="shared" si="1"/>
        <v>MediumHighDepth</v>
      </c>
      <c r="B7" s="5" t="s">
        <v>15</v>
      </c>
      <c r="C7" s="5" t="s">
        <v>12</v>
      </c>
      <c r="D7" s="8" t="s">
        <v>14</v>
      </c>
      <c r="E7" s="10">
        <v>60.0</v>
      </c>
    </row>
    <row r="8">
      <c r="A8" s="5" t="str">
        <f t="shared" si="1"/>
        <v>MediumLowWidth</v>
      </c>
      <c r="B8" s="5" t="s">
        <v>15</v>
      </c>
      <c r="C8" s="5" t="s">
        <v>11</v>
      </c>
      <c r="D8" s="6" t="s">
        <v>13</v>
      </c>
      <c r="E8" s="11">
        <v>25.0</v>
      </c>
    </row>
    <row r="9">
      <c r="A9" s="5" t="str">
        <f t="shared" si="1"/>
        <v>MediumLowDepth</v>
      </c>
      <c r="B9" s="5" t="s">
        <v>15</v>
      </c>
      <c r="C9" s="5" t="s">
        <v>11</v>
      </c>
      <c r="D9" s="8" t="s">
        <v>14</v>
      </c>
      <c r="E9" s="10">
        <v>50.0</v>
      </c>
    </row>
    <row r="10">
      <c r="A10" s="5" t="str">
        <f t="shared" si="1"/>
        <v>HighHighWidth</v>
      </c>
      <c r="B10" s="5" t="s">
        <v>12</v>
      </c>
      <c r="C10" s="5" t="s">
        <v>12</v>
      </c>
      <c r="D10" s="6" t="s">
        <v>13</v>
      </c>
      <c r="E10" s="11">
        <v>25.0</v>
      </c>
    </row>
    <row r="11">
      <c r="A11" s="5" t="str">
        <f t="shared" si="1"/>
        <v>HighHighDepth</v>
      </c>
      <c r="B11" s="5" t="s">
        <v>12</v>
      </c>
      <c r="C11" s="5" t="s">
        <v>12</v>
      </c>
      <c r="D11" s="8" t="s">
        <v>14</v>
      </c>
      <c r="E11" s="12">
        <v>0.0</v>
      </c>
    </row>
    <row r="12">
      <c r="A12" s="5" t="str">
        <f t="shared" si="1"/>
        <v>HighLowWidth</v>
      </c>
      <c r="B12" s="5" t="s">
        <v>12</v>
      </c>
      <c r="C12" s="5" t="s">
        <v>11</v>
      </c>
      <c r="D12" s="6" t="s">
        <v>13</v>
      </c>
      <c r="E12" s="10">
        <v>15.0</v>
      </c>
    </row>
    <row r="13">
      <c r="A13" s="5" t="str">
        <f t="shared" si="1"/>
        <v>HighLowDepth</v>
      </c>
      <c r="B13" s="5" t="s">
        <v>12</v>
      </c>
      <c r="C13" s="5" t="s">
        <v>11</v>
      </c>
      <c r="D13" s="8" t="s">
        <v>14</v>
      </c>
      <c r="E13" s="1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2" t="s">
        <v>16</v>
      </c>
      <c r="B1" s="2" t="s">
        <v>10</v>
      </c>
    </row>
    <row r="2">
      <c r="A2" s="13" t="s">
        <v>17</v>
      </c>
      <c r="B2" s="2">
        <v>75.0</v>
      </c>
    </row>
    <row r="3">
      <c r="A3" s="13" t="s">
        <v>18</v>
      </c>
      <c r="B3" s="2">
        <v>100.0</v>
      </c>
    </row>
    <row r="4">
      <c r="A4" s="13" t="s">
        <v>19</v>
      </c>
      <c r="B4" s="2">
        <v>100.0</v>
      </c>
    </row>
    <row r="5">
      <c r="A5" s="13" t="s">
        <v>20</v>
      </c>
      <c r="B5" s="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9" max="9" width="16.38"/>
  </cols>
  <sheetData>
    <row r="1">
      <c r="A1" s="14" t="s">
        <v>21</v>
      </c>
      <c r="B1" s="14" t="s">
        <v>22</v>
      </c>
      <c r="C1" s="14" t="s">
        <v>23</v>
      </c>
      <c r="D1" s="14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4" t="s">
        <v>31</v>
      </c>
      <c r="L1" s="14" t="s">
        <v>32</v>
      </c>
      <c r="M1" s="14" t="s">
        <v>33</v>
      </c>
      <c r="N1" s="14" t="s">
        <v>7</v>
      </c>
      <c r="O1" s="14" t="s">
        <v>34</v>
      </c>
      <c r="P1" s="14" t="s">
        <v>35</v>
      </c>
      <c r="Q1" s="14" t="s">
        <v>36</v>
      </c>
      <c r="R1" s="14" t="s">
        <v>37</v>
      </c>
      <c r="S1" s="14" t="s">
        <v>38</v>
      </c>
      <c r="T1" s="14" t="s">
        <v>39</v>
      </c>
      <c r="U1" s="14" t="s">
        <v>40</v>
      </c>
      <c r="V1" s="14" t="s">
        <v>41</v>
      </c>
      <c r="W1" s="14" t="s">
        <v>42</v>
      </c>
      <c r="X1" s="14" t="s">
        <v>43</v>
      </c>
      <c r="Y1" s="14" t="s">
        <v>8</v>
      </c>
      <c r="Z1" s="14" t="s">
        <v>44</v>
      </c>
      <c r="AA1" s="14" t="s">
        <v>45</v>
      </c>
      <c r="AB1" s="14" t="s">
        <v>46</v>
      </c>
      <c r="AC1" s="14" t="s">
        <v>47</v>
      </c>
      <c r="AD1" s="14" t="s">
        <v>48</v>
      </c>
      <c r="AE1" s="14" t="s">
        <v>49</v>
      </c>
      <c r="AF1" s="14" t="s">
        <v>50</v>
      </c>
      <c r="AG1" s="14" t="s">
        <v>51</v>
      </c>
      <c r="AH1" s="14" t="s">
        <v>52</v>
      </c>
      <c r="AI1" s="14" t="s">
        <v>53</v>
      </c>
      <c r="AJ1" s="14" t="s">
        <v>54</v>
      </c>
      <c r="AK1" s="14" t="s">
        <v>55</v>
      </c>
      <c r="AL1" s="14" t="s">
        <v>56</v>
      </c>
      <c r="AM1" s="15"/>
      <c r="AN1" s="15"/>
      <c r="AO1" s="15"/>
      <c r="AP1" s="15"/>
      <c r="AQ1" s="15"/>
    </row>
    <row r="2">
      <c r="A2" s="14" t="s">
        <v>57</v>
      </c>
      <c r="B2" s="14" t="s">
        <v>57</v>
      </c>
      <c r="C2" s="16"/>
      <c r="D2" s="16"/>
      <c r="E2" s="17">
        <v>46310.0</v>
      </c>
      <c r="F2" s="18">
        <v>1.0</v>
      </c>
      <c r="G2" s="18">
        <v>0.0</v>
      </c>
      <c r="H2" s="18">
        <v>313.0</v>
      </c>
      <c r="I2" s="18">
        <v>0.0</v>
      </c>
      <c r="J2" s="18">
        <v>1.714286</v>
      </c>
      <c r="K2" s="18">
        <v>2.411099</v>
      </c>
      <c r="L2" s="18">
        <v>3.565624</v>
      </c>
      <c r="M2" s="18">
        <v>2.411099</v>
      </c>
      <c r="N2" s="18">
        <v>1.0</v>
      </c>
      <c r="O2" s="18">
        <v>2.411099</v>
      </c>
      <c r="P2" s="18">
        <v>2.411099</v>
      </c>
      <c r="Q2" s="18">
        <v>2.411099</v>
      </c>
      <c r="R2" s="18">
        <v>2.411099</v>
      </c>
      <c r="S2" s="18">
        <v>2.411099</v>
      </c>
      <c r="T2" s="18">
        <v>2.411099</v>
      </c>
      <c r="U2" s="18">
        <v>2.411099</v>
      </c>
      <c r="V2" s="18">
        <v>2.411099</v>
      </c>
      <c r="W2" s="18">
        <v>2.411099</v>
      </c>
      <c r="X2" s="18">
        <v>2.411099</v>
      </c>
      <c r="Y2" s="18">
        <v>2.411099</v>
      </c>
      <c r="Z2" s="18">
        <v>0.0</v>
      </c>
      <c r="AA2" s="18">
        <v>2.411099</v>
      </c>
      <c r="AB2" s="18">
        <v>0.005492</v>
      </c>
      <c r="AC2" s="18">
        <v>0.0</v>
      </c>
      <c r="AD2" s="18">
        <v>2.411099</v>
      </c>
      <c r="AE2" s="18">
        <v>2.411099</v>
      </c>
      <c r="AF2" s="18">
        <v>2.411099</v>
      </c>
      <c r="AG2" s="18">
        <v>2.411099</v>
      </c>
      <c r="AH2" s="18">
        <v>0.0</v>
      </c>
      <c r="AI2" s="18">
        <v>2.411099</v>
      </c>
      <c r="AJ2" s="18">
        <v>0.005492</v>
      </c>
      <c r="AK2" s="18">
        <v>0.0</v>
      </c>
      <c r="AL2" s="19" t="s">
        <v>58</v>
      </c>
      <c r="AM2" s="19"/>
      <c r="AN2" s="19"/>
      <c r="AO2" s="19"/>
      <c r="AP2" s="19"/>
      <c r="AQ2" s="19"/>
    </row>
    <row r="3">
      <c r="A3" s="14" t="s">
        <v>59</v>
      </c>
      <c r="B3" s="14" t="s">
        <v>59</v>
      </c>
      <c r="C3" s="16"/>
      <c r="D3" s="16"/>
      <c r="E3" s="14" t="s">
        <v>60</v>
      </c>
      <c r="F3" s="18">
        <v>60.0</v>
      </c>
      <c r="G3" s="18">
        <v>9.0</v>
      </c>
      <c r="H3" s="18">
        <v>70485.0</v>
      </c>
      <c r="I3" s="18">
        <v>70485.0</v>
      </c>
      <c r="J3" s="18">
        <v>0.0</v>
      </c>
      <c r="K3" s="18">
        <v>0.0</v>
      </c>
      <c r="L3" s="18">
        <v>5.94438</v>
      </c>
      <c r="M3" s="18">
        <v>0.0</v>
      </c>
      <c r="N3" s="18">
        <v>0.0</v>
      </c>
      <c r="O3" s="18">
        <v>0.0</v>
      </c>
      <c r="P3" s="18">
        <v>0.0</v>
      </c>
      <c r="Q3" s="18">
        <v>0.0</v>
      </c>
      <c r="R3" s="18">
        <v>0.0</v>
      </c>
      <c r="S3" s="18">
        <v>0.0</v>
      </c>
      <c r="T3" s="18">
        <v>0.0</v>
      </c>
      <c r="U3" s="18">
        <v>0.0</v>
      </c>
      <c r="V3" s="18">
        <v>0.0</v>
      </c>
      <c r="W3" s="18">
        <v>0.0</v>
      </c>
      <c r="X3" s="18">
        <v>0.0</v>
      </c>
      <c r="Y3" s="18">
        <v>0.0</v>
      </c>
      <c r="Z3" s="18">
        <v>0.0</v>
      </c>
      <c r="AA3" s="18">
        <v>2.411099</v>
      </c>
      <c r="AB3" s="18">
        <v>0.005492</v>
      </c>
      <c r="AC3" s="18">
        <v>0.0</v>
      </c>
      <c r="AD3" s="18">
        <v>0.0</v>
      </c>
      <c r="AE3" s="18">
        <v>0.0</v>
      </c>
      <c r="AF3" s="18">
        <v>0.0</v>
      </c>
      <c r="AG3" s="18">
        <v>0.0</v>
      </c>
      <c r="AH3" s="18">
        <v>0.0</v>
      </c>
      <c r="AI3" s="18">
        <v>2.411099</v>
      </c>
      <c r="AJ3" s="18">
        <v>0.005492</v>
      </c>
      <c r="AK3" s="18">
        <v>0.0</v>
      </c>
      <c r="AL3" s="19" t="s">
        <v>58</v>
      </c>
      <c r="AM3" s="19"/>
      <c r="AN3" s="19"/>
      <c r="AO3" s="19"/>
      <c r="AP3" s="19"/>
      <c r="AQ3" s="19"/>
    </row>
    <row r="4">
      <c r="A4" s="14" t="s">
        <v>61</v>
      </c>
      <c r="B4" s="14" t="s">
        <v>61</v>
      </c>
      <c r="C4" s="16"/>
      <c r="D4" s="16"/>
      <c r="E4" s="14" t="s">
        <v>62</v>
      </c>
      <c r="F4" s="18">
        <v>378.0</v>
      </c>
      <c r="G4" s="18">
        <v>3.0</v>
      </c>
      <c r="H4" s="18">
        <v>203.0</v>
      </c>
      <c r="I4" s="18">
        <v>203.0</v>
      </c>
      <c r="J4" s="18">
        <v>0.0</v>
      </c>
      <c r="K4" s="18">
        <v>0.0</v>
      </c>
      <c r="L4" s="18">
        <v>0.0</v>
      </c>
      <c r="M4" s="18">
        <v>0.0</v>
      </c>
      <c r="N4" s="18">
        <v>0.0</v>
      </c>
      <c r="O4" s="18">
        <v>0.0</v>
      </c>
      <c r="P4" s="18">
        <v>0.0</v>
      </c>
      <c r="Q4" s="18">
        <v>0.0</v>
      </c>
      <c r="R4" s="18">
        <v>0.0</v>
      </c>
      <c r="S4" s="18">
        <v>0.0</v>
      </c>
      <c r="T4" s="18">
        <v>0.0</v>
      </c>
      <c r="U4" s="18">
        <v>0.0</v>
      </c>
      <c r="V4" s="18">
        <v>0.0</v>
      </c>
      <c r="W4" s="18">
        <v>0.0</v>
      </c>
      <c r="X4" s="18">
        <v>0.0</v>
      </c>
      <c r="Y4" s="18">
        <v>0.0</v>
      </c>
      <c r="Z4" s="18">
        <v>0.0</v>
      </c>
      <c r="AA4" s="18">
        <v>2.411099</v>
      </c>
      <c r="AB4" s="18">
        <v>0.005492</v>
      </c>
      <c r="AC4" s="18">
        <v>0.0</v>
      </c>
      <c r="AD4" s="18">
        <v>0.0</v>
      </c>
      <c r="AE4" s="18">
        <v>0.0</v>
      </c>
      <c r="AF4" s="18">
        <v>0.0</v>
      </c>
      <c r="AG4" s="18">
        <v>0.0</v>
      </c>
      <c r="AH4" s="18">
        <v>0.0</v>
      </c>
      <c r="AI4" s="18">
        <v>2.411099</v>
      </c>
      <c r="AJ4" s="18">
        <v>0.005492</v>
      </c>
      <c r="AK4" s="18">
        <v>0.0</v>
      </c>
      <c r="AL4" s="19" t="s">
        <v>58</v>
      </c>
      <c r="AM4" s="19"/>
      <c r="AN4" s="19"/>
      <c r="AO4" s="19"/>
      <c r="AP4" s="19"/>
      <c r="AQ4" s="19"/>
    </row>
    <row r="5">
      <c r="A5" s="14" t="s">
        <v>63</v>
      </c>
      <c r="B5" s="14" t="s">
        <v>64</v>
      </c>
      <c r="C5" s="14" t="s">
        <v>65</v>
      </c>
      <c r="D5" s="14" t="s">
        <v>66</v>
      </c>
      <c r="E5" s="14" t="s">
        <v>60</v>
      </c>
      <c r="F5" s="18">
        <v>1.0</v>
      </c>
      <c r="G5" s="18">
        <v>0.0</v>
      </c>
      <c r="H5" s="18">
        <v>0.0</v>
      </c>
      <c r="I5" s="18">
        <v>0.0</v>
      </c>
      <c r="J5" s="18">
        <v>0.0</v>
      </c>
      <c r="K5" s="18">
        <v>0.090909</v>
      </c>
      <c r="L5" s="18">
        <v>1.224026</v>
      </c>
      <c r="M5" s="18">
        <v>0.090909</v>
      </c>
      <c r="N5" s="18">
        <v>1.0</v>
      </c>
      <c r="O5" s="18">
        <v>0.090909</v>
      </c>
      <c r="P5" s="18">
        <v>0.090909</v>
      </c>
      <c r="Q5" s="18">
        <v>0.090909</v>
      </c>
      <c r="R5" s="18">
        <v>0.090909</v>
      </c>
      <c r="S5" s="18">
        <v>0.090909</v>
      </c>
      <c r="T5" s="18">
        <v>0.090909</v>
      </c>
      <c r="U5" s="18">
        <v>0.090909</v>
      </c>
      <c r="V5" s="18">
        <v>0.090909</v>
      </c>
      <c r="W5" s="18">
        <v>0.090909</v>
      </c>
      <c r="X5" s="18">
        <v>0.090909</v>
      </c>
      <c r="Y5" s="18">
        <v>0.090909</v>
      </c>
      <c r="Z5" s="18">
        <v>0.0</v>
      </c>
      <c r="AA5" s="18">
        <v>0.090909</v>
      </c>
      <c r="AB5" s="18">
        <v>0.008354</v>
      </c>
      <c r="AC5" s="18">
        <v>0.0</v>
      </c>
      <c r="AD5" s="18">
        <v>3.468971</v>
      </c>
      <c r="AE5" s="18">
        <v>3.642425</v>
      </c>
      <c r="AF5" s="18">
        <v>4.357632</v>
      </c>
      <c r="AG5" s="18">
        <v>3.886419</v>
      </c>
      <c r="AH5" s="18">
        <v>1.07037</v>
      </c>
      <c r="AI5" s="18">
        <v>3.642425</v>
      </c>
      <c r="AJ5" s="18">
        <v>2.855238</v>
      </c>
      <c r="AK5" s="18">
        <v>1.930624</v>
      </c>
      <c r="AL5" s="19" t="s">
        <v>58</v>
      </c>
      <c r="AM5" s="19"/>
      <c r="AN5" s="19"/>
      <c r="AO5" s="19"/>
      <c r="AP5" s="19"/>
      <c r="AQ5" s="19"/>
    </row>
    <row r="6">
      <c r="A6" s="14" t="s">
        <v>67</v>
      </c>
      <c r="B6" s="14" t="s">
        <v>68</v>
      </c>
      <c r="C6" s="14" t="s">
        <v>65</v>
      </c>
      <c r="D6" s="14" t="s">
        <v>66</v>
      </c>
      <c r="E6" s="14" t="s">
        <v>62</v>
      </c>
      <c r="F6" s="18">
        <v>1.0</v>
      </c>
      <c r="G6" s="18">
        <v>0.0</v>
      </c>
      <c r="H6" s="18">
        <v>0.0</v>
      </c>
      <c r="I6" s="18">
        <v>0.0</v>
      </c>
      <c r="J6" s="18">
        <v>0.0</v>
      </c>
      <c r="K6" s="18">
        <v>0.0</v>
      </c>
      <c r="L6" s="18">
        <v>0.0</v>
      </c>
      <c r="M6" s="18">
        <v>0.0</v>
      </c>
      <c r="N6" s="18">
        <v>0.0</v>
      </c>
      <c r="O6" s="18">
        <v>0.0</v>
      </c>
      <c r="P6" s="18">
        <v>0.0</v>
      </c>
      <c r="Q6" s="18">
        <v>0.0</v>
      </c>
      <c r="R6" s="18">
        <v>0.0</v>
      </c>
      <c r="S6" s="18">
        <v>0.0</v>
      </c>
      <c r="T6" s="18">
        <v>0.0</v>
      </c>
      <c r="U6" s="18">
        <v>0.0</v>
      </c>
      <c r="V6" s="18">
        <v>0.0</v>
      </c>
      <c r="W6" s="18">
        <v>0.0</v>
      </c>
      <c r="X6" s="18">
        <v>0.0</v>
      </c>
      <c r="Y6" s="18">
        <v>0.0</v>
      </c>
      <c r="Z6" s="18">
        <v>0.0</v>
      </c>
      <c r="AA6" s="18">
        <v>0.090909</v>
      </c>
      <c r="AB6" s="18">
        <v>0.008354</v>
      </c>
      <c r="AC6" s="18">
        <v>0.0</v>
      </c>
      <c r="AD6" s="18">
        <v>0.0</v>
      </c>
      <c r="AE6" s="18">
        <v>0.0</v>
      </c>
      <c r="AF6" s="18">
        <v>0.0</v>
      </c>
      <c r="AG6" s="18">
        <v>0.0</v>
      </c>
      <c r="AH6" s="18">
        <v>1.07037</v>
      </c>
      <c r="AI6" s="18">
        <v>3.642425</v>
      </c>
      <c r="AJ6" s="18">
        <v>2.855238</v>
      </c>
      <c r="AK6" s="18">
        <v>1.930624</v>
      </c>
      <c r="AL6" s="19" t="s">
        <v>58</v>
      </c>
      <c r="AM6" s="19"/>
      <c r="AN6" s="19"/>
      <c r="AO6" s="19"/>
      <c r="AP6" s="19"/>
      <c r="AQ6" s="19"/>
    </row>
    <row r="7">
      <c r="A7" s="14" t="s">
        <v>69</v>
      </c>
      <c r="B7" s="14" t="s">
        <v>70</v>
      </c>
      <c r="C7" s="14" t="s">
        <v>65</v>
      </c>
      <c r="D7" s="14" t="s">
        <v>71</v>
      </c>
      <c r="E7" s="14" t="s">
        <v>72</v>
      </c>
      <c r="F7" s="18">
        <v>3.0</v>
      </c>
      <c r="G7" s="18">
        <v>0.0</v>
      </c>
      <c r="H7" s="18">
        <v>1448.0</v>
      </c>
      <c r="I7" s="18">
        <v>0.0</v>
      </c>
      <c r="J7" s="18">
        <v>14.18623</v>
      </c>
      <c r="K7" s="18">
        <v>14.39415</v>
      </c>
      <c r="L7" s="18">
        <v>16.0535</v>
      </c>
      <c r="M7" s="18">
        <v>8.702803</v>
      </c>
      <c r="N7" s="18">
        <v>0.604607</v>
      </c>
      <c r="O7" s="18">
        <v>2.053049</v>
      </c>
      <c r="P7" s="18">
        <v>2.053049</v>
      </c>
      <c r="Q7" s="18">
        <v>2.053049</v>
      </c>
      <c r="R7" s="18">
        <v>3.638295</v>
      </c>
      <c r="S7" s="18">
        <v>8.702803</v>
      </c>
      <c r="T7" s="18">
        <v>2.053049</v>
      </c>
      <c r="U7" s="18">
        <v>2.053049</v>
      </c>
      <c r="V7" s="18">
        <v>2.053049</v>
      </c>
      <c r="W7" s="18">
        <v>3.638295</v>
      </c>
      <c r="X7" s="18">
        <v>8.702803</v>
      </c>
      <c r="Y7" s="18">
        <v>4.798049</v>
      </c>
      <c r="Z7" s="18">
        <v>1.930624</v>
      </c>
      <c r="AA7" s="18">
        <v>3.642425</v>
      </c>
      <c r="AB7" s="18">
        <v>3.209722</v>
      </c>
      <c r="AC7" s="18">
        <v>4.798049</v>
      </c>
      <c r="AD7" s="18">
        <v>3.638295</v>
      </c>
      <c r="AE7" s="18">
        <v>3.638295</v>
      </c>
      <c r="AF7" s="18">
        <v>4.798049</v>
      </c>
      <c r="AG7" s="18">
        <v>4.798049</v>
      </c>
      <c r="AH7" s="18">
        <v>1.07037</v>
      </c>
      <c r="AI7" s="18">
        <v>3.642425</v>
      </c>
      <c r="AJ7" s="18">
        <v>2.855238</v>
      </c>
      <c r="AK7" s="18">
        <v>1.930624</v>
      </c>
      <c r="AL7" s="19" t="s">
        <v>58</v>
      </c>
      <c r="AM7" s="19"/>
      <c r="AN7" s="19"/>
      <c r="AO7" s="19"/>
      <c r="AP7" s="19"/>
      <c r="AQ7" s="19"/>
    </row>
    <row r="8">
      <c r="A8" s="14" t="s">
        <v>73</v>
      </c>
      <c r="B8" s="14" t="s">
        <v>74</v>
      </c>
      <c r="C8" s="14" t="s">
        <v>65</v>
      </c>
      <c r="D8" s="14" t="s">
        <v>71</v>
      </c>
      <c r="E8" s="14" t="s">
        <v>75</v>
      </c>
      <c r="F8" s="18">
        <v>1.0</v>
      </c>
      <c r="G8" s="18">
        <v>0.0</v>
      </c>
      <c r="H8" s="18">
        <v>240.0</v>
      </c>
      <c r="I8" s="18">
        <v>0.0</v>
      </c>
      <c r="J8" s="18">
        <v>0.942002</v>
      </c>
      <c r="K8" s="18">
        <v>1.930624</v>
      </c>
      <c r="L8" s="18">
        <v>2.295348</v>
      </c>
      <c r="M8" s="18">
        <v>1.930624</v>
      </c>
      <c r="N8" s="18">
        <v>1.0</v>
      </c>
      <c r="O8" s="18">
        <v>1.930624</v>
      </c>
      <c r="P8" s="18">
        <v>1.930624</v>
      </c>
      <c r="Q8" s="18">
        <v>1.930624</v>
      </c>
      <c r="R8" s="18">
        <v>1.930624</v>
      </c>
      <c r="S8" s="18">
        <v>1.930624</v>
      </c>
      <c r="T8" s="18">
        <v>1.930624</v>
      </c>
      <c r="U8" s="18">
        <v>1.930624</v>
      </c>
      <c r="V8" s="18">
        <v>1.930624</v>
      </c>
      <c r="W8" s="18">
        <v>1.930624</v>
      </c>
      <c r="X8" s="18">
        <v>1.930624</v>
      </c>
      <c r="Y8" s="18">
        <v>1.930624</v>
      </c>
      <c r="Z8" s="18">
        <v>1.930624</v>
      </c>
      <c r="AA8" s="18">
        <v>3.642425</v>
      </c>
      <c r="AB8" s="18">
        <v>3.209722</v>
      </c>
      <c r="AC8" s="18">
        <v>4.798049</v>
      </c>
      <c r="AD8" s="18">
        <v>1.930624</v>
      </c>
      <c r="AE8" s="18">
        <v>1.930624</v>
      </c>
      <c r="AF8" s="18">
        <v>1.930624</v>
      </c>
      <c r="AG8" s="18">
        <v>1.930624</v>
      </c>
      <c r="AH8" s="18">
        <v>1.07037</v>
      </c>
      <c r="AI8" s="18">
        <v>3.642425</v>
      </c>
      <c r="AJ8" s="18">
        <v>2.855238</v>
      </c>
      <c r="AK8" s="18">
        <v>1.930624</v>
      </c>
      <c r="AL8" s="19" t="s">
        <v>58</v>
      </c>
      <c r="AM8" s="19"/>
      <c r="AN8" s="19"/>
      <c r="AO8" s="19"/>
      <c r="AP8" s="19"/>
      <c r="AQ8" s="19"/>
    </row>
    <row r="9">
      <c r="A9" s="14" t="s">
        <v>63</v>
      </c>
      <c r="B9" s="14" t="s">
        <v>76</v>
      </c>
      <c r="C9" s="14" t="s">
        <v>65</v>
      </c>
      <c r="D9" s="14" t="s">
        <v>71</v>
      </c>
      <c r="E9" s="14" t="s">
        <v>60</v>
      </c>
      <c r="F9" s="18">
        <v>17.0</v>
      </c>
      <c r="G9" s="18">
        <v>0.0</v>
      </c>
      <c r="H9" s="18">
        <v>7304.0</v>
      </c>
      <c r="I9" s="18">
        <v>0.0</v>
      </c>
      <c r="J9" s="18">
        <v>85.28796</v>
      </c>
      <c r="K9" s="18">
        <v>82.58739</v>
      </c>
      <c r="L9" s="18">
        <v>83.14779</v>
      </c>
      <c r="M9" s="18">
        <v>42.78447</v>
      </c>
      <c r="N9" s="18">
        <v>0.518051</v>
      </c>
      <c r="O9" s="18">
        <v>0.719298</v>
      </c>
      <c r="P9" s="18">
        <v>1.239692</v>
      </c>
      <c r="Q9" s="18">
        <v>2.840741</v>
      </c>
      <c r="R9" s="18">
        <v>3.642425</v>
      </c>
      <c r="S9" s="18">
        <v>6.231089</v>
      </c>
      <c r="T9" s="18">
        <v>0.719298</v>
      </c>
      <c r="U9" s="18">
        <v>1.239692</v>
      </c>
      <c r="V9" s="18">
        <v>2.840741</v>
      </c>
      <c r="W9" s="18">
        <v>3.642425</v>
      </c>
      <c r="X9" s="18">
        <v>6.231089</v>
      </c>
      <c r="Y9" s="18">
        <v>4.858082</v>
      </c>
      <c r="Z9" s="18">
        <v>1.930624</v>
      </c>
      <c r="AA9" s="18">
        <v>3.642425</v>
      </c>
      <c r="AB9" s="18">
        <v>3.209722</v>
      </c>
      <c r="AC9" s="18">
        <v>4.798049</v>
      </c>
      <c r="AD9" s="18">
        <v>3.468971</v>
      </c>
      <c r="AE9" s="18">
        <v>3.642425</v>
      </c>
      <c r="AF9" s="18">
        <v>4.357632</v>
      </c>
      <c r="AG9" s="18">
        <v>3.886419</v>
      </c>
      <c r="AH9" s="18">
        <v>1.07037</v>
      </c>
      <c r="AI9" s="18">
        <v>3.642425</v>
      </c>
      <c r="AJ9" s="18">
        <v>2.855238</v>
      </c>
      <c r="AK9" s="18">
        <v>1.930624</v>
      </c>
      <c r="AL9" s="19" t="s">
        <v>58</v>
      </c>
      <c r="AM9" s="19"/>
      <c r="AN9" s="19"/>
      <c r="AO9" s="19"/>
      <c r="AP9" s="19"/>
      <c r="AQ9" s="19"/>
    </row>
    <row r="10">
      <c r="A10" s="14" t="s">
        <v>77</v>
      </c>
      <c r="B10" s="14" t="s">
        <v>78</v>
      </c>
      <c r="C10" s="14" t="s">
        <v>65</v>
      </c>
      <c r="D10" s="14" t="s">
        <v>71</v>
      </c>
      <c r="E10" s="20">
        <v>46300.0</v>
      </c>
      <c r="F10" s="18">
        <v>3.0</v>
      </c>
      <c r="G10" s="18">
        <v>0.0</v>
      </c>
      <c r="H10" s="18">
        <v>708.0</v>
      </c>
      <c r="I10" s="18">
        <v>0.0</v>
      </c>
      <c r="J10" s="18">
        <v>14.26952</v>
      </c>
      <c r="K10" s="18">
        <v>23.05727</v>
      </c>
      <c r="L10" s="18">
        <v>22.40387</v>
      </c>
      <c r="M10" s="18">
        <v>11.62304</v>
      </c>
      <c r="N10" s="18">
        <v>0.504094</v>
      </c>
      <c r="O10" s="18">
        <v>0.0</v>
      </c>
      <c r="P10" s="18">
        <v>0.0</v>
      </c>
      <c r="Q10" s="18">
        <v>0.0</v>
      </c>
      <c r="R10" s="18">
        <v>11.43423</v>
      </c>
      <c r="S10" s="18">
        <v>11.62304</v>
      </c>
      <c r="T10" s="18">
        <v>11.43423</v>
      </c>
      <c r="U10" s="18">
        <v>11.43423</v>
      </c>
      <c r="V10" s="18">
        <v>11.43423</v>
      </c>
      <c r="W10" s="18">
        <v>11.62304</v>
      </c>
      <c r="X10" s="18">
        <v>11.62304</v>
      </c>
      <c r="Y10" s="18">
        <v>7.685756</v>
      </c>
      <c r="Z10" s="18">
        <v>1.930624</v>
      </c>
      <c r="AA10" s="18">
        <v>3.642425</v>
      </c>
      <c r="AB10" s="18">
        <v>3.209722</v>
      </c>
      <c r="AC10" s="18">
        <v>4.798049</v>
      </c>
      <c r="AD10" s="18">
        <v>11.43423</v>
      </c>
      <c r="AE10" s="18">
        <v>11.62304</v>
      </c>
      <c r="AF10" s="18">
        <v>7.685756</v>
      </c>
      <c r="AG10" s="18">
        <v>7.685756</v>
      </c>
      <c r="AH10" s="18">
        <v>1.07037</v>
      </c>
      <c r="AI10" s="18">
        <v>3.642425</v>
      </c>
      <c r="AJ10" s="18">
        <v>2.855238</v>
      </c>
      <c r="AK10" s="18">
        <v>1.930624</v>
      </c>
      <c r="AL10" s="19" t="s">
        <v>58</v>
      </c>
      <c r="AM10" s="19"/>
      <c r="AN10" s="19"/>
      <c r="AO10" s="19"/>
      <c r="AP10" s="19"/>
      <c r="AQ10" s="19"/>
    </row>
    <row r="11">
      <c r="A11" s="14" t="s">
        <v>67</v>
      </c>
      <c r="B11" s="14" t="s">
        <v>79</v>
      </c>
      <c r="C11" s="14" t="s">
        <v>65</v>
      </c>
      <c r="D11" s="14" t="s">
        <v>71</v>
      </c>
      <c r="E11" s="14" t="s">
        <v>62</v>
      </c>
      <c r="F11" s="18">
        <v>14.0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1.930624</v>
      </c>
      <c r="AA11" s="18">
        <v>3.642425</v>
      </c>
      <c r="AB11" s="18">
        <v>3.209722</v>
      </c>
      <c r="AC11" s="18">
        <v>4.798049</v>
      </c>
      <c r="AD11" s="18">
        <v>0.0</v>
      </c>
      <c r="AE11" s="18">
        <v>0.0</v>
      </c>
      <c r="AF11" s="18">
        <v>0.0</v>
      </c>
      <c r="AG11" s="18">
        <v>0.0</v>
      </c>
      <c r="AH11" s="18">
        <v>1.07037</v>
      </c>
      <c r="AI11" s="18">
        <v>3.642425</v>
      </c>
      <c r="AJ11" s="18">
        <v>2.855238</v>
      </c>
      <c r="AK11" s="18">
        <v>1.930624</v>
      </c>
      <c r="AL11" s="19" t="s">
        <v>58</v>
      </c>
      <c r="AM11" s="19"/>
      <c r="AN11" s="19"/>
      <c r="AO11" s="19"/>
      <c r="AP11" s="19"/>
      <c r="AQ11" s="19"/>
    </row>
    <row r="12">
      <c r="A12" s="14" t="s">
        <v>63</v>
      </c>
      <c r="B12" s="14" t="s">
        <v>80</v>
      </c>
      <c r="C12" s="14" t="s">
        <v>65</v>
      </c>
      <c r="D12" s="14" t="s">
        <v>81</v>
      </c>
      <c r="E12" s="14" t="s">
        <v>60</v>
      </c>
      <c r="F12" s="18">
        <v>9.0</v>
      </c>
      <c r="G12" s="18">
        <v>0.0</v>
      </c>
      <c r="H12" s="18">
        <v>3301.0</v>
      </c>
      <c r="I12" s="18">
        <v>0.0</v>
      </c>
      <c r="J12" s="18">
        <v>34.2415</v>
      </c>
      <c r="K12" s="18">
        <v>34.97777</v>
      </c>
      <c r="L12" s="18">
        <v>35.86931</v>
      </c>
      <c r="M12" s="18">
        <v>18.86995</v>
      </c>
      <c r="N12" s="18">
        <v>0.539484</v>
      </c>
      <c r="O12" s="18">
        <v>0.0</v>
      </c>
      <c r="P12" s="18">
        <v>1.07037</v>
      </c>
      <c r="Q12" s="18">
        <v>1.08688</v>
      </c>
      <c r="R12" s="18">
        <v>3.311832</v>
      </c>
      <c r="S12" s="18">
        <v>5.123815</v>
      </c>
      <c r="T12" s="18">
        <v>1.07037</v>
      </c>
      <c r="U12" s="18">
        <v>1.08688</v>
      </c>
      <c r="V12" s="18">
        <v>1.175944</v>
      </c>
      <c r="W12" s="18">
        <v>4.338978</v>
      </c>
      <c r="X12" s="18">
        <v>5.123815</v>
      </c>
      <c r="Y12" s="18">
        <v>3.886419</v>
      </c>
      <c r="Z12" s="18">
        <v>1.07037</v>
      </c>
      <c r="AA12" s="18">
        <v>4.338978</v>
      </c>
      <c r="AB12" s="18">
        <v>2.331852</v>
      </c>
      <c r="AC12" s="18">
        <v>3.886419</v>
      </c>
      <c r="AD12" s="18">
        <v>3.468971</v>
      </c>
      <c r="AE12" s="18">
        <v>3.642425</v>
      </c>
      <c r="AF12" s="18">
        <v>4.357632</v>
      </c>
      <c r="AG12" s="18">
        <v>3.886419</v>
      </c>
      <c r="AH12" s="18">
        <v>1.07037</v>
      </c>
      <c r="AI12" s="18">
        <v>3.642425</v>
      </c>
      <c r="AJ12" s="18">
        <v>2.855238</v>
      </c>
      <c r="AK12" s="18">
        <v>1.930624</v>
      </c>
      <c r="AL12" s="19" t="s">
        <v>58</v>
      </c>
      <c r="AM12" s="19"/>
      <c r="AN12" s="19"/>
      <c r="AO12" s="19"/>
      <c r="AP12" s="19"/>
      <c r="AQ12" s="19"/>
    </row>
    <row r="13">
      <c r="A13" s="14" t="s">
        <v>67</v>
      </c>
      <c r="B13" s="14" t="s">
        <v>82</v>
      </c>
      <c r="C13" s="14" t="s">
        <v>65</v>
      </c>
      <c r="D13" s="14" t="s">
        <v>81</v>
      </c>
      <c r="E13" s="14" t="s">
        <v>62</v>
      </c>
      <c r="F13" s="18">
        <v>6.0</v>
      </c>
      <c r="G13" s="18">
        <v>0.0</v>
      </c>
      <c r="H13" s="18">
        <v>0.0</v>
      </c>
      <c r="I13" s="18">
        <v>0.0</v>
      </c>
      <c r="J13" s="18">
        <v>0.0</v>
      </c>
      <c r="K13" s="18">
        <v>0.0</v>
      </c>
      <c r="L13" s="18">
        <v>0.0</v>
      </c>
      <c r="M13" s="18">
        <v>0.0</v>
      </c>
      <c r="N13" s="18">
        <v>0.0</v>
      </c>
      <c r="O13" s="18">
        <v>0.0</v>
      </c>
      <c r="P13" s="18">
        <v>0.0</v>
      </c>
      <c r="Q13" s="18">
        <v>0.0</v>
      </c>
      <c r="R13" s="18">
        <v>0.0</v>
      </c>
      <c r="S13" s="18">
        <v>0.0</v>
      </c>
      <c r="T13" s="18">
        <v>0.0</v>
      </c>
      <c r="U13" s="18">
        <v>0.0</v>
      </c>
      <c r="V13" s="18">
        <v>0.0</v>
      </c>
      <c r="W13" s="18">
        <v>0.0</v>
      </c>
      <c r="X13" s="18">
        <v>0.0</v>
      </c>
      <c r="Y13" s="18">
        <v>0.0</v>
      </c>
      <c r="Z13" s="18">
        <v>1.07037</v>
      </c>
      <c r="AA13" s="18">
        <v>4.338978</v>
      </c>
      <c r="AB13" s="18">
        <v>2.331852</v>
      </c>
      <c r="AC13" s="18">
        <v>3.886419</v>
      </c>
      <c r="AD13" s="18">
        <v>0.0</v>
      </c>
      <c r="AE13" s="18">
        <v>0.0</v>
      </c>
      <c r="AF13" s="18">
        <v>0.0</v>
      </c>
      <c r="AG13" s="18">
        <v>0.0</v>
      </c>
      <c r="AH13" s="18">
        <v>1.07037</v>
      </c>
      <c r="AI13" s="18">
        <v>3.642425</v>
      </c>
      <c r="AJ13" s="18">
        <v>2.855238</v>
      </c>
      <c r="AK13" s="18">
        <v>1.930624</v>
      </c>
      <c r="AL13" s="19" t="s">
        <v>58</v>
      </c>
      <c r="AM13" s="19"/>
      <c r="AN13" s="19"/>
      <c r="AO13" s="19"/>
      <c r="AP13" s="19"/>
      <c r="AQ13" s="19"/>
    </row>
    <row r="14">
      <c r="A14" s="14" t="s">
        <v>83</v>
      </c>
      <c r="B14" s="14" t="s">
        <v>68</v>
      </c>
      <c r="C14" s="14" t="s">
        <v>84</v>
      </c>
      <c r="D14" s="14" t="s">
        <v>66</v>
      </c>
      <c r="E14" s="14" t="s">
        <v>62</v>
      </c>
      <c r="F14" s="18">
        <v>1.0</v>
      </c>
      <c r="G14" s="18">
        <v>0.0</v>
      </c>
      <c r="H14" s="18">
        <v>0.0</v>
      </c>
      <c r="I14" s="18">
        <v>0.0</v>
      </c>
      <c r="J14" s="18">
        <v>0.0</v>
      </c>
      <c r="K14" s="18">
        <v>0.0</v>
      </c>
      <c r="L14" s="18">
        <v>0.0</v>
      </c>
      <c r="M14" s="18">
        <v>0.0</v>
      </c>
      <c r="N14" s="18">
        <v>0.0</v>
      </c>
      <c r="O14" s="18">
        <v>0.0</v>
      </c>
      <c r="P14" s="18">
        <v>0.0</v>
      </c>
      <c r="Q14" s="18">
        <v>0.0</v>
      </c>
      <c r="R14" s="18">
        <v>0.0</v>
      </c>
      <c r="S14" s="18">
        <v>0.0</v>
      </c>
      <c r="T14" s="18">
        <v>0.0</v>
      </c>
      <c r="U14" s="18">
        <v>0.0</v>
      </c>
      <c r="V14" s="18">
        <v>0.0</v>
      </c>
      <c r="W14" s="18">
        <v>0.0</v>
      </c>
      <c r="X14" s="18">
        <v>0.0</v>
      </c>
      <c r="Y14" s="18">
        <v>0.0</v>
      </c>
      <c r="Z14" s="18">
        <v>0.0</v>
      </c>
      <c r="AA14" s="18">
        <v>0.090909</v>
      </c>
      <c r="AB14" s="18">
        <v>0.008354</v>
      </c>
      <c r="AC14" s="18">
        <v>0.0</v>
      </c>
      <c r="AD14" s="18">
        <v>0.0</v>
      </c>
      <c r="AE14" s="18">
        <v>0.0</v>
      </c>
      <c r="AF14" s="18">
        <v>0.0</v>
      </c>
      <c r="AG14" s="18">
        <v>0.0</v>
      </c>
      <c r="AH14" s="18">
        <v>0.0</v>
      </c>
      <c r="AI14" s="18">
        <v>2.000646</v>
      </c>
      <c r="AJ14" s="18">
        <v>1.750649</v>
      </c>
      <c r="AK14" s="18">
        <v>1.176239</v>
      </c>
      <c r="AL14" s="19" t="s">
        <v>58</v>
      </c>
      <c r="AM14" s="19"/>
      <c r="AN14" s="19"/>
      <c r="AO14" s="19"/>
      <c r="AP14" s="19"/>
      <c r="AQ14" s="19"/>
    </row>
    <row r="15">
      <c r="A15" s="14" t="s">
        <v>85</v>
      </c>
      <c r="B15" s="14" t="s">
        <v>86</v>
      </c>
      <c r="C15" s="14" t="s">
        <v>84</v>
      </c>
      <c r="D15" s="14" t="s">
        <v>87</v>
      </c>
      <c r="E15" s="14" t="s">
        <v>88</v>
      </c>
      <c r="F15" s="18">
        <v>1.0</v>
      </c>
      <c r="G15" s="18">
        <v>0.0</v>
      </c>
      <c r="H15" s="18">
        <v>741.0</v>
      </c>
      <c r="I15" s="18">
        <v>0.0</v>
      </c>
      <c r="J15" s="18">
        <v>7.526557</v>
      </c>
      <c r="K15" s="18">
        <v>7.278673</v>
      </c>
      <c r="L15" s="18">
        <v>6.779705</v>
      </c>
      <c r="M15" s="18">
        <v>7.278673</v>
      </c>
      <c r="N15" s="18">
        <v>1.0</v>
      </c>
      <c r="O15" s="18">
        <v>7.278673</v>
      </c>
      <c r="P15" s="18">
        <v>7.278673</v>
      </c>
      <c r="Q15" s="18">
        <v>7.278673</v>
      </c>
      <c r="R15" s="18">
        <v>7.278673</v>
      </c>
      <c r="S15" s="18">
        <v>7.278673</v>
      </c>
      <c r="T15" s="18">
        <v>7.278673</v>
      </c>
      <c r="U15" s="18">
        <v>7.278673</v>
      </c>
      <c r="V15" s="18">
        <v>7.278673</v>
      </c>
      <c r="W15" s="18">
        <v>7.278673</v>
      </c>
      <c r="X15" s="18">
        <v>7.278673</v>
      </c>
      <c r="Y15" s="18">
        <v>7.278673</v>
      </c>
      <c r="Z15" s="18">
        <v>0.5625</v>
      </c>
      <c r="AA15" s="18">
        <v>0.8</v>
      </c>
      <c r="AB15" s="18">
        <v>1.015113</v>
      </c>
      <c r="AC15" s="18">
        <v>1.233604</v>
      </c>
      <c r="AD15" s="18">
        <v>7.278673</v>
      </c>
      <c r="AE15" s="18">
        <v>14.02401</v>
      </c>
      <c r="AF15" s="18">
        <v>8.942804</v>
      </c>
      <c r="AG15" s="18">
        <v>7.278673</v>
      </c>
      <c r="AH15" s="18">
        <v>0.0</v>
      </c>
      <c r="AI15" s="18">
        <v>2.000646</v>
      </c>
      <c r="AJ15" s="18">
        <v>1.750649</v>
      </c>
      <c r="AK15" s="18">
        <v>1.176239</v>
      </c>
      <c r="AL15" s="19" t="s">
        <v>58</v>
      </c>
      <c r="AM15" s="19"/>
      <c r="AN15" s="19"/>
      <c r="AO15" s="19"/>
      <c r="AP15" s="19"/>
      <c r="AQ15" s="19"/>
    </row>
    <row r="16">
      <c r="A16" s="14" t="s">
        <v>89</v>
      </c>
      <c r="B16" s="14" t="s">
        <v>90</v>
      </c>
      <c r="C16" s="14" t="s">
        <v>84</v>
      </c>
      <c r="D16" s="14" t="s">
        <v>87</v>
      </c>
      <c r="E16" s="17">
        <v>46310.0</v>
      </c>
      <c r="F16" s="18">
        <v>1.0</v>
      </c>
      <c r="G16" s="18">
        <v>0.0</v>
      </c>
      <c r="H16" s="18">
        <v>62.0</v>
      </c>
      <c r="I16" s="18">
        <v>0.0</v>
      </c>
      <c r="J16" s="18">
        <v>0.142857</v>
      </c>
      <c r="K16" s="18">
        <v>0.3</v>
      </c>
      <c r="L16" s="18">
        <v>1.590049</v>
      </c>
      <c r="M16" s="18">
        <v>0.3</v>
      </c>
      <c r="N16" s="18">
        <v>1.0</v>
      </c>
      <c r="O16" s="18">
        <v>0.3</v>
      </c>
      <c r="P16" s="18">
        <v>0.3</v>
      </c>
      <c r="Q16" s="18">
        <v>0.3</v>
      </c>
      <c r="R16" s="18">
        <v>0.3</v>
      </c>
      <c r="S16" s="18">
        <v>0.3</v>
      </c>
      <c r="T16" s="18">
        <v>0.3</v>
      </c>
      <c r="U16" s="18">
        <v>0.3</v>
      </c>
      <c r="V16" s="18">
        <v>0.3</v>
      </c>
      <c r="W16" s="18">
        <v>0.3</v>
      </c>
      <c r="X16" s="18">
        <v>0.3</v>
      </c>
      <c r="Y16" s="18">
        <v>0.3</v>
      </c>
      <c r="Z16" s="18">
        <v>0.5625</v>
      </c>
      <c r="AA16" s="18">
        <v>0.8</v>
      </c>
      <c r="AB16" s="18">
        <v>1.015113</v>
      </c>
      <c r="AC16" s="18">
        <v>1.233604</v>
      </c>
      <c r="AD16" s="18">
        <v>5.68751</v>
      </c>
      <c r="AE16" s="18">
        <v>5.969778</v>
      </c>
      <c r="AF16" s="18">
        <v>7.293228</v>
      </c>
      <c r="AG16" s="18">
        <v>5.880765</v>
      </c>
      <c r="AH16" s="18">
        <v>0.0</v>
      </c>
      <c r="AI16" s="18">
        <v>2.000646</v>
      </c>
      <c r="AJ16" s="18">
        <v>1.750649</v>
      </c>
      <c r="AK16" s="18">
        <v>1.176239</v>
      </c>
      <c r="AL16" s="19" t="s">
        <v>58</v>
      </c>
      <c r="AM16" s="19"/>
      <c r="AN16" s="19"/>
      <c r="AO16" s="19"/>
      <c r="AP16" s="19"/>
      <c r="AQ16" s="19"/>
    </row>
    <row r="17">
      <c r="A17" s="14" t="s">
        <v>91</v>
      </c>
      <c r="B17" s="14" t="s">
        <v>92</v>
      </c>
      <c r="C17" s="14" t="s">
        <v>84</v>
      </c>
      <c r="D17" s="14" t="s">
        <v>87</v>
      </c>
      <c r="E17" s="14" t="s">
        <v>72</v>
      </c>
      <c r="F17" s="18">
        <v>1.0</v>
      </c>
      <c r="G17" s="18">
        <v>0.0</v>
      </c>
      <c r="H17" s="18">
        <v>145.0</v>
      </c>
      <c r="I17" s="18">
        <v>0.0</v>
      </c>
      <c r="J17" s="18">
        <v>1.741758</v>
      </c>
      <c r="K17" s="18">
        <v>1.448531</v>
      </c>
      <c r="L17" s="18">
        <v>0.974725</v>
      </c>
      <c r="M17" s="18">
        <v>1.448531</v>
      </c>
      <c r="N17" s="18">
        <v>1.0</v>
      </c>
      <c r="O17" s="18">
        <v>1.448531</v>
      </c>
      <c r="P17" s="18">
        <v>1.448531</v>
      </c>
      <c r="Q17" s="18">
        <v>1.448531</v>
      </c>
      <c r="R17" s="18">
        <v>1.448531</v>
      </c>
      <c r="S17" s="18">
        <v>1.448531</v>
      </c>
      <c r="T17" s="18">
        <v>1.448531</v>
      </c>
      <c r="U17" s="18">
        <v>1.448531</v>
      </c>
      <c r="V17" s="18">
        <v>1.448531</v>
      </c>
      <c r="W17" s="18">
        <v>1.448531</v>
      </c>
      <c r="X17" s="18">
        <v>1.448531</v>
      </c>
      <c r="Y17" s="18">
        <v>1.448531</v>
      </c>
      <c r="Z17" s="18">
        <v>0.5625</v>
      </c>
      <c r="AA17" s="18">
        <v>0.8</v>
      </c>
      <c r="AB17" s="18">
        <v>1.015113</v>
      </c>
      <c r="AC17" s="18">
        <v>1.233604</v>
      </c>
      <c r="AD17" s="18">
        <v>1.448531</v>
      </c>
      <c r="AE17" s="18">
        <v>2.079566</v>
      </c>
      <c r="AF17" s="18">
        <v>2.483674</v>
      </c>
      <c r="AG17" s="18">
        <v>1.448531</v>
      </c>
      <c r="AH17" s="18">
        <v>0.0</v>
      </c>
      <c r="AI17" s="18">
        <v>2.000646</v>
      </c>
      <c r="AJ17" s="18">
        <v>1.750649</v>
      </c>
      <c r="AK17" s="18">
        <v>1.176239</v>
      </c>
      <c r="AL17" s="19" t="s">
        <v>58</v>
      </c>
      <c r="AM17" s="19"/>
      <c r="AN17" s="19"/>
      <c r="AO17" s="19"/>
      <c r="AP17" s="19"/>
      <c r="AQ17" s="19"/>
    </row>
    <row r="18">
      <c r="A18" s="14" t="s">
        <v>93</v>
      </c>
      <c r="B18" s="14" t="s">
        <v>94</v>
      </c>
      <c r="C18" s="14" t="s">
        <v>84</v>
      </c>
      <c r="D18" s="14" t="s">
        <v>87</v>
      </c>
      <c r="E18" s="14" t="s">
        <v>75</v>
      </c>
      <c r="F18" s="18">
        <v>5.0</v>
      </c>
      <c r="G18" s="18">
        <v>0.0</v>
      </c>
      <c r="H18" s="18">
        <v>1064.0</v>
      </c>
      <c r="I18" s="18">
        <v>0.0</v>
      </c>
      <c r="J18" s="18">
        <v>5.514694</v>
      </c>
      <c r="K18" s="18">
        <v>6.168019</v>
      </c>
      <c r="L18" s="18">
        <v>5.518767</v>
      </c>
      <c r="M18" s="18">
        <v>3.730402</v>
      </c>
      <c r="N18" s="18">
        <v>0.604797</v>
      </c>
      <c r="O18" s="18">
        <v>0.485354</v>
      </c>
      <c r="P18" s="18">
        <v>0.5625</v>
      </c>
      <c r="Q18" s="18">
        <v>0.5625</v>
      </c>
      <c r="R18" s="18">
        <v>0.615954</v>
      </c>
      <c r="S18" s="18">
        <v>0.77381</v>
      </c>
      <c r="T18" s="18">
        <v>0.485354</v>
      </c>
      <c r="U18" s="18">
        <v>0.5625</v>
      </c>
      <c r="V18" s="18">
        <v>0.5625</v>
      </c>
      <c r="W18" s="18">
        <v>0.615954</v>
      </c>
      <c r="X18" s="18">
        <v>0.77381</v>
      </c>
      <c r="Y18" s="18">
        <v>1.233604</v>
      </c>
      <c r="Z18" s="18">
        <v>0.5625</v>
      </c>
      <c r="AA18" s="18">
        <v>0.8</v>
      </c>
      <c r="AB18" s="18">
        <v>1.015113</v>
      </c>
      <c r="AC18" s="18">
        <v>1.233604</v>
      </c>
      <c r="AD18" s="18">
        <v>0.862399</v>
      </c>
      <c r="AE18" s="18">
        <v>1.021927</v>
      </c>
      <c r="AF18" s="18">
        <v>3.161272</v>
      </c>
      <c r="AG18" s="18">
        <v>1.233604</v>
      </c>
      <c r="AH18" s="18">
        <v>0.0</v>
      </c>
      <c r="AI18" s="18">
        <v>2.000646</v>
      </c>
      <c r="AJ18" s="18">
        <v>1.750649</v>
      </c>
      <c r="AK18" s="18">
        <v>1.176239</v>
      </c>
      <c r="AL18" s="19" t="s">
        <v>58</v>
      </c>
      <c r="AM18" s="19"/>
      <c r="AN18" s="19"/>
      <c r="AO18" s="19"/>
      <c r="AP18" s="19"/>
      <c r="AQ18" s="19"/>
    </row>
    <row r="19">
      <c r="A19" s="14" t="s">
        <v>95</v>
      </c>
      <c r="B19" s="14" t="s">
        <v>96</v>
      </c>
      <c r="C19" s="14" t="s">
        <v>84</v>
      </c>
      <c r="D19" s="14" t="s">
        <v>87</v>
      </c>
      <c r="E19" s="14" t="s">
        <v>60</v>
      </c>
      <c r="F19" s="18">
        <v>4.0</v>
      </c>
      <c r="G19" s="18">
        <v>0.0</v>
      </c>
      <c r="H19" s="18">
        <v>735.0</v>
      </c>
      <c r="I19" s="18">
        <v>0.0</v>
      </c>
      <c r="J19" s="18">
        <v>4.253247</v>
      </c>
      <c r="K19" s="18">
        <v>3.076815</v>
      </c>
      <c r="L19" s="18">
        <v>2.673457</v>
      </c>
      <c r="M19" s="18">
        <v>1.031454</v>
      </c>
      <c r="N19" s="18">
        <v>0.335234</v>
      </c>
      <c r="O19" s="18">
        <v>0.430546</v>
      </c>
      <c r="P19" s="18">
        <v>0.430546</v>
      </c>
      <c r="Q19" s="18">
        <v>0.8</v>
      </c>
      <c r="R19" s="18">
        <v>0.814815</v>
      </c>
      <c r="S19" s="18">
        <v>0.814815</v>
      </c>
      <c r="T19" s="18">
        <v>0.430546</v>
      </c>
      <c r="U19" s="18">
        <v>0.430546</v>
      </c>
      <c r="V19" s="18">
        <v>0.8</v>
      </c>
      <c r="W19" s="18">
        <v>0.814815</v>
      </c>
      <c r="X19" s="18">
        <v>0.814815</v>
      </c>
      <c r="Y19" s="18">
        <v>0.769204</v>
      </c>
      <c r="Z19" s="18">
        <v>0.5625</v>
      </c>
      <c r="AA19" s="18">
        <v>0.8</v>
      </c>
      <c r="AB19" s="18">
        <v>1.015113</v>
      </c>
      <c r="AC19" s="18">
        <v>1.233604</v>
      </c>
      <c r="AD19" s="18">
        <v>0.853081</v>
      </c>
      <c r="AE19" s="18">
        <v>1.311011</v>
      </c>
      <c r="AF19" s="18">
        <v>1.546484</v>
      </c>
      <c r="AG19" s="18">
        <v>1.427557</v>
      </c>
      <c r="AH19" s="18">
        <v>0.0</v>
      </c>
      <c r="AI19" s="18">
        <v>2.000646</v>
      </c>
      <c r="AJ19" s="18">
        <v>1.750649</v>
      </c>
      <c r="AK19" s="18">
        <v>1.176239</v>
      </c>
      <c r="AL19" s="19" t="s">
        <v>58</v>
      </c>
      <c r="AM19" s="19"/>
      <c r="AN19" s="19"/>
      <c r="AO19" s="19"/>
      <c r="AP19" s="19"/>
      <c r="AQ19" s="19"/>
    </row>
    <row r="20">
      <c r="A20" s="14" t="s">
        <v>83</v>
      </c>
      <c r="B20" s="14" t="s">
        <v>97</v>
      </c>
      <c r="C20" s="14" t="s">
        <v>84</v>
      </c>
      <c r="D20" s="14" t="s">
        <v>87</v>
      </c>
      <c r="E20" s="14" t="s">
        <v>62</v>
      </c>
      <c r="F20" s="18">
        <v>6.0</v>
      </c>
      <c r="G20" s="18">
        <v>1.0</v>
      </c>
      <c r="H20" s="18">
        <v>8.0</v>
      </c>
      <c r="I20" s="18">
        <v>8.0</v>
      </c>
      <c r="J20" s="18">
        <v>0.0</v>
      </c>
      <c r="K20" s="18">
        <v>0.0</v>
      </c>
      <c r="L20" s="18">
        <v>0.0</v>
      </c>
      <c r="M20" s="18">
        <v>0.0</v>
      </c>
      <c r="N20" s="18">
        <v>0.0</v>
      </c>
      <c r="O20" s="18">
        <v>0.0</v>
      </c>
      <c r="P20" s="18">
        <v>0.0</v>
      </c>
      <c r="Q20" s="18">
        <v>0.0</v>
      </c>
      <c r="R20" s="18">
        <v>0.0</v>
      </c>
      <c r="S20" s="18">
        <v>0.0</v>
      </c>
      <c r="T20" s="18">
        <v>0.0</v>
      </c>
      <c r="U20" s="18">
        <v>0.0</v>
      </c>
      <c r="V20" s="18">
        <v>0.0</v>
      </c>
      <c r="W20" s="18">
        <v>0.0</v>
      </c>
      <c r="X20" s="18">
        <v>0.0</v>
      </c>
      <c r="Y20" s="18">
        <v>0.0</v>
      </c>
      <c r="Z20" s="18">
        <v>0.5625</v>
      </c>
      <c r="AA20" s="18">
        <v>0.8</v>
      </c>
      <c r="AB20" s="18">
        <v>1.015113</v>
      </c>
      <c r="AC20" s="18">
        <v>1.233604</v>
      </c>
      <c r="AD20" s="18">
        <v>0.0</v>
      </c>
      <c r="AE20" s="18">
        <v>0.0</v>
      </c>
      <c r="AF20" s="18">
        <v>0.0</v>
      </c>
      <c r="AG20" s="18">
        <v>0.0</v>
      </c>
      <c r="AH20" s="18">
        <v>0.0</v>
      </c>
      <c r="AI20" s="18">
        <v>2.000646</v>
      </c>
      <c r="AJ20" s="18">
        <v>1.750649</v>
      </c>
      <c r="AK20" s="18">
        <v>1.176239</v>
      </c>
      <c r="AL20" s="19" t="s">
        <v>58</v>
      </c>
      <c r="AM20" s="19"/>
      <c r="AN20" s="19"/>
      <c r="AO20" s="19"/>
      <c r="AP20" s="19"/>
      <c r="AQ20" s="19"/>
    </row>
    <row r="21">
      <c r="A21" s="14" t="s">
        <v>89</v>
      </c>
      <c r="B21" s="14" t="s">
        <v>98</v>
      </c>
      <c r="C21" s="14" t="s">
        <v>84</v>
      </c>
      <c r="D21" s="14" t="s">
        <v>99</v>
      </c>
      <c r="E21" s="17">
        <v>46310.0</v>
      </c>
      <c r="F21" s="18">
        <v>2.0</v>
      </c>
      <c r="G21" s="18">
        <v>0.0</v>
      </c>
      <c r="H21" s="18">
        <v>114.0</v>
      </c>
      <c r="I21" s="18">
        <v>0.0</v>
      </c>
      <c r="J21" s="18">
        <v>0.142857</v>
      </c>
      <c r="K21" s="18">
        <v>0.280952</v>
      </c>
      <c r="L21" s="18">
        <v>0.165122</v>
      </c>
      <c r="M21" s="18">
        <v>0.142857</v>
      </c>
      <c r="N21" s="18">
        <v>0.508475</v>
      </c>
      <c r="O21" s="18">
        <v>0.138095</v>
      </c>
      <c r="P21" s="18">
        <v>0.138095</v>
      </c>
      <c r="Q21" s="18">
        <v>0.138095</v>
      </c>
      <c r="R21" s="18">
        <v>0.142857</v>
      </c>
      <c r="S21" s="18">
        <v>0.142857</v>
      </c>
      <c r="T21" s="18">
        <v>0.138095</v>
      </c>
      <c r="U21" s="18">
        <v>0.138095</v>
      </c>
      <c r="V21" s="18">
        <v>0.138095</v>
      </c>
      <c r="W21" s="18">
        <v>0.142857</v>
      </c>
      <c r="X21" s="18">
        <v>0.142857</v>
      </c>
      <c r="Y21" s="18">
        <v>0.140476</v>
      </c>
      <c r="Z21" s="18">
        <v>0.0</v>
      </c>
      <c r="AA21" s="18">
        <v>0.903704</v>
      </c>
      <c r="AB21" s="18">
        <v>0.46518</v>
      </c>
      <c r="AC21" s="18">
        <v>0.97936</v>
      </c>
      <c r="AD21" s="18">
        <v>5.68751</v>
      </c>
      <c r="AE21" s="18">
        <v>5.969778</v>
      </c>
      <c r="AF21" s="18">
        <v>7.293228</v>
      </c>
      <c r="AG21" s="18">
        <v>5.880765</v>
      </c>
      <c r="AH21" s="18">
        <v>0.0</v>
      </c>
      <c r="AI21" s="18">
        <v>2.000646</v>
      </c>
      <c r="AJ21" s="18">
        <v>1.750649</v>
      </c>
      <c r="AK21" s="18">
        <v>1.176239</v>
      </c>
      <c r="AL21" s="19" t="s">
        <v>58</v>
      </c>
      <c r="AM21" s="19"/>
      <c r="AN21" s="19"/>
      <c r="AO21" s="19"/>
      <c r="AP21" s="19"/>
      <c r="AQ21" s="19"/>
    </row>
    <row r="22">
      <c r="A22" s="14" t="s">
        <v>91</v>
      </c>
      <c r="B22" s="14" t="s">
        <v>100</v>
      </c>
      <c r="C22" s="14" t="s">
        <v>84</v>
      </c>
      <c r="D22" s="14" t="s">
        <v>99</v>
      </c>
      <c r="E22" s="14" t="s">
        <v>72</v>
      </c>
      <c r="F22" s="18">
        <v>4.0</v>
      </c>
      <c r="G22" s="18">
        <v>0.0</v>
      </c>
      <c r="H22" s="18">
        <v>386.0</v>
      </c>
      <c r="I22" s="18">
        <v>0.0</v>
      </c>
      <c r="J22" s="18">
        <v>5.745127</v>
      </c>
      <c r="K22" s="18">
        <v>4.270427</v>
      </c>
      <c r="L22" s="18">
        <v>3.61389</v>
      </c>
      <c r="M22" s="18">
        <v>2.476616</v>
      </c>
      <c r="N22" s="18">
        <v>0.579946</v>
      </c>
      <c r="O22" s="18">
        <v>0.0</v>
      </c>
      <c r="P22" s="18">
        <v>0.0</v>
      </c>
      <c r="Q22" s="18">
        <v>0.620453</v>
      </c>
      <c r="R22" s="18">
        <v>1.173358</v>
      </c>
      <c r="S22" s="18">
        <v>1.173358</v>
      </c>
      <c r="T22" s="18">
        <v>0.620453</v>
      </c>
      <c r="U22" s="18">
        <v>0.620453</v>
      </c>
      <c r="V22" s="18">
        <v>0.620453</v>
      </c>
      <c r="W22" s="18">
        <v>1.173358</v>
      </c>
      <c r="X22" s="18">
        <v>2.476616</v>
      </c>
      <c r="Y22" s="18">
        <v>1.067607</v>
      </c>
      <c r="Z22" s="18">
        <v>0.0</v>
      </c>
      <c r="AA22" s="18">
        <v>0.903704</v>
      </c>
      <c r="AB22" s="18">
        <v>0.46518</v>
      </c>
      <c r="AC22" s="18">
        <v>0.97936</v>
      </c>
      <c r="AD22" s="18">
        <v>1.448531</v>
      </c>
      <c r="AE22" s="18">
        <v>2.079566</v>
      </c>
      <c r="AF22" s="18">
        <v>2.483674</v>
      </c>
      <c r="AG22" s="18">
        <v>1.448531</v>
      </c>
      <c r="AH22" s="18">
        <v>0.0</v>
      </c>
      <c r="AI22" s="18">
        <v>2.000646</v>
      </c>
      <c r="AJ22" s="18">
        <v>1.750649</v>
      </c>
      <c r="AK22" s="18">
        <v>1.176239</v>
      </c>
      <c r="AL22" s="19" t="s">
        <v>58</v>
      </c>
      <c r="AM22" s="19"/>
      <c r="AN22" s="19"/>
      <c r="AO22" s="19"/>
      <c r="AP22" s="19"/>
      <c r="AQ22" s="19"/>
    </row>
    <row r="23">
      <c r="A23" s="14" t="s">
        <v>93</v>
      </c>
      <c r="B23" s="14" t="s">
        <v>101</v>
      </c>
      <c r="C23" s="14" t="s">
        <v>84</v>
      </c>
      <c r="D23" s="14" t="s">
        <v>99</v>
      </c>
      <c r="E23" s="14" t="s">
        <v>75</v>
      </c>
      <c r="F23" s="18">
        <v>2.0</v>
      </c>
      <c r="G23" s="18">
        <v>0.0</v>
      </c>
      <c r="H23" s="18">
        <v>211.0</v>
      </c>
      <c r="I23" s="18">
        <v>0.0</v>
      </c>
      <c r="J23" s="18">
        <v>2.229762</v>
      </c>
      <c r="K23" s="18">
        <v>2.352479</v>
      </c>
      <c r="L23" s="18">
        <v>2.353423</v>
      </c>
      <c r="M23" s="18">
        <v>1.508899</v>
      </c>
      <c r="N23" s="18">
        <v>0.641408</v>
      </c>
      <c r="O23" s="18">
        <v>0.84358</v>
      </c>
      <c r="P23" s="18">
        <v>0.84358</v>
      </c>
      <c r="Q23" s="18">
        <v>0.84358</v>
      </c>
      <c r="R23" s="18">
        <v>1.508899</v>
      </c>
      <c r="S23" s="18">
        <v>1.508899</v>
      </c>
      <c r="T23" s="18">
        <v>0.84358</v>
      </c>
      <c r="U23" s="18">
        <v>0.84358</v>
      </c>
      <c r="V23" s="18">
        <v>0.84358</v>
      </c>
      <c r="W23" s="18">
        <v>1.508899</v>
      </c>
      <c r="X23" s="18">
        <v>1.508899</v>
      </c>
      <c r="Y23" s="18">
        <v>1.176239</v>
      </c>
      <c r="Z23" s="18">
        <v>0.0</v>
      </c>
      <c r="AA23" s="18">
        <v>0.903704</v>
      </c>
      <c r="AB23" s="18">
        <v>0.46518</v>
      </c>
      <c r="AC23" s="18">
        <v>0.97936</v>
      </c>
      <c r="AD23" s="18">
        <v>0.862399</v>
      </c>
      <c r="AE23" s="18">
        <v>1.021927</v>
      </c>
      <c r="AF23" s="18">
        <v>3.161272</v>
      </c>
      <c r="AG23" s="18">
        <v>1.233604</v>
      </c>
      <c r="AH23" s="18">
        <v>0.0</v>
      </c>
      <c r="AI23" s="18">
        <v>2.000646</v>
      </c>
      <c r="AJ23" s="18">
        <v>1.750649</v>
      </c>
      <c r="AK23" s="18">
        <v>1.176239</v>
      </c>
      <c r="AL23" s="19" t="s">
        <v>58</v>
      </c>
      <c r="AM23" s="19"/>
      <c r="AN23" s="19"/>
      <c r="AO23" s="19"/>
      <c r="AP23" s="19"/>
      <c r="AQ23" s="19"/>
    </row>
    <row r="24">
      <c r="A24" s="14" t="s">
        <v>95</v>
      </c>
      <c r="B24" s="14" t="s">
        <v>102</v>
      </c>
      <c r="C24" s="14" t="s">
        <v>84</v>
      </c>
      <c r="D24" s="14" t="s">
        <v>99</v>
      </c>
      <c r="E24" s="14" t="s">
        <v>60</v>
      </c>
      <c r="F24" s="18">
        <v>11.0</v>
      </c>
      <c r="G24" s="18">
        <v>0.0</v>
      </c>
      <c r="H24" s="18">
        <v>1479.0</v>
      </c>
      <c r="I24" s="18">
        <v>0.0</v>
      </c>
      <c r="J24" s="18">
        <v>10.61273</v>
      </c>
      <c r="K24" s="18">
        <v>10.77296</v>
      </c>
      <c r="L24" s="18">
        <v>10.4052</v>
      </c>
      <c r="M24" s="18">
        <v>7.121521</v>
      </c>
      <c r="N24" s="18">
        <v>0.661055</v>
      </c>
      <c r="O24" s="18">
        <v>0.0</v>
      </c>
      <c r="P24" s="18">
        <v>0.033333</v>
      </c>
      <c r="Q24" s="18">
        <v>0.209179</v>
      </c>
      <c r="R24" s="18">
        <v>0.738833</v>
      </c>
      <c r="S24" s="18">
        <v>1.073007</v>
      </c>
      <c r="T24" s="18">
        <v>0.033333</v>
      </c>
      <c r="U24" s="18">
        <v>0.209179</v>
      </c>
      <c r="V24" s="18">
        <v>0.693386</v>
      </c>
      <c r="W24" s="18">
        <v>0.903704</v>
      </c>
      <c r="X24" s="18">
        <v>1.818303</v>
      </c>
      <c r="Y24" s="18">
        <v>0.97936</v>
      </c>
      <c r="Z24" s="18">
        <v>0.0</v>
      </c>
      <c r="AA24" s="18">
        <v>0.903704</v>
      </c>
      <c r="AB24" s="18">
        <v>0.46518</v>
      </c>
      <c r="AC24" s="18">
        <v>0.97936</v>
      </c>
      <c r="AD24" s="18">
        <v>0.853081</v>
      </c>
      <c r="AE24" s="18">
        <v>1.311011</v>
      </c>
      <c r="AF24" s="18">
        <v>1.546484</v>
      </c>
      <c r="AG24" s="18">
        <v>1.427557</v>
      </c>
      <c r="AH24" s="18">
        <v>0.0</v>
      </c>
      <c r="AI24" s="18">
        <v>2.000646</v>
      </c>
      <c r="AJ24" s="18">
        <v>1.750649</v>
      </c>
      <c r="AK24" s="18">
        <v>1.176239</v>
      </c>
      <c r="AL24" s="19" t="s">
        <v>58</v>
      </c>
      <c r="AM24" s="19"/>
      <c r="AN24" s="19"/>
      <c r="AO24" s="19"/>
      <c r="AP24" s="19"/>
      <c r="AQ24" s="19"/>
    </row>
    <row r="25">
      <c r="A25" s="14" t="s">
        <v>83</v>
      </c>
      <c r="B25" s="14" t="s">
        <v>103</v>
      </c>
      <c r="C25" s="14" t="s">
        <v>84</v>
      </c>
      <c r="D25" s="14" t="s">
        <v>99</v>
      </c>
      <c r="E25" s="14" t="s">
        <v>62</v>
      </c>
      <c r="F25" s="18">
        <v>19.0</v>
      </c>
      <c r="G25" s="18">
        <v>3.0</v>
      </c>
      <c r="H25" s="18">
        <v>60.0</v>
      </c>
      <c r="I25" s="18">
        <v>60.0</v>
      </c>
      <c r="J25" s="18">
        <v>0.0</v>
      </c>
      <c r="K25" s="18">
        <v>0.0</v>
      </c>
      <c r="L25" s="18">
        <v>0.0</v>
      </c>
      <c r="M25" s="18">
        <v>0.0</v>
      </c>
      <c r="N25" s="18">
        <v>0.0</v>
      </c>
      <c r="O25" s="18">
        <v>0.0</v>
      </c>
      <c r="P25" s="18">
        <v>0.0</v>
      </c>
      <c r="Q25" s="18">
        <v>0.0</v>
      </c>
      <c r="R25" s="18">
        <v>0.0</v>
      </c>
      <c r="S25" s="18">
        <v>0.0</v>
      </c>
      <c r="T25" s="18">
        <v>0.0</v>
      </c>
      <c r="U25" s="18">
        <v>0.0</v>
      </c>
      <c r="V25" s="18">
        <v>0.0</v>
      </c>
      <c r="W25" s="18">
        <v>0.0</v>
      </c>
      <c r="X25" s="18">
        <v>0.0</v>
      </c>
      <c r="Y25" s="18">
        <v>0.0</v>
      </c>
      <c r="Z25" s="18">
        <v>0.0</v>
      </c>
      <c r="AA25" s="18">
        <v>0.903704</v>
      </c>
      <c r="AB25" s="18">
        <v>0.46518</v>
      </c>
      <c r="AC25" s="18">
        <v>0.97936</v>
      </c>
      <c r="AD25" s="18">
        <v>0.0</v>
      </c>
      <c r="AE25" s="18">
        <v>0.0</v>
      </c>
      <c r="AF25" s="18">
        <v>0.0</v>
      </c>
      <c r="AG25" s="18">
        <v>0.0</v>
      </c>
      <c r="AH25" s="18">
        <v>0.0</v>
      </c>
      <c r="AI25" s="18">
        <v>2.000646</v>
      </c>
      <c r="AJ25" s="18">
        <v>1.750649</v>
      </c>
      <c r="AK25" s="18">
        <v>1.176239</v>
      </c>
      <c r="AL25" s="19" t="s">
        <v>58</v>
      </c>
      <c r="AM25" s="19"/>
      <c r="AN25" s="19"/>
      <c r="AO25" s="19"/>
      <c r="AP25" s="19"/>
      <c r="AQ25" s="19"/>
    </row>
    <row r="26">
      <c r="A26" s="14" t="s">
        <v>85</v>
      </c>
      <c r="B26" s="14" t="s">
        <v>104</v>
      </c>
      <c r="C26" s="14" t="s">
        <v>84</v>
      </c>
      <c r="D26" s="14" t="s">
        <v>105</v>
      </c>
      <c r="E26" s="14" t="s">
        <v>88</v>
      </c>
      <c r="F26" s="18">
        <v>2.0</v>
      </c>
      <c r="G26" s="18">
        <v>0.0</v>
      </c>
      <c r="H26" s="18">
        <v>3071.0</v>
      </c>
      <c r="I26" s="18">
        <v>0.0</v>
      </c>
      <c r="J26" s="18">
        <v>37.47169</v>
      </c>
      <c r="K26" s="18">
        <v>37.43535</v>
      </c>
      <c r="L26" s="18">
        <v>35.96864</v>
      </c>
      <c r="M26" s="18">
        <v>23.41134</v>
      </c>
      <c r="N26" s="18">
        <v>0.625381</v>
      </c>
      <c r="O26" s="18">
        <v>14.02401</v>
      </c>
      <c r="P26" s="18">
        <v>14.02401</v>
      </c>
      <c r="Q26" s="18">
        <v>14.02401</v>
      </c>
      <c r="R26" s="18">
        <v>23.41134</v>
      </c>
      <c r="S26" s="18">
        <v>23.41134</v>
      </c>
      <c r="T26" s="18">
        <v>14.02401</v>
      </c>
      <c r="U26" s="18">
        <v>14.02401</v>
      </c>
      <c r="V26" s="18">
        <v>14.02401</v>
      </c>
      <c r="W26" s="18">
        <v>23.41134</v>
      </c>
      <c r="X26" s="18">
        <v>23.41134</v>
      </c>
      <c r="Y26" s="18">
        <v>18.71767</v>
      </c>
      <c r="Z26" s="18">
        <v>0.0</v>
      </c>
      <c r="AA26" s="18">
        <v>3.982691</v>
      </c>
      <c r="AB26" s="18">
        <v>2.175607</v>
      </c>
      <c r="AC26" s="18">
        <v>2.798774</v>
      </c>
      <c r="AD26" s="18">
        <v>7.278673</v>
      </c>
      <c r="AE26" s="18">
        <v>14.02401</v>
      </c>
      <c r="AF26" s="18">
        <v>8.942804</v>
      </c>
      <c r="AG26" s="18">
        <v>7.278673</v>
      </c>
      <c r="AH26" s="18">
        <v>0.0</v>
      </c>
      <c r="AI26" s="18">
        <v>2.000646</v>
      </c>
      <c r="AJ26" s="18">
        <v>1.750649</v>
      </c>
      <c r="AK26" s="18">
        <v>1.176239</v>
      </c>
      <c r="AL26" s="19" t="s">
        <v>58</v>
      </c>
      <c r="AM26" s="19"/>
      <c r="AN26" s="19"/>
      <c r="AO26" s="19"/>
      <c r="AP26" s="19"/>
      <c r="AQ26" s="19"/>
    </row>
    <row r="27">
      <c r="A27" s="14" t="s">
        <v>89</v>
      </c>
      <c r="B27" s="14" t="s">
        <v>106</v>
      </c>
      <c r="C27" s="14" t="s">
        <v>84</v>
      </c>
      <c r="D27" s="14" t="s">
        <v>105</v>
      </c>
      <c r="E27" s="20">
        <v>46310.0</v>
      </c>
      <c r="F27" s="18">
        <v>14.0</v>
      </c>
      <c r="G27" s="18">
        <v>0.0</v>
      </c>
      <c r="H27" s="18">
        <v>5234.0</v>
      </c>
      <c r="I27" s="18">
        <v>0.0</v>
      </c>
      <c r="J27" s="18">
        <v>92.23222</v>
      </c>
      <c r="K27" s="18">
        <v>82.33071</v>
      </c>
      <c r="L27" s="18">
        <v>71.12986</v>
      </c>
      <c r="M27" s="18">
        <v>30.00458</v>
      </c>
      <c r="N27" s="18">
        <v>0.36444</v>
      </c>
      <c r="O27" s="18">
        <v>1.762662</v>
      </c>
      <c r="P27" s="18">
        <v>2.827753</v>
      </c>
      <c r="Q27" s="18">
        <v>3.927619</v>
      </c>
      <c r="R27" s="18">
        <v>6.297776</v>
      </c>
      <c r="S27" s="18">
        <v>7.712648</v>
      </c>
      <c r="T27" s="18">
        <v>2.827753</v>
      </c>
      <c r="U27" s="18">
        <v>3.582619</v>
      </c>
      <c r="V27" s="18">
        <v>3.927619</v>
      </c>
      <c r="W27" s="18">
        <v>6.297776</v>
      </c>
      <c r="X27" s="18">
        <v>8.039877</v>
      </c>
      <c r="Y27" s="18">
        <v>5.880765</v>
      </c>
      <c r="Z27" s="18">
        <v>0.0</v>
      </c>
      <c r="AA27" s="18">
        <v>3.982691</v>
      </c>
      <c r="AB27" s="18">
        <v>2.175607</v>
      </c>
      <c r="AC27" s="18">
        <v>2.798774</v>
      </c>
      <c r="AD27" s="18">
        <v>5.68751</v>
      </c>
      <c r="AE27" s="18">
        <v>5.969778</v>
      </c>
      <c r="AF27" s="18">
        <v>7.293228</v>
      </c>
      <c r="AG27" s="18">
        <v>5.880765</v>
      </c>
      <c r="AH27" s="18">
        <v>0.0</v>
      </c>
      <c r="AI27" s="18">
        <v>2.000646</v>
      </c>
      <c r="AJ27" s="18">
        <v>1.750649</v>
      </c>
      <c r="AK27" s="18">
        <v>1.176239</v>
      </c>
      <c r="AL27" s="19" t="s">
        <v>58</v>
      </c>
      <c r="AM27" s="19"/>
      <c r="AN27" s="19"/>
      <c r="AO27" s="19"/>
      <c r="AP27" s="19"/>
      <c r="AQ27" s="19"/>
    </row>
    <row r="28">
      <c r="A28" s="14" t="s">
        <v>91</v>
      </c>
      <c r="B28" s="14" t="s">
        <v>107</v>
      </c>
      <c r="C28" s="14" t="s">
        <v>84</v>
      </c>
      <c r="D28" s="14" t="s">
        <v>105</v>
      </c>
      <c r="E28" s="14" t="s">
        <v>72</v>
      </c>
      <c r="F28" s="18">
        <v>6.0</v>
      </c>
      <c r="G28" s="18">
        <v>0.0</v>
      </c>
      <c r="H28" s="18">
        <v>1723.0</v>
      </c>
      <c r="I28" s="18">
        <v>0.0</v>
      </c>
      <c r="J28" s="18">
        <v>17.45596</v>
      </c>
      <c r="K28" s="18">
        <v>16.79265</v>
      </c>
      <c r="L28" s="18">
        <v>15.0443</v>
      </c>
      <c r="M28" s="18">
        <v>11.61817</v>
      </c>
      <c r="N28" s="18">
        <v>0.691861</v>
      </c>
      <c r="O28" s="18">
        <v>0.0</v>
      </c>
      <c r="P28" s="18">
        <v>1.021693</v>
      </c>
      <c r="Q28" s="18">
        <v>1.021693</v>
      </c>
      <c r="R28" s="18">
        <v>2.079566</v>
      </c>
      <c r="S28" s="18">
        <v>3.803008</v>
      </c>
      <c r="T28" s="18">
        <v>1.021693</v>
      </c>
      <c r="U28" s="18">
        <v>2.073216</v>
      </c>
      <c r="V28" s="18">
        <v>2.073216</v>
      </c>
      <c r="W28" s="18">
        <v>2.079566</v>
      </c>
      <c r="X28" s="18">
        <v>3.803008</v>
      </c>
      <c r="Y28" s="18">
        <v>2.798774</v>
      </c>
      <c r="Z28" s="18">
        <v>0.0</v>
      </c>
      <c r="AA28" s="18">
        <v>3.982691</v>
      </c>
      <c r="AB28" s="18">
        <v>2.175607</v>
      </c>
      <c r="AC28" s="18">
        <v>2.798774</v>
      </c>
      <c r="AD28" s="18">
        <v>1.448531</v>
      </c>
      <c r="AE28" s="18">
        <v>2.079566</v>
      </c>
      <c r="AF28" s="18">
        <v>2.483674</v>
      </c>
      <c r="AG28" s="18">
        <v>1.448531</v>
      </c>
      <c r="AH28" s="18">
        <v>0.0</v>
      </c>
      <c r="AI28" s="18">
        <v>2.000646</v>
      </c>
      <c r="AJ28" s="18">
        <v>1.750649</v>
      </c>
      <c r="AK28" s="18">
        <v>1.176239</v>
      </c>
      <c r="AL28" s="19" t="s">
        <v>58</v>
      </c>
      <c r="AM28" s="19"/>
      <c r="AN28" s="19"/>
      <c r="AO28" s="19"/>
      <c r="AP28" s="19"/>
      <c r="AQ28" s="19"/>
    </row>
    <row r="29">
      <c r="A29" s="14" t="s">
        <v>93</v>
      </c>
      <c r="B29" s="14" t="s">
        <v>108</v>
      </c>
      <c r="C29" s="14" t="s">
        <v>84</v>
      </c>
      <c r="D29" s="14" t="s">
        <v>105</v>
      </c>
      <c r="E29" s="14" t="s">
        <v>75</v>
      </c>
      <c r="F29" s="18">
        <v>6.0</v>
      </c>
      <c r="G29" s="18">
        <v>0.0</v>
      </c>
      <c r="H29" s="18">
        <v>756.0</v>
      </c>
      <c r="I29" s="18">
        <v>0.0</v>
      </c>
      <c r="J29" s="18">
        <v>4.264444</v>
      </c>
      <c r="K29" s="18">
        <v>4.127548</v>
      </c>
      <c r="L29" s="18">
        <v>3.918131</v>
      </c>
      <c r="M29" s="18">
        <v>2.616207</v>
      </c>
      <c r="N29" s="18">
        <v>0.63384</v>
      </c>
      <c r="O29" s="18">
        <v>0.0</v>
      </c>
      <c r="P29" s="18">
        <v>0.072751</v>
      </c>
      <c r="Q29" s="18">
        <v>0.072751</v>
      </c>
      <c r="R29" s="18">
        <v>0.862399</v>
      </c>
      <c r="S29" s="18">
        <v>1.021927</v>
      </c>
      <c r="T29" s="18">
        <v>0.072751</v>
      </c>
      <c r="U29" s="18">
        <v>0.57619</v>
      </c>
      <c r="V29" s="18">
        <v>0.57619</v>
      </c>
      <c r="W29" s="18">
        <v>0.862399</v>
      </c>
      <c r="X29" s="18">
        <v>1.021927</v>
      </c>
      <c r="Y29" s="18">
        <v>0.687925</v>
      </c>
      <c r="Z29" s="18">
        <v>0.0</v>
      </c>
      <c r="AA29" s="18">
        <v>3.982691</v>
      </c>
      <c r="AB29" s="18">
        <v>2.175607</v>
      </c>
      <c r="AC29" s="18">
        <v>2.798774</v>
      </c>
      <c r="AD29" s="18">
        <v>0.862399</v>
      </c>
      <c r="AE29" s="18">
        <v>1.021927</v>
      </c>
      <c r="AF29" s="18">
        <v>3.161272</v>
      </c>
      <c r="AG29" s="18">
        <v>1.233604</v>
      </c>
      <c r="AH29" s="18">
        <v>0.0</v>
      </c>
      <c r="AI29" s="18">
        <v>2.000646</v>
      </c>
      <c r="AJ29" s="18">
        <v>1.750649</v>
      </c>
      <c r="AK29" s="18">
        <v>1.176239</v>
      </c>
      <c r="AL29" s="19" t="s">
        <v>58</v>
      </c>
      <c r="AM29" s="19"/>
      <c r="AN29" s="19"/>
      <c r="AO29" s="19"/>
      <c r="AP29" s="19"/>
      <c r="AQ29" s="19"/>
    </row>
    <row r="30">
      <c r="A30" s="14" t="s">
        <v>95</v>
      </c>
      <c r="B30" s="14" t="s">
        <v>109</v>
      </c>
      <c r="C30" s="14" t="s">
        <v>84</v>
      </c>
      <c r="D30" s="14" t="s">
        <v>105</v>
      </c>
      <c r="E30" s="14" t="s">
        <v>60</v>
      </c>
      <c r="F30" s="18">
        <v>22.0</v>
      </c>
      <c r="G30" s="18">
        <v>0.0</v>
      </c>
      <c r="H30" s="18">
        <v>4393.0</v>
      </c>
      <c r="I30" s="18">
        <v>0.0</v>
      </c>
      <c r="J30" s="18">
        <v>24.50624</v>
      </c>
      <c r="K30" s="18">
        <v>25.63285</v>
      </c>
      <c r="L30" s="18">
        <v>25.60343</v>
      </c>
      <c r="M30" s="18">
        <v>10.47688</v>
      </c>
      <c r="N30" s="18">
        <v>0.408729</v>
      </c>
      <c r="O30" s="18">
        <v>0.291314</v>
      </c>
      <c r="P30" s="18">
        <v>0.537959</v>
      </c>
      <c r="Q30" s="18">
        <v>0.682202</v>
      </c>
      <c r="R30" s="18">
        <v>1.252657</v>
      </c>
      <c r="S30" s="18">
        <v>1.543439</v>
      </c>
      <c r="T30" s="18">
        <v>0.44359</v>
      </c>
      <c r="U30" s="18">
        <v>0.616667</v>
      </c>
      <c r="V30" s="18">
        <v>0.772414</v>
      </c>
      <c r="W30" s="18">
        <v>1.252657</v>
      </c>
      <c r="X30" s="18">
        <v>1.543439</v>
      </c>
      <c r="Y30" s="18">
        <v>1.16513</v>
      </c>
      <c r="Z30" s="18">
        <v>0.0</v>
      </c>
      <c r="AA30" s="18">
        <v>3.982691</v>
      </c>
      <c r="AB30" s="18">
        <v>2.175607</v>
      </c>
      <c r="AC30" s="18">
        <v>2.798774</v>
      </c>
      <c r="AD30" s="18">
        <v>0.853081</v>
      </c>
      <c r="AE30" s="18">
        <v>1.311011</v>
      </c>
      <c r="AF30" s="18">
        <v>1.546484</v>
      </c>
      <c r="AG30" s="18">
        <v>1.427557</v>
      </c>
      <c r="AH30" s="18">
        <v>0.0</v>
      </c>
      <c r="AI30" s="18">
        <v>2.000646</v>
      </c>
      <c r="AJ30" s="18">
        <v>1.750649</v>
      </c>
      <c r="AK30" s="18">
        <v>1.176239</v>
      </c>
      <c r="AL30" s="19" t="s">
        <v>58</v>
      </c>
      <c r="AM30" s="19"/>
      <c r="AN30" s="19"/>
      <c r="AO30" s="19"/>
      <c r="AP30" s="19"/>
      <c r="AQ30" s="19"/>
    </row>
    <row r="31">
      <c r="A31" s="14" t="s">
        <v>110</v>
      </c>
      <c r="B31" s="14" t="s">
        <v>111</v>
      </c>
      <c r="C31" s="14" t="s">
        <v>84</v>
      </c>
      <c r="D31" s="14" t="s">
        <v>105</v>
      </c>
      <c r="E31" s="20">
        <v>46300.0</v>
      </c>
      <c r="F31" s="18">
        <v>44.0</v>
      </c>
      <c r="G31" s="18">
        <v>0.0</v>
      </c>
      <c r="H31" s="18">
        <v>18270.0</v>
      </c>
      <c r="I31" s="18">
        <v>0.0</v>
      </c>
      <c r="J31" s="18">
        <v>245.2654</v>
      </c>
      <c r="K31" s="18">
        <v>268.8022</v>
      </c>
      <c r="L31" s="18">
        <v>241.6168</v>
      </c>
      <c r="M31" s="18">
        <v>132.9624</v>
      </c>
      <c r="N31" s="18">
        <v>0.494648</v>
      </c>
      <c r="O31" s="18">
        <v>0.0</v>
      </c>
      <c r="P31" s="18">
        <v>0.1</v>
      </c>
      <c r="Q31" s="18">
        <v>3.308682</v>
      </c>
      <c r="R31" s="18">
        <v>5.168931</v>
      </c>
      <c r="S31" s="18">
        <v>7.536093</v>
      </c>
      <c r="T31" s="18">
        <v>2.239556</v>
      </c>
      <c r="U31" s="18">
        <v>3.982691</v>
      </c>
      <c r="V31" s="18">
        <v>4.684542</v>
      </c>
      <c r="W31" s="18">
        <v>6.065433</v>
      </c>
      <c r="X31" s="18">
        <v>8.372108</v>
      </c>
      <c r="Y31" s="18">
        <v>6.109142</v>
      </c>
      <c r="Z31" s="18">
        <v>0.0</v>
      </c>
      <c r="AA31" s="18">
        <v>3.982691</v>
      </c>
      <c r="AB31" s="18">
        <v>2.175607</v>
      </c>
      <c r="AC31" s="18">
        <v>2.798774</v>
      </c>
      <c r="AD31" s="18">
        <v>4.766189</v>
      </c>
      <c r="AE31" s="18">
        <v>6.065433</v>
      </c>
      <c r="AF31" s="18">
        <v>7.283375</v>
      </c>
      <c r="AG31" s="18">
        <v>14.66427</v>
      </c>
      <c r="AH31" s="18">
        <v>0.0</v>
      </c>
      <c r="AI31" s="18">
        <v>2.000646</v>
      </c>
      <c r="AJ31" s="18">
        <v>1.750649</v>
      </c>
      <c r="AK31" s="18">
        <v>1.176239</v>
      </c>
      <c r="AL31" s="19" t="s">
        <v>58</v>
      </c>
      <c r="AM31" s="19"/>
      <c r="AN31" s="19"/>
      <c r="AO31" s="19"/>
      <c r="AP31" s="19"/>
      <c r="AQ31" s="19"/>
    </row>
    <row r="32">
      <c r="A32" s="14" t="s">
        <v>83</v>
      </c>
      <c r="B32" s="14" t="s">
        <v>112</v>
      </c>
      <c r="C32" s="14" t="s">
        <v>84</v>
      </c>
      <c r="D32" s="14" t="s">
        <v>105</v>
      </c>
      <c r="E32" s="14" t="s">
        <v>62</v>
      </c>
      <c r="F32" s="18">
        <v>106.0</v>
      </c>
      <c r="G32" s="18">
        <v>4.0</v>
      </c>
      <c r="H32" s="18">
        <v>249.0</v>
      </c>
      <c r="I32" s="18">
        <v>249.0</v>
      </c>
      <c r="J32" s="18">
        <v>0.0</v>
      </c>
      <c r="K32" s="18">
        <v>0.0</v>
      </c>
      <c r="L32" s="18">
        <v>0.0</v>
      </c>
      <c r="M32" s="18">
        <v>0.0</v>
      </c>
      <c r="N32" s="18">
        <v>0.0</v>
      </c>
      <c r="O32" s="18">
        <v>0.0</v>
      </c>
      <c r="P32" s="18">
        <v>0.0</v>
      </c>
      <c r="Q32" s="18">
        <v>0.0</v>
      </c>
      <c r="R32" s="18">
        <v>0.0</v>
      </c>
      <c r="S32" s="18">
        <v>0.0</v>
      </c>
      <c r="T32" s="18">
        <v>0.0</v>
      </c>
      <c r="U32" s="18">
        <v>0.0</v>
      </c>
      <c r="V32" s="18">
        <v>0.0</v>
      </c>
      <c r="W32" s="18">
        <v>0.0</v>
      </c>
      <c r="X32" s="18">
        <v>0.0</v>
      </c>
      <c r="Y32" s="18">
        <v>0.0</v>
      </c>
      <c r="Z32" s="18">
        <v>0.0</v>
      </c>
      <c r="AA32" s="18">
        <v>3.982691</v>
      </c>
      <c r="AB32" s="18">
        <v>2.175607</v>
      </c>
      <c r="AC32" s="18">
        <v>2.798774</v>
      </c>
      <c r="AD32" s="18">
        <v>0.0</v>
      </c>
      <c r="AE32" s="18">
        <v>0.0</v>
      </c>
      <c r="AF32" s="18">
        <v>0.0</v>
      </c>
      <c r="AG32" s="18">
        <v>0.0</v>
      </c>
      <c r="AH32" s="18">
        <v>0.0</v>
      </c>
      <c r="AI32" s="18">
        <v>2.000646</v>
      </c>
      <c r="AJ32" s="18">
        <v>1.750649</v>
      </c>
      <c r="AK32" s="18">
        <v>1.176239</v>
      </c>
      <c r="AL32" s="19" t="s">
        <v>58</v>
      </c>
      <c r="AM32" s="19"/>
      <c r="AN32" s="19"/>
      <c r="AO32" s="19"/>
      <c r="AP32" s="19"/>
      <c r="AQ32" s="19"/>
    </row>
    <row r="33">
      <c r="A33" s="14" t="s">
        <v>91</v>
      </c>
      <c r="B33" s="14" t="s">
        <v>113</v>
      </c>
      <c r="C33" s="14" t="s">
        <v>84</v>
      </c>
      <c r="D33" s="14" t="s">
        <v>114</v>
      </c>
      <c r="E33" s="14" t="s">
        <v>72</v>
      </c>
      <c r="F33" s="18">
        <v>1.0</v>
      </c>
      <c r="G33" s="18">
        <v>0.0</v>
      </c>
      <c r="H33" s="18">
        <v>0.0</v>
      </c>
      <c r="I33" s="18">
        <v>0.0</v>
      </c>
      <c r="J33" s="18">
        <v>0.0</v>
      </c>
      <c r="K33" s="18">
        <v>0.0</v>
      </c>
      <c r="L33" s="18">
        <v>0.0</v>
      </c>
      <c r="M33" s="18">
        <v>0.0</v>
      </c>
      <c r="N33" s="18">
        <v>0.0</v>
      </c>
      <c r="O33" s="18">
        <v>0.0</v>
      </c>
      <c r="P33" s="18">
        <v>0.0</v>
      </c>
      <c r="Q33" s="18">
        <v>0.0</v>
      </c>
      <c r="R33" s="18">
        <v>0.0</v>
      </c>
      <c r="S33" s="18">
        <v>0.0</v>
      </c>
      <c r="T33" s="18">
        <v>0.0</v>
      </c>
      <c r="U33" s="18">
        <v>0.0</v>
      </c>
      <c r="V33" s="18">
        <v>0.0</v>
      </c>
      <c r="W33" s="18">
        <v>0.0</v>
      </c>
      <c r="X33" s="18">
        <v>0.0</v>
      </c>
      <c r="Y33" s="18">
        <v>0.0</v>
      </c>
      <c r="Z33" s="18">
        <v>0.0</v>
      </c>
      <c r="AA33" s="18">
        <v>1.385881</v>
      </c>
      <c r="AB33" s="18">
        <v>0.789301</v>
      </c>
      <c r="AC33" s="18">
        <v>0.0</v>
      </c>
      <c r="AD33" s="18">
        <v>1.448531</v>
      </c>
      <c r="AE33" s="18">
        <v>2.079566</v>
      </c>
      <c r="AF33" s="18">
        <v>2.483674</v>
      </c>
      <c r="AG33" s="18">
        <v>1.448531</v>
      </c>
      <c r="AH33" s="18">
        <v>0.0</v>
      </c>
      <c r="AI33" s="18">
        <v>2.000646</v>
      </c>
      <c r="AJ33" s="18">
        <v>1.750649</v>
      </c>
      <c r="AK33" s="18">
        <v>1.176239</v>
      </c>
      <c r="AL33" s="19" t="s">
        <v>58</v>
      </c>
      <c r="AM33" s="19"/>
      <c r="AN33" s="19"/>
      <c r="AO33" s="19"/>
      <c r="AP33" s="19"/>
      <c r="AQ33" s="19"/>
    </row>
    <row r="34">
      <c r="A34" s="14" t="s">
        <v>95</v>
      </c>
      <c r="B34" s="14" t="s">
        <v>115</v>
      </c>
      <c r="C34" s="14" t="s">
        <v>84</v>
      </c>
      <c r="D34" s="14" t="s">
        <v>114</v>
      </c>
      <c r="E34" s="14" t="s">
        <v>60</v>
      </c>
      <c r="F34" s="18">
        <v>64.0</v>
      </c>
      <c r="G34" s="18">
        <v>2.0</v>
      </c>
      <c r="H34" s="18">
        <v>9783.0</v>
      </c>
      <c r="I34" s="18">
        <v>52.0</v>
      </c>
      <c r="J34" s="18">
        <v>104.2218</v>
      </c>
      <c r="K34" s="18">
        <v>93.92677</v>
      </c>
      <c r="L34" s="18">
        <v>90.98409</v>
      </c>
      <c r="M34" s="18">
        <v>61.11327</v>
      </c>
      <c r="N34" s="18">
        <v>0.650648</v>
      </c>
      <c r="O34" s="18">
        <v>0.0</v>
      </c>
      <c r="P34" s="18">
        <v>0.0</v>
      </c>
      <c r="Q34" s="18">
        <v>0.0</v>
      </c>
      <c r="R34" s="18">
        <v>0.76737</v>
      </c>
      <c r="S34" s="18">
        <v>1.791661</v>
      </c>
      <c r="T34" s="18">
        <v>0.295833</v>
      </c>
      <c r="U34" s="18">
        <v>0.583333</v>
      </c>
      <c r="V34" s="18">
        <v>0.830997</v>
      </c>
      <c r="W34" s="18">
        <v>1.465565</v>
      </c>
      <c r="X34" s="18">
        <v>2.515914</v>
      </c>
      <c r="Y34" s="18">
        <v>1.467606</v>
      </c>
      <c r="Z34" s="18">
        <v>0.0</v>
      </c>
      <c r="AA34" s="18">
        <v>1.385881</v>
      </c>
      <c r="AB34" s="18">
        <v>0.789301</v>
      </c>
      <c r="AC34" s="18">
        <v>0.0</v>
      </c>
      <c r="AD34" s="18">
        <v>0.853081</v>
      </c>
      <c r="AE34" s="18">
        <v>1.311011</v>
      </c>
      <c r="AF34" s="18">
        <v>1.546484</v>
      </c>
      <c r="AG34" s="18">
        <v>1.427557</v>
      </c>
      <c r="AH34" s="18">
        <v>0.0</v>
      </c>
      <c r="AI34" s="18">
        <v>2.000646</v>
      </c>
      <c r="AJ34" s="18">
        <v>1.750649</v>
      </c>
      <c r="AK34" s="18">
        <v>1.176239</v>
      </c>
      <c r="AL34" s="19" t="s">
        <v>58</v>
      </c>
      <c r="AM34" s="19"/>
      <c r="AN34" s="19"/>
      <c r="AO34" s="19"/>
      <c r="AP34" s="19"/>
      <c r="AQ34" s="19"/>
    </row>
    <row r="35">
      <c r="A35" s="14" t="s">
        <v>83</v>
      </c>
      <c r="B35" s="14" t="s">
        <v>116</v>
      </c>
      <c r="C35" s="14" t="s">
        <v>84</v>
      </c>
      <c r="D35" s="14" t="s">
        <v>114</v>
      </c>
      <c r="E35" s="14" t="s">
        <v>62</v>
      </c>
      <c r="F35" s="18">
        <v>54.0</v>
      </c>
      <c r="G35" s="18">
        <v>7.0</v>
      </c>
      <c r="H35" s="18">
        <v>221.0</v>
      </c>
      <c r="I35" s="18">
        <v>221.0</v>
      </c>
      <c r="J35" s="18">
        <v>0.0</v>
      </c>
      <c r="K35" s="18">
        <v>0.0</v>
      </c>
      <c r="L35" s="18">
        <v>0.0</v>
      </c>
      <c r="M35" s="18">
        <v>0.0</v>
      </c>
      <c r="N35" s="18">
        <v>0.0</v>
      </c>
      <c r="O35" s="18">
        <v>0.0</v>
      </c>
      <c r="P35" s="18">
        <v>0.0</v>
      </c>
      <c r="Q35" s="18">
        <v>0.0</v>
      </c>
      <c r="R35" s="18">
        <v>0.0</v>
      </c>
      <c r="S35" s="18">
        <v>0.0</v>
      </c>
      <c r="T35" s="18">
        <v>0.0</v>
      </c>
      <c r="U35" s="18">
        <v>0.0</v>
      </c>
      <c r="V35" s="18">
        <v>0.0</v>
      </c>
      <c r="W35" s="18">
        <v>0.0</v>
      </c>
      <c r="X35" s="18">
        <v>0.0</v>
      </c>
      <c r="Y35" s="18">
        <v>0.0</v>
      </c>
      <c r="Z35" s="18">
        <v>0.0</v>
      </c>
      <c r="AA35" s="18">
        <v>1.385881</v>
      </c>
      <c r="AB35" s="18">
        <v>0.789301</v>
      </c>
      <c r="AC35" s="18">
        <v>0.0</v>
      </c>
      <c r="AD35" s="18">
        <v>0.0</v>
      </c>
      <c r="AE35" s="18">
        <v>0.0</v>
      </c>
      <c r="AF35" s="18">
        <v>0.0</v>
      </c>
      <c r="AG35" s="18">
        <v>0.0</v>
      </c>
      <c r="AH35" s="18">
        <v>0.0</v>
      </c>
      <c r="AI35" s="18">
        <v>2.000646</v>
      </c>
      <c r="AJ35" s="18">
        <v>1.750649</v>
      </c>
      <c r="AK35" s="18">
        <v>1.176239</v>
      </c>
      <c r="AL35" s="19" t="s">
        <v>58</v>
      </c>
      <c r="AM35" s="19"/>
      <c r="AN35" s="19"/>
      <c r="AO35" s="19"/>
      <c r="AP35" s="19"/>
      <c r="AQ35" s="19"/>
    </row>
    <row r="36">
      <c r="A36" s="14" t="s">
        <v>89</v>
      </c>
      <c r="B36" s="14" t="s">
        <v>117</v>
      </c>
      <c r="C36" s="14" t="s">
        <v>84</v>
      </c>
      <c r="D36" s="14" t="s">
        <v>118</v>
      </c>
      <c r="E36" s="17">
        <v>46310.0</v>
      </c>
      <c r="F36" s="18">
        <v>3.0</v>
      </c>
      <c r="G36" s="18">
        <v>0.0</v>
      </c>
      <c r="H36" s="18">
        <v>3038.0</v>
      </c>
      <c r="I36" s="18">
        <v>0.0</v>
      </c>
      <c r="J36" s="18">
        <v>49.38564</v>
      </c>
      <c r="K36" s="18">
        <v>43.57311</v>
      </c>
      <c r="L36" s="18">
        <v>39.18819</v>
      </c>
      <c r="M36" s="18">
        <v>21.36145</v>
      </c>
      <c r="N36" s="18">
        <v>0.490244</v>
      </c>
      <c r="O36" s="18">
        <v>5.68751</v>
      </c>
      <c r="P36" s="18">
        <v>5.68751</v>
      </c>
      <c r="Q36" s="18">
        <v>5.68751</v>
      </c>
      <c r="R36" s="18">
        <v>16.52414</v>
      </c>
      <c r="S36" s="18">
        <v>21.36145</v>
      </c>
      <c r="T36" s="18">
        <v>5.68751</v>
      </c>
      <c r="U36" s="18">
        <v>5.68751</v>
      </c>
      <c r="V36" s="18">
        <v>5.68751</v>
      </c>
      <c r="W36" s="18">
        <v>16.52414</v>
      </c>
      <c r="X36" s="18">
        <v>21.36145</v>
      </c>
      <c r="Y36" s="18">
        <v>14.52437</v>
      </c>
      <c r="Z36" s="18">
        <v>0.0</v>
      </c>
      <c r="AA36" s="18">
        <v>1.564856</v>
      </c>
      <c r="AB36" s="18">
        <v>0.922954</v>
      </c>
      <c r="AC36" s="18">
        <v>1.427557</v>
      </c>
      <c r="AD36" s="18">
        <v>5.68751</v>
      </c>
      <c r="AE36" s="18">
        <v>5.969778</v>
      </c>
      <c r="AF36" s="18">
        <v>7.293228</v>
      </c>
      <c r="AG36" s="18">
        <v>5.880765</v>
      </c>
      <c r="AH36" s="18">
        <v>0.0</v>
      </c>
      <c r="AI36" s="18">
        <v>2.000646</v>
      </c>
      <c r="AJ36" s="18">
        <v>1.750649</v>
      </c>
      <c r="AK36" s="18">
        <v>1.176239</v>
      </c>
      <c r="AL36" s="19" t="s">
        <v>58</v>
      </c>
      <c r="AM36" s="19"/>
      <c r="AN36" s="19"/>
      <c r="AO36" s="19"/>
      <c r="AP36" s="19"/>
      <c r="AQ36" s="19"/>
    </row>
    <row r="37">
      <c r="A37" s="14" t="s">
        <v>95</v>
      </c>
      <c r="B37" s="14" t="s">
        <v>119</v>
      </c>
      <c r="C37" s="14" t="s">
        <v>84</v>
      </c>
      <c r="D37" s="14" t="s">
        <v>118</v>
      </c>
      <c r="E37" s="14" t="s">
        <v>60</v>
      </c>
      <c r="F37" s="18">
        <v>49.0</v>
      </c>
      <c r="G37" s="18">
        <v>1.0</v>
      </c>
      <c r="H37" s="18">
        <v>9495.0</v>
      </c>
      <c r="I37" s="18">
        <v>24.0</v>
      </c>
      <c r="J37" s="18">
        <v>71.12905</v>
      </c>
      <c r="K37" s="18">
        <v>69.9503</v>
      </c>
      <c r="L37" s="18">
        <v>70.72053</v>
      </c>
      <c r="M37" s="18">
        <v>43.81156</v>
      </c>
      <c r="N37" s="18">
        <v>0.626324</v>
      </c>
      <c r="O37" s="18">
        <v>0.0</v>
      </c>
      <c r="P37" s="18">
        <v>0.0</v>
      </c>
      <c r="Q37" s="18">
        <v>0.066913</v>
      </c>
      <c r="R37" s="18">
        <v>0.741431</v>
      </c>
      <c r="S37" s="18">
        <v>1.817111</v>
      </c>
      <c r="T37" s="18">
        <v>0.074176</v>
      </c>
      <c r="U37" s="18">
        <v>0.341799</v>
      </c>
      <c r="V37" s="18">
        <v>0.60989</v>
      </c>
      <c r="W37" s="18">
        <v>1.460673</v>
      </c>
      <c r="X37" s="18">
        <v>2.042106</v>
      </c>
      <c r="Y37" s="18">
        <v>1.427557</v>
      </c>
      <c r="Z37" s="18">
        <v>0.0</v>
      </c>
      <c r="AA37" s="18">
        <v>1.564856</v>
      </c>
      <c r="AB37" s="18">
        <v>0.922954</v>
      </c>
      <c r="AC37" s="18">
        <v>1.427557</v>
      </c>
      <c r="AD37" s="18">
        <v>0.853081</v>
      </c>
      <c r="AE37" s="18">
        <v>1.311011</v>
      </c>
      <c r="AF37" s="18">
        <v>1.546484</v>
      </c>
      <c r="AG37" s="18">
        <v>1.427557</v>
      </c>
      <c r="AH37" s="18">
        <v>0.0</v>
      </c>
      <c r="AI37" s="18">
        <v>2.000646</v>
      </c>
      <c r="AJ37" s="18">
        <v>1.750649</v>
      </c>
      <c r="AK37" s="18">
        <v>1.176239</v>
      </c>
      <c r="AL37" s="19" t="s">
        <v>58</v>
      </c>
      <c r="AM37" s="19"/>
      <c r="AN37" s="19"/>
      <c r="AO37" s="19"/>
      <c r="AP37" s="19"/>
      <c r="AQ37" s="19"/>
    </row>
    <row r="38">
      <c r="A38" s="14" t="s">
        <v>83</v>
      </c>
      <c r="B38" s="14" t="s">
        <v>120</v>
      </c>
      <c r="C38" s="14" t="s">
        <v>84</v>
      </c>
      <c r="D38" s="14" t="s">
        <v>118</v>
      </c>
      <c r="E38" s="14" t="s">
        <v>62</v>
      </c>
      <c r="F38" s="18">
        <v>71.0</v>
      </c>
      <c r="G38" s="18">
        <v>9.0</v>
      </c>
      <c r="H38" s="18">
        <v>279.0</v>
      </c>
      <c r="I38" s="18">
        <v>279.0</v>
      </c>
      <c r="J38" s="18">
        <v>0.0</v>
      </c>
      <c r="K38" s="18">
        <v>0.0</v>
      </c>
      <c r="L38" s="18">
        <v>0.0</v>
      </c>
      <c r="M38" s="18">
        <v>0.0</v>
      </c>
      <c r="N38" s="18">
        <v>0.0</v>
      </c>
      <c r="O38" s="18">
        <v>0.0</v>
      </c>
      <c r="P38" s="18">
        <v>0.0</v>
      </c>
      <c r="Q38" s="18">
        <v>0.0</v>
      </c>
      <c r="R38" s="18">
        <v>0.0</v>
      </c>
      <c r="S38" s="18">
        <v>0.0</v>
      </c>
      <c r="T38" s="18">
        <v>0.0</v>
      </c>
      <c r="U38" s="18">
        <v>0.0</v>
      </c>
      <c r="V38" s="18">
        <v>0.0</v>
      </c>
      <c r="W38" s="18">
        <v>0.0</v>
      </c>
      <c r="X38" s="18">
        <v>0.0</v>
      </c>
      <c r="Y38" s="18">
        <v>0.0</v>
      </c>
      <c r="Z38" s="18">
        <v>0.0</v>
      </c>
      <c r="AA38" s="18">
        <v>1.564856</v>
      </c>
      <c r="AB38" s="18">
        <v>0.922954</v>
      </c>
      <c r="AC38" s="18">
        <v>1.427557</v>
      </c>
      <c r="AD38" s="18">
        <v>0.0</v>
      </c>
      <c r="AE38" s="18">
        <v>0.0</v>
      </c>
      <c r="AF38" s="18">
        <v>0.0</v>
      </c>
      <c r="AG38" s="18">
        <v>0.0</v>
      </c>
      <c r="AH38" s="18">
        <v>0.0</v>
      </c>
      <c r="AI38" s="18">
        <v>2.000646</v>
      </c>
      <c r="AJ38" s="18">
        <v>1.750649</v>
      </c>
      <c r="AK38" s="18">
        <v>1.176239</v>
      </c>
      <c r="AL38" s="19" t="s">
        <v>58</v>
      </c>
      <c r="AM38" s="19"/>
      <c r="AN38" s="19"/>
      <c r="AO38" s="19"/>
      <c r="AP38" s="19"/>
      <c r="AQ38" s="19"/>
    </row>
    <row r="39">
      <c r="A39" s="14" t="s">
        <v>85</v>
      </c>
      <c r="B39" s="14" t="s">
        <v>121</v>
      </c>
      <c r="C39" s="14" t="s">
        <v>84</v>
      </c>
      <c r="D39" s="14" t="s">
        <v>122</v>
      </c>
      <c r="E39" s="14" t="s">
        <v>88</v>
      </c>
      <c r="F39" s="18">
        <v>2.0</v>
      </c>
      <c r="G39" s="18">
        <v>0.0</v>
      </c>
      <c r="H39" s="18">
        <v>0.0</v>
      </c>
      <c r="I39" s="18">
        <v>0.0</v>
      </c>
      <c r="J39" s="18">
        <v>0.0</v>
      </c>
      <c r="K39" s="18">
        <v>0.0</v>
      </c>
      <c r="L39" s="18">
        <v>0.0</v>
      </c>
      <c r="M39" s="18">
        <v>0.0</v>
      </c>
      <c r="N39" s="18">
        <v>0.0</v>
      </c>
      <c r="O39" s="18">
        <v>0.0</v>
      </c>
      <c r="P39" s="18">
        <v>0.0</v>
      </c>
      <c r="Q39" s="18">
        <v>0.0</v>
      </c>
      <c r="R39" s="18">
        <v>0.0</v>
      </c>
      <c r="S39" s="18">
        <v>0.0</v>
      </c>
      <c r="T39" s="18">
        <v>0.0</v>
      </c>
      <c r="U39" s="18">
        <v>0.0</v>
      </c>
      <c r="V39" s="18">
        <v>0.0</v>
      </c>
      <c r="W39" s="18">
        <v>0.0</v>
      </c>
      <c r="X39" s="18">
        <v>0.0</v>
      </c>
      <c r="Y39" s="18">
        <v>0.0</v>
      </c>
      <c r="Z39" s="18">
        <v>0.0</v>
      </c>
      <c r="AA39" s="18">
        <v>5.476062</v>
      </c>
      <c r="AB39" s="18">
        <v>4.026949</v>
      </c>
      <c r="AC39" s="18">
        <v>0.0</v>
      </c>
      <c r="AD39" s="18">
        <v>7.278673</v>
      </c>
      <c r="AE39" s="18">
        <v>14.02401</v>
      </c>
      <c r="AF39" s="18">
        <v>8.942804</v>
      </c>
      <c r="AG39" s="18">
        <v>7.278673</v>
      </c>
      <c r="AH39" s="18">
        <v>0.0</v>
      </c>
      <c r="AI39" s="18">
        <v>2.000646</v>
      </c>
      <c r="AJ39" s="18">
        <v>1.750649</v>
      </c>
      <c r="AK39" s="18">
        <v>1.176239</v>
      </c>
      <c r="AL39" s="19" t="s">
        <v>58</v>
      </c>
      <c r="AM39" s="19"/>
      <c r="AN39" s="19"/>
      <c r="AO39" s="19"/>
      <c r="AP39" s="19"/>
      <c r="AQ39" s="19"/>
    </row>
    <row r="40">
      <c r="A40" s="14" t="s">
        <v>89</v>
      </c>
      <c r="B40" s="14" t="s">
        <v>123</v>
      </c>
      <c r="C40" s="14" t="s">
        <v>84</v>
      </c>
      <c r="D40" s="14" t="s">
        <v>122</v>
      </c>
      <c r="E40" s="17">
        <v>46310.0</v>
      </c>
      <c r="F40" s="18">
        <v>6.0</v>
      </c>
      <c r="G40" s="18">
        <v>0.0</v>
      </c>
      <c r="H40" s="18">
        <v>2153.0</v>
      </c>
      <c r="I40" s="18">
        <v>0.0</v>
      </c>
      <c r="J40" s="18">
        <v>75.52008</v>
      </c>
      <c r="K40" s="18">
        <v>63.13917</v>
      </c>
      <c r="L40" s="18">
        <v>58.41292</v>
      </c>
      <c r="M40" s="18">
        <v>52.73962</v>
      </c>
      <c r="N40" s="18">
        <v>0.835292</v>
      </c>
      <c r="O40" s="18">
        <v>0.0</v>
      </c>
      <c r="P40" s="18">
        <v>1.260749</v>
      </c>
      <c r="Q40" s="18">
        <v>1.260749</v>
      </c>
      <c r="R40" s="18">
        <v>5.476062</v>
      </c>
      <c r="S40" s="18">
        <v>13.82796</v>
      </c>
      <c r="T40" s="18">
        <v>1.260749</v>
      </c>
      <c r="U40" s="18">
        <v>3.662734</v>
      </c>
      <c r="V40" s="18">
        <v>3.662734</v>
      </c>
      <c r="W40" s="18">
        <v>5.476062</v>
      </c>
      <c r="X40" s="18">
        <v>13.82796</v>
      </c>
      <c r="Y40" s="18">
        <v>10.52319</v>
      </c>
      <c r="Z40" s="18">
        <v>0.0</v>
      </c>
      <c r="AA40" s="18">
        <v>5.476062</v>
      </c>
      <c r="AB40" s="18">
        <v>4.026949</v>
      </c>
      <c r="AC40" s="18">
        <v>0.0</v>
      </c>
      <c r="AD40" s="18">
        <v>5.68751</v>
      </c>
      <c r="AE40" s="18">
        <v>5.969778</v>
      </c>
      <c r="AF40" s="18">
        <v>7.293228</v>
      </c>
      <c r="AG40" s="18">
        <v>5.880765</v>
      </c>
      <c r="AH40" s="18">
        <v>0.0</v>
      </c>
      <c r="AI40" s="18">
        <v>2.000646</v>
      </c>
      <c r="AJ40" s="18">
        <v>1.750649</v>
      </c>
      <c r="AK40" s="18">
        <v>1.176239</v>
      </c>
      <c r="AL40" s="19" t="s">
        <v>58</v>
      </c>
      <c r="AM40" s="19"/>
      <c r="AN40" s="19"/>
      <c r="AO40" s="19"/>
      <c r="AP40" s="19"/>
      <c r="AQ40" s="19"/>
    </row>
    <row r="41">
      <c r="A41" s="14" t="s">
        <v>91</v>
      </c>
      <c r="B41" s="14" t="s">
        <v>124</v>
      </c>
      <c r="C41" s="14" t="s">
        <v>84</v>
      </c>
      <c r="D41" s="14" t="s">
        <v>122</v>
      </c>
      <c r="E41" s="14" t="s">
        <v>72</v>
      </c>
      <c r="F41" s="18">
        <v>5.0</v>
      </c>
      <c r="G41" s="18">
        <v>0.0</v>
      </c>
      <c r="H41" s="18">
        <v>1473.0</v>
      </c>
      <c r="I41" s="18">
        <v>0.0</v>
      </c>
      <c r="J41" s="18">
        <v>20.17368</v>
      </c>
      <c r="K41" s="18">
        <v>19.71084</v>
      </c>
      <c r="L41" s="18">
        <v>16.34667</v>
      </c>
      <c r="M41" s="18">
        <v>17.45017</v>
      </c>
      <c r="N41" s="18">
        <v>0.885308</v>
      </c>
      <c r="O41" s="18">
        <v>0.0</v>
      </c>
      <c r="P41" s="18">
        <v>0.076923</v>
      </c>
      <c r="Q41" s="18">
        <v>0.076923</v>
      </c>
      <c r="R41" s="18">
        <v>2.183747</v>
      </c>
      <c r="S41" s="18">
        <v>5.719038</v>
      </c>
      <c r="T41" s="18">
        <v>0.076923</v>
      </c>
      <c r="U41" s="18">
        <v>0.076923</v>
      </c>
      <c r="V41" s="18">
        <v>2.183747</v>
      </c>
      <c r="W41" s="18">
        <v>5.719038</v>
      </c>
      <c r="X41" s="18">
        <v>5.719038</v>
      </c>
      <c r="Y41" s="18">
        <v>3.942169</v>
      </c>
      <c r="Z41" s="18">
        <v>0.0</v>
      </c>
      <c r="AA41" s="18">
        <v>5.476062</v>
      </c>
      <c r="AB41" s="18">
        <v>4.026949</v>
      </c>
      <c r="AC41" s="18">
        <v>0.0</v>
      </c>
      <c r="AD41" s="18">
        <v>1.448531</v>
      </c>
      <c r="AE41" s="18">
        <v>2.079566</v>
      </c>
      <c r="AF41" s="18">
        <v>2.483674</v>
      </c>
      <c r="AG41" s="18">
        <v>1.448531</v>
      </c>
      <c r="AH41" s="18">
        <v>0.0</v>
      </c>
      <c r="AI41" s="18">
        <v>2.000646</v>
      </c>
      <c r="AJ41" s="18">
        <v>1.750649</v>
      </c>
      <c r="AK41" s="18">
        <v>1.176239</v>
      </c>
      <c r="AL41" s="19" t="s">
        <v>58</v>
      </c>
      <c r="AM41" s="19"/>
      <c r="AN41" s="19"/>
      <c r="AO41" s="19"/>
      <c r="AP41" s="19"/>
      <c r="AQ41" s="19"/>
    </row>
    <row r="42">
      <c r="A42" s="14" t="s">
        <v>93</v>
      </c>
      <c r="B42" s="14" t="s">
        <v>125</v>
      </c>
      <c r="C42" s="14" t="s">
        <v>84</v>
      </c>
      <c r="D42" s="14" t="s">
        <v>122</v>
      </c>
      <c r="E42" s="14" t="s">
        <v>75</v>
      </c>
      <c r="F42" s="18">
        <v>5.0</v>
      </c>
      <c r="G42" s="18">
        <v>0.0</v>
      </c>
      <c r="H42" s="18">
        <v>2885.0</v>
      </c>
      <c r="I42" s="18">
        <v>0.0</v>
      </c>
      <c r="J42" s="18">
        <v>45.00889</v>
      </c>
      <c r="K42" s="18">
        <v>44.25486</v>
      </c>
      <c r="L42" s="18">
        <v>40.14201</v>
      </c>
      <c r="M42" s="18">
        <v>39.83728</v>
      </c>
      <c r="N42" s="18">
        <v>0.900179</v>
      </c>
      <c r="O42" s="18">
        <v>0.0</v>
      </c>
      <c r="P42" s="18">
        <v>1.149929</v>
      </c>
      <c r="Q42" s="18">
        <v>1.149929</v>
      </c>
      <c r="R42" s="18">
        <v>3.26765</v>
      </c>
      <c r="S42" s="18">
        <v>13.56528</v>
      </c>
      <c r="T42" s="18">
        <v>1.149929</v>
      </c>
      <c r="U42" s="18">
        <v>1.149929</v>
      </c>
      <c r="V42" s="18">
        <v>3.26765</v>
      </c>
      <c r="W42" s="18">
        <v>13.56528</v>
      </c>
      <c r="X42" s="18">
        <v>13.56528</v>
      </c>
      <c r="Y42" s="18">
        <v>8.850972</v>
      </c>
      <c r="Z42" s="18">
        <v>0.0</v>
      </c>
      <c r="AA42" s="18">
        <v>5.476062</v>
      </c>
      <c r="AB42" s="18">
        <v>4.026949</v>
      </c>
      <c r="AC42" s="18">
        <v>0.0</v>
      </c>
      <c r="AD42" s="18">
        <v>0.862399</v>
      </c>
      <c r="AE42" s="18">
        <v>1.021927</v>
      </c>
      <c r="AF42" s="18">
        <v>3.161272</v>
      </c>
      <c r="AG42" s="18">
        <v>1.233604</v>
      </c>
      <c r="AH42" s="18">
        <v>0.0</v>
      </c>
      <c r="AI42" s="18">
        <v>2.000646</v>
      </c>
      <c r="AJ42" s="18">
        <v>1.750649</v>
      </c>
      <c r="AK42" s="18">
        <v>1.176239</v>
      </c>
      <c r="AL42" s="19" t="s">
        <v>58</v>
      </c>
      <c r="AM42" s="19"/>
      <c r="AN42" s="19"/>
      <c r="AO42" s="19"/>
      <c r="AP42" s="19"/>
      <c r="AQ42" s="19"/>
    </row>
    <row r="43">
      <c r="A43" s="14" t="s">
        <v>95</v>
      </c>
      <c r="B43" s="14" t="s">
        <v>126</v>
      </c>
      <c r="C43" s="14" t="s">
        <v>84</v>
      </c>
      <c r="D43" s="14" t="s">
        <v>122</v>
      </c>
      <c r="E43" s="14" t="s">
        <v>60</v>
      </c>
      <c r="F43" s="18">
        <v>10.0</v>
      </c>
      <c r="G43" s="18">
        <v>0.0</v>
      </c>
      <c r="H43" s="18">
        <v>3542.0</v>
      </c>
      <c r="I43" s="18">
        <v>0.0</v>
      </c>
      <c r="J43" s="18">
        <v>48.02047</v>
      </c>
      <c r="K43" s="18">
        <v>44.07778</v>
      </c>
      <c r="L43" s="18">
        <v>42.60576</v>
      </c>
      <c r="M43" s="18">
        <v>19.25767</v>
      </c>
      <c r="N43" s="18">
        <v>0.436902</v>
      </c>
      <c r="O43" s="18">
        <v>0.445455</v>
      </c>
      <c r="P43" s="18">
        <v>0.457435</v>
      </c>
      <c r="Q43" s="18">
        <v>2.219486</v>
      </c>
      <c r="R43" s="18">
        <v>4.844417</v>
      </c>
      <c r="S43" s="18">
        <v>7.222892</v>
      </c>
      <c r="T43" s="18">
        <v>0.445455</v>
      </c>
      <c r="U43" s="18">
        <v>0.457435</v>
      </c>
      <c r="V43" s="18">
        <v>2.219486</v>
      </c>
      <c r="W43" s="18">
        <v>4.844417</v>
      </c>
      <c r="X43" s="18">
        <v>7.222892</v>
      </c>
      <c r="Y43" s="18">
        <v>4.407778</v>
      </c>
      <c r="Z43" s="18">
        <v>0.0</v>
      </c>
      <c r="AA43" s="18">
        <v>5.476062</v>
      </c>
      <c r="AB43" s="18">
        <v>4.026949</v>
      </c>
      <c r="AC43" s="18">
        <v>0.0</v>
      </c>
      <c r="AD43" s="18">
        <v>0.853081</v>
      </c>
      <c r="AE43" s="18">
        <v>1.311011</v>
      </c>
      <c r="AF43" s="18">
        <v>1.546484</v>
      </c>
      <c r="AG43" s="18">
        <v>1.427557</v>
      </c>
      <c r="AH43" s="18">
        <v>0.0</v>
      </c>
      <c r="AI43" s="18">
        <v>2.000646</v>
      </c>
      <c r="AJ43" s="18">
        <v>1.750649</v>
      </c>
      <c r="AK43" s="18">
        <v>1.176239</v>
      </c>
      <c r="AL43" s="19" t="s">
        <v>58</v>
      </c>
      <c r="AM43" s="19"/>
      <c r="AN43" s="19"/>
      <c r="AO43" s="19"/>
      <c r="AP43" s="19"/>
      <c r="AQ43" s="19"/>
    </row>
    <row r="44">
      <c r="A44" s="14" t="s">
        <v>110</v>
      </c>
      <c r="B44" s="14" t="s">
        <v>127</v>
      </c>
      <c r="C44" s="14" t="s">
        <v>84</v>
      </c>
      <c r="D44" s="14" t="s">
        <v>122</v>
      </c>
      <c r="E44" s="20">
        <v>46300.0</v>
      </c>
      <c r="F44" s="18">
        <v>7.0</v>
      </c>
      <c r="G44" s="18">
        <v>0.0</v>
      </c>
      <c r="H44" s="18">
        <v>5494.0</v>
      </c>
      <c r="I44" s="18">
        <v>0.0</v>
      </c>
      <c r="J44" s="18">
        <v>111.706</v>
      </c>
      <c r="K44" s="18">
        <v>102.6499</v>
      </c>
      <c r="L44" s="18">
        <v>95.78178</v>
      </c>
      <c r="M44" s="18">
        <v>100.212</v>
      </c>
      <c r="N44" s="18">
        <v>0.97625</v>
      </c>
      <c r="O44" s="18">
        <v>0.0</v>
      </c>
      <c r="P44" s="18">
        <v>0.0</v>
      </c>
      <c r="Q44" s="18">
        <v>0.0</v>
      </c>
      <c r="R44" s="18">
        <v>0.0</v>
      </c>
      <c r="S44" s="18">
        <v>2.437924</v>
      </c>
      <c r="T44" s="18">
        <v>2.437924</v>
      </c>
      <c r="U44" s="18">
        <v>2.437924</v>
      </c>
      <c r="V44" s="18">
        <v>2.437924</v>
      </c>
      <c r="W44" s="18">
        <v>12.98775</v>
      </c>
      <c r="X44" s="18">
        <v>87.2242</v>
      </c>
      <c r="Y44" s="18">
        <v>14.66427</v>
      </c>
      <c r="Z44" s="18">
        <v>0.0</v>
      </c>
      <c r="AA44" s="18">
        <v>5.476062</v>
      </c>
      <c r="AB44" s="18">
        <v>4.026949</v>
      </c>
      <c r="AC44" s="18">
        <v>0.0</v>
      </c>
      <c r="AD44" s="18">
        <v>4.766189</v>
      </c>
      <c r="AE44" s="18">
        <v>6.065433</v>
      </c>
      <c r="AF44" s="18">
        <v>7.283375</v>
      </c>
      <c r="AG44" s="18">
        <v>14.66427</v>
      </c>
      <c r="AH44" s="18">
        <v>0.0</v>
      </c>
      <c r="AI44" s="18">
        <v>2.000646</v>
      </c>
      <c r="AJ44" s="18">
        <v>1.750649</v>
      </c>
      <c r="AK44" s="18">
        <v>1.176239</v>
      </c>
      <c r="AL44" s="19" t="s">
        <v>58</v>
      </c>
      <c r="AM44" s="19"/>
      <c r="AN44" s="19"/>
      <c r="AO44" s="19"/>
      <c r="AP44" s="19"/>
      <c r="AQ44" s="19"/>
    </row>
    <row r="45">
      <c r="A45" s="14" t="s">
        <v>83</v>
      </c>
      <c r="B45" s="14" t="s">
        <v>128</v>
      </c>
      <c r="C45" s="14" t="s">
        <v>84</v>
      </c>
      <c r="D45" s="14" t="s">
        <v>122</v>
      </c>
      <c r="E45" s="14" t="s">
        <v>62</v>
      </c>
      <c r="F45" s="18">
        <v>10.0</v>
      </c>
      <c r="G45" s="18">
        <v>4.0</v>
      </c>
      <c r="H45" s="18">
        <v>143.0</v>
      </c>
      <c r="I45" s="18">
        <v>143.0</v>
      </c>
      <c r="J45" s="18">
        <v>0.0</v>
      </c>
      <c r="K45" s="18">
        <v>0.0</v>
      </c>
      <c r="L45" s="18">
        <v>0.0</v>
      </c>
      <c r="M45" s="18">
        <v>0.0</v>
      </c>
      <c r="N45" s="18">
        <v>0.0</v>
      </c>
      <c r="O45" s="18">
        <v>0.0</v>
      </c>
      <c r="P45" s="18">
        <v>0.0</v>
      </c>
      <c r="Q45" s="18">
        <v>0.0</v>
      </c>
      <c r="R45" s="18">
        <v>0.0</v>
      </c>
      <c r="S45" s="18">
        <v>0.0</v>
      </c>
      <c r="T45" s="18">
        <v>0.0</v>
      </c>
      <c r="U45" s="18">
        <v>0.0</v>
      </c>
      <c r="V45" s="18">
        <v>0.0</v>
      </c>
      <c r="W45" s="18">
        <v>0.0</v>
      </c>
      <c r="X45" s="18">
        <v>0.0</v>
      </c>
      <c r="Y45" s="18">
        <v>0.0</v>
      </c>
      <c r="Z45" s="18">
        <v>0.0</v>
      </c>
      <c r="AA45" s="18">
        <v>5.476062</v>
      </c>
      <c r="AB45" s="18">
        <v>4.026949</v>
      </c>
      <c r="AC45" s="18">
        <v>0.0</v>
      </c>
      <c r="AD45" s="18">
        <v>0.0</v>
      </c>
      <c r="AE45" s="18">
        <v>0.0</v>
      </c>
      <c r="AF45" s="18">
        <v>0.0</v>
      </c>
      <c r="AG45" s="18">
        <v>0.0</v>
      </c>
      <c r="AH45" s="18">
        <v>0.0</v>
      </c>
      <c r="AI45" s="18">
        <v>2.000646</v>
      </c>
      <c r="AJ45" s="18">
        <v>1.750649</v>
      </c>
      <c r="AK45" s="18">
        <v>1.176239</v>
      </c>
      <c r="AL45" s="19" t="s">
        <v>58</v>
      </c>
      <c r="AM45" s="19"/>
      <c r="AN45" s="19"/>
      <c r="AO45" s="19"/>
      <c r="AP45" s="19"/>
      <c r="AQ45" s="19"/>
    </row>
    <row r="46">
      <c r="A46" s="14" t="s">
        <v>129</v>
      </c>
      <c r="B46" s="14" t="s">
        <v>130</v>
      </c>
      <c r="C46" s="14" t="s">
        <v>131</v>
      </c>
      <c r="D46" s="14" t="s">
        <v>132</v>
      </c>
      <c r="E46" s="14" t="s">
        <v>62</v>
      </c>
      <c r="F46" s="18">
        <v>1.0</v>
      </c>
      <c r="G46" s="18">
        <v>0.0</v>
      </c>
      <c r="H46" s="18">
        <v>0.0</v>
      </c>
      <c r="I46" s="18">
        <v>0.0</v>
      </c>
      <c r="J46" s="18">
        <v>0.0</v>
      </c>
      <c r="K46" s="18">
        <v>0.0</v>
      </c>
      <c r="L46" s="18">
        <v>0.0</v>
      </c>
      <c r="M46" s="18">
        <v>0.0</v>
      </c>
      <c r="N46" s="18">
        <v>0.0</v>
      </c>
      <c r="O46" s="18">
        <v>0.0</v>
      </c>
      <c r="P46" s="18">
        <v>0.0</v>
      </c>
      <c r="Q46" s="18">
        <v>0.0</v>
      </c>
      <c r="R46" s="18">
        <v>0.0</v>
      </c>
      <c r="S46" s="18">
        <v>0.0</v>
      </c>
      <c r="T46" s="18">
        <v>0.0</v>
      </c>
      <c r="U46" s="18">
        <v>0.0</v>
      </c>
      <c r="V46" s="18">
        <v>0.0</v>
      </c>
      <c r="W46" s="18">
        <v>0.0</v>
      </c>
      <c r="X46" s="18">
        <v>0.0</v>
      </c>
      <c r="Y46" s="18">
        <v>0.0</v>
      </c>
      <c r="Z46" s="18">
        <v>0.0</v>
      </c>
      <c r="AA46" s="18">
        <v>0.0</v>
      </c>
      <c r="AB46" s="18">
        <v>0.0</v>
      </c>
      <c r="AC46" s="18">
        <v>0.0</v>
      </c>
      <c r="AD46" s="18">
        <v>0.0</v>
      </c>
      <c r="AE46" s="18">
        <v>0.0</v>
      </c>
      <c r="AF46" s="18">
        <v>0.0</v>
      </c>
      <c r="AG46" s="18">
        <v>0.0</v>
      </c>
      <c r="AH46" s="18">
        <v>0.0</v>
      </c>
      <c r="AI46" s="18">
        <v>0.0</v>
      </c>
      <c r="AJ46" s="18">
        <v>0.0</v>
      </c>
      <c r="AK46" s="18">
        <v>0.0</v>
      </c>
      <c r="AL46" s="19" t="s">
        <v>58</v>
      </c>
      <c r="AM46" s="19"/>
      <c r="AN46" s="19"/>
      <c r="AO46" s="19"/>
      <c r="AP46" s="19"/>
      <c r="AQ46" s="19"/>
    </row>
    <row r="47">
      <c r="A47" s="14" t="s">
        <v>133</v>
      </c>
      <c r="B47" s="14" t="s">
        <v>134</v>
      </c>
      <c r="C47" s="14" t="s">
        <v>135</v>
      </c>
      <c r="D47" s="14" t="s">
        <v>136</v>
      </c>
      <c r="E47" s="14" t="s">
        <v>88</v>
      </c>
      <c r="F47" s="18">
        <v>14.0</v>
      </c>
      <c r="G47" s="18">
        <v>0.0</v>
      </c>
      <c r="H47" s="18">
        <v>3129.0</v>
      </c>
      <c r="I47" s="18">
        <v>0.0</v>
      </c>
      <c r="J47" s="18">
        <v>613.4558</v>
      </c>
      <c r="K47" s="18">
        <v>628.0112</v>
      </c>
      <c r="L47" s="18">
        <v>625.8734</v>
      </c>
      <c r="M47" s="18">
        <v>346.1174</v>
      </c>
      <c r="N47" s="18">
        <v>0.551132</v>
      </c>
      <c r="O47" s="18">
        <v>0.490079</v>
      </c>
      <c r="P47" s="18">
        <v>8.363598</v>
      </c>
      <c r="Q47" s="18">
        <v>17.63182</v>
      </c>
      <c r="R47" s="18">
        <v>40.97561</v>
      </c>
      <c r="S47" s="18">
        <v>45.04631</v>
      </c>
      <c r="T47" s="18">
        <v>0.490079</v>
      </c>
      <c r="U47" s="18">
        <v>8.363598</v>
      </c>
      <c r="V47" s="18">
        <v>17.63182</v>
      </c>
      <c r="W47" s="18">
        <v>40.97561</v>
      </c>
      <c r="X47" s="18">
        <v>45.04631</v>
      </c>
      <c r="Y47" s="18">
        <v>44.85794</v>
      </c>
      <c r="Z47" s="18">
        <v>0.0</v>
      </c>
      <c r="AA47" s="18">
        <v>17.04584</v>
      </c>
      <c r="AB47" s="18">
        <v>12.8211</v>
      </c>
      <c r="AC47" s="18">
        <v>17.71363</v>
      </c>
      <c r="AD47" s="18">
        <v>20.03471</v>
      </c>
      <c r="AE47" s="18">
        <v>27.92084</v>
      </c>
      <c r="AF47" s="18">
        <v>37.12381</v>
      </c>
      <c r="AG47" s="18">
        <v>33.88672</v>
      </c>
      <c r="AH47" s="18">
        <v>0.0</v>
      </c>
      <c r="AI47" s="18">
        <v>10.54511</v>
      </c>
      <c r="AJ47" s="18">
        <v>6.828357</v>
      </c>
      <c r="AK47" s="18">
        <v>3.655537</v>
      </c>
      <c r="AL47" s="19" t="s">
        <v>58</v>
      </c>
      <c r="AM47" s="19"/>
      <c r="AN47" s="19"/>
      <c r="AO47" s="19"/>
      <c r="AP47" s="19"/>
      <c r="AQ47" s="19"/>
    </row>
    <row r="48">
      <c r="A48" s="14" t="s">
        <v>137</v>
      </c>
      <c r="B48" s="14" t="s">
        <v>138</v>
      </c>
      <c r="C48" s="14" t="s">
        <v>135</v>
      </c>
      <c r="D48" s="14" t="s">
        <v>136</v>
      </c>
      <c r="E48" s="17">
        <v>46310.0</v>
      </c>
      <c r="F48" s="18">
        <v>2.0</v>
      </c>
      <c r="G48" s="18">
        <v>0.0</v>
      </c>
      <c r="H48" s="18">
        <v>194.0</v>
      </c>
      <c r="I48" s="18">
        <v>0.0</v>
      </c>
      <c r="J48" s="18">
        <v>21.19062</v>
      </c>
      <c r="K48" s="18">
        <v>23.22276</v>
      </c>
      <c r="L48" s="18">
        <v>23.66081</v>
      </c>
      <c r="M48" s="18">
        <v>17.04584</v>
      </c>
      <c r="N48" s="18">
        <v>0.734015</v>
      </c>
      <c r="O48" s="18">
        <v>6.176916</v>
      </c>
      <c r="P48" s="18">
        <v>6.176916</v>
      </c>
      <c r="Q48" s="18">
        <v>6.176916</v>
      </c>
      <c r="R48" s="18">
        <v>17.04584</v>
      </c>
      <c r="S48" s="18">
        <v>17.04584</v>
      </c>
      <c r="T48" s="18">
        <v>6.176916</v>
      </c>
      <c r="U48" s="18">
        <v>6.176916</v>
      </c>
      <c r="V48" s="18">
        <v>6.176916</v>
      </c>
      <c r="W48" s="18">
        <v>17.04584</v>
      </c>
      <c r="X48" s="18">
        <v>17.04584</v>
      </c>
      <c r="Y48" s="18">
        <v>11.61138</v>
      </c>
      <c r="Z48" s="18">
        <v>0.0</v>
      </c>
      <c r="AA48" s="18">
        <v>17.04584</v>
      </c>
      <c r="AB48" s="18">
        <v>12.8211</v>
      </c>
      <c r="AC48" s="18">
        <v>17.71363</v>
      </c>
      <c r="AD48" s="18">
        <v>1.496146</v>
      </c>
      <c r="AE48" s="18">
        <v>5.723218</v>
      </c>
      <c r="AF48" s="18">
        <v>8.948624</v>
      </c>
      <c r="AG48" s="18">
        <v>10.09181</v>
      </c>
      <c r="AH48" s="18">
        <v>0.0</v>
      </c>
      <c r="AI48" s="18">
        <v>10.54511</v>
      </c>
      <c r="AJ48" s="18">
        <v>6.828357</v>
      </c>
      <c r="AK48" s="18">
        <v>3.655537</v>
      </c>
      <c r="AL48" s="19" t="s">
        <v>58</v>
      </c>
      <c r="AM48" s="19"/>
      <c r="AN48" s="19"/>
      <c r="AO48" s="19"/>
      <c r="AP48" s="19"/>
      <c r="AQ48" s="19"/>
    </row>
    <row r="49">
      <c r="A49" s="14" t="s">
        <v>139</v>
      </c>
      <c r="B49" s="14" t="s">
        <v>140</v>
      </c>
      <c r="C49" s="14" t="s">
        <v>135</v>
      </c>
      <c r="D49" s="14" t="s">
        <v>136</v>
      </c>
      <c r="E49" s="14" t="s">
        <v>72</v>
      </c>
      <c r="F49" s="18">
        <v>3.0</v>
      </c>
      <c r="G49" s="18">
        <v>0.0</v>
      </c>
      <c r="H49" s="18">
        <v>284.0</v>
      </c>
      <c r="I49" s="18">
        <v>0.0</v>
      </c>
      <c r="J49" s="18">
        <v>36.22261</v>
      </c>
      <c r="K49" s="18">
        <v>38.71627</v>
      </c>
      <c r="L49" s="18">
        <v>38.52515</v>
      </c>
      <c r="M49" s="18">
        <v>16.27549</v>
      </c>
      <c r="N49" s="18">
        <v>0.420379</v>
      </c>
      <c r="O49" s="18">
        <v>8.474045</v>
      </c>
      <c r="P49" s="18">
        <v>8.474045</v>
      </c>
      <c r="Q49" s="18">
        <v>8.474045</v>
      </c>
      <c r="R49" s="18">
        <v>13.96673</v>
      </c>
      <c r="S49" s="18">
        <v>16.27549</v>
      </c>
      <c r="T49" s="18">
        <v>8.474045</v>
      </c>
      <c r="U49" s="18">
        <v>8.474045</v>
      </c>
      <c r="V49" s="18">
        <v>8.474045</v>
      </c>
      <c r="W49" s="18">
        <v>13.96673</v>
      </c>
      <c r="X49" s="18">
        <v>16.27549</v>
      </c>
      <c r="Y49" s="18">
        <v>12.90542</v>
      </c>
      <c r="Z49" s="18">
        <v>0.0</v>
      </c>
      <c r="AA49" s="18">
        <v>17.04584</v>
      </c>
      <c r="AB49" s="18">
        <v>12.8211</v>
      </c>
      <c r="AC49" s="18">
        <v>17.71363</v>
      </c>
      <c r="AD49" s="18">
        <v>3.587685</v>
      </c>
      <c r="AE49" s="18">
        <v>5.142561</v>
      </c>
      <c r="AF49" s="18">
        <v>10.90349</v>
      </c>
      <c r="AG49" s="18">
        <v>5.877205</v>
      </c>
      <c r="AH49" s="18">
        <v>0.0</v>
      </c>
      <c r="AI49" s="18">
        <v>10.54511</v>
      </c>
      <c r="AJ49" s="18">
        <v>6.828357</v>
      </c>
      <c r="AK49" s="18">
        <v>3.655537</v>
      </c>
      <c r="AL49" s="19" t="s">
        <v>58</v>
      </c>
      <c r="AM49" s="19"/>
      <c r="AN49" s="19"/>
      <c r="AO49" s="19"/>
      <c r="AP49" s="19"/>
      <c r="AQ49" s="19"/>
    </row>
    <row r="50">
      <c r="A50" s="14" t="s">
        <v>141</v>
      </c>
      <c r="B50" s="14" t="s">
        <v>142</v>
      </c>
      <c r="C50" s="14" t="s">
        <v>135</v>
      </c>
      <c r="D50" s="14" t="s">
        <v>136</v>
      </c>
      <c r="E50" s="14" t="s">
        <v>75</v>
      </c>
      <c r="F50" s="18">
        <v>1.0</v>
      </c>
      <c r="G50" s="18">
        <v>0.0</v>
      </c>
      <c r="H50" s="18">
        <v>101.0</v>
      </c>
      <c r="I50" s="18">
        <v>0.0</v>
      </c>
      <c r="J50" s="18">
        <v>18.14805</v>
      </c>
      <c r="K50" s="18">
        <v>17.71363</v>
      </c>
      <c r="L50" s="18">
        <v>19.09737</v>
      </c>
      <c r="M50" s="18">
        <v>17.71363</v>
      </c>
      <c r="N50" s="18">
        <v>1.0</v>
      </c>
      <c r="O50" s="18">
        <v>17.71363</v>
      </c>
      <c r="P50" s="18">
        <v>17.71363</v>
      </c>
      <c r="Q50" s="18">
        <v>17.71363</v>
      </c>
      <c r="R50" s="18">
        <v>17.71363</v>
      </c>
      <c r="S50" s="18">
        <v>17.71363</v>
      </c>
      <c r="T50" s="18">
        <v>17.71363</v>
      </c>
      <c r="U50" s="18">
        <v>17.71363</v>
      </c>
      <c r="V50" s="18">
        <v>17.71363</v>
      </c>
      <c r="W50" s="18">
        <v>17.71363</v>
      </c>
      <c r="X50" s="18">
        <v>17.71363</v>
      </c>
      <c r="Y50" s="18">
        <v>17.71363</v>
      </c>
      <c r="Z50" s="18">
        <v>0.0</v>
      </c>
      <c r="AA50" s="18">
        <v>17.04584</v>
      </c>
      <c r="AB50" s="18">
        <v>12.8211</v>
      </c>
      <c r="AC50" s="18">
        <v>17.71363</v>
      </c>
      <c r="AD50" s="18">
        <v>1.292957</v>
      </c>
      <c r="AE50" s="18">
        <v>3.710425</v>
      </c>
      <c r="AF50" s="18">
        <v>3.6047</v>
      </c>
      <c r="AG50" s="18">
        <v>2.90795</v>
      </c>
      <c r="AH50" s="18">
        <v>0.0</v>
      </c>
      <c r="AI50" s="18">
        <v>10.54511</v>
      </c>
      <c r="AJ50" s="18">
        <v>6.828357</v>
      </c>
      <c r="AK50" s="18">
        <v>3.655537</v>
      </c>
      <c r="AL50" s="19" t="s">
        <v>58</v>
      </c>
      <c r="AM50" s="19"/>
      <c r="AN50" s="19"/>
      <c r="AO50" s="19"/>
      <c r="AP50" s="19"/>
      <c r="AQ50" s="19"/>
    </row>
    <row r="51">
      <c r="A51" s="14" t="s">
        <v>143</v>
      </c>
      <c r="B51" s="14" t="s">
        <v>144</v>
      </c>
      <c r="C51" s="14" t="s">
        <v>135</v>
      </c>
      <c r="D51" s="14" t="s">
        <v>136</v>
      </c>
      <c r="E51" s="20">
        <v>46300.0</v>
      </c>
      <c r="F51" s="18">
        <v>5.0</v>
      </c>
      <c r="G51" s="18">
        <v>0.0</v>
      </c>
      <c r="H51" s="18">
        <v>342.0</v>
      </c>
      <c r="I51" s="18">
        <v>0.0</v>
      </c>
      <c r="J51" s="18">
        <v>97.16974</v>
      </c>
      <c r="K51" s="18">
        <v>100.0655</v>
      </c>
      <c r="L51" s="18">
        <v>104.7106</v>
      </c>
      <c r="M51" s="18">
        <v>84.39802</v>
      </c>
      <c r="N51" s="18">
        <v>0.843428</v>
      </c>
      <c r="O51" s="18">
        <v>0.721465</v>
      </c>
      <c r="P51" s="18">
        <v>0.922594</v>
      </c>
      <c r="Q51" s="18">
        <v>0.922594</v>
      </c>
      <c r="R51" s="18">
        <v>3.616667</v>
      </c>
      <c r="S51" s="18">
        <v>10.40678</v>
      </c>
      <c r="T51" s="18">
        <v>0.721465</v>
      </c>
      <c r="U51" s="18">
        <v>0.922594</v>
      </c>
      <c r="V51" s="18">
        <v>0.922594</v>
      </c>
      <c r="W51" s="18">
        <v>3.616667</v>
      </c>
      <c r="X51" s="18">
        <v>10.40678</v>
      </c>
      <c r="Y51" s="18">
        <v>20.01311</v>
      </c>
      <c r="Z51" s="18">
        <v>0.0</v>
      </c>
      <c r="AA51" s="18">
        <v>17.04584</v>
      </c>
      <c r="AB51" s="18">
        <v>12.8211</v>
      </c>
      <c r="AC51" s="18">
        <v>17.71363</v>
      </c>
      <c r="AD51" s="18">
        <v>5.614885</v>
      </c>
      <c r="AE51" s="18">
        <v>11.65712</v>
      </c>
      <c r="AF51" s="18">
        <v>18.74552</v>
      </c>
      <c r="AG51" s="18">
        <v>20.01311</v>
      </c>
      <c r="AH51" s="18">
        <v>0.0</v>
      </c>
      <c r="AI51" s="18">
        <v>10.54511</v>
      </c>
      <c r="AJ51" s="18">
        <v>6.828357</v>
      </c>
      <c r="AK51" s="18">
        <v>3.655537</v>
      </c>
      <c r="AL51" s="19" t="s">
        <v>58</v>
      </c>
      <c r="AM51" s="19"/>
      <c r="AN51" s="19"/>
      <c r="AO51" s="19"/>
      <c r="AP51" s="19"/>
      <c r="AQ51" s="19"/>
    </row>
    <row r="52">
      <c r="A52" s="14" t="s">
        <v>145</v>
      </c>
      <c r="B52" s="14" t="s">
        <v>146</v>
      </c>
      <c r="C52" s="14" t="s">
        <v>135</v>
      </c>
      <c r="D52" s="14" t="s">
        <v>136</v>
      </c>
      <c r="E52" s="14" t="s">
        <v>62</v>
      </c>
      <c r="F52" s="18">
        <v>38.0</v>
      </c>
      <c r="G52" s="18">
        <v>0.0</v>
      </c>
      <c r="H52" s="18">
        <v>0.0</v>
      </c>
      <c r="I52" s="18">
        <v>0.0</v>
      </c>
      <c r="J52" s="18">
        <v>0.0</v>
      </c>
      <c r="K52" s="18">
        <v>0.0</v>
      </c>
      <c r="L52" s="18">
        <v>0.0</v>
      </c>
      <c r="M52" s="18">
        <v>0.0</v>
      </c>
      <c r="N52" s="18">
        <v>0.0</v>
      </c>
      <c r="O52" s="18">
        <v>0.0</v>
      </c>
      <c r="P52" s="18">
        <v>0.0</v>
      </c>
      <c r="Q52" s="18">
        <v>0.0</v>
      </c>
      <c r="R52" s="18">
        <v>0.0</v>
      </c>
      <c r="S52" s="18">
        <v>0.0</v>
      </c>
      <c r="T52" s="18">
        <v>0.0</v>
      </c>
      <c r="U52" s="18">
        <v>0.0</v>
      </c>
      <c r="V52" s="18">
        <v>0.0</v>
      </c>
      <c r="W52" s="18">
        <v>0.0</v>
      </c>
      <c r="X52" s="18">
        <v>0.0</v>
      </c>
      <c r="Y52" s="18">
        <v>0.0</v>
      </c>
      <c r="Z52" s="18">
        <v>0.0</v>
      </c>
      <c r="AA52" s="18">
        <v>17.04584</v>
      </c>
      <c r="AB52" s="18">
        <v>12.8211</v>
      </c>
      <c r="AC52" s="18">
        <v>17.71363</v>
      </c>
      <c r="AD52" s="18">
        <v>0.0</v>
      </c>
      <c r="AE52" s="18">
        <v>0.0</v>
      </c>
      <c r="AF52" s="18">
        <v>0.0</v>
      </c>
      <c r="AG52" s="18">
        <v>0.0</v>
      </c>
      <c r="AH52" s="18">
        <v>0.0</v>
      </c>
      <c r="AI52" s="18">
        <v>10.54511</v>
      </c>
      <c r="AJ52" s="18">
        <v>6.828357</v>
      </c>
      <c r="AK52" s="18">
        <v>3.655537</v>
      </c>
      <c r="AL52" s="19" t="s">
        <v>58</v>
      </c>
      <c r="AM52" s="19"/>
      <c r="AN52" s="19"/>
      <c r="AO52" s="19"/>
      <c r="AP52" s="19"/>
      <c r="AQ52" s="19"/>
    </row>
    <row r="53">
      <c r="A53" s="14" t="s">
        <v>137</v>
      </c>
      <c r="B53" s="14" t="s">
        <v>147</v>
      </c>
      <c r="C53" s="14" t="s">
        <v>135</v>
      </c>
      <c r="D53" s="14" t="s">
        <v>148</v>
      </c>
      <c r="E53" s="17">
        <v>46310.0</v>
      </c>
      <c r="F53" s="18">
        <v>1.0</v>
      </c>
      <c r="G53" s="18">
        <v>0.0</v>
      </c>
      <c r="H53" s="18">
        <v>0.0</v>
      </c>
      <c r="I53" s="18">
        <v>0.0</v>
      </c>
      <c r="J53" s="18">
        <v>0.0</v>
      </c>
      <c r="K53" s="18">
        <v>0.0</v>
      </c>
      <c r="L53" s="18">
        <v>0.0</v>
      </c>
      <c r="M53" s="18">
        <v>0.0</v>
      </c>
      <c r="N53" s="18">
        <v>0.0</v>
      </c>
      <c r="O53" s="18">
        <v>0.0</v>
      </c>
      <c r="P53" s="18">
        <v>0.0</v>
      </c>
      <c r="Q53" s="18">
        <v>0.0</v>
      </c>
      <c r="R53" s="18">
        <v>0.0</v>
      </c>
      <c r="S53" s="18">
        <v>0.0</v>
      </c>
      <c r="T53" s="18">
        <v>0.0</v>
      </c>
      <c r="U53" s="18">
        <v>0.0</v>
      </c>
      <c r="V53" s="18">
        <v>0.0</v>
      </c>
      <c r="W53" s="18">
        <v>0.0</v>
      </c>
      <c r="X53" s="18">
        <v>0.0</v>
      </c>
      <c r="Y53" s="18">
        <v>0.0</v>
      </c>
      <c r="Z53" s="18">
        <v>0.0</v>
      </c>
      <c r="AA53" s="18">
        <v>2.088049</v>
      </c>
      <c r="AB53" s="18">
        <v>0.173998</v>
      </c>
      <c r="AC53" s="18">
        <v>0.0</v>
      </c>
      <c r="AD53" s="18">
        <v>1.496146</v>
      </c>
      <c r="AE53" s="18">
        <v>5.723218</v>
      </c>
      <c r="AF53" s="18">
        <v>8.948624</v>
      </c>
      <c r="AG53" s="18">
        <v>10.09181</v>
      </c>
      <c r="AH53" s="18">
        <v>0.0</v>
      </c>
      <c r="AI53" s="18">
        <v>10.54511</v>
      </c>
      <c r="AJ53" s="18">
        <v>6.828357</v>
      </c>
      <c r="AK53" s="18">
        <v>3.655537</v>
      </c>
      <c r="AL53" s="19" t="s">
        <v>58</v>
      </c>
      <c r="AM53" s="19"/>
      <c r="AN53" s="19"/>
      <c r="AO53" s="19"/>
      <c r="AP53" s="19"/>
      <c r="AQ53" s="19"/>
    </row>
    <row r="54">
      <c r="A54" s="14" t="s">
        <v>139</v>
      </c>
      <c r="B54" s="14" t="s">
        <v>149</v>
      </c>
      <c r="C54" s="14" t="s">
        <v>135</v>
      </c>
      <c r="D54" s="14" t="s">
        <v>148</v>
      </c>
      <c r="E54" s="14" t="s">
        <v>72</v>
      </c>
      <c r="F54" s="18">
        <v>2.0</v>
      </c>
      <c r="G54" s="18">
        <v>0.0</v>
      </c>
      <c r="H54" s="18">
        <v>0.0</v>
      </c>
      <c r="I54" s="18">
        <v>0.0</v>
      </c>
      <c r="J54" s="18">
        <v>0.0</v>
      </c>
      <c r="K54" s="18">
        <v>0.0</v>
      </c>
      <c r="L54" s="18">
        <v>1.2</v>
      </c>
      <c r="M54" s="18">
        <v>0.0</v>
      </c>
      <c r="N54" s="18">
        <v>0.0</v>
      </c>
      <c r="O54" s="18">
        <v>0.0</v>
      </c>
      <c r="P54" s="18">
        <v>0.0</v>
      </c>
      <c r="Q54" s="18">
        <v>0.0</v>
      </c>
      <c r="R54" s="18">
        <v>0.0</v>
      </c>
      <c r="S54" s="18">
        <v>0.0</v>
      </c>
      <c r="T54" s="18">
        <v>0.0</v>
      </c>
      <c r="U54" s="18">
        <v>0.0</v>
      </c>
      <c r="V54" s="18">
        <v>0.0</v>
      </c>
      <c r="W54" s="18">
        <v>0.0</v>
      </c>
      <c r="X54" s="18">
        <v>0.0</v>
      </c>
      <c r="Y54" s="18">
        <v>0.0</v>
      </c>
      <c r="Z54" s="18">
        <v>0.0</v>
      </c>
      <c r="AA54" s="18">
        <v>2.088049</v>
      </c>
      <c r="AB54" s="18">
        <v>0.173998</v>
      </c>
      <c r="AC54" s="18">
        <v>0.0</v>
      </c>
      <c r="AD54" s="18">
        <v>3.587685</v>
      </c>
      <c r="AE54" s="18">
        <v>5.142561</v>
      </c>
      <c r="AF54" s="18">
        <v>10.90349</v>
      </c>
      <c r="AG54" s="18">
        <v>5.877205</v>
      </c>
      <c r="AH54" s="18">
        <v>0.0</v>
      </c>
      <c r="AI54" s="18">
        <v>10.54511</v>
      </c>
      <c r="AJ54" s="18">
        <v>6.828357</v>
      </c>
      <c r="AK54" s="18">
        <v>3.655537</v>
      </c>
      <c r="AL54" s="19" t="s">
        <v>58</v>
      </c>
      <c r="AM54" s="19"/>
      <c r="AN54" s="19"/>
      <c r="AO54" s="19"/>
      <c r="AP54" s="19"/>
      <c r="AQ54" s="19"/>
    </row>
    <row r="55">
      <c r="A55" s="14" t="s">
        <v>150</v>
      </c>
      <c r="B55" s="14" t="s">
        <v>151</v>
      </c>
      <c r="C55" s="14" t="s">
        <v>135</v>
      </c>
      <c r="D55" s="14" t="s">
        <v>148</v>
      </c>
      <c r="E55" s="14" t="s">
        <v>60</v>
      </c>
      <c r="F55" s="18">
        <v>10.0</v>
      </c>
      <c r="G55" s="18">
        <v>0.0</v>
      </c>
      <c r="H55" s="18">
        <v>1478.0</v>
      </c>
      <c r="I55" s="18">
        <v>0.0</v>
      </c>
      <c r="J55" s="18">
        <v>14.18973</v>
      </c>
      <c r="K55" s="18">
        <v>12.70188</v>
      </c>
      <c r="L55" s="18">
        <v>11.55778</v>
      </c>
      <c r="M55" s="18">
        <v>8.853778</v>
      </c>
      <c r="N55" s="18">
        <v>0.697045</v>
      </c>
      <c r="O55" s="18">
        <v>0.0</v>
      </c>
      <c r="P55" s="18">
        <v>0.0</v>
      </c>
      <c r="Q55" s="18">
        <v>0.0</v>
      </c>
      <c r="R55" s="18">
        <v>1.194098</v>
      </c>
      <c r="S55" s="18">
        <v>2.088049</v>
      </c>
      <c r="T55" s="18">
        <v>1.035714</v>
      </c>
      <c r="U55" s="18">
        <v>1.194098</v>
      </c>
      <c r="V55" s="18">
        <v>1.194098</v>
      </c>
      <c r="W55" s="18">
        <v>2.088049</v>
      </c>
      <c r="X55" s="18">
        <v>2.181711</v>
      </c>
      <c r="Y55" s="18">
        <v>1.270188</v>
      </c>
      <c r="Z55" s="18">
        <v>0.0</v>
      </c>
      <c r="AA55" s="18">
        <v>2.088049</v>
      </c>
      <c r="AB55" s="18">
        <v>0.173998</v>
      </c>
      <c r="AC55" s="18">
        <v>0.0</v>
      </c>
      <c r="AD55" s="18">
        <v>2.088049</v>
      </c>
      <c r="AE55" s="18">
        <v>3.187913</v>
      </c>
      <c r="AF55" s="18">
        <v>3.780361</v>
      </c>
      <c r="AG55" s="18">
        <v>2.670885</v>
      </c>
      <c r="AH55" s="18">
        <v>0.0</v>
      </c>
      <c r="AI55" s="18">
        <v>10.54511</v>
      </c>
      <c r="AJ55" s="18">
        <v>6.828357</v>
      </c>
      <c r="AK55" s="18">
        <v>3.655537</v>
      </c>
      <c r="AL55" s="19" t="s">
        <v>58</v>
      </c>
      <c r="AM55" s="19"/>
      <c r="AN55" s="19"/>
      <c r="AO55" s="19"/>
      <c r="AP55" s="19"/>
      <c r="AQ55" s="19"/>
    </row>
    <row r="56">
      <c r="A56" s="14" t="s">
        <v>145</v>
      </c>
      <c r="B56" s="14" t="s">
        <v>152</v>
      </c>
      <c r="C56" s="14" t="s">
        <v>135</v>
      </c>
      <c r="D56" s="14" t="s">
        <v>148</v>
      </c>
      <c r="E56" s="14" t="s">
        <v>62</v>
      </c>
      <c r="F56" s="18">
        <v>37.0</v>
      </c>
      <c r="G56" s="18">
        <v>0.0</v>
      </c>
      <c r="H56" s="18">
        <v>0.0</v>
      </c>
      <c r="I56" s="18">
        <v>0.0</v>
      </c>
      <c r="J56" s="18">
        <v>0.0</v>
      </c>
      <c r="K56" s="18">
        <v>0.0</v>
      </c>
      <c r="L56" s="18">
        <v>0.0</v>
      </c>
      <c r="M56" s="18">
        <v>0.0</v>
      </c>
      <c r="N56" s="18">
        <v>0.0</v>
      </c>
      <c r="O56" s="18">
        <v>0.0</v>
      </c>
      <c r="P56" s="18">
        <v>0.0</v>
      </c>
      <c r="Q56" s="18">
        <v>0.0</v>
      </c>
      <c r="R56" s="18">
        <v>0.0</v>
      </c>
      <c r="S56" s="18">
        <v>0.0</v>
      </c>
      <c r="T56" s="18">
        <v>0.0</v>
      </c>
      <c r="U56" s="18">
        <v>0.0</v>
      </c>
      <c r="V56" s="18">
        <v>0.0</v>
      </c>
      <c r="W56" s="18">
        <v>0.0</v>
      </c>
      <c r="X56" s="18">
        <v>0.0</v>
      </c>
      <c r="Y56" s="18">
        <v>0.0</v>
      </c>
      <c r="Z56" s="18">
        <v>0.0</v>
      </c>
      <c r="AA56" s="18">
        <v>2.088049</v>
      </c>
      <c r="AB56" s="18">
        <v>0.173998</v>
      </c>
      <c r="AC56" s="18">
        <v>0.0</v>
      </c>
      <c r="AD56" s="18">
        <v>0.0</v>
      </c>
      <c r="AE56" s="18">
        <v>0.0</v>
      </c>
      <c r="AF56" s="18">
        <v>0.0</v>
      </c>
      <c r="AG56" s="18">
        <v>0.0</v>
      </c>
      <c r="AH56" s="18">
        <v>0.0</v>
      </c>
      <c r="AI56" s="18">
        <v>10.54511</v>
      </c>
      <c r="AJ56" s="18">
        <v>6.828357</v>
      </c>
      <c r="AK56" s="18">
        <v>3.655537</v>
      </c>
      <c r="AL56" s="19" t="s">
        <v>58</v>
      </c>
      <c r="AM56" s="19"/>
      <c r="AN56" s="19"/>
      <c r="AO56" s="19"/>
      <c r="AP56" s="19"/>
      <c r="AQ56" s="19"/>
    </row>
    <row r="57">
      <c r="A57" s="14" t="s">
        <v>133</v>
      </c>
      <c r="B57" s="14" t="s">
        <v>153</v>
      </c>
      <c r="C57" s="14" t="s">
        <v>135</v>
      </c>
      <c r="D57" s="14" t="s">
        <v>154</v>
      </c>
      <c r="E57" s="14" t="s">
        <v>88</v>
      </c>
      <c r="F57" s="18">
        <v>13.0</v>
      </c>
      <c r="G57" s="18">
        <v>0.0</v>
      </c>
      <c r="H57" s="18">
        <v>2323.0</v>
      </c>
      <c r="I57" s="18">
        <v>0.0</v>
      </c>
      <c r="J57" s="18">
        <v>438.0573</v>
      </c>
      <c r="K57" s="18">
        <v>440.5274</v>
      </c>
      <c r="L57" s="18">
        <v>457.8605</v>
      </c>
      <c r="M57" s="18">
        <v>275.4304</v>
      </c>
      <c r="N57" s="18">
        <v>0.625229</v>
      </c>
      <c r="O57" s="18">
        <v>0.0</v>
      </c>
      <c r="P57" s="18">
        <v>0.251166</v>
      </c>
      <c r="Q57" s="18">
        <v>1.5</v>
      </c>
      <c r="R57" s="18">
        <v>22.13116</v>
      </c>
      <c r="S57" s="18">
        <v>47.57048</v>
      </c>
      <c r="T57" s="18">
        <v>1.5</v>
      </c>
      <c r="U57" s="18">
        <v>2.586533</v>
      </c>
      <c r="V57" s="18">
        <v>20.75113</v>
      </c>
      <c r="W57" s="18">
        <v>30.47344</v>
      </c>
      <c r="X57" s="18">
        <v>47.57048</v>
      </c>
      <c r="Y57" s="18">
        <v>33.88672</v>
      </c>
      <c r="Z57" s="18">
        <v>0.0</v>
      </c>
      <c r="AA57" s="18">
        <v>14.48698</v>
      </c>
      <c r="AB57" s="18">
        <v>7.465654</v>
      </c>
      <c r="AC57" s="18">
        <v>5.877205</v>
      </c>
      <c r="AD57" s="18">
        <v>20.03471</v>
      </c>
      <c r="AE57" s="18">
        <v>27.92084</v>
      </c>
      <c r="AF57" s="18">
        <v>37.12381</v>
      </c>
      <c r="AG57" s="18">
        <v>33.88672</v>
      </c>
      <c r="AH57" s="18">
        <v>0.0</v>
      </c>
      <c r="AI57" s="18">
        <v>10.54511</v>
      </c>
      <c r="AJ57" s="18">
        <v>6.828357</v>
      </c>
      <c r="AK57" s="18">
        <v>3.655537</v>
      </c>
      <c r="AL57" s="19" t="s">
        <v>58</v>
      </c>
      <c r="AM57" s="19"/>
      <c r="AN57" s="19"/>
      <c r="AO57" s="19"/>
      <c r="AP57" s="19"/>
      <c r="AQ57" s="19"/>
    </row>
    <row r="58">
      <c r="A58" s="14" t="s">
        <v>137</v>
      </c>
      <c r="B58" s="14" t="s">
        <v>155</v>
      </c>
      <c r="C58" s="14" t="s">
        <v>135</v>
      </c>
      <c r="D58" s="14" t="s">
        <v>154</v>
      </c>
      <c r="E58" s="17">
        <v>46310.0</v>
      </c>
      <c r="F58" s="18">
        <v>2.0</v>
      </c>
      <c r="G58" s="18">
        <v>0.0</v>
      </c>
      <c r="H58" s="18">
        <v>0.0</v>
      </c>
      <c r="I58" s="18">
        <v>0.0</v>
      </c>
      <c r="J58" s="18">
        <v>0.0</v>
      </c>
      <c r="K58" s="18">
        <v>0.4</v>
      </c>
      <c r="L58" s="18">
        <v>0.4</v>
      </c>
      <c r="M58" s="18">
        <v>0.4</v>
      </c>
      <c r="N58" s="18">
        <v>1.0</v>
      </c>
      <c r="O58" s="18">
        <v>0.0</v>
      </c>
      <c r="P58" s="18">
        <v>0.0</v>
      </c>
      <c r="Q58" s="18">
        <v>0.0</v>
      </c>
      <c r="R58" s="18">
        <v>0.4</v>
      </c>
      <c r="S58" s="18">
        <v>0.4</v>
      </c>
      <c r="T58" s="18">
        <v>0.4</v>
      </c>
      <c r="U58" s="18">
        <v>0.4</v>
      </c>
      <c r="V58" s="18">
        <v>0.4</v>
      </c>
      <c r="W58" s="18">
        <v>0.4</v>
      </c>
      <c r="X58" s="18">
        <v>0.4</v>
      </c>
      <c r="Y58" s="18">
        <v>0.2</v>
      </c>
      <c r="Z58" s="18">
        <v>0.0</v>
      </c>
      <c r="AA58" s="18">
        <v>14.48698</v>
      </c>
      <c r="AB58" s="18">
        <v>7.465654</v>
      </c>
      <c r="AC58" s="18">
        <v>5.877205</v>
      </c>
      <c r="AD58" s="18">
        <v>1.496146</v>
      </c>
      <c r="AE58" s="18">
        <v>5.723218</v>
      </c>
      <c r="AF58" s="18">
        <v>8.948624</v>
      </c>
      <c r="AG58" s="18">
        <v>10.09181</v>
      </c>
      <c r="AH58" s="18">
        <v>0.0</v>
      </c>
      <c r="AI58" s="18">
        <v>10.54511</v>
      </c>
      <c r="AJ58" s="18">
        <v>6.828357</v>
      </c>
      <c r="AK58" s="18">
        <v>3.655537</v>
      </c>
      <c r="AL58" s="19" t="s">
        <v>58</v>
      </c>
      <c r="AM58" s="19"/>
      <c r="AN58" s="19"/>
      <c r="AO58" s="19"/>
      <c r="AP58" s="19"/>
      <c r="AQ58" s="19"/>
    </row>
    <row r="59">
      <c r="A59" s="14" t="s">
        <v>139</v>
      </c>
      <c r="B59" s="14" t="s">
        <v>156</v>
      </c>
      <c r="C59" s="14" t="s">
        <v>135</v>
      </c>
      <c r="D59" s="14" t="s">
        <v>154</v>
      </c>
      <c r="E59" s="14" t="s">
        <v>72</v>
      </c>
      <c r="F59" s="18">
        <v>7.0</v>
      </c>
      <c r="G59" s="18">
        <v>0.0</v>
      </c>
      <c r="H59" s="18">
        <v>1525.0</v>
      </c>
      <c r="I59" s="18">
        <v>0.0</v>
      </c>
      <c r="J59" s="18">
        <v>44.53142</v>
      </c>
      <c r="K59" s="18">
        <v>41.14043</v>
      </c>
      <c r="L59" s="18">
        <v>39.95563</v>
      </c>
      <c r="M59" s="18">
        <v>24.15084</v>
      </c>
      <c r="N59" s="18">
        <v>0.587034</v>
      </c>
      <c r="O59" s="18">
        <v>0.0625</v>
      </c>
      <c r="P59" s="18">
        <v>2.670984</v>
      </c>
      <c r="Q59" s="18">
        <v>3.933474</v>
      </c>
      <c r="R59" s="18">
        <v>4.709102</v>
      </c>
      <c r="S59" s="18">
        <v>5.613529</v>
      </c>
      <c r="T59" s="18">
        <v>0.0625</v>
      </c>
      <c r="U59" s="18">
        <v>2.670984</v>
      </c>
      <c r="V59" s="18">
        <v>3.933474</v>
      </c>
      <c r="W59" s="18">
        <v>4.709102</v>
      </c>
      <c r="X59" s="18">
        <v>5.613529</v>
      </c>
      <c r="Y59" s="18">
        <v>5.877205</v>
      </c>
      <c r="Z59" s="18">
        <v>0.0</v>
      </c>
      <c r="AA59" s="18">
        <v>14.48698</v>
      </c>
      <c r="AB59" s="18">
        <v>7.465654</v>
      </c>
      <c r="AC59" s="18">
        <v>5.877205</v>
      </c>
      <c r="AD59" s="18">
        <v>3.587685</v>
      </c>
      <c r="AE59" s="18">
        <v>5.142561</v>
      </c>
      <c r="AF59" s="18">
        <v>10.90349</v>
      </c>
      <c r="AG59" s="18">
        <v>5.877205</v>
      </c>
      <c r="AH59" s="18">
        <v>0.0</v>
      </c>
      <c r="AI59" s="18">
        <v>10.54511</v>
      </c>
      <c r="AJ59" s="18">
        <v>6.828357</v>
      </c>
      <c r="AK59" s="18">
        <v>3.655537</v>
      </c>
      <c r="AL59" s="19" t="s">
        <v>58</v>
      </c>
      <c r="AM59" s="19"/>
      <c r="AN59" s="19"/>
      <c r="AO59" s="19"/>
      <c r="AP59" s="19"/>
      <c r="AQ59" s="19"/>
    </row>
    <row r="60">
      <c r="A60" s="14" t="s">
        <v>141</v>
      </c>
      <c r="B60" s="14" t="s">
        <v>157</v>
      </c>
      <c r="C60" s="14" t="s">
        <v>135</v>
      </c>
      <c r="D60" s="14" t="s">
        <v>154</v>
      </c>
      <c r="E60" s="14" t="s">
        <v>75</v>
      </c>
      <c r="F60" s="18">
        <v>5.0</v>
      </c>
      <c r="G60" s="18">
        <v>0.0</v>
      </c>
      <c r="H60" s="18">
        <v>899.0</v>
      </c>
      <c r="I60" s="18">
        <v>0.0</v>
      </c>
      <c r="J60" s="18">
        <v>11.39649</v>
      </c>
      <c r="K60" s="18">
        <v>10.66246</v>
      </c>
      <c r="L60" s="18">
        <v>10.61419</v>
      </c>
      <c r="M60" s="18">
        <v>6.191279</v>
      </c>
      <c r="N60" s="18">
        <v>0.580662</v>
      </c>
      <c r="O60" s="18">
        <v>0.0</v>
      </c>
      <c r="P60" s="18">
        <v>0.0</v>
      </c>
      <c r="Q60" s="18">
        <v>0.0</v>
      </c>
      <c r="R60" s="18">
        <v>0.0</v>
      </c>
      <c r="S60" s="18">
        <v>4.471176</v>
      </c>
      <c r="T60" s="18">
        <v>4.471176</v>
      </c>
      <c r="U60" s="18">
        <v>4.471176</v>
      </c>
      <c r="V60" s="18">
        <v>4.471176</v>
      </c>
      <c r="W60" s="18">
        <v>6.191279</v>
      </c>
      <c r="X60" s="18">
        <v>6.191279</v>
      </c>
      <c r="Y60" s="18">
        <v>2.132491</v>
      </c>
      <c r="Z60" s="18">
        <v>0.0</v>
      </c>
      <c r="AA60" s="18">
        <v>14.48698</v>
      </c>
      <c r="AB60" s="18">
        <v>7.465654</v>
      </c>
      <c r="AC60" s="18">
        <v>5.877205</v>
      </c>
      <c r="AD60" s="18">
        <v>1.292957</v>
      </c>
      <c r="AE60" s="18">
        <v>3.710425</v>
      </c>
      <c r="AF60" s="18">
        <v>3.6047</v>
      </c>
      <c r="AG60" s="18">
        <v>2.90795</v>
      </c>
      <c r="AH60" s="18">
        <v>0.0</v>
      </c>
      <c r="AI60" s="18">
        <v>10.54511</v>
      </c>
      <c r="AJ60" s="18">
        <v>6.828357</v>
      </c>
      <c r="AK60" s="18">
        <v>3.655537</v>
      </c>
      <c r="AL60" s="19" t="s">
        <v>58</v>
      </c>
      <c r="AM60" s="19"/>
      <c r="AN60" s="19"/>
      <c r="AO60" s="19"/>
      <c r="AP60" s="19"/>
      <c r="AQ60" s="19"/>
    </row>
    <row r="61">
      <c r="A61" s="14" t="s">
        <v>143</v>
      </c>
      <c r="B61" s="14" t="s">
        <v>158</v>
      </c>
      <c r="C61" s="14" t="s">
        <v>135</v>
      </c>
      <c r="D61" s="14" t="s">
        <v>154</v>
      </c>
      <c r="E61" s="20">
        <v>46300.0</v>
      </c>
      <c r="F61" s="18">
        <v>5.0</v>
      </c>
      <c r="G61" s="18">
        <v>0.0</v>
      </c>
      <c r="H61" s="18">
        <v>682.0</v>
      </c>
      <c r="I61" s="18">
        <v>0.0</v>
      </c>
      <c r="J61" s="18">
        <v>102.7194</v>
      </c>
      <c r="K61" s="18">
        <v>104.5221</v>
      </c>
      <c r="L61" s="18">
        <v>103.1259</v>
      </c>
      <c r="M61" s="18">
        <v>27.92423</v>
      </c>
      <c r="N61" s="18">
        <v>0.267161</v>
      </c>
      <c r="O61" s="18">
        <v>11.52611</v>
      </c>
      <c r="P61" s="18">
        <v>16.65586</v>
      </c>
      <c r="Q61" s="18">
        <v>16.65586</v>
      </c>
      <c r="R61" s="18">
        <v>24.19698</v>
      </c>
      <c r="S61" s="18">
        <v>24.21888</v>
      </c>
      <c r="T61" s="18">
        <v>11.52611</v>
      </c>
      <c r="U61" s="18">
        <v>16.65586</v>
      </c>
      <c r="V61" s="18">
        <v>16.65586</v>
      </c>
      <c r="W61" s="18">
        <v>24.19698</v>
      </c>
      <c r="X61" s="18">
        <v>24.21888</v>
      </c>
      <c r="Y61" s="18">
        <v>20.90441</v>
      </c>
      <c r="Z61" s="18">
        <v>0.0</v>
      </c>
      <c r="AA61" s="18">
        <v>14.48698</v>
      </c>
      <c r="AB61" s="18">
        <v>7.465654</v>
      </c>
      <c r="AC61" s="18">
        <v>5.877205</v>
      </c>
      <c r="AD61" s="18">
        <v>5.614885</v>
      </c>
      <c r="AE61" s="18">
        <v>11.65712</v>
      </c>
      <c r="AF61" s="18">
        <v>18.74552</v>
      </c>
      <c r="AG61" s="18">
        <v>20.01311</v>
      </c>
      <c r="AH61" s="18">
        <v>0.0</v>
      </c>
      <c r="AI61" s="18">
        <v>10.54511</v>
      </c>
      <c r="AJ61" s="18">
        <v>6.828357</v>
      </c>
      <c r="AK61" s="18">
        <v>3.655537</v>
      </c>
      <c r="AL61" s="19" t="s">
        <v>58</v>
      </c>
      <c r="AM61" s="19"/>
      <c r="AN61" s="19"/>
      <c r="AO61" s="19"/>
      <c r="AP61" s="19"/>
      <c r="AQ61" s="19"/>
    </row>
    <row r="62">
      <c r="A62" s="14" t="s">
        <v>145</v>
      </c>
      <c r="B62" s="14" t="s">
        <v>159</v>
      </c>
      <c r="C62" s="14" t="s">
        <v>135</v>
      </c>
      <c r="D62" s="14" t="s">
        <v>154</v>
      </c>
      <c r="E62" s="14" t="s">
        <v>62</v>
      </c>
      <c r="F62" s="18">
        <v>48.0</v>
      </c>
      <c r="G62" s="18">
        <v>0.0</v>
      </c>
      <c r="H62" s="18">
        <v>0.0</v>
      </c>
      <c r="I62" s="18">
        <v>0.0</v>
      </c>
      <c r="J62" s="18">
        <v>0.0</v>
      </c>
      <c r="K62" s="18">
        <v>0.0</v>
      </c>
      <c r="L62" s="18">
        <v>0.0</v>
      </c>
      <c r="M62" s="18">
        <v>0.0</v>
      </c>
      <c r="N62" s="18">
        <v>0.0</v>
      </c>
      <c r="O62" s="18">
        <v>0.0</v>
      </c>
      <c r="P62" s="18">
        <v>0.0</v>
      </c>
      <c r="Q62" s="18">
        <v>0.0</v>
      </c>
      <c r="R62" s="18">
        <v>0.0</v>
      </c>
      <c r="S62" s="18">
        <v>0.0</v>
      </c>
      <c r="T62" s="18">
        <v>0.0</v>
      </c>
      <c r="U62" s="18">
        <v>0.0</v>
      </c>
      <c r="V62" s="18">
        <v>0.0</v>
      </c>
      <c r="W62" s="18">
        <v>0.0</v>
      </c>
      <c r="X62" s="18">
        <v>0.0</v>
      </c>
      <c r="Y62" s="18">
        <v>0.0</v>
      </c>
      <c r="Z62" s="18">
        <v>0.0</v>
      </c>
      <c r="AA62" s="18">
        <v>14.48698</v>
      </c>
      <c r="AB62" s="18">
        <v>7.465654</v>
      </c>
      <c r="AC62" s="18">
        <v>5.877205</v>
      </c>
      <c r="AD62" s="18">
        <v>0.0</v>
      </c>
      <c r="AE62" s="18">
        <v>0.0</v>
      </c>
      <c r="AF62" s="18">
        <v>0.0</v>
      </c>
      <c r="AG62" s="18">
        <v>0.0</v>
      </c>
      <c r="AH62" s="18">
        <v>0.0</v>
      </c>
      <c r="AI62" s="18">
        <v>10.54511</v>
      </c>
      <c r="AJ62" s="18">
        <v>6.828357</v>
      </c>
      <c r="AK62" s="18">
        <v>3.655537</v>
      </c>
      <c r="AL62" s="19" t="s">
        <v>58</v>
      </c>
      <c r="AM62" s="19"/>
      <c r="AN62" s="19"/>
      <c r="AO62" s="19"/>
      <c r="AP62" s="19"/>
      <c r="AQ62" s="19"/>
    </row>
    <row r="63">
      <c r="A63" s="14" t="s">
        <v>133</v>
      </c>
      <c r="B63" s="14" t="s">
        <v>160</v>
      </c>
      <c r="C63" s="14" t="s">
        <v>135</v>
      </c>
      <c r="D63" s="14" t="s">
        <v>161</v>
      </c>
      <c r="E63" s="14" t="s">
        <v>88</v>
      </c>
      <c r="F63" s="18">
        <v>29.0</v>
      </c>
      <c r="G63" s="18">
        <v>0.0</v>
      </c>
      <c r="H63" s="18">
        <v>26136.0</v>
      </c>
      <c r="I63" s="18">
        <v>0.0</v>
      </c>
      <c r="J63" s="18">
        <v>628.5</v>
      </c>
      <c r="K63" s="18">
        <v>660.0706</v>
      </c>
      <c r="L63" s="18">
        <v>702.8851</v>
      </c>
      <c r="M63" s="18">
        <v>310.2874</v>
      </c>
      <c r="N63" s="18">
        <v>0.470082</v>
      </c>
      <c r="O63" s="18">
        <v>4.111596</v>
      </c>
      <c r="P63" s="18">
        <v>11.0412</v>
      </c>
      <c r="Q63" s="18">
        <v>12.7667</v>
      </c>
      <c r="R63" s="18">
        <v>16.77816</v>
      </c>
      <c r="S63" s="18">
        <v>25.80424</v>
      </c>
      <c r="T63" s="18">
        <v>5.772564</v>
      </c>
      <c r="U63" s="18">
        <v>12.71977</v>
      </c>
      <c r="V63" s="18">
        <v>14.99456</v>
      </c>
      <c r="W63" s="18">
        <v>19.05935</v>
      </c>
      <c r="X63" s="18">
        <v>25.80424</v>
      </c>
      <c r="Y63" s="18">
        <v>22.76106</v>
      </c>
      <c r="Z63" s="18">
        <v>0.0</v>
      </c>
      <c r="AA63" s="18">
        <v>6.19744</v>
      </c>
      <c r="AB63" s="18">
        <v>4.338669</v>
      </c>
      <c r="AC63" s="18">
        <v>4.161072</v>
      </c>
      <c r="AD63" s="18">
        <v>20.03471</v>
      </c>
      <c r="AE63" s="18">
        <v>27.92084</v>
      </c>
      <c r="AF63" s="18">
        <v>37.12381</v>
      </c>
      <c r="AG63" s="18">
        <v>33.88672</v>
      </c>
      <c r="AH63" s="18">
        <v>0.0</v>
      </c>
      <c r="AI63" s="18">
        <v>10.54511</v>
      </c>
      <c r="AJ63" s="18">
        <v>6.828357</v>
      </c>
      <c r="AK63" s="18">
        <v>3.655537</v>
      </c>
      <c r="AL63" s="19" t="s">
        <v>58</v>
      </c>
      <c r="AM63" s="19"/>
      <c r="AN63" s="19"/>
      <c r="AO63" s="19"/>
      <c r="AP63" s="19"/>
      <c r="AQ63" s="19"/>
    </row>
    <row r="64">
      <c r="A64" s="14" t="s">
        <v>137</v>
      </c>
      <c r="B64" s="14" t="s">
        <v>162</v>
      </c>
      <c r="C64" s="14" t="s">
        <v>135</v>
      </c>
      <c r="D64" s="14" t="s">
        <v>161</v>
      </c>
      <c r="E64" s="17">
        <v>46310.0</v>
      </c>
      <c r="F64" s="18">
        <v>24.0</v>
      </c>
      <c r="G64" s="18">
        <v>0.0</v>
      </c>
      <c r="H64" s="18">
        <v>3830.0</v>
      </c>
      <c r="I64" s="18">
        <v>0.0</v>
      </c>
      <c r="J64" s="18">
        <v>60.68749</v>
      </c>
      <c r="K64" s="18">
        <v>76.33268</v>
      </c>
      <c r="L64" s="18">
        <v>88.48319</v>
      </c>
      <c r="M64" s="18">
        <v>46.32781</v>
      </c>
      <c r="N64" s="18">
        <v>0.60692</v>
      </c>
      <c r="O64" s="18">
        <v>0.0</v>
      </c>
      <c r="P64" s="18">
        <v>0.0</v>
      </c>
      <c r="Q64" s="18">
        <v>0.409524</v>
      </c>
      <c r="R64" s="18">
        <v>2.811914</v>
      </c>
      <c r="S64" s="18">
        <v>3.329657</v>
      </c>
      <c r="T64" s="18">
        <v>0.467949</v>
      </c>
      <c r="U64" s="18">
        <v>1.772016</v>
      </c>
      <c r="V64" s="18">
        <v>2.811914</v>
      </c>
      <c r="W64" s="18">
        <v>3.284892</v>
      </c>
      <c r="X64" s="18">
        <v>4.105218</v>
      </c>
      <c r="Y64" s="18">
        <v>3.180529</v>
      </c>
      <c r="Z64" s="18">
        <v>0.0</v>
      </c>
      <c r="AA64" s="18">
        <v>6.19744</v>
      </c>
      <c r="AB64" s="18">
        <v>4.338669</v>
      </c>
      <c r="AC64" s="18">
        <v>4.161072</v>
      </c>
      <c r="AD64" s="18">
        <v>1.496146</v>
      </c>
      <c r="AE64" s="18">
        <v>5.723218</v>
      </c>
      <c r="AF64" s="18">
        <v>8.948624</v>
      </c>
      <c r="AG64" s="18">
        <v>10.09181</v>
      </c>
      <c r="AH64" s="18">
        <v>0.0</v>
      </c>
      <c r="AI64" s="18">
        <v>10.54511</v>
      </c>
      <c r="AJ64" s="18">
        <v>6.828357</v>
      </c>
      <c r="AK64" s="18">
        <v>3.655537</v>
      </c>
      <c r="AL64" s="19" t="s">
        <v>58</v>
      </c>
      <c r="AM64" s="19"/>
      <c r="AN64" s="19"/>
      <c r="AO64" s="19"/>
      <c r="AP64" s="19"/>
      <c r="AQ64" s="19"/>
    </row>
    <row r="65">
      <c r="A65" s="14" t="s">
        <v>139</v>
      </c>
      <c r="B65" s="14" t="s">
        <v>163</v>
      </c>
      <c r="C65" s="14" t="s">
        <v>135</v>
      </c>
      <c r="D65" s="14" t="s">
        <v>161</v>
      </c>
      <c r="E65" s="14" t="s">
        <v>72</v>
      </c>
      <c r="F65" s="18">
        <v>11.0</v>
      </c>
      <c r="G65" s="18">
        <v>0.0</v>
      </c>
      <c r="H65" s="18">
        <v>3853.0</v>
      </c>
      <c r="I65" s="18">
        <v>0.0</v>
      </c>
      <c r="J65" s="18">
        <v>43.33626</v>
      </c>
      <c r="K65" s="18">
        <v>45.77179</v>
      </c>
      <c r="L65" s="18">
        <v>53.43553</v>
      </c>
      <c r="M65" s="18">
        <v>28.11679</v>
      </c>
      <c r="N65" s="18">
        <v>0.614282</v>
      </c>
      <c r="O65" s="18">
        <v>0.61978</v>
      </c>
      <c r="P65" s="18">
        <v>1.617929</v>
      </c>
      <c r="Q65" s="18">
        <v>1.653244</v>
      </c>
      <c r="R65" s="18">
        <v>3.587685</v>
      </c>
      <c r="S65" s="18">
        <v>4.170069</v>
      </c>
      <c r="T65" s="18">
        <v>0.61978</v>
      </c>
      <c r="U65" s="18">
        <v>1.617929</v>
      </c>
      <c r="V65" s="18">
        <v>1.653244</v>
      </c>
      <c r="W65" s="18">
        <v>3.587685</v>
      </c>
      <c r="X65" s="18">
        <v>4.170069</v>
      </c>
      <c r="Y65" s="18">
        <v>4.161072</v>
      </c>
      <c r="Z65" s="18">
        <v>0.0</v>
      </c>
      <c r="AA65" s="18">
        <v>6.19744</v>
      </c>
      <c r="AB65" s="18">
        <v>4.338669</v>
      </c>
      <c r="AC65" s="18">
        <v>4.161072</v>
      </c>
      <c r="AD65" s="18">
        <v>3.587685</v>
      </c>
      <c r="AE65" s="18">
        <v>5.142561</v>
      </c>
      <c r="AF65" s="18">
        <v>10.90349</v>
      </c>
      <c r="AG65" s="18">
        <v>5.877205</v>
      </c>
      <c r="AH65" s="18">
        <v>0.0</v>
      </c>
      <c r="AI65" s="18">
        <v>10.54511</v>
      </c>
      <c r="AJ65" s="18">
        <v>6.828357</v>
      </c>
      <c r="AK65" s="18">
        <v>3.655537</v>
      </c>
      <c r="AL65" s="19" t="s">
        <v>58</v>
      </c>
      <c r="AM65" s="19"/>
      <c r="AN65" s="19"/>
      <c r="AO65" s="19"/>
      <c r="AP65" s="19"/>
      <c r="AQ65" s="19"/>
    </row>
    <row r="66">
      <c r="A66" s="14" t="s">
        <v>141</v>
      </c>
      <c r="B66" s="14" t="s">
        <v>164</v>
      </c>
      <c r="C66" s="14" t="s">
        <v>135</v>
      </c>
      <c r="D66" s="14" t="s">
        <v>161</v>
      </c>
      <c r="E66" s="14" t="s">
        <v>75</v>
      </c>
      <c r="F66" s="18">
        <v>1.0</v>
      </c>
      <c r="G66" s="18">
        <v>0.0</v>
      </c>
      <c r="H66" s="18">
        <v>308.0</v>
      </c>
      <c r="I66" s="18">
        <v>0.0</v>
      </c>
      <c r="J66" s="18">
        <v>16.27606</v>
      </c>
      <c r="K66" s="18">
        <v>13.84761</v>
      </c>
      <c r="L66" s="18">
        <v>11.82213</v>
      </c>
      <c r="M66" s="18">
        <v>13.84761</v>
      </c>
      <c r="N66" s="18">
        <v>1.0</v>
      </c>
      <c r="O66" s="18">
        <v>13.84761</v>
      </c>
      <c r="P66" s="18">
        <v>13.84761</v>
      </c>
      <c r="Q66" s="18">
        <v>13.84761</v>
      </c>
      <c r="R66" s="18">
        <v>13.84761</v>
      </c>
      <c r="S66" s="18">
        <v>13.84761</v>
      </c>
      <c r="T66" s="18">
        <v>13.84761</v>
      </c>
      <c r="U66" s="18">
        <v>13.84761</v>
      </c>
      <c r="V66" s="18">
        <v>13.84761</v>
      </c>
      <c r="W66" s="18">
        <v>13.84761</v>
      </c>
      <c r="X66" s="18">
        <v>13.84761</v>
      </c>
      <c r="Y66" s="18">
        <v>13.84761</v>
      </c>
      <c r="Z66" s="18">
        <v>0.0</v>
      </c>
      <c r="AA66" s="18">
        <v>6.19744</v>
      </c>
      <c r="AB66" s="18">
        <v>4.338669</v>
      </c>
      <c r="AC66" s="18">
        <v>4.161072</v>
      </c>
      <c r="AD66" s="18">
        <v>1.292957</v>
      </c>
      <c r="AE66" s="18">
        <v>3.710425</v>
      </c>
      <c r="AF66" s="18">
        <v>3.6047</v>
      </c>
      <c r="AG66" s="18">
        <v>2.90795</v>
      </c>
      <c r="AH66" s="18">
        <v>0.0</v>
      </c>
      <c r="AI66" s="18">
        <v>10.54511</v>
      </c>
      <c r="AJ66" s="18">
        <v>6.828357</v>
      </c>
      <c r="AK66" s="18">
        <v>3.655537</v>
      </c>
      <c r="AL66" s="19" t="s">
        <v>58</v>
      </c>
      <c r="AM66" s="19"/>
      <c r="AN66" s="19"/>
      <c r="AO66" s="19"/>
      <c r="AP66" s="19"/>
      <c r="AQ66" s="19"/>
    </row>
    <row r="67">
      <c r="A67" s="14" t="s">
        <v>150</v>
      </c>
      <c r="B67" s="14" t="s">
        <v>165</v>
      </c>
      <c r="C67" s="14" t="s">
        <v>135</v>
      </c>
      <c r="D67" s="14" t="s">
        <v>161</v>
      </c>
      <c r="E67" s="14" t="s">
        <v>60</v>
      </c>
      <c r="F67" s="18">
        <v>7.0</v>
      </c>
      <c r="G67" s="18">
        <v>0.0</v>
      </c>
      <c r="H67" s="18">
        <v>522.0</v>
      </c>
      <c r="I67" s="18">
        <v>0.0</v>
      </c>
      <c r="J67" s="18">
        <v>14.00541</v>
      </c>
      <c r="K67" s="18">
        <v>15.11303</v>
      </c>
      <c r="L67" s="18">
        <v>15.27157</v>
      </c>
      <c r="M67" s="18">
        <v>10.37624</v>
      </c>
      <c r="N67" s="18">
        <v>0.686576</v>
      </c>
      <c r="O67" s="18">
        <v>0.0</v>
      </c>
      <c r="P67" s="18">
        <v>0.0</v>
      </c>
      <c r="Q67" s="18">
        <v>0.0</v>
      </c>
      <c r="R67" s="18">
        <v>2.039685</v>
      </c>
      <c r="S67" s="18">
        <v>2.697105</v>
      </c>
      <c r="T67" s="18">
        <v>2.039685</v>
      </c>
      <c r="U67" s="18">
        <v>2.039685</v>
      </c>
      <c r="V67" s="18">
        <v>2.697105</v>
      </c>
      <c r="W67" s="18">
        <v>4.466562</v>
      </c>
      <c r="X67" s="18">
        <v>4.466562</v>
      </c>
      <c r="Y67" s="18">
        <v>2.159004</v>
      </c>
      <c r="Z67" s="18">
        <v>0.0</v>
      </c>
      <c r="AA67" s="18">
        <v>6.19744</v>
      </c>
      <c r="AB67" s="18">
        <v>4.338669</v>
      </c>
      <c r="AC67" s="18">
        <v>4.161072</v>
      </c>
      <c r="AD67" s="18">
        <v>2.088049</v>
      </c>
      <c r="AE67" s="18">
        <v>3.187913</v>
      </c>
      <c r="AF67" s="18">
        <v>3.780361</v>
      </c>
      <c r="AG67" s="18">
        <v>2.670885</v>
      </c>
      <c r="AH67" s="18">
        <v>0.0</v>
      </c>
      <c r="AI67" s="18">
        <v>10.54511</v>
      </c>
      <c r="AJ67" s="18">
        <v>6.828357</v>
      </c>
      <c r="AK67" s="18">
        <v>3.655537</v>
      </c>
      <c r="AL67" s="19" t="s">
        <v>58</v>
      </c>
      <c r="AM67" s="19"/>
      <c r="AN67" s="19"/>
      <c r="AO67" s="19"/>
      <c r="AP67" s="19"/>
      <c r="AQ67" s="19"/>
    </row>
    <row r="68">
      <c r="A68" s="14" t="s">
        <v>143</v>
      </c>
      <c r="B68" s="14" t="s">
        <v>166</v>
      </c>
      <c r="C68" s="14" t="s">
        <v>135</v>
      </c>
      <c r="D68" s="14" t="s">
        <v>161</v>
      </c>
      <c r="E68" s="20">
        <v>46300.0</v>
      </c>
      <c r="F68" s="18">
        <v>14.0</v>
      </c>
      <c r="G68" s="18">
        <v>0.0</v>
      </c>
      <c r="H68" s="18">
        <v>7460.0</v>
      </c>
      <c r="I68" s="18">
        <v>0.0</v>
      </c>
      <c r="J68" s="18">
        <v>131.8585</v>
      </c>
      <c r="K68" s="18">
        <v>143.3715</v>
      </c>
      <c r="L68" s="18">
        <v>177.9509</v>
      </c>
      <c r="M68" s="18">
        <v>118.212</v>
      </c>
      <c r="N68" s="18">
        <v>0.824515</v>
      </c>
      <c r="O68" s="18">
        <v>0.0</v>
      </c>
      <c r="P68" s="18">
        <v>0.1</v>
      </c>
      <c r="Q68" s="18">
        <v>0.533333</v>
      </c>
      <c r="R68" s="18">
        <v>1.953486</v>
      </c>
      <c r="S68" s="18">
        <v>6.532234</v>
      </c>
      <c r="T68" s="18">
        <v>0.392857</v>
      </c>
      <c r="U68" s="18">
        <v>0.533333</v>
      </c>
      <c r="V68" s="18">
        <v>1.1</v>
      </c>
      <c r="W68" s="18">
        <v>6.404376</v>
      </c>
      <c r="X68" s="18">
        <v>6.593191</v>
      </c>
      <c r="Y68" s="18">
        <v>10.24082</v>
      </c>
      <c r="Z68" s="18">
        <v>0.0</v>
      </c>
      <c r="AA68" s="18">
        <v>6.19744</v>
      </c>
      <c r="AB68" s="18">
        <v>4.338669</v>
      </c>
      <c r="AC68" s="18">
        <v>4.161072</v>
      </c>
      <c r="AD68" s="18">
        <v>5.614885</v>
      </c>
      <c r="AE68" s="18">
        <v>11.65712</v>
      </c>
      <c r="AF68" s="18">
        <v>18.74552</v>
      </c>
      <c r="AG68" s="18">
        <v>20.01311</v>
      </c>
      <c r="AH68" s="18">
        <v>0.0</v>
      </c>
      <c r="AI68" s="18">
        <v>10.54511</v>
      </c>
      <c r="AJ68" s="18">
        <v>6.828357</v>
      </c>
      <c r="AK68" s="18">
        <v>3.655537</v>
      </c>
      <c r="AL68" s="19" t="s">
        <v>58</v>
      </c>
      <c r="AM68" s="19"/>
      <c r="AN68" s="19"/>
      <c r="AO68" s="19"/>
      <c r="AP68" s="19"/>
      <c r="AQ68" s="19"/>
    </row>
    <row r="69">
      <c r="A69" s="14" t="s">
        <v>145</v>
      </c>
      <c r="B69" s="14" t="s">
        <v>167</v>
      </c>
      <c r="C69" s="14" t="s">
        <v>135</v>
      </c>
      <c r="D69" s="14" t="s">
        <v>161</v>
      </c>
      <c r="E69" s="14" t="s">
        <v>62</v>
      </c>
      <c r="F69" s="18">
        <v>134.0</v>
      </c>
      <c r="G69" s="18">
        <v>3.0</v>
      </c>
      <c r="H69" s="18">
        <v>36.0</v>
      </c>
      <c r="I69" s="18">
        <v>36.0</v>
      </c>
      <c r="J69" s="18">
        <v>0.0</v>
      </c>
      <c r="K69" s="18">
        <v>0.0</v>
      </c>
      <c r="L69" s="18">
        <v>0.0</v>
      </c>
      <c r="M69" s="18">
        <v>0.0</v>
      </c>
      <c r="N69" s="18">
        <v>0.0</v>
      </c>
      <c r="O69" s="18">
        <v>0.0</v>
      </c>
      <c r="P69" s="18">
        <v>0.0</v>
      </c>
      <c r="Q69" s="18">
        <v>0.0</v>
      </c>
      <c r="R69" s="18">
        <v>0.0</v>
      </c>
      <c r="S69" s="18">
        <v>0.0</v>
      </c>
      <c r="T69" s="18">
        <v>0.0</v>
      </c>
      <c r="U69" s="18">
        <v>0.0</v>
      </c>
      <c r="V69" s="18">
        <v>0.0</v>
      </c>
      <c r="W69" s="18">
        <v>0.0</v>
      </c>
      <c r="X69" s="18">
        <v>0.0</v>
      </c>
      <c r="Y69" s="18">
        <v>0.0</v>
      </c>
      <c r="Z69" s="18">
        <v>0.0</v>
      </c>
      <c r="AA69" s="18">
        <v>6.19744</v>
      </c>
      <c r="AB69" s="18">
        <v>4.338669</v>
      </c>
      <c r="AC69" s="18">
        <v>4.161072</v>
      </c>
      <c r="AD69" s="18">
        <v>0.0</v>
      </c>
      <c r="AE69" s="18">
        <v>0.0</v>
      </c>
      <c r="AF69" s="18">
        <v>0.0</v>
      </c>
      <c r="AG69" s="18">
        <v>0.0</v>
      </c>
      <c r="AH69" s="18">
        <v>0.0</v>
      </c>
      <c r="AI69" s="18">
        <v>10.54511</v>
      </c>
      <c r="AJ69" s="18">
        <v>6.828357</v>
      </c>
      <c r="AK69" s="18">
        <v>3.655537</v>
      </c>
      <c r="AL69" s="19" t="s">
        <v>58</v>
      </c>
      <c r="AM69" s="19"/>
      <c r="AN69" s="19"/>
      <c r="AO69" s="19"/>
      <c r="AP69" s="19"/>
      <c r="AQ69" s="19"/>
    </row>
    <row r="70">
      <c r="A70" s="14" t="s">
        <v>133</v>
      </c>
      <c r="B70" s="14" t="s">
        <v>168</v>
      </c>
      <c r="C70" s="14" t="s">
        <v>135</v>
      </c>
      <c r="D70" s="14" t="s">
        <v>169</v>
      </c>
      <c r="E70" s="14" t="s">
        <v>88</v>
      </c>
      <c r="F70" s="18">
        <v>17.0</v>
      </c>
      <c r="G70" s="18">
        <v>0.0</v>
      </c>
      <c r="H70" s="18">
        <v>1573.0</v>
      </c>
      <c r="I70" s="18">
        <v>0.0</v>
      </c>
      <c r="J70" s="18">
        <v>400.3883</v>
      </c>
      <c r="K70" s="18">
        <v>367.3276</v>
      </c>
      <c r="L70" s="18">
        <v>334.3451</v>
      </c>
      <c r="M70" s="18">
        <v>306.6338</v>
      </c>
      <c r="N70" s="18">
        <v>0.834769</v>
      </c>
      <c r="O70" s="18">
        <v>0.0</v>
      </c>
      <c r="P70" s="18">
        <v>0.0</v>
      </c>
      <c r="Q70" s="18">
        <v>0.0</v>
      </c>
      <c r="R70" s="18">
        <v>0.0</v>
      </c>
      <c r="S70" s="18">
        <v>13.08519</v>
      </c>
      <c r="T70" s="18">
        <v>11.59901</v>
      </c>
      <c r="U70" s="18">
        <v>13.08519</v>
      </c>
      <c r="V70" s="18">
        <v>36.00952</v>
      </c>
      <c r="W70" s="18">
        <v>37.8462</v>
      </c>
      <c r="X70" s="18">
        <v>56.50038</v>
      </c>
      <c r="Y70" s="18">
        <v>21.6075</v>
      </c>
      <c r="Z70" s="18">
        <v>0.0</v>
      </c>
      <c r="AA70" s="18">
        <v>21.07859</v>
      </c>
      <c r="AB70" s="18">
        <v>5.990908</v>
      </c>
      <c r="AC70" s="18">
        <v>12.35083</v>
      </c>
      <c r="AD70" s="18">
        <v>20.03471</v>
      </c>
      <c r="AE70" s="18">
        <v>27.92084</v>
      </c>
      <c r="AF70" s="18">
        <v>37.12381</v>
      </c>
      <c r="AG70" s="18">
        <v>33.88672</v>
      </c>
      <c r="AH70" s="18">
        <v>0.0</v>
      </c>
      <c r="AI70" s="18">
        <v>10.54511</v>
      </c>
      <c r="AJ70" s="18">
        <v>6.828357</v>
      </c>
      <c r="AK70" s="18">
        <v>3.655537</v>
      </c>
      <c r="AL70" s="19" t="s">
        <v>58</v>
      </c>
      <c r="AM70" s="19"/>
      <c r="AN70" s="19"/>
      <c r="AO70" s="19"/>
      <c r="AP70" s="19"/>
      <c r="AQ70" s="19"/>
    </row>
    <row r="71">
      <c r="A71" s="14" t="s">
        <v>137</v>
      </c>
      <c r="B71" s="14" t="s">
        <v>170</v>
      </c>
      <c r="C71" s="14" t="s">
        <v>135</v>
      </c>
      <c r="D71" s="14" t="s">
        <v>169</v>
      </c>
      <c r="E71" s="17">
        <v>46310.0</v>
      </c>
      <c r="F71" s="18">
        <v>64.0</v>
      </c>
      <c r="G71" s="18">
        <v>0.0</v>
      </c>
      <c r="H71" s="18">
        <v>2855.0</v>
      </c>
      <c r="I71" s="18">
        <v>0.0</v>
      </c>
      <c r="J71" s="18">
        <v>773.9233</v>
      </c>
      <c r="K71" s="18">
        <v>790.4529</v>
      </c>
      <c r="L71" s="18">
        <v>755.951</v>
      </c>
      <c r="M71" s="18">
        <v>684.152</v>
      </c>
      <c r="N71" s="18">
        <v>0.865519</v>
      </c>
      <c r="O71" s="18">
        <v>0.0</v>
      </c>
      <c r="P71" s="18">
        <v>0.0</v>
      </c>
      <c r="Q71" s="18">
        <v>0.0</v>
      </c>
      <c r="R71" s="18">
        <v>0.0</v>
      </c>
      <c r="S71" s="18">
        <v>6.995824</v>
      </c>
      <c r="T71" s="18">
        <v>2.5</v>
      </c>
      <c r="U71" s="18">
        <v>6.892386</v>
      </c>
      <c r="V71" s="18">
        <v>9.903332</v>
      </c>
      <c r="W71" s="18">
        <v>24.85713</v>
      </c>
      <c r="X71" s="18">
        <v>30.60847</v>
      </c>
      <c r="Y71" s="18">
        <v>12.35083</v>
      </c>
      <c r="Z71" s="18">
        <v>0.0</v>
      </c>
      <c r="AA71" s="18">
        <v>21.07859</v>
      </c>
      <c r="AB71" s="18">
        <v>5.990908</v>
      </c>
      <c r="AC71" s="18">
        <v>12.35083</v>
      </c>
      <c r="AD71" s="18">
        <v>1.496146</v>
      </c>
      <c r="AE71" s="18">
        <v>5.723218</v>
      </c>
      <c r="AF71" s="18">
        <v>8.948624</v>
      </c>
      <c r="AG71" s="18">
        <v>10.09181</v>
      </c>
      <c r="AH71" s="18">
        <v>0.0</v>
      </c>
      <c r="AI71" s="18">
        <v>10.54511</v>
      </c>
      <c r="AJ71" s="18">
        <v>6.828357</v>
      </c>
      <c r="AK71" s="18">
        <v>3.655537</v>
      </c>
      <c r="AL71" s="19" t="s">
        <v>58</v>
      </c>
      <c r="AM71" s="19"/>
      <c r="AN71" s="19"/>
      <c r="AO71" s="19"/>
      <c r="AP71" s="19"/>
      <c r="AQ71" s="19"/>
    </row>
    <row r="72">
      <c r="A72" s="14" t="s">
        <v>139</v>
      </c>
      <c r="B72" s="14" t="s">
        <v>171</v>
      </c>
      <c r="C72" s="14" t="s">
        <v>135</v>
      </c>
      <c r="D72" s="14" t="s">
        <v>169</v>
      </c>
      <c r="E72" s="14" t="s">
        <v>72</v>
      </c>
      <c r="F72" s="18">
        <v>25.0</v>
      </c>
      <c r="G72" s="18">
        <v>0.0</v>
      </c>
      <c r="H72" s="18">
        <v>1100.0</v>
      </c>
      <c r="I72" s="18">
        <v>0.0</v>
      </c>
      <c r="J72" s="18">
        <v>419.7384</v>
      </c>
      <c r="K72" s="18">
        <v>418.9365</v>
      </c>
      <c r="L72" s="18">
        <v>406.3576</v>
      </c>
      <c r="M72" s="18">
        <v>371.4041</v>
      </c>
      <c r="N72" s="18">
        <v>0.88654</v>
      </c>
      <c r="O72" s="18">
        <v>0.0</v>
      </c>
      <c r="P72" s="18">
        <v>0.0</v>
      </c>
      <c r="Q72" s="18">
        <v>0.0</v>
      </c>
      <c r="R72" s="18">
        <v>0.0</v>
      </c>
      <c r="S72" s="18">
        <v>8.879791</v>
      </c>
      <c r="T72" s="18">
        <v>7.428397</v>
      </c>
      <c r="U72" s="18">
        <v>8.879791</v>
      </c>
      <c r="V72" s="18">
        <v>9.478979</v>
      </c>
      <c r="W72" s="18">
        <v>20.42055</v>
      </c>
      <c r="X72" s="18">
        <v>24.9751</v>
      </c>
      <c r="Y72" s="18">
        <v>16.75746</v>
      </c>
      <c r="Z72" s="18">
        <v>0.0</v>
      </c>
      <c r="AA72" s="18">
        <v>21.07859</v>
      </c>
      <c r="AB72" s="18">
        <v>5.990908</v>
      </c>
      <c r="AC72" s="18">
        <v>12.35083</v>
      </c>
      <c r="AD72" s="18">
        <v>3.587685</v>
      </c>
      <c r="AE72" s="18">
        <v>5.142561</v>
      </c>
      <c r="AF72" s="18">
        <v>10.90349</v>
      </c>
      <c r="AG72" s="18">
        <v>5.877205</v>
      </c>
      <c r="AH72" s="18">
        <v>0.0</v>
      </c>
      <c r="AI72" s="18">
        <v>10.54511</v>
      </c>
      <c r="AJ72" s="18">
        <v>6.828357</v>
      </c>
      <c r="AK72" s="18">
        <v>3.655537</v>
      </c>
      <c r="AL72" s="19" t="s">
        <v>58</v>
      </c>
      <c r="AM72" s="19"/>
      <c r="AN72" s="19"/>
      <c r="AO72" s="19"/>
      <c r="AP72" s="19"/>
      <c r="AQ72" s="19"/>
    </row>
    <row r="73">
      <c r="A73" s="14" t="s">
        <v>141</v>
      </c>
      <c r="B73" s="14" t="s">
        <v>172</v>
      </c>
      <c r="C73" s="14" t="s">
        <v>135</v>
      </c>
      <c r="D73" s="14" t="s">
        <v>169</v>
      </c>
      <c r="E73" s="14" t="s">
        <v>75</v>
      </c>
      <c r="F73" s="18">
        <v>14.0</v>
      </c>
      <c r="G73" s="18">
        <v>0.0</v>
      </c>
      <c r="H73" s="18">
        <v>430.0</v>
      </c>
      <c r="I73" s="18">
        <v>0.0</v>
      </c>
      <c r="J73" s="18">
        <v>35.01416</v>
      </c>
      <c r="K73" s="18">
        <v>38.75966</v>
      </c>
      <c r="L73" s="18">
        <v>37.20282</v>
      </c>
      <c r="M73" s="18">
        <v>37.75966</v>
      </c>
      <c r="N73" s="18">
        <v>0.9742</v>
      </c>
      <c r="O73" s="18">
        <v>0.0</v>
      </c>
      <c r="P73" s="18">
        <v>0.0</v>
      </c>
      <c r="Q73" s="18">
        <v>0.0</v>
      </c>
      <c r="R73" s="18">
        <v>0.0</v>
      </c>
      <c r="S73" s="18">
        <v>0.0</v>
      </c>
      <c r="T73" s="18">
        <v>1.0</v>
      </c>
      <c r="U73" s="18">
        <v>1.0</v>
      </c>
      <c r="V73" s="18">
        <v>1.863952</v>
      </c>
      <c r="W73" s="18">
        <v>7.342171</v>
      </c>
      <c r="X73" s="18">
        <v>7.342171</v>
      </c>
      <c r="Y73" s="18">
        <v>2.768547</v>
      </c>
      <c r="Z73" s="18">
        <v>0.0</v>
      </c>
      <c r="AA73" s="18">
        <v>21.07859</v>
      </c>
      <c r="AB73" s="18">
        <v>5.990908</v>
      </c>
      <c r="AC73" s="18">
        <v>12.35083</v>
      </c>
      <c r="AD73" s="18">
        <v>1.292957</v>
      </c>
      <c r="AE73" s="18">
        <v>3.710425</v>
      </c>
      <c r="AF73" s="18">
        <v>3.6047</v>
      </c>
      <c r="AG73" s="18">
        <v>2.90795</v>
      </c>
      <c r="AH73" s="18">
        <v>0.0</v>
      </c>
      <c r="AI73" s="18">
        <v>10.54511</v>
      </c>
      <c r="AJ73" s="18">
        <v>6.828357</v>
      </c>
      <c r="AK73" s="18">
        <v>3.655537</v>
      </c>
      <c r="AL73" s="19" t="s">
        <v>58</v>
      </c>
      <c r="AM73" s="19"/>
      <c r="AN73" s="19"/>
      <c r="AO73" s="19"/>
      <c r="AP73" s="19"/>
      <c r="AQ73" s="19"/>
    </row>
    <row r="74">
      <c r="A74" s="14" t="s">
        <v>150</v>
      </c>
      <c r="B74" s="14" t="s">
        <v>173</v>
      </c>
      <c r="C74" s="14" t="s">
        <v>135</v>
      </c>
      <c r="D74" s="14" t="s">
        <v>169</v>
      </c>
      <c r="E74" s="14" t="s">
        <v>60</v>
      </c>
      <c r="F74" s="18">
        <v>7.0</v>
      </c>
      <c r="G74" s="18">
        <v>0.0</v>
      </c>
      <c r="H74" s="18">
        <v>420.0</v>
      </c>
      <c r="I74" s="18">
        <v>0.0</v>
      </c>
      <c r="J74" s="18">
        <v>73.01544</v>
      </c>
      <c r="K74" s="18">
        <v>72.34524</v>
      </c>
      <c r="L74" s="18">
        <v>71.5723</v>
      </c>
      <c r="M74" s="18">
        <v>31.91771</v>
      </c>
      <c r="N74" s="18">
        <v>0.441186</v>
      </c>
      <c r="O74" s="18">
        <v>0.0</v>
      </c>
      <c r="P74" s="18">
        <v>6.944719</v>
      </c>
      <c r="Q74" s="18">
        <v>8.358922</v>
      </c>
      <c r="R74" s="18">
        <v>12.36208</v>
      </c>
      <c r="S74" s="18">
        <v>12.76181</v>
      </c>
      <c r="T74" s="18">
        <v>6.944719</v>
      </c>
      <c r="U74" s="18">
        <v>8.358922</v>
      </c>
      <c r="V74" s="18">
        <v>8.358922</v>
      </c>
      <c r="W74" s="18">
        <v>12.76181</v>
      </c>
      <c r="X74" s="18">
        <v>13.16164</v>
      </c>
      <c r="Y74" s="18">
        <v>10.33503</v>
      </c>
      <c r="Z74" s="18">
        <v>0.0</v>
      </c>
      <c r="AA74" s="18">
        <v>21.07859</v>
      </c>
      <c r="AB74" s="18">
        <v>5.990908</v>
      </c>
      <c r="AC74" s="18">
        <v>12.35083</v>
      </c>
      <c r="AD74" s="18">
        <v>2.088049</v>
      </c>
      <c r="AE74" s="18">
        <v>3.187913</v>
      </c>
      <c r="AF74" s="18">
        <v>3.780361</v>
      </c>
      <c r="AG74" s="18">
        <v>2.670885</v>
      </c>
      <c r="AH74" s="18">
        <v>0.0</v>
      </c>
      <c r="AI74" s="18">
        <v>10.54511</v>
      </c>
      <c r="AJ74" s="18">
        <v>6.828357</v>
      </c>
      <c r="AK74" s="18">
        <v>3.655537</v>
      </c>
      <c r="AL74" s="19" t="s">
        <v>58</v>
      </c>
      <c r="AM74" s="19"/>
      <c r="AN74" s="19"/>
      <c r="AO74" s="19"/>
      <c r="AP74" s="19"/>
      <c r="AQ74" s="19"/>
    </row>
    <row r="75">
      <c r="A75" s="14" t="s">
        <v>143</v>
      </c>
      <c r="B75" s="14" t="s">
        <v>174</v>
      </c>
      <c r="C75" s="14" t="s">
        <v>135</v>
      </c>
      <c r="D75" s="14" t="s">
        <v>169</v>
      </c>
      <c r="E75" s="20">
        <v>46300.0</v>
      </c>
      <c r="F75" s="18">
        <v>64.0</v>
      </c>
      <c r="G75" s="18">
        <v>0.0</v>
      </c>
      <c r="H75" s="18">
        <v>3672.0</v>
      </c>
      <c r="I75" s="18">
        <v>0.0</v>
      </c>
      <c r="J75" s="18">
        <v>1260.701</v>
      </c>
      <c r="K75" s="18">
        <v>1271.687</v>
      </c>
      <c r="L75" s="18">
        <v>1174.393</v>
      </c>
      <c r="M75" s="18">
        <v>1101.616</v>
      </c>
      <c r="N75" s="18">
        <v>0.866264</v>
      </c>
      <c r="O75" s="18">
        <v>0.0</v>
      </c>
      <c r="P75" s="18">
        <v>0.0</v>
      </c>
      <c r="Q75" s="18">
        <v>0.0</v>
      </c>
      <c r="R75" s="18">
        <v>0.0</v>
      </c>
      <c r="S75" s="18">
        <v>11.90842</v>
      </c>
      <c r="T75" s="18">
        <v>6.740035</v>
      </c>
      <c r="U75" s="18">
        <v>11.50732</v>
      </c>
      <c r="V75" s="18">
        <v>12.05729</v>
      </c>
      <c r="W75" s="18">
        <v>29.2748</v>
      </c>
      <c r="X75" s="18">
        <v>41.88019</v>
      </c>
      <c r="Y75" s="18">
        <v>19.8701</v>
      </c>
      <c r="Z75" s="18">
        <v>0.0</v>
      </c>
      <c r="AA75" s="18">
        <v>21.07859</v>
      </c>
      <c r="AB75" s="18">
        <v>5.990908</v>
      </c>
      <c r="AC75" s="18">
        <v>12.35083</v>
      </c>
      <c r="AD75" s="18">
        <v>5.614885</v>
      </c>
      <c r="AE75" s="18">
        <v>11.65712</v>
      </c>
      <c r="AF75" s="18">
        <v>18.74552</v>
      </c>
      <c r="AG75" s="18">
        <v>20.01311</v>
      </c>
      <c r="AH75" s="18">
        <v>0.0</v>
      </c>
      <c r="AI75" s="18">
        <v>10.54511</v>
      </c>
      <c r="AJ75" s="18">
        <v>6.828357</v>
      </c>
      <c r="AK75" s="18">
        <v>3.655537</v>
      </c>
      <c r="AL75" s="19" t="s">
        <v>58</v>
      </c>
      <c r="AM75" s="19"/>
      <c r="AN75" s="19"/>
      <c r="AO75" s="19"/>
      <c r="AP75" s="19"/>
      <c r="AQ75" s="19"/>
    </row>
    <row r="76">
      <c r="A76" s="14" t="s">
        <v>145</v>
      </c>
      <c r="B76" s="14" t="s">
        <v>175</v>
      </c>
      <c r="C76" s="14" t="s">
        <v>135</v>
      </c>
      <c r="D76" s="14" t="s">
        <v>169</v>
      </c>
      <c r="E76" s="14" t="s">
        <v>62</v>
      </c>
      <c r="F76" s="18">
        <v>303.0</v>
      </c>
      <c r="G76" s="18">
        <v>2.0</v>
      </c>
      <c r="H76" s="18">
        <v>6.0</v>
      </c>
      <c r="I76" s="18">
        <v>6.0</v>
      </c>
      <c r="J76" s="18">
        <v>0.0</v>
      </c>
      <c r="K76" s="18">
        <v>0.0</v>
      </c>
      <c r="L76" s="18">
        <v>0.0</v>
      </c>
      <c r="M76" s="18">
        <v>0.0</v>
      </c>
      <c r="N76" s="18">
        <v>0.0</v>
      </c>
      <c r="O76" s="18">
        <v>0.0</v>
      </c>
      <c r="P76" s="18">
        <v>0.0</v>
      </c>
      <c r="Q76" s="18">
        <v>0.0</v>
      </c>
      <c r="R76" s="18">
        <v>0.0</v>
      </c>
      <c r="S76" s="18">
        <v>0.0</v>
      </c>
      <c r="T76" s="18">
        <v>0.0</v>
      </c>
      <c r="U76" s="18">
        <v>0.0</v>
      </c>
      <c r="V76" s="18">
        <v>0.0</v>
      </c>
      <c r="W76" s="18">
        <v>0.0</v>
      </c>
      <c r="X76" s="18">
        <v>0.0</v>
      </c>
      <c r="Y76" s="18">
        <v>0.0</v>
      </c>
      <c r="Z76" s="18">
        <v>0.0</v>
      </c>
      <c r="AA76" s="18">
        <v>21.07859</v>
      </c>
      <c r="AB76" s="18">
        <v>5.990908</v>
      </c>
      <c r="AC76" s="18">
        <v>12.35083</v>
      </c>
      <c r="AD76" s="18">
        <v>0.0</v>
      </c>
      <c r="AE76" s="18">
        <v>0.0</v>
      </c>
      <c r="AF76" s="18">
        <v>0.0</v>
      </c>
      <c r="AG76" s="18">
        <v>0.0</v>
      </c>
      <c r="AH76" s="18">
        <v>0.0</v>
      </c>
      <c r="AI76" s="18">
        <v>10.54511</v>
      </c>
      <c r="AJ76" s="18">
        <v>6.828357</v>
      </c>
      <c r="AK76" s="18">
        <v>3.655537</v>
      </c>
      <c r="AL76" s="19" t="s">
        <v>58</v>
      </c>
      <c r="AM76" s="19"/>
      <c r="AN76" s="19"/>
      <c r="AO76" s="19"/>
      <c r="AP76" s="19"/>
      <c r="AQ76" s="19"/>
    </row>
    <row r="77">
      <c r="A77" s="14" t="s">
        <v>143</v>
      </c>
      <c r="B77" s="14" t="s">
        <v>176</v>
      </c>
      <c r="C77" s="14" t="s">
        <v>135</v>
      </c>
      <c r="D77" s="14" t="s">
        <v>177</v>
      </c>
      <c r="E77" s="20">
        <v>46300.0</v>
      </c>
      <c r="F77" s="18">
        <v>11.0</v>
      </c>
      <c r="G77" s="18">
        <v>0.0</v>
      </c>
      <c r="H77" s="18">
        <v>4140.0</v>
      </c>
      <c r="I77" s="18">
        <v>0.0</v>
      </c>
      <c r="J77" s="18">
        <v>261.2958</v>
      </c>
      <c r="K77" s="18">
        <v>250.5293</v>
      </c>
      <c r="L77" s="18">
        <v>245.1572</v>
      </c>
      <c r="M77" s="18">
        <v>187.9761</v>
      </c>
      <c r="N77" s="18">
        <v>0.750316</v>
      </c>
      <c r="O77" s="18">
        <v>3.344553</v>
      </c>
      <c r="P77" s="18">
        <v>3.654411</v>
      </c>
      <c r="Q77" s="18">
        <v>7.52296</v>
      </c>
      <c r="R77" s="18">
        <v>8.828266</v>
      </c>
      <c r="S77" s="18">
        <v>16.32575</v>
      </c>
      <c r="T77" s="18">
        <v>3.344553</v>
      </c>
      <c r="U77" s="18">
        <v>3.654411</v>
      </c>
      <c r="V77" s="18">
        <v>7.52296</v>
      </c>
      <c r="W77" s="18">
        <v>8.828266</v>
      </c>
      <c r="X77" s="18">
        <v>16.32575</v>
      </c>
      <c r="Y77" s="18">
        <v>22.77539</v>
      </c>
      <c r="Z77" s="18">
        <v>0.0</v>
      </c>
      <c r="AA77" s="18">
        <v>8.828266</v>
      </c>
      <c r="AB77" s="18">
        <v>10.43872</v>
      </c>
      <c r="AC77" s="18">
        <v>22.77539</v>
      </c>
      <c r="AD77" s="18">
        <v>5.614885</v>
      </c>
      <c r="AE77" s="18">
        <v>11.65712</v>
      </c>
      <c r="AF77" s="18">
        <v>18.74552</v>
      </c>
      <c r="AG77" s="18">
        <v>20.01311</v>
      </c>
      <c r="AH77" s="18">
        <v>0.0</v>
      </c>
      <c r="AI77" s="18">
        <v>10.54511</v>
      </c>
      <c r="AJ77" s="18">
        <v>6.828357</v>
      </c>
      <c r="AK77" s="18">
        <v>3.655537</v>
      </c>
      <c r="AL77" s="19" t="s">
        <v>58</v>
      </c>
      <c r="AM77" s="19"/>
      <c r="AN77" s="19"/>
      <c r="AO77" s="19"/>
      <c r="AP77" s="19"/>
      <c r="AQ77" s="19"/>
    </row>
    <row r="78">
      <c r="A78" s="14" t="s">
        <v>145</v>
      </c>
      <c r="B78" s="14" t="s">
        <v>178</v>
      </c>
      <c r="C78" s="14" t="s">
        <v>135</v>
      </c>
      <c r="D78" s="14" t="s">
        <v>177</v>
      </c>
      <c r="E78" s="14" t="s">
        <v>62</v>
      </c>
      <c r="F78" s="18">
        <v>13.0</v>
      </c>
      <c r="G78" s="18">
        <v>0.0</v>
      </c>
      <c r="H78" s="18">
        <v>0.0</v>
      </c>
      <c r="I78" s="18">
        <v>0.0</v>
      </c>
      <c r="J78" s="18">
        <v>0.0</v>
      </c>
      <c r="K78" s="18">
        <v>0.0</v>
      </c>
      <c r="L78" s="18">
        <v>0.0</v>
      </c>
      <c r="M78" s="18">
        <v>0.0</v>
      </c>
      <c r="N78" s="18">
        <v>0.0</v>
      </c>
      <c r="O78" s="18">
        <v>0.0</v>
      </c>
      <c r="P78" s="18">
        <v>0.0</v>
      </c>
      <c r="Q78" s="18">
        <v>0.0</v>
      </c>
      <c r="R78" s="18">
        <v>0.0</v>
      </c>
      <c r="S78" s="18">
        <v>0.0</v>
      </c>
      <c r="T78" s="18">
        <v>0.0</v>
      </c>
      <c r="U78" s="18">
        <v>0.0</v>
      </c>
      <c r="V78" s="18">
        <v>0.0</v>
      </c>
      <c r="W78" s="18">
        <v>0.0</v>
      </c>
      <c r="X78" s="18">
        <v>0.0</v>
      </c>
      <c r="Y78" s="18">
        <v>0.0</v>
      </c>
      <c r="Z78" s="18">
        <v>0.0</v>
      </c>
      <c r="AA78" s="18">
        <v>8.828266</v>
      </c>
      <c r="AB78" s="18">
        <v>10.43872</v>
      </c>
      <c r="AC78" s="18">
        <v>22.77539</v>
      </c>
      <c r="AD78" s="18">
        <v>0.0</v>
      </c>
      <c r="AE78" s="18">
        <v>0.0</v>
      </c>
      <c r="AF78" s="18">
        <v>0.0</v>
      </c>
      <c r="AG78" s="18">
        <v>0.0</v>
      </c>
      <c r="AH78" s="18">
        <v>0.0</v>
      </c>
      <c r="AI78" s="18">
        <v>10.54511</v>
      </c>
      <c r="AJ78" s="18">
        <v>6.828357</v>
      </c>
      <c r="AK78" s="18">
        <v>3.655537</v>
      </c>
      <c r="AL78" s="19" t="s">
        <v>58</v>
      </c>
      <c r="AM78" s="19"/>
      <c r="AN78" s="19"/>
      <c r="AO78" s="19"/>
      <c r="AP78" s="19"/>
      <c r="AQ78" s="19"/>
    </row>
    <row r="79">
      <c r="A79" s="14" t="s">
        <v>145</v>
      </c>
      <c r="B79" s="14" t="s">
        <v>179</v>
      </c>
      <c r="C79" s="14" t="s">
        <v>135</v>
      </c>
      <c r="D79" s="14" t="s">
        <v>180</v>
      </c>
      <c r="E79" s="14" t="s">
        <v>62</v>
      </c>
      <c r="F79" s="18">
        <v>4.0</v>
      </c>
      <c r="G79" s="18">
        <v>0.0</v>
      </c>
      <c r="H79" s="18">
        <v>0.0</v>
      </c>
      <c r="I79" s="18">
        <v>0.0</v>
      </c>
      <c r="J79" s="18">
        <v>0.0</v>
      </c>
      <c r="K79" s="18">
        <v>0.0</v>
      </c>
      <c r="L79" s="18">
        <v>0.0</v>
      </c>
      <c r="M79" s="18">
        <v>0.0</v>
      </c>
      <c r="N79" s="18">
        <v>0.0</v>
      </c>
      <c r="O79" s="18">
        <v>0.0</v>
      </c>
      <c r="P79" s="18">
        <v>0.0</v>
      </c>
      <c r="Q79" s="18">
        <v>0.0</v>
      </c>
      <c r="R79" s="18">
        <v>0.0</v>
      </c>
      <c r="S79" s="18">
        <v>0.0</v>
      </c>
      <c r="T79" s="18">
        <v>0.0</v>
      </c>
      <c r="U79" s="18">
        <v>0.0</v>
      </c>
      <c r="V79" s="18">
        <v>0.0</v>
      </c>
      <c r="W79" s="18">
        <v>0.0</v>
      </c>
      <c r="X79" s="18">
        <v>0.0</v>
      </c>
      <c r="Y79" s="18">
        <v>0.0</v>
      </c>
      <c r="Z79" s="18">
        <v>0.0</v>
      </c>
      <c r="AA79" s="18">
        <v>0.0</v>
      </c>
      <c r="AB79" s="18">
        <v>0.0</v>
      </c>
      <c r="AC79" s="18">
        <v>0.0</v>
      </c>
      <c r="AD79" s="18">
        <v>0.0</v>
      </c>
      <c r="AE79" s="18">
        <v>0.0</v>
      </c>
      <c r="AF79" s="18">
        <v>0.0</v>
      </c>
      <c r="AG79" s="18">
        <v>0.0</v>
      </c>
      <c r="AH79" s="18">
        <v>0.0</v>
      </c>
      <c r="AI79" s="18">
        <v>10.54511</v>
      </c>
      <c r="AJ79" s="18">
        <v>6.828357</v>
      </c>
      <c r="AK79" s="18">
        <v>3.655537</v>
      </c>
      <c r="AL79" s="19" t="s">
        <v>58</v>
      </c>
      <c r="AM79" s="19"/>
      <c r="AN79" s="19"/>
      <c r="AO79" s="19"/>
      <c r="AP79" s="19"/>
      <c r="AQ79" s="19"/>
    </row>
    <row r="80">
      <c r="A80" s="14" t="s">
        <v>133</v>
      </c>
      <c r="B80" s="14" t="s">
        <v>181</v>
      </c>
      <c r="C80" s="14" t="s">
        <v>135</v>
      </c>
      <c r="D80" s="14" t="s">
        <v>182</v>
      </c>
      <c r="E80" s="14" t="s">
        <v>88</v>
      </c>
      <c r="F80" s="18">
        <v>14.0</v>
      </c>
      <c r="G80" s="18">
        <v>0.0</v>
      </c>
      <c r="H80" s="18">
        <v>17986.0</v>
      </c>
      <c r="I80" s="18">
        <v>0.0</v>
      </c>
      <c r="J80" s="18">
        <v>219.6456</v>
      </c>
      <c r="K80" s="18">
        <v>228.4796</v>
      </c>
      <c r="L80" s="18">
        <v>253.6051</v>
      </c>
      <c r="M80" s="18">
        <v>130.0949</v>
      </c>
      <c r="N80" s="18">
        <v>0.569394</v>
      </c>
      <c r="O80" s="18">
        <v>0.0</v>
      </c>
      <c r="P80" s="18">
        <v>0.0</v>
      </c>
      <c r="Q80" s="18">
        <v>0.0</v>
      </c>
      <c r="R80" s="18">
        <v>12.18669</v>
      </c>
      <c r="S80" s="18">
        <v>23.98885</v>
      </c>
      <c r="T80" s="18">
        <v>6.70941</v>
      </c>
      <c r="U80" s="18">
        <v>9.312072</v>
      </c>
      <c r="V80" s="18">
        <v>12.18669</v>
      </c>
      <c r="W80" s="18">
        <v>23.98885</v>
      </c>
      <c r="X80" s="18">
        <v>38.08519</v>
      </c>
      <c r="Y80" s="18">
        <v>16.31997</v>
      </c>
      <c r="Z80" s="18">
        <v>0.0</v>
      </c>
      <c r="AA80" s="18">
        <v>3.354309</v>
      </c>
      <c r="AB80" s="18">
        <v>3.376278</v>
      </c>
      <c r="AC80" s="18">
        <v>1.851297</v>
      </c>
      <c r="AD80" s="18">
        <v>20.03471</v>
      </c>
      <c r="AE80" s="18">
        <v>27.92084</v>
      </c>
      <c r="AF80" s="18">
        <v>37.12381</v>
      </c>
      <c r="AG80" s="18">
        <v>33.88672</v>
      </c>
      <c r="AH80" s="18">
        <v>0.0</v>
      </c>
      <c r="AI80" s="18">
        <v>10.54511</v>
      </c>
      <c r="AJ80" s="18">
        <v>6.828357</v>
      </c>
      <c r="AK80" s="18">
        <v>3.655537</v>
      </c>
      <c r="AL80" s="19" t="s">
        <v>58</v>
      </c>
      <c r="AM80" s="19"/>
      <c r="AN80" s="19"/>
      <c r="AO80" s="19"/>
      <c r="AP80" s="19"/>
      <c r="AQ80" s="19"/>
    </row>
    <row r="81">
      <c r="A81" s="14" t="s">
        <v>137</v>
      </c>
      <c r="B81" s="14" t="s">
        <v>183</v>
      </c>
      <c r="C81" s="14" t="s">
        <v>135</v>
      </c>
      <c r="D81" s="14" t="s">
        <v>182</v>
      </c>
      <c r="E81" s="17">
        <v>46310.0</v>
      </c>
      <c r="F81" s="18">
        <v>13.0</v>
      </c>
      <c r="G81" s="18">
        <v>0.0</v>
      </c>
      <c r="H81" s="18">
        <v>3039.0</v>
      </c>
      <c r="I81" s="18">
        <v>0.0</v>
      </c>
      <c r="J81" s="18">
        <v>28.998</v>
      </c>
      <c r="K81" s="18">
        <v>30.79437</v>
      </c>
      <c r="L81" s="18">
        <v>29.75949</v>
      </c>
      <c r="M81" s="18">
        <v>16.36411</v>
      </c>
      <c r="N81" s="18">
        <v>0.531399</v>
      </c>
      <c r="O81" s="18">
        <v>0.0</v>
      </c>
      <c r="P81" s="18">
        <v>0.0</v>
      </c>
      <c r="Q81" s="18">
        <v>0.766667</v>
      </c>
      <c r="R81" s="18">
        <v>2.417171</v>
      </c>
      <c r="S81" s="18">
        <v>3.070863</v>
      </c>
      <c r="T81" s="18">
        <v>1.046961</v>
      </c>
      <c r="U81" s="18">
        <v>1.802955</v>
      </c>
      <c r="V81" s="18">
        <v>2.417171</v>
      </c>
      <c r="W81" s="18">
        <v>2.688889</v>
      </c>
      <c r="X81" s="18">
        <v>4.268671</v>
      </c>
      <c r="Y81" s="18">
        <v>2.368798</v>
      </c>
      <c r="Z81" s="18">
        <v>0.0</v>
      </c>
      <c r="AA81" s="18">
        <v>3.354309</v>
      </c>
      <c r="AB81" s="18">
        <v>3.376278</v>
      </c>
      <c r="AC81" s="18">
        <v>1.851297</v>
      </c>
      <c r="AD81" s="18">
        <v>1.496146</v>
      </c>
      <c r="AE81" s="18">
        <v>5.723218</v>
      </c>
      <c r="AF81" s="18">
        <v>8.948624</v>
      </c>
      <c r="AG81" s="18">
        <v>10.09181</v>
      </c>
      <c r="AH81" s="18">
        <v>0.0</v>
      </c>
      <c r="AI81" s="18">
        <v>10.54511</v>
      </c>
      <c r="AJ81" s="18">
        <v>6.828357</v>
      </c>
      <c r="AK81" s="18">
        <v>3.655537</v>
      </c>
      <c r="AL81" s="19" t="s">
        <v>58</v>
      </c>
      <c r="AM81" s="19"/>
      <c r="AN81" s="19"/>
      <c r="AO81" s="19"/>
      <c r="AP81" s="19"/>
      <c r="AQ81" s="19"/>
    </row>
    <row r="82">
      <c r="A82" s="14" t="s">
        <v>139</v>
      </c>
      <c r="B82" s="14" t="s">
        <v>184</v>
      </c>
      <c r="C82" s="14" t="s">
        <v>135</v>
      </c>
      <c r="D82" s="14" t="s">
        <v>182</v>
      </c>
      <c r="E82" s="14" t="s">
        <v>72</v>
      </c>
      <c r="F82" s="18">
        <v>4.0</v>
      </c>
      <c r="G82" s="18">
        <v>0.0</v>
      </c>
      <c r="H82" s="18">
        <v>1023.0</v>
      </c>
      <c r="I82" s="18">
        <v>0.0</v>
      </c>
      <c r="J82" s="18">
        <v>1.868254</v>
      </c>
      <c r="K82" s="18">
        <v>2.500659</v>
      </c>
      <c r="L82" s="18">
        <v>2.211202</v>
      </c>
      <c r="M82" s="18">
        <v>1.067326</v>
      </c>
      <c r="N82" s="18">
        <v>0.426818</v>
      </c>
      <c r="O82" s="18">
        <v>0.4</v>
      </c>
      <c r="P82" s="18">
        <v>0.4</v>
      </c>
      <c r="Q82" s="18">
        <v>0.433333</v>
      </c>
      <c r="R82" s="18">
        <v>0.6</v>
      </c>
      <c r="S82" s="18">
        <v>0.6</v>
      </c>
      <c r="T82" s="18">
        <v>0.4</v>
      </c>
      <c r="U82" s="18">
        <v>0.4</v>
      </c>
      <c r="V82" s="18">
        <v>0.433333</v>
      </c>
      <c r="W82" s="18">
        <v>0.6</v>
      </c>
      <c r="X82" s="18">
        <v>0.6</v>
      </c>
      <c r="Y82" s="18">
        <v>0.625165</v>
      </c>
      <c r="Z82" s="18">
        <v>0.0</v>
      </c>
      <c r="AA82" s="18">
        <v>3.354309</v>
      </c>
      <c r="AB82" s="18">
        <v>3.376278</v>
      </c>
      <c r="AC82" s="18">
        <v>1.851297</v>
      </c>
      <c r="AD82" s="18">
        <v>3.587685</v>
      </c>
      <c r="AE82" s="18">
        <v>5.142561</v>
      </c>
      <c r="AF82" s="18">
        <v>10.90349</v>
      </c>
      <c r="AG82" s="18">
        <v>5.877205</v>
      </c>
      <c r="AH82" s="18">
        <v>0.0</v>
      </c>
      <c r="AI82" s="18">
        <v>10.54511</v>
      </c>
      <c r="AJ82" s="18">
        <v>6.828357</v>
      </c>
      <c r="AK82" s="18">
        <v>3.655537</v>
      </c>
      <c r="AL82" s="19" t="s">
        <v>58</v>
      </c>
      <c r="AM82" s="19"/>
      <c r="AN82" s="19"/>
      <c r="AO82" s="19"/>
      <c r="AP82" s="19"/>
      <c r="AQ82" s="19"/>
    </row>
    <row r="83">
      <c r="A83" s="14" t="s">
        <v>141</v>
      </c>
      <c r="B83" s="14" t="s">
        <v>185</v>
      </c>
      <c r="C83" s="14" t="s">
        <v>135</v>
      </c>
      <c r="D83" s="14" t="s">
        <v>182</v>
      </c>
      <c r="E83" s="14" t="s">
        <v>75</v>
      </c>
      <c r="F83" s="18">
        <v>2.0</v>
      </c>
      <c r="G83" s="18">
        <v>0.0</v>
      </c>
      <c r="H83" s="18">
        <v>369.0</v>
      </c>
      <c r="I83" s="18">
        <v>0.0</v>
      </c>
      <c r="J83" s="18">
        <v>2.588492</v>
      </c>
      <c r="K83" s="18">
        <v>3.702594</v>
      </c>
      <c r="L83" s="18">
        <v>3.008541</v>
      </c>
      <c r="M83" s="18">
        <v>2.409636</v>
      </c>
      <c r="N83" s="18">
        <v>0.650797</v>
      </c>
      <c r="O83" s="18">
        <v>1.292957</v>
      </c>
      <c r="P83" s="18">
        <v>1.292957</v>
      </c>
      <c r="Q83" s="18">
        <v>1.292957</v>
      </c>
      <c r="R83" s="18">
        <v>2.409636</v>
      </c>
      <c r="S83" s="18">
        <v>2.409636</v>
      </c>
      <c r="T83" s="18">
        <v>1.292957</v>
      </c>
      <c r="U83" s="18">
        <v>1.292957</v>
      </c>
      <c r="V83" s="18">
        <v>1.292957</v>
      </c>
      <c r="W83" s="18">
        <v>2.409636</v>
      </c>
      <c r="X83" s="18">
        <v>2.409636</v>
      </c>
      <c r="Y83" s="18">
        <v>1.851297</v>
      </c>
      <c r="Z83" s="18">
        <v>0.0</v>
      </c>
      <c r="AA83" s="18">
        <v>3.354309</v>
      </c>
      <c r="AB83" s="18">
        <v>3.376278</v>
      </c>
      <c r="AC83" s="18">
        <v>1.851297</v>
      </c>
      <c r="AD83" s="18">
        <v>1.292957</v>
      </c>
      <c r="AE83" s="18">
        <v>3.710425</v>
      </c>
      <c r="AF83" s="18">
        <v>3.6047</v>
      </c>
      <c r="AG83" s="18">
        <v>2.90795</v>
      </c>
      <c r="AH83" s="18">
        <v>0.0</v>
      </c>
      <c r="AI83" s="18">
        <v>10.54511</v>
      </c>
      <c r="AJ83" s="18">
        <v>6.828357</v>
      </c>
      <c r="AK83" s="18">
        <v>3.655537</v>
      </c>
      <c r="AL83" s="19" t="s">
        <v>58</v>
      </c>
      <c r="AM83" s="19"/>
      <c r="AN83" s="19"/>
      <c r="AO83" s="19"/>
      <c r="AP83" s="19"/>
      <c r="AQ83" s="19"/>
    </row>
    <row r="84">
      <c r="A84" s="14" t="s">
        <v>150</v>
      </c>
      <c r="B84" s="14" t="s">
        <v>186</v>
      </c>
      <c r="C84" s="14" t="s">
        <v>135</v>
      </c>
      <c r="D84" s="14" t="s">
        <v>182</v>
      </c>
      <c r="E84" s="14" t="s">
        <v>60</v>
      </c>
      <c r="F84" s="18">
        <v>3.0</v>
      </c>
      <c r="G84" s="18">
        <v>0.0</v>
      </c>
      <c r="H84" s="18">
        <v>773.0</v>
      </c>
      <c r="I84" s="18">
        <v>0.0</v>
      </c>
      <c r="J84" s="18">
        <v>4.253247</v>
      </c>
      <c r="K84" s="18">
        <v>4.253357</v>
      </c>
      <c r="L84" s="18">
        <v>4.766814</v>
      </c>
      <c r="M84" s="18">
        <v>1.616585</v>
      </c>
      <c r="N84" s="18">
        <v>0.380073</v>
      </c>
      <c r="O84" s="18">
        <v>1.120106</v>
      </c>
      <c r="P84" s="18">
        <v>1.120106</v>
      </c>
      <c r="Q84" s="18">
        <v>1.120106</v>
      </c>
      <c r="R84" s="18">
        <v>1.516667</v>
      </c>
      <c r="S84" s="18">
        <v>1.616585</v>
      </c>
      <c r="T84" s="18">
        <v>1.120106</v>
      </c>
      <c r="U84" s="18">
        <v>1.120106</v>
      </c>
      <c r="V84" s="18">
        <v>1.120106</v>
      </c>
      <c r="W84" s="18">
        <v>1.516667</v>
      </c>
      <c r="X84" s="18">
        <v>1.616585</v>
      </c>
      <c r="Y84" s="18">
        <v>1.417786</v>
      </c>
      <c r="Z84" s="18">
        <v>0.0</v>
      </c>
      <c r="AA84" s="18">
        <v>3.354309</v>
      </c>
      <c r="AB84" s="18">
        <v>3.376278</v>
      </c>
      <c r="AC84" s="18">
        <v>1.851297</v>
      </c>
      <c r="AD84" s="18">
        <v>2.088049</v>
      </c>
      <c r="AE84" s="18">
        <v>3.187913</v>
      </c>
      <c r="AF84" s="18">
        <v>3.780361</v>
      </c>
      <c r="AG84" s="18">
        <v>2.670885</v>
      </c>
      <c r="AH84" s="18">
        <v>0.0</v>
      </c>
      <c r="AI84" s="18">
        <v>10.54511</v>
      </c>
      <c r="AJ84" s="18">
        <v>6.828357</v>
      </c>
      <c r="AK84" s="18">
        <v>3.655537</v>
      </c>
      <c r="AL84" s="19" t="s">
        <v>58</v>
      </c>
      <c r="AM84" s="19"/>
      <c r="AN84" s="19"/>
      <c r="AO84" s="19"/>
      <c r="AP84" s="19"/>
      <c r="AQ84" s="19"/>
    </row>
    <row r="85">
      <c r="A85" s="14" t="s">
        <v>143</v>
      </c>
      <c r="B85" s="14" t="s">
        <v>187</v>
      </c>
      <c r="C85" s="14" t="s">
        <v>135</v>
      </c>
      <c r="D85" s="14" t="s">
        <v>182</v>
      </c>
      <c r="E85" s="17">
        <v>46300.0</v>
      </c>
      <c r="F85" s="18">
        <v>7.0</v>
      </c>
      <c r="G85" s="18">
        <v>0.0</v>
      </c>
      <c r="H85" s="18">
        <v>1598.0</v>
      </c>
      <c r="I85" s="18">
        <v>0.0</v>
      </c>
      <c r="J85" s="18">
        <v>17.69106</v>
      </c>
      <c r="K85" s="18">
        <v>20.62933</v>
      </c>
      <c r="L85" s="18">
        <v>20.70879</v>
      </c>
      <c r="M85" s="18">
        <v>13.83251</v>
      </c>
      <c r="N85" s="18">
        <v>0.670526</v>
      </c>
      <c r="O85" s="18">
        <v>0.0</v>
      </c>
      <c r="P85" s="18">
        <v>0.0</v>
      </c>
      <c r="Q85" s="18">
        <v>0.0</v>
      </c>
      <c r="R85" s="18">
        <v>3.354309</v>
      </c>
      <c r="S85" s="18">
        <v>3.442512</v>
      </c>
      <c r="T85" s="18">
        <v>3.354309</v>
      </c>
      <c r="U85" s="18">
        <v>3.354309</v>
      </c>
      <c r="V85" s="18">
        <v>3.442512</v>
      </c>
      <c r="W85" s="18">
        <v>5.518998</v>
      </c>
      <c r="X85" s="18">
        <v>5.518998</v>
      </c>
      <c r="Y85" s="18">
        <v>2.947047</v>
      </c>
      <c r="Z85" s="18">
        <v>0.0</v>
      </c>
      <c r="AA85" s="18">
        <v>3.354309</v>
      </c>
      <c r="AB85" s="18">
        <v>3.376278</v>
      </c>
      <c r="AC85" s="18">
        <v>1.851297</v>
      </c>
      <c r="AD85" s="18">
        <v>5.614885</v>
      </c>
      <c r="AE85" s="18">
        <v>11.65712</v>
      </c>
      <c r="AF85" s="18">
        <v>18.74552</v>
      </c>
      <c r="AG85" s="18">
        <v>20.01311</v>
      </c>
      <c r="AH85" s="18">
        <v>0.0</v>
      </c>
      <c r="AI85" s="18">
        <v>10.54511</v>
      </c>
      <c r="AJ85" s="18">
        <v>6.828357</v>
      </c>
      <c r="AK85" s="18">
        <v>3.655537</v>
      </c>
      <c r="AL85" s="19" t="s">
        <v>58</v>
      </c>
      <c r="AM85" s="19"/>
      <c r="AN85" s="19"/>
      <c r="AO85" s="19"/>
      <c r="AP85" s="19"/>
      <c r="AQ85" s="19"/>
    </row>
    <row r="86">
      <c r="A86" s="14" t="s">
        <v>145</v>
      </c>
      <c r="B86" s="14" t="s">
        <v>188</v>
      </c>
      <c r="C86" s="14" t="s">
        <v>135</v>
      </c>
      <c r="D86" s="14" t="s">
        <v>182</v>
      </c>
      <c r="E86" s="14" t="s">
        <v>62</v>
      </c>
      <c r="F86" s="18">
        <v>43.0</v>
      </c>
      <c r="G86" s="18">
        <v>0.0</v>
      </c>
      <c r="H86" s="18">
        <v>0.0</v>
      </c>
      <c r="I86" s="18">
        <v>0.0</v>
      </c>
      <c r="J86" s="18">
        <v>0.0</v>
      </c>
      <c r="K86" s="18">
        <v>0.0</v>
      </c>
      <c r="L86" s="18">
        <v>0.0</v>
      </c>
      <c r="M86" s="18">
        <v>0.0</v>
      </c>
      <c r="N86" s="18">
        <v>0.0</v>
      </c>
      <c r="O86" s="18">
        <v>0.0</v>
      </c>
      <c r="P86" s="18">
        <v>0.0</v>
      </c>
      <c r="Q86" s="18">
        <v>0.0</v>
      </c>
      <c r="R86" s="18">
        <v>0.0</v>
      </c>
      <c r="S86" s="18">
        <v>0.0</v>
      </c>
      <c r="T86" s="18">
        <v>0.0</v>
      </c>
      <c r="U86" s="18">
        <v>0.0</v>
      </c>
      <c r="V86" s="18">
        <v>0.0</v>
      </c>
      <c r="W86" s="18">
        <v>0.0</v>
      </c>
      <c r="X86" s="18">
        <v>0.0</v>
      </c>
      <c r="Y86" s="18">
        <v>0.0</v>
      </c>
      <c r="Z86" s="18">
        <v>0.0</v>
      </c>
      <c r="AA86" s="18">
        <v>3.354309</v>
      </c>
      <c r="AB86" s="18">
        <v>3.376278</v>
      </c>
      <c r="AC86" s="18">
        <v>1.851297</v>
      </c>
      <c r="AD86" s="18">
        <v>0.0</v>
      </c>
      <c r="AE86" s="18">
        <v>0.0</v>
      </c>
      <c r="AF86" s="18">
        <v>0.0</v>
      </c>
      <c r="AG86" s="18">
        <v>0.0</v>
      </c>
      <c r="AH86" s="18">
        <v>0.0</v>
      </c>
      <c r="AI86" s="18">
        <v>10.54511</v>
      </c>
      <c r="AJ86" s="18">
        <v>6.828357</v>
      </c>
      <c r="AK86" s="18">
        <v>3.655537</v>
      </c>
      <c r="AL86" s="19" t="s">
        <v>58</v>
      </c>
      <c r="AM86" s="19"/>
      <c r="AN86" s="19"/>
      <c r="AO86" s="19"/>
      <c r="AP86" s="19"/>
      <c r="AQ86" s="19"/>
    </row>
    <row r="87">
      <c r="A87" s="14" t="s">
        <v>133</v>
      </c>
      <c r="B87" s="14" t="s">
        <v>189</v>
      </c>
      <c r="C87" s="14" t="s">
        <v>135</v>
      </c>
      <c r="D87" s="14" t="s">
        <v>190</v>
      </c>
      <c r="E87" s="14" t="s">
        <v>88</v>
      </c>
      <c r="F87" s="18">
        <v>9.0</v>
      </c>
      <c r="G87" s="18">
        <v>0.0</v>
      </c>
      <c r="H87" s="18">
        <v>5209.0</v>
      </c>
      <c r="I87" s="18">
        <v>0.0</v>
      </c>
      <c r="J87" s="18">
        <v>1241.741</v>
      </c>
      <c r="K87" s="18">
        <v>1239.469</v>
      </c>
      <c r="L87" s="18">
        <v>1257.238</v>
      </c>
      <c r="M87" s="18">
        <v>720.4145</v>
      </c>
      <c r="N87" s="18">
        <v>0.581228</v>
      </c>
      <c r="O87" s="18">
        <v>19.37813</v>
      </c>
      <c r="P87" s="18">
        <v>28.74855</v>
      </c>
      <c r="Q87" s="18">
        <v>32.04884</v>
      </c>
      <c r="R87" s="18">
        <v>109.1153</v>
      </c>
      <c r="S87" s="18">
        <v>170.2409</v>
      </c>
      <c r="T87" s="18">
        <v>19.37813</v>
      </c>
      <c r="U87" s="18">
        <v>28.74855</v>
      </c>
      <c r="V87" s="18">
        <v>32.04884</v>
      </c>
      <c r="W87" s="18">
        <v>109.1153</v>
      </c>
      <c r="X87" s="18">
        <v>170.2409</v>
      </c>
      <c r="Y87" s="18">
        <v>137.7188</v>
      </c>
      <c r="Z87" s="18">
        <v>0.0</v>
      </c>
      <c r="AA87" s="18">
        <v>16.58294</v>
      </c>
      <c r="AB87" s="18">
        <v>19.5437</v>
      </c>
      <c r="AC87" s="18">
        <v>10.09181</v>
      </c>
      <c r="AD87" s="18">
        <v>20.03471</v>
      </c>
      <c r="AE87" s="18">
        <v>27.92084</v>
      </c>
      <c r="AF87" s="18">
        <v>37.12381</v>
      </c>
      <c r="AG87" s="18">
        <v>33.88672</v>
      </c>
      <c r="AH87" s="18">
        <v>0.0</v>
      </c>
      <c r="AI87" s="18">
        <v>10.54511</v>
      </c>
      <c r="AJ87" s="18">
        <v>6.828357</v>
      </c>
      <c r="AK87" s="18">
        <v>3.655537</v>
      </c>
      <c r="AL87" s="19" t="s">
        <v>58</v>
      </c>
      <c r="AM87" s="19"/>
      <c r="AN87" s="19"/>
      <c r="AO87" s="19"/>
      <c r="AP87" s="19"/>
      <c r="AQ87" s="19"/>
    </row>
    <row r="88">
      <c r="A88" s="14" t="s">
        <v>137</v>
      </c>
      <c r="B88" s="14" t="s">
        <v>191</v>
      </c>
      <c r="C88" s="14" t="s">
        <v>135</v>
      </c>
      <c r="D88" s="14" t="s">
        <v>190</v>
      </c>
      <c r="E88" s="17">
        <v>46310.0</v>
      </c>
      <c r="F88" s="18">
        <v>3.0</v>
      </c>
      <c r="G88" s="18">
        <v>0.0</v>
      </c>
      <c r="H88" s="18">
        <v>319.0</v>
      </c>
      <c r="I88" s="18">
        <v>0.0</v>
      </c>
      <c r="J88" s="18">
        <v>27.1271</v>
      </c>
      <c r="K88" s="18">
        <v>30.27543</v>
      </c>
      <c r="L88" s="18">
        <v>33.40073</v>
      </c>
      <c r="M88" s="18">
        <v>16.58294</v>
      </c>
      <c r="N88" s="18">
        <v>0.547736</v>
      </c>
      <c r="O88" s="18">
        <v>4.977591</v>
      </c>
      <c r="P88" s="18">
        <v>4.977591</v>
      </c>
      <c r="Q88" s="18">
        <v>4.977591</v>
      </c>
      <c r="R88" s="18">
        <v>8.714901</v>
      </c>
      <c r="S88" s="18">
        <v>16.58294</v>
      </c>
      <c r="T88" s="18">
        <v>4.977591</v>
      </c>
      <c r="U88" s="18">
        <v>4.977591</v>
      </c>
      <c r="V88" s="18">
        <v>4.977591</v>
      </c>
      <c r="W88" s="18">
        <v>8.714901</v>
      </c>
      <c r="X88" s="18">
        <v>16.58294</v>
      </c>
      <c r="Y88" s="18">
        <v>10.09181</v>
      </c>
      <c r="Z88" s="18">
        <v>0.0</v>
      </c>
      <c r="AA88" s="18">
        <v>16.58294</v>
      </c>
      <c r="AB88" s="18">
        <v>19.5437</v>
      </c>
      <c r="AC88" s="18">
        <v>10.09181</v>
      </c>
      <c r="AD88" s="18">
        <v>1.496146</v>
      </c>
      <c r="AE88" s="18">
        <v>5.723218</v>
      </c>
      <c r="AF88" s="18">
        <v>8.948624</v>
      </c>
      <c r="AG88" s="18">
        <v>10.09181</v>
      </c>
      <c r="AH88" s="18">
        <v>0.0</v>
      </c>
      <c r="AI88" s="18">
        <v>10.54511</v>
      </c>
      <c r="AJ88" s="18">
        <v>6.828357</v>
      </c>
      <c r="AK88" s="18">
        <v>3.655537</v>
      </c>
      <c r="AL88" s="19" t="s">
        <v>58</v>
      </c>
      <c r="AM88" s="19"/>
      <c r="AN88" s="19"/>
      <c r="AO88" s="19"/>
      <c r="AP88" s="19"/>
      <c r="AQ88" s="19"/>
    </row>
    <row r="89">
      <c r="A89" s="14" t="s">
        <v>139</v>
      </c>
      <c r="B89" s="14" t="s">
        <v>192</v>
      </c>
      <c r="C89" s="14" t="s">
        <v>135</v>
      </c>
      <c r="D89" s="14" t="s">
        <v>190</v>
      </c>
      <c r="E89" s="14" t="s">
        <v>72</v>
      </c>
      <c r="F89" s="18">
        <v>7.0</v>
      </c>
      <c r="G89" s="18">
        <v>0.0</v>
      </c>
      <c r="H89" s="18">
        <v>2909.0</v>
      </c>
      <c r="I89" s="18">
        <v>0.0</v>
      </c>
      <c r="J89" s="18">
        <v>123.0677</v>
      </c>
      <c r="K89" s="18">
        <v>126.2923</v>
      </c>
      <c r="L89" s="18">
        <v>129.485</v>
      </c>
      <c r="M89" s="18">
        <v>93.15678</v>
      </c>
      <c r="N89" s="18">
        <v>0.737628</v>
      </c>
      <c r="O89" s="18">
        <v>0.0</v>
      </c>
      <c r="P89" s="18">
        <v>4.541545</v>
      </c>
      <c r="Q89" s="18">
        <v>5.142561</v>
      </c>
      <c r="R89" s="18">
        <v>7.720382</v>
      </c>
      <c r="S89" s="18">
        <v>15.73101</v>
      </c>
      <c r="T89" s="18">
        <v>4.541545</v>
      </c>
      <c r="U89" s="18">
        <v>5.142561</v>
      </c>
      <c r="V89" s="18">
        <v>5.142561</v>
      </c>
      <c r="W89" s="18">
        <v>15.73101</v>
      </c>
      <c r="X89" s="18">
        <v>24.85335</v>
      </c>
      <c r="Y89" s="18">
        <v>18.04175</v>
      </c>
      <c r="Z89" s="18">
        <v>0.0</v>
      </c>
      <c r="AA89" s="18">
        <v>16.58294</v>
      </c>
      <c r="AB89" s="18">
        <v>19.5437</v>
      </c>
      <c r="AC89" s="18">
        <v>10.09181</v>
      </c>
      <c r="AD89" s="18">
        <v>3.587685</v>
      </c>
      <c r="AE89" s="18">
        <v>5.142561</v>
      </c>
      <c r="AF89" s="18">
        <v>10.90349</v>
      </c>
      <c r="AG89" s="18">
        <v>5.877205</v>
      </c>
      <c r="AH89" s="18">
        <v>0.0</v>
      </c>
      <c r="AI89" s="18">
        <v>10.54511</v>
      </c>
      <c r="AJ89" s="18">
        <v>6.828357</v>
      </c>
      <c r="AK89" s="18">
        <v>3.655537</v>
      </c>
      <c r="AL89" s="19" t="s">
        <v>58</v>
      </c>
      <c r="AM89" s="19"/>
      <c r="AN89" s="19"/>
      <c r="AO89" s="19"/>
      <c r="AP89" s="19"/>
      <c r="AQ89" s="19"/>
    </row>
    <row r="90">
      <c r="A90" s="14" t="s">
        <v>141</v>
      </c>
      <c r="B90" s="14" t="s">
        <v>193</v>
      </c>
      <c r="C90" s="14" t="s">
        <v>135</v>
      </c>
      <c r="D90" s="14" t="s">
        <v>190</v>
      </c>
      <c r="E90" s="14" t="s">
        <v>75</v>
      </c>
      <c r="F90" s="18">
        <v>4.0</v>
      </c>
      <c r="G90" s="18">
        <v>0.0</v>
      </c>
      <c r="H90" s="18">
        <v>1467.0</v>
      </c>
      <c r="I90" s="18">
        <v>0.0</v>
      </c>
      <c r="J90" s="18">
        <v>13.77194</v>
      </c>
      <c r="K90" s="18">
        <v>14.73121</v>
      </c>
      <c r="L90" s="18">
        <v>16.8095</v>
      </c>
      <c r="M90" s="18">
        <v>4.909347</v>
      </c>
      <c r="N90" s="18">
        <v>0.333262</v>
      </c>
      <c r="O90" s="18">
        <v>2.999298</v>
      </c>
      <c r="P90" s="18">
        <v>2.999298</v>
      </c>
      <c r="Q90" s="18">
        <v>3.112135</v>
      </c>
      <c r="R90" s="18">
        <v>3.710425</v>
      </c>
      <c r="S90" s="18">
        <v>3.710425</v>
      </c>
      <c r="T90" s="18">
        <v>2.999298</v>
      </c>
      <c r="U90" s="18">
        <v>2.999298</v>
      </c>
      <c r="V90" s="18">
        <v>3.112135</v>
      </c>
      <c r="W90" s="18">
        <v>3.710425</v>
      </c>
      <c r="X90" s="18">
        <v>3.710425</v>
      </c>
      <c r="Y90" s="18">
        <v>3.682801</v>
      </c>
      <c r="Z90" s="18">
        <v>0.0</v>
      </c>
      <c r="AA90" s="18">
        <v>16.58294</v>
      </c>
      <c r="AB90" s="18">
        <v>19.5437</v>
      </c>
      <c r="AC90" s="18">
        <v>10.09181</v>
      </c>
      <c r="AD90" s="18">
        <v>1.292957</v>
      </c>
      <c r="AE90" s="18">
        <v>3.710425</v>
      </c>
      <c r="AF90" s="18">
        <v>3.6047</v>
      </c>
      <c r="AG90" s="18">
        <v>2.90795</v>
      </c>
      <c r="AH90" s="18">
        <v>0.0</v>
      </c>
      <c r="AI90" s="18">
        <v>10.54511</v>
      </c>
      <c r="AJ90" s="18">
        <v>6.828357</v>
      </c>
      <c r="AK90" s="18">
        <v>3.655537</v>
      </c>
      <c r="AL90" s="19" t="s">
        <v>58</v>
      </c>
      <c r="AM90" s="19"/>
      <c r="AN90" s="19"/>
      <c r="AO90" s="19"/>
      <c r="AP90" s="19"/>
      <c r="AQ90" s="19"/>
    </row>
    <row r="91">
      <c r="A91" s="14" t="s">
        <v>150</v>
      </c>
      <c r="B91" s="14" t="s">
        <v>194</v>
      </c>
      <c r="C91" s="14" t="s">
        <v>135</v>
      </c>
      <c r="D91" s="14" t="s">
        <v>190</v>
      </c>
      <c r="E91" s="14" t="s">
        <v>60</v>
      </c>
      <c r="F91" s="18">
        <v>2.0</v>
      </c>
      <c r="G91" s="18">
        <v>0.0</v>
      </c>
      <c r="H91" s="18">
        <v>241.0</v>
      </c>
      <c r="I91" s="18">
        <v>0.0</v>
      </c>
      <c r="J91" s="18">
        <v>5.685426</v>
      </c>
      <c r="K91" s="18">
        <v>5.34177</v>
      </c>
      <c r="L91" s="18">
        <v>6.70003</v>
      </c>
      <c r="M91" s="18">
        <v>3.187913</v>
      </c>
      <c r="N91" s="18">
        <v>0.59679</v>
      </c>
      <c r="O91" s="18">
        <v>2.153857</v>
      </c>
      <c r="P91" s="18">
        <v>2.153857</v>
      </c>
      <c r="Q91" s="18">
        <v>2.153857</v>
      </c>
      <c r="R91" s="18">
        <v>3.187913</v>
      </c>
      <c r="S91" s="18">
        <v>3.187913</v>
      </c>
      <c r="T91" s="18">
        <v>2.153857</v>
      </c>
      <c r="U91" s="18">
        <v>2.153857</v>
      </c>
      <c r="V91" s="18">
        <v>2.153857</v>
      </c>
      <c r="W91" s="18">
        <v>3.187913</v>
      </c>
      <c r="X91" s="18">
        <v>3.187913</v>
      </c>
      <c r="Y91" s="18">
        <v>2.670885</v>
      </c>
      <c r="Z91" s="18">
        <v>0.0</v>
      </c>
      <c r="AA91" s="18">
        <v>16.58294</v>
      </c>
      <c r="AB91" s="18">
        <v>19.5437</v>
      </c>
      <c r="AC91" s="18">
        <v>10.09181</v>
      </c>
      <c r="AD91" s="18">
        <v>2.088049</v>
      </c>
      <c r="AE91" s="18">
        <v>3.187913</v>
      </c>
      <c r="AF91" s="18">
        <v>3.780361</v>
      </c>
      <c r="AG91" s="18">
        <v>2.670885</v>
      </c>
      <c r="AH91" s="18">
        <v>0.0</v>
      </c>
      <c r="AI91" s="18">
        <v>10.54511</v>
      </c>
      <c r="AJ91" s="18">
        <v>6.828357</v>
      </c>
      <c r="AK91" s="18">
        <v>3.655537</v>
      </c>
      <c r="AL91" s="19" t="s">
        <v>58</v>
      </c>
      <c r="AM91" s="19"/>
      <c r="AN91" s="19"/>
      <c r="AO91" s="19"/>
      <c r="AP91" s="19"/>
      <c r="AQ91" s="19"/>
    </row>
    <row r="92">
      <c r="A92" s="14" t="s">
        <v>143</v>
      </c>
      <c r="B92" s="14" t="s">
        <v>195</v>
      </c>
      <c r="C92" s="14" t="s">
        <v>135</v>
      </c>
      <c r="D92" s="14" t="s">
        <v>190</v>
      </c>
      <c r="E92" s="20">
        <v>46300.0</v>
      </c>
      <c r="F92" s="18">
        <v>13.0</v>
      </c>
      <c r="G92" s="18">
        <v>0.0</v>
      </c>
      <c r="H92" s="18">
        <v>4096.0</v>
      </c>
      <c r="I92" s="18">
        <v>0.0</v>
      </c>
      <c r="J92" s="18">
        <v>353.6579</v>
      </c>
      <c r="K92" s="18">
        <v>362.3667</v>
      </c>
      <c r="L92" s="18">
        <v>388.8018</v>
      </c>
      <c r="M92" s="18">
        <v>244.3399</v>
      </c>
      <c r="N92" s="18">
        <v>0.674289</v>
      </c>
      <c r="O92" s="18">
        <v>1.683333</v>
      </c>
      <c r="P92" s="18">
        <v>5.567766</v>
      </c>
      <c r="Q92" s="18">
        <v>7.507091</v>
      </c>
      <c r="R92" s="18">
        <v>11.57307</v>
      </c>
      <c r="S92" s="18">
        <v>29.01931</v>
      </c>
      <c r="T92" s="18">
        <v>5.567766</v>
      </c>
      <c r="U92" s="18">
        <v>7.507091</v>
      </c>
      <c r="V92" s="18">
        <v>7.779296</v>
      </c>
      <c r="W92" s="18">
        <v>18.36681</v>
      </c>
      <c r="X92" s="18">
        <v>29.01931</v>
      </c>
      <c r="Y92" s="18">
        <v>27.87436</v>
      </c>
      <c r="Z92" s="18">
        <v>0.0</v>
      </c>
      <c r="AA92" s="18">
        <v>16.58294</v>
      </c>
      <c r="AB92" s="18">
        <v>19.5437</v>
      </c>
      <c r="AC92" s="18">
        <v>10.09181</v>
      </c>
      <c r="AD92" s="18">
        <v>5.614885</v>
      </c>
      <c r="AE92" s="18">
        <v>11.65712</v>
      </c>
      <c r="AF92" s="18">
        <v>18.74552</v>
      </c>
      <c r="AG92" s="18">
        <v>20.01311</v>
      </c>
      <c r="AH92" s="18">
        <v>0.0</v>
      </c>
      <c r="AI92" s="18">
        <v>10.54511</v>
      </c>
      <c r="AJ92" s="18">
        <v>6.828357</v>
      </c>
      <c r="AK92" s="18">
        <v>3.655537</v>
      </c>
      <c r="AL92" s="19" t="s">
        <v>58</v>
      </c>
      <c r="AM92" s="19"/>
      <c r="AN92" s="19"/>
      <c r="AO92" s="19"/>
      <c r="AP92" s="19"/>
      <c r="AQ92" s="19"/>
    </row>
    <row r="93">
      <c r="A93" s="14" t="s">
        <v>145</v>
      </c>
      <c r="B93" s="14" t="s">
        <v>196</v>
      </c>
      <c r="C93" s="14" t="s">
        <v>135</v>
      </c>
      <c r="D93" s="14" t="s">
        <v>190</v>
      </c>
      <c r="E93" s="14" t="s">
        <v>62</v>
      </c>
      <c r="F93" s="18">
        <v>53.0</v>
      </c>
      <c r="G93" s="18">
        <v>3.0</v>
      </c>
      <c r="H93" s="18">
        <v>23.0</v>
      </c>
      <c r="I93" s="18">
        <v>23.0</v>
      </c>
      <c r="J93" s="18">
        <v>0.0</v>
      </c>
      <c r="K93" s="18">
        <v>0.0</v>
      </c>
      <c r="L93" s="18">
        <v>0.0</v>
      </c>
      <c r="M93" s="18">
        <v>0.0</v>
      </c>
      <c r="N93" s="18">
        <v>0.0</v>
      </c>
      <c r="O93" s="18">
        <v>0.0</v>
      </c>
      <c r="P93" s="18">
        <v>0.0</v>
      </c>
      <c r="Q93" s="18">
        <v>0.0</v>
      </c>
      <c r="R93" s="18">
        <v>0.0</v>
      </c>
      <c r="S93" s="18">
        <v>0.0</v>
      </c>
      <c r="T93" s="18">
        <v>0.0</v>
      </c>
      <c r="U93" s="18">
        <v>0.0</v>
      </c>
      <c r="V93" s="18">
        <v>0.0</v>
      </c>
      <c r="W93" s="18">
        <v>0.0</v>
      </c>
      <c r="X93" s="18">
        <v>0.0</v>
      </c>
      <c r="Y93" s="18">
        <v>0.0</v>
      </c>
      <c r="Z93" s="18">
        <v>0.0</v>
      </c>
      <c r="AA93" s="18">
        <v>16.58294</v>
      </c>
      <c r="AB93" s="18">
        <v>19.5437</v>
      </c>
      <c r="AC93" s="18">
        <v>10.09181</v>
      </c>
      <c r="AD93" s="18">
        <v>0.0</v>
      </c>
      <c r="AE93" s="18">
        <v>0.0</v>
      </c>
      <c r="AF93" s="18">
        <v>0.0</v>
      </c>
      <c r="AG93" s="18">
        <v>0.0</v>
      </c>
      <c r="AH93" s="18">
        <v>0.0</v>
      </c>
      <c r="AI93" s="18">
        <v>10.54511</v>
      </c>
      <c r="AJ93" s="18">
        <v>6.828357</v>
      </c>
      <c r="AK93" s="18">
        <v>3.655537</v>
      </c>
      <c r="AL93" s="19" t="s">
        <v>58</v>
      </c>
      <c r="AM93" s="19"/>
      <c r="AN93" s="19"/>
      <c r="AO93" s="19"/>
      <c r="AP93" s="19"/>
      <c r="AQ93" s="19"/>
    </row>
    <row r="94">
      <c r="A94" s="14" t="s">
        <v>137</v>
      </c>
      <c r="B94" s="14" t="s">
        <v>197</v>
      </c>
      <c r="C94" s="14" t="s">
        <v>135</v>
      </c>
      <c r="D94" s="14" t="s">
        <v>198</v>
      </c>
      <c r="E94" s="20">
        <v>46310.0</v>
      </c>
      <c r="F94" s="18">
        <v>9.0</v>
      </c>
      <c r="G94" s="18">
        <v>0.0</v>
      </c>
      <c r="H94" s="18">
        <v>6025.0</v>
      </c>
      <c r="I94" s="18">
        <v>0.0</v>
      </c>
      <c r="J94" s="18">
        <v>103.4935</v>
      </c>
      <c r="K94" s="18">
        <v>104.4595</v>
      </c>
      <c r="L94" s="18">
        <v>110.2968</v>
      </c>
      <c r="M94" s="18">
        <v>58.71868</v>
      </c>
      <c r="N94" s="18">
        <v>0.562119</v>
      </c>
      <c r="O94" s="18">
        <v>1.85867</v>
      </c>
      <c r="P94" s="18">
        <v>2.996544</v>
      </c>
      <c r="Q94" s="18">
        <v>3.436257</v>
      </c>
      <c r="R94" s="18">
        <v>9.569167</v>
      </c>
      <c r="S94" s="18">
        <v>12.21008</v>
      </c>
      <c r="T94" s="18">
        <v>1.85867</v>
      </c>
      <c r="U94" s="18">
        <v>2.996544</v>
      </c>
      <c r="V94" s="18">
        <v>3.436257</v>
      </c>
      <c r="W94" s="18">
        <v>9.569167</v>
      </c>
      <c r="X94" s="18">
        <v>12.21008</v>
      </c>
      <c r="Y94" s="18">
        <v>11.60661</v>
      </c>
      <c r="Z94" s="18">
        <v>0.775275</v>
      </c>
      <c r="AA94" s="18">
        <v>4.628213</v>
      </c>
      <c r="AB94" s="18">
        <v>5.646058</v>
      </c>
      <c r="AC94" s="18">
        <v>3.655537</v>
      </c>
      <c r="AD94" s="18">
        <v>1.496146</v>
      </c>
      <c r="AE94" s="18">
        <v>5.723218</v>
      </c>
      <c r="AF94" s="18">
        <v>8.948624</v>
      </c>
      <c r="AG94" s="18">
        <v>10.09181</v>
      </c>
      <c r="AH94" s="18">
        <v>0.0</v>
      </c>
      <c r="AI94" s="18">
        <v>10.54511</v>
      </c>
      <c r="AJ94" s="18">
        <v>6.828357</v>
      </c>
      <c r="AK94" s="18">
        <v>3.655537</v>
      </c>
      <c r="AL94" s="19" t="s">
        <v>58</v>
      </c>
      <c r="AM94" s="19"/>
      <c r="AN94" s="19"/>
      <c r="AO94" s="19"/>
      <c r="AP94" s="19"/>
      <c r="AQ94" s="19"/>
    </row>
    <row r="95">
      <c r="A95" s="14" t="s">
        <v>139</v>
      </c>
      <c r="B95" s="14" t="s">
        <v>199</v>
      </c>
      <c r="C95" s="14" t="s">
        <v>135</v>
      </c>
      <c r="D95" s="14" t="s">
        <v>198</v>
      </c>
      <c r="E95" s="14" t="s">
        <v>72</v>
      </c>
      <c r="F95" s="18">
        <v>4.0</v>
      </c>
      <c r="G95" s="18">
        <v>0.0</v>
      </c>
      <c r="H95" s="18">
        <v>1619.0</v>
      </c>
      <c r="I95" s="18">
        <v>0.0</v>
      </c>
      <c r="J95" s="18">
        <v>16.74095</v>
      </c>
      <c r="K95" s="18">
        <v>13.56215</v>
      </c>
      <c r="L95" s="18">
        <v>13.69901</v>
      </c>
      <c r="M95" s="18">
        <v>4.752949</v>
      </c>
      <c r="N95" s="18">
        <v>0.350457</v>
      </c>
      <c r="O95" s="18">
        <v>1.999582</v>
      </c>
      <c r="P95" s="18">
        <v>1.999582</v>
      </c>
      <c r="Q95" s="18">
        <v>3.032329</v>
      </c>
      <c r="R95" s="18">
        <v>3.777285</v>
      </c>
      <c r="S95" s="18">
        <v>3.777285</v>
      </c>
      <c r="T95" s="18">
        <v>1.999582</v>
      </c>
      <c r="U95" s="18">
        <v>1.999582</v>
      </c>
      <c r="V95" s="18">
        <v>3.032329</v>
      </c>
      <c r="W95" s="18">
        <v>3.777285</v>
      </c>
      <c r="X95" s="18">
        <v>3.777285</v>
      </c>
      <c r="Y95" s="18">
        <v>3.390536</v>
      </c>
      <c r="Z95" s="18">
        <v>0.775275</v>
      </c>
      <c r="AA95" s="18">
        <v>4.628213</v>
      </c>
      <c r="AB95" s="18">
        <v>5.646058</v>
      </c>
      <c r="AC95" s="18">
        <v>3.655537</v>
      </c>
      <c r="AD95" s="18">
        <v>3.587685</v>
      </c>
      <c r="AE95" s="18">
        <v>5.142561</v>
      </c>
      <c r="AF95" s="18">
        <v>10.90349</v>
      </c>
      <c r="AG95" s="18">
        <v>5.877205</v>
      </c>
      <c r="AH95" s="18">
        <v>0.0</v>
      </c>
      <c r="AI95" s="18">
        <v>10.54511</v>
      </c>
      <c r="AJ95" s="18">
        <v>6.828357</v>
      </c>
      <c r="AK95" s="18">
        <v>3.655537</v>
      </c>
      <c r="AL95" s="19" t="s">
        <v>58</v>
      </c>
      <c r="AM95" s="19"/>
      <c r="AN95" s="19"/>
      <c r="AO95" s="19"/>
      <c r="AP95" s="19"/>
      <c r="AQ95" s="19"/>
    </row>
    <row r="96">
      <c r="A96" s="14" t="s">
        <v>141</v>
      </c>
      <c r="B96" s="14" t="s">
        <v>200</v>
      </c>
      <c r="C96" s="14" t="s">
        <v>135</v>
      </c>
      <c r="D96" s="14" t="s">
        <v>198</v>
      </c>
      <c r="E96" s="14" t="s">
        <v>75</v>
      </c>
      <c r="F96" s="18">
        <v>3.0</v>
      </c>
      <c r="G96" s="18">
        <v>0.0</v>
      </c>
      <c r="H96" s="18">
        <v>817.0</v>
      </c>
      <c r="I96" s="18">
        <v>0.0</v>
      </c>
      <c r="J96" s="18">
        <v>8.622655</v>
      </c>
      <c r="K96" s="18">
        <v>8.723849</v>
      </c>
      <c r="L96" s="18">
        <v>9.257158</v>
      </c>
      <c r="M96" s="18">
        <v>4.628213</v>
      </c>
      <c r="N96" s="18">
        <v>0.530524</v>
      </c>
      <c r="O96" s="18">
        <v>0.775275</v>
      </c>
      <c r="P96" s="18">
        <v>0.775275</v>
      </c>
      <c r="Q96" s="18">
        <v>0.775275</v>
      </c>
      <c r="R96" s="18">
        <v>3.320361</v>
      </c>
      <c r="S96" s="18">
        <v>4.628213</v>
      </c>
      <c r="T96" s="18">
        <v>0.775275</v>
      </c>
      <c r="U96" s="18">
        <v>0.775275</v>
      </c>
      <c r="V96" s="18">
        <v>0.775275</v>
      </c>
      <c r="W96" s="18">
        <v>3.320361</v>
      </c>
      <c r="X96" s="18">
        <v>4.628213</v>
      </c>
      <c r="Y96" s="18">
        <v>2.90795</v>
      </c>
      <c r="Z96" s="18">
        <v>0.775275</v>
      </c>
      <c r="AA96" s="18">
        <v>4.628213</v>
      </c>
      <c r="AB96" s="18">
        <v>5.646058</v>
      </c>
      <c r="AC96" s="18">
        <v>3.655537</v>
      </c>
      <c r="AD96" s="18">
        <v>1.292957</v>
      </c>
      <c r="AE96" s="18">
        <v>3.710425</v>
      </c>
      <c r="AF96" s="18">
        <v>3.6047</v>
      </c>
      <c r="AG96" s="18">
        <v>2.90795</v>
      </c>
      <c r="AH96" s="18">
        <v>0.0</v>
      </c>
      <c r="AI96" s="18">
        <v>10.54511</v>
      </c>
      <c r="AJ96" s="18">
        <v>6.828357</v>
      </c>
      <c r="AK96" s="18">
        <v>3.655537</v>
      </c>
      <c r="AL96" s="19" t="s">
        <v>58</v>
      </c>
      <c r="AM96" s="19"/>
      <c r="AN96" s="19"/>
      <c r="AO96" s="19"/>
      <c r="AP96" s="19"/>
      <c r="AQ96" s="19"/>
    </row>
    <row r="97">
      <c r="A97" s="14" t="s">
        <v>150</v>
      </c>
      <c r="B97" s="14" t="s">
        <v>201</v>
      </c>
      <c r="C97" s="14" t="s">
        <v>135</v>
      </c>
      <c r="D97" s="14" t="s">
        <v>198</v>
      </c>
      <c r="E97" s="14" t="s">
        <v>60</v>
      </c>
      <c r="F97" s="18">
        <v>1.0</v>
      </c>
      <c r="G97" s="18">
        <v>0.0</v>
      </c>
      <c r="H97" s="18">
        <v>346.0</v>
      </c>
      <c r="I97" s="18">
        <v>0.0</v>
      </c>
      <c r="J97" s="18">
        <v>3.532967</v>
      </c>
      <c r="K97" s="18">
        <v>3.655537</v>
      </c>
      <c r="L97" s="18">
        <v>4.119311</v>
      </c>
      <c r="M97" s="18">
        <v>3.655537</v>
      </c>
      <c r="N97" s="18">
        <v>1.0</v>
      </c>
      <c r="O97" s="18">
        <v>3.655537</v>
      </c>
      <c r="P97" s="18">
        <v>3.655537</v>
      </c>
      <c r="Q97" s="18">
        <v>3.655537</v>
      </c>
      <c r="R97" s="18">
        <v>3.655537</v>
      </c>
      <c r="S97" s="18">
        <v>3.655537</v>
      </c>
      <c r="T97" s="18">
        <v>3.655537</v>
      </c>
      <c r="U97" s="18">
        <v>3.655537</v>
      </c>
      <c r="V97" s="18">
        <v>3.655537</v>
      </c>
      <c r="W97" s="18">
        <v>3.655537</v>
      </c>
      <c r="X97" s="18">
        <v>3.655537</v>
      </c>
      <c r="Y97" s="18">
        <v>3.655537</v>
      </c>
      <c r="Z97" s="18">
        <v>0.775275</v>
      </c>
      <c r="AA97" s="18">
        <v>4.628213</v>
      </c>
      <c r="AB97" s="18">
        <v>5.646058</v>
      </c>
      <c r="AC97" s="18">
        <v>3.655537</v>
      </c>
      <c r="AD97" s="18">
        <v>2.088049</v>
      </c>
      <c r="AE97" s="18">
        <v>3.187913</v>
      </c>
      <c r="AF97" s="18">
        <v>3.780361</v>
      </c>
      <c r="AG97" s="18">
        <v>2.670885</v>
      </c>
      <c r="AH97" s="18">
        <v>0.0</v>
      </c>
      <c r="AI97" s="18">
        <v>10.54511</v>
      </c>
      <c r="AJ97" s="18">
        <v>6.828357</v>
      </c>
      <c r="AK97" s="18">
        <v>3.655537</v>
      </c>
      <c r="AL97" s="19" t="s">
        <v>58</v>
      </c>
      <c r="AM97" s="19"/>
      <c r="AN97" s="19"/>
      <c r="AO97" s="19"/>
      <c r="AP97" s="19"/>
      <c r="AQ97" s="19"/>
    </row>
    <row r="98">
      <c r="A98" s="14" t="s">
        <v>143</v>
      </c>
      <c r="B98" s="14" t="s">
        <v>202</v>
      </c>
      <c r="C98" s="14" t="s">
        <v>135</v>
      </c>
      <c r="D98" s="14" t="s">
        <v>198</v>
      </c>
      <c r="E98" s="20">
        <v>46300.0</v>
      </c>
      <c r="F98" s="18">
        <v>9.0</v>
      </c>
      <c r="G98" s="18">
        <v>0.0</v>
      </c>
      <c r="H98" s="18">
        <v>11228.0</v>
      </c>
      <c r="I98" s="18">
        <v>0.0</v>
      </c>
      <c r="J98" s="18">
        <v>149.8054</v>
      </c>
      <c r="K98" s="18">
        <v>146.2558</v>
      </c>
      <c r="L98" s="18">
        <v>155.4098</v>
      </c>
      <c r="M98" s="18">
        <v>85.628</v>
      </c>
      <c r="N98" s="18">
        <v>0.585467</v>
      </c>
      <c r="O98" s="18">
        <v>0.0</v>
      </c>
      <c r="P98" s="18">
        <v>1.772669</v>
      </c>
      <c r="Q98" s="18">
        <v>2.270814</v>
      </c>
      <c r="R98" s="18">
        <v>10.16018</v>
      </c>
      <c r="S98" s="18">
        <v>26.26124</v>
      </c>
      <c r="T98" s="18">
        <v>1.772669</v>
      </c>
      <c r="U98" s="18">
        <v>2.270814</v>
      </c>
      <c r="V98" s="18">
        <v>9.446077</v>
      </c>
      <c r="W98" s="18">
        <v>10.71686</v>
      </c>
      <c r="X98" s="18">
        <v>26.26124</v>
      </c>
      <c r="Y98" s="18">
        <v>16.25065</v>
      </c>
      <c r="Z98" s="18">
        <v>0.775275</v>
      </c>
      <c r="AA98" s="18">
        <v>4.628213</v>
      </c>
      <c r="AB98" s="18">
        <v>5.646058</v>
      </c>
      <c r="AC98" s="18">
        <v>3.655537</v>
      </c>
      <c r="AD98" s="18">
        <v>5.614885</v>
      </c>
      <c r="AE98" s="18">
        <v>11.65712</v>
      </c>
      <c r="AF98" s="18">
        <v>18.74552</v>
      </c>
      <c r="AG98" s="18">
        <v>20.01311</v>
      </c>
      <c r="AH98" s="18">
        <v>0.0</v>
      </c>
      <c r="AI98" s="18">
        <v>10.54511</v>
      </c>
      <c r="AJ98" s="18">
        <v>6.828357</v>
      </c>
      <c r="AK98" s="18">
        <v>3.655537</v>
      </c>
      <c r="AL98" s="19" t="s">
        <v>58</v>
      </c>
      <c r="AM98" s="19"/>
      <c r="AN98" s="19"/>
      <c r="AO98" s="19"/>
      <c r="AP98" s="19"/>
      <c r="AQ98" s="19"/>
    </row>
    <row r="99">
      <c r="A99" s="14" t="s">
        <v>145</v>
      </c>
      <c r="B99" s="14" t="s">
        <v>203</v>
      </c>
      <c r="C99" s="14" t="s">
        <v>135</v>
      </c>
      <c r="D99" s="14" t="s">
        <v>198</v>
      </c>
      <c r="E99" s="14" t="s">
        <v>62</v>
      </c>
      <c r="F99" s="18">
        <v>23.0</v>
      </c>
      <c r="G99" s="18">
        <v>0.0</v>
      </c>
      <c r="H99" s="18">
        <v>0.0</v>
      </c>
      <c r="I99" s="18">
        <v>0.0</v>
      </c>
      <c r="J99" s="18">
        <v>0.0</v>
      </c>
      <c r="K99" s="18">
        <v>0.0</v>
      </c>
      <c r="L99" s="18">
        <v>0.0</v>
      </c>
      <c r="M99" s="18">
        <v>0.0</v>
      </c>
      <c r="N99" s="18">
        <v>0.0</v>
      </c>
      <c r="O99" s="18">
        <v>0.0</v>
      </c>
      <c r="P99" s="18">
        <v>0.0</v>
      </c>
      <c r="Q99" s="18">
        <v>0.0</v>
      </c>
      <c r="R99" s="18">
        <v>0.0</v>
      </c>
      <c r="S99" s="18">
        <v>0.0</v>
      </c>
      <c r="T99" s="18">
        <v>0.0</v>
      </c>
      <c r="U99" s="18">
        <v>0.0</v>
      </c>
      <c r="V99" s="18">
        <v>0.0</v>
      </c>
      <c r="W99" s="18">
        <v>0.0</v>
      </c>
      <c r="X99" s="18">
        <v>0.0</v>
      </c>
      <c r="Y99" s="18">
        <v>0.0</v>
      </c>
      <c r="Z99" s="18">
        <v>0.775275</v>
      </c>
      <c r="AA99" s="18">
        <v>4.628213</v>
      </c>
      <c r="AB99" s="18">
        <v>5.646058</v>
      </c>
      <c r="AC99" s="18">
        <v>3.655537</v>
      </c>
      <c r="AD99" s="18">
        <v>0.0</v>
      </c>
      <c r="AE99" s="18">
        <v>0.0</v>
      </c>
      <c r="AF99" s="18">
        <v>0.0</v>
      </c>
      <c r="AG99" s="18">
        <v>0.0</v>
      </c>
      <c r="AH99" s="18">
        <v>0.0</v>
      </c>
      <c r="AI99" s="18">
        <v>10.54511</v>
      </c>
      <c r="AJ99" s="18">
        <v>6.828357</v>
      </c>
      <c r="AK99" s="18">
        <v>3.655537</v>
      </c>
      <c r="AL99" s="19" t="s">
        <v>58</v>
      </c>
      <c r="AM99" s="19"/>
      <c r="AN99" s="19"/>
      <c r="AO99" s="19"/>
      <c r="AP99" s="19"/>
      <c r="AQ99" s="19"/>
    </row>
    <row r="100">
      <c r="A100" s="14" t="s">
        <v>204</v>
      </c>
      <c r="B100" s="14" t="s">
        <v>205</v>
      </c>
      <c r="C100" s="14" t="s">
        <v>206</v>
      </c>
      <c r="D100" s="14" t="s">
        <v>207</v>
      </c>
      <c r="E100" s="14" t="s">
        <v>88</v>
      </c>
      <c r="F100" s="18">
        <v>9.0</v>
      </c>
      <c r="G100" s="18">
        <v>1.0</v>
      </c>
      <c r="H100" s="18">
        <v>1214.0</v>
      </c>
      <c r="I100" s="18">
        <v>160.0</v>
      </c>
      <c r="J100" s="18">
        <v>80.05869</v>
      </c>
      <c r="K100" s="18">
        <v>70.83665</v>
      </c>
      <c r="L100" s="18">
        <v>57.81924</v>
      </c>
      <c r="M100" s="18">
        <v>48.37263</v>
      </c>
      <c r="N100" s="18">
        <v>0.682876</v>
      </c>
      <c r="O100" s="18">
        <v>0.0</v>
      </c>
      <c r="P100" s="18">
        <v>0.0</v>
      </c>
      <c r="Q100" s="18">
        <v>0.0</v>
      </c>
      <c r="R100" s="18">
        <v>1.65</v>
      </c>
      <c r="S100" s="18">
        <v>13.68553</v>
      </c>
      <c r="T100" s="18">
        <v>1.65</v>
      </c>
      <c r="U100" s="18">
        <v>7.128486</v>
      </c>
      <c r="V100" s="18">
        <v>7.128486</v>
      </c>
      <c r="W100" s="18">
        <v>13.68553</v>
      </c>
      <c r="X100" s="18">
        <v>14.65544</v>
      </c>
      <c r="Y100" s="18">
        <v>7.870738</v>
      </c>
      <c r="Z100" s="18">
        <v>0.0</v>
      </c>
      <c r="AA100" s="18">
        <v>3.189308</v>
      </c>
      <c r="AB100" s="18">
        <v>3.033021</v>
      </c>
      <c r="AC100" s="18">
        <v>5.06322</v>
      </c>
      <c r="AD100" s="18">
        <v>1.783333</v>
      </c>
      <c r="AE100" s="18">
        <v>7.151526</v>
      </c>
      <c r="AF100" s="18">
        <v>8.08643</v>
      </c>
      <c r="AG100" s="18">
        <v>7.870738</v>
      </c>
      <c r="AH100" s="18">
        <v>0.0</v>
      </c>
      <c r="AI100" s="18">
        <v>2.440013</v>
      </c>
      <c r="AJ100" s="18">
        <v>2.736879</v>
      </c>
      <c r="AK100" s="18">
        <v>2.172201</v>
      </c>
      <c r="AL100" s="19" t="s">
        <v>58</v>
      </c>
      <c r="AM100" s="19"/>
      <c r="AN100" s="19"/>
      <c r="AO100" s="19"/>
      <c r="AP100" s="19"/>
      <c r="AQ100" s="19"/>
    </row>
    <row r="101">
      <c r="A101" s="14" t="s">
        <v>208</v>
      </c>
      <c r="B101" s="14" t="s">
        <v>209</v>
      </c>
      <c r="C101" s="14" t="s">
        <v>206</v>
      </c>
      <c r="D101" s="14" t="s">
        <v>207</v>
      </c>
      <c r="E101" s="17">
        <v>46310.0</v>
      </c>
      <c r="F101" s="18">
        <v>5.0</v>
      </c>
      <c r="G101" s="18">
        <v>0.0</v>
      </c>
      <c r="H101" s="18">
        <v>1761.0</v>
      </c>
      <c r="I101" s="18">
        <v>0.0</v>
      </c>
      <c r="J101" s="18">
        <v>25.65829</v>
      </c>
      <c r="K101" s="18">
        <v>25.82094</v>
      </c>
      <c r="L101" s="18">
        <v>24.45159</v>
      </c>
      <c r="M101" s="18">
        <v>21.85645</v>
      </c>
      <c r="N101" s="18">
        <v>0.846462</v>
      </c>
      <c r="O101" s="18">
        <v>0.0</v>
      </c>
      <c r="P101" s="18">
        <v>0.0</v>
      </c>
      <c r="Q101" s="18">
        <v>0.0</v>
      </c>
      <c r="R101" s="18">
        <v>0.775187</v>
      </c>
      <c r="S101" s="18">
        <v>3.189308</v>
      </c>
      <c r="T101" s="18">
        <v>0.775187</v>
      </c>
      <c r="U101" s="18">
        <v>0.775187</v>
      </c>
      <c r="V101" s="18">
        <v>0.775187</v>
      </c>
      <c r="W101" s="18">
        <v>3.189308</v>
      </c>
      <c r="X101" s="18">
        <v>21.85645</v>
      </c>
      <c r="Y101" s="18">
        <v>5.164188</v>
      </c>
      <c r="Z101" s="18">
        <v>0.0</v>
      </c>
      <c r="AA101" s="18">
        <v>3.189308</v>
      </c>
      <c r="AB101" s="18">
        <v>3.033021</v>
      </c>
      <c r="AC101" s="18">
        <v>5.06322</v>
      </c>
      <c r="AD101" s="18">
        <v>0.92701</v>
      </c>
      <c r="AE101" s="18">
        <v>2.149206</v>
      </c>
      <c r="AF101" s="18">
        <v>3.351395</v>
      </c>
      <c r="AG101" s="18">
        <v>3.891633</v>
      </c>
      <c r="AH101" s="18">
        <v>0.0</v>
      </c>
      <c r="AI101" s="18">
        <v>2.440013</v>
      </c>
      <c r="AJ101" s="18">
        <v>2.736879</v>
      </c>
      <c r="AK101" s="18">
        <v>2.172201</v>
      </c>
      <c r="AL101" s="19" t="s">
        <v>58</v>
      </c>
      <c r="AM101" s="19"/>
      <c r="AN101" s="19"/>
      <c r="AO101" s="19"/>
      <c r="AP101" s="19"/>
      <c r="AQ101" s="19"/>
    </row>
    <row r="102">
      <c r="A102" s="14" t="s">
        <v>210</v>
      </c>
      <c r="B102" s="14" t="s">
        <v>211</v>
      </c>
      <c r="C102" s="14" t="s">
        <v>206</v>
      </c>
      <c r="D102" s="14" t="s">
        <v>207</v>
      </c>
      <c r="E102" s="14" t="s">
        <v>72</v>
      </c>
      <c r="F102" s="18">
        <v>2.0</v>
      </c>
      <c r="G102" s="18">
        <v>0.0</v>
      </c>
      <c r="H102" s="18">
        <v>141.0</v>
      </c>
      <c r="I102" s="18">
        <v>0.0</v>
      </c>
      <c r="J102" s="18">
        <v>2.615981</v>
      </c>
      <c r="K102" s="18">
        <v>2.934349</v>
      </c>
      <c r="L102" s="18">
        <v>3.575683</v>
      </c>
      <c r="M102" s="18">
        <v>2.734349</v>
      </c>
      <c r="N102" s="18">
        <v>0.931842</v>
      </c>
      <c r="O102" s="18">
        <v>0.2</v>
      </c>
      <c r="P102" s="18">
        <v>0.2</v>
      </c>
      <c r="Q102" s="18">
        <v>0.2</v>
      </c>
      <c r="R102" s="18">
        <v>2.734349</v>
      </c>
      <c r="S102" s="18">
        <v>2.734349</v>
      </c>
      <c r="T102" s="18">
        <v>0.2</v>
      </c>
      <c r="U102" s="18">
        <v>0.2</v>
      </c>
      <c r="V102" s="18">
        <v>0.2</v>
      </c>
      <c r="W102" s="18">
        <v>2.734349</v>
      </c>
      <c r="X102" s="18">
        <v>2.734349</v>
      </c>
      <c r="Y102" s="18">
        <v>1.467174</v>
      </c>
      <c r="Z102" s="18">
        <v>0.0</v>
      </c>
      <c r="AA102" s="18">
        <v>3.189308</v>
      </c>
      <c r="AB102" s="18">
        <v>3.033021</v>
      </c>
      <c r="AC102" s="18">
        <v>5.06322</v>
      </c>
      <c r="AD102" s="18">
        <v>0.738832</v>
      </c>
      <c r="AE102" s="18">
        <v>1.636782</v>
      </c>
      <c r="AF102" s="18">
        <v>2.263554</v>
      </c>
      <c r="AG102" s="18">
        <v>2.172201</v>
      </c>
      <c r="AH102" s="18">
        <v>0.0</v>
      </c>
      <c r="AI102" s="18">
        <v>2.440013</v>
      </c>
      <c r="AJ102" s="18">
        <v>2.736879</v>
      </c>
      <c r="AK102" s="18">
        <v>2.172201</v>
      </c>
      <c r="AL102" s="19" t="s">
        <v>58</v>
      </c>
      <c r="AM102" s="19"/>
      <c r="AN102" s="19"/>
      <c r="AO102" s="19"/>
      <c r="AP102" s="19"/>
      <c r="AQ102" s="19"/>
    </row>
    <row r="103">
      <c r="A103" s="14" t="s">
        <v>212</v>
      </c>
      <c r="B103" s="14" t="s">
        <v>213</v>
      </c>
      <c r="C103" s="14" t="s">
        <v>206</v>
      </c>
      <c r="D103" s="14" t="s">
        <v>207</v>
      </c>
      <c r="E103" s="14" t="s">
        <v>75</v>
      </c>
      <c r="F103" s="18">
        <v>1.0</v>
      </c>
      <c r="G103" s="18">
        <v>0.0</v>
      </c>
      <c r="H103" s="18">
        <v>236.0</v>
      </c>
      <c r="I103" s="18">
        <v>0.0</v>
      </c>
      <c r="J103" s="18">
        <v>0.900433</v>
      </c>
      <c r="K103" s="18">
        <v>1.451461</v>
      </c>
      <c r="L103" s="18">
        <v>1.019108</v>
      </c>
      <c r="M103" s="18">
        <v>1.451461</v>
      </c>
      <c r="N103" s="18">
        <v>1.0</v>
      </c>
      <c r="O103" s="18">
        <v>1.451461</v>
      </c>
      <c r="P103" s="18">
        <v>1.451461</v>
      </c>
      <c r="Q103" s="18">
        <v>1.451461</v>
      </c>
      <c r="R103" s="18">
        <v>1.451461</v>
      </c>
      <c r="S103" s="18">
        <v>1.451461</v>
      </c>
      <c r="T103" s="18">
        <v>1.451461</v>
      </c>
      <c r="U103" s="18">
        <v>1.451461</v>
      </c>
      <c r="V103" s="18">
        <v>1.451461</v>
      </c>
      <c r="W103" s="18">
        <v>1.451461</v>
      </c>
      <c r="X103" s="18">
        <v>1.451461</v>
      </c>
      <c r="Y103" s="18">
        <v>1.451461</v>
      </c>
      <c r="Z103" s="18">
        <v>0.0</v>
      </c>
      <c r="AA103" s="18">
        <v>3.189308</v>
      </c>
      <c r="AB103" s="18">
        <v>3.033021</v>
      </c>
      <c r="AC103" s="18">
        <v>5.06322</v>
      </c>
      <c r="AD103" s="18">
        <v>1.0</v>
      </c>
      <c r="AE103" s="18">
        <v>1.199152</v>
      </c>
      <c r="AF103" s="18">
        <v>2.008258</v>
      </c>
      <c r="AG103" s="18">
        <v>1.451461</v>
      </c>
      <c r="AH103" s="18">
        <v>0.0</v>
      </c>
      <c r="AI103" s="18">
        <v>2.440013</v>
      </c>
      <c r="AJ103" s="18">
        <v>2.736879</v>
      </c>
      <c r="AK103" s="18">
        <v>2.172201</v>
      </c>
      <c r="AL103" s="19" t="s">
        <v>58</v>
      </c>
      <c r="AM103" s="19"/>
      <c r="AN103" s="19"/>
      <c r="AO103" s="19"/>
      <c r="AP103" s="19"/>
      <c r="AQ103" s="19"/>
    </row>
    <row r="104">
      <c r="A104" s="14" t="s">
        <v>214</v>
      </c>
      <c r="B104" s="14" t="s">
        <v>215</v>
      </c>
      <c r="C104" s="14" t="s">
        <v>206</v>
      </c>
      <c r="D104" s="14" t="s">
        <v>207</v>
      </c>
      <c r="E104" s="20">
        <v>46300.0</v>
      </c>
      <c r="F104" s="18">
        <v>7.0</v>
      </c>
      <c r="G104" s="18">
        <v>0.0</v>
      </c>
      <c r="H104" s="18">
        <v>2305.0</v>
      </c>
      <c r="I104" s="18">
        <v>0.0</v>
      </c>
      <c r="J104" s="18">
        <v>38.12964</v>
      </c>
      <c r="K104" s="18">
        <v>35.44254</v>
      </c>
      <c r="L104" s="18">
        <v>35.68875</v>
      </c>
      <c r="M104" s="18">
        <v>29.98657</v>
      </c>
      <c r="N104" s="18">
        <v>0.846061</v>
      </c>
      <c r="O104" s="18">
        <v>0.0</v>
      </c>
      <c r="P104" s="18">
        <v>0.0</v>
      </c>
      <c r="Q104" s="18">
        <v>0.775923</v>
      </c>
      <c r="R104" s="18">
        <v>2.285915</v>
      </c>
      <c r="S104" s="18">
        <v>2.394137</v>
      </c>
      <c r="T104" s="18">
        <v>0.775923</v>
      </c>
      <c r="U104" s="18">
        <v>2.285915</v>
      </c>
      <c r="V104" s="18">
        <v>2.285915</v>
      </c>
      <c r="W104" s="18">
        <v>2.394137</v>
      </c>
      <c r="X104" s="18">
        <v>10.10679</v>
      </c>
      <c r="Y104" s="18">
        <v>5.06322</v>
      </c>
      <c r="Z104" s="18">
        <v>0.0</v>
      </c>
      <c r="AA104" s="18">
        <v>3.189308</v>
      </c>
      <c r="AB104" s="18">
        <v>3.033021</v>
      </c>
      <c r="AC104" s="18">
        <v>5.06322</v>
      </c>
      <c r="AD104" s="18">
        <v>2.550309</v>
      </c>
      <c r="AE104" s="18">
        <v>3.808601</v>
      </c>
      <c r="AF104" s="18">
        <v>9.055613</v>
      </c>
      <c r="AG104" s="18">
        <v>7.797588</v>
      </c>
      <c r="AH104" s="18">
        <v>0.0</v>
      </c>
      <c r="AI104" s="18">
        <v>2.440013</v>
      </c>
      <c r="AJ104" s="18">
        <v>2.736879</v>
      </c>
      <c r="AK104" s="18">
        <v>2.172201</v>
      </c>
      <c r="AL104" s="19" t="s">
        <v>58</v>
      </c>
      <c r="AM104" s="19"/>
      <c r="AN104" s="19"/>
      <c r="AO104" s="19"/>
      <c r="AP104" s="19"/>
      <c r="AQ104" s="19"/>
    </row>
    <row r="105">
      <c r="A105" s="14" t="s">
        <v>216</v>
      </c>
      <c r="B105" s="14" t="s">
        <v>217</v>
      </c>
      <c r="C105" s="14" t="s">
        <v>206</v>
      </c>
      <c r="D105" s="14" t="s">
        <v>207</v>
      </c>
      <c r="E105" s="14" t="s">
        <v>62</v>
      </c>
      <c r="F105" s="18">
        <v>21.0</v>
      </c>
      <c r="G105" s="18">
        <v>2.0</v>
      </c>
      <c r="H105" s="18">
        <v>41.0</v>
      </c>
      <c r="I105" s="18">
        <v>41.0</v>
      </c>
      <c r="J105" s="18">
        <v>0.0</v>
      </c>
      <c r="K105" s="18">
        <v>0.0</v>
      </c>
      <c r="L105" s="18">
        <v>0.0</v>
      </c>
      <c r="M105" s="18">
        <v>0.0</v>
      </c>
      <c r="N105" s="18">
        <v>0.0</v>
      </c>
      <c r="O105" s="18">
        <v>0.0</v>
      </c>
      <c r="P105" s="18">
        <v>0.0</v>
      </c>
      <c r="Q105" s="18">
        <v>0.0</v>
      </c>
      <c r="R105" s="18">
        <v>0.0</v>
      </c>
      <c r="S105" s="18">
        <v>0.0</v>
      </c>
      <c r="T105" s="18">
        <v>0.0</v>
      </c>
      <c r="U105" s="18">
        <v>0.0</v>
      </c>
      <c r="V105" s="18">
        <v>0.0</v>
      </c>
      <c r="W105" s="18">
        <v>0.0</v>
      </c>
      <c r="X105" s="18">
        <v>0.0</v>
      </c>
      <c r="Y105" s="18">
        <v>0.0</v>
      </c>
      <c r="Z105" s="18">
        <v>0.0</v>
      </c>
      <c r="AA105" s="18">
        <v>3.189308</v>
      </c>
      <c r="AB105" s="18">
        <v>3.033021</v>
      </c>
      <c r="AC105" s="18">
        <v>5.06322</v>
      </c>
      <c r="AD105" s="18">
        <v>0.0</v>
      </c>
      <c r="AE105" s="18">
        <v>0.0</v>
      </c>
      <c r="AF105" s="18">
        <v>0.0</v>
      </c>
      <c r="AG105" s="18">
        <v>0.0</v>
      </c>
      <c r="AH105" s="18">
        <v>0.0</v>
      </c>
      <c r="AI105" s="18">
        <v>2.440013</v>
      </c>
      <c r="AJ105" s="18">
        <v>2.736879</v>
      </c>
      <c r="AK105" s="18">
        <v>2.172201</v>
      </c>
      <c r="AL105" s="19" t="s">
        <v>58</v>
      </c>
      <c r="AM105" s="19"/>
      <c r="AN105" s="19"/>
      <c r="AO105" s="19"/>
      <c r="AP105" s="19"/>
      <c r="AQ105" s="19"/>
    </row>
    <row r="106">
      <c r="A106" s="14" t="s">
        <v>204</v>
      </c>
      <c r="B106" s="14" t="s">
        <v>218</v>
      </c>
      <c r="C106" s="14" t="s">
        <v>206</v>
      </c>
      <c r="D106" s="14" t="s">
        <v>219</v>
      </c>
      <c r="E106" s="14" t="s">
        <v>88</v>
      </c>
      <c r="F106" s="18">
        <v>14.0</v>
      </c>
      <c r="G106" s="18">
        <v>0.0</v>
      </c>
      <c r="H106" s="18">
        <v>592.0</v>
      </c>
      <c r="I106" s="18">
        <v>0.0</v>
      </c>
      <c r="J106" s="18">
        <v>18.16077</v>
      </c>
      <c r="K106" s="18">
        <v>17.42788</v>
      </c>
      <c r="L106" s="18">
        <v>16.93868</v>
      </c>
      <c r="M106" s="18">
        <v>17.42788</v>
      </c>
      <c r="N106" s="18">
        <v>1.0</v>
      </c>
      <c r="O106" s="18">
        <v>0.0</v>
      </c>
      <c r="P106" s="18">
        <v>0.0</v>
      </c>
      <c r="Q106" s="18">
        <v>0.0</v>
      </c>
      <c r="R106" s="18">
        <v>0.0</v>
      </c>
      <c r="S106" s="18">
        <v>0.0</v>
      </c>
      <c r="T106" s="18">
        <v>6.970211</v>
      </c>
      <c r="U106" s="18">
        <v>6.970211</v>
      </c>
      <c r="V106" s="18">
        <v>6.970211</v>
      </c>
      <c r="W106" s="18">
        <v>10.45767</v>
      </c>
      <c r="X106" s="18">
        <v>10.45767</v>
      </c>
      <c r="Y106" s="18">
        <v>1.244849</v>
      </c>
      <c r="Z106" s="18">
        <v>0.0</v>
      </c>
      <c r="AA106" s="18">
        <v>1.425389</v>
      </c>
      <c r="AB106" s="18">
        <v>1.922911</v>
      </c>
      <c r="AC106" s="18">
        <v>1.244849</v>
      </c>
      <c r="AD106" s="18">
        <v>1.783333</v>
      </c>
      <c r="AE106" s="18">
        <v>7.151526</v>
      </c>
      <c r="AF106" s="18">
        <v>8.08643</v>
      </c>
      <c r="AG106" s="18">
        <v>7.870738</v>
      </c>
      <c r="AH106" s="18">
        <v>0.0</v>
      </c>
      <c r="AI106" s="18">
        <v>2.440013</v>
      </c>
      <c r="AJ106" s="18">
        <v>2.736879</v>
      </c>
      <c r="AK106" s="18">
        <v>2.172201</v>
      </c>
      <c r="AL106" s="19" t="s">
        <v>58</v>
      </c>
      <c r="AM106" s="19"/>
      <c r="AN106" s="19"/>
      <c r="AO106" s="19"/>
      <c r="AP106" s="19"/>
      <c r="AQ106" s="19"/>
    </row>
    <row r="107">
      <c r="A107" s="14" t="s">
        <v>208</v>
      </c>
      <c r="B107" s="14" t="s">
        <v>220</v>
      </c>
      <c r="C107" s="14" t="s">
        <v>206</v>
      </c>
      <c r="D107" s="14" t="s">
        <v>219</v>
      </c>
      <c r="E107" s="17">
        <v>46310.0</v>
      </c>
      <c r="F107" s="18">
        <v>16.0</v>
      </c>
      <c r="G107" s="18">
        <v>0.0</v>
      </c>
      <c r="H107" s="18">
        <v>2576.0</v>
      </c>
      <c r="I107" s="18">
        <v>0.0</v>
      </c>
      <c r="J107" s="18">
        <v>24.91583</v>
      </c>
      <c r="K107" s="18">
        <v>23.1572</v>
      </c>
      <c r="L107" s="18">
        <v>21.59486</v>
      </c>
      <c r="M107" s="18">
        <v>13.4325</v>
      </c>
      <c r="N107" s="18">
        <v>0.580057</v>
      </c>
      <c r="O107" s="18">
        <v>0.0</v>
      </c>
      <c r="P107" s="18">
        <v>0.533594</v>
      </c>
      <c r="Q107" s="18">
        <v>0.539336</v>
      </c>
      <c r="R107" s="18">
        <v>0.92701</v>
      </c>
      <c r="S107" s="18">
        <v>2.048883</v>
      </c>
      <c r="T107" s="18">
        <v>0.533594</v>
      </c>
      <c r="U107" s="18">
        <v>0.539336</v>
      </c>
      <c r="V107" s="18">
        <v>0.678788</v>
      </c>
      <c r="W107" s="18">
        <v>1.564825</v>
      </c>
      <c r="X107" s="18">
        <v>2.048883</v>
      </c>
      <c r="Y107" s="18">
        <v>1.447325</v>
      </c>
      <c r="Z107" s="18">
        <v>0.0</v>
      </c>
      <c r="AA107" s="18">
        <v>1.425389</v>
      </c>
      <c r="AB107" s="18">
        <v>1.922911</v>
      </c>
      <c r="AC107" s="18">
        <v>1.244849</v>
      </c>
      <c r="AD107" s="18">
        <v>0.92701</v>
      </c>
      <c r="AE107" s="18">
        <v>2.149206</v>
      </c>
      <c r="AF107" s="18">
        <v>3.351395</v>
      </c>
      <c r="AG107" s="18">
        <v>3.891633</v>
      </c>
      <c r="AH107" s="18">
        <v>0.0</v>
      </c>
      <c r="AI107" s="18">
        <v>2.440013</v>
      </c>
      <c r="AJ107" s="18">
        <v>2.736879</v>
      </c>
      <c r="AK107" s="18">
        <v>2.172201</v>
      </c>
      <c r="AL107" s="19" t="s">
        <v>58</v>
      </c>
      <c r="AM107" s="19"/>
      <c r="AN107" s="19"/>
      <c r="AO107" s="19"/>
      <c r="AP107" s="19"/>
      <c r="AQ107" s="19"/>
    </row>
    <row r="108">
      <c r="A108" s="14" t="s">
        <v>210</v>
      </c>
      <c r="B108" s="14" t="s">
        <v>221</v>
      </c>
      <c r="C108" s="14" t="s">
        <v>206</v>
      </c>
      <c r="D108" s="14" t="s">
        <v>219</v>
      </c>
      <c r="E108" s="14" t="s">
        <v>72</v>
      </c>
      <c r="F108" s="18">
        <v>21.0</v>
      </c>
      <c r="G108" s="18">
        <v>0.0</v>
      </c>
      <c r="H108" s="18">
        <v>4370.0</v>
      </c>
      <c r="I108" s="18">
        <v>0.0</v>
      </c>
      <c r="J108" s="18">
        <v>55.45498</v>
      </c>
      <c r="K108" s="18">
        <v>53.56112</v>
      </c>
      <c r="L108" s="18">
        <v>54.01698</v>
      </c>
      <c r="M108" s="18">
        <v>45.36659</v>
      </c>
      <c r="N108" s="18">
        <v>0.847006</v>
      </c>
      <c r="O108" s="18">
        <v>0.0</v>
      </c>
      <c r="P108" s="18">
        <v>0.0</v>
      </c>
      <c r="Q108" s="18">
        <v>0.0</v>
      </c>
      <c r="R108" s="18">
        <v>0.702059</v>
      </c>
      <c r="S108" s="18">
        <v>1.3</v>
      </c>
      <c r="T108" s="18">
        <v>0.281046</v>
      </c>
      <c r="U108" s="18">
        <v>0.702059</v>
      </c>
      <c r="V108" s="18">
        <v>0.738832</v>
      </c>
      <c r="W108" s="18">
        <v>1.3</v>
      </c>
      <c r="X108" s="18">
        <v>5.950889</v>
      </c>
      <c r="Y108" s="18">
        <v>2.550529</v>
      </c>
      <c r="Z108" s="18">
        <v>0.0</v>
      </c>
      <c r="AA108" s="18">
        <v>1.425389</v>
      </c>
      <c r="AB108" s="18">
        <v>1.922911</v>
      </c>
      <c r="AC108" s="18">
        <v>1.244849</v>
      </c>
      <c r="AD108" s="18">
        <v>0.738832</v>
      </c>
      <c r="AE108" s="18">
        <v>1.636782</v>
      </c>
      <c r="AF108" s="18">
        <v>2.263554</v>
      </c>
      <c r="AG108" s="18">
        <v>2.172201</v>
      </c>
      <c r="AH108" s="18">
        <v>0.0</v>
      </c>
      <c r="AI108" s="18">
        <v>2.440013</v>
      </c>
      <c r="AJ108" s="18">
        <v>2.736879</v>
      </c>
      <c r="AK108" s="18">
        <v>2.172201</v>
      </c>
      <c r="AL108" s="19" t="s">
        <v>58</v>
      </c>
      <c r="AM108" s="19"/>
      <c r="AN108" s="19"/>
      <c r="AO108" s="19"/>
      <c r="AP108" s="19"/>
      <c r="AQ108" s="19"/>
    </row>
    <row r="109">
      <c r="A109" s="14" t="s">
        <v>212</v>
      </c>
      <c r="B109" s="14" t="s">
        <v>222</v>
      </c>
      <c r="C109" s="14" t="s">
        <v>206</v>
      </c>
      <c r="D109" s="14" t="s">
        <v>219</v>
      </c>
      <c r="E109" s="14" t="s">
        <v>75</v>
      </c>
      <c r="F109" s="18">
        <v>9.0</v>
      </c>
      <c r="G109" s="18">
        <v>0.0</v>
      </c>
      <c r="H109" s="18">
        <v>828.0</v>
      </c>
      <c r="I109" s="18">
        <v>0.0</v>
      </c>
      <c r="J109" s="18">
        <v>7.924281</v>
      </c>
      <c r="K109" s="18">
        <v>8.642565</v>
      </c>
      <c r="L109" s="18">
        <v>6.736238</v>
      </c>
      <c r="M109" s="18">
        <v>6.293555</v>
      </c>
      <c r="N109" s="18">
        <v>0.728204</v>
      </c>
      <c r="O109" s="18">
        <v>0.0</v>
      </c>
      <c r="P109" s="18">
        <v>0.0</v>
      </c>
      <c r="Q109" s="18">
        <v>0.0</v>
      </c>
      <c r="R109" s="18">
        <v>0.598395</v>
      </c>
      <c r="S109" s="18">
        <v>1.150616</v>
      </c>
      <c r="T109" s="18">
        <v>0.598395</v>
      </c>
      <c r="U109" s="18">
        <v>0.6</v>
      </c>
      <c r="V109" s="18">
        <v>0.6</v>
      </c>
      <c r="W109" s="18">
        <v>1.150616</v>
      </c>
      <c r="X109" s="18">
        <v>3.039923</v>
      </c>
      <c r="Y109" s="18">
        <v>0.960285</v>
      </c>
      <c r="Z109" s="18">
        <v>0.0</v>
      </c>
      <c r="AA109" s="18">
        <v>1.425389</v>
      </c>
      <c r="AB109" s="18">
        <v>1.922911</v>
      </c>
      <c r="AC109" s="18">
        <v>1.244849</v>
      </c>
      <c r="AD109" s="18">
        <v>1.0</v>
      </c>
      <c r="AE109" s="18">
        <v>1.199152</v>
      </c>
      <c r="AF109" s="18">
        <v>2.008258</v>
      </c>
      <c r="AG109" s="18">
        <v>1.451461</v>
      </c>
      <c r="AH109" s="18">
        <v>0.0</v>
      </c>
      <c r="AI109" s="18">
        <v>2.440013</v>
      </c>
      <c r="AJ109" s="18">
        <v>2.736879</v>
      </c>
      <c r="AK109" s="18">
        <v>2.172201</v>
      </c>
      <c r="AL109" s="19" t="s">
        <v>58</v>
      </c>
      <c r="AM109" s="19"/>
      <c r="AN109" s="19"/>
      <c r="AO109" s="19"/>
      <c r="AP109" s="19"/>
      <c r="AQ109" s="19"/>
    </row>
    <row r="110">
      <c r="A110" s="14" t="s">
        <v>223</v>
      </c>
      <c r="B110" s="14" t="s">
        <v>224</v>
      </c>
      <c r="C110" s="14" t="s">
        <v>206</v>
      </c>
      <c r="D110" s="14" t="s">
        <v>219</v>
      </c>
      <c r="E110" s="14" t="s">
        <v>60</v>
      </c>
      <c r="F110" s="18">
        <v>10.0</v>
      </c>
      <c r="G110" s="18">
        <v>0.0</v>
      </c>
      <c r="H110" s="18">
        <v>1197.0</v>
      </c>
      <c r="I110" s="18">
        <v>0.0</v>
      </c>
      <c r="J110" s="18">
        <v>6.883969</v>
      </c>
      <c r="K110" s="18">
        <v>6.754737</v>
      </c>
      <c r="L110" s="18">
        <v>6.472183</v>
      </c>
      <c r="M110" s="18">
        <v>3.437372</v>
      </c>
      <c r="N110" s="18">
        <v>0.508883</v>
      </c>
      <c r="O110" s="18">
        <v>0.0</v>
      </c>
      <c r="P110" s="18">
        <v>0.0</v>
      </c>
      <c r="Q110" s="18">
        <v>0.133333</v>
      </c>
      <c r="R110" s="18">
        <v>0.435152</v>
      </c>
      <c r="S110" s="18">
        <v>1.337768</v>
      </c>
      <c r="T110" s="18">
        <v>0.133333</v>
      </c>
      <c r="U110" s="18">
        <v>0.3</v>
      </c>
      <c r="V110" s="18">
        <v>0.435152</v>
      </c>
      <c r="W110" s="18">
        <v>1.111111</v>
      </c>
      <c r="X110" s="18">
        <v>1.337768</v>
      </c>
      <c r="Y110" s="18">
        <v>0.675474</v>
      </c>
      <c r="Z110" s="18">
        <v>0.0</v>
      </c>
      <c r="AA110" s="18">
        <v>1.425389</v>
      </c>
      <c r="AB110" s="18">
        <v>1.922911</v>
      </c>
      <c r="AC110" s="18">
        <v>1.244849</v>
      </c>
      <c r="AD110" s="18">
        <v>0.774074</v>
      </c>
      <c r="AE110" s="18">
        <v>1.127586</v>
      </c>
      <c r="AF110" s="18">
        <v>1.798911</v>
      </c>
      <c r="AG110" s="18">
        <v>2.729356</v>
      </c>
      <c r="AH110" s="18">
        <v>0.0</v>
      </c>
      <c r="AI110" s="18">
        <v>2.440013</v>
      </c>
      <c r="AJ110" s="18">
        <v>2.736879</v>
      </c>
      <c r="AK110" s="18">
        <v>2.172201</v>
      </c>
      <c r="AL110" s="19" t="s">
        <v>58</v>
      </c>
      <c r="AM110" s="19"/>
      <c r="AN110" s="19"/>
      <c r="AO110" s="19"/>
      <c r="AP110" s="19"/>
      <c r="AQ110" s="19"/>
    </row>
    <row r="111">
      <c r="A111" s="14" t="s">
        <v>214</v>
      </c>
      <c r="B111" s="14" t="s">
        <v>225</v>
      </c>
      <c r="C111" s="14" t="s">
        <v>206</v>
      </c>
      <c r="D111" s="14" t="s">
        <v>219</v>
      </c>
      <c r="E111" s="20">
        <v>46300.0</v>
      </c>
      <c r="F111" s="18">
        <v>14.0</v>
      </c>
      <c r="G111" s="18">
        <v>0.0</v>
      </c>
      <c r="H111" s="18">
        <v>3942.0</v>
      </c>
      <c r="I111" s="18">
        <v>0.0</v>
      </c>
      <c r="J111" s="18">
        <v>212.8382</v>
      </c>
      <c r="K111" s="18">
        <v>209.6597</v>
      </c>
      <c r="L111" s="18">
        <v>211.0401</v>
      </c>
      <c r="M111" s="18">
        <v>186.4577</v>
      </c>
      <c r="N111" s="18">
        <v>0.889335</v>
      </c>
      <c r="O111" s="18">
        <v>0.0</v>
      </c>
      <c r="P111" s="18">
        <v>0.0</v>
      </c>
      <c r="Q111" s="18">
        <v>0.125</v>
      </c>
      <c r="R111" s="18">
        <v>1.959469</v>
      </c>
      <c r="S111" s="18">
        <v>3.795636</v>
      </c>
      <c r="T111" s="18">
        <v>0.125</v>
      </c>
      <c r="U111" s="18">
        <v>0.164286</v>
      </c>
      <c r="V111" s="18">
        <v>0.233333</v>
      </c>
      <c r="W111" s="18">
        <v>2.82926</v>
      </c>
      <c r="X111" s="18">
        <v>13.9879</v>
      </c>
      <c r="Y111" s="18">
        <v>14.97569</v>
      </c>
      <c r="Z111" s="18">
        <v>0.0</v>
      </c>
      <c r="AA111" s="18">
        <v>1.425389</v>
      </c>
      <c r="AB111" s="18">
        <v>1.922911</v>
      </c>
      <c r="AC111" s="18">
        <v>1.244849</v>
      </c>
      <c r="AD111" s="18">
        <v>2.550309</v>
      </c>
      <c r="AE111" s="18">
        <v>3.808601</v>
      </c>
      <c r="AF111" s="18">
        <v>9.055613</v>
      </c>
      <c r="AG111" s="18">
        <v>7.797588</v>
      </c>
      <c r="AH111" s="18">
        <v>0.0</v>
      </c>
      <c r="AI111" s="18">
        <v>2.440013</v>
      </c>
      <c r="AJ111" s="18">
        <v>2.736879</v>
      </c>
      <c r="AK111" s="18">
        <v>2.172201</v>
      </c>
      <c r="AL111" s="19" t="s">
        <v>58</v>
      </c>
      <c r="AM111" s="19"/>
      <c r="AN111" s="19"/>
      <c r="AO111" s="19"/>
      <c r="AP111" s="19"/>
      <c r="AQ111" s="19"/>
    </row>
    <row r="112">
      <c r="A112" s="14" t="s">
        <v>216</v>
      </c>
      <c r="B112" s="14" t="s">
        <v>226</v>
      </c>
      <c r="C112" s="14" t="s">
        <v>206</v>
      </c>
      <c r="D112" s="14" t="s">
        <v>219</v>
      </c>
      <c r="E112" s="14" t="s">
        <v>62</v>
      </c>
      <c r="F112" s="18">
        <v>82.0</v>
      </c>
      <c r="G112" s="18">
        <v>3.0</v>
      </c>
      <c r="H112" s="18">
        <v>120.0</v>
      </c>
      <c r="I112" s="18">
        <v>120.0</v>
      </c>
      <c r="J112" s="18">
        <v>0.0</v>
      </c>
      <c r="K112" s="18">
        <v>0.0</v>
      </c>
      <c r="L112" s="18">
        <v>0.0</v>
      </c>
      <c r="M112" s="18">
        <v>0.0</v>
      </c>
      <c r="N112" s="18">
        <v>0.0</v>
      </c>
      <c r="O112" s="18">
        <v>0.0</v>
      </c>
      <c r="P112" s="18">
        <v>0.0</v>
      </c>
      <c r="Q112" s="18">
        <v>0.0</v>
      </c>
      <c r="R112" s="18">
        <v>0.0</v>
      </c>
      <c r="S112" s="18">
        <v>0.0</v>
      </c>
      <c r="T112" s="18">
        <v>0.0</v>
      </c>
      <c r="U112" s="18">
        <v>0.0</v>
      </c>
      <c r="V112" s="18">
        <v>0.0</v>
      </c>
      <c r="W112" s="18">
        <v>0.0</v>
      </c>
      <c r="X112" s="18">
        <v>0.0</v>
      </c>
      <c r="Y112" s="18">
        <v>0.0</v>
      </c>
      <c r="Z112" s="18">
        <v>0.0</v>
      </c>
      <c r="AA112" s="18">
        <v>1.425389</v>
      </c>
      <c r="AB112" s="18">
        <v>1.922911</v>
      </c>
      <c r="AC112" s="18">
        <v>1.244849</v>
      </c>
      <c r="AD112" s="18">
        <v>0.0</v>
      </c>
      <c r="AE112" s="18">
        <v>0.0</v>
      </c>
      <c r="AF112" s="18">
        <v>0.0</v>
      </c>
      <c r="AG112" s="18">
        <v>0.0</v>
      </c>
      <c r="AH112" s="18">
        <v>0.0</v>
      </c>
      <c r="AI112" s="18">
        <v>2.440013</v>
      </c>
      <c r="AJ112" s="18">
        <v>2.736879</v>
      </c>
      <c r="AK112" s="18">
        <v>2.172201</v>
      </c>
      <c r="AL112" s="19" t="s">
        <v>58</v>
      </c>
      <c r="AM112" s="19"/>
      <c r="AN112" s="19"/>
      <c r="AO112" s="19"/>
      <c r="AP112" s="19"/>
      <c r="AQ112" s="19"/>
    </row>
    <row r="113">
      <c r="A113" s="14" t="s">
        <v>216</v>
      </c>
      <c r="B113" s="14" t="s">
        <v>227</v>
      </c>
      <c r="C113" s="14" t="s">
        <v>206</v>
      </c>
      <c r="D113" s="14" t="s">
        <v>228</v>
      </c>
      <c r="E113" s="14" t="s">
        <v>62</v>
      </c>
      <c r="F113" s="18">
        <v>1.0</v>
      </c>
      <c r="G113" s="18">
        <v>0.0</v>
      </c>
      <c r="H113" s="18">
        <v>0.0</v>
      </c>
      <c r="I113" s="18">
        <v>0.0</v>
      </c>
      <c r="J113" s="18">
        <v>0.0</v>
      </c>
      <c r="K113" s="18">
        <v>0.0</v>
      </c>
      <c r="L113" s="18">
        <v>0.0</v>
      </c>
      <c r="M113" s="18">
        <v>0.0</v>
      </c>
      <c r="N113" s="18">
        <v>0.0</v>
      </c>
      <c r="O113" s="18">
        <v>0.0</v>
      </c>
      <c r="P113" s="18">
        <v>0.0</v>
      </c>
      <c r="Q113" s="18">
        <v>0.0</v>
      </c>
      <c r="R113" s="18">
        <v>0.0</v>
      </c>
      <c r="S113" s="18">
        <v>0.0</v>
      </c>
      <c r="T113" s="18">
        <v>0.0</v>
      </c>
      <c r="U113" s="18">
        <v>0.0</v>
      </c>
      <c r="V113" s="18">
        <v>0.0</v>
      </c>
      <c r="W113" s="18">
        <v>0.0</v>
      </c>
      <c r="X113" s="18">
        <v>0.0</v>
      </c>
      <c r="Y113" s="18">
        <v>0.0</v>
      </c>
      <c r="Z113" s="18">
        <v>0.0</v>
      </c>
      <c r="AA113" s="18">
        <v>0.0</v>
      </c>
      <c r="AB113" s="18">
        <v>0.0</v>
      </c>
      <c r="AC113" s="18">
        <v>0.0</v>
      </c>
      <c r="AD113" s="18">
        <v>0.0</v>
      </c>
      <c r="AE113" s="18">
        <v>0.0</v>
      </c>
      <c r="AF113" s="18">
        <v>0.0</v>
      </c>
      <c r="AG113" s="18">
        <v>0.0</v>
      </c>
      <c r="AH113" s="18">
        <v>0.0</v>
      </c>
      <c r="AI113" s="18">
        <v>2.440013</v>
      </c>
      <c r="AJ113" s="18">
        <v>2.736879</v>
      </c>
      <c r="AK113" s="18">
        <v>2.172201</v>
      </c>
      <c r="AL113" s="19" t="s">
        <v>58</v>
      </c>
      <c r="AM113" s="19"/>
      <c r="AN113" s="19"/>
      <c r="AO113" s="19"/>
      <c r="AP113" s="19"/>
      <c r="AQ113" s="19"/>
    </row>
    <row r="114">
      <c r="A114" s="14" t="s">
        <v>204</v>
      </c>
      <c r="B114" s="14" t="s">
        <v>229</v>
      </c>
      <c r="C114" s="14" t="s">
        <v>206</v>
      </c>
      <c r="D114" s="14" t="s">
        <v>230</v>
      </c>
      <c r="E114" s="14" t="s">
        <v>88</v>
      </c>
      <c r="F114" s="18">
        <v>9.0</v>
      </c>
      <c r="G114" s="18">
        <v>0.0</v>
      </c>
      <c r="H114" s="18">
        <v>1386.0</v>
      </c>
      <c r="I114" s="18">
        <v>0.0</v>
      </c>
      <c r="J114" s="18">
        <v>88.95191</v>
      </c>
      <c r="K114" s="18">
        <v>85.99301</v>
      </c>
      <c r="L114" s="18">
        <v>85.37835</v>
      </c>
      <c r="M114" s="18">
        <v>70.92797</v>
      </c>
      <c r="N114" s="18">
        <v>0.824811</v>
      </c>
      <c r="O114" s="18">
        <v>0.0</v>
      </c>
      <c r="P114" s="18">
        <v>1.629959</v>
      </c>
      <c r="Q114" s="18">
        <v>1.783333</v>
      </c>
      <c r="R114" s="18">
        <v>2.973426</v>
      </c>
      <c r="S114" s="18">
        <v>3.46678</v>
      </c>
      <c r="T114" s="18">
        <v>1.629959</v>
      </c>
      <c r="U114" s="18">
        <v>1.783333</v>
      </c>
      <c r="V114" s="18">
        <v>2.042629</v>
      </c>
      <c r="W114" s="18">
        <v>3.168909</v>
      </c>
      <c r="X114" s="18">
        <v>3.46678</v>
      </c>
      <c r="Y114" s="18">
        <v>9.554779</v>
      </c>
      <c r="Z114" s="18">
        <v>0.0</v>
      </c>
      <c r="AA114" s="18">
        <v>2.973426</v>
      </c>
      <c r="AB114" s="18">
        <v>4.020561</v>
      </c>
      <c r="AC114" s="18">
        <v>2.459334</v>
      </c>
      <c r="AD114" s="18">
        <v>1.783333</v>
      </c>
      <c r="AE114" s="18">
        <v>7.151526</v>
      </c>
      <c r="AF114" s="18">
        <v>8.08643</v>
      </c>
      <c r="AG114" s="18">
        <v>7.870738</v>
      </c>
      <c r="AH114" s="18">
        <v>0.0</v>
      </c>
      <c r="AI114" s="18">
        <v>2.440013</v>
      </c>
      <c r="AJ114" s="18">
        <v>2.736879</v>
      </c>
      <c r="AK114" s="18">
        <v>2.172201</v>
      </c>
      <c r="AL114" s="19" t="s">
        <v>58</v>
      </c>
      <c r="AM114" s="19"/>
      <c r="AN114" s="19"/>
      <c r="AO114" s="19"/>
      <c r="AP114" s="19"/>
      <c r="AQ114" s="19"/>
    </row>
    <row r="115">
      <c r="A115" s="14" t="s">
        <v>214</v>
      </c>
      <c r="B115" s="14" t="s">
        <v>231</v>
      </c>
      <c r="C115" s="14" t="s">
        <v>206</v>
      </c>
      <c r="D115" s="14" t="s">
        <v>230</v>
      </c>
      <c r="E115" s="20">
        <v>46300.0</v>
      </c>
      <c r="F115" s="18">
        <v>1.0</v>
      </c>
      <c r="G115" s="18">
        <v>0.0</v>
      </c>
      <c r="H115" s="18">
        <v>115.0</v>
      </c>
      <c r="I115" s="18">
        <v>0.0</v>
      </c>
      <c r="J115" s="18">
        <v>1.755109</v>
      </c>
      <c r="K115" s="18">
        <v>2.459334</v>
      </c>
      <c r="L115" s="18">
        <v>1.533483</v>
      </c>
      <c r="M115" s="18">
        <v>2.459334</v>
      </c>
      <c r="N115" s="18">
        <v>1.0</v>
      </c>
      <c r="O115" s="18">
        <v>2.459334</v>
      </c>
      <c r="P115" s="18">
        <v>2.459334</v>
      </c>
      <c r="Q115" s="18">
        <v>2.459334</v>
      </c>
      <c r="R115" s="18">
        <v>2.459334</v>
      </c>
      <c r="S115" s="18">
        <v>2.459334</v>
      </c>
      <c r="T115" s="18">
        <v>2.459334</v>
      </c>
      <c r="U115" s="18">
        <v>2.459334</v>
      </c>
      <c r="V115" s="18">
        <v>2.459334</v>
      </c>
      <c r="W115" s="18">
        <v>2.459334</v>
      </c>
      <c r="X115" s="18">
        <v>2.459334</v>
      </c>
      <c r="Y115" s="18">
        <v>2.459334</v>
      </c>
      <c r="Z115" s="18">
        <v>0.0</v>
      </c>
      <c r="AA115" s="18">
        <v>2.973426</v>
      </c>
      <c r="AB115" s="18">
        <v>4.020561</v>
      </c>
      <c r="AC115" s="18">
        <v>2.459334</v>
      </c>
      <c r="AD115" s="18">
        <v>2.550309</v>
      </c>
      <c r="AE115" s="18">
        <v>3.808601</v>
      </c>
      <c r="AF115" s="18">
        <v>9.055613</v>
      </c>
      <c r="AG115" s="18">
        <v>7.797588</v>
      </c>
      <c r="AH115" s="18">
        <v>0.0</v>
      </c>
      <c r="AI115" s="18">
        <v>2.440013</v>
      </c>
      <c r="AJ115" s="18">
        <v>2.736879</v>
      </c>
      <c r="AK115" s="18">
        <v>2.172201</v>
      </c>
      <c r="AL115" s="19" t="s">
        <v>58</v>
      </c>
      <c r="AM115" s="19"/>
      <c r="AN115" s="19"/>
      <c r="AO115" s="19"/>
      <c r="AP115" s="19"/>
      <c r="AQ115" s="19"/>
    </row>
    <row r="116">
      <c r="A116" s="14" t="s">
        <v>216</v>
      </c>
      <c r="B116" s="14" t="s">
        <v>232</v>
      </c>
      <c r="C116" s="14" t="s">
        <v>206</v>
      </c>
      <c r="D116" s="14" t="s">
        <v>230</v>
      </c>
      <c r="E116" s="14" t="s">
        <v>62</v>
      </c>
      <c r="F116" s="18">
        <v>12.0</v>
      </c>
      <c r="G116" s="18">
        <v>0.0</v>
      </c>
      <c r="H116" s="18">
        <v>0.0</v>
      </c>
      <c r="I116" s="18">
        <v>0.0</v>
      </c>
      <c r="J116" s="18">
        <v>0.0</v>
      </c>
      <c r="K116" s="18">
        <v>0.0</v>
      </c>
      <c r="L116" s="18">
        <v>0.0</v>
      </c>
      <c r="M116" s="18">
        <v>0.0</v>
      </c>
      <c r="N116" s="18">
        <v>0.0</v>
      </c>
      <c r="O116" s="18">
        <v>0.0</v>
      </c>
      <c r="P116" s="18">
        <v>0.0</v>
      </c>
      <c r="Q116" s="18">
        <v>0.0</v>
      </c>
      <c r="R116" s="18">
        <v>0.0</v>
      </c>
      <c r="S116" s="18">
        <v>0.0</v>
      </c>
      <c r="T116" s="18">
        <v>0.0</v>
      </c>
      <c r="U116" s="18">
        <v>0.0</v>
      </c>
      <c r="V116" s="18">
        <v>0.0</v>
      </c>
      <c r="W116" s="18">
        <v>0.0</v>
      </c>
      <c r="X116" s="18">
        <v>0.0</v>
      </c>
      <c r="Y116" s="18">
        <v>0.0</v>
      </c>
      <c r="Z116" s="18">
        <v>0.0</v>
      </c>
      <c r="AA116" s="18">
        <v>2.973426</v>
      </c>
      <c r="AB116" s="18">
        <v>4.020561</v>
      </c>
      <c r="AC116" s="18">
        <v>2.459334</v>
      </c>
      <c r="AD116" s="18">
        <v>0.0</v>
      </c>
      <c r="AE116" s="18">
        <v>0.0</v>
      </c>
      <c r="AF116" s="18">
        <v>0.0</v>
      </c>
      <c r="AG116" s="18">
        <v>0.0</v>
      </c>
      <c r="AH116" s="18">
        <v>0.0</v>
      </c>
      <c r="AI116" s="18">
        <v>2.440013</v>
      </c>
      <c r="AJ116" s="18">
        <v>2.736879</v>
      </c>
      <c r="AK116" s="18">
        <v>2.172201</v>
      </c>
      <c r="AL116" s="19" t="s">
        <v>58</v>
      </c>
      <c r="AM116" s="19"/>
      <c r="AN116" s="19"/>
      <c r="AO116" s="19"/>
      <c r="AP116" s="19"/>
      <c r="AQ116" s="19"/>
    </row>
    <row r="117">
      <c r="A117" s="14" t="s">
        <v>204</v>
      </c>
      <c r="B117" s="14" t="s">
        <v>233</v>
      </c>
      <c r="C117" s="14" t="s">
        <v>206</v>
      </c>
      <c r="D117" s="14" t="s">
        <v>234</v>
      </c>
      <c r="E117" s="14" t="s">
        <v>88</v>
      </c>
      <c r="F117" s="18">
        <v>15.0</v>
      </c>
      <c r="G117" s="18">
        <v>0.0</v>
      </c>
      <c r="H117" s="18">
        <v>10138.0</v>
      </c>
      <c r="I117" s="18">
        <v>0.0</v>
      </c>
      <c r="J117" s="18">
        <v>105.3018</v>
      </c>
      <c r="K117" s="18">
        <v>107.6442</v>
      </c>
      <c r="L117" s="18">
        <v>106.4506</v>
      </c>
      <c r="M117" s="18">
        <v>45.42395</v>
      </c>
      <c r="N117" s="18">
        <v>0.421982</v>
      </c>
      <c r="O117" s="18">
        <v>0.784401</v>
      </c>
      <c r="P117" s="18">
        <v>1.148926</v>
      </c>
      <c r="Q117" s="18">
        <v>1.886254</v>
      </c>
      <c r="R117" s="18">
        <v>7.151526</v>
      </c>
      <c r="S117" s="18">
        <v>10.23283</v>
      </c>
      <c r="T117" s="18">
        <v>1.043678</v>
      </c>
      <c r="U117" s="18">
        <v>1.148926</v>
      </c>
      <c r="V117" s="18">
        <v>4.855881</v>
      </c>
      <c r="W117" s="18">
        <v>7.822538</v>
      </c>
      <c r="X117" s="18">
        <v>10.23283</v>
      </c>
      <c r="Y117" s="18">
        <v>7.17628</v>
      </c>
      <c r="Z117" s="18">
        <v>0.0</v>
      </c>
      <c r="AA117" s="18">
        <v>2.934146</v>
      </c>
      <c r="AB117" s="18">
        <v>3.204179</v>
      </c>
      <c r="AC117" s="18">
        <v>3.891633</v>
      </c>
      <c r="AD117" s="18">
        <v>1.783333</v>
      </c>
      <c r="AE117" s="18">
        <v>7.151526</v>
      </c>
      <c r="AF117" s="18">
        <v>8.08643</v>
      </c>
      <c r="AG117" s="18">
        <v>7.870738</v>
      </c>
      <c r="AH117" s="18">
        <v>0.0</v>
      </c>
      <c r="AI117" s="18">
        <v>2.440013</v>
      </c>
      <c r="AJ117" s="18">
        <v>2.736879</v>
      </c>
      <c r="AK117" s="18">
        <v>2.172201</v>
      </c>
      <c r="AL117" s="19" t="s">
        <v>58</v>
      </c>
      <c r="AM117" s="19"/>
      <c r="AN117" s="19"/>
      <c r="AO117" s="19"/>
      <c r="AP117" s="19"/>
      <c r="AQ117" s="19"/>
    </row>
    <row r="118">
      <c r="A118" s="14" t="s">
        <v>208</v>
      </c>
      <c r="B118" s="14" t="s">
        <v>235</v>
      </c>
      <c r="C118" s="14" t="s">
        <v>206</v>
      </c>
      <c r="D118" s="14" t="s">
        <v>234</v>
      </c>
      <c r="E118" s="17">
        <v>46310.0</v>
      </c>
      <c r="F118" s="18">
        <v>20.0</v>
      </c>
      <c r="G118" s="18">
        <v>0.0</v>
      </c>
      <c r="H118" s="18">
        <v>8385.0</v>
      </c>
      <c r="I118" s="18">
        <v>0.0</v>
      </c>
      <c r="J118" s="18">
        <v>76.17565</v>
      </c>
      <c r="K118" s="18">
        <v>77.83265</v>
      </c>
      <c r="L118" s="18">
        <v>78.79272</v>
      </c>
      <c r="M118" s="18">
        <v>60.23578</v>
      </c>
      <c r="N118" s="18">
        <v>0.773914</v>
      </c>
      <c r="O118" s="18">
        <v>0.0</v>
      </c>
      <c r="P118" s="18">
        <v>0.0</v>
      </c>
      <c r="Q118" s="18">
        <v>0.0</v>
      </c>
      <c r="R118" s="18">
        <v>0.916148</v>
      </c>
      <c r="S118" s="18">
        <v>4.103627</v>
      </c>
      <c r="T118" s="18">
        <v>0.639245</v>
      </c>
      <c r="U118" s="18">
        <v>0.650146</v>
      </c>
      <c r="V118" s="18">
        <v>0.916148</v>
      </c>
      <c r="W118" s="18">
        <v>2.565991</v>
      </c>
      <c r="X118" s="18">
        <v>6.757042</v>
      </c>
      <c r="Y118" s="18">
        <v>3.891633</v>
      </c>
      <c r="Z118" s="18">
        <v>0.0</v>
      </c>
      <c r="AA118" s="18">
        <v>2.934146</v>
      </c>
      <c r="AB118" s="18">
        <v>3.204179</v>
      </c>
      <c r="AC118" s="18">
        <v>3.891633</v>
      </c>
      <c r="AD118" s="18">
        <v>0.92701</v>
      </c>
      <c r="AE118" s="18">
        <v>2.149206</v>
      </c>
      <c r="AF118" s="18">
        <v>3.351395</v>
      </c>
      <c r="AG118" s="18">
        <v>3.891633</v>
      </c>
      <c r="AH118" s="18">
        <v>0.0</v>
      </c>
      <c r="AI118" s="18">
        <v>2.440013</v>
      </c>
      <c r="AJ118" s="18">
        <v>2.736879</v>
      </c>
      <c r="AK118" s="18">
        <v>2.172201</v>
      </c>
      <c r="AL118" s="19" t="s">
        <v>58</v>
      </c>
      <c r="AM118" s="19"/>
      <c r="AN118" s="19"/>
      <c r="AO118" s="19"/>
      <c r="AP118" s="19"/>
      <c r="AQ118" s="19"/>
    </row>
    <row r="119">
      <c r="A119" s="14" t="s">
        <v>210</v>
      </c>
      <c r="B119" s="14" t="s">
        <v>236</v>
      </c>
      <c r="C119" s="14" t="s">
        <v>206</v>
      </c>
      <c r="D119" s="14" t="s">
        <v>234</v>
      </c>
      <c r="E119" s="14" t="s">
        <v>72</v>
      </c>
      <c r="F119" s="18">
        <v>10.0</v>
      </c>
      <c r="G119" s="18">
        <v>0.0</v>
      </c>
      <c r="H119" s="18">
        <v>1008.0</v>
      </c>
      <c r="I119" s="18">
        <v>0.0</v>
      </c>
      <c r="J119" s="18">
        <v>18.00354</v>
      </c>
      <c r="K119" s="18">
        <v>17.57214</v>
      </c>
      <c r="L119" s="18">
        <v>15.80854</v>
      </c>
      <c r="M119" s="18">
        <v>16.51559</v>
      </c>
      <c r="N119" s="18">
        <v>0.939874</v>
      </c>
      <c r="O119" s="18">
        <v>0.0</v>
      </c>
      <c r="P119" s="18">
        <v>0.0</v>
      </c>
      <c r="Q119" s="18">
        <v>0.0</v>
      </c>
      <c r="R119" s="18">
        <v>0.25</v>
      </c>
      <c r="S119" s="18">
        <v>0.413956</v>
      </c>
      <c r="T119" s="18">
        <v>0.25</v>
      </c>
      <c r="U119" s="18">
        <v>0.392593</v>
      </c>
      <c r="V119" s="18">
        <v>0.392593</v>
      </c>
      <c r="W119" s="18">
        <v>0.413956</v>
      </c>
      <c r="X119" s="18">
        <v>4.235739</v>
      </c>
      <c r="Y119" s="18">
        <v>1.757214</v>
      </c>
      <c r="Z119" s="18">
        <v>0.0</v>
      </c>
      <c r="AA119" s="18">
        <v>2.934146</v>
      </c>
      <c r="AB119" s="18">
        <v>3.204179</v>
      </c>
      <c r="AC119" s="18">
        <v>3.891633</v>
      </c>
      <c r="AD119" s="18">
        <v>0.738832</v>
      </c>
      <c r="AE119" s="18">
        <v>1.636782</v>
      </c>
      <c r="AF119" s="18">
        <v>2.263554</v>
      </c>
      <c r="AG119" s="18">
        <v>2.172201</v>
      </c>
      <c r="AH119" s="18">
        <v>0.0</v>
      </c>
      <c r="AI119" s="18">
        <v>2.440013</v>
      </c>
      <c r="AJ119" s="18">
        <v>2.736879</v>
      </c>
      <c r="AK119" s="18">
        <v>2.172201</v>
      </c>
      <c r="AL119" s="19" t="s">
        <v>58</v>
      </c>
      <c r="AM119" s="19"/>
      <c r="AN119" s="19"/>
      <c r="AO119" s="19"/>
      <c r="AP119" s="19"/>
      <c r="AQ119" s="19"/>
    </row>
    <row r="120">
      <c r="A120" s="14" t="s">
        <v>212</v>
      </c>
      <c r="B120" s="14" t="s">
        <v>237</v>
      </c>
      <c r="C120" s="14" t="s">
        <v>206</v>
      </c>
      <c r="D120" s="14" t="s">
        <v>234</v>
      </c>
      <c r="E120" s="14" t="s">
        <v>75</v>
      </c>
      <c r="F120" s="18">
        <v>6.0</v>
      </c>
      <c r="G120" s="18">
        <v>0.0</v>
      </c>
      <c r="H120" s="18">
        <v>3448.0</v>
      </c>
      <c r="I120" s="18">
        <v>0.0</v>
      </c>
      <c r="J120" s="18">
        <v>27.7346</v>
      </c>
      <c r="K120" s="18">
        <v>26.16404</v>
      </c>
      <c r="L120" s="18">
        <v>27.10757</v>
      </c>
      <c r="M120" s="18">
        <v>19.4728</v>
      </c>
      <c r="N120" s="18">
        <v>0.744258</v>
      </c>
      <c r="O120" s="18">
        <v>0.0</v>
      </c>
      <c r="P120" s="18">
        <v>1.097579</v>
      </c>
      <c r="Q120" s="18">
        <v>1.097579</v>
      </c>
      <c r="R120" s="18">
        <v>3.455531</v>
      </c>
      <c r="S120" s="18">
        <v>8.279382</v>
      </c>
      <c r="T120" s="18">
        <v>1.097579</v>
      </c>
      <c r="U120" s="18">
        <v>2.138133</v>
      </c>
      <c r="V120" s="18">
        <v>2.138133</v>
      </c>
      <c r="W120" s="18">
        <v>3.455531</v>
      </c>
      <c r="X120" s="18">
        <v>8.279382</v>
      </c>
      <c r="Y120" s="18">
        <v>4.360674</v>
      </c>
      <c r="Z120" s="18">
        <v>0.0</v>
      </c>
      <c r="AA120" s="18">
        <v>2.934146</v>
      </c>
      <c r="AB120" s="18">
        <v>3.204179</v>
      </c>
      <c r="AC120" s="18">
        <v>3.891633</v>
      </c>
      <c r="AD120" s="18">
        <v>1.0</v>
      </c>
      <c r="AE120" s="18">
        <v>1.199152</v>
      </c>
      <c r="AF120" s="18">
        <v>2.008258</v>
      </c>
      <c r="AG120" s="18">
        <v>1.451461</v>
      </c>
      <c r="AH120" s="18">
        <v>0.0</v>
      </c>
      <c r="AI120" s="18">
        <v>2.440013</v>
      </c>
      <c r="AJ120" s="18">
        <v>2.736879</v>
      </c>
      <c r="AK120" s="18">
        <v>2.172201</v>
      </c>
      <c r="AL120" s="19" t="s">
        <v>58</v>
      </c>
      <c r="AM120" s="19"/>
      <c r="AN120" s="19"/>
      <c r="AO120" s="19"/>
      <c r="AP120" s="19"/>
      <c r="AQ120" s="19"/>
    </row>
    <row r="121">
      <c r="A121" s="14" t="s">
        <v>223</v>
      </c>
      <c r="B121" s="14" t="s">
        <v>238</v>
      </c>
      <c r="C121" s="14" t="s">
        <v>206</v>
      </c>
      <c r="D121" s="14" t="s">
        <v>234</v>
      </c>
      <c r="E121" s="14" t="s">
        <v>60</v>
      </c>
      <c r="F121" s="18">
        <v>10.0</v>
      </c>
      <c r="G121" s="18">
        <v>0.0</v>
      </c>
      <c r="H121" s="18">
        <v>5731.0</v>
      </c>
      <c r="I121" s="18">
        <v>0.0</v>
      </c>
      <c r="J121" s="18">
        <v>38.46602</v>
      </c>
      <c r="K121" s="18">
        <v>36.17348</v>
      </c>
      <c r="L121" s="18">
        <v>37.57961</v>
      </c>
      <c r="M121" s="18">
        <v>26.37695</v>
      </c>
      <c r="N121" s="18">
        <v>0.729179</v>
      </c>
      <c r="O121" s="18">
        <v>0.3</v>
      </c>
      <c r="P121" s="18">
        <v>0.633333</v>
      </c>
      <c r="Q121" s="18">
        <v>1.008294</v>
      </c>
      <c r="R121" s="18">
        <v>1.696923</v>
      </c>
      <c r="S121" s="18">
        <v>2.934146</v>
      </c>
      <c r="T121" s="18">
        <v>0.3</v>
      </c>
      <c r="U121" s="18">
        <v>0.633333</v>
      </c>
      <c r="V121" s="18">
        <v>1.008294</v>
      </c>
      <c r="W121" s="18">
        <v>1.696923</v>
      </c>
      <c r="X121" s="18">
        <v>2.934146</v>
      </c>
      <c r="Y121" s="18">
        <v>3.617348</v>
      </c>
      <c r="Z121" s="18">
        <v>0.0</v>
      </c>
      <c r="AA121" s="18">
        <v>2.934146</v>
      </c>
      <c r="AB121" s="18">
        <v>3.204179</v>
      </c>
      <c r="AC121" s="18">
        <v>3.891633</v>
      </c>
      <c r="AD121" s="18">
        <v>0.774074</v>
      </c>
      <c r="AE121" s="18">
        <v>1.127586</v>
      </c>
      <c r="AF121" s="18">
        <v>1.798911</v>
      </c>
      <c r="AG121" s="18">
        <v>2.729356</v>
      </c>
      <c r="AH121" s="18">
        <v>0.0</v>
      </c>
      <c r="AI121" s="18">
        <v>2.440013</v>
      </c>
      <c r="AJ121" s="18">
        <v>2.736879</v>
      </c>
      <c r="AK121" s="18">
        <v>2.172201</v>
      </c>
      <c r="AL121" s="19" t="s">
        <v>58</v>
      </c>
      <c r="AM121" s="19"/>
      <c r="AN121" s="19"/>
      <c r="AO121" s="19"/>
      <c r="AP121" s="19"/>
      <c r="AQ121" s="19"/>
    </row>
    <row r="122">
      <c r="A122" s="14" t="s">
        <v>214</v>
      </c>
      <c r="B122" s="14" t="s">
        <v>239</v>
      </c>
      <c r="C122" s="14" t="s">
        <v>206</v>
      </c>
      <c r="D122" s="14" t="s">
        <v>234</v>
      </c>
      <c r="E122" s="20">
        <v>46300.0</v>
      </c>
      <c r="F122" s="18">
        <v>35.0</v>
      </c>
      <c r="G122" s="18">
        <v>0.0</v>
      </c>
      <c r="H122" s="18">
        <v>22570.0</v>
      </c>
      <c r="I122" s="18">
        <v>0.0</v>
      </c>
      <c r="J122" s="18">
        <v>278.9661</v>
      </c>
      <c r="K122" s="18">
        <v>272.9156</v>
      </c>
      <c r="L122" s="18">
        <v>268.023</v>
      </c>
      <c r="M122" s="18">
        <v>203.9002</v>
      </c>
      <c r="N122" s="18">
        <v>0.747118</v>
      </c>
      <c r="O122" s="18">
        <v>0.0</v>
      </c>
      <c r="P122" s="18">
        <v>0.848763</v>
      </c>
      <c r="Q122" s="18">
        <v>1.080688</v>
      </c>
      <c r="R122" s="18">
        <v>2.550309</v>
      </c>
      <c r="S122" s="18">
        <v>5.365483</v>
      </c>
      <c r="T122" s="18">
        <v>0.892857</v>
      </c>
      <c r="U122" s="18">
        <v>1.301863</v>
      </c>
      <c r="V122" s="18">
        <v>1.875636</v>
      </c>
      <c r="W122" s="18">
        <v>3.69092</v>
      </c>
      <c r="X122" s="18">
        <v>6.203799</v>
      </c>
      <c r="Y122" s="18">
        <v>7.797588</v>
      </c>
      <c r="Z122" s="18">
        <v>0.0</v>
      </c>
      <c r="AA122" s="18">
        <v>2.934146</v>
      </c>
      <c r="AB122" s="18">
        <v>3.204179</v>
      </c>
      <c r="AC122" s="18">
        <v>3.891633</v>
      </c>
      <c r="AD122" s="18">
        <v>2.550309</v>
      </c>
      <c r="AE122" s="18">
        <v>3.808601</v>
      </c>
      <c r="AF122" s="18">
        <v>9.055613</v>
      </c>
      <c r="AG122" s="18">
        <v>7.797588</v>
      </c>
      <c r="AH122" s="18">
        <v>0.0</v>
      </c>
      <c r="AI122" s="18">
        <v>2.440013</v>
      </c>
      <c r="AJ122" s="18">
        <v>2.736879</v>
      </c>
      <c r="AK122" s="18">
        <v>2.172201</v>
      </c>
      <c r="AL122" s="19" t="s">
        <v>58</v>
      </c>
      <c r="AM122" s="19"/>
      <c r="AN122" s="19"/>
      <c r="AO122" s="19"/>
      <c r="AP122" s="19"/>
      <c r="AQ122" s="19"/>
    </row>
    <row r="123">
      <c r="A123" s="14" t="s">
        <v>216</v>
      </c>
      <c r="B123" s="14" t="s">
        <v>240</v>
      </c>
      <c r="C123" s="14" t="s">
        <v>206</v>
      </c>
      <c r="D123" s="14" t="s">
        <v>234</v>
      </c>
      <c r="E123" s="14" t="s">
        <v>62</v>
      </c>
      <c r="F123" s="18">
        <v>72.0</v>
      </c>
      <c r="G123" s="18">
        <v>1.0</v>
      </c>
      <c r="H123" s="18">
        <v>2.0</v>
      </c>
      <c r="I123" s="18">
        <v>2.0</v>
      </c>
      <c r="J123" s="18">
        <v>0.0</v>
      </c>
      <c r="K123" s="18">
        <v>0.0</v>
      </c>
      <c r="L123" s="18">
        <v>0.0</v>
      </c>
      <c r="M123" s="18">
        <v>0.0</v>
      </c>
      <c r="N123" s="18">
        <v>0.0</v>
      </c>
      <c r="O123" s="18">
        <v>0.0</v>
      </c>
      <c r="P123" s="18">
        <v>0.0</v>
      </c>
      <c r="Q123" s="18">
        <v>0.0</v>
      </c>
      <c r="R123" s="18">
        <v>0.0</v>
      </c>
      <c r="S123" s="18">
        <v>0.0</v>
      </c>
      <c r="T123" s="18">
        <v>0.0</v>
      </c>
      <c r="U123" s="18">
        <v>0.0</v>
      </c>
      <c r="V123" s="18">
        <v>0.0</v>
      </c>
      <c r="W123" s="18">
        <v>0.0</v>
      </c>
      <c r="X123" s="18">
        <v>0.0</v>
      </c>
      <c r="Y123" s="18">
        <v>0.0</v>
      </c>
      <c r="Z123" s="18">
        <v>0.0</v>
      </c>
      <c r="AA123" s="18">
        <v>2.934146</v>
      </c>
      <c r="AB123" s="18">
        <v>3.204179</v>
      </c>
      <c r="AC123" s="18">
        <v>3.891633</v>
      </c>
      <c r="AD123" s="18">
        <v>0.0</v>
      </c>
      <c r="AE123" s="18">
        <v>0.0</v>
      </c>
      <c r="AF123" s="18">
        <v>0.0</v>
      </c>
      <c r="AG123" s="18">
        <v>0.0</v>
      </c>
      <c r="AH123" s="18">
        <v>0.0</v>
      </c>
      <c r="AI123" s="18">
        <v>2.440013</v>
      </c>
      <c r="AJ123" s="18">
        <v>2.736879</v>
      </c>
      <c r="AK123" s="18">
        <v>2.172201</v>
      </c>
      <c r="AL123" s="19" t="s">
        <v>58</v>
      </c>
      <c r="AM123" s="19"/>
      <c r="AN123" s="19"/>
      <c r="AO123" s="19"/>
      <c r="AP123" s="19"/>
      <c r="AQ123" s="19"/>
    </row>
    <row r="124">
      <c r="A124" s="14" t="s">
        <v>204</v>
      </c>
      <c r="B124" s="14" t="s">
        <v>241</v>
      </c>
      <c r="C124" s="14" t="s">
        <v>206</v>
      </c>
      <c r="D124" s="14" t="s">
        <v>242</v>
      </c>
      <c r="E124" s="14" t="s">
        <v>88</v>
      </c>
      <c r="F124" s="18">
        <v>6.0</v>
      </c>
      <c r="G124" s="18">
        <v>0.0</v>
      </c>
      <c r="H124" s="18">
        <v>15222.0</v>
      </c>
      <c r="I124" s="18">
        <v>0.0</v>
      </c>
      <c r="J124" s="18">
        <v>144.8151</v>
      </c>
      <c r="K124" s="18">
        <v>146.679</v>
      </c>
      <c r="L124" s="18">
        <v>148.4772</v>
      </c>
      <c r="M124" s="18">
        <v>114.4075</v>
      </c>
      <c r="N124" s="18">
        <v>0.779985</v>
      </c>
      <c r="O124" s="18">
        <v>0.0</v>
      </c>
      <c r="P124" s="18">
        <v>0.0</v>
      </c>
      <c r="Q124" s="18">
        <v>0.0</v>
      </c>
      <c r="R124" s="18">
        <v>32.27156</v>
      </c>
      <c r="S124" s="18">
        <v>35.55766</v>
      </c>
      <c r="T124" s="18">
        <v>32.27156</v>
      </c>
      <c r="U124" s="18">
        <v>32.27156</v>
      </c>
      <c r="V124" s="18">
        <v>32.27156</v>
      </c>
      <c r="W124" s="18">
        <v>35.55766</v>
      </c>
      <c r="X124" s="18">
        <v>78.84981</v>
      </c>
      <c r="Y124" s="18">
        <v>24.44651</v>
      </c>
      <c r="Z124" s="18">
        <v>0.173297</v>
      </c>
      <c r="AA124" s="18">
        <v>2.744514</v>
      </c>
      <c r="AB124" s="18">
        <v>4.376941</v>
      </c>
      <c r="AC124" s="18">
        <v>2.47562</v>
      </c>
      <c r="AD124" s="18">
        <v>1.783333</v>
      </c>
      <c r="AE124" s="18">
        <v>7.151526</v>
      </c>
      <c r="AF124" s="18">
        <v>8.08643</v>
      </c>
      <c r="AG124" s="18">
        <v>7.870738</v>
      </c>
      <c r="AH124" s="18">
        <v>0.0</v>
      </c>
      <c r="AI124" s="18">
        <v>2.440013</v>
      </c>
      <c r="AJ124" s="18">
        <v>2.736879</v>
      </c>
      <c r="AK124" s="18">
        <v>2.172201</v>
      </c>
      <c r="AL124" s="19" t="s">
        <v>58</v>
      </c>
      <c r="AM124" s="19"/>
      <c r="AN124" s="19"/>
      <c r="AO124" s="19"/>
      <c r="AP124" s="19"/>
      <c r="AQ124" s="19"/>
    </row>
    <row r="125">
      <c r="A125" s="14" t="s">
        <v>208</v>
      </c>
      <c r="B125" s="14" t="s">
        <v>243</v>
      </c>
      <c r="C125" s="14" t="s">
        <v>206</v>
      </c>
      <c r="D125" s="14" t="s">
        <v>242</v>
      </c>
      <c r="E125" s="17">
        <v>46310.0</v>
      </c>
      <c r="F125" s="18">
        <v>9.0</v>
      </c>
      <c r="G125" s="18">
        <v>0.0</v>
      </c>
      <c r="H125" s="18">
        <v>3971.0</v>
      </c>
      <c r="I125" s="18">
        <v>0.0</v>
      </c>
      <c r="J125" s="18">
        <v>31.85129</v>
      </c>
      <c r="K125" s="18">
        <v>42.52672</v>
      </c>
      <c r="L125" s="18">
        <v>41.89578</v>
      </c>
      <c r="M125" s="18">
        <v>21.57839</v>
      </c>
      <c r="N125" s="18">
        <v>0.507408</v>
      </c>
      <c r="O125" s="18">
        <v>0.0</v>
      </c>
      <c r="P125" s="18">
        <v>0.0</v>
      </c>
      <c r="Q125" s="18">
        <v>0.566667</v>
      </c>
      <c r="R125" s="18">
        <v>2.149206</v>
      </c>
      <c r="S125" s="18">
        <v>9.537711</v>
      </c>
      <c r="T125" s="18">
        <v>0.566667</v>
      </c>
      <c r="U125" s="18">
        <v>0.766584</v>
      </c>
      <c r="V125" s="18">
        <v>2.149206</v>
      </c>
      <c r="W125" s="18">
        <v>7.92816</v>
      </c>
      <c r="X125" s="18">
        <v>9.537711</v>
      </c>
      <c r="Y125" s="18">
        <v>4.725191</v>
      </c>
      <c r="Z125" s="18">
        <v>0.173297</v>
      </c>
      <c r="AA125" s="18">
        <v>2.744514</v>
      </c>
      <c r="AB125" s="18">
        <v>4.376941</v>
      </c>
      <c r="AC125" s="18">
        <v>2.47562</v>
      </c>
      <c r="AD125" s="18">
        <v>0.92701</v>
      </c>
      <c r="AE125" s="18">
        <v>2.149206</v>
      </c>
      <c r="AF125" s="18">
        <v>3.351395</v>
      </c>
      <c r="AG125" s="18">
        <v>3.891633</v>
      </c>
      <c r="AH125" s="18">
        <v>0.0</v>
      </c>
      <c r="AI125" s="18">
        <v>2.440013</v>
      </c>
      <c r="AJ125" s="18">
        <v>2.736879</v>
      </c>
      <c r="AK125" s="18">
        <v>2.172201</v>
      </c>
      <c r="AL125" s="19" t="s">
        <v>58</v>
      </c>
      <c r="AM125" s="19"/>
      <c r="AN125" s="19"/>
      <c r="AO125" s="19"/>
      <c r="AP125" s="19"/>
      <c r="AQ125" s="19"/>
    </row>
    <row r="126">
      <c r="A126" s="14" t="s">
        <v>210</v>
      </c>
      <c r="B126" s="14" t="s">
        <v>244</v>
      </c>
      <c r="C126" s="14" t="s">
        <v>206</v>
      </c>
      <c r="D126" s="14" t="s">
        <v>242</v>
      </c>
      <c r="E126" s="14" t="s">
        <v>72</v>
      </c>
      <c r="F126" s="18">
        <v>9.0</v>
      </c>
      <c r="G126" s="18">
        <v>0.0</v>
      </c>
      <c r="H126" s="18">
        <v>2822.0</v>
      </c>
      <c r="I126" s="18">
        <v>0.0</v>
      </c>
      <c r="J126" s="18">
        <v>24.62751</v>
      </c>
      <c r="K126" s="18">
        <v>22.28058</v>
      </c>
      <c r="L126" s="18">
        <v>22.06731</v>
      </c>
      <c r="M126" s="18">
        <v>11.05997</v>
      </c>
      <c r="N126" s="18">
        <v>0.496395</v>
      </c>
      <c r="O126" s="18">
        <v>0.0</v>
      </c>
      <c r="P126" s="18">
        <v>0.866667</v>
      </c>
      <c r="Q126" s="18">
        <v>0.909451</v>
      </c>
      <c r="R126" s="18">
        <v>2.529082</v>
      </c>
      <c r="S126" s="18">
        <v>2.996106</v>
      </c>
      <c r="T126" s="18">
        <v>0.866667</v>
      </c>
      <c r="U126" s="18">
        <v>0.909451</v>
      </c>
      <c r="V126" s="18">
        <v>1.174792</v>
      </c>
      <c r="W126" s="18">
        <v>2.744514</v>
      </c>
      <c r="X126" s="18">
        <v>2.996106</v>
      </c>
      <c r="Y126" s="18">
        <v>2.47562</v>
      </c>
      <c r="Z126" s="18">
        <v>0.173297</v>
      </c>
      <c r="AA126" s="18">
        <v>2.744514</v>
      </c>
      <c r="AB126" s="18">
        <v>4.376941</v>
      </c>
      <c r="AC126" s="18">
        <v>2.47562</v>
      </c>
      <c r="AD126" s="18">
        <v>0.738832</v>
      </c>
      <c r="AE126" s="18">
        <v>1.636782</v>
      </c>
      <c r="AF126" s="18">
        <v>2.263554</v>
      </c>
      <c r="AG126" s="18">
        <v>2.172201</v>
      </c>
      <c r="AH126" s="18">
        <v>0.0</v>
      </c>
      <c r="AI126" s="18">
        <v>2.440013</v>
      </c>
      <c r="AJ126" s="18">
        <v>2.736879</v>
      </c>
      <c r="AK126" s="18">
        <v>2.172201</v>
      </c>
      <c r="AL126" s="19" t="s">
        <v>58</v>
      </c>
      <c r="AM126" s="19"/>
      <c r="AN126" s="19"/>
      <c r="AO126" s="19"/>
      <c r="AP126" s="19"/>
      <c r="AQ126" s="19"/>
    </row>
    <row r="127">
      <c r="A127" s="14" t="s">
        <v>212</v>
      </c>
      <c r="B127" s="14" t="s">
        <v>245</v>
      </c>
      <c r="C127" s="14" t="s">
        <v>206</v>
      </c>
      <c r="D127" s="14" t="s">
        <v>242</v>
      </c>
      <c r="E127" s="14" t="s">
        <v>75</v>
      </c>
      <c r="F127" s="18">
        <v>3.0</v>
      </c>
      <c r="G127" s="18">
        <v>0.0</v>
      </c>
      <c r="H127" s="18">
        <v>607.0</v>
      </c>
      <c r="I127" s="18">
        <v>0.0</v>
      </c>
      <c r="J127" s="18">
        <v>2.889683</v>
      </c>
      <c r="K127" s="18">
        <v>2.01156</v>
      </c>
      <c r="L127" s="18">
        <v>2.03508</v>
      </c>
      <c r="M127" s="18">
        <v>1.199152</v>
      </c>
      <c r="N127" s="18">
        <v>0.596131</v>
      </c>
      <c r="O127" s="18">
        <v>0.205</v>
      </c>
      <c r="P127" s="18">
        <v>0.205</v>
      </c>
      <c r="Q127" s="18">
        <v>0.205</v>
      </c>
      <c r="R127" s="18">
        <v>0.607407</v>
      </c>
      <c r="S127" s="18">
        <v>1.199152</v>
      </c>
      <c r="T127" s="18">
        <v>0.205</v>
      </c>
      <c r="U127" s="18">
        <v>0.205</v>
      </c>
      <c r="V127" s="18">
        <v>0.205</v>
      </c>
      <c r="W127" s="18">
        <v>0.607407</v>
      </c>
      <c r="X127" s="18">
        <v>1.199152</v>
      </c>
      <c r="Y127" s="18">
        <v>0.67052</v>
      </c>
      <c r="Z127" s="18">
        <v>0.173297</v>
      </c>
      <c r="AA127" s="18">
        <v>2.744514</v>
      </c>
      <c r="AB127" s="18">
        <v>4.376941</v>
      </c>
      <c r="AC127" s="18">
        <v>2.47562</v>
      </c>
      <c r="AD127" s="18">
        <v>1.0</v>
      </c>
      <c r="AE127" s="18">
        <v>1.199152</v>
      </c>
      <c r="AF127" s="18">
        <v>2.008258</v>
      </c>
      <c r="AG127" s="18">
        <v>1.451461</v>
      </c>
      <c r="AH127" s="18">
        <v>0.0</v>
      </c>
      <c r="AI127" s="18">
        <v>2.440013</v>
      </c>
      <c r="AJ127" s="18">
        <v>2.736879</v>
      </c>
      <c r="AK127" s="18">
        <v>2.172201</v>
      </c>
      <c r="AL127" s="19" t="s">
        <v>58</v>
      </c>
      <c r="AM127" s="19"/>
      <c r="AN127" s="19"/>
      <c r="AO127" s="19"/>
      <c r="AP127" s="19"/>
      <c r="AQ127" s="19"/>
    </row>
    <row r="128">
      <c r="A128" s="14" t="s">
        <v>223</v>
      </c>
      <c r="B128" s="14" t="s">
        <v>246</v>
      </c>
      <c r="C128" s="14" t="s">
        <v>206</v>
      </c>
      <c r="D128" s="14" t="s">
        <v>242</v>
      </c>
      <c r="E128" s="14" t="s">
        <v>60</v>
      </c>
      <c r="F128" s="18">
        <v>14.0</v>
      </c>
      <c r="G128" s="18">
        <v>0.0</v>
      </c>
      <c r="H128" s="18">
        <v>2302.0</v>
      </c>
      <c r="I128" s="18">
        <v>0.0</v>
      </c>
      <c r="J128" s="18">
        <v>12.62784</v>
      </c>
      <c r="K128" s="18">
        <v>13.58253</v>
      </c>
      <c r="L128" s="18">
        <v>12.52802</v>
      </c>
      <c r="M128" s="18">
        <v>7.666183</v>
      </c>
      <c r="N128" s="18">
        <v>0.564415</v>
      </c>
      <c r="O128" s="18">
        <v>0.0</v>
      </c>
      <c r="P128" s="18">
        <v>0.076923</v>
      </c>
      <c r="Q128" s="18">
        <v>0.166667</v>
      </c>
      <c r="R128" s="18">
        <v>0.774074</v>
      </c>
      <c r="S128" s="18">
        <v>1.259524</v>
      </c>
      <c r="T128" s="18">
        <v>0.10353</v>
      </c>
      <c r="U128" s="18">
        <v>0.166667</v>
      </c>
      <c r="V128" s="18">
        <v>0.217989</v>
      </c>
      <c r="W128" s="18">
        <v>1.121529</v>
      </c>
      <c r="X128" s="18">
        <v>1.629444</v>
      </c>
      <c r="Y128" s="18">
        <v>0.970181</v>
      </c>
      <c r="Z128" s="18">
        <v>0.173297</v>
      </c>
      <c r="AA128" s="18">
        <v>2.744514</v>
      </c>
      <c r="AB128" s="18">
        <v>4.376941</v>
      </c>
      <c r="AC128" s="18">
        <v>2.47562</v>
      </c>
      <c r="AD128" s="18">
        <v>0.774074</v>
      </c>
      <c r="AE128" s="18">
        <v>1.127586</v>
      </c>
      <c r="AF128" s="18">
        <v>1.798911</v>
      </c>
      <c r="AG128" s="18">
        <v>2.729356</v>
      </c>
      <c r="AH128" s="18">
        <v>0.0</v>
      </c>
      <c r="AI128" s="18">
        <v>2.440013</v>
      </c>
      <c r="AJ128" s="18">
        <v>2.736879</v>
      </c>
      <c r="AK128" s="18">
        <v>2.172201</v>
      </c>
      <c r="AL128" s="19" t="s">
        <v>58</v>
      </c>
      <c r="AM128" s="19"/>
      <c r="AN128" s="19"/>
      <c r="AO128" s="19"/>
      <c r="AP128" s="19"/>
      <c r="AQ128" s="19"/>
    </row>
    <row r="129">
      <c r="A129" s="14" t="s">
        <v>214</v>
      </c>
      <c r="B129" s="14" t="s">
        <v>247</v>
      </c>
      <c r="C129" s="14" t="s">
        <v>206</v>
      </c>
      <c r="D129" s="14" t="s">
        <v>242</v>
      </c>
      <c r="E129" s="20">
        <v>46300.0</v>
      </c>
      <c r="F129" s="18">
        <v>14.0</v>
      </c>
      <c r="G129" s="18">
        <v>0.0</v>
      </c>
      <c r="H129" s="18">
        <v>11621.0</v>
      </c>
      <c r="I129" s="18">
        <v>0.0</v>
      </c>
      <c r="J129" s="18">
        <v>133.1758</v>
      </c>
      <c r="K129" s="18">
        <v>140.5826</v>
      </c>
      <c r="L129" s="18">
        <v>144.7934</v>
      </c>
      <c r="M129" s="18">
        <v>84.61214</v>
      </c>
      <c r="N129" s="18">
        <v>0.601868</v>
      </c>
      <c r="O129" s="18">
        <v>0.0</v>
      </c>
      <c r="P129" s="18">
        <v>1.833333</v>
      </c>
      <c r="Q129" s="18">
        <v>4.506557</v>
      </c>
      <c r="R129" s="18">
        <v>7.325182</v>
      </c>
      <c r="S129" s="18">
        <v>8.424485</v>
      </c>
      <c r="T129" s="18">
        <v>2.838551</v>
      </c>
      <c r="U129" s="18">
        <v>4.506557</v>
      </c>
      <c r="V129" s="18">
        <v>6.472179</v>
      </c>
      <c r="W129" s="18">
        <v>7.879733</v>
      </c>
      <c r="X129" s="18">
        <v>9.423939</v>
      </c>
      <c r="Y129" s="18">
        <v>10.04162</v>
      </c>
      <c r="Z129" s="18">
        <v>0.173297</v>
      </c>
      <c r="AA129" s="18">
        <v>2.744514</v>
      </c>
      <c r="AB129" s="18">
        <v>4.376941</v>
      </c>
      <c r="AC129" s="18">
        <v>2.47562</v>
      </c>
      <c r="AD129" s="18">
        <v>2.550309</v>
      </c>
      <c r="AE129" s="18">
        <v>3.808601</v>
      </c>
      <c r="AF129" s="18">
        <v>9.055613</v>
      </c>
      <c r="AG129" s="18">
        <v>7.797588</v>
      </c>
      <c r="AH129" s="18">
        <v>0.0</v>
      </c>
      <c r="AI129" s="18">
        <v>2.440013</v>
      </c>
      <c r="AJ129" s="18">
        <v>2.736879</v>
      </c>
      <c r="AK129" s="18">
        <v>2.172201</v>
      </c>
      <c r="AL129" s="19" t="s">
        <v>58</v>
      </c>
      <c r="AM129" s="19"/>
      <c r="AN129" s="19"/>
      <c r="AO129" s="19"/>
      <c r="AP129" s="19"/>
      <c r="AQ129" s="19"/>
    </row>
    <row r="130">
      <c r="A130" s="14" t="s">
        <v>216</v>
      </c>
      <c r="B130" s="14" t="s">
        <v>248</v>
      </c>
      <c r="C130" s="14" t="s">
        <v>206</v>
      </c>
      <c r="D130" s="14" t="s">
        <v>242</v>
      </c>
      <c r="E130" s="14" t="s">
        <v>62</v>
      </c>
      <c r="F130" s="18">
        <v>29.0</v>
      </c>
      <c r="G130" s="18">
        <v>2.0</v>
      </c>
      <c r="H130" s="18">
        <v>197.0</v>
      </c>
      <c r="I130" s="18">
        <v>197.0</v>
      </c>
      <c r="J130" s="18">
        <v>0.0</v>
      </c>
      <c r="K130" s="18">
        <v>0.0</v>
      </c>
      <c r="L130" s="18">
        <v>0.0</v>
      </c>
      <c r="M130" s="18">
        <v>0.0</v>
      </c>
      <c r="N130" s="18">
        <v>0.0</v>
      </c>
      <c r="O130" s="18">
        <v>0.0</v>
      </c>
      <c r="P130" s="18">
        <v>0.0</v>
      </c>
      <c r="Q130" s="18">
        <v>0.0</v>
      </c>
      <c r="R130" s="18">
        <v>0.0</v>
      </c>
      <c r="S130" s="18">
        <v>0.0</v>
      </c>
      <c r="T130" s="18">
        <v>0.0</v>
      </c>
      <c r="U130" s="18">
        <v>0.0</v>
      </c>
      <c r="V130" s="18">
        <v>0.0</v>
      </c>
      <c r="W130" s="18">
        <v>0.0</v>
      </c>
      <c r="X130" s="18">
        <v>0.0</v>
      </c>
      <c r="Y130" s="18">
        <v>0.0</v>
      </c>
      <c r="Z130" s="18">
        <v>0.173297</v>
      </c>
      <c r="AA130" s="18">
        <v>2.744514</v>
      </c>
      <c r="AB130" s="18">
        <v>4.376941</v>
      </c>
      <c r="AC130" s="18">
        <v>2.47562</v>
      </c>
      <c r="AD130" s="18">
        <v>0.0</v>
      </c>
      <c r="AE130" s="18">
        <v>0.0</v>
      </c>
      <c r="AF130" s="18">
        <v>0.0</v>
      </c>
      <c r="AG130" s="18">
        <v>0.0</v>
      </c>
      <c r="AH130" s="18">
        <v>0.0</v>
      </c>
      <c r="AI130" s="18">
        <v>2.440013</v>
      </c>
      <c r="AJ130" s="18">
        <v>2.736879</v>
      </c>
      <c r="AK130" s="18">
        <v>2.172201</v>
      </c>
      <c r="AL130" s="19" t="s">
        <v>58</v>
      </c>
      <c r="AM130" s="19"/>
      <c r="AN130" s="19"/>
      <c r="AO130" s="19"/>
      <c r="AP130" s="19"/>
      <c r="AQ130" s="19"/>
    </row>
    <row r="131">
      <c r="A131" s="14" t="s">
        <v>208</v>
      </c>
      <c r="B131" s="14" t="s">
        <v>249</v>
      </c>
      <c r="C131" s="14" t="s">
        <v>206</v>
      </c>
      <c r="D131" s="14" t="s">
        <v>250</v>
      </c>
      <c r="E131" s="17">
        <v>46310.0</v>
      </c>
      <c r="F131" s="18">
        <v>6.0</v>
      </c>
      <c r="G131" s="18">
        <v>0.0</v>
      </c>
      <c r="H131" s="18">
        <v>1597.0</v>
      </c>
      <c r="I131" s="18">
        <v>0.0</v>
      </c>
      <c r="J131" s="18">
        <v>17.37005</v>
      </c>
      <c r="K131" s="18">
        <v>18.34061</v>
      </c>
      <c r="L131" s="18">
        <v>16.9823</v>
      </c>
      <c r="M131" s="18">
        <v>13.82927</v>
      </c>
      <c r="N131" s="18">
        <v>0.754024</v>
      </c>
      <c r="O131" s="18">
        <v>0.0</v>
      </c>
      <c r="P131" s="18">
        <v>0.171429</v>
      </c>
      <c r="Q131" s="18">
        <v>0.171429</v>
      </c>
      <c r="R131" s="18">
        <v>2.66635</v>
      </c>
      <c r="S131" s="18">
        <v>5.281533</v>
      </c>
      <c r="T131" s="18">
        <v>0.171429</v>
      </c>
      <c r="U131" s="18">
        <v>1.673563</v>
      </c>
      <c r="V131" s="18">
        <v>1.673563</v>
      </c>
      <c r="W131" s="18">
        <v>2.66635</v>
      </c>
      <c r="X131" s="18">
        <v>5.281533</v>
      </c>
      <c r="Y131" s="18">
        <v>3.056769</v>
      </c>
      <c r="Z131" s="18">
        <v>0.0</v>
      </c>
      <c r="AA131" s="18">
        <v>1.673563</v>
      </c>
      <c r="AB131" s="18">
        <v>1.046972</v>
      </c>
      <c r="AC131" s="18">
        <v>2.172201</v>
      </c>
      <c r="AD131" s="18">
        <v>0.92701</v>
      </c>
      <c r="AE131" s="18">
        <v>2.149206</v>
      </c>
      <c r="AF131" s="18">
        <v>3.351395</v>
      </c>
      <c r="AG131" s="18">
        <v>3.891633</v>
      </c>
      <c r="AH131" s="18">
        <v>0.0</v>
      </c>
      <c r="AI131" s="18">
        <v>2.440013</v>
      </c>
      <c r="AJ131" s="18">
        <v>2.736879</v>
      </c>
      <c r="AK131" s="18">
        <v>2.172201</v>
      </c>
      <c r="AL131" s="19" t="s">
        <v>58</v>
      </c>
      <c r="AM131" s="19"/>
      <c r="AN131" s="19"/>
      <c r="AO131" s="19"/>
      <c r="AP131" s="19"/>
      <c r="AQ131" s="19"/>
    </row>
    <row r="132">
      <c r="A132" s="14" t="s">
        <v>210</v>
      </c>
      <c r="B132" s="14" t="s">
        <v>251</v>
      </c>
      <c r="C132" s="14" t="s">
        <v>206</v>
      </c>
      <c r="D132" s="14" t="s">
        <v>250</v>
      </c>
      <c r="E132" s="14" t="s">
        <v>72</v>
      </c>
      <c r="F132" s="18">
        <v>14.0</v>
      </c>
      <c r="G132" s="18">
        <v>0.0</v>
      </c>
      <c r="H132" s="18">
        <v>2370.0</v>
      </c>
      <c r="I132" s="18">
        <v>0.0</v>
      </c>
      <c r="J132" s="18">
        <v>25.07705</v>
      </c>
      <c r="K132" s="18">
        <v>30.41082</v>
      </c>
      <c r="L132" s="18">
        <v>26.84063</v>
      </c>
      <c r="M132" s="18">
        <v>23.27815</v>
      </c>
      <c r="N132" s="18">
        <v>0.765456</v>
      </c>
      <c r="O132" s="18">
        <v>0.0</v>
      </c>
      <c r="P132" s="18">
        <v>0.0</v>
      </c>
      <c r="Q132" s="18">
        <v>0.0</v>
      </c>
      <c r="R132" s="18">
        <v>0.834483</v>
      </c>
      <c r="S132" s="18">
        <v>1.636782</v>
      </c>
      <c r="T132" s="18">
        <v>0.404598</v>
      </c>
      <c r="U132" s="18">
        <v>0.717536</v>
      </c>
      <c r="V132" s="18">
        <v>0.834483</v>
      </c>
      <c r="W132" s="18">
        <v>1.636782</v>
      </c>
      <c r="X132" s="18">
        <v>2.65012</v>
      </c>
      <c r="Y132" s="18">
        <v>2.172201</v>
      </c>
      <c r="Z132" s="18">
        <v>0.0</v>
      </c>
      <c r="AA132" s="18">
        <v>1.673563</v>
      </c>
      <c r="AB132" s="18">
        <v>1.046972</v>
      </c>
      <c r="AC132" s="18">
        <v>2.172201</v>
      </c>
      <c r="AD132" s="18">
        <v>0.738832</v>
      </c>
      <c r="AE132" s="18">
        <v>1.636782</v>
      </c>
      <c r="AF132" s="18">
        <v>2.263554</v>
      </c>
      <c r="AG132" s="18">
        <v>2.172201</v>
      </c>
      <c r="AH132" s="18">
        <v>0.0</v>
      </c>
      <c r="AI132" s="18">
        <v>2.440013</v>
      </c>
      <c r="AJ132" s="18">
        <v>2.736879</v>
      </c>
      <c r="AK132" s="18">
        <v>2.172201</v>
      </c>
      <c r="AL132" s="19" t="s">
        <v>58</v>
      </c>
      <c r="AM132" s="19"/>
      <c r="AN132" s="19"/>
      <c r="AO132" s="19"/>
      <c r="AP132" s="19"/>
      <c r="AQ132" s="19"/>
    </row>
    <row r="133">
      <c r="A133" s="14" t="s">
        <v>212</v>
      </c>
      <c r="B133" s="14" t="s">
        <v>252</v>
      </c>
      <c r="C133" s="14" t="s">
        <v>206</v>
      </c>
      <c r="D133" s="14" t="s">
        <v>250</v>
      </c>
      <c r="E133" s="14" t="s">
        <v>75</v>
      </c>
      <c r="F133" s="18">
        <v>6.0</v>
      </c>
      <c r="G133" s="18">
        <v>0.0</v>
      </c>
      <c r="H133" s="18">
        <v>1828.0</v>
      </c>
      <c r="I133" s="18">
        <v>0.0</v>
      </c>
      <c r="J133" s="18">
        <v>12.76723</v>
      </c>
      <c r="K133" s="18">
        <v>11.93682</v>
      </c>
      <c r="L133" s="18">
        <v>11.69299</v>
      </c>
      <c r="M133" s="18">
        <v>9.605856</v>
      </c>
      <c r="N133" s="18">
        <v>0.804725</v>
      </c>
      <c r="O133" s="18">
        <v>0.033333</v>
      </c>
      <c r="P133" s="18">
        <v>0.372751</v>
      </c>
      <c r="Q133" s="18">
        <v>0.372751</v>
      </c>
      <c r="R133" s="18">
        <v>1.0</v>
      </c>
      <c r="S133" s="18">
        <v>2.44304</v>
      </c>
      <c r="T133" s="18">
        <v>0.033333</v>
      </c>
      <c r="U133" s="18">
        <v>0.372751</v>
      </c>
      <c r="V133" s="18">
        <v>0.372751</v>
      </c>
      <c r="W133" s="18">
        <v>1.0</v>
      </c>
      <c r="X133" s="18">
        <v>2.44304</v>
      </c>
      <c r="Y133" s="18">
        <v>1.98947</v>
      </c>
      <c r="Z133" s="18">
        <v>0.0</v>
      </c>
      <c r="AA133" s="18">
        <v>1.673563</v>
      </c>
      <c r="AB133" s="18">
        <v>1.046972</v>
      </c>
      <c r="AC133" s="18">
        <v>2.172201</v>
      </c>
      <c r="AD133" s="18">
        <v>1.0</v>
      </c>
      <c r="AE133" s="18">
        <v>1.199152</v>
      </c>
      <c r="AF133" s="18">
        <v>2.008258</v>
      </c>
      <c r="AG133" s="18">
        <v>1.451461</v>
      </c>
      <c r="AH133" s="18">
        <v>0.0</v>
      </c>
      <c r="AI133" s="18">
        <v>2.440013</v>
      </c>
      <c r="AJ133" s="18">
        <v>2.736879</v>
      </c>
      <c r="AK133" s="18">
        <v>2.172201</v>
      </c>
      <c r="AL133" s="19" t="s">
        <v>58</v>
      </c>
      <c r="AM133" s="19"/>
      <c r="AN133" s="19"/>
      <c r="AO133" s="19"/>
      <c r="AP133" s="19"/>
      <c r="AQ133" s="19"/>
    </row>
    <row r="134">
      <c r="A134" s="14" t="s">
        <v>223</v>
      </c>
      <c r="B134" s="14" t="s">
        <v>253</v>
      </c>
      <c r="C134" s="14" t="s">
        <v>206</v>
      </c>
      <c r="D134" s="14" t="s">
        <v>250</v>
      </c>
      <c r="E134" s="14" t="s">
        <v>60</v>
      </c>
      <c r="F134" s="18">
        <v>5.0</v>
      </c>
      <c r="G134" s="18">
        <v>0.0</v>
      </c>
      <c r="H134" s="18">
        <v>1059.0</v>
      </c>
      <c r="I134" s="18">
        <v>0.0</v>
      </c>
      <c r="J134" s="18">
        <v>15.4748</v>
      </c>
      <c r="K134" s="18">
        <v>13.64678</v>
      </c>
      <c r="L134" s="18">
        <v>13.60961</v>
      </c>
      <c r="M134" s="18">
        <v>8.484773</v>
      </c>
      <c r="N134" s="18">
        <v>0.621742</v>
      </c>
      <c r="O134" s="18">
        <v>0.0</v>
      </c>
      <c r="P134" s="18">
        <v>0.0</v>
      </c>
      <c r="Q134" s="18">
        <v>0.0</v>
      </c>
      <c r="R134" s="18">
        <v>0.549772</v>
      </c>
      <c r="S134" s="18">
        <v>4.612234</v>
      </c>
      <c r="T134" s="18">
        <v>0.549772</v>
      </c>
      <c r="U134" s="18">
        <v>0.549772</v>
      </c>
      <c r="V134" s="18">
        <v>0.549772</v>
      </c>
      <c r="W134" s="18">
        <v>4.612234</v>
      </c>
      <c r="X134" s="18">
        <v>8.484773</v>
      </c>
      <c r="Y134" s="18">
        <v>2.729356</v>
      </c>
      <c r="Z134" s="18">
        <v>0.0</v>
      </c>
      <c r="AA134" s="18">
        <v>1.673563</v>
      </c>
      <c r="AB134" s="18">
        <v>1.046972</v>
      </c>
      <c r="AC134" s="18">
        <v>2.172201</v>
      </c>
      <c r="AD134" s="18">
        <v>0.774074</v>
      </c>
      <c r="AE134" s="18">
        <v>1.127586</v>
      </c>
      <c r="AF134" s="18">
        <v>1.798911</v>
      </c>
      <c r="AG134" s="18">
        <v>2.729356</v>
      </c>
      <c r="AH134" s="18">
        <v>0.0</v>
      </c>
      <c r="AI134" s="18">
        <v>2.440013</v>
      </c>
      <c r="AJ134" s="18">
        <v>2.736879</v>
      </c>
      <c r="AK134" s="18">
        <v>2.172201</v>
      </c>
      <c r="AL134" s="19" t="s">
        <v>58</v>
      </c>
      <c r="AM134" s="19"/>
      <c r="AN134" s="19"/>
      <c r="AO134" s="19"/>
      <c r="AP134" s="19"/>
      <c r="AQ134" s="19"/>
    </row>
    <row r="135">
      <c r="A135" s="14" t="s">
        <v>214</v>
      </c>
      <c r="B135" s="14" t="s">
        <v>254</v>
      </c>
      <c r="C135" s="14" t="s">
        <v>206</v>
      </c>
      <c r="D135" s="14" t="s">
        <v>250</v>
      </c>
      <c r="E135" s="20">
        <v>46300.0</v>
      </c>
      <c r="F135" s="18">
        <v>2.0</v>
      </c>
      <c r="G135" s="18">
        <v>0.0</v>
      </c>
      <c r="H135" s="18">
        <v>0.0</v>
      </c>
      <c r="I135" s="18">
        <v>0.0</v>
      </c>
      <c r="J135" s="18">
        <v>0.0</v>
      </c>
      <c r="K135" s="18">
        <v>0.0</v>
      </c>
      <c r="L135" s="18">
        <v>0.0</v>
      </c>
      <c r="M135" s="18">
        <v>0.0</v>
      </c>
      <c r="N135" s="18">
        <v>0.0</v>
      </c>
      <c r="O135" s="18">
        <v>0.0</v>
      </c>
      <c r="P135" s="18">
        <v>0.0</v>
      </c>
      <c r="Q135" s="18">
        <v>0.0</v>
      </c>
      <c r="R135" s="18">
        <v>0.0</v>
      </c>
      <c r="S135" s="18">
        <v>0.0</v>
      </c>
      <c r="T135" s="18">
        <v>0.0</v>
      </c>
      <c r="U135" s="18">
        <v>0.0</v>
      </c>
      <c r="V135" s="18">
        <v>0.0</v>
      </c>
      <c r="W135" s="18">
        <v>0.0</v>
      </c>
      <c r="X135" s="18">
        <v>0.0</v>
      </c>
      <c r="Y135" s="18">
        <v>0.0</v>
      </c>
      <c r="Z135" s="18">
        <v>0.0</v>
      </c>
      <c r="AA135" s="18">
        <v>1.673563</v>
      </c>
      <c r="AB135" s="18">
        <v>1.046972</v>
      </c>
      <c r="AC135" s="18">
        <v>2.172201</v>
      </c>
      <c r="AD135" s="18">
        <v>2.550309</v>
      </c>
      <c r="AE135" s="18">
        <v>3.808601</v>
      </c>
      <c r="AF135" s="18">
        <v>9.055613</v>
      </c>
      <c r="AG135" s="18">
        <v>7.797588</v>
      </c>
      <c r="AH135" s="18">
        <v>0.0</v>
      </c>
      <c r="AI135" s="18">
        <v>2.440013</v>
      </c>
      <c r="AJ135" s="18">
        <v>2.736879</v>
      </c>
      <c r="AK135" s="18">
        <v>2.172201</v>
      </c>
      <c r="AL135" s="19" t="s">
        <v>58</v>
      </c>
      <c r="AM135" s="19"/>
      <c r="AN135" s="19"/>
      <c r="AO135" s="19"/>
      <c r="AP135" s="19"/>
      <c r="AQ135" s="19"/>
    </row>
    <row r="136">
      <c r="A136" s="14" t="s">
        <v>216</v>
      </c>
      <c r="B136" s="14" t="s">
        <v>255</v>
      </c>
      <c r="C136" s="14" t="s">
        <v>206</v>
      </c>
      <c r="D136" s="14" t="s">
        <v>250</v>
      </c>
      <c r="E136" s="14" t="s">
        <v>62</v>
      </c>
      <c r="F136" s="18">
        <v>38.0</v>
      </c>
      <c r="G136" s="18">
        <v>1.0</v>
      </c>
      <c r="H136" s="18">
        <v>79.0</v>
      </c>
      <c r="I136" s="18">
        <v>79.0</v>
      </c>
      <c r="J136" s="18">
        <v>0.0</v>
      </c>
      <c r="K136" s="18">
        <v>0.0</v>
      </c>
      <c r="L136" s="18">
        <v>0.0</v>
      </c>
      <c r="M136" s="18">
        <v>0.0</v>
      </c>
      <c r="N136" s="18">
        <v>0.0</v>
      </c>
      <c r="O136" s="18">
        <v>0.0</v>
      </c>
      <c r="P136" s="18">
        <v>0.0</v>
      </c>
      <c r="Q136" s="18">
        <v>0.0</v>
      </c>
      <c r="R136" s="18">
        <v>0.0</v>
      </c>
      <c r="S136" s="18">
        <v>0.0</v>
      </c>
      <c r="T136" s="18">
        <v>0.0</v>
      </c>
      <c r="U136" s="18">
        <v>0.0</v>
      </c>
      <c r="V136" s="18">
        <v>0.0</v>
      </c>
      <c r="W136" s="18">
        <v>0.0</v>
      </c>
      <c r="X136" s="18">
        <v>0.0</v>
      </c>
      <c r="Y136" s="18">
        <v>0.0</v>
      </c>
      <c r="Z136" s="18">
        <v>0.0</v>
      </c>
      <c r="AA136" s="18">
        <v>1.673563</v>
      </c>
      <c r="AB136" s="18">
        <v>1.046972</v>
      </c>
      <c r="AC136" s="18">
        <v>2.172201</v>
      </c>
      <c r="AD136" s="18">
        <v>0.0</v>
      </c>
      <c r="AE136" s="18">
        <v>0.0</v>
      </c>
      <c r="AF136" s="18">
        <v>0.0</v>
      </c>
      <c r="AG136" s="18">
        <v>0.0</v>
      </c>
      <c r="AH136" s="18">
        <v>0.0</v>
      </c>
      <c r="AI136" s="18">
        <v>2.440013</v>
      </c>
      <c r="AJ136" s="18">
        <v>2.736879</v>
      </c>
      <c r="AK136" s="18">
        <v>2.172201</v>
      </c>
      <c r="AL136" s="19" t="s">
        <v>58</v>
      </c>
      <c r="AM136" s="19"/>
      <c r="AN136" s="19"/>
      <c r="AO136" s="19"/>
      <c r="AP136" s="19"/>
      <c r="AQ136" s="19"/>
    </row>
    <row r="137">
      <c r="A137" s="14" t="s">
        <v>256</v>
      </c>
      <c r="B137" s="14" t="s">
        <v>257</v>
      </c>
      <c r="C137" s="14" t="s">
        <v>258</v>
      </c>
      <c r="D137" s="14" t="s">
        <v>259</v>
      </c>
      <c r="E137" s="14" t="s">
        <v>60</v>
      </c>
      <c r="F137" s="18">
        <v>9.0</v>
      </c>
      <c r="G137" s="18">
        <v>0.0</v>
      </c>
      <c r="H137" s="18">
        <v>3339.0</v>
      </c>
      <c r="I137" s="18">
        <v>0.0</v>
      </c>
      <c r="J137" s="18">
        <v>7.934829</v>
      </c>
      <c r="K137" s="18">
        <v>10.7344</v>
      </c>
      <c r="L137" s="18">
        <v>14.34468</v>
      </c>
      <c r="M137" s="18">
        <v>6.015805</v>
      </c>
      <c r="N137" s="18">
        <v>0.560423</v>
      </c>
      <c r="O137" s="18">
        <v>0.066667</v>
      </c>
      <c r="P137" s="18">
        <v>0.1</v>
      </c>
      <c r="Q137" s="18">
        <v>0.166667</v>
      </c>
      <c r="R137" s="18">
        <v>0.903788</v>
      </c>
      <c r="S137" s="18">
        <v>1.556162</v>
      </c>
      <c r="T137" s="18">
        <v>0.066667</v>
      </c>
      <c r="U137" s="18">
        <v>0.1</v>
      </c>
      <c r="V137" s="18">
        <v>0.166667</v>
      </c>
      <c r="W137" s="18">
        <v>0.903788</v>
      </c>
      <c r="X137" s="18">
        <v>1.556162</v>
      </c>
      <c r="Y137" s="18">
        <v>1.192711</v>
      </c>
      <c r="Z137" s="18">
        <v>0.1</v>
      </c>
      <c r="AA137" s="18">
        <v>0.903788</v>
      </c>
      <c r="AB137" s="18">
        <v>0.6709</v>
      </c>
      <c r="AC137" s="18">
        <v>1.192711</v>
      </c>
      <c r="AD137" s="18">
        <v>0.903788</v>
      </c>
      <c r="AE137" s="18">
        <v>0.903788</v>
      </c>
      <c r="AF137" s="18">
        <v>1.662235</v>
      </c>
      <c r="AG137" s="18">
        <v>3.511874</v>
      </c>
      <c r="AH137" s="18">
        <v>0.0</v>
      </c>
      <c r="AI137" s="18">
        <v>0.986263</v>
      </c>
      <c r="AJ137" s="18">
        <v>1.090167</v>
      </c>
      <c r="AK137" s="18">
        <v>1.192711</v>
      </c>
      <c r="AL137" s="19" t="s">
        <v>58</v>
      </c>
      <c r="AM137" s="19"/>
      <c r="AN137" s="19"/>
      <c r="AO137" s="19"/>
      <c r="AP137" s="19"/>
      <c r="AQ137" s="19"/>
    </row>
    <row r="138">
      <c r="A138" s="14" t="s">
        <v>260</v>
      </c>
      <c r="B138" s="14" t="s">
        <v>261</v>
      </c>
      <c r="C138" s="14" t="s">
        <v>258</v>
      </c>
      <c r="D138" s="14" t="s">
        <v>259</v>
      </c>
      <c r="E138" s="14" t="s">
        <v>62</v>
      </c>
      <c r="F138" s="18">
        <v>7.0</v>
      </c>
      <c r="G138" s="18">
        <v>0.0</v>
      </c>
      <c r="H138" s="18">
        <v>0.0</v>
      </c>
      <c r="I138" s="18">
        <v>0.0</v>
      </c>
      <c r="J138" s="18">
        <v>0.0</v>
      </c>
      <c r="K138" s="18">
        <v>0.0</v>
      </c>
      <c r="L138" s="18">
        <v>0.0</v>
      </c>
      <c r="M138" s="18">
        <v>0.0</v>
      </c>
      <c r="N138" s="18">
        <v>0.0</v>
      </c>
      <c r="O138" s="18">
        <v>0.0</v>
      </c>
      <c r="P138" s="18">
        <v>0.0</v>
      </c>
      <c r="Q138" s="18">
        <v>0.0</v>
      </c>
      <c r="R138" s="18">
        <v>0.0</v>
      </c>
      <c r="S138" s="18">
        <v>0.0</v>
      </c>
      <c r="T138" s="18">
        <v>0.0</v>
      </c>
      <c r="U138" s="18">
        <v>0.0</v>
      </c>
      <c r="V138" s="18">
        <v>0.0</v>
      </c>
      <c r="W138" s="18">
        <v>0.0</v>
      </c>
      <c r="X138" s="18">
        <v>0.0</v>
      </c>
      <c r="Y138" s="18">
        <v>0.0</v>
      </c>
      <c r="Z138" s="18">
        <v>0.1</v>
      </c>
      <c r="AA138" s="18">
        <v>0.903788</v>
      </c>
      <c r="AB138" s="18">
        <v>0.6709</v>
      </c>
      <c r="AC138" s="18">
        <v>1.192711</v>
      </c>
      <c r="AD138" s="18">
        <v>0.0</v>
      </c>
      <c r="AE138" s="18">
        <v>0.0</v>
      </c>
      <c r="AF138" s="18">
        <v>0.0</v>
      </c>
      <c r="AG138" s="18">
        <v>0.0</v>
      </c>
      <c r="AH138" s="18">
        <v>0.0</v>
      </c>
      <c r="AI138" s="18">
        <v>0.986263</v>
      </c>
      <c r="AJ138" s="18">
        <v>1.090167</v>
      </c>
      <c r="AK138" s="18">
        <v>1.192711</v>
      </c>
      <c r="AL138" s="19" t="s">
        <v>58</v>
      </c>
      <c r="AM138" s="19"/>
      <c r="AN138" s="19"/>
      <c r="AO138" s="19"/>
      <c r="AP138" s="19"/>
      <c r="AQ138" s="19"/>
    </row>
    <row r="139">
      <c r="A139" s="14" t="s">
        <v>262</v>
      </c>
      <c r="B139" s="14" t="s">
        <v>263</v>
      </c>
      <c r="C139" s="14" t="s">
        <v>258</v>
      </c>
      <c r="D139" s="14" t="s">
        <v>264</v>
      </c>
      <c r="E139" s="14" t="s">
        <v>72</v>
      </c>
      <c r="F139" s="18">
        <v>1.0</v>
      </c>
      <c r="G139" s="18">
        <v>0.0</v>
      </c>
      <c r="H139" s="18">
        <v>157.0</v>
      </c>
      <c r="I139" s="18">
        <v>0.0</v>
      </c>
      <c r="J139" s="18">
        <v>0.945055</v>
      </c>
      <c r="K139" s="18">
        <v>1.071195</v>
      </c>
      <c r="L139" s="18">
        <v>0.965395</v>
      </c>
      <c r="M139" s="18">
        <v>1.071195</v>
      </c>
      <c r="N139" s="18">
        <v>1.0</v>
      </c>
      <c r="O139" s="18">
        <v>1.071195</v>
      </c>
      <c r="P139" s="18">
        <v>1.071195</v>
      </c>
      <c r="Q139" s="18">
        <v>1.071195</v>
      </c>
      <c r="R139" s="18">
        <v>1.071195</v>
      </c>
      <c r="S139" s="18">
        <v>1.071195</v>
      </c>
      <c r="T139" s="18">
        <v>1.071195</v>
      </c>
      <c r="U139" s="18">
        <v>1.071195</v>
      </c>
      <c r="V139" s="18">
        <v>1.071195</v>
      </c>
      <c r="W139" s="18">
        <v>1.071195</v>
      </c>
      <c r="X139" s="18">
        <v>1.071195</v>
      </c>
      <c r="Y139" s="18">
        <v>1.071195</v>
      </c>
      <c r="Z139" s="18">
        <v>0.0</v>
      </c>
      <c r="AA139" s="18">
        <v>3.989361</v>
      </c>
      <c r="AB139" s="18">
        <v>1.506005</v>
      </c>
      <c r="AC139" s="18">
        <v>3.511874</v>
      </c>
      <c r="AD139" s="18">
        <v>3.273595</v>
      </c>
      <c r="AE139" s="18">
        <v>3.273595</v>
      </c>
      <c r="AF139" s="18">
        <v>8.54765</v>
      </c>
      <c r="AG139" s="18">
        <v>10.41676</v>
      </c>
      <c r="AH139" s="18">
        <v>0.0</v>
      </c>
      <c r="AI139" s="18">
        <v>0.986263</v>
      </c>
      <c r="AJ139" s="18">
        <v>1.090167</v>
      </c>
      <c r="AK139" s="18">
        <v>1.192711</v>
      </c>
      <c r="AL139" s="19" t="s">
        <v>58</v>
      </c>
      <c r="AM139" s="19"/>
      <c r="AN139" s="19"/>
      <c r="AO139" s="19"/>
      <c r="AP139" s="19"/>
      <c r="AQ139" s="19"/>
    </row>
    <row r="140">
      <c r="A140" s="14" t="s">
        <v>265</v>
      </c>
      <c r="B140" s="14" t="s">
        <v>266</v>
      </c>
      <c r="C140" s="14" t="s">
        <v>258</v>
      </c>
      <c r="D140" s="14" t="s">
        <v>264</v>
      </c>
      <c r="E140" s="14" t="s">
        <v>75</v>
      </c>
      <c r="F140" s="18">
        <v>2.0</v>
      </c>
      <c r="G140" s="18">
        <v>0.0</v>
      </c>
      <c r="H140" s="18">
        <v>1277.0</v>
      </c>
      <c r="I140" s="18">
        <v>0.0</v>
      </c>
      <c r="J140" s="18">
        <v>16.12646</v>
      </c>
      <c r="K140" s="18">
        <v>19.03239</v>
      </c>
      <c r="L140" s="18">
        <v>17.62631</v>
      </c>
      <c r="M140" s="18">
        <v>13.62563</v>
      </c>
      <c r="N140" s="18">
        <v>0.715918</v>
      </c>
      <c r="O140" s="18">
        <v>5.40676</v>
      </c>
      <c r="P140" s="18">
        <v>5.40676</v>
      </c>
      <c r="Q140" s="18">
        <v>5.40676</v>
      </c>
      <c r="R140" s="18">
        <v>13.62563</v>
      </c>
      <c r="S140" s="18">
        <v>13.62563</v>
      </c>
      <c r="T140" s="18">
        <v>5.40676</v>
      </c>
      <c r="U140" s="18">
        <v>5.40676</v>
      </c>
      <c r="V140" s="18">
        <v>5.40676</v>
      </c>
      <c r="W140" s="18">
        <v>13.62563</v>
      </c>
      <c r="X140" s="18">
        <v>13.62563</v>
      </c>
      <c r="Y140" s="18">
        <v>9.516195</v>
      </c>
      <c r="Z140" s="18">
        <v>0.0</v>
      </c>
      <c r="AA140" s="18">
        <v>3.989361</v>
      </c>
      <c r="AB140" s="18">
        <v>1.506005</v>
      </c>
      <c r="AC140" s="18">
        <v>3.511874</v>
      </c>
      <c r="AD140" s="18">
        <v>13.62563</v>
      </c>
      <c r="AE140" s="18">
        <v>13.62563</v>
      </c>
      <c r="AF140" s="18">
        <v>9.516195</v>
      </c>
      <c r="AG140" s="18">
        <v>9.516195</v>
      </c>
      <c r="AH140" s="18">
        <v>0.0</v>
      </c>
      <c r="AI140" s="18">
        <v>0.986263</v>
      </c>
      <c r="AJ140" s="18">
        <v>1.090167</v>
      </c>
      <c r="AK140" s="18">
        <v>1.192711</v>
      </c>
      <c r="AL140" s="19" t="s">
        <v>58</v>
      </c>
      <c r="AM140" s="19"/>
      <c r="AN140" s="19"/>
      <c r="AO140" s="19"/>
      <c r="AP140" s="19"/>
      <c r="AQ140" s="19"/>
    </row>
    <row r="141">
      <c r="A141" s="14" t="s">
        <v>256</v>
      </c>
      <c r="B141" s="14" t="s">
        <v>267</v>
      </c>
      <c r="C141" s="14" t="s">
        <v>258</v>
      </c>
      <c r="D141" s="14" t="s">
        <v>264</v>
      </c>
      <c r="E141" s="14" t="s">
        <v>60</v>
      </c>
      <c r="F141" s="18">
        <v>11.0</v>
      </c>
      <c r="G141" s="18">
        <v>0.0</v>
      </c>
      <c r="H141" s="18">
        <v>3406.0</v>
      </c>
      <c r="I141" s="18">
        <v>0.0</v>
      </c>
      <c r="J141" s="18">
        <v>38.66357</v>
      </c>
      <c r="K141" s="18">
        <v>38.63062</v>
      </c>
      <c r="L141" s="18">
        <v>35.31809</v>
      </c>
      <c r="M141" s="18">
        <v>23.62515</v>
      </c>
      <c r="N141" s="18">
        <v>0.611566</v>
      </c>
      <c r="O141" s="18">
        <v>0.516585</v>
      </c>
      <c r="P141" s="18">
        <v>0.986263</v>
      </c>
      <c r="Q141" s="18">
        <v>1.203704</v>
      </c>
      <c r="R141" s="18">
        <v>2.450812</v>
      </c>
      <c r="S141" s="18">
        <v>4.007499</v>
      </c>
      <c r="T141" s="18">
        <v>0.986263</v>
      </c>
      <c r="U141" s="18">
        <v>1.203704</v>
      </c>
      <c r="V141" s="18">
        <v>1.851241</v>
      </c>
      <c r="W141" s="18">
        <v>3.989361</v>
      </c>
      <c r="X141" s="18">
        <v>6.175064</v>
      </c>
      <c r="Y141" s="18">
        <v>3.511874</v>
      </c>
      <c r="Z141" s="18">
        <v>0.0</v>
      </c>
      <c r="AA141" s="18">
        <v>3.989361</v>
      </c>
      <c r="AB141" s="18">
        <v>1.506005</v>
      </c>
      <c r="AC141" s="18">
        <v>3.511874</v>
      </c>
      <c r="AD141" s="18">
        <v>0.903788</v>
      </c>
      <c r="AE141" s="18">
        <v>0.903788</v>
      </c>
      <c r="AF141" s="18">
        <v>1.662235</v>
      </c>
      <c r="AG141" s="18">
        <v>3.511874</v>
      </c>
      <c r="AH141" s="18">
        <v>0.0</v>
      </c>
      <c r="AI141" s="18">
        <v>0.986263</v>
      </c>
      <c r="AJ141" s="18">
        <v>1.090167</v>
      </c>
      <c r="AK141" s="18">
        <v>1.192711</v>
      </c>
      <c r="AL141" s="19" t="s">
        <v>58</v>
      </c>
      <c r="AM141" s="19"/>
      <c r="AN141" s="19"/>
      <c r="AO141" s="19"/>
      <c r="AP141" s="19"/>
      <c r="AQ141" s="19"/>
    </row>
    <row r="142">
      <c r="A142" s="14" t="s">
        <v>260</v>
      </c>
      <c r="B142" s="14" t="s">
        <v>268</v>
      </c>
      <c r="C142" s="14" t="s">
        <v>258</v>
      </c>
      <c r="D142" s="14" t="s">
        <v>264</v>
      </c>
      <c r="E142" s="14" t="s">
        <v>62</v>
      </c>
      <c r="F142" s="18">
        <v>25.0</v>
      </c>
      <c r="G142" s="18">
        <v>0.0</v>
      </c>
      <c r="H142" s="18">
        <v>0.0</v>
      </c>
      <c r="I142" s="18">
        <v>0.0</v>
      </c>
      <c r="J142" s="18">
        <v>0.0</v>
      </c>
      <c r="K142" s="18">
        <v>0.0</v>
      </c>
      <c r="L142" s="18">
        <v>0.0</v>
      </c>
      <c r="M142" s="18">
        <v>0.0</v>
      </c>
      <c r="N142" s="18">
        <v>0.0</v>
      </c>
      <c r="O142" s="18">
        <v>0.0</v>
      </c>
      <c r="P142" s="18">
        <v>0.0</v>
      </c>
      <c r="Q142" s="18">
        <v>0.0</v>
      </c>
      <c r="R142" s="18">
        <v>0.0</v>
      </c>
      <c r="S142" s="18">
        <v>0.0</v>
      </c>
      <c r="T142" s="18">
        <v>0.0</v>
      </c>
      <c r="U142" s="18">
        <v>0.0</v>
      </c>
      <c r="V142" s="18">
        <v>0.0</v>
      </c>
      <c r="W142" s="18">
        <v>0.0</v>
      </c>
      <c r="X142" s="18">
        <v>0.0</v>
      </c>
      <c r="Y142" s="18">
        <v>0.0</v>
      </c>
      <c r="Z142" s="18">
        <v>0.0</v>
      </c>
      <c r="AA142" s="18">
        <v>3.989361</v>
      </c>
      <c r="AB142" s="18">
        <v>1.506005</v>
      </c>
      <c r="AC142" s="18">
        <v>3.511874</v>
      </c>
      <c r="AD142" s="18">
        <v>0.0</v>
      </c>
      <c r="AE142" s="18">
        <v>0.0</v>
      </c>
      <c r="AF142" s="18">
        <v>0.0</v>
      </c>
      <c r="AG142" s="18">
        <v>0.0</v>
      </c>
      <c r="AH142" s="18">
        <v>0.0</v>
      </c>
      <c r="AI142" s="18">
        <v>0.986263</v>
      </c>
      <c r="AJ142" s="18">
        <v>1.090167</v>
      </c>
      <c r="AK142" s="18">
        <v>1.192711</v>
      </c>
      <c r="AL142" s="19" t="s">
        <v>58</v>
      </c>
      <c r="AM142" s="19"/>
      <c r="AN142" s="19"/>
      <c r="AO142" s="19"/>
      <c r="AP142" s="19"/>
      <c r="AQ142" s="19"/>
    </row>
    <row r="143">
      <c r="A143" s="14" t="s">
        <v>256</v>
      </c>
      <c r="B143" s="14" t="s">
        <v>269</v>
      </c>
      <c r="C143" s="14" t="s">
        <v>258</v>
      </c>
      <c r="D143" s="14" t="s">
        <v>270</v>
      </c>
      <c r="E143" s="14" t="s">
        <v>60</v>
      </c>
      <c r="F143" s="18">
        <v>4.0</v>
      </c>
      <c r="G143" s="18">
        <v>0.0</v>
      </c>
      <c r="H143" s="18">
        <v>1397.0</v>
      </c>
      <c r="I143" s="18">
        <v>0.0</v>
      </c>
      <c r="J143" s="18">
        <v>14.76983</v>
      </c>
      <c r="K143" s="18">
        <v>15.91774</v>
      </c>
      <c r="L143" s="18">
        <v>15.37058</v>
      </c>
      <c r="M143" s="18">
        <v>14.0361</v>
      </c>
      <c r="N143" s="18">
        <v>0.88179</v>
      </c>
      <c r="O143" s="18">
        <v>0.25</v>
      </c>
      <c r="P143" s="18">
        <v>0.25</v>
      </c>
      <c r="Q143" s="18">
        <v>0.333333</v>
      </c>
      <c r="R143" s="18">
        <v>1.298302</v>
      </c>
      <c r="S143" s="18">
        <v>1.298302</v>
      </c>
      <c r="T143" s="18">
        <v>0.25</v>
      </c>
      <c r="U143" s="18">
        <v>0.25</v>
      </c>
      <c r="V143" s="18">
        <v>0.333333</v>
      </c>
      <c r="W143" s="18">
        <v>1.298302</v>
      </c>
      <c r="X143" s="18">
        <v>1.298302</v>
      </c>
      <c r="Y143" s="18">
        <v>3.979434</v>
      </c>
      <c r="Z143" s="18">
        <v>0.0</v>
      </c>
      <c r="AA143" s="18">
        <v>1.298302</v>
      </c>
      <c r="AB143" s="18">
        <v>0.837776</v>
      </c>
      <c r="AC143" s="18">
        <v>3.979434</v>
      </c>
      <c r="AD143" s="18">
        <v>0.903788</v>
      </c>
      <c r="AE143" s="18">
        <v>0.903788</v>
      </c>
      <c r="AF143" s="18">
        <v>1.662235</v>
      </c>
      <c r="AG143" s="18">
        <v>3.511874</v>
      </c>
      <c r="AH143" s="18">
        <v>0.0</v>
      </c>
      <c r="AI143" s="18">
        <v>0.986263</v>
      </c>
      <c r="AJ143" s="18">
        <v>1.090167</v>
      </c>
      <c r="AK143" s="18">
        <v>1.192711</v>
      </c>
      <c r="AL143" s="19" t="s">
        <v>58</v>
      </c>
      <c r="AM143" s="19"/>
      <c r="AN143" s="19"/>
      <c r="AO143" s="19"/>
      <c r="AP143" s="19"/>
      <c r="AQ143" s="19"/>
    </row>
    <row r="144">
      <c r="A144" s="14" t="s">
        <v>260</v>
      </c>
      <c r="B144" s="14" t="s">
        <v>271</v>
      </c>
      <c r="C144" s="14" t="s">
        <v>258</v>
      </c>
      <c r="D144" s="14" t="s">
        <v>270</v>
      </c>
      <c r="E144" s="14" t="s">
        <v>62</v>
      </c>
      <c r="F144" s="18">
        <v>15.0</v>
      </c>
      <c r="G144" s="18">
        <v>5.0</v>
      </c>
      <c r="H144" s="18">
        <v>164.0</v>
      </c>
      <c r="I144" s="18">
        <v>164.0</v>
      </c>
      <c r="J144" s="18">
        <v>0.0</v>
      </c>
      <c r="K144" s="18">
        <v>0.0</v>
      </c>
      <c r="L144" s="18">
        <v>0.0</v>
      </c>
      <c r="M144" s="18">
        <v>0.0</v>
      </c>
      <c r="N144" s="18">
        <v>0.0</v>
      </c>
      <c r="O144" s="18">
        <v>0.0</v>
      </c>
      <c r="P144" s="18">
        <v>0.0</v>
      </c>
      <c r="Q144" s="18">
        <v>0.0</v>
      </c>
      <c r="R144" s="18">
        <v>0.0</v>
      </c>
      <c r="S144" s="18">
        <v>0.0</v>
      </c>
      <c r="T144" s="18">
        <v>0.0</v>
      </c>
      <c r="U144" s="18">
        <v>0.0</v>
      </c>
      <c r="V144" s="18">
        <v>0.0</v>
      </c>
      <c r="W144" s="18">
        <v>0.0</v>
      </c>
      <c r="X144" s="18">
        <v>0.0</v>
      </c>
      <c r="Y144" s="18">
        <v>0.0</v>
      </c>
      <c r="Z144" s="18">
        <v>0.0</v>
      </c>
      <c r="AA144" s="18">
        <v>1.298302</v>
      </c>
      <c r="AB144" s="18">
        <v>0.837776</v>
      </c>
      <c r="AC144" s="18">
        <v>3.979434</v>
      </c>
      <c r="AD144" s="18">
        <v>0.0</v>
      </c>
      <c r="AE144" s="18">
        <v>0.0</v>
      </c>
      <c r="AF144" s="18">
        <v>0.0</v>
      </c>
      <c r="AG144" s="18">
        <v>0.0</v>
      </c>
      <c r="AH144" s="18">
        <v>0.0</v>
      </c>
      <c r="AI144" s="18">
        <v>0.986263</v>
      </c>
      <c r="AJ144" s="18">
        <v>1.090167</v>
      </c>
      <c r="AK144" s="18">
        <v>1.192711</v>
      </c>
      <c r="AL144" s="19" t="s">
        <v>58</v>
      </c>
      <c r="AM144" s="19"/>
      <c r="AN144" s="19"/>
      <c r="AO144" s="19"/>
      <c r="AP144" s="19"/>
      <c r="AQ144" s="19"/>
    </row>
    <row r="145">
      <c r="A145" s="14" t="s">
        <v>272</v>
      </c>
      <c r="B145" s="14" t="s">
        <v>273</v>
      </c>
      <c r="C145" s="14" t="s">
        <v>258</v>
      </c>
      <c r="D145" s="14" t="s">
        <v>274</v>
      </c>
      <c r="E145" s="20">
        <v>46310.0</v>
      </c>
      <c r="F145" s="18">
        <v>3.0</v>
      </c>
      <c r="G145" s="18">
        <v>0.0</v>
      </c>
      <c r="H145" s="18">
        <v>930.0</v>
      </c>
      <c r="I145" s="18">
        <v>0.0</v>
      </c>
      <c r="J145" s="18">
        <v>12.98296</v>
      </c>
      <c r="K145" s="18">
        <v>11.83179</v>
      </c>
      <c r="L145" s="18">
        <v>10.43008</v>
      </c>
      <c r="M145" s="18">
        <v>11.49845</v>
      </c>
      <c r="N145" s="18">
        <v>0.971827</v>
      </c>
      <c r="O145" s="18">
        <v>0.0</v>
      </c>
      <c r="P145" s="18">
        <v>0.0</v>
      </c>
      <c r="Q145" s="18">
        <v>0.0</v>
      </c>
      <c r="R145" s="18">
        <v>0.333333</v>
      </c>
      <c r="S145" s="18">
        <v>11.49845</v>
      </c>
      <c r="T145" s="18">
        <v>0.333333</v>
      </c>
      <c r="U145" s="18">
        <v>0.333333</v>
      </c>
      <c r="V145" s="18">
        <v>0.333333</v>
      </c>
      <c r="W145" s="18">
        <v>11.49845</v>
      </c>
      <c r="X145" s="18">
        <v>11.49845</v>
      </c>
      <c r="Y145" s="18">
        <v>3.943928</v>
      </c>
      <c r="Z145" s="18">
        <v>0.035746</v>
      </c>
      <c r="AA145" s="18">
        <v>0.691111</v>
      </c>
      <c r="AB145" s="18">
        <v>1.034708</v>
      </c>
      <c r="AC145" s="18">
        <v>3.943928</v>
      </c>
      <c r="AD145" s="18">
        <v>0.333333</v>
      </c>
      <c r="AE145" s="18">
        <v>11.49845</v>
      </c>
      <c r="AF145" s="18">
        <v>3.943928</v>
      </c>
      <c r="AG145" s="18">
        <v>3.943928</v>
      </c>
      <c r="AH145" s="18">
        <v>0.0</v>
      </c>
      <c r="AI145" s="18">
        <v>0.986263</v>
      </c>
      <c r="AJ145" s="18">
        <v>1.090167</v>
      </c>
      <c r="AK145" s="18">
        <v>1.192711</v>
      </c>
      <c r="AL145" s="19" t="s">
        <v>58</v>
      </c>
      <c r="AM145" s="19"/>
      <c r="AN145" s="19"/>
      <c r="AO145" s="19"/>
      <c r="AP145" s="19"/>
      <c r="AQ145" s="19"/>
    </row>
    <row r="146">
      <c r="A146" s="14" t="s">
        <v>262</v>
      </c>
      <c r="B146" s="14" t="s">
        <v>275</v>
      </c>
      <c r="C146" s="14" t="s">
        <v>258</v>
      </c>
      <c r="D146" s="14" t="s">
        <v>274</v>
      </c>
      <c r="E146" s="14" t="s">
        <v>72</v>
      </c>
      <c r="F146" s="18">
        <v>4.0</v>
      </c>
      <c r="G146" s="18">
        <v>0.0</v>
      </c>
      <c r="H146" s="18">
        <v>601.0</v>
      </c>
      <c r="I146" s="18">
        <v>0.0</v>
      </c>
      <c r="J146" s="18">
        <v>30.81651</v>
      </c>
      <c r="K146" s="18">
        <v>41.66706</v>
      </c>
      <c r="L146" s="18">
        <v>34.24037</v>
      </c>
      <c r="M146" s="18">
        <v>20.81665</v>
      </c>
      <c r="N146" s="18">
        <v>0.499595</v>
      </c>
      <c r="O146" s="18">
        <v>1.65747</v>
      </c>
      <c r="P146" s="18">
        <v>1.65747</v>
      </c>
      <c r="Q146" s="18">
        <v>3.273595</v>
      </c>
      <c r="R146" s="18">
        <v>15.91934</v>
      </c>
      <c r="S146" s="18">
        <v>15.91934</v>
      </c>
      <c r="T146" s="18">
        <v>1.65747</v>
      </c>
      <c r="U146" s="18">
        <v>1.65747</v>
      </c>
      <c r="V146" s="18">
        <v>3.273595</v>
      </c>
      <c r="W146" s="18">
        <v>15.91934</v>
      </c>
      <c r="X146" s="18">
        <v>15.91934</v>
      </c>
      <c r="Y146" s="18">
        <v>10.41676</v>
      </c>
      <c r="Z146" s="18">
        <v>0.035746</v>
      </c>
      <c r="AA146" s="18">
        <v>0.691111</v>
      </c>
      <c r="AB146" s="18">
        <v>1.034708</v>
      </c>
      <c r="AC146" s="18">
        <v>3.943928</v>
      </c>
      <c r="AD146" s="18">
        <v>3.273595</v>
      </c>
      <c r="AE146" s="18">
        <v>3.273595</v>
      </c>
      <c r="AF146" s="18">
        <v>8.54765</v>
      </c>
      <c r="AG146" s="18">
        <v>10.41676</v>
      </c>
      <c r="AH146" s="18">
        <v>0.0</v>
      </c>
      <c r="AI146" s="18">
        <v>0.986263</v>
      </c>
      <c r="AJ146" s="18">
        <v>1.090167</v>
      </c>
      <c r="AK146" s="18">
        <v>1.192711</v>
      </c>
      <c r="AL146" s="19" t="s">
        <v>58</v>
      </c>
      <c r="AM146" s="19"/>
      <c r="AN146" s="19"/>
      <c r="AO146" s="19"/>
      <c r="AP146" s="19"/>
      <c r="AQ146" s="19"/>
    </row>
    <row r="147">
      <c r="A147" s="14" t="s">
        <v>256</v>
      </c>
      <c r="B147" s="14" t="s">
        <v>276</v>
      </c>
      <c r="C147" s="14" t="s">
        <v>258</v>
      </c>
      <c r="D147" s="14" t="s">
        <v>274</v>
      </c>
      <c r="E147" s="14" t="s">
        <v>60</v>
      </c>
      <c r="F147" s="18">
        <v>36.0</v>
      </c>
      <c r="G147" s="18">
        <v>0.0</v>
      </c>
      <c r="H147" s="18">
        <v>6057.0</v>
      </c>
      <c r="I147" s="18">
        <v>0.0</v>
      </c>
      <c r="J147" s="18">
        <v>47.96622</v>
      </c>
      <c r="K147" s="18">
        <v>34.45133</v>
      </c>
      <c r="L147" s="18">
        <v>33.79299</v>
      </c>
      <c r="M147" s="18">
        <v>18.63652</v>
      </c>
      <c r="N147" s="18">
        <v>0.540952</v>
      </c>
      <c r="O147" s="18">
        <v>0.267989</v>
      </c>
      <c r="P147" s="18">
        <v>0.359973</v>
      </c>
      <c r="Q147" s="18">
        <v>0.422161</v>
      </c>
      <c r="R147" s="18">
        <v>0.633333</v>
      </c>
      <c r="S147" s="18">
        <v>1.016667</v>
      </c>
      <c r="T147" s="18">
        <v>0.267989</v>
      </c>
      <c r="U147" s="18">
        <v>0.359973</v>
      </c>
      <c r="V147" s="18">
        <v>0.422161</v>
      </c>
      <c r="W147" s="18">
        <v>0.633333</v>
      </c>
      <c r="X147" s="18">
        <v>1.016667</v>
      </c>
      <c r="Y147" s="18">
        <v>0.956981</v>
      </c>
      <c r="Z147" s="18">
        <v>0.035746</v>
      </c>
      <c r="AA147" s="18">
        <v>0.691111</v>
      </c>
      <c r="AB147" s="18">
        <v>1.034708</v>
      </c>
      <c r="AC147" s="18">
        <v>3.943928</v>
      </c>
      <c r="AD147" s="18">
        <v>0.903788</v>
      </c>
      <c r="AE147" s="18">
        <v>0.903788</v>
      </c>
      <c r="AF147" s="18">
        <v>1.662235</v>
      </c>
      <c r="AG147" s="18">
        <v>3.511874</v>
      </c>
      <c r="AH147" s="18">
        <v>0.0</v>
      </c>
      <c r="AI147" s="18">
        <v>0.986263</v>
      </c>
      <c r="AJ147" s="18">
        <v>1.090167</v>
      </c>
      <c r="AK147" s="18">
        <v>1.192711</v>
      </c>
      <c r="AL147" s="19" t="s">
        <v>58</v>
      </c>
      <c r="AM147" s="19"/>
      <c r="AN147" s="19"/>
      <c r="AO147" s="19"/>
      <c r="AP147" s="19"/>
      <c r="AQ147" s="19"/>
    </row>
    <row r="148">
      <c r="A148" s="14" t="s">
        <v>260</v>
      </c>
      <c r="B148" s="14" t="s">
        <v>277</v>
      </c>
      <c r="C148" s="14" t="s">
        <v>258</v>
      </c>
      <c r="D148" s="14" t="s">
        <v>274</v>
      </c>
      <c r="E148" s="14" t="s">
        <v>62</v>
      </c>
      <c r="F148" s="18">
        <v>42.0</v>
      </c>
      <c r="G148" s="18">
        <v>2.0</v>
      </c>
      <c r="H148" s="18">
        <v>167.0</v>
      </c>
      <c r="I148" s="18">
        <v>167.0</v>
      </c>
      <c r="J148" s="18">
        <v>0.0</v>
      </c>
      <c r="K148" s="18">
        <v>0.0</v>
      </c>
      <c r="L148" s="18">
        <v>0.0</v>
      </c>
      <c r="M148" s="18">
        <v>0.0</v>
      </c>
      <c r="N148" s="18">
        <v>0.0</v>
      </c>
      <c r="O148" s="18">
        <v>0.0</v>
      </c>
      <c r="P148" s="18">
        <v>0.0</v>
      </c>
      <c r="Q148" s="18">
        <v>0.0</v>
      </c>
      <c r="R148" s="18">
        <v>0.0</v>
      </c>
      <c r="S148" s="18">
        <v>0.0</v>
      </c>
      <c r="T148" s="18">
        <v>0.0</v>
      </c>
      <c r="U148" s="18">
        <v>0.0</v>
      </c>
      <c r="V148" s="18">
        <v>0.0</v>
      </c>
      <c r="W148" s="18">
        <v>0.0</v>
      </c>
      <c r="X148" s="18">
        <v>0.0</v>
      </c>
      <c r="Y148" s="18">
        <v>0.0</v>
      </c>
      <c r="Z148" s="18">
        <v>0.035746</v>
      </c>
      <c r="AA148" s="18">
        <v>0.691111</v>
      </c>
      <c r="AB148" s="18">
        <v>1.034708</v>
      </c>
      <c r="AC148" s="18">
        <v>3.943928</v>
      </c>
      <c r="AD148" s="18">
        <v>0.0</v>
      </c>
      <c r="AE148" s="18">
        <v>0.0</v>
      </c>
      <c r="AF148" s="18">
        <v>0.0</v>
      </c>
      <c r="AG148" s="18">
        <v>0.0</v>
      </c>
      <c r="AH148" s="18">
        <v>0.0</v>
      </c>
      <c r="AI148" s="18">
        <v>0.986263</v>
      </c>
      <c r="AJ148" s="18">
        <v>1.090167</v>
      </c>
      <c r="AK148" s="18">
        <v>1.192711</v>
      </c>
      <c r="AL148" s="19" t="s">
        <v>58</v>
      </c>
      <c r="AM148" s="19"/>
      <c r="AN148" s="19"/>
      <c r="AO148" s="19"/>
      <c r="AP148" s="19"/>
      <c r="AQ148" s="19"/>
    </row>
    <row r="149">
      <c r="A149" s="14" t="s">
        <v>278</v>
      </c>
      <c r="B149" s="14" t="s">
        <v>279</v>
      </c>
      <c r="C149" s="14" t="s">
        <v>280</v>
      </c>
      <c r="D149" s="14" t="s">
        <v>281</v>
      </c>
      <c r="E149" s="14" t="s">
        <v>60</v>
      </c>
      <c r="F149" s="18">
        <v>1.0</v>
      </c>
      <c r="G149" s="18">
        <v>0.0</v>
      </c>
      <c r="H149" s="18">
        <v>706.0</v>
      </c>
      <c r="I149" s="18">
        <v>0.0</v>
      </c>
      <c r="J149" s="18">
        <v>0.857143</v>
      </c>
      <c r="K149" s="18">
        <v>0.655172</v>
      </c>
      <c r="L149" s="18">
        <v>2.300231</v>
      </c>
      <c r="M149" s="18">
        <v>0.655172</v>
      </c>
      <c r="N149" s="18">
        <v>1.0</v>
      </c>
      <c r="O149" s="18">
        <v>0.655172</v>
      </c>
      <c r="P149" s="18">
        <v>0.655172</v>
      </c>
      <c r="Q149" s="18">
        <v>0.655172</v>
      </c>
      <c r="R149" s="18">
        <v>0.655172</v>
      </c>
      <c r="S149" s="18">
        <v>0.655172</v>
      </c>
      <c r="T149" s="18">
        <v>0.655172</v>
      </c>
      <c r="U149" s="18">
        <v>0.655172</v>
      </c>
      <c r="V149" s="18">
        <v>0.655172</v>
      </c>
      <c r="W149" s="18">
        <v>0.655172</v>
      </c>
      <c r="X149" s="18">
        <v>0.655172</v>
      </c>
      <c r="Y149" s="18">
        <v>0.655172</v>
      </c>
      <c r="Z149" s="18">
        <v>0.655172</v>
      </c>
      <c r="AA149" s="18">
        <v>0.655172</v>
      </c>
      <c r="AB149" s="18">
        <v>0.655172</v>
      </c>
      <c r="AC149" s="18">
        <v>0.655172</v>
      </c>
      <c r="AD149" s="18">
        <v>6.175064</v>
      </c>
      <c r="AE149" s="18">
        <v>6.175064</v>
      </c>
      <c r="AF149" s="18">
        <v>3.415118</v>
      </c>
      <c r="AG149" s="18">
        <v>6.175064</v>
      </c>
      <c r="AH149" s="18">
        <v>5.40676</v>
      </c>
      <c r="AI149" s="18">
        <v>5.40676</v>
      </c>
      <c r="AJ149" s="18">
        <v>4.078999</v>
      </c>
      <c r="AK149" s="18">
        <v>5.40676</v>
      </c>
      <c r="AL149" s="19" t="s">
        <v>58</v>
      </c>
      <c r="AM149" s="19"/>
      <c r="AN149" s="19"/>
      <c r="AO149" s="19"/>
      <c r="AP149" s="19"/>
      <c r="AQ149" s="19"/>
    </row>
    <row r="150">
      <c r="A150" s="14" t="s">
        <v>282</v>
      </c>
      <c r="B150" s="14" t="s">
        <v>283</v>
      </c>
      <c r="C150" s="14" t="s">
        <v>280</v>
      </c>
      <c r="D150" s="14" t="s">
        <v>284</v>
      </c>
      <c r="E150" s="14" t="s">
        <v>75</v>
      </c>
      <c r="F150" s="18">
        <v>1.0</v>
      </c>
      <c r="G150" s="18">
        <v>0.0</v>
      </c>
      <c r="H150" s="18">
        <v>454.0</v>
      </c>
      <c r="I150" s="18">
        <v>0.0</v>
      </c>
      <c r="J150" s="18">
        <v>4.096154</v>
      </c>
      <c r="K150" s="18">
        <v>5.40676</v>
      </c>
      <c r="L150" s="18">
        <v>5.594492</v>
      </c>
      <c r="M150" s="18">
        <v>5.40676</v>
      </c>
      <c r="N150" s="18">
        <v>1.0</v>
      </c>
      <c r="O150" s="18">
        <v>5.40676</v>
      </c>
      <c r="P150" s="18">
        <v>5.40676</v>
      </c>
      <c r="Q150" s="18">
        <v>5.40676</v>
      </c>
      <c r="R150" s="18">
        <v>5.40676</v>
      </c>
      <c r="S150" s="18">
        <v>5.40676</v>
      </c>
      <c r="T150" s="18">
        <v>5.40676</v>
      </c>
      <c r="U150" s="18">
        <v>5.40676</v>
      </c>
      <c r="V150" s="18">
        <v>5.40676</v>
      </c>
      <c r="W150" s="18">
        <v>5.40676</v>
      </c>
      <c r="X150" s="18">
        <v>5.40676</v>
      </c>
      <c r="Y150" s="18">
        <v>5.40676</v>
      </c>
      <c r="Z150" s="18">
        <v>6.175064</v>
      </c>
      <c r="AA150" s="18">
        <v>6.175064</v>
      </c>
      <c r="AB150" s="18">
        <v>5.790912</v>
      </c>
      <c r="AC150" s="18">
        <v>6.175064</v>
      </c>
      <c r="AD150" s="18">
        <v>5.40676</v>
      </c>
      <c r="AE150" s="18">
        <v>5.40676</v>
      </c>
      <c r="AF150" s="18">
        <v>5.40676</v>
      </c>
      <c r="AG150" s="18">
        <v>5.40676</v>
      </c>
      <c r="AH150" s="18">
        <v>5.40676</v>
      </c>
      <c r="AI150" s="18">
        <v>5.40676</v>
      </c>
      <c r="AJ150" s="18">
        <v>4.078999</v>
      </c>
      <c r="AK150" s="18">
        <v>5.40676</v>
      </c>
      <c r="AL150" s="19" t="s">
        <v>58</v>
      </c>
      <c r="AM150" s="19"/>
      <c r="AN150" s="19"/>
      <c r="AO150" s="19"/>
      <c r="AP150" s="19"/>
      <c r="AQ150" s="19"/>
    </row>
    <row r="151">
      <c r="A151" s="14" t="s">
        <v>278</v>
      </c>
      <c r="B151" s="14" t="s">
        <v>285</v>
      </c>
      <c r="C151" s="14" t="s">
        <v>280</v>
      </c>
      <c r="D151" s="14" t="s">
        <v>284</v>
      </c>
      <c r="E151" s="14" t="s">
        <v>60</v>
      </c>
      <c r="F151" s="18">
        <v>1.0</v>
      </c>
      <c r="G151" s="18">
        <v>0.0</v>
      </c>
      <c r="H151" s="18">
        <v>396.0</v>
      </c>
      <c r="I151" s="18">
        <v>0.0</v>
      </c>
      <c r="J151" s="18">
        <v>6.193473</v>
      </c>
      <c r="K151" s="18">
        <v>6.175064</v>
      </c>
      <c r="L151" s="18">
        <v>5.65987</v>
      </c>
      <c r="M151" s="18">
        <v>6.175064</v>
      </c>
      <c r="N151" s="18">
        <v>1.0</v>
      </c>
      <c r="O151" s="18">
        <v>6.175064</v>
      </c>
      <c r="P151" s="18">
        <v>6.175064</v>
      </c>
      <c r="Q151" s="18">
        <v>6.175064</v>
      </c>
      <c r="R151" s="18">
        <v>6.175064</v>
      </c>
      <c r="S151" s="18">
        <v>6.175064</v>
      </c>
      <c r="T151" s="18">
        <v>6.175064</v>
      </c>
      <c r="U151" s="18">
        <v>6.175064</v>
      </c>
      <c r="V151" s="18">
        <v>6.175064</v>
      </c>
      <c r="W151" s="18">
        <v>6.175064</v>
      </c>
      <c r="X151" s="18">
        <v>6.175064</v>
      </c>
      <c r="Y151" s="18">
        <v>6.175064</v>
      </c>
      <c r="Z151" s="18">
        <v>6.175064</v>
      </c>
      <c r="AA151" s="18">
        <v>6.175064</v>
      </c>
      <c r="AB151" s="18">
        <v>5.790912</v>
      </c>
      <c r="AC151" s="18">
        <v>6.175064</v>
      </c>
      <c r="AD151" s="18">
        <v>6.175064</v>
      </c>
      <c r="AE151" s="18">
        <v>6.175064</v>
      </c>
      <c r="AF151" s="18">
        <v>3.415118</v>
      </c>
      <c r="AG151" s="18">
        <v>6.175064</v>
      </c>
      <c r="AH151" s="18">
        <v>5.40676</v>
      </c>
      <c r="AI151" s="18">
        <v>5.40676</v>
      </c>
      <c r="AJ151" s="18">
        <v>4.078999</v>
      </c>
      <c r="AK151" s="18">
        <v>5.40676</v>
      </c>
      <c r="AL151" s="19" t="s">
        <v>58</v>
      </c>
      <c r="AM151" s="19"/>
      <c r="AN151" s="19"/>
      <c r="AO151" s="19"/>
      <c r="AP151" s="19"/>
      <c r="AQ151" s="19"/>
    </row>
    <row r="152">
      <c r="A152" s="14" t="s">
        <v>286</v>
      </c>
      <c r="B152" s="14" t="s">
        <v>287</v>
      </c>
      <c r="C152" s="14" t="s">
        <v>288</v>
      </c>
      <c r="D152" s="14" t="s">
        <v>289</v>
      </c>
      <c r="E152" s="14" t="s">
        <v>60</v>
      </c>
      <c r="F152" s="18">
        <v>15.0</v>
      </c>
      <c r="G152" s="18">
        <v>1.0</v>
      </c>
      <c r="H152" s="18">
        <v>3852.0</v>
      </c>
      <c r="I152" s="18">
        <v>35.0</v>
      </c>
      <c r="J152" s="18">
        <v>40.18611</v>
      </c>
      <c r="K152" s="18">
        <v>38.51256</v>
      </c>
      <c r="L152" s="18">
        <v>32.81833</v>
      </c>
      <c r="M152" s="18">
        <v>25.51715</v>
      </c>
      <c r="N152" s="18">
        <v>0.662567</v>
      </c>
      <c r="O152" s="18">
        <v>0.066667</v>
      </c>
      <c r="P152" s="18">
        <v>0.540741</v>
      </c>
      <c r="Q152" s="18">
        <v>0.702299</v>
      </c>
      <c r="R152" s="18">
        <v>1.150356</v>
      </c>
      <c r="S152" s="18">
        <v>2.43909</v>
      </c>
      <c r="T152" s="18">
        <v>0.433333</v>
      </c>
      <c r="U152" s="18">
        <v>0.540741</v>
      </c>
      <c r="V152" s="18">
        <v>0.874074</v>
      </c>
      <c r="W152" s="18">
        <v>1.327578</v>
      </c>
      <c r="X152" s="18">
        <v>2.43909</v>
      </c>
      <c r="Y152" s="18">
        <v>2.567504</v>
      </c>
      <c r="Z152" s="18">
        <v>1.150356</v>
      </c>
      <c r="AA152" s="18">
        <v>1.327578</v>
      </c>
      <c r="AB152" s="18">
        <v>2.567504</v>
      </c>
      <c r="AC152" s="18">
        <v>2.567504</v>
      </c>
      <c r="AD152" s="18">
        <v>1.171824</v>
      </c>
      <c r="AE152" s="18">
        <v>2.43909</v>
      </c>
      <c r="AF152" s="18">
        <v>8.415029</v>
      </c>
      <c r="AG152" s="18">
        <v>2.827636</v>
      </c>
      <c r="AH152" s="18">
        <v>0.0</v>
      </c>
      <c r="AI152" s="18">
        <v>12.42723</v>
      </c>
      <c r="AJ152" s="18">
        <v>9.303633</v>
      </c>
      <c r="AK152" s="18">
        <v>9.434676</v>
      </c>
      <c r="AL152" s="19" t="s">
        <v>58</v>
      </c>
      <c r="AM152" s="19"/>
      <c r="AN152" s="19"/>
      <c r="AO152" s="19"/>
      <c r="AP152" s="19"/>
      <c r="AQ152" s="19"/>
    </row>
    <row r="153">
      <c r="A153" s="14" t="s">
        <v>290</v>
      </c>
      <c r="B153" s="14" t="s">
        <v>291</v>
      </c>
      <c r="C153" s="14" t="s">
        <v>288</v>
      </c>
      <c r="D153" s="14" t="s">
        <v>292</v>
      </c>
      <c r="E153" s="14" t="s">
        <v>62</v>
      </c>
      <c r="F153" s="18">
        <v>7.0</v>
      </c>
      <c r="G153" s="18">
        <v>0.0</v>
      </c>
      <c r="H153" s="18">
        <v>0.0</v>
      </c>
      <c r="I153" s="18">
        <v>0.0</v>
      </c>
      <c r="J153" s="18">
        <v>0.0</v>
      </c>
      <c r="K153" s="18">
        <v>0.0</v>
      </c>
      <c r="L153" s="18">
        <v>0.0</v>
      </c>
      <c r="M153" s="18">
        <v>0.0</v>
      </c>
      <c r="N153" s="18">
        <v>0.0</v>
      </c>
      <c r="O153" s="18">
        <v>0.0</v>
      </c>
      <c r="P153" s="18">
        <v>0.0</v>
      </c>
      <c r="Q153" s="18">
        <v>0.0</v>
      </c>
      <c r="R153" s="18">
        <v>0.0</v>
      </c>
      <c r="S153" s="18">
        <v>0.0</v>
      </c>
      <c r="T153" s="18">
        <v>0.0</v>
      </c>
      <c r="U153" s="18">
        <v>0.0</v>
      </c>
      <c r="V153" s="18">
        <v>0.0</v>
      </c>
      <c r="W153" s="18">
        <v>0.0</v>
      </c>
      <c r="X153" s="18">
        <v>0.0</v>
      </c>
      <c r="Y153" s="18">
        <v>0.0</v>
      </c>
      <c r="Z153" s="18">
        <v>0.0</v>
      </c>
      <c r="AA153" s="18">
        <v>0.0</v>
      </c>
      <c r="AB153" s="18">
        <v>0.0</v>
      </c>
      <c r="AC153" s="18">
        <v>0.0</v>
      </c>
      <c r="AD153" s="18">
        <v>0.0</v>
      </c>
      <c r="AE153" s="18">
        <v>0.0</v>
      </c>
      <c r="AF153" s="18">
        <v>0.0</v>
      </c>
      <c r="AG153" s="18">
        <v>0.0</v>
      </c>
      <c r="AH153" s="18">
        <v>0.0</v>
      </c>
      <c r="AI153" s="18">
        <v>12.42723</v>
      </c>
      <c r="AJ153" s="18">
        <v>9.303633</v>
      </c>
      <c r="AK153" s="18">
        <v>9.434676</v>
      </c>
      <c r="AL153" s="19" t="s">
        <v>58</v>
      </c>
      <c r="AM153" s="19"/>
      <c r="AN153" s="19"/>
      <c r="AO153" s="19"/>
      <c r="AP153" s="19"/>
      <c r="AQ153" s="19"/>
    </row>
    <row r="154">
      <c r="A154" s="14" t="s">
        <v>293</v>
      </c>
      <c r="B154" s="14" t="s">
        <v>294</v>
      </c>
      <c r="C154" s="14" t="s">
        <v>288</v>
      </c>
      <c r="D154" s="14" t="s">
        <v>295</v>
      </c>
      <c r="E154" s="14" t="s">
        <v>88</v>
      </c>
      <c r="F154" s="18">
        <v>2.0</v>
      </c>
      <c r="G154" s="18">
        <v>0.0</v>
      </c>
      <c r="H154" s="18">
        <v>211.0</v>
      </c>
      <c r="I154" s="18">
        <v>0.0</v>
      </c>
      <c r="J154" s="18">
        <v>53.82025</v>
      </c>
      <c r="K154" s="18">
        <v>55.15559</v>
      </c>
      <c r="L154" s="18">
        <v>52.37022</v>
      </c>
      <c r="M154" s="18">
        <v>42.38207</v>
      </c>
      <c r="N154" s="18">
        <v>0.768409</v>
      </c>
      <c r="O154" s="18">
        <v>12.77351</v>
      </c>
      <c r="P154" s="18">
        <v>12.77351</v>
      </c>
      <c r="Q154" s="18">
        <v>12.77351</v>
      </c>
      <c r="R154" s="18">
        <v>42.38207</v>
      </c>
      <c r="S154" s="18">
        <v>42.38207</v>
      </c>
      <c r="T154" s="18">
        <v>12.77351</v>
      </c>
      <c r="U154" s="18">
        <v>12.77351</v>
      </c>
      <c r="V154" s="18">
        <v>12.77351</v>
      </c>
      <c r="W154" s="18">
        <v>42.38207</v>
      </c>
      <c r="X154" s="18">
        <v>42.38207</v>
      </c>
      <c r="Y154" s="18">
        <v>27.57779</v>
      </c>
      <c r="Z154" s="18">
        <v>0.0</v>
      </c>
      <c r="AA154" s="18">
        <v>42.38207</v>
      </c>
      <c r="AB154" s="18">
        <v>33.90873</v>
      </c>
      <c r="AC154" s="18">
        <v>27.57779</v>
      </c>
      <c r="AD154" s="18">
        <v>25.90891</v>
      </c>
      <c r="AE154" s="18">
        <v>35.40081</v>
      </c>
      <c r="AF154" s="18">
        <v>32.0834</v>
      </c>
      <c r="AG154" s="18">
        <v>27.57779</v>
      </c>
      <c r="AH154" s="18">
        <v>0.0</v>
      </c>
      <c r="AI154" s="18">
        <v>12.42723</v>
      </c>
      <c r="AJ154" s="18">
        <v>9.303633</v>
      </c>
      <c r="AK154" s="18">
        <v>9.434676</v>
      </c>
      <c r="AL154" s="19" t="s">
        <v>58</v>
      </c>
      <c r="AM154" s="19"/>
      <c r="AN154" s="19"/>
      <c r="AO154" s="19"/>
      <c r="AP154" s="19"/>
      <c r="AQ154" s="19"/>
    </row>
    <row r="155">
      <c r="A155" s="14" t="s">
        <v>296</v>
      </c>
      <c r="B155" s="14" t="s">
        <v>297</v>
      </c>
      <c r="C155" s="14" t="s">
        <v>288</v>
      </c>
      <c r="D155" s="14" t="s">
        <v>295</v>
      </c>
      <c r="E155" s="17">
        <v>46310.0</v>
      </c>
      <c r="F155" s="18">
        <v>5.0</v>
      </c>
      <c r="G155" s="18">
        <v>0.0</v>
      </c>
      <c r="H155" s="18">
        <v>987.0</v>
      </c>
      <c r="I155" s="18">
        <v>0.0</v>
      </c>
      <c r="J155" s="18">
        <v>201.6966</v>
      </c>
      <c r="K155" s="18">
        <v>203.3544</v>
      </c>
      <c r="L155" s="18">
        <v>197.5205</v>
      </c>
      <c r="M155" s="18">
        <v>79.11735</v>
      </c>
      <c r="N155" s="18">
        <v>0.389061</v>
      </c>
      <c r="O155" s="18">
        <v>21.27841</v>
      </c>
      <c r="P155" s="18">
        <v>26.26614</v>
      </c>
      <c r="Q155" s="18">
        <v>26.26614</v>
      </c>
      <c r="R155" s="18">
        <v>26.40079</v>
      </c>
      <c r="S155" s="18">
        <v>50.29173</v>
      </c>
      <c r="T155" s="18">
        <v>21.27841</v>
      </c>
      <c r="U155" s="18">
        <v>26.26614</v>
      </c>
      <c r="V155" s="18">
        <v>26.26614</v>
      </c>
      <c r="W155" s="18">
        <v>26.40079</v>
      </c>
      <c r="X155" s="18">
        <v>50.29173</v>
      </c>
      <c r="Y155" s="18">
        <v>40.67088</v>
      </c>
      <c r="Z155" s="18">
        <v>0.0</v>
      </c>
      <c r="AA155" s="18">
        <v>42.38207</v>
      </c>
      <c r="AB155" s="18">
        <v>33.90873</v>
      </c>
      <c r="AC155" s="18">
        <v>27.57779</v>
      </c>
      <c r="AD155" s="18">
        <v>7.149438</v>
      </c>
      <c r="AE155" s="18">
        <v>11.32685</v>
      </c>
      <c r="AF155" s="18">
        <v>23.87622</v>
      </c>
      <c r="AG155" s="18">
        <v>13.01381</v>
      </c>
      <c r="AH155" s="18">
        <v>0.0</v>
      </c>
      <c r="AI155" s="18">
        <v>12.42723</v>
      </c>
      <c r="AJ155" s="18">
        <v>9.303633</v>
      </c>
      <c r="AK155" s="18">
        <v>9.434676</v>
      </c>
      <c r="AL155" s="19" t="s">
        <v>58</v>
      </c>
      <c r="AM155" s="19"/>
      <c r="AN155" s="19"/>
      <c r="AO155" s="19"/>
      <c r="AP155" s="19"/>
      <c r="AQ155" s="19"/>
    </row>
    <row r="156">
      <c r="A156" s="14" t="s">
        <v>298</v>
      </c>
      <c r="B156" s="14" t="s">
        <v>299</v>
      </c>
      <c r="C156" s="14" t="s">
        <v>288</v>
      </c>
      <c r="D156" s="14" t="s">
        <v>295</v>
      </c>
      <c r="E156" s="14" t="s">
        <v>72</v>
      </c>
      <c r="F156" s="18">
        <v>4.0</v>
      </c>
      <c r="G156" s="18">
        <v>0.0</v>
      </c>
      <c r="H156" s="18">
        <v>2644.0</v>
      </c>
      <c r="I156" s="18">
        <v>0.0</v>
      </c>
      <c r="J156" s="18">
        <v>607.0256</v>
      </c>
      <c r="K156" s="18">
        <v>585.1741</v>
      </c>
      <c r="L156" s="18">
        <v>561.4789</v>
      </c>
      <c r="M156" s="18">
        <v>437.9697</v>
      </c>
      <c r="N156" s="18">
        <v>0.748443</v>
      </c>
      <c r="O156" s="18">
        <v>0.0</v>
      </c>
      <c r="P156" s="18">
        <v>0.0</v>
      </c>
      <c r="Q156" s="18">
        <v>5.01126</v>
      </c>
      <c r="R156" s="18">
        <v>142.1931</v>
      </c>
      <c r="S156" s="18">
        <v>142.1931</v>
      </c>
      <c r="T156" s="18">
        <v>5.01126</v>
      </c>
      <c r="U156" s="18">
        <v>5.01126</v>
      </c>
      <c r="V156" s="18">
        <v>5.01126</v>
      </c>
      <c r="W156" s="18">
        <v>142.1931</v>
      </c>
      <c r="X156" s="18">
        <v>437.9697</v>
      </c>
      <c r="Y156" s="18">
        <v>146.2935</v>
      </c>
      <c r="Z156" s="18">
        <v>0.0</v>
      </c>
      <c r="AA156" s="18">
        <v>42.38207</v>
      </c>
      <c r="AB156" s="18">
        <v>33.90873</v>
      </c>
      <c r="AC156" s="18">
        <v>27.57779</v>
      </c>
      <c r="AD156" s="18">
        <v>4.156903</v>
      </c>
      <c r="AE156" s="18">
        <v>5.652383</v>
      </c>
      <c r="AF156" s="18">
        <v>18.72891</v>
      </c>
      <c r="AG156" s="18">
        <v>9.434676</v>
      </c>
      <c r="AH156" s="18">
        <v>0.0</v>
      </c>
      <c r="AI156" s="18">
        <v>12.42723</v>
      </c>
      <c r="AJ156" s="18">
        <v>9.303633</v>
      </c>
      <c r="AK156" s="18">
        <v>9.434676</v>
      </c>
      <c r="AL156" s="19" t="s">
        <v>58</v>
      </c>
      <c r="AM156" s="19"/>
      <c r="AN156" s="19"/>
      <c r="AO156" s="19"/>
      <c r="AP156" s="19"/>
      <c r="AQ156" s="19"/>
    </row>
    <row r="157">
      <c r="A157" s="14" t="s">
        <v>300</v>
      </c>
      <c r="B157" s="14" t="s">
        <v>301</v>
      </c>
      <c r="C157" s="14" t="s">
        <v>288</v>
      </c>
      <c r="D157" s="14" t="s">
        <v>295</v>
      </c>
      <c r="E157" s="14" t="s">
        <v>75</v>
      </c>
      <c r="F157" s="18">
        <v>1.0</v>
      </c>
      <c r="G157" s="18">
        <v>0.0</v>
      </c>
      <c r="H157" s="18">
        <v>84.0</v>
      </c>
      <c r="I157" s="18">
        <v>0.0</v>
      </c>
      <c r="J157" s="18">
        <v>22.00674</v>
      </c>
      <c r="K157" s="18">
        <v>21.03512</v>
      </c>
      <c r="L157" s="18">
        <v>19.39374</v>
      </c>
      <c r="M157" s="18">
        <v>21.03512</v>
      </c>
      <c r="N157" s="18">
        <v>1.0</v>
      </c>
      <c r="O157" s="18">
        <v>21.03512</v>
      </c>
      <c r="P157" s="18">
        <v>21.03512</v>
      </c>
      <c r="Q157" s="18">
        <v>21.03512</v>
      </c>
      <c r="R157" s="18">
        <v>21.03512</v>
      </c>
      <c r="S157" s="18">
        <v>21.03512</v>
      </c>
      <c r="T157" s="18">
        <v>21.03512</v>
      </c>
      <c r="U157" s="18">
        <v>21.03512</v>
      </c>
      <c r="V157" s="18">
        <v>21.03512</v>
      </c>
      <c r="W157" s="18">
        <v>21.03512</v>
      </c>
      <c r="X157" s="18">
        <v>21.03512</v>
      </c>
      <c r="Y157" s="18">
        <v>21.03512</v>
      </c>
      <c r="Z157" s="18">
        <v>0.0</v>
      </c>
      <c r="AA157" s="18">
        <v>42.38207</v>
      </c>
      <c r="AB157" s="18">
        <v>33.90873</v>
      </c>
      <c r="AC157" s="18">
        <v>27.57779</v>
      </c>
      <c r="AD157" s="18">
        <v>4.814521</v>
      </c>
      <c r="AE157" s="18">
        <v>6.626247</v>
      </c>
      <c r="AF157" s="18">
        <v>6.596966</v>
      </c>
      <c r="AG157" s="18">
        <v>7.072466</v>
      </c>
      <c r="AH157" s="18">
        <v>0.0</v>
      </c>
      <c r="AI157" s="18">
        <v>12.42723</v>
      </c>
      <c r="AJ157" s="18">
        <v>9.303633</v>
      </c>
      <c r="AK157" s="18">
        <v>9.434676</v>
      </c>
      <c r="AL157" s="19" t="s">
        <v>58</v>
      </c>
      <c r="AM157" s="19"/>
      <c r="AN157" s="19"/>
      <c r="AO157" s="19"/>
      <c r="AP157" s="19"/>
      <c r="AQ157" s="19"/>
    </row>
    <row r="158">
      <c r="A158" s="14" t="s">
        <v>286</v>
      </c>
      <c r="B158" s="14" t="s">
        <v>302</v>
      </c>
      <c r="C158" s="14" t="s">
        <v>288</v>
      </c>
      <c r="D158" s="14" t="s">
        <v>295</v>
      </c>
      <c r="E158" s="14" t="s">
        <v>60</v>
      </c>
      <c r="F158" s="18">
        <v>1.0</v>
      </c>
      <c r="G158" s="18">
        <v>0.0</v>
      </c>
      <c r="H158" s="18">
        <v>47.0</v>
      </c>
      <c r="I158" s="18">
        <v>0.0</v>
      </c>
      <c r="J158" s="18">
        <v>17.26893</v>
      </c>
      <c r="K158" s="18">
        <v>15.46097</v>
      </c>
      <c r="L158" s="18">
        <v>15.04879</v>
      </c>
      <c r="M158" s="18">
        <v>15.46097</v>
      </c>
      <c r="N158" s="18">
        <v>1.0</v>
      </c>
      <c r="O158" s="18">
        <v>15.46097</v>
      </c>
      <c r="P158" s="18">
        <v>15.46097</v>
      </c>
      <c r="Q158" s="18">
        <v>15.46097</v>
      </c>
      <c r="R158" s="18">
        <v>15.46097</v>
      </c>
      <c r="S158" s="18">
        <v>15.46097</v>
      </c>
      <c r="T158" s="18">
        <v>15.46097</v>
      </c>
      <c r="U158" s="18">
        <v>15.46097</v>
      </c>
      <c r="V158" s="18">
        <v>15.46097</v>
      </c>
      <c r="W158" s="18">
        <v>15.46097</v>
      </c>
      <c r="X158" s="18">
        <v>15.46097</v>
      </c>
      <c r="Y158" s="18">
        <v>15.46097</v>
      </c>
      <c r="Z158" s="18">
        <v>0.0</v>
      </c>
      <c r="AA158" s="18">
        <v>42.38207</v>
      </c>
      <c r="AB158" s="18">
        <v>33.90873</v>
      </c>
      <c r="AC158" s="18">
        <v>27.57779</v>
      </c>
      <c r="AD158" s="18">
        <v>1.171824</v>
      </c>
      <c r="AE158" s="18">
        <v>2.43909</v>
      </c>
      <c r="AF158" s="18">
        <v>8.415029</v>
      </c>
      <c r="AG158" s="18">
        <v>2.827636</v>
      </c>
      <c r="AH158" s="18">
        <v>0.0</v>
      </c>
      <c r="AI158" s="18">
        <v>12.42723</v>
      </c>
      <c r="AJ158" s="18">
        <v>9.303633</v>
      </c>
      <c r="AK158" s="18">
        <v>9.434676</v>
      </c>
      <c r="AL158" s="19" t="s">
        <v>58</v>
      </c>
      <c r="AM158" s="19"/>
      <c r="AN158" s="19"/>
      <c r="AO158" s="19"/>
      <c r="AP158" s="19"/>
      <c r="AQ158" s="19"/>
    </row>
    <row r="159">
      <c r="A159" s="14" t="s">
        <v>303</v>
      </c>
      <c r="B159" s="14" t="s">
        <v>304</v>
      </c>
      <c r="C159" s="14" t="s">
        <v>288</v>
      </c>
      <c r="D159" s="14" t="s">
        <v>295</v>
      </c>
      <c r="E159" s="20">
        <v>46300.0</v>
      </c>
      <c r="F159" s="18">
        <v>12.0</v>
      </c>
      <c r="G159" s="18">
        <v>0.0</v>
      </c>
      <c r="H159" s="18">
        <v>8356.0</v>
      </c>
      <c r="I159" s="18">
        <v>0.0</v>
      </c>
      <c r="J159" s="18">
        <v>1447.834</v>
      </c>
      <c r="K159" s="18">
        <v>1459.522</v>
      </c>
      <c r="L159" s="18">
        <v>1370.616</v>
      </c>
      <c r="M159" s="18">
        <v>1039.948</v>
      </c>
      <c r="N159" s="18">
        <v>0.712526</v>
      </c>
      <c r="O159" s="18">
        <v>17.61705</v>
      </c>
      <c r="P159" s="18">
        <v>23.29829</v>
      </c>
      <c r="Q159" s="18">
        <v>27.38581</v>
      </c>
      <c r="R159" s="18">
        <v>78.25959</v>
      </c>
      <c r="S159" s="18">
        <v>110.4128</v>
      </c>
      <c r="T159" s="18">
        <v>23.29829</v>
      </c>
      <c r="U159" s="18">
        <v>27.38581</v>
      </c>
      <c r="V159" s="18">
        <v>31.9853</v>
      </c>
      <c r="W159" s="18">
        <v>78.25959</v>
      </c>
      <c r="X159" s="18">
        <v>110.4128</v>
      </c>
      <c r="Y159" s="18">
        <v>121.6269</v>
      </c>
      <c r="Z159" s="18">
        <v>0.0</v>
      </c>
      <c r="AA159" s="18">
        <v>42.38207</v>
      </c>
      <c r="AB159" s="18">
        <v>33.90873</v>
      </c>
      <c r="AC159" s="18">
        <v>27.57779</v>
      </c>
      <c r="AD159" s="18">
        <v>5.885016</v>
      </c>
      <c r="AE159" s="18">
        <v>18.9702</v>
      </c>
      <c r="AF159" s="18">
        <v>30.81867</v>
      </c>
      <c r="AG159" s="18">
        <v>12.4719</v>
      </c>
      <c r="AH159" s="18">
        <v>0.0</v>
      </c>
      <c r="AI159" s="18">
        <v>12.42723</v>
      </c>
      <c r="AJ159" s="18">
        <v>9.303633</v>
      </c>
      <c r="AK159" s="18">
        <v>9.434676</v>
      </c>
      <c r="AL159" s="19" t="s">
        <v>58</v>
      </c>
      <c r="AM159" s="19"/>
      <c r="AN159" s="19"/>
      <c r="AO159" s="19"/>
      <c r="AP159" s="19"/>
      <c r="AQ159" s="19"/>
    </row>
    <row r="160">
      <c r="A160" s="14" t="s">
        <v>290</v>
      </c>
      <c r="B160" s="14" t="s">
        <v>305</v>
      </c>
      <c r="C160" s="14" t="s">
        <v>288</v>
      </c>
      <c r="D160" s="14" t="s">
        <v>295</v>
      </c>
      <c r="E160" s="14" t="s">
        <v>62</v>
      </c>
      <c r="F160" s="18">
        <v>40.0</v>
      </c>
      <c r="G160" s="18">
        <v>0.0</v>
      </c>
      <c r="H160" s="18">
        <v>0.0</v>
      </c>
      <c r="I160" s="18">
        <v>0.0</v>
      </c>
      <c r="J160" s="18">
        <v>0.0</v>
      </c>
      <c r="K160" s="18">
        <v>0.0</v>
      </c>
      <c r="L160" s="18">
        <v>0.0</v>
      </c>
      <c r="M160" s="18">
        <v>0.0</v>
      </c>
      <c r="N160" s="18">
        <v>0.0</v>
      </c>
      <c r="O160" s="18">
        <v>0.0</v>
      </c>
      <c r="P160" s="18">
        <v>0.0</v>
      </c>
      <c r="Q160" s="18">
        <v>0.0</v>
      </c>
      <c r="R160" s="18">
        <v>0.0</v>
      </c>
      <c r="S160" s="18">
        <v>0.0</v>
      </c>
      <c r="T160" s="18">
        <v>0.0</v>
      </c>
      <c r="U160" s="18">
        <v>0.0</v>
      </c>
      <c r="V160" s="18">
        <v>0.0</v>
      </c>
      <c r="W160" s="18">
        <v>0.0</v>
      </c>
      <c r="X160" s="18">
        <v>0.0</v>
      </c>
      <c r="Y160" s="18">
        <v>0.0</v>
      </c>
      <c r="Z160" s="18">
        <v>0.0</v>
      </c>
      <c r="AA160" s="18">
        <v>42.38207</v>
      </c>
      <c r="AB160" s="18">
        <v>33.90873</v>
      </c>
      <c r="AC160" s="18">
        <v>27.57779</v>
      </c>
      <c r="AD160" s="18">
        <v>0.0</v>
      </c>
      <c r="AE160" s="18">
        <v>0.0</v>
      </c>
      <c r="AF160" s="18">
        <v>0.0</v>
      </c>
      <c r="AG160" s="18">
        <v>0.0</v>
      </c>
      <c r="AH160" s="18">
        <v>0.0</v>
      </c>
      <c r="AI160" s="18">
        <v>12.42723</v>
      </c>
      <c r="AJ160" s="18">
        <v>9.303633</v>
      </c>
      <c r="AK160" s="18">
        <v>9.434676</v>
      </c>
      <c r="AL160" s="19" t="s">
        <v>58</v>
      </c>
      <c r="AM160" s="19"/>
      <c r="AN160" s="19"/>
      <c r="AO160" s="19"/>
      <c r="AP160" s="19"/>
      <c r="AQ160" s="19"/>
    </row>
    <row r="161">
      <c r="A161" s="14" t="s">
        <v>293</v>
      </c>
      <c r="B161" s="14" t="s">
        <v>306</v>
      </c>
      <c r="C161" s="14" t="s">
        <v>288</v>
      </c>
      <c r="D161" s="14" t="s">
        <v>307</v>
      </c>
      <c r="E161" s="14" t="s">
        <v>88</v>
      </c>
      <c r="F161" s="18">
        <v>17.0</v>
      </c>
      <c r="G161" s="18">
        <v>0.0</v>
      </c>
      <c r="H161" s="18">
        <v>7765.0</v>
      </c>
      <c r="I161" s="18">
        <v>0.0</v>
      </c>
      <c r="J161" s="18">
        <v>563.1395</v>
      </c>
      <c r="K161" s="18">
        <v>602.0773</v>
      </c>
      <c r="L161" s="18">
        <v>610.9805</v>
      </c>
      <c r="M161" s="18">
        <v>330.9661</v>
      </c>
      <c r="N161" s="18">
        <v>0.549707</v>
      </c>
      <c r="O161" s="18">
        <v>0.0</v>
      </c>
      <c r="P161" s="18">
        <v>0.0</v>
      </c>
      <c r="Q161" s="18">
        <v>0.65</v>
      </c>
      <c r="R161" s="18">
        <v>24.26912</v>
      </c>
      <c r="S161" s="18">
        <v>54.07373</v>
      </c>
      <c r="T161" s="18">
        <v>20.71917</v>
      </c>
      <c r="U161" s="18">
        <v>21.1424</v>
      </c>
      <c r="V161" s="18">
        <v>24.26912</v>
      </c>
      <c r="W161" s="18">
        <v>54.07373</v>
      </c>
      <c r="X161" s="18">
        <v>70.33942</v>
      </c>
      <c r="Y161" s="18">
        <v>35.41631</v>
      </c>
      <c r="Z161" s="18">
        <v>0.0</v>
      </c>
      <c r="AA161" s="18">
        <v>11.51921</v>
      </c>
      <c r="AB161" s="18">
        <v>7.414138</v>
      </c>
      <c r="AC161" s="18">
        <v>10.48351</v>
      </c>
      <c r="AD161" s="18">
        <v>25.90891</v>
      </c>
      <c r="AE161" s="18">
        <v>35.40081</v>
      </c>
      <c r="AF161" s="18">
        <v>32.0834</v>
      </c>
      <c r="AG161" s="18">
        <v>27.57779</v>
      </c>
      <c r="AH161" s="18">
        <v>0.0</v>
      </c>
      <c r="AI161" s="18">
        <v>12.42723</v>
      </c>
      <c r="AJ161" s="18">
        <v>9.303633</v>
      </c>
      <c r="AK161" s="18">
        <v>9.434676</v>
      </c>
      <c r="AL161" s="19" t="s">
        <v>58</v>
      </c>
      <c r="AM161" s="19"/>
      <c r="AN161" s="19"/>
      <c r="AO161" s="19"/>
      <c r="AP161" s="19"/>
      <c r="AQ161" s="19"/>
    </row>
    <row r="162">
      <c r="A162" s="14" t="s">
        <v>296</v>
      </c>
      <c r="B162" s="14" t="s">
        <v>308</v>
      </c>
      <c r="C162" s="14" t="s">
        <v>288</v>
      </c>
      <c r="D162" s="14" t="s">
        <v>307</v>
      </c>
      <c r="E162" s="17">
        <v>46310.0</v>
      </c>
      <c r="F162" s="18">
        <v>9.0</v>
      </c>
      <c r="G162" s="18">
        <v>0.0</v>
      </c>
      <c r="H162" s="18">
        <v>4148.0</v>
      </c>
      <c r="I162" s="18">
        <v>0.0</v>
      </c>
      <c r="J162" s="18">
        <v>99.50162</v>
      </c>
      <c r="K162" s="18">
        <v>94.35159</v>
      </c>
      <c r="L162" s="18">
        <v>93.91507</v>
      </c>
      <c r="M162" s="18">
        <v>50.35999</v>
      </c>
      <c r="N162" s="18">
        <v>0.533748</v>
      </c>
      <c r="O162" s="18">
        <v>0.0</v>
      </c>
      <c r="P162" s="18">
        <v>0.0</v>
      </c>
      <c r="Q162" s="18">
        <v>6.981002</v>
      </c>
      <c r="R162" s="18">
        <v>8.123991</v>
      </c>
      <c r="S162" s="18">
        <v>11.51921</v>
      </c>
      <c r="T162" s="18">
        <v>6.981002</v>
      </c>
      <c r="U162" s="18">
        <v>7.75156</v>
      </c>
      <c r="V162" s="18">
        <v>8.123991</v>
      </c>
      <c r="W162" s="18">
        <v>9.615832</v>
      </c>
      <c r="X162" s="18">
        <v>11.51921</v>
      </c>
      <c r="Y162" s="18">
        <v>10.48351</v>
      </c>
      <c r="Z162" s="18">
        <v>0.0</v>
      </c>
      <c r="AA162" s="18">
        <v>11.51921</v>
      </c>
      <c r="AB162" s="18">
        <v>7.414138</v>
      </c>
      <c r="AC162" s="18">
        <v>10.48351</v>
      </c>
      <c r="AD162" s="18">
        <v>7.149438</v>
      </c>
      <c r="AE162" s="18">
        <v>11.32685</v>
      </c>
      <c r="AF162" s="18">
        <v>23.87622</v>
      </c>
      <c r="AG162" s="18">
        <v>13.01381</v>
      </c>
      <c r="AH162" s="18">
        <v>0.0</v>
      </c>
      <c r="AI162" s="18">
        <v>12.42723</v>
      </c>
      <c r="AJ162" s="18">
        <v>9.303633</v>
      </c>
      <c r="AK162" s="18">
        <v>9.434676</v>
      </c>
      <c r="AL162" s="19" t="s">
        <v>58</v>
      </c>
      <c r="AM162" s="19"/>
      <c r="AN162" s="19"/>
      <c r="AO162" s="19"/>
      <c r="AP162" s="19"/>
      <c r="AQ162" s="19"/>
    </row>
    <row r="163">
      <c r="A163" s="14" t="s">
        <v>298</v>
      </c>
      <c r="B163" s="14" t="s">
        <v>309</v>
      </c>
      <c r="C163" s="14" t="s">
        <v>288</v>
      </c>
      <c r="D163" s="14" t="s">
        <v>307</v>
      </c>
      <c r="E163" s="14" t="s">
        <v>72</v>
      </c>
      <c r="F163" s="18">
        <v>10.0</v>
      </c>
      <c r="G163" s="18">
        <v>0.0</v>
      </c>
      <c r="H163" s="18">
        <v>14907.0</v>
      </c>
      <c r="I163" s="18">
        <v>0.0</v>
      </c>
      <c r="J163" s="18">
        <v>237.6998</v>
      </c>
      <c r="K163" s="18">
        <v>237.5934</v>
      </c>
      <c r="L163" s="18">
        <v>235.0599</v>
      </c>
      <c r="M163" s="18">
        <v>168.6735</v>
      </c>
      <c r="N163" s="18">
        <v>0.709925</v>
      </c>
      <c r="O163" s="18">
        <v>0.0</v>
      </c>
      <c r="P163" s="18">
        <v>1.71333</v>
      </c>
      <c r="Q163" s="18">
        <v>3.324374</v>
      </c>
      <c r="R163" s="18">
        <v>7.661804</v>
      </c>
      <c r="S163" s="18">
        <v>36.83592</v>
      </c>
      <c r="T163" s="18">
        <v>1.71333</v>
      </c>
      <c r="U163" s="18">
        <v>3.324374</v>
      </c>
      <c r="V163" s="18">
        <v>3.685337</v>
      </c>
      <c r="W163" s="18">
        <v>15.69907</v>
      </c>
      <c r="X163" s="18">
        <v>36.83592</v>
      </c>
      <c r="Y163" s="18">
        <v>23.75934</v>
      </c>
      <c r="Z163" s="18">
        <v>0.0</v>
      </c>
      <c r="AA163" s="18">
        <v>11.51921</v>
      </c>
      <c r="AB163" s="18">
        <v>7.414138</v>
      </c>
      <c r="AC163" s="18">
        <v>10.48351</v>
      </c>
      <c r="AD163" s="18">
        <v>4.156903</v>
      </c>
      <c r="AE163" s="18">
        <v>5.652383</v>
      </c>
      <c r="AF163" s="18">
        <v>18.72891</v>
      </c>
      <c r="AG163" s="18">
        <v>9.434676</v>
      </c>
      <c r="AH163" s="18">
        <v>0.0</v>
      </c>
      <c r="AI163" s="18">
        <v>12.42723</v>
      </c>
      <c r="AJ163" s="18">
        <v>9.303633</v>
      </c>
      <c r="AK163" s="18">
        <v>9.434676</v>
      </c>
      <c r="AL163" s="19" t="s">
        <v>58</v>
      </c>
      <c r="AM163" s="19"/>
      <c r="AN163" s="19"/>
      <c r="AO163" s="19"/>
      <c r="AP163" s="19"/>
      <c r="AQ163" s="19"/>
    </row>
    <row r="164">
      <c r="A164" s="14" t="s">
        <v>300</v>
      </c>
      <c r="B164" s="14" t="s">
        <v>310</v>
      </c>
      <c r="C164" s="14" t="s">
        <v>288</v>
      </c>
      <c r="D164" s="14" t="s">
        <v>307</v>
      </c>
      <c r="E164" s="14" t="s">
        <v>75</v>
      </c>
      <c r="F164" s="18">
        <v>7.0</v>
      </c>
      <c r="G164" s="18">
        <v>0.0</v>
      </c>
      <c r="H164" s="18">
        <v>3557.0</v>
      </c>
      <c r="I164" s="18">
        <v>0.0</v>
      </c>
      <c r="J164" s="18">
        <v>43.97708</v>
      </c>
      <c r="K164" s="18">
        <v>42.60055</v>
      </c>
      <c r="L164" s="18">
        <v>42.14108</v>
      </c>
      <c r="M164" s="18">
        <v>16.87216</v>
      </c>
      <c r="N164" s="18">
        <v>0.396055</v>
      </c>
      <c r="O164" s="18">
        <v>3.725829</v>
      </c>
      <c r="P164" s="18">
        <v>4.770877</v>
      </c>
      <c r="Q164" s="18">
        <v>4.814521</v>
      </c>
      <c r="R164" s="18">
        <v>6.10759</v>
      </c>
      <c r="S164" s="18">
        <v>6.309579</v>
      </c>
      <c r="T164" s="18">
        <v>3.725829</v>
      </c>
      <c r="U164" s="18">
        <v>4.770877</v>
      </c>
      <c r="V164" s="18">
        <v>4.814521</v>
      </c>
      <c r="W164" s="18">
        <v>6.10759</v>
      </c>
      <c r="X164" s="18">
        <v>6.309579</v>
      </c>
      <c r="Y164" s="18">
        <v>6.085794</v>
      </c>
      <c r="Z164" s="18">
        <v>0.0</v>
      </c>
      <c r="AA164" s="18">
        <v>11.51921</v>
      </c>
      <c r="AB164" s="18">
        <v>7.414138</v>
      </c>
      <c r="AC164" s="18">
        <v>10.48351</v>
      </c>
      <c r="AD164" s="18">
        <v>4.814521</v>
      </c>
      <c r="AE164" s="18">
        <v>6.626247</v>
      </c>
      <c r="AF164" s="18">
        <v>6.596966</v>
      </c>
      <c r="AG164" s="18">
        <v>7.072466</v>
      </c>
      <c r="AH164" s="18">
        <v>0.0</v>
      </c>
      <c r="AI164" s="18">
        <v>12.42723</v>
      </c>
      <c r="AJ164" s="18">
        <v>9.303633</v>
      </c>
      <c r="AK164" s="18">
        <v>9.434676</v>
      </c>
      <c r="AL164" s="19" t="s">
        <v>58</v>
      </c>
      <c r="AM164" s="19"/>
      <c r="AN164" s="19"/>
      <c r="AO164" s="19"/>
      <c r="AP164" s="19"/>
      <c r="AQ164" s="19"/>
    </row>
    <row r="165">
      <c r="A165" s="14" t="s">
        <v>303</v>
      </c>
      <c r="B165" s="14" t="s">
        <v>311</v>
      </c>
      <c r="C165" s="14" t="s">
        <v>288</v>
      </c>
      <c r="D165" s="14" t="s">
        <v>307</v>
      </c>
      <c r="E165" s="20">
        <v>46300.0</v>
      </c>
      <c r="F165" s="18">
        <v>8.0</v>
      </c>
      <c r="G165" s="18">
        <v>0.0</v>
      </c>
      <c r="H165" s="18">
        <v>540.0</v>
      </c>
      <c r="I165" s="18">
        <v>0.0</v>
      </c>
      <c r="J165" s="18">
        <v>9.312537</v>
      </c>
      <c r="K165" s="18">
        <v>9.457519</v>
      </c>
      <c r="L165" s="18">
        <v>9.069936</v>
      </c>
      <c r="M165" s="18">
        <v>9.457519</v>
      </c>
      <c r="N165" s="18">
        <v>1.0</v>
      </c>
      <c r="O165" s="18">
        <v>0.0</v>
      </c>
      <c r="P165" s="18">
        <v>0.0</v>
      </c>
      <c r="Q165" s="18">
        <v>0.0</v>
      </c>
      <c r="R165" s="18">
        <v>0.0</v>
      </c>
      <c r="S165" s="18">
        <v>0.0</v>
      </c>
      <c r="T165" s="18">
        <v>3.900545</v>
      </c>
      <c r="U165" s="18">
        <v>3.900545</v>
      </c>
      <c r="V165" s="18">
        <v>3.900545</v>
      </c>
      <c r="W165" s="18">
        <v>5.556973</v>
      </c>
      <c r="X165" s="18">
        <v>5.556973</v>
      </c>
      <c r="Y165" s="18">
        <v>1.18219</v>
      </c>
      <c r="Z165" s="18">
        <v>0.0</v>
      </c>
      <c r="AA165" s="18">
        <v>11.51921</v>
      </c>
      <c r="AB165" s="18">
        <v>7.414138</v>
      </c>
      <c r="AC165" s="18">
        <v>10.48351</v>
      </c>
      <c r="AD165" s="18">
        <v>5.885016</v>
      </c>
      <c r="AE165" s="18">
        <v>18.9702</v>
      </c>
      <c r="AF165" s="18">
        <v>30.81867</v>
      </c>
      <c r="AG165" s="18">
        <v>12.4719</v>
      </c>
      <c r="AH165" s="18">
        <v>0.0</v>
      </c>
      <c r="AI165" s="18">
        <v>12.42723</v>
      </c>
      <c r="AJ165" s="18">
        <v>9.303633</v>
      </c>
      <c r="AK165" s="18">
        <v>9.434676</v>
      </c>
      <c r="AL165" s="19" t="s">
        <v>58</v>
      </c>
      <c r="AM165" s="19"/>
      <c r="AN165" s="19"/>
      <c r="AO165" s="19"/>
      <c r="AP165" s="19"/>
      <c r="AQ165" s="19"/>
    </row>
    <row r="166">
      <c r="A166" s="14" t="s">
        <v>290</v>
      </c>
      <c r="B166" s="14" t="s">
        <v>312</v>
      </c>
      <c r="C166" s="14" t="s">
        <v>288</v>
      </c>
      <c r="D166" s="14" t="s">
        <v>307</v>
      </c>
      <c r="E166" s="14" t="s">
        <v>62</v>
      </c>
      <c r="F166" s="18">
        <v>82.0</v>
      </c>
      <c r="G166" s="18">
        <v>5.0</v>
      </c>
      <c r="H166" s="18">
        <v>192.0</v>
      </c>
      <c r="I166" s="18">
        <v>192.0</v>
      </c>
      <c r="J166" s="18">
        <v>0.0</v>
      </c>
      <c r="K166" s="18">
        <v>0.0</v>
      </c>
      <c r="L166" s="18">
        <v>0.0</v>
      </c>
      <c r="M166" s="18">
        <v>0.0</v>
      </c>
      <c r="N166" s="18">
        <v>0.0</v>
      </c>
      <c r="O166" s="18">
        <v>0.0</v>
      </c>
      <c r="P166" s="18">
        <v>0.0</v>
      </c>
      <c r="Q166" s="18">
        <v>0.0</v>
      </c>
      <c r="R166" s="18">
        <v>0.0</v>
      </c>
      <c r="S166" s="18">
        <v>0.0</v>
      </c>
      <c r="T166" s="18">
        <v>0.0</v>
      </c>
      <c r="U166" s="18">
        <v>0.0</v>
      </c>
      <c r="V166" s="18">
        <v>0.0</v>
      </c>
      <c r="W166" s="18">
        <v>0.0</v>
      </c>
      <c r="X166" s="18">
        <v>0.0</v>
      </c>
      <c r="Y166" s="18">
        <v>0.0</v>
      </c>
      <c r="Z166" s="18">
        <v>0.0</v>
      </c>
      <c r="AA166" s="18">
        <v>11.51921</v>
      </c>
      <c r="AB166" s="18">
        <v>7.414138</v>
      </c>
      <c r="AC166" s="18">
        <v>10.48351</v>
      </c>
      <c r="AD166" s="18">
        <v>0.0</v>
      </c>
      <c r="AE166" s="18">
        <v>0.0</v>
      </c>
      <c r="AF166" s="18">
        <v>0.0</v>
      </c>
      <c r="AG166" s="18">
        <v>0.0</v>
      </c>
      <c r="AH166" s="18">
        <v>0.0</v>
      </c>
      <c r="AI166" s="18">
        <v>12.42723</v>
      </c>
      <c r="AJ166" s="18">
        <v>9.303633</v>
      </c>
      <c r="AK166" s="18">
        <v>9.434676</v>
      </c>
      <c r="AL166" s="19" t="s">
        <v>58</v>
      </c>
      <c r="AM166" s="19"/>
      <c r="AN166" s="19"/>
      <c r="AO166" s="19"/>
      <c r="AP166" s="19"/>
      <c r="AQ166" s="19"/>
    </row>
    <row r="167">
      <c r="A167" s="14" t="s">
        <v>293</v>
      </c>
      <c r="B167" s="14" t="s">
        <v>313</v>
      </c>
      <c r="C167" s="14" t="s">
        <v>288</v>
      </c>
      <c r="D167" s="14" t="s">
        <v>314</v>
      </c>
      <c r="E167" s="14" t="s">
        <v>88</v>
      </c>
      <c r="F167" s="18">
        <v>23.0</v>
      </c>
      <c r="G167" s="18">
        <v>0.0</v>
      </c>
      <c r="H167" s="18">
        <v>3955.0</v>
      </c>
      <c r="I167" s="18">
        <v>0.0</v>
      </c>
      <c r="J167" s="18">
        <v>423.0738</v>
      </c>
      <c r="K167" s="18">
        <v>425.9698</v>
      </c>
      <c r="L167" s="18">
        <v>444.8296</v>
      </c>
      <c r="M167" s="18">
        <v>254.1681</v>
      </c>
      <c r="N167" s="18">
        <v>0.596681</v>
      </c>
      <c r="O167" s="18">
        <v>0.0</v>
      </c>
      <c r="P167" s="18">
        <v>0.0</v>
      </c>
      <c r="Q167" s="18">
        <v>0.0</v>
      </c>
      <c r="R167" s="18">
        <v>11.05417</v>
      </c>
      <c r="S167" s="18">
        <v>25.32872</v>
      </c>
      <c r="T167" s="18">
        <v>1.837995</v>
      </c>
      <c r="U167" s="18">
        <v>11.05417</v>
      </c>
      <c r="V167" s="18">
        <v>16.19067</v>
      </c>
      <c r="W167" s="18">
        <v>25.06546</v>
      </c>
      <c r="X167" s="18">
        <v>41.60801</v>
      </c>
      <c r="Y167" s="18">
        <v>18.52043</v>
      </c>
      <c r="Z167" s="18">
        <v>0.0</v>
      </c>
      <c r="AA167" s="18">
        <v>9.037613</v>
      </c>
      <c r="AB167" s="18">
        <v>3.575838</v>
      </c>
      <c r="AC167" s="18">
        <v>9.434676</v>
      </c>
      <c r="AD167" s="18">
        <v>25.90891</v>
      </c>
      <c r="AE167" s="18">
        <v>35.40081</v>
      </c>
      <c r="AF167" s="18">
        <v>32.0834</v>
      </c>
      <c r="AG167" s="18">
        <v>27.57779</v>
      </c>
      <c r="AH167" s="18">
        <v>0.0</v>
      </c>
      <c r="AI167" s="18">
        <v>12.42723</v>
      </c>
      <c r="AJ167" s="18">
        <v>9.303633</v>
      </c>
      <c r="AK167" s="18">
        <v>9.434676</v>
      </c>
      <c r="AL167" s="19" t="s">
        <v>58</v>
      </c>
      <c r="AM167" s="19"/>
      <c r="AN167" s="19"/>
      <c r="AO167" s="19"/>
      <c r="AP167" s="19"/>
      <c r="AQ167" s="19"/>
    </row>
    <row r="168">
      <c r="A168" s="14" t="s">
        <v>296</v>
      </c>
      <c r="B168" s="14" t="s">
        <v>315</v>
      </c>
      <c r="C168" s="14" t="s">
        <v>288</v>
      </c>
      <c r="D168" s="14" t="s">
        <v>314</v>
      </c>
      <c r="E168" s="17">
        <v>46310.0</v>
      </c>
      <c r="F168" s="18">
        <v>47.0</v>
      </c>
      <c r="G168" s="18">
        <v>0.0</v>
      </c>
      <c r="H168" s="18">
        <v>17893.0</v>
      </c>
      <c r="I168" s="18">
        <v>0.0</v>
      </c>
      <c r="J168" s="18">
        <v>543.7017</v>
      </c>
      <c r="K168" s="18">
        <v>556.337</v>
      </c>
      <c r="L168" s="18">
        <v>575.2758</v>
      </c>
      <c r="M168" s="18">
        <v>342.5284</v>
      </c>
      <c r="N168" s="18">
        <v>0.615685</v>
      </c>
      <c r="O168" s="18">
        <v>0.0</v>
      </c>
      <c r="P168" s="18">
        <v>1.345156</v>
      </c>
      <c r="Q168" s="18">
        <v>1.907442</v>
      </c>
      <c r="R168" s="18">
        <v>5.475942</v>
      </c>
      <c r="S168" s="18">
        <v>15.34036</v>
      </c>
      <c r="T168" s="18">
        <v>1.549189</v>
      </c>
      <c r="U168" s="18">
        <v>2.746537</v>
      </c>
      <c r="V168" s="18">
        <v>3.076633</v>
      </c>
      <c r="W168" s="18">
        <v>9.0855</v>
      </c>
      <c r="X168" s="18">
        <v>18.11582</v>
      </c>
      <c r="Y168" s="18">
        <v>11.83696</v>
      </c>
      <c r="Z168" s="18">
        <v>0.0</v>
      </c>
      <c r="AA168" s="18">
        <v>9.037613</v>
      </c>
      <c r="AB168" s="18">
        <v>3.575838</v>
      </c>
      <c r="AC168" s="18">
        <v>9.434676</v>
      </c>
      <c r="AD168" s="18">
        <v>7.149438</v>
      </c>
      <c r="AE168" s="18">
        <v>11.32685</v>
      </c>
      <c r="AF168" s="18">
        <v>23.87622</v>
      </c>
      <c r="AG168" s="18">
        <v>13.01381</v>
      </c>
      <c r="AH168" s="18">
        <v>0.0</v>
      </c>
      <c r="AI168" s="18">
        <v>12.42723</v>
      </c>
      <c r="AJ168" s="18">
        <v>9.303633</v>
      </c>
      <c r="AK168" s="18">
        <v>9.434676</v>
      </c>
      <c r="AL168" s="19" t="s">
        <v>58</v>
      </c>
      <c r="AM168" s="19"/>
      <c r="AN168" s="19"/>
      <c r="AO168" s="19"/>
      <c r="AP168" s="19"/>
      <c r="AQ168" s="19"/>
    </row>
    <row r="169">
      <c r="A169" s="14" t="s">
        <v>298</v>
      </c>
      <c r="B169" s="14" t="s">
        <v>316</v>
      </c>
      <c r="C169" s="14" t="s">
        <v>288</v>
      </c>
      <c r="D169" s="14" t="s">
        <v>314</v>
      </c>
      <c r="E169" s="14" t="s">
        <v>72</v>
      </c>
      <c r="F169" s="18">
        <v>14.0</v>
      </c>
      <c r="G169" s="18">
        <v>0.0</v>
      </c>
      <c r="H169" s="18">
        <v>10031.0</v>
      </c>
      <c r="I169" s="18">
        <v>0.0</v>
      </c>
      <c r="J169" s="18">
        <v>138.6636</v>
      </c>
      <c r="K169" s="18">
        <v>132.0855</v>
      </c>
      <c r="L169" s="18">
        <v>128.7496</v>
      </c>
      <c r="M169" s="18">
        <v>61.749</v>
      </c>
      <c r="N169" s="18">
        <v>0.467493</v>
      </c>
      <c r="O169" s="18">
        <v>1.65073</v>
      </c>
      <c r="P169" s="18">
        <v>3.815018</v>
      </c>
      <c r="Q169" s="18">
        <v>4.802046</v>
      </c>
      <c r="R169" s="18">
        <v>8.949125</v>
      </c>
      <c r="S169" s="18">
        <v>11.32231</v>
      </c>
      <c r="T169" s="18">
        <v>1.65073</v>
      </c>
      <c r="U169" s="18">
        <v>3.815018</v>
      </c>
      <c r="V169" s="18">
        <v>4.802046</v>
      </c>
      <c r="W169" s="18">
        <v>8.949125</v>
      </c>
      <c r="X169" s="18">
        <v>11.32231</v>
      </c>
      <c r="Y169" s="18">
        <v>9.434676</v>
      </c>
      <c r="Z169" s="18">
        <v>0.0</v>
      </c>
      <c r="AA169" s="18">
        <v>9.037613</v>
      </c>
      <c r="AB169" s="18">
        <v>3.575838</v>
      </c>
      <c r="AC169" s="18">
        <v>9.434676</v>
      </c>
      <c r="AD169" s="18">
        <v>4.156903</v>
      </c>
      <c r="AE169" s="18">
        <v>5.652383</v>
      </c>
      <c r="AF169" s="18">
        <v>18.72891</v>
      </c>
      <c r="AG169" s="18">
        <v>9.434676</v>
      </c>
      <c r="AH169" s="18">
        <v>0.0</v>
      </c>
      <c r="AI169" s="18">
        <v>12.42723</v>
      </c>
      <c r="AJ169" s="18">
        <v>9.303633</v>
      </c>
      <c r="AK169" s="18">
        <v>9.434676</v>
      </c>
      <c r="AL169" s="19" t="s">
        <v>58</v>
      </c>
      <c r="AM169" s="19"/>
      <c r="AN169" s="19"/>
      <c r="AO169" s="19"/>
      <c r="AP169" s="19"/>
      <c r="AQ169" s="19"/>
    </row>
    <row r="170">
      <c r="A170" s="14" t="s">
        <v>300</v>
      </c>
      <c r="B170" s="14" t="s">
        <v>317</v>
      </c>
      <c r="C170" s="14" t="s">
        <v>288</v>
      </c>
      <c r="D170" s="14" t="s">
        <v>314</v>
      </c>
      <c r="E170" s="14" t="s">
        <v>75</v>
      </c>
      <c r="F170" s="18">
        <v>5.0</v>
      </c>
      <c r="G170" s="18">
        <v>0.0</v>
      </c>
      <c r="H170" s="18">
        <v>1996.0</v>
      </c>
      <c r="I170" s="18">
        <v>0.0</v>
      </c>
      <c r="J170" s="18">
        <v>36.27259</v>
      </c>
      <c r="K170" s="18">
        <v>35.36233</v>
      </c>
      <c r="L170" s="18">
        <v>33.81743</v>
      </c>
      <c r="M170" s="18">
        <v>9.188525</v>
      </c>
      <c r="N170" s="18">
        <v>0.259839</v>
      </c>
      <c r="O170" s="18">
        <v>3.405413</v>
      </c>
      <c r="P170" s="18">
        <v>6.626247</v>
      </c>
      <c r="Q170" s="18">
        <v>6.626247</v>
      </c>
      <c r="R170" s="18">
        <v>7.339694</v>
      </c>
      <c r="S170" s="18">
        <v>8.802451</v>
      </c>
      <c r="T170" s="18">
        <v>3.405413</v>
      </c>
      <c r="U170" s="18">
        <v>6.626247</v>
      </c>
      <c r="V170" s="18">
        <v>6.626247</v>
      </c>
      <c r="W170" s="18">
        <v>7.339694</v>
      </c>
      <c r="X170" s="18">
        <v>8.802451</v>
      </c>
      <c r="Y170" s="18">
        <v>7.072466</v>
      </c>
      <c r="Z170" s="18">
        <v>0.0</v>
      </c>
      <c r="AA170" s="18">
        <v>9.037613</v>
      </c>
      <c r="AB170" s="18">
        <v>3.575838</v>
      </c>
      <c r="AC170" s="18">
        <v>9.434676</v>
      </c>
      <c r="AD170" s="18">
        <v>4.814521</v>
      </c>
      <c r="AE170" s="18">
        <v>6.626247</v>
      </c>
      <c r="AF170" s="18">
        <v>6.596966</v>
      </c>
      <c r="AG170" s="18">
        <v>7.072466</v>
      </c>
      <c r="AH170" s="18">
        <v>0.0</v>
      </c>
      <c r="AI170" s="18">
        <v>12.42723</v>
      </c>
      <c r="AJ170" s="18">
        <v>9.303633</v>
      </c>
      <c r="AK170" s="18">
        <v>9.434676</v>
      </c>
      <c r="AL170" s="19" t="s">
        <v>58</v>
      </c>
      <c r="AM170" s="19"/>
      <c r="AN170" s="19"/>
      <c r="AO170" s="19"/>
      <c r="AP170" s="19"/>
      <c r="AQ170" s="19"/>
    </row>
    <row r="171">
      <c r="A171" s="14" t="s">
        <v>286</v>
      </c>
      <c r="B171" s="14" t="s">
        <v>318</v>
      </c>
      <c r="C171" s="14" t="s">
        <v>288</v>
      </c>
      <c r="D171" s="14" t="s">
        <v>314</v>
      </c>
      <c r="E171" s="14" t="s">
        <v>60</v>
      </c>
      <c r="F171" s="18">
        <v>11.0</v>
      </c>
      <c r="G171" s="18">
        <v>0.0</v>
      </c>
      <c r="H171" s="18">
        <v>2570.0</v>
      </c>
      <c r="I171" s="18">
        <v>0.0</v>
      </c>
      <c r="J171" s="18">
        <v>5.490029</v>
      </c>
      <c r="K171" s="18">
        <v>7.243779</v>
      </c>
      <c r="L171" s="18">
        <v>6.078532</v>
      </c>
      <c r="M171" s="18">
        <v>4.60373</v>
      </c>
      <c r="N171" s="18">
        <v>0.635543</v>
      </c>
      <c r="O171" s="18">
        <v>0.0</v>
      </c>
      <c r="P171" s="18">
        <v>0.2</v>
      </c>
      <c r="Q171" s="18">
        <v>0.210256</v>
      </c>
      <c r="R171" s="18">
        <v>0.292196</v>
      </c>
      <c r="S171" s="18">
        <v>1.064264</v>
      </c>
      <c r="T171" s="18">
        <v>0.2</v>
      </c>
      <c r="U171" s="18">
        <v>0.210256</v>
      </c>
      <c r="V171" s="18">
        <v>0.266667</v>
      </c>
      <c r="W171" s="18">
        <v>0.606667</v>
      </c>
      <c r="X171" s="18">
        <v>1.333333</v>
      </c>
      <c r="Y171" s="18">
        <v>0.658525</v>
      </c>
      <c r="Z171" s="18">
        <v>0.0</v>
      </c>
      <c r="AA171" s="18">
        <v>9.037613</v>
      </c>
      <c r="AB171" s="18">
        <v>3.575838</v>
      </c>
      <c r="AC171" s="18">
        <v>9.434676</v>
      </c>
      <c r="AD171" s="18">
        <v>1.171824</v>
      </c>
      <c r="AE171" s="18">
        <v>2.43909</v>
      </c>
      <c r="AF171" s="18">
        <v>8.415029</v>
      </c>
      <c r="AG171" s="18">
        <v>2.827636</v>
      </c>
      <c r="AH171" s="18">
        <v>0.0</v>
      </c>
      <c r="AI171" s="18">
        <v>12.42723</v>
      </c>
      <c r="AJ171" s="18">
        <v>9.303633</v>
      </c>
      <c r="AK171" s="18">
        <v>9.434676</v>
      </c>
      <c r="AL171" s="19" t="s">
        <v>58</v>
      </c>
      <c r="AM171" s="19"/>
      <c r="AN171" s="19"/>
      <c r="AO171" s="19"/>
      <c r="AP171" s="19"/>
      <c r="AQ171" s="19"/>
    </row>
    <row r="172">
      <c r="A172" s="14" t="s">
        <v>303</v>
      </c>
      <c r="B172" s="14" t="s">
        <v>319</v>
      </c>
      <c r="C172" s="14" t="s">
        <v>288</v>
      </c>
      <c r="D172" s="14" t="s">
        <v>314</v>
      </c>
      <c r="E172" s="20">
        <v>46300.0</v>
      </c>
      <c r="F172" s="18">
        <v>46.0</v>
      </c>
      <c r="G172" s="18">
        <v>0.0</v>
      </c>
      <c r="H172" s="18">
        <v>23214.0</v>
      </c>
      <c r="I172" s="18">
        <v>0.0</v>
      </c>
      <c r="J172" s="18">
        <v>561.1725</v>
      </c>
      <c r="K172" s="18">
        <v>573.7074</v>
      </c>
      <c r="L172" s="18">
        <v>532.4148</v>
      </c>
      <c r="M172" s="18">
        <v>463.0514</v>
      </c>
      <c r="N172" s="18">
        <v>0.807121</v>
      </c>
      <c r="O172" s="18">
        <v>0.0</v>
      </c>
      <c r="P172" s="18">
        <v>0.0</v>
      </c>
      <c r="Q172" s="18">
        <v>0.0</v>
      </c>
      <c r="R172" s="18">
        <v>1.521474</v>
      </c>
      <c r="S172" s="18">
        <v>11.43943</v>
      </c>
      <c r="T172" s="18">
        <v>0.613333</v>
      </c>
      <c r="U172" s="18">
        <v>1.348079</v>
      </c>
      <c r="V172" s="18">
        <v>2.65463</v>
      </c>
      <c r="W172" s="18">
        <v>10.94645</v>
      </c>
      <c r="X172" s="18">
        <v>14.92602</v>
      </c>
      <c r="Y172" s="18">
        <v>12.4719</v>
      </c>
      <c r="Z172" s="18">
        <v>0.0</v>
      </c>
      <c r="AA172" s="18">
        <v>9.037613</v>
      </c>
      <c r="AB172" s="18">
        <v>3.575838</v>
      </c>
      <c r="AC172" s="18">
        <v>9.434676</v>
      </c>
      <c r="AD172" s="18">
        <v>5.885016</v>
      </c>
      <c r="AE172" s="18">
        <v>18.9702</v>
      </c>
      <c r="AF172" s="18">
        <v>30.81867</v>
      </c>
      <c r="AG172" s="18">
        <v>12.4719</v>
      </c>
      <c r="AH172" s="18">
        <v>0.0</v>
      </c>
      <c r="AI172" s="18">
        <v>12.42723</v>
      </c>
      <c r="AJ172" s="18">
        <v>9.303633</v>
      </c>
      <c r="AK172" s="18">
        <v>9.434676</v>
      </c>
      <c r="AL172" s="19" t="s">
        <v>58</v>
      </c>
      <c r="AM172" s="19"/>
      <c r="AN172" s="19"/>
      <c r="AO172" s="19"/>
      <c r="AP172" s="19"/>
      <c r="AQ172" s="19"/>
    </row>
    <row r="173">
      <c r="A173" s="14" t="s">
        <v>290</v>
      </c>
      <c r="B173" s="14" t="s">
        <v>320</v>
      </c>
      <c r="C173" s="14" t="s">
        <v>288</v>
      </c>
      <c r="D173" s="14" t="s">
        <v>314</v>
      </c>
      <c r="E173" s="14" t="s">
        <v>62</v>
      </c>
      <c r="F173" s="18">
        <v>338.0</v>
      </c>
      <c r="G173" s="18">
        <v>28.0</v>
      </c>
      <c r="H173" s="18">
        <v>1429.0</v>
      </c>
      <c r="I173" s="18">
        <v>1429.0</v>
      </c>
      <c r="J173" s="18">
        <v>0.0</v>
      </c>
      <c r="K173" s="18">
        <v>0.0</v>
      </c>
      <c r="L173" s="18">
        <v>0.0</v>
      </c>
      <c r="M173" s="18">
        <v>0.0</v>
      </c>
      <c r="N173" s="18">
        <v>0.0</v>
      </c>
      <c r="O173" s="18">
        <v>0.0</v>
      </c>
      <c r="P173" s="18">
        <v>0.0</v>
      </c>
      <c r="Q173" s="18">
        <v>0.0</v>
      </c>
      <c r="R173" s="18">
        <v>0.0</v>
      </c>
      <c r="S173" s="18">
        <v>0.0</v>
      </c>
      <c r="T173" s="18">
        <v>0.0</v>
      </c>
      <c r="U173" s="18">
        <v>0.0</v>
      </c>
      <c r="V173" s="18">
        <v>0.0</v>
      </c>
      <c r="W173" s="18">
        <v>0.0</v>
      </c>
      <c r="X173" s="18">
        <v>0.0</v>
      </c>
      <c r="Y173" s="18">
        <v>0.0</v>
      </c>
      <c r="Z173" s="18">
        <v>0.0</v>
      </c>
      <c r="AA173" s="18">
        <v>9.037613</v>
      </c>
      <c r="AB173" s="18">
        <v>3.575838</v>
      </c>
      <c r="AC173" s="18">
        <v>9.434676</v>
      </c>
      <c r="AD173" s="18">
        <v>0.0</v>
      </c>
      <c r="AE173" s="18">
        <v>0.0</v>
      </c>
      <c r="AF173" s="18">
        <v>0.0</v>
      </c>
      <c r="AG173" s="18">
        <v>0.0</v>
      </c>
      <c r="AH173" s="18">
        <v>0.0</v>
      </c>
      <c r="AI173" s="18">
        <v>12.42723</v>
      </c>
      <c r="AJ173" s="18">
        <v>9.303633</v>
      </c>
      <c r="AK173" s="18">
        <v>9.434676</v>
      </c>
      <c r="AL173" s="19" t="s">
        <v>58</v>
      </c>
      <c r="AM173" s="19"/>
      <c r="AN173" s="19"/>
      <c r="AO173" s="19"/>
      <c r="AP173" s="19"/>
      <c r="AQ173" s="19"/>
    </row>
    <row r="174">
      <c r="A174" s="14" t="s">
        <v>290</v>
      </c>
      <c r="B174" s="14" t="s">
        <v>321</v>
      </c>
      <c r="C174" s="14" t="s">
        <v>288</v>
      </c>
      <c r="D174" s="14" t="s">
        <v>322</v>
      </c>
      <c r="E174" s="14" t="s">
        <v>62</v>
      </c>
      <c r="F174" s="18">
        <v>1.0</v>
      </c>
      <c r="G174" s="18">
        <v>0.0</v>
      </c>
      <c r="H174" s="18">
        <v>0.0</v>
      </c>
      <c r="I174" s="18">
        <v>0.0</v>
      </c>
      <c r="J174" s="18">
        <v>0.0</v>
      </c>
      <c r="K174" s="18">
        <v>0.0</v>
      </c>
      <c r="L174" s="18">
        <v>0.0</v>
      </c>
      <c r="M174" s="18">
        <v>0.0</v>
      </c>
      <c r="N174" s="18">
        <v>0.0</v>
      </c>
      <c r="O174" s="18">
        <v>0.0</v>
      </c>
      <c r="P174" s="18">
        <v>0.0</v>
      </c>
      <c r="Q174" s="18">
        <v>0.0</v>
      </c>
      <c r="R174" s="18">
        <v>0.0</v>
      </c>
      <c r="S174" s="18">
        <v>0.0</v>
      </c>
      <c r="T174" s="18">
        <v>0.0</v>
      </c>
      <c r="U174" s="18">
        <v>0.0</v>
      </c>
      <c r="V174" s="18">
        <v>0.0</v>
      </c>
      <c r="W174" s="18">
        <v>0.0</v>
      </c>
      <c r="X174" s="18">
        <v>0.0</v>
      </c>
      <c r="Y174" s="18">
        <v>0.0</v>
      </c>
      <c r="Z174" s="18">
        <v>0.0</v>
      </c>
      <c r="AA174" s="18">
        <v>0.0</v>
      </c>
      <c r="AB174" s="18">
        <v>0.0</v>
      </c>
      <c r="AC174" s="18">
        <v>0.0</v>
      </c>
      <c r="AD174" s="18">
        <v>0.0</v>
      </c>
      <c r="AE174" s="18">
        <v>0.0</v>
      </c>
      <c r="AF174" s="18">
        <v>0.0</v>
      </c>
      <c r="AG174" s="18">
        <v>0.0</v>
      </c>
      <c r="AH174" s="18">
        <v>0.0</v>
      </c>
      <c r="AI174" s="18">
        <v>12.42723</v>
      </c>
      <c r="AJ174" s="18">
        <v>9.303633</v>
      </c>
      <c r="AK174" s="18">
        <v>9.434676</v>
      </c>
      <c r="AL174" s="19" t="s">
        <v>58</v>
      </c>
      <c r="AM174" s="19"/>
      <c r="AN174" s="19"/>
      <c r="AO174" s="19"/>
      <c r="AP174" s="19"/>
      <c r="AQ174" s="19"/>
    </row>
    <row r="175">
      <c r="A175" s="14" t="s">
        <v>293</v>
      </c>
      <c r="B175" s="14" t="s">
        <v>323</v>
      </c>
      <c r="C175" s="14" t="s">
        <v>288</v>
      </c>
      <c r="D175" s="14" t="s">
        <v>324</v>
      </c>
      <c r="E175" s="14" t="s">
        <v>88</v>
      </c>
      <c r="F175" s="18">
        <v>2.0</v>
      </c>
      <c r="G175" s="18">
        <v>0.0</v>
      </c>
      <c r="H175" s="18">
        <v>2428.0</v>
      </c>
      <c r="I175" s="18">
        <v>0.0</v>
      </c>
      <c r="J175" s="18">
        <v>36.28329</v>
      </c>
      <c r="K175" s="18">
        <v>35.18443</v>
      </c>
      <c r="L175" s="18">
        <v>33.23004</v>
      </c>
      <c r="M175" s="18">
        <v>35.18443</v>
      </c>
      <c r="N175" s="18">
        <v>1.0</v>
      </c>
      <c r="O175" s="18">
        <v>0.0</v>
      </c>
      <c r="P175" s="18">
        <v>0.0</v>
      </c>
      <c r="Q175" s="18">
        <v>0.0</v>
      </c>
      <c r="R175" s="18">
        <v>35.18443</v>
      </c>
      <c r="S175" s="18">
        <v>35.18443</v>
      </c>
      <c r="T175" s="18">
        <v>35.18443</v>
      </c>
      <c r="U175" s="18">
        <v>35.18443</v>
      </c>
      <c r="V175" s="18">
        <v>35.18443</v>
      </c>
      <c r="W175" s="18">
        <v>35.18443</v>
      </c>
      <c r="X175" s="18">
        <v>35.18443</v>
      </c>
      <c r="Y175" s="18">
        <v>17.59221</v>
      </c>
      <c r="Z175" s="18">
        <v>0.0</v>
      </c>
      <c r="AA175" s="18">
        <v>7.797942</v>
      </c>
      <c r="AB175" s="18">
        <v>2.621248</v>
      </c>
      <c r="AC175" s="18">
        <v>3.446495</v>
      </c>
      <c r="AD175" s="18">
        <v>25.90891</v>
      </c>
      <c r="AE175" s="18">
        <v>35.40081</v>
      </c>
      <c r="AF175" s="18">
        <v>32.0834</v>
      </c>
      <c r="AG175" s="18">
        <v>27.57779</v>
      </c>
      <c r="AH175" s="18">
        <v>0.0</v>
      </c>
      <c r="AI175" s="18">
        <v>12.42723</v>
      </c>
      <c r="AJ175" s="18">
        <v>9.303633</v>
      </c>
      <c r="AK175" s="18">
        <v>9.434676</v>
      </c>
      <c r="AL175" s="19" t="s">
        <v>58</v>
      </c>
      <c r="AM175" s="19"/>
      <c r="AN175" s="19"/>
      <c r="AO175" s="19"/>
      <c r="AP175" s="19"/>
      <c r="AQ175" s="19"/>
    </row>
    <row r="176">
      <c r="A176" s="14" t="s">
        <v>296</v>
      </c>
      <c r="B176" s="14" t="s">
        <v>325</v>
      </c>
      <c r="C176" s="14" t="s">
        <v>288</v>
      </c>
      <c r="D176" s="14" t="s">
        <v>324</v>
      </c>
      <c r="E176" s="20">
        <v>46310.0</v>
      </c>
      <c r="F176" s="18">
        <v>11.0</v>
      </c>
      <c r="G176" s="18">
        <v>0.0</v>
      </c>
      <c r="H176" s="18">
        <v>7237.0</v>
      </c>
      <c r="I176" s="18">
        <v>0.0</v>
      </c>
      <c r="J176" s="18">
        <v>90.45899</v>
      </c>
      <c r="K176" s="18">
        <v>90.38533</v>
      </c>
      <c r="L176" s="18">
        <v>82.9892</v>
      </c>
      <c r="M176" s="18">
        <v>75.99889</v>
      </c>
      <c r="N176" s="18">
        <v>0.840832</v>
      </c>
      <c r="O176" s="18">
        <v>0.0</v>
      </c>
      <c r="P176" s="18">
        <v>0.0</v>
      </c>
      <c r="Q176" s="18">
        <v>0.0</v>
      </c>
      <c r="R176" s="18">
        <v>0.0</v>
      </c>
      <c r="S176" s="18">
        <v>7.797942</v>
      </c>
      <c r="T176" s="18">
        <v>6.588492</v>
      </c>
      <c r="U176" s="18">
        <v>7.797942</v>
      </c>
      <c r="V176" s="18">
        <v>7.797942</v>
      </c>
      <c r="W176" s="18">
        <v>8.659885</v>
      </c>
      <c r="X176" s="18">
        <v>28.01283</v>
      </c>
      <c r="Y176" s="18">
        <v>8.216848</v>
      </c>
      <c r="Z176" s="18">
        <v>0.0</v>
      </c>
      <c r="AA176" s="18">
        <v>7.797942</v>
      </c>
      <c r="AB176" s="18">
        <v>2.621248</v>
      </c>
      <c r="AC176" s="18">
        <v>3.446495</v>
      </c>
      <c r="AD176" s="18">
        <v>7.149438</v>
      </c>
      <c r="AE176" s="18">
        <v>11.32685</v>
      </c>
      <c r="AF176" s="18">
        <v>23.87622</v>
      </c>
      <c r="AG176" s="18">
        <v>13.01381</v>
      </c>
      <c r="AH176" s="18">
        <v>0.0</v>
      </c>
      <c r="AI176" s="18">
        <v>12.42723</v>
      </c>
      <c r="AJ176" s="18">
        <v>9.303633</v>
      </c>
      <c r="AK176" s="18">
        <v>9.434676</v>
      </c>
      <c r="AL176" s="19" t="s">
        <v>58</v>
      </c>
      <c r="AM176" s="19"/>
      <c r="AN176" s="19"/>
      <c r="AO176" s="19"/>
      <c r="AP176" s="19"/>
      <c r="AQ176" s="19"/>
    </row>
    <row r="177">
      <c r="A177" s="14" t="s">
        <v>298</v>
      </c>
      <c r="B177" s="14" t="s">
        <v>326</v>
      </c>
      <c r="C177" s="14" t="s">
        <v>288</v>
      </c>
      <c r="D177" s="14" t="s">
        <v>324</v>
      </c>
      <c r="E177" s="14" t="s">
        <v>72</v>
      </c>
      <c r="F177" s="18">
        <v>4.0</v>
      </c>
      <c r="G177" s="18">
        <v>0.0</v>
      </c>
      <c r="H177" s="18">
        <v>483.0</v>
      </c>
      <c r="I177" s="18">
        <v>0.0</v>
      </c>
      <c r="J177" s="18">
        <v>23.11082</v>
      </c>
      <c r="K177" s="18">
        <v>21.67855</v>
      </c>
      <c r="L177" s="18">
        <v>20.4223</v>
      </c>
      <c r="M177" s="18">
        <v>21.16189</v>
      </c>
      <c r="N177" s="18">
        <v>0.976167</v>
      </c>
      <c r="O177" s="18">
        <v>0.0</v>
      </c>
      <c r="P177" s="18">
        <v>0.0</v>
      </c>
      <c r="Q177" s="18">
        <v>0.2</v>
      </c>
      <c r="R177" s="18">
        <v>0.316667</v>
      </c>
      <c r="S177" s="18">
        <v>0.316667</v>
      </c>
      <c r="T177" s="18">
        <v>0.2</v>
      </c>
      <c r="U177" s="18">
        <v>0.2</v>
      </c>
      <c r="V177" s="18">
        <v>0.2</v>
      </c>
      <c r="W177" s="18">
        <v>0.316667</v>
      </c>
      <c r="X177" s="18">
        <v>21.16189</v>
      </c>
      <c r="Y177" s="18">
        <v>5.419639</v>
      </c>
      <c r="Z177" s="18">
        <v>0.0</v>
      </c>
      <c r="AA177" s="18">
        <v>7.797942</v>
      </c>
      <c r="AB177" s="18">
        <v>2.621248</v>
      </c>
      <c r="AC177" s="18">
        <v>3.446495</v>
      </c>
      <c r="AD177" s="18">
        <v>4.156903</v>
      </c>
      <c r="AE177" s="18">
        <v>5.652383</v>
      </c>
      <c r="AF177" s="18">
        <v>18.72891</v>
      </c>
      <c r="AG177" s="18">
        <v>9.434676</v>
      </c>
      <c r="AH177" s="18">
        <v>0.0</v>
      </c>
      <c r="AI177" s="18">
        <v>12.42723</v>
      </c>
      <c r="AJ177" s="18">
        <v>9.303633</v>
      </c>
      <c r="AK177" s="18">
        <v>9.434676</v>
      </c>
      <c r="AL177" s="19" t="s">
        <v>58</v>
      </c>
      <c r="AM177" s="19"/>
      <c r="AN177" s="19"/>
      <c r="AO177" s="19"/>
      <c r="AP177" s="19"/>
      <c r="AQ177" s="19"/>
    </row>
    <row r="178">
      <c r="A178" s="14" t="s">
        <v>300</v>
      </c>
      <c r="B178" s="14" t="s">
        <v>327</v>
      </c>
      <c r="C178" s="14" t="s">
        <v>288</v>
      </c>
      <c r="D178" s="14" t="s">
        <v>324</v>
      </c>
      <c r="E178" s="14" t="s">
        <v>75</v>
      </c>
      <c r="F178" s="18">
        <v>1.0</v>
      </c>
      <c r="G178" s="18">
        <v>0.0</v>
      </c>
      <c r="H178" s="18">
        <v>0.0</v>
      </c>
      <c r="I178" s="18">
        <v>0.0</v>
      </c>
      <c r="J178" s="18">
        <v>0.0</v>
      </c>
      <c r="K178" s="18">
        <v>0.0</v>
      </c>
      <c r="L178" s="18">
        <v>0.0</v>
      </c>
      <c r="M178" s="18">
        <v>0.0</v>
      </c>
      <c r="N178" s="18">
        <v>0.0</v>
      </c>
      <c r="O178" s="18">
        <v>0.0</v>
      </c>
      <c r="P178" s="18">
        <v>0.0</v>
      </c>
      <c r="Q178" s="18">
        <v>0.0</v>
      </c>
      <c r="R178" s="18">
        <v>0.0</v>
      </c>
      <c r="S178" s="18">
        <v>0.0</v>
      </c>
      <c r="T178" s="18">
        <v>0.0</v>
      </c>
      <c r="U178" s="18">
        <v>0.0</v>
      </c>
      <c r="V178" s="18">
        <v>0.0</v>
      </c>
      <c r="W178" s="18">
        <v>0.0</v>
      </c>
      <c r="X178" s="18">
        <v>0.0</v>
      </c>
      <c r="Y178" s="18">
        <v>0.0</v>
      </c>
      <c r="Z178" s="18">
        <v>0.0</v>
      </c>
      <c r="AA178" s="18">
        <v>7.797942</v>
      </c>
      <c r="AB178" s="18">
        <v>2.621248</v>
      </c>
      <c r="AC178" s="18">
        <v>3.446495</v>
      </c>
      <c r="AD178" s="18">
        <v>4.814521</v>
      </c>
      <c r="AE178" s="18">
        <v>6.626247</v>
      </c>
      <c r="AF178" s="18">
        <v>6.596966</v>
      </c>
      <c r="AG178" s="18">
        <v>7.072466</v>
      </c>
      <c r="AH178" s="18">
        <v>0.0</v>
      </c>
      <c r="AI178" s="18">
        <v>12.42723</v>
      </c>
      <c r="AJ178" s="18">
        <v>9.303633</v>
      </c>
      <c r="AK178" s="18">
        <v>9.434676</v>
      </c>
      <c r="AL178" s="19" t="s">
        <v>58</v>
      </c>
      <c r="AM178" s="19"/>
      <c r="AN178" s="19"/>
      <c r="AO178" s="19"/>
      <c r="AP178" s="19"/>
      <c r="AQ178" s="19"/>
    </row>
    <row r="179">
      <c r="A179" s="14" t="s">
        <v>286</v>
      </c>
      <c r="B179" s="14" t="s">
        <v>328</v>
      </c>
      <c r="C179" s="14" t="s">
        <v>288</v>
      </c>
      <c r="D179" s="14" t="s">
        <v>324</v>
      </c>
      <c r="E179" s="14" t="s">
        <v>60</v>
      </c>
      <c r="F179" s="18">
        <v>8.0</v>
      </c>
      <c r="G179" s="18">
        <v>0.0</v>
      </c>
      <c r="H179" s="18">
        <v>379.0</v>
      </c>
      <c r="I179" s="18">
        <v>0.0</v>
      </c>
      <c r="J179" s="18">
        <v>1.994048</v>
      </c>
      <c r="K179" s="18">
        <v>2.308333</v>
      </c>
      <c r="L179" s="18">
        <v>2.766689</v>
      </c>
      <c r="M179" s="18">
        <v>2.308333</v>
      </c>
      <c r="N179" s="18">
        <v>1.0</v>
      </c>
      <c r="O179" s="18">
        <v>0.0</v>
      </c>
      <c r="P179" s="18">
        <v>0.0</v>
      </c>
      <c r="Q179" s="18">
        <v>0.0</v>
      </c>
      <c r="R179" s="18">
        <v>0.0</v>
      </c>
      <c r="S179" s="18">
        <v>0.0</v>
      </c>
      <c r="T179" s="18">
        <v>0.9</v>
      </c>
      <c r="U179" s="18">
        <v>0.9</v>
      </c>
      <c r="V179" s="18">
        <v>0.9</v>
      </c>
      <c r="W179" s="18">
        <v>1.408333</v>
      </c>
      <c r="X179" s="18">
        <v>1.408333</v>
      </c>
      <c r="Y179" s="18">
        <v>0.288542</v>
      </c>
      <c r="Z179" s="18">
        <v>0.0</v>
      </c>
      <c r="AA179" s="18">
        <v>7.797942</v>
      </c>
      <c r="AB179" s="18">
        <v>2.621248</v>
      </c>
      <c r="AC179" s="18">
        <v>3.446495</v>
      </c>
      <c r="AD179" s="18">
        <v>1.171824</v>
      </c>
      <c r="AE179" s="18">
        <v>2.43909</v>
      </c>
      <c r="AF179" s="18">
        <v>8.415029</v>
      </c>
      <c r="AG179" s="18">
        <v>2.827636</v>
      </c>
      <c r="AH179" s="18">
        <v>0.0</v>
      </c>
      <c r="AI179" s="18">
        <v>12.42723</v>
      </c>
      <c r="AJ179" s="18">
        <v>9.303633</v>
      </c>
      <c r="AK179" s="18">
        <v>9.434676</v>
      </c>
      <c r="AL179" s="19" t="s">
        <v>58</v>
      </c>
      <c r="AM179" s="19"/>
      <c r="AN179" s="19"/>
      <c r="AO179" s="19"/>
      <c r="AP179" s="19"/>
      <c r="AQ179" s="19"/>
    </row>
    <row r="180">
      <c r="A180" s="14" t="s">
        <v>303</v>
      </c>
      <c r="B180" s="14" t="s">
        <v>329</v>
      </c>
      <c r="C180" s="14" t="s">
        <v>288</v>
      </c>
      <c r="D180" s="14" t="s">
        <v>324</v>
      </c>
      <c r="E180" s="20">
        <v>46300.0</v>
      </c>
      <c r="F180" s="18">
        <v>3.0</v>
      </c>
      <c r="G180" s="18">
        <v>0.0</v>
      </c>
      <c r="H180" s="18">
        <v>925.0</v>
      </c>
      <c r="I180" s="18">
        <v>0.0</v>
      </c>
      <c r="J180" s="18">
        <v>10.91146</v>
      </c>
      <c r="K180" s="18">
        <v>10.33949</v>
      </c>
      <c r="L180" s="18">
        <v>10.47546</v>
      </c>
      <c r="M180" s="18">
        <v>10.24425</v>
      </c>
      <c r="N180" s="18">
        <v>0.990789</v>
      </c>
      <c r="O180" s="18">
        <v>0.0</v>
      </c>
      <c r="P180" s="18">
        <v>0.0</v>
      </c>
      <c r="Q180" s="18">
        <v>0.0</v>
      </c>
      <c r="R180" s="18">
        <v>0.095238</v>
      </c>
      <c r="S180" s="18">
        <v>10.24425</v>
      </c>
      <c r="T180" s="18">
        <v>0.095238</v>
      </c>
      <c r="U180" s="18">
        <v>0.095238</v>
      </c>
      <c r="V180" s="18">
        <v>0.095238</v>
      </c>
      <c r="W180" s="18">
        <v>10.24425</v>
      </c>
      <c r="X180" s="18">
        <v>10.24425</v>
      </c>
      <c r="Y180" s="18">
        <v>3.446495</v>
      </c>
      <c r="Z180" s="18">
        <v>0.0</v>
      </c>
      <c r="AA180" s="18">
        <v>7.797942</v>
      </c>
      <c r="AB180" s="18">
        <v>2.621248</v>
      </c>
      <c r="AC180" s="18">
        <v>3.446495</v>
      </c>
      <c r="AD180" s="18">
        <v>5.885016</v>
      </c>
      <c r="AE180" s="18">
        <v>18.9702</v>
      </c>
      <c r="AF180" s="18">
        <v>30.81867</v>
      </c>
      <c r="AG180" s="18">
        <v>12.4719</v>
      </c>
      <c r="AH180" s="18">
        <v>0.0</v>
      </c>
      <c r="AI180" s="18">
        <v>12.42723</v>
      </c>
      <c r="AJ180" s="18">
        <v>9.303633</v>
      </c>
      <c r="AK180" s="18">
        <v>9.434676</v>
      </c>
      <c r="AL180" s="19" t="s">
        <v>58</v>
      </c>
      <c r="AM180" s="19"/>
      <c r="AN180" s="19"/>
      <c r="AO180" s="19"/>
      <c r="AP180" s="19"/>
      <c r="AQ180" s="19"/>
    </row>
    <row r="181">
      <c r="A181" s="14" t="s">
        <v>290</v>
      </c>
      <c r="B181" s="14" t="s">
        <v>330</v>
      </c>
      <c r="C181" s="14" t="s">
        <v>288</v>
      </c>
      <c r="D181" s="14" t="s">
        <v>324</v>
      </c>
      <c r="E181" s="14" t="s">
        <v>62</v>
      </c>
      <c r="F181" s="18">
        <v>32.0</v>
      </c>
      <c r="G181" s="18">
        <v>1.0</v>
      </c>
      <c r="H181" s="18">
        <v>42.0</v>
      </c>
      <c r="I181" s="18">
        <v>42.0</v>
      </c>
      <c r="J181" s="18">
        <v>0.0</v>
      </c>
      <c r="K181" s="18">
        <v>0.0</v>
      </c>
      <c r="L181" s="18">
        <v>0.0</v>
      </c>
      <c r="M181" s="18">
        <v>0.0</v>
      </c>
      <c r="N181" s="18">
        <v>0.0</v>
      </c>
      <c r="O181" s="18">
        <v>0.0</v>
      </c>
      <c r="P181" s="18">
        <v>0.0</v>
      </c>
      <c r="Q181" s="18">
        <v>0.0</v>
      </c>
      <c r="R181" s="18">
        <v>0.0</v>
      </c>
      <c r="S181" s="18">
        <v>0.0</v>
      </c>
      <c r="T181" s="18">
        <v>0.0</v>
      </c>
      <c r="U181" s="18">
        <v>0.0</v>
      </c>
      <c r="V181" s="18">
        <v>0.0</v>
      </c>
      <c r="W181" s="18">
        <v>0.0</v>
      </c>
      <c r="X181" s="18">
        <v>0.0</v>
      </c>
      <c r="Y181" s="18">
        <v>0.0</v>
      </c>
      <c r="Z181" s="18">
        <v>0.0</v>
      </c>
      <c r="AA181" s="18">
        <v>7.797942</v>
      </c>
      <c r="AB181" s="18">
        <v>2.621248</v>
      </c>
      <c r="AC181" s="18">
        <v>3.446495</v>
      </c>
      <c r="AD181" s="18">
        <v>0.0</v>
      </c>
      <c r="AE181" s="18">
        <v>0.0</v>
      </c>
      <c r="AF181" s="18">
        <v>0.0</v>
      </c>
      <c r="AG181" s="18">
        <v>0.0</v>
      </c>
      <c r="AH181" s="18">
        <v>0.0</v>
      </c>
      <c r="AI181" s="18">
        <v>12.42723</v>
      </c>
      <c r="AJ181" s="18">
        <v>9.303633</v>
      </c>
      <c r="AK181" s="18">
        <v>9.434676</v>
      </c>
      <c r="AL181" s="19" t="s">
        <v>58</v>
      </c>
      <c r="AM181" s="19"/>
      <c r="AN181" s="19"/>
      <c r="AO181" s="19"/>
      <c r="AP181" s="19"/>
      <c r="AQ181" s="19"/>
    </row>
    <row r="182">
      <c r="A182" s="14" t="s">
        <v>293</v>
      </c>
      <c r="B182" s="14" t="s">
        <v>331</v>
      </c>
      <c r="C182" s="14" t="s">
        <v>288</v>
      </c>
      <c r="D182" s="14" t="s">
        <v>332</v>
      </c>
      <c r="E182" s="14" t="s">
        <v>88</v>
      </c>
      <c r="F182" s="18">
        <v>23.0</v>
      </c>
      <c r="G182" s="18">
        <v>0.0</v>
      </c>
      <c r="H182" s="18">
        <v>24427.0</v>
      </c>
      <c r="I182" s="18">
        <v>0.0</v>
      </c>
      <c r="J182" s="18">
        <v>434.6728</v>
      </c>
      <c r="K182" s="18">
        <v>423.7328</v>
      </c>
      <c r="L182" s="18">
        <v>396.745</v>
      </c>
      <c r="M182" s="18">
        <v>204.0905</v>
      </c>
      <c r="N182" s="18">
        <v>0.481649</v>
      </c>
      <c r="O182" s="18">
        <v>0.0</v>
      </c>
      <c r="P182" s="18">
        <v>1.0</v>
      </c>
      <c r="Q182" s="18">
        <v>1.5</v>
      </c>
      <c r="R182" s="18">
        <v>15.8879</v>
      </c>
      <c r="S182" s="18">
        <v>30.45804</v>
      </c>
      <c r="T182" s="18">
        <v>1.0</v>
      </c>
      <c r="U182" s="18">
        <v>7.565647</v>
      </c>
      <c r="V182" s="18">
        <v>11.9003</v>
      </c>
      <c r="W182" s="18">
        <v>24.10281</v>
      </c>
      <c r="X182" s="18">
        <v>30.69234</v>
      </c>
      <c r="Y182" s="18">
        <v>18.42316</v>
      </c>
      <c r="Z182" s="18">
        <v>0.0</v>
      </c>
      <c r="AA182" s="18">
        <v>6.36797</v>
      </c>
      <c r="AB182" s="18">
        <v>6.107441</v>
      </c>
      <c r="AC182" s="18">
        <v>8.489654</v>
      </c>
      <c r="AD182" s="18">
        <v>25.90891</v>
      </c>
      <c r="AE182" s="18">
        <v>35.40081</v>
      </c>
      <c r="AF182" s="18">
        <v>32.0834</v>
      </c>
      <c r="AG182" s="18">
        <v>27.57779</v>
      </c>
      <c r="AH182" s="18">
        <v>0.0</v>
      </c>
      <c r="AI182" s="18">
        <v>12.42723</v>
      </c>
      <c r="AJ182" s="18">
        <v>9.303633</v>
      </c>
      <c r="AK182" s="18">
        <v>9.434676</v>
      </c>
      <c r="AL182" s="19" t="s">
        <v>58</v>
      </c>
      <c r="AM182" s="19"/>
      <c r="AN182" s="19"/>
      <c r="AO182" s="19"/>
      <c r="AP182" s="19"/>
      <c r="AQ182" s="19"/>
    </row>
    <row r="183">
      <c r="A183" s="14" t="s">
        <v>296</v>
      </c>
      <c r="B183" s="14" t="s">
        <v>333</v>
      </c>
      <c r="C183" s="14" t="s">
        <v>288</v>
      </c>
      <c r="D183" s="14" t="s">
        <v>332</v>
      </c>
      <c r="E183" s="17">
        <v>46310.0</v>
      </c>
      <c r="F183" s="18">
        <v>17.0</v>
      </c>
      <c r="G183" s="18">
        <v>0.0</v>
      </c>
      <c r="H183" s="18">
        <v>11201.0</v>
      </c>
      <c r="I183" s="18">
        <v>0.0</v>
      </c>
      <c r="J183" s="18">
        <v>307.5767</v>
      </c>
      <c r="K183" s="18">
        <v>249.6382</v>
      </c>
      <c r="L183" s="18">
        <v>221.5514</v>
      </c>
      <c r="M183" s="18">
        <v>207.6811</v>
      </c>
      <c r="N183" s="18">
        <v>0.831928</v>
      </c>
      <c r="O183" s="18">
        <v>0.0</v>
      </c>
      <c r="P183" s="18">
        <v>0.929669</v>
      </c>
      <c r="Q183" s="18">
        <v>1.4241</v>
      </c>
      <c r="R183" s="18">
        <v>1.864623</v>
      </c>
      <c r="S183" s="18">
        <v>6.36797</v>
      </c>
      <c r="T183" s="18">
        <v>0.929669</v>
      </c>
      <c r="U183" s="18">
        <v>1.4241</v>
      </c>
      <c r="V183" s="18">
        <v>1.633013</v>
      </c>
      <c r="W183" s="18">
        <v>5.927473</v>
      </c>
      <c r="X183" s="18">
        <v>14.44214</v>
      </c>
      <c r="Y183" s="18">
        <v>14.6846</v>
      </c>
      <c r="Z183" s="18">
        <v>0.0</v>
      </c>
      <c r="AA183" s="18">
        <v>6.36797</v>
      </c>
      <c r="AB183" s="18">
        <v>6.107441</v>
      </c>
      <c r="AC183" s="18">
        <v>8.489654</v>
      </c>
      <c r="AD183" s="18">
        <v>7.149438</v>
      </c>
      <c r="AE183" s="18">
        <v>11.32685</v>
      </c>
      <c r="AF183" s="18">
        <v>23.87622</v>
      </c>
      <c r="AG183" s="18">
        <v>13.01381</v>
      </c>
      <c r="AH183" s="18">
        <v>0.0</v>
      </c>
      <c r="AI183" s="18">
        <v>12.42723</v>
      </c>
      <c r="AJ183" s="18">
        <v>9.303633</v>
      </c>
      <c r="AK183" s="18">
        <v>9.434676</v>
      </c>
      <c r="AL183" s="19" t="s">
        <v>58</v>
      </c>
      <c r="AM183" s="19"/>
      <c r="AN183" s="19"/>
      <c r="AO183" s="19"/>
      <c r="AP183" s="19"/>
      <c r="AQ183" s="19"/>
    </row>
    <row r="184">
      <c r="A184" s="14" t="s">
        <v>298</v>
      </c>
      <c r="B184" s="14" t="s">
        <v>334</v>
      </c>
      <c r="C184" s="14" t="s">
        <v>288</v>
      </c>
      <c r="D184" s="14" t="s">
        <v>332</v>
      </c>
      <c r="E184" s="14" t="s">
        <v>72</v>
      </c>
      <c r="F184" s="18">
        <v>10.0</v>
      </c>
      <c r="G184" s="18">
        <v>0.0</v>
      </c>
      <c r="H184" s="18">
        <v>2589.0</v>
      </c>
      <c r="I184" s="18">
        <v>0.0</v>
      </c>
      <c r="J184" s="18">
        <v>92.68038</v>
      </c>
      <c r="K184" s="18">
        <v>79.15276</v>
      </c>
      <c r="L184" s="18">
        <v>70.99769</v>
      </c>
      <c r="M184" s="18">
        <v>70.24957</v>
      </c>
      <c r="N184" s="18">
        <v>0.887519</v>
      </c>
      <c r="O184" s="18">
        <v>0.477778</v>
      </c>
      <c r="P184" s="18">
        <v>0.5</v>
      </c>
      <c r="Q184" s="18">
        <v>0.668329</v>
      </c>
      <c r="R184" s="18">
        <v>1.811494</v>
      </c>
      <c r="S184" s="18">
        <v>1.966667</v>
      </c>
      <c r="T184" s="18">
        <v>0.477778</v>
      </c>
      <c r="U184" s="18">
        <v>0.5</v>
      </c>
      <c r="V184" s="18">
        <v>0.668329</v>
      </c>
      <c r="W184" s="18">
        <v>1.811494</v>
      </c>
      <c r="X184" s="18">
        <v>1.966667</v>
      </c>
      <c r="Y184" s="18">
        <v>7.915276</v>
      </c>
      <c r="Z184" s="18">
        <v>0.0</v>
      </c>
      <c r="AA184" s="18">
        <v>6.36797</v>
      </c>
      <c r="AB184" s="18">
        <v>6.107441</v>
      </c>
      <c r="AC184" s="18">
        <v>8.489654</v>
      </c>
      <c r="AD184" s="18">
        <v>4.156903</v>
      </c>
      <c r="AE184" s="18">
        <v>5.652383</v>
      </c>
      <c r="AF184" s="18">
        <v>18.72891</v>
      </c>
      <c r="AG184" s="18">
        <v>9.434676</v>
      </c>
      <c r="AH184" s="18">
        <v>0.0</v>
      </c>
      <c r="AI184" s="18">
        <v>12.42723</v>
      </c>
      <c r="AJ184" s="18">
        <v>9.303633</v>
      </c>
      <c r="AK184" s="18">
        <v>9.434676</v>
      </c>
      <c r="AL184" s="19" t="s">
        <v>58</v>
      </c>
      <c r="AM184" s="19"/>
      <c r="AN184" s="19"/>
      <c r="AO184" s="19"/>
      <c r="AP184" s="19"/>
      <c r="AQ184" s="19"/>
    </row>
    <row r="185">
      <c r="A185" s="14" t="s">
        <v>300</v>
      </c>
      <c r="B185" s="14" t="s">
        <v>335</v>
      </c>
      <c r="C185" s="14" t="s">
        <v>288</v>
      </c>
      <c r="D185" s="14" t="s">
        <v>332</v>
      </c>
      <c r="E185" s="14" t="s">
        <v>75</v>
      </c>
      <c r="F185" s="18">
        <v>6.0</v>
      </c>
      <c r="G185" s="18">
        <v>0.0</v>
      </c>
      <c r="H185" s="18">
        <v>5371.0</v>
      </c>
      <c r="I185" s="18">
        <v>0.0</v>
      </c>
      <c r="J185" s="18">
        <v>52.9459</v>
      </c>
      <c r="K185" s="18">
        <v>50.93793</v>
      </c>
      <c r="L185" s="18">
        <v>49.95971</v>
      </c>
      <c r="M185" s="18">
        <v>49.83604</v>
      </c>
      <c r="N185" s="18">
        <v>0.978368</v>
      </c>
      <c r="O185" s="18">
        <v>0.0</v>
      </c>
      <c r="P185" s="18">
        <v>0.0</v>
      </c>
      <c r="Q185" s="18">
        <v>0.0</v>
      </c>
      <c r="R185" s="18">
        <v>1.101884</v>
      </c>
      <c r="S185" s="18">
        <v>19.9432</v>
      </c>
      <c r="T185" s="18">
        <v>1.101884</v>
      </c>
      <c r="U185" s="18">
        <v>1.101884</v>
      </c>
      <c r="V185" s="18">
        <v>1.101884</v>
      </c>
      <c r="W185" s="18">
        <v>19.9432</v>
      </c>
      <c r="X185" s="18">
        <v>29.89285</v>
      </c>
      <c r="Y185" s="18">
        <v>8.489654</v>
      </c>
      <c r="Z185" s="18">
        <v>0.0</v>
      </c>
      <c r="AA185" s="18">
        <v>6.36797</v>
      </c>
      <c r="AB185" s="18">
        <v>6.107441</v>
      </c>
      <c r="AC185" s="18">
        <v>8.489654</v>
      </c>
      <c r="AD185" s="18">
        <v>4.814521</v>
      </c>
      <c r="AE185" s="18">
        <v>6.626247</v>
      </c>
      <c r="AF185" s="18">
        <v>6.596966</v>
      </c>
      <c r="AG185" s="18">
        <v>7.072466</v>
      </c>
      <c r="AH185" s="18">
        <v>0.0</v>
      </c>
      <c r="AI185" s="18">
        <v>12.42723</v>
      </c>
      <c r="AJ185" s="18">
        <v>9.303633</v>
      </c>
      <c r="AK185" s="18">
        <v>9.434676</v>
      </c>
      <c r="AL185" s="19" t="s">
        <v>58</v>
      </c>
      <c r="AM185" s="19"/>
      <c r="AN185" s="19"/>
      <c r="AO185" s="19"/>
      <c r="AP185" s="19"/>
      <c r="AQ185" s="19"/>
    </row>
    <row r="186">
      <c r="A186" s="14" t="s">
        <v>286</v>
      </c>
      <c r="B186" s="14" t="s">
        <v>336</v>
      </c>
      <c r="C186" s="14" t="s">
        <v>288</v>
      </c>
      <c r="D186" s="14" t="s">
        <v>332</v>
      </c>
      <c r="E186" s="14" t="s">
        <v>60</v>
      </c>
      <c r="F186" s="18">
        <v>16.0</v>
      </c>
      <c r="G186" s="18">
        <v>0.0</v>
      </c>
      <c r="H186" s="18">
        <v>4904.0</v>
      </c>
      <c r="I186" s="18">
        <v>0.0</v>
      </c>
      <c r="J186" s="18">
        <v>58.53876</v>
      </c>
      <c r="K186" s="18">
        <v>45.24217</v>
      </c>
      <c r="L186" s="18">
        <v>37.72848</v>
      </c>
      <c r="M186" s="18">
        <v>44.18079</v>
      </c>
      <c r="N186" s="18">
        <v>0.97654</v>
      </c>
      <c r="O186" s="18">
        <v>0.0</v>
      </c>
      <c r="P186" s="18">
        <v>0.033333</v>
      </c>
      <c r="Q186" s="18">
        <v>0.033333</v>
      </c>
      <c r="R186" s="18">
        <v>0.1</v>
      </c>
      <c r="S186" s="18">
        <v>0.266667</v>
      </c>
      <c r="T186" s="18">
        <v>0.033333</v>
      </c>
      <c r="U186" s="18">
        <v>0.033333</v>
      </c>
      <c r="V186" s="18">
        <v>0.055556</v>
      </c>
      <c r="W186" s="18">
        <v>0.172496</v>
      </c>
      <c r="X186" s="18">
        <v>0.603704</v>
      </c>
      <c r="Y186" s="18">
        <v>2.827636</v>
      </c>
      <c r="Z186" s="18">
        <v>0.0</v>
      </c>
      <c r="AA186" s="18">
        <v>6.36797</v>
      </c>
      <c r="AB186" s="18">
        <v>6.107441</v>
      </c>
      <c r="AC186" s="18">
        <v>8.489654</v>
      </c>
      <c r="AD186" s="18">
        <v>1.171824</v>
      </c>
      <c r="AE186" s="18">
        <v>2.43909</v>
      </c>
      <c r="AF186" s="18">
        <v>8.415029</v>
      </c>
      <c r="AG186" s="18">
        <v>2.827636</v>
      </c>
      <c r="AH186" s="18">
        <v>0.0</v>
      </c>
      <c r="AI186" s="18">
        <v>12.42723</v>
      </c>
      <c r="AJ186" s="18">
        <v>9.303633</v>
      </c>
      <c r="AK186" s="18">
        <v>9.434676</v>
      </c>
      <c r="AL186" s="19" t="s">
        <v>58</v>
      </c>
      <c r="AM186" s="19"/>
      <c r="AN186" s="19"/>
      <c r="AO186" s="19"/>
      <c r="AP186" s="19"/>
      <c r="AQ186" s="19"/>
    </row>
    <row r="187">
      <c r="A187" s="14" t="s">
        <v>303</v>
      </c>
      <c r="B187" s="14" t="s">
        <v>337</v>
      </c>
      <c r="C187" s="14" t="s">
        <v>288</v>
      </c>
      <c r="D187" s="14" t="s">
        <v>332</v>
      </c>
      <c r="E187" s="20">
        <v>46300.0</v>
      </c>
      <c r="F187" s="18">
        <v>18.0</v>
      </c>
      <c r="G187" s="18">
        <v>0.0</v>
      </c>
      <c r="H187" s="18">
        <v>5517.0</v>
      </c>
      <c r="I187" s="18">
        <v>0.0</v>
      </c>
      <c r="J187" s="18">
        <v>217.0257</v>
      </c>
      <c r="K187" s="18">
        <v>207.8834</v>
      </c>
      <c r="L187" s="18">
        <v>208.6839</v>
      </c>
      <c r="M187" s="18">
        <v>194.0773</v>
      </c>
      <c r="N187" s="18">
        <v>0.933587</v>
      </c>
      <c r="O187" s="18">
        <v>0.0</v>
      </c>
      <c r="P187" s="18">
        <v>0.0</v>
      </c>
      <c r="Q187" s="18">
        <v>0.0</v>
      </c>
      <c r="R187" s="18">
        <v>0.0</v>
      </c>
      <c r="S187" s="18">
        <v>3.429774</v>
      </c>
      <c r="T187" s="18">
        <v>1.247455</v>
      </c>
      <c r="U187" s="18">
        <v>1.674378</v>
      </c>
      <c r="V187" s="18">
        <v>3.429774</v>
      </c>
      <c r="W187" s="18">
        <v>16.52322</v>
      </c>
      <c r="X187" s="18">
        <v>46.95382</v>
      </c>
      <c r="Y187" s="18">
        <v>11.54908</v>
      </c>
      <c r="Z187" s="18">
        <v>0.0</v>
      </c>
      <c r="AA187" s="18">
        <v>6.36797</v>
      </c>
      <c r="AB187" s="18">
        <v>6.107441</v>
      </c>
      <c r="AC187" s="18">
        <v>8.489654</v>
      </c>
      <c r="AD187" s="18">
        <v>5.885016</v>
      </c>
      <c r="AE187" s="18">
        <v>18.9702</v>
      </c>
      <c r="AF187" s="18">
        <v>30.81867</v>
      </c>
      <c r="AG187" s="18">
        <v>12.4719</v>
      </c>
      <c r="AH187" s="18">
        <v>0.0</v>
      </c>
      <c r="AI187" s="18">
        <v>12.42723</v>
      </c>
      <c r="AJ187" s="18">
        <v>9.303633</v>
      </c>
      <c r="AK187" s="18">
        <v>9.434676</v>
      </c>
      <c r="AL187" s="19" t="s">
        <v>58</v>
      </c>
      <c r="AM187" s="19"/>
      <c r="AN187" s="19"/>
      <c r="AO187" s="19"/>
      <c r="AP187" s="19"/>
      <c r="AQ187" s="19"/>
    </row>
    <row r="188">
      <c r="A188" s="14" t="s">
        <v>290</v>
      </c>
      <c r="B188" s="14" t="s">
        <v>338</v>
      </c>
      <c r="C188" s="14" t="s">
        <v>288</v>
      </c>
      <c r="D188" s="14" t="s">
        <v>332</v>
      </c>
      <c r="E188" s="14" t="s">
        <v>62</v>
      </c>
      <c r="F188" s="18">
        <v>83.0</v>
      </c>
      <c r="G188" s="18">
        <v>6.0</v>
      </c>
      <c r="H188" s="18">
        <v>419.0</v>
      </c>
      <c r="I188" s="18">
        <v>419.0</v>
      </c>
      <c r="J188" s="18">
        <v>0.0</v>
      </c>
      <c r="K188" s="18">
        <v>0.0</v>
      </c>
      <c r="L188" s="18">
        <v>0.0</v>
      </c>
      <c r="M188" s="18">
        <v>0.0</v>
      </c>
      <c r="N188" s="18">
        <v>0.0</v>
      </c>
      <c r="O188" s="18">
        <v>0.0</v>
      </c>
      <c r="P188" s="18">
        <v>0.0</v>
      </c>
      <c r="Q188" s="18">
        <v>0.0</v>
      </c>
      <c r="R188" s="18">
        <v>0.0</v>
      </c>
      <c r="S188" s="18">
        <v>0.0</v>
      </c>
      <c r="T188" s="18">
        <v>0.0</v>
      </c>
      <c r="U188" s="18">
        <v>0.0</v>
      </c>
      <c r="V188" s="18">
        <v>0.0</v>
      </c>
      <c r="W188" s="18">
        <v>0.0</v>
      </c>
      <c r="X188" s="18">
        <v>0.0</v>
      </c>
      <c r="Y188" s="18">
        <v>0.0</v>
      </c>
      <c r="Z188" s="18">
        <v>0.0</v>
      </c>
      <c r="AA188" s="18">
        <v>6.36797</v>
      </c>
      <c r="AB188" s="18">
        <v>6.107441</v>
      </c>
      <c r="AC188" s="18">
        <v>8.489654</v>
      </c>
      <c r="AD188" s="18">
        <v>0.0</v>
      </c>
      <c r="AE188" s="18">
        <v>0.0</v>
      </c>
      <c r="AF188" s="18">
        <v>0.0</v>
      </c>
      <c r="AG188" s="18">
        <v>0.0</v>
      </c>
      <c r="AH188" s="18">
        <v>0.0</v>
      </c>
      <c r="AI188" s="18">
        <v>12.42723</v>
      </c>
      <c r="AJ188" s="18">
        <v>9.303633</v>
      </c>
      <c r="AK188" s="18">
        <v>9.434676</v>
      </c>
      <c r="AL188" s="19" t="s">
        <v>58</v>
      </c>
      <c r="AM188" s="19"/>
      <c r="AN188" s="19"/>
      <c r="AO188" s="19"/>
      <c r="AP188" s="19"/>
      <c r="AQ188" s="19"/>
    </row>
    <row r="189">
      <c r="A189" s="14" t="s">
        <v>293</v>
      </c>
      <c r="B189" s="14" t="s">
        <v>339</v>
      </c>
      <c r="C189" s="14" t="s">
        <v>288</v>
      </c>
      <c r="D189" s="14" t="s">
        <v>340</v>
      </c>
      <c r="E189" s="14" t="s">
        <v>88</v>
      </c>
      <c r="F189" s="18">
        <v>60.0</v>
      </c>
      <c r="G189" s="18">
        <v>0.0</v>
      </c>
      <c r="H189" s="18">
        <v>59302.0</v>
      </c>
      <c r="I189" s="18">
        <v>0.0</v>
      </c>
      <c r="J189" s="18">
        <v>2370.197</v>
      </c>
      <c r="K189" s="18">
        <v>2492.926</v>
      </c>
      <c r="L189" s="18">
        <v>2428.043</v>
      </c>
      <c r="M189" s="18">
        <v>1330.177</v>
      </c>
      <c r="N189" s="18">
        <v>0.533581</v>
      </c>
      <c r="O189" s="18">
        <v>0.0</v>
      </c>
      <c r="P189" s="18">
        <v>0.0</v>
      </c>
      <c r="Q189" s="18">
        <v>10.03694</v>
      </c>
      <c r="R189" s="18">
        <v>32.70452</v>
      </c>
      <c r="S189" s="18">
        <v>52.80585</v>
      </c>
      <c r="T189" s="18">
        <v>13.12835</v>
      </c>
      <c r="U189" s="18">
        <v>27.2069</v>
      </c>
      <c r="V189" s="18">
        <v>29.21625</v>
      </c>
      <c r="W189" s="18">
        <v>45.53076</v>
      </c>
      <c r="X189" s="18">
        <v>58.72525</v>
      </c>
      <c r="Y189" s="18">
        <v>41.54877</v>
      </c>
      <c r="Z189" s="18">
        <v>0.0</v>
      </c>
      <c r="AA189" s="18">
        <v>26.13761</v>
      </c>
      <c r="AB189" s="18">
        <v>15.82348</v>
      </c>
      <c r="AC189" s="18">
        <v>11.16295</v>
      </c>
      <c r="AD189" s="18">
        <v>25.90891</v>
      </c>
      <c r="AE189" s="18">
        <v>35.40081</v>
      </c>
      <c r="AF189" s="18">
        <v>32.0834</v>
      </c>
      <c r="AG189" s="18">
        <v>27.57779</v>
      </c>
      <c r="AH189" s="18">
        <v>0.0</v>
      </c>
      <c r="AI189" s="18">
        <v>12.42723</v>
      </c>
      <c r="AJ189" s="18">
        <v>9.303633</v>
      </c>
      <c r="AK189" s="18">
        <v>9.434676</v>
      </c>
      <c r="AL189" s="19" t="s">
        <v>58</v>
      </c>
      <c r="AM189" s="19"/>
      <c r="AN189" s="19"/>
      <c r="AO189" s="19"/>
      <c r="AP189" s="19"/>
      <c r="AQ189" s="19"/>
    </row>
    <row r="190">
      <c r="A190" s="14" t="s">
        <v>296</v>
      </c>
      <c r="B190" s="14" t="s">
        <v>341</v>
      </c>
      <c r="C190" s="14" t="s">
        <v>288</v>
      </c>
      <c r="D190" s="14" t="s">
        <v>340</v>
      </c>
      <c r="E190" s="17">
        <v>46310.0</v>
      </c>
      <c r="F190" s="18">
        <v>25.0</v>
      </c>
      <c r="G190" s="18">
        <v>0.0</v>
      </c>
      <c r="H190" s="18">
        <v>47227.0</v>
      </c>
      <c r="I190" s="18">
        <v>0.0</v>
      </c>
      <c r="J190" s="18">
        <v>1767.156</v>
      </c>
      <c r="K190" s="18">
        <v>1723.346</v>
      </c>
      <c r="L190" s="18">
        <v>1654.455</v>
      </c>
      <c r="M190" s="18">
        <v>1314.234</v>
      </c>
      <c r="N190" s="18">
        <v>0.762606</v>
      </c>
      <c r="O190" s="18">
        <v>0.0</v>
      </c>
      <c r="P190" s="18">
        <v>1.019481</v>
      </c>
      <c r="Q190" s="18">
        <v>8.668167</v>
      </c>
      <c r="R190" s="18">
        <v>24.94805</v>
      </c>
      <c r="S190" s="18">
        <v>38.07532</v>
      </c>
      <c r="T190" s="18">
        <v>1.019481</v>
      </c>
      <c r="U190" s="18">
        <v>8.668167</v>
      </c>
      <c r="V190" s="18">
        <v>23.25282</v>
      </c>
      <c r="W190" s="18">
        <v>27.6988</v>
      </c>
      <c r="X190" s="18">
        <v>51.13131</v>
      </c>
      <c r="Y190" s="18">
        <v>68.93384</v>
      </c>
      <c r="Z190" s="18">
        <v>0.0</v>
      </c>
      <c r="AA190" s="18">
        <v>26.13761</v>
      </c>
      <c r="AB190" s="18">
        <v>15.82348</v>
      </c>
      <c r="AC190" s="18">
        <v>11.16295</v>
      </c>
      <c r="AD190" s="18">
        <v>7.149438</v>
      </c>
      <c r="AE190" s="18">
        <v>11.32685</v>
      </c>
      <c r="AF190" s="18">
        <v>23.87622</v>
      </c>
      <c r="AG190" s="18">
        <v>13.01381</v>
      </c>
      <c r="AH190" s="18">
        <v>0.0</v>
      </c>
      <c r="AI190" s="18">
        <v>12.42723</v>
      </c>
      <c r="AJ190" s="18">
        <v>9.303633</v>
      </c>
      <c r="AK190" s="18">
        <v>9.434676</v>
      </c>
      <c r="AL190" s="19" t="s">
        <v>58</v>
      </c>
      <c r="AM190" s="19"/>
      <c r="AN190" s="19"/>
      <c r="AO190" s="19"/>
      <c r="AP190" s="19"/>
      <c r="AQ190" s="19"/>
    </row>
    <row r="191">
      <c r="A191" s="14" t="s">
        <v>298</v>
      </c>
      <c r="B191" s="14" t="s">
        <v>342</v>
      </c>
      <c r="C191" s="14" t="s">
        <v>288</v>
      </c>
      <c r="D191" s="14" t="s">
        <v>340</v>
      </c>
      <c r="E191" s="14" t="s">
        <v>72</v>
      </c>
      <c r="F191" s="18">
        <v>18.0</v>
      </c>
      <c r="G191" s="18">
        <v>0.0</v>
      </c>
      <c r="H191" s="18">
        <v>6067.0</v>
      </c>
      <c r="I191" s="18">
        <v>0.0</v>
      </c>
      <c r="J191" s="18">
        <v>228.2074</v>
      </c>
      <c r="K191" s="18">
        <v>200.9331</v>
      </c>
      <c r="L191" s="18">
        <v>179.3711</v>
      </c>
      <c r="M191" s="18">
        <v>136.4763</v>
      </c>
      <c r="N191" s="18">
        <v>0.679213</v>
      </c>
      <c r="O191" s="18">
        <v>0.0</v>
      </c>
      <c r="P191" s="18">
        <v>1.853467</v>
      </c>
      <c r="Q191" s="18">
        <v>2.564113</v>
      </c>
      <c r="R191" s="18">
        <v>5.86466</v>
      </c>
      <c r="S191" s="18">
        <v>10.34308</v>
      </c>
      <c r="T191" s="18">
        <v>1.853467</v>
      </c>
      <c r="U191" s="18">
        <v>2.564113</v>
      </c>
      <c r="V191" s="18">
        <v>3.508532</v>
      </c>
      <c r="W191" s="18">
        <v>8.172008</v>
      </c>
      <c r="X191" s="18">
        <v>10.8966</v>
      </c>
      <c r="Y191" s="18">
        <v>11.16295</v>
      </c>
      <c r="Z191" s="18">
        <v>0.0</v>
      </c>
      <c r="AA191" s="18">
        <v>26.13761</v>
      </c>
      <c r="AB191" s="18">
        <v>15.82348</v>
      </c>
      <c r="AC191" s="18">
        <v>11.16295</v>
      </c>
      <c r="AD191" s="18">
        <v>4.156903</v>
      </c>
      <c r="AE191" s="18">
        <v>5.652383</v>
      </c>
      <c r="AF191" s="18">
        <v>18.72891</v>
      </c>
      <c r="AG191" s="18">
        <v>9.434676</v>
      </c>
      <c r="AH191" s="18">
        <v>0.0</v>
      </c>
      <c r="AI191" s="18">
        <v>12.42723</v>
      </c>
      <c r="AJ191" s="18">
        <v>9.303633</v>
      </c>
      <c r="AK191" s="18">
        <v>9.434676</v>
      </c>
      <c r="AL191" s="19" t="s">
        <v>58</v>
      </c>
      <c r="AM191" s="19"/>
      <c r="AN191" s="19"/>
      <c r="AO191" s="19"/>
      <c r="AP191" s="19"/>
      <c r="AQ191" s="19"/>
    </row>
    <row r="192">
      <c r="A192" s="14" t="s">
        <v>300</v>
      </c>
      <c r="B192" s="14" t="s">
        <v>343</v>
      </c>
      <c r="C192" s="14" t="s">
        <v>288</v>
      </c>
      <c r="D192" s="14" t="s">
        <v>340</v>
      </c>
      <c r="E192" s="14" t="s">
        <v>75</v>
      </c>
      <c r="F192" s="18">
        <v>3.0</v>
      </c>
      <c r="G192" s="18">
        <v>0.0</v>
      </c>
      <c r="H192" s="18">
        <v>134.0</v>
      </c>
      <c r="I192" s="18">
        <v>0.0</v>
      </c>
      <c r="J192" s="18">
        <v>45.21331</v>
      </c>
      <c r="K192" s="18">
        <v>30.1873</v>
      </c>
      <c r="L192" s="18">
        <v>29.92979</v>
      </c>
      <c r="M192" s="18">
        <v>16.84469</v>
      </c>
      <c r="N192" s="18">
        <v>0.558006</v>
      </c>
      <c r="O192" s="18">
        <v>0.0</v>
      </c>
      <c r="P192" s="18">
        <v>0.0</v>
      </c>
      <c r="Q192" s="18">
        <v>0.0</v>
      </c>
      <c r="R192" s="18">
        <v>13.3426</v>
      </c>
      <c r="S192" s="18">
        <v>16.84469</v>
      </c>
      <c r="T192" s="18">
        <v>13.3426</v>
      </c>
      <c r="U192" s="18">
        <v>13.3426</v>
      </c>
      <c r="V192" s="18">
        <v>13.3426</v>
      </c>
      <c r="W192" s="18">
        <v>16.84469</v>
      </c>
      <c r="X192" s="18">
        <v>16.84469</v>
      </c>
      <c r="Y192" s="18">
        <v>10.06243</v>
      </c>
      <c r="Z192" s="18">
        <v>0.0</v>
      </c>
      <c r="AA192" s="18">
        <v>26.13761</v>
      </c>
      <c r="AB192" s="18">
        <v>15.82348</v>
      </c>
      <c r="AC192" s="18">
        <v>11.16295</v>
      </c>
      <c r="AD192" s="18">
        <v>4.814521</v>
      </c>
      <c r="AE192" s="18">
        <v>6.626247</v>
      </c>
      <c r="AF192" s="18">
        <v>6.596966</v>
      </c>
      <c r="AG192" s="18">
        <v>7.072466</v>
      </c>
      <c r="AH192" s="18">
        <v>0.0</v>
      </c>
      <c r="AI192" s="18">
        <v>12.42723</v>
      </c>
      <c r="AJ192" s="18">
        <v>9.303633</v>
      </c>
      <c r="AK192" s="18">
        <v>9.434676</v>
      </c>
      <c r="AL192" s="19" t="s">
        <v>58</v>
      </c>
      <c r="AM192" s="19"/>
      <c r="AN192" s="19"/>
      <c r="AO192" s="19"/>
      <c r="AP192" s="19"/>
      <c r="AQ192" s="19"/>
    </row>
    <row r="193">
      <c r="A193" s="14" t="s">
        <v>286</v>
      </c>
      <c r="B193" s="14" t="s">
        <v>344</v>
      </c>
      <c r="C193" s="14" t="s">
        <v>288</v>
      </c>
      <c r="D193" s="14" t="s">
        <v>340</v>
      </c>
      <c r="E193" s="14" t="s">
        <v>60</v>
      </c>
      <c r="F193" s="18">
        <v>20.0</v>
      </c>
      <c r="G193" s="18">
        <v>0.0</v>
      </c>
      <c r="H193" s="18">
        <v>4566.0</v>
      </c>
      <c r="I193" s="18">
        <v>0.0</v>
      </c>
      <c r="J193" s="18">
        <v>227.6525</v>
      </c>
      <c r="K193" s="18">
        <v>172.5829</v>
      </c>
      <c r="L193" s="18">
        <v>147.7708</v>
      </c>
      <c r="M193" s="18">
        <v>87.31166</v>
      </c>
      <c r="N193" s="18">
        <v>0.505911</v>
      </c>
      <c r="O193" s="18">
        <v>0.052632</v>
      </c>
      <c r="P193" s="18">
        <v>3.118815</v>
      </c>
      <c r="Q193" s="18">
        <v>3.990605</v>
      </c>
      <c r="R193" s="18">
        <v>6.401377</v>
      </c>
      <c r="S193" s="18">
        <v>10.69423</v>
      </c>
      <c r="T193" s="18">
        <v>2.77879</v>
      </c>
      <c r="U193" s="18">
        <v>3.937268</v>
      </c>
      <c r="V193" s="18">
        <v>5.961669</v>
      </c>
      <c r="W193" s="18">
        <v>6.732017</v>
      </c>
      <c r="X193" s="18">
        <v>10.69423</v>
      </c>
      <c r="Y193" s="18">
        <v>8.629144</v>
      </c>
      <c r="Z193" s="18">
        <v>0.0</v>
      </c>
      <c r="AA193" s="18">
        <v>26.13761</v>
      </c>
      <c r="AB193" s="18">
        <v>15.82348</v>
      </c>
      <c r="AC193" s="18">
        <v>11.16295</v>
      </c>
      <c r="AD193" s="18">
        <v>1.171824</v>
      </c>
      <c r="AE193" s="18">
        <v>2.43909</v>
      </c>
      <c r="AF193" s="18">
        <v>8.415029</v>
      </c>
      <c r="AG193" s="18">
        <v>2.827636</v>
      </c>
      <c r="AH193" s="18">
        <v>0.0</v>
      </c>
      <c r="AI193" s="18">
        <v>12.42723</v>
      </c>
      <c r="AJ193" s="18">
        <v>9.303633</v>
      </c>
      <c r="AK193" s="18">
        <v>9.434676</v>
      </c>
      <c r="AL193" s="19" t="s">
        <v>58</v>
      </c>
      <c r="AM193" s="19"/>
      <c r="AN193" s="19"/>
      <c r="AO193" s="19"/>
      <c r="AP193" s="19"/>
      <c r="AQ193" s="19"/>
    </row>
    <row r="194">
      <c r="A194" s="14" t="s">
        <v>303</v>
      </c>
      <c r="B194" s="14" t="s">
        <v>345</v>
      </c>
      <c r="C194" s="14" t="s">
        <v>288</v>
      </c>
      <c r="D194" s="14" t="s">
        <v>340</v>
      </c>
      <c r="E194" s="20">
        <v>46300.0</v>
      </c>
      <c r="F194" s="18">
        <v>26.0</v>
      </c>
      <c r="G194" s="18">
        <v>1.0</v>
      </c>
      <c r="H194" s="18">
        <v>14439.0</v>
      </c>
      <c r="I194" s="18">
        <v>14.0</v>
      </c>
      <c r="J194" s="18">
        <v>981.231</v>
      </c>
      <c r="K194" s="18">
        <v>934.0675</v>
      </c>
      <c r="L194" s="18">
        <v>859.8726</v>
      </c>
      <c r="M194" s="18">
        <v>695.7997</v>
      </c>
      <c r="N194" s="18">
        <v>0.744914</v>
      </c>
      <c r="O194" s="18">
        <v>0.0</v>
      </c>
      <c r="P194" s="18">
        <v>0.0</v>
      </c>
      <c r="Q194" s="18">
        <v>0.0</v>
      </c>
      <c r="R194" s="18">
        <v>19.0654</v>
      </c>
      <c r="S194" s="18">
        <v>35.74738</v>
      </c>
      <c r="T194" s="18">
        <v>1.0</v>
      </c>
      <c r="U194" s="18">
        <v>9.172948</v>
      </c>
      <c r="V194" s="18">
        <v>19.0654</v>
      </c>
      <c r="W194" s="18">
        <v>35.39388</v>
      </c>
      <c r="X194" s="18">
        <v>71.36581</v>
      </c>
      <c r="Y194" s="18">
        <v>35.92567</v>
      </c>
      <c r="Z194" s="18">
        <v>0.0</v>
      </c>
      <c r="AA194" s="18">
        <v>26.13761</v>
      </c>
      <c r="AB194" s="18">
        <v>15.82348</v>
      </c>
      <c r="AC194" s="18">
        <v>11.16295</v>
      </c>
      <c r="AD194" s="18">
        <v>5.885016</v>
      </c>
      <c r="AE194" s="18">
        <v>18.9702</v>
      </c>
      <c r="AF194" s="18">
        <v>30.81867</v>
      </c>
      <c r="AG194" s="18">
        <v>12.4719</v>
      </c>
      <c r="AH194" s="18">
        <v>0.0</v>
      </c>
      <c r="AI194" s="18">
        <v>12.42723</v>
      </c>
      <c r="AJ194" s="18">
        <v>9.303633</v>
      </c>
      <c r="AK194" s="18">
        <v>9.434676</v>
      </c>
      <c r="AL194" s="19" t="s">
        <v>58</v>
      </c>
      <c r="AM194" s="19"/>
      <c r="AN194" s="19"/>
      <c r="AO194" s="19"/>
      <c r="AP194" s="19"/>
      <c r="AQ194" s="19"/>
    </row>
    <row r="195">
      <c r="A195" s="14" t="s">
        <v>290</v>
      </c>
      <c r="B195" s="14" t="s">
        <v>346</v>
      </c>
      <c r="C195" s="14" t="s">
        <v>288</v>
      </c>
      <c r="D195" s="14" t="s">
        <v>340</v>
      </c>
      <c r="E195" s="14" t="s">
        <v>62</v>
      </c>
      <c r="F195" s="18">
        <v>199.0</v>
      </c>
      <c r="G195" s="18">
        <v>9.0</v>
      </c>
      <c r="H195" s="18">
        <v>711.0</v>
      </c>
      <c r="I195" s="18">
        <v>711.0</v>
      </c>
      <c r="J195" s="18">
        <v>0.0</v>
      </c>
      <c r="K195" s="18">
        <v>0.0</v>
      </c>
      <c r="L195" s="18">
        <v>0.0</v>
      </c>
      <c r="M195" s="18">
        <v>0.0</v>
      </c>
      <c r="N195" s="18">
        <v>0.0</v>
      </c>
      <c r="O195" s="18">
        <v>0.0</v>
      </c>
      <c r="P195" s="18">
        <v>0.0</v>
      </c>
      <c r="Q195" s="18">
        <v>0.0</v>
      </c>
      <c r="R195" s="18">
        <v>0.0</v>
      </c>
      <c r="S195" s="18">
        <v>0.0</v>
      </c>
      <c r="T195" s="18">
        <v>0.0</v>
      </c>
      <c r="U195" s="18">
        <v>0.0</v>
      </c>
      <c r="V195" s="18">
        <v>0.0</v>
      </c>
      <c r="W195" s="18">
        <v>0.0</v>
      </c>
      <c r="X195" s="18">
        <v>0.0</v>
      </c>
      <c r="Y195" s="18">
        <v>0.0</v>
      </c>
      <c r="Z195" s="18">
        <v>0.0</v>
      </c>
      <c r="AA195" s="18">
        <v>26.13761</v>
      </c>
      <c r="AB195" s="18">
        <v>15.82348</v>
      </c>
      <c r="AC195" s="18">
        <v>11.16295</v>
      </c>
      <c r="AD195" s="18">
        <v>0.0</v>
      </c>
      <c r="AE195" s="18">
        <v>0.0</v>
      </c>
      <c r="AF195" s="18">
        <v>0.0</v>
      </c>
      <c r="AG195" s="18">
        <v>0.0</v>
      </c>
      <c r="AH195" s="18">
        <v>0.0</v>
      </c>
      <c r="AI195" s="18">
        <v>12.42723</v>
      </c>
      <c r="AJ195" s="18">
        <v>9.303633</v>
      </c>
      <c r="AK195" s="18">
        <v>9.434676</v>
      </c>
      <c r="AL195" s="19" t="s">
        <v>58</v>
      </c>
      <c r="AM195" s="19"/>
      <c r="AN195" s="19"/>
      <c r="AO195" s="19"/>
      <c r="AP195" s="19"/>
      <c r="AQ195" s="19"/>
    </row>
    <row r="196">
      <c r="A196" s="14" t="s">
        <v>293</v>
      </c>
      <c r="B196" s="14" t="s">
        <v>347</v>
      </c>
      <c r="C196" s="14" t="s">
        <v>288</v>
      </c>
      <c r="D196" s="14" t="s">
        <v>348</v>
      </c>
      <c r="E196" s="14" t="s">
        <v>88</v>
      </c>
      <c r="F196" s="18">
        <v>7.0</v>
      </c>
      <c r="G196" s="18">
        <v>0.0</v>
      </c>
      <c r="H196" s="18">
        <v>6768.0</v>
      </c>
      <c r="I196" s="18">
        <v>0.0</v>
      </c>
      <c r="J196" s="18">
        <v>262.0193</v>
      </c>
      <c r="K196" s="18">
        <v>264.1301</v>
      </c>
      <c r="L196" s="18">
        <v>254.4303</v>
      </c>
      <c r="M196" s="18">
        <v>165.4291</v>
      </c>
      <c r="N196" s="18">
        <v>0.626317</v>
      </c>
      <c r="O196" s="18">
        <v>0.0</v>
      </c>
      <c r="P196" s="18">
        <v>0.0</v>
      </c>
      <c r="Q196" s="18">
        <v>30.71525</v>
      </c>
      <c r="R196" s="18">
        <v>33.98577</v>
      </c>
      <c r="S196" s="18">
        <v>34.00001</v>
      </c>
      <c r="T196" s="18">
        <v>30.71525</v>
      </c>
      <c r="U196" s="18">
        <v>33.98577</v>
      </c>
      <c r="V196" s="18">
        <v>33.98577</v>
      </c>
      <c r="W196" s="18">
        <v>34.00001</v>
      </c>
      <c r="X196" s="18">
        <v>47.97047</v>
      </c>
      <c r="Y196" s="18">
        <v>37.73287</v>
      </c>
      <c r="Z196" s="18">
        <v>0.0</v>
      </c>
      <c r="AA196" s="18">
        <v>8.179769</v>
      </c>
      <c r="AB196" s="18">
        <v>9.994794</v>
      </c>
      <c r="AC196" s="18">
        <v>13.01381</v>
      </c>
      <c r="AD196" s="18">
        <v>25.90891</v>
      </c>
      <c r="AE196" s="18">
        <v>35.40081</v>
      </c>
      <c r="AF196" s="18">
        <v>32.0834</v>
      </c>
      <c r="AG196" s="18">
        <v>27.57779</v>
      </c>
      <c r="AH196" s="18">
        <v>0.0</v>
      </c>
      <c r="AI196" s="18">
        <v>12.42723</v>
      </c>
      <c r="AJ196" s="18">
        <v>9.303633</v>
      </c>
      <c r="AK196" s="18">
        <v>9.434676</v>
      </c>
      <c r="AL196" s="19" t="s">
        <v>58</v>
      </c>
      <c r="AM196" s="19"/>
      <c r="AN196" s="19"/>
      <c r="AO196" s="19"/>
      <c r="AP196" s="19"/>
      <c r="AQ196" s="19"/>
    </row>
    <row r="197">
      <c r="A197" s="14" t="s">
        <v>296</v>
      </c>
      <c r="B197" s="14" t="s">
        <v>349</v>
      </c>
      <c r="C197" s="14" t="s">
        <v>288</v>
      </c>
      <c r="D197" s="14" t="s">
        <v>348</v>
      </c>
      <c r="E197" s="17">
        <v>46310.0</v>
      </c>
      <c r="F197" s="18">
        <v>18.0</v>
      </c>
      <c r="G197" s="18">
        <v>0.0</v>
      </c>
      <c r="H197" s="18">
        <v>8781.0</v>
      </c>
      <c r="I197" s="18">
        <v>0.0</v>
      </c>
      <c r="J197" s="18">
        <v>215.1703</v>
      </c>
      <c r="K197" s="18">
        <v>234.2486</v>
      </c>
      <c r="L197" s="18">
        <v>226.7104</v>
      </c>
      <c r="M197" s="18">
        <v>175.7531</v>
      </c>
      <c r="N197" s="18">
        <v>0.750284</v>
      </c>
      <c r="O197" s="18">
        <v>1.524829</v>
      </c>
      <c r="P197" s="18">
        <v>2.058333</v>
      </c>
      <c r="Q197" s="18">
        <v>3.642157</v>
      </c>
      <c r="R197" s="18">
        <v>4.222293</v>
      </c>
      <c r="S197" s="18">
        <v>6.641665</v>
      </c>
      <c r="T197" s="18">
        <v>1.72619</v>
      </c>
      <c r="U197" s="18">
        <v>2.666667</v>
      </c>
      <c r="V197" s="18">
        <v>3.810994</v>
      </c>
      <c r="W197" s="18">
        <v>4.222293</v>
      </c>
      <c r="X197" s="18">
        <v>6.641665</v>
      </c>
      <c r="Y197" s="18">
        <v>13.01381</v>
      </c>
      <c r="Z197" s="18">
        <v>0.0</v>
      </c>
      <c r="AA197" s="18">
        <v>8.179769</v>
      </c>
      <c r="AB197" s="18">
        <v>9.994794</v>
      </c>
      <c r="AC197" s="18">
        <v>13.01381</v>
      </c>
      <c r="AD197" s="18">
        <v>7.149438</v>
      </c>
      <c r="AE197" s="18">
        <v>11.32685</v>
      </c>
      <c r="AF197" s="18">
        <v>23.87622</v>
      </c>
      <c r="AG197" s="18">
        <v>13.01381</v>
      </c>
      <c r="AH197" s="18">
        <v>0.0</v>
      </c>
      <c r="AI197" s="18">
        <v>12.42723</v>
      </c>
      <c r="AJ197" s="18">
        <v>9.303633</v>
      </c>
      <c r="AK197" s="18">
        <v>9.434676</v>
      </c>
      <c r="AL197" s="19" t="s">
        <v>58</v>
      </c>
      <c r="AM197" s="19"/>
      <c r="AN197" s="19"/>
      <c r="AO197" s="19"/>
      <c r="AP197" s="19"/>
      <c r="AQ197" s="19"/>
    </row>
    <row r="198">
      <c r="A198" s="14" t="s">
        <v>298</v>
      </c>
      <c r="B198" s="14" t="s">
        <v>350</v>
      </c>
      <c r="C198" s="14" t="s">
        <v>288</v>
      </c>
      <c r="D198" s="14" t="s">
        <v>348</v>
      </c>
      <c r="E198" s="14" t="s">
        <v>72</v>
      </c>
      <c r="F198" s="18">
        <v>8.0</v>
      </c>
      <c r="G198" s="18">
        <v>0.0</v>
      </c>
      <c r="H198" s="18">
        <v>490.0</v>
      </c>
      <c r="I198" s="18">
        <v>0.0</v>
      </c>
      <c r="J198" s="18">
        <v>15.31732</v>
      </c>
      <c r="K198" s="18">
        <v>16.94877</v>
      </c>
      <c r="L198" s="18">
        <v>15.60573</v>
      </c>
      <c r="M198" s="18">
        <v>9.809285</v>
      </c>
      <c r="N198" s="18">
        <v>0.578761</v>
      </c>
      <c r="O198" s="18">
        <v>0.0</v>
      </c>
      <c r="P198" s="18">
        <v>0.0</v>
      </c>
      <c r="Q198" s="18">
        <v>0.0</v>
      </c>
      <c r="R198" s="18">
        <v>2.688243</v>
      </c>
      <c r="S198" s="18">
        <v>4.040981</v>
      </c>
      <c r="T198" s="18">
        <v>0.410256</v>
      </c>
      <c r="U198" s="18">
        <v>2.688243</v>
      </c>
      <c r="V198" s="18">
        <v>2.688243</v>
      </c>
      <c r="W198" s="18">
        <v>4.040981</v>
      </c>
      <c r="X198" s="18">
        <v>4.156903</v>
      </c>
      <c r="Y198" s="18">
        <v>2.118596</v>
      </c>
      <c r="Z198" s="18">
        <v>0.0</v>
      </c>
      <c r="AA198" s="18">
        <v>8.179769</v>
      </c>
      <c r="AB198" s="18">
        <v>9.994794</v>
      </c>
      <c r="AC198" s="18">
        <v>13.01381</v>
      </c>
      <c r="AD198" s="18">
        <v>4.156903</v>
      </c>
      <c r="AE198" s="18">
        <v>5.652383</v>
      </c>
      <c r="AF198" s="18">
        <v>18.72891</v>
      </c>
      <c r="AG198" s="18">
        <v>9.434676</v>
      </c>
      <c r="AH198" s="18">
        <v>0.0</v>
      </c>
      <c r="AI198" s="18">
        <v>12.42723</v>
      </c>
      <c r="AJ198" s="18">
        <v>9.303633</v>
      </c>
      <c r="AK198" s="18">
        <v>9.434676</v>
      </c>
      <c r="AL198" s="19" t="s">
        <v>58</v>
      </c>
      <c r="AM198" s="19"/>
      <c r="AN198" s="19"/>
      <c r="AO198" s="19"/>
      <c r="AP198" s="19"/>
      <c r="AQ198" s="19"/>
    </row>
    <row r="199">
      <c r="A199" s="14" t="s">
        <v>300</v>
      </c>
      <c r="B199" s="14" t="s">
        <v>351</v>
      </c>
      <c r="C199" s="14" t="s">
        <v>288</v>
      </c>
      <c r="D199" s="14" t="s">
        <v>348</v>
      </c>
      <c r="E199" s="14" t="s">
        <v>75</v>
      </c>
      <c r="F199" s="18">
        <v>7.0</v>
      </c>
      <c r="G199" s="18">
        <v>0.0</v>
      </c>
      <c r="H199" s="18">
        <v>1354.0</v>
      </c>
      <c r="I199" s="18">
        <v>0.0</v>
      </c>
      <c r="J199" s="18">
        <v>17.23116</v>
      </c>
      <c r="K199" s="18">
        <v>17.78574</v>
      </c>
      <c r="L199" s="18">
        <v>15.37866</v>
      </c>
      <c r="M199" s="18">
        <v>11.19752</v>
      </c>
      <c r="N199" s="18">
        <v>0.629579</v>
      </c>
      <c r="O199" s="18">
        <v>0.0</v>
      </c>
      <c r="P199" s="18">
        <v>0.0</v>
      </c>
      <c r="Q199" s="18">
        <v>1.614368</v>
      </c>
      <c r="R199" s="18">
        <v>2.099302</v>
      </c>
      <c r="S199" s="18">
        <v>2.874552</v>
      </c>
      <c r="T199" s="18">
        <v>1.614368</v>
      </c>
      <c r="U199" s="18">
        <v>2.099302</v>
      </c>
      <c r="V199" s="18">
        <v>2.099302</v>
      </c>
      <c r="W199" s="18">
        <v>2.874552</v>
      </c>
      <c r="X199" s="18">
        <v>3.017753</v>
      </c>
      <c r="Y199" s="18">
        <v>2.540821</v>
      </c>
      <c r="Z199" s="18">
        <v>0.0</v>
      </c>
      <c r="AA199" s="18">
        <v>8.179769</v>
      </c>
      <c r="AB199" s="18">
        <v>9.994794</v>
      </c>
      <c r="AC199" s="18">
        <v>13.01381</v>
      </c>
      <c r="AD199" s="18">
        <v>4.814521</v>
      </c>
      <c r="AE199" s="18">
        <v>6.626247</v>
      </c>
      <c r="AF199" s="18">
        <v>6.596966</v>
      </c>
      <c r="AG199" s="18">
        <v>7.072466</v>
      </c>
      <c r="AH199" s="18">
        <v>0.0</v>
      </c>
      <c r="AI199" s="18">
        <v>12.42723</v>
      </c>
      <c r="AJ199" s="18">
        <v>9.303633</v>
      </c>
      <c r="AK199" s="18">
        <v>9.434676</v>
      </c>
      <c r="AL199" s="19" t="s">
        <v>58</v>
      </c>
      <c r="AM199" s="19"/>
      <c r="AN199" s="19"/>
      <c r="AO199" s="19"/>
      <c r="AP199" s="19"/>
      <c r="AQ199" s="19"/>
    </row>
    <row r="200">
      <c r="A200" s="14" t="s">
        <v>286</v>
      </c>
      <c r="B200" s="14" t="s">
        <v>352</v>
      </c>
      <c r="C200" s="14" t="s">
        <v>288</v>
      </c>
      <c r="D200" s="14" t="s">
        <v>348</v>
      </c>
      <c r="E200" s="14" t="s">
        <v>60</v>
      </c>
      <c r="F200" s="18">
        <v>11.0</v>
      </c>
      <c r="G200" s="18">
        <v>1.0</v>
      </c>
      <c r="H200" s="18">
        <v>31080.0</v>
      </c>
      <c r="I200" s="18">
        <v>3.0</v>
      </c>
      <c r="J200" s="18">
        <v>424.652</v>
      </c>
      <c r="K200" s="18">
        <v>408.6817</v>
      </c>
      <c r="L200" s="18">
        <v>383.9308</v>
      </c>
      <c r="M200" s="18">
        <v>369.041</v>
      </c>
      <c r="N200" s="18">
        <v>0.903003</v>
      </c>
      <c r="O200" s="18">
        <v>0.0</v>
      </c>
      <c r="P200" s="18">
        <v>0.0</v>
      </c>
      <c r="Q200" s="18">
        <v>1.495406</v>
      </c>
      <c r="R200" s="18">
        <v>8.730558</v>
      </c>
      <c r="S200" s="18">
        <v>14.90507</v>
      </c>
      <c r="T200" s="18">
        <v>1.495406</v>
      </c>
      <c r="U200" s="18">
        <v>3.10137</v>
      </c>
      <c r="V200" s="18">
        <v>8.730558</v>
      </c>
      <c r="W200" s="18">
        <v>14.90507</v>
      </c>
      <c r="X200" s="18">
        <v>29.62004</v>
      </c>
      <c r="Y200" s="18">
        <v>37.15288</v>
      </c>
      <c r="Z200" s="18">
        <v>0.0</v>
      </c>
      <c r="AA200" s="18">
        <v>8.179769</v>
      </c>
      <c r="AB200" s="18">
        <v>9.994794</v>
      </c>
      <c r="AC200" s="18">
        <v>13.01381</v>
      </c>
      <c r="AD200" s="18">
        <v>1.171824</v>
      </c>
      <c r="AE200" s="18">
        <v>2.43909</v>
      </c>
      <c r="AF200" s="18">
        <v>8.415029</v>
      </c>
      <c r="AG200" s="18">
        <v>2.827636</v>
      </c>
      <c r="AH200" s="18">
        <v>0.0</v>
      </c>
      <c r="AI200" s="18">
        <v>12.42723</v>
      </c>
      <c r="AJ200" s="18">
        <v>9.303633</v>
      </c>
      <c r="AK200" s="18">
        <v>9.434676</v>
      </c>
      <c r="AL200" s="19" t="s">
        <v>58</v>
      </c>
      <c r="AM200" s="19"/>
      <c r="AN200" s="19"/>
      <c r="AO200" s="19"/>
      <c r="AP200" s="19"/>
      <c r="AQ200" s="19"/>
    </row>
    <row r="201">
      <c r="A201" s="14" t="s">
        <v>303</v>
      </c>
      <c r="B201" s="14" t="s">
        <v>353</v>
      </c>
      <c r="C201" s="14" t="s">
        <v>288</v>
      </c>
      <c r="D201" s="14" t="s">
        <v>348</v>
      </c>
      <c r="E201" s="20">
        <v>46300.0</v>
      </c>
      <c r="F201" s="18">
        <v>24.0</v>
      </c>
      <c r="G201" s="18">
        <v>0.0</v>
      </c>
      <c r="H201" s="18">
        <v>25167.0</v>
      </c>
      <c r="I201" s="18">
        <v>0.0</v>
      </c>
      <c r="J201" s="18">
        <v>1111.283</v>
      </c>
      <c r="K201" s="18">
        <v>1027.18</v>
      </c>
      <c r="L201" s="18">
        <v>966.7302</v>
      </c>
      <c r="M201" s="18">
        <v>611.9848</v>
      </c>
      <c r="N201" s="18">
        <v>0.595791</v>
      </c>
      <c r="O201" s="18">
        <v>0.0</v>
      </c>
      <c r="P201" s="18">
        <v>1.285124</v>
      </c>
      <c r="Q201" s="18">
        <v>6.443967</v>
      </c>
      <c r="R201" s="18">
        <v>28.22506</v>
      </c>
      <c r="S201" s="18">
        <v>56.26384</v>
      </c>
      <c r="T201" s="18">
        <v>4.426873</v>
      </c>
      <c r="U201" s="18">
        <v>6.443967</v>
      </c>
      <c r="V201" s="18">
        <v>7.871561</v>
      </c>
      <c r="W201" s="18">
        <v>30.14317</v>
      </c>
      <c r="X201" s="18">
        <v>62.18144</v>
      </c>
      <c r="Y201" s="18">
        <v>42.79915</v>
      </c>
      <c r="Z201" s="18">
        <v>0.0</v>
      </c>
      <c r="AA201" s="18">
        <v>8.179769</v>
      </c>
      <c r="AB201" s="18">
        <v>9.994794</v>
      </c>
      <c r="AC201" s="18">
        <v>13.01381</v>
      </c>
      <c r="AD201" s="18">
        <v>5.885016</v>
      </c>
      <c r="AE201" s="18">
        <v>18.9702</v>
      </c>
      <c r="AF201" s="18">
        <v>30.81867</v>
      </c>
      <c r="AG201" s="18">
        <v>12.4719</v>
      </c>
      <c r="AH201" s="18">
        <v>0.0</v>
      </c>
      <c r="AI201" s="18">
        <v>12.42723</v>
      </c>
      <c r="AJ201" s="18">
        <v>9.303633</v>
      </c>
      <c r="AK201" s="18">
        <v>9.434676</v>
      </c>
      <c r="AL201" s="19" t="s">
        <v>58</v>
      </c>
      <c r="AM201" s="19"/>
      <c r="AN201" s="19"/>
      <c r="AO201" s="19"/>
      <c r="AP201" s="19"/>
      <c r="AQ201" s="19"/>
    </row>
    <row r="202">
      <c r="A202" s="14" t="s">
        <v>290</v>
      </c>
      <c r="B202" s="14" t="s">
        <v>354</v>
      </c>
      <c r="C202" s="14" t="s">
        <v>288</v>
      </c>
      <c r="D202" s="14" t="s">
        <v>348</v>
      </c>
      <c r="E202" s="14" t="s">
        <v>62</v>
      </c>
      <c r="F202" s="18">
        <v>122.0</v>
      </c>
      <c r="G202" s="18">
        <v>6.0</v>
      </c>
      <c r="H202" s="18">
        <v>867.0</v>
      </c>
      <c r="I202" s="18">
        <v>867.0</v>
      </c>
      <c r="J202" s="18">
        <v>0.0</v>
      </c>
      <c r="K202" s="18">
        <v>0.0</v>
      </c>
      <c r="L202" s="18">
        <v>0.0</v>
      </c>
      <c r="M202" s="18">
        <v>0.0</v>
      </c>
      <c r="N202" s="18">
        <v>0.0</v>
      </c>
      <c r="O202" s="18">
        <v>0.0</v>
      </c>
      <c r="P202" s="18">
        <v>0.0</v>
      </c>
      <c r="Q202" s="18">
        <v>0.0</v>
      </c>
      <c r="R202" s="18">
        <v>0.0</v>
      </c>
      <c r="S202" s="18">
        <v>0.0</v>
      </c>
      <c r="T202" s="18">
        <v>0.0</v>
      </c>
      <c r="U202" s="18">
        <v>0.0</v>
      </c>
      <c r="V202" s="18">
        <v>0.0</v>
      </c>
      <c r="W202" s="18">
        <v>0.0</v>
      </c>
      <c r="X202" s="18">
        <v>0.0</v>
      </c>
      <c r="Y202" s="18">
        <v>0.0</v>
      </c>
      <c r="Z202" s="18">
        <v>0.0</v>
      </c>
      <c r="AA202" s="18">
        <v>8.179769</v>
      </c>
      <c r="AB202" s="18">
        <v>9.994794</v>
      </c>
      <c r="AC202" s="18">
        <v>13.01381</v>
      </c>
      <c r="AD202" s="18">
        <v>0.0</v>
      </c>
      <c r="AE202" s="18">
        <v>0.0</v>
      </c>
      <c r="AF202" s="18">
        <v>0.0</v>
      </c>
      <c r="AG202" s="18">
        <v>0.0</v>
      </c>
      <c r="AH202" s="18">
        <v>0.0</v>
      </c>
      <c r="AI202" s="18">
        <v>12.42723</v>
      </c>
      <c r="AJ202" s="18">
        <v>9.303633</v>
      </c>
      <c r="AK202" s="18">
        <v>9.434676</v>
      </c>
      <c r="AL202" s="19" t="s">
        <v>58</v>
      </c>
      <c r="AM202" s="19"/>
      <c r="AN202" s="19"/>
      <c r="AO202" s="19"/>
      <c r="AP202" s="19"/>
      <c r="AQ202" s="19"/>
    </row>
    <row r="203">
      <c r="A203" s="14" t="s">
        <v>355</v>
      </c>
      <c r="B203" s="14" t="s">
        <v>356</v>
      </c>
      <c r="C203" s="14" t="s">
        <v>357</v>
      </c>
      <c r="D203" s="14" t="s">
        <v>358</v>
      </c>
      <c r="E203" s="20">
        <v>46300.0</v>
      </c>
      <c r="F203" s="18">
        <v>1.0</v>
      </c>
      <c r="G203" s="18">
        <v>0.0</v>
      </c>
      <c r="H203" s="18">
        <v>0.0</v>
      </c>
      <c r="I203" s="18">
        <v>0.0</v>
      </c>
      <c r="J203" s="18">
        <v>0.0</v>
      </c>
      <c r="K203" s="18">
        <v>0.0</v>
      </c>
      <c r="L203" s="18">
        <v>0.0</v>
      </c>
      <c r="M203" s="18">
        <v>0.0</v>
      </c>
      <c r="N203" s="18">
        <v>0.0</v>
      </c>
      <c r="O203" s="18">
        <v>0.0</v>
      </c>
      <c r="P203" s="18">
        <v>0.0</v>
      </c>
      <c r="Q203" s="18">
        <v>0.0</v>
      </c>
      <c r="R203" s="18">
        <v>0.0</v>
      </c>
      <c r="S203" s="18">
        <v>0.0</v>
      </c>
      <c r="T203" s="18">
        <v>0.0</v>
      </c>
      <c r="U203" s="18">
        <v>0.0</v>
      </c>
      <c r="V203" s="18">
        <v>0.0</v>
      </c>
      <c r="W203" s="18">
        <v>0.0</v>
      </c>
      <c r="X203" s="18">
        <v>0.0</v>
      </c>
      <c r="Y203" s="18">
        <v>0.0</v>
      </c>
      <c r="Z203" s="18">
        <v>0.0</v>
      </c>
      <c r="AA203" s="18">
        <v>0.0</v>
      </c>
      <c r="AB203" s="18">
        <v>0.0</v>
      </c>
      <c r="AC203" s="18">
        <v>0.0</v>
      </c>
      <c r="AD203" s="18">
        <v>0.0</v>
      </c>
      <c r="AE203" s="18">
        <v>0.0</v>
      </c>
      <c r="AF203" s="18">
        <v>0.0</v>
      </c>
      <c r="AG203" s="18">
        <v>0.0</v>
      </c>
      <c r="AH203" s="18">
        <v>0.0</v>
      </c>
      <c r="AI203" s="18">
        <v>0.0</v>
      </c>
      <c r="AJ203" s="18">
        <v>0.0</v>
      </c>
      <c r="AK203" s="18">
        <v>0.0</v>
      </c>
      <c r="AL203" s="19" t="s">
        <v>58</v>
      </c>
      <c r="AM203" s="19"/>
      <c r="AN203" s="19"/>
      <c r="AO203" s="19"/>
      <c r="AP203" s="19"/>
      <c r="AQ203" s="19"/>
    </row>
    <row r="204">
      <c r="A204" s="14" t="s">
        <v>359</v>
      </c>
      <c r="B204" s="14" t="s">
        <v>360</v>
      </c>
      <c r="C204" s="14" t="s">
        <v>361</v>
      </c>
      <c r="D204" s="14" t="s">
        <v>362</v>
      </c>
      <c r="E204" s="14" t="s">
        <v>88</v>
      </c>
      <c r="F204" s="18">
        <v>7.0</v>
      </c>
      <c r="G204" s="18">
        <v>0.0</v>
      </c>
      <c r="H204" s="18">
        <v>3067.0</v>
      </c>
      <c r="I204" s="18">
        <v>0.0</v>
      </c>
      <c r="J204" s="18">
        <v>37.9576</v>
      </c>
      <c r="K204" s="18">
        <v>37.33186</v>
      </c>
      <c r="L204" s="18">
        <v>33.70944</v>
      </c>
      <c r="M204" s="18">
        <v>26.3549</v>
      </c>
      <c r="N204" s="18">
        <v>0.705963</v>
      </c>
      <c r="O204" s="18">
        <v>0.0</v>
      </c>
      <c r="P204" s="18">
        <v>0.0</v>
      </c>
      <c r="Q204" s="18">
        <v>0.0</v>
      </c>
      <c r="R204" s="18">
        <v>3.300326</v>
      </c>
      <c r="S204" s="18">
        <v>7.676625</v>
      </c>
      <c r="T204" s="18">
        <v>3.300326</v>
      </c>
      <c r="U204" s="18">
        <v>3.300326</v>
      </c>
      <c r="V204" s="18">
        <v>7.676625</v>
      </c>
      <c r="W204" s="18">
        <v>12.78523</v>
      </c>
      <c r="X204" s="18">
        <v>12.78523</v>
      </c>
      <c r="Y204" s="18">
        <v>5.333122</v>
      </c>
      <c r="Z204" s="18">
        <v>0.0</v>
      </c>
      <c r="AA204" s="18">
        <v>3.123861</v>
      </c>
      <c r="AB204" s="18">
        <v>2.177637</v>
      </c>
      <c r="AC204" s="18">
        <v>3.379553</v>
      </c>
      <c r="AD204" s="18">
        <v>5.432639</v>
      </c>
      <c r="AE204" s="18">
        <v>9.977942</v>
      </c>
      <c r="AF204" s="18">
        <v>9.387384</v>
      </c>
      <c r="AG204" s="18">
        <v>5.333122</v>
      </c>
      <c r="AH204" s="18">
        <v>0.0</v>
      </c>
      <c r="AI204" s="18">
        <v>3.142612</v>
      </c>
      <c r="AJ204" s="18">
        <v>2.680324</v>
      </c>
      <c r="AK204" s="18">
        <v>4.645219</v>
      </c>
      <c r="AL204" s="19" t="s">
        <v>58</v>
      </c>
      <c r="AM204" s="19"/>
      <c r="AN204" s="19"/>
      <c r="AO204" s="19"/>
      <c r="AP204" s="19"/>
      <c r="AQ204" s="19"/>
    </row>
    <row r="205">
      <c r="A205" s="14" t="s">
        <v>363</v>
      </c>
      <c r="B205" s="14" t="s">
        <v>364</v>
      </c>
      <c r="C205" s="14" t="s">
        <v>361</v>
      </c>
      <c r="D205" s="14" t="s">
        <v>362</v>
      </c>
      <c r="E205" s="17">
        <v>46310.0</v>
      </c>
      <c r="F205" s="18">
        <v>2.0</v>
      </c>
      <c r="G205" s="18">
        <v>0.0</v>
      </c>
      <c r="H205" s="18">
        <v>556.0</v>
      </c>
      <c r="I205" s="18">
        <v>0.0</v>
      </c>
      <c r="J205" s="18">
        <v>6.935098</v>
      </c>
      <c r="K205" s="18">
        <v>6.759107</v>
      </c>
      <c r="L205" s="18">
        <v>6.0361</v>
      </c>
      <c r="M205" s="18">
        <v>6.759107</v>
      </c>
      <c r="N205" s="18">
        <v>1.0</v>
      </c>
      <c r="O205" s="18">
        <v>0.0</v>
      </c>
      <c r="P205" s="18">
        <v>0.0</v>
      </c>
      <c r="Q205" s="18">
        <v>0.0</v>
      </c>
      <c r="R205" s="18">
        <v>6.759107</v>
      </c>
      <c r="S205" s="18">
        <v>6.759107</v>
      </c>
      <c r="T205" s="18">
        <v>6.759107</v>
      </c>
      <c r="U205" s="18">
        <v>6.759107</v>
      </c>
      <c r="V205" s="18">
        <v>6.759107</v>
      </c>
      <c r="W205" s="18">
        <v>6.759107</v>
      </c>
      <c r="X205" s="18">
        <v>6.759107</v>
      </c>
      <c r="Y205" s="18">
        <v>3.379553</v>
      </c>
      <c r="Z205" s="18">
        <v>0.0</v>
      </c>
      <c r="AA205" s="18">
        <v>3.123861</v>
      </c>
      <c r="AB205" s="18">
        <v>2.177637</v>
      </c>
      <c r="AC205" s="18">
        <v>3.379553</v>
      </c>
      <c r="AD205" s="18">
        <v>4.359739</v>
      </c>
      <c r="AE205" s="18">
        <v>5.251564</v>
      </c>
      <c r="AF205" s="18">
        <v>6.265811</v>
      </c>
      <c r="AG205" s="18">
        <v>4.664383</v>
      </c>
      <c r="AH205" s="18">
        <v>0.0</v>
      </c>
      <c r="AI205" s="18">
        <v>3.142612</v>
      </c>
      <c r="AJ205" s="18">
        <v>2.680324</v>
      </c>
      <c r="AK205" s="18">
        <v>4.645219</v>
      </c>
      <c r="AL205" s="19" t="s">
        <v>58</v>
      </c>
      <c r="AM205" s="19"/>
      <c r="AN205" s="19"/>
      <c r="AO205" s="19"/>
      <c r="AP205" s="19"/>
      <c r="AQ205" s="19"/>
    </row>
    <row r="206">
      <c r="A206" s="14" t="s">
        <v>365</v>
      </c>
      <c r="B206" s="14" t="s">
        <v>366</v>
      </c>
      <c r="C206" s="14" t="s">
        <v>361</v>
      </c>
      <c r="D206" s="14" t="s">
        <v>362</v>
      </c>
      <c r="E206" s="14" t="s">
        <v>72</v>
      </c>
      <c r="F206" s="18">
        <v>23.0</v>
      </c>
      <c r="G206" s="18">
        <v>0.0</v>
      </c>
      <c r="H206" s="18">
        <v>11928.0</v>
      </c>
      <c r="I206" s="18">
        <v>0.0</v>
      </c>
      <c r="J206" s="18">
        <v>206.2588</v>
      </c>
      <c r="K206" s="18">
        <v>187.6873</v>
      </c>
      <c r="L206" s="18">
        <v>175.2076</v>
      </c>
      <c r="M206" s="18">
        <v>111.5442</v>
      </c>
      <c r="N206" s="18">
        <v>0.594309</v>
      </c>
      <c r="O206" s="18">
        <v>0.0</v>
      </c>
      <c r="P206" s="18">
        <v>0.0</v>
      </c>
      <c r="Q206" s="18">
        <v>1.354598</v>
      </c>
      <c r="R206" s="18">
        <v>4.689285</v>
      </c>
      <c r="S206" s="18">
        <v>10.60222</v>
      </c>
      <c r="T206" s="18">
        <v>1.772195</v>
      </c>
      <c r="U206" s="18">
        <v>3.916005</v>
      </c>
      <c r="V206" s="18">
        <v>4.689285</v>
      </c>
      <c r="W206" s="18">
        <v>9.213154</v>
      </c>
      <c r="X206" s="18">
        <v>13.032</v>
      </c>
      <c r="Y206" s="18">
        <v>8.160316</v>
      </c>
      <c r="Z206" s="18">
        <v>0.0</v>
      </c>
      <c r="AA206" s="18">
        <v>3.123861</v>
      </c>
      <c r="AB206" s="18">
        <v>2.177637</v>
      </c>
      <c r="AC206" s="18">
        <v>3.379553</v>
      </c>
      <c r="AD206" s="18">
        <v>2.862037</v>
      </c>
      <c r="AE206" s="18">
        <v>4.085556</v>
      </c>
      <c r="AF206" s="18">
        <v>6.18158</v>
      </c>
      <c r="AG206" s="18">
        <v>5.484346</v>
      </c>
      <c r="AH206" s="18">
        <v>0.0</v>
      </c>
      <c r="AI206" s="18">
        <v>3.142612</v>
      </c>
      <c r="AJ206" s="18">
        <v>2.680324</v>
      </c>
      <c r="AK206" s="18">
        <v>4.645219</v>
      </c>
      <c r="AL206" s="19" t="s">
        <v>58</v>
      </c>
      <c r="AM206" s="19"/>
      <c r="AN206" s="19"/>
      <c r="AO206" s="19"/>
      <c r="AP206" s="19"/>
      <c r="AQ206" s="19"/>
    </row>
    <row r="207">
      <c r="A207" s="14" t="s">
        <v>367</v>
      </c>
      <c r="B207" s="14" t="s">
        <v>368</v>
      </c>
      <c r="C207" s="14" t="s">
        <v>361</v>
      </c>
      <c r="D207" s="14" t="s">
        <v>362</v>
      </c>
      <c r="E207" s="14" t="s">
        <v>75</v>
      </c>
      <c r="F207" s="18">
        <v>35.0</v>
      </c>
      <c r="G207" s="18">
        <v>0.0</v>
      </c>
      <c r="H207" s="18">
        <v>14703.0</v>
      </c>
      <c r="I207" s="18">
        <v>0.0</v>
      </c>
      <c r="J207" s="18">
        <v>211.3063</v>
      </c>
      <c r="K207" s="18">
        <v>208.548</v>
      </c>
      <c r="L207" s="18">
        <v>197.453</v>
      </c>
      <c r="M207" s="18">
        <v>119.705</v>
      </c>
      <c r="N207" s="18">
        <v>0.573993</v>
      </c>
      <c r="O207" s="18">
        <v>0.0</v>
      </c>
      <c r="P207" s="18">
        <v>0.531818</v>
      </c>
      <c r="Q207" s="18">
        <v>1.758875</v>
      </c>
      <c r="R207" s="18">
        <v>3.904704</v>
      </c>
      <c r="S207" s="18">
        <v>6.815276</v>
      </c>
      <c r="T207" s="18">
        <v>0.808293</v>
      </c>
      <c r="U207" s="18">
        <v>1.915889</v>
      </c>
      <c r="V207" s="18">
        <v>2.834294</v>
      </c>
      <c r="W207" s="18">
        <v>5.536809</v>
      </c>
      <c r="X207" s="18">
        <v>7.610661</v>
      </c>
      <c r="Y207" s="18">
        <v>5.958514</v>
      </c>
      <c r="Z207" s="18">
        <v>0.0</v>
      </c>
      <c r="AA207" s="18">
        <v>3.123861</v>
      </c>
      <c r="AB207" s="18">
        <v>2.177637</v>
      </c>
      <c r="AC207" s="18">
        <v>3.379553</v>
      </c>
      <c r="AD207" s="18">
        <v>2.834294</v>
      </c>
      <c r="AE207" s="18">
        <v>4.730578</v>
      </c>
      <c r="AF207" s="18">
        <v>6.120396</v>
      </c>
      <c r="AG207" s="18">
        <v>5.958514</v>
      </c>
      <c r="AH207" s="18">
        <v>0.0</v>
      </c>
      <c r="AI207" s="18">
        <v>3.142612</v>
      </c>
      <c r="AJ207" s="18">
        <v>2.680324</v>
      </c>
      <c r="AK207" s="18">
        <v>4.645219</v>
      </c>
      <c r="AL207" s="19" t="s">
        <v>58</v>
      </c>
      <c r="AM207" s="19"/>
      <c r="AN207" s="19"/>
      <c r="AO207" s="19"/>
      <c r="AP207" s="19"/>
      <c r="AQ207" s="19"/>
    </row>
    <row r="208">
      <c r="A208" s="14" t="s">
        <v>369</v>
      </c>
      <c r="B208" s="14" t="s">
        <v>370</v>
      </c>
      <c r="C208" s="14" t="s">
        <v>361</v>
      </c>
      <c r="D208" s="14" t="s">
        <v>362</v>
      </c>
      <c r="E208" s="14" t="s">
        <v>60</v>
      </c>
      <c r="F208" s="18">
        <v>61.0</v>
      </c>
      <c r="G208" s="18">
        <v>0.0</v>
      </c>
      <c r="H208" s="18">
        <v>18059.0</v>
      </c>
      <c r="I208" s="18">
        <v>0.0</v>
      </c>
      <c r="J208" s="18">
        <v>174.6603</v>
      </c>
      <c r="K208" s="18">
        <v>176.7018</v>
      </c>
      <c r="L208" s="18">
        <v>175.2257</v>
      </c>
      <c r="M208" s="18">
        <v>107.2376</v>
      </c>
      <c r="N208" s="18">
        <v>0.606885</v>
      </c>
      <c r="O208" s="18">
        <v>0.0</v>
      </c>
      <c r="P208" s="18">
        <v>0.470652</v>
      </c>
      <c r="Q208" s="18">
        <v>0.752819</v>
      </c>
      <c r="R208" s="18">
        <v>1.882204</v>
      </c>
      <c r="S208" s="18">
        <v>3.06851</v>
      </c>
      <c r="T208" s="18">
        <v>0.495741</v>
      </c>
      <c r="U208" s="18">
        <v>0.745385</v>
      </c>
      <c r="V208" s="18">
        <v>1.2582</v>
      </c>
      <c r="W208" s="18">
        <v>2.353253</v>
      </c>
      <c r="X208" s="18">
        <v>3.285117</v>
      </c>
      <c r="Y208" s="18">
        <v>2.896751</v>
      </c>
      <c r="Z208" s="18">
        <v>0.0</v>
      </c>
      <c r="AA208" s="18">
        <v>3.123861</v>
      </c>
      <c r="AB208" s="18">
        <v>2.177637</v>
      </c>
      <c r="AC208" s="18">
        <v>3.379553</v>
      </c>
      <c r="AD208" s="18">
        <v>1.477512</v>
      </c>
      <c r="AE208" s="18">
        <v>1.716067</v>
      </c>
      <c r="AF208" s="18">
        <v>2.490238</v>
      </c>
      <c r="AG208" s="18">
        <v>2.491089</v>
      </c>
      <c r="AH208" s="18">
        <v>0.0</v>
      </c>
      <c r="AI208" s="18">
        <v>3.142612</v>
      </c>
      <c r="AJ208" s="18">
        <v>2.680324</v>
      </c>
      <c r="AK208" s="18">
        <v>4.645219</v>
      </c>
      <c r="AL208" s="19" t="s">
        <v>58</v>
      </c>
      <c r="AM208" s="19"/>
      <c r="AN208" s="19"/>
      <c r="AO208" s="19"/>
      <c r="AP208" s="19"/>
      <c r="AQ208" s="19"/>
    </row>
    <row r="209">
      <c r="A209" s="14" t="s">
        <v>371</v>
      </c>
      <c r="B209" s="14" t="s">
        <v>372</v>
      </c>
      <c r="C209" s="14" t="s">
        <v>361</v>
      </c>
      <c r="D209" s="14" t="s">
        <v>362</v>
      </c>
      <c r="E209" s="20">
        <v>46300.0</v>
      </c>
      <c r="F209" s="18">
        <v>12.0</v>
      </c>
      <c r="G209" s="18">
        <v>0.0</v>
      </c>
      <c r="H209" s="18">
        <v>0.0</v>
      </c>
      <c r="I209" s="18">
        <v>0.0</v>
      </c>
      <c r="J209" s="18">
        <v>1.5</v>
      </c>
      <c r="K209" s="18">
        <v>3.598506</v>
      </c>
      <c r="L209" s="18">
        <v>3.142037</v>
      </c>
      <c r="M209" s="18">
        <v>3.376284</v>
      </c>
      <c r="N209" s="18">
        <v>0.938246</v>
      </c>
      <c r="O209" s="18">
        <v>0.0</v>
      </c>
      <c r="P209" s="18">
        <v>0.0</v>
      </c>
      <c r="Q209" s="18">
        <v>0.0</v>
      </c>
      <c r="R209" s="18">
        <v>0.0</v>
      </c>
      <c r="S209" s="18">
        <v>0.222222</v>
      </c>
      <c r="T209" s="18">
        <v>0.222222</v>
      </c>
      <c r="U209" s="18">
        <v>0.222222</v>
      </c>
      <c r="V209" s="18">
        <v>0.233427</v>
      </c>
      <c r="W209" s="18">
        <v>1.142857</v>
      </c>
      <c r="X209" s="18">
        <v>1.142857</v>
      </c>
      <c r="Y209" s="18">
        <v>0.299876</v>
      </c>
      <c r="Z209" s="18">
        <v>0.0</v>
      </c>
      <c r="AA209" s="18">
        <v>3.123861</v>
      </c>
      <c r="AB209" s="18">
        <v>2.177637</v>
      </c>
      <c r="AC209" s="18">
        <v>3.379553</v>
      </c>
      <c r="AD209" s="18">
        <v>0.0</v>
      </c>
      <c r="AE209" s="18">
        <v>7.228048</v>
      </c>
      <c r="AF209" s="18">
        <v>7.854142</v>
      </c>
      <c r="AG209" s="18">
        <v>7.645392</v>
      </c>
      <c r="AH209" s="18">
        <v>0.0</v>
      </c>
      <c r="AI209" s="18">
        <v>3.142612</v>
      </c>
      <c r="AJ209" s="18">
        <v>2.680324</v>
      </c>
      <c r="AK209" s="18">
        <v>4.645219</v>
      </c>
      <c r="AL209" s="19" t="s">
        <v>58</v>
      </c>
      <c r="AM209" s="19"/>
      <c r="AN209" s="19"/>
      <c r="AO209" s="19"/>
      <c r="AP209" s="19"/>
      <c r="AQ209" s="19"/>
    </row>
    <row r="210">
      <c r="A210" s="14" t="s">
        <v>373</v>
      </c>
      <c r="B210" s="14" t="s">
        <v>374</v>
      </c>
      <c r="C210" s="14" t="s">
        <v>361</v>
      </c>
      <c r="D210" s="14" t="s">
        <v>362</v>
      </c>
      <c r="E210" s="14" t="s">
        <v>62</v>
      </c>
      <c r="F210" s="18">
        <v>145.0</v>
      </c>
      <c r="G210" s="18">
        <v>5.0</v>
      </c>
      <c r="H210" s="18">
        <v>64.0</v>
      </c>
      <c r="I210" s="18">
        <v>64.0</v>
      </c>
      <c r="J210" s="18">
        <v>0.0</v>
      </c>
      <c r="K210" s="18">
        <v>0.0</v>
      </c>
      <c r="L210" s="18">
        <v>0.0</v>
      </c>
      <c r="M210" s="18">
        <v>0.0</v>
      </c>
      <c r="N210" s="18">
        <v>0.0</v>
      </c>
      <c r="O210" s="18">
        <v>0.0</v>
      </c>
      <c r="P210" s="18">
        <v>0.0</v>
      </c>
      <c r="Q210" s="18">
        <v>0.0</v>
      </c>
      <c r="R210" s="18">
        <v>0.0</v>
      </c>
      <c r="S210" s="18">
        <v>0.0</v>
      </c>
      <c r="T210" s="18">
        <v>0.0</v>
      </c>
      <c r="U210" s="18">
        <v>0.0</v>
      </c>
      <c r="V210" s="18">
        <v>0.0</v>
      </c>
      <c r="W210" s="18">
        <v>0.0</v>
      </c>
      <c r="X210" s="18">
        <v>0.0</v>
      </c>
      <c r="Y210" s="18">
        <v>0.0</v>
      </c>
      <c r="Z210" s="18">
        <v>0.0</v>
      </c>
      <c r="AA210" s="18">
        <v>3.123861</v>
      </c>
      <c r="AB210" s="18">
        <v>2.177637</v>
      </c>
      <c r="AC210" s="18">
        <v>3.379553</v>
      </c>
      <c r="AD210" s="18">
        <v>0.0</v>
      </c>
      <c r="AE210" s="18">
        <v>0.0</v>
      </c>
      <c r="AF210" s="18">
        <v>0.0</v>
      </c>
      <c r="AG210" s="18">
        <v>0.0</v>
      </c>
      <c r="AH210" s="18">
        <v>0.0</v>
      </c>
      <c r="AI210" s="18">
        <v>3.142612</v>
      </c>
      <c r="AJ210" s="18">
        <v>2.680324</v>
      </c>
      <c r="AK210" s="18">
        <v>4.645219</v>
      </c>
      <c r="AL210" s="19" t="s">
        <v>58</v>
      </c>
      <c r="AM210" s="19"/>
      <c r="AN210" s="19"/>
      <c r="AO210" s="19"/>
      <c r="AP210" s="19"/>
      <c r="AQ210" s="19"/>
    </row>
    <row r="211">
      <c r="A211" s="14" t="s">
        <v>359</v>
      </c>
      <c r="B211" s="14" t="s">
        <v>375</v>
      </c>
      <c r="C211" s="14" t="s">
        <v>361</v>
      </c>
      <c r="D211" s="14" t="s">
        <v>376</v>
      </c>
      <c r="E211" s="14" t="s">
        <v>88</v>
      </c>
      <c r="F211" s="18">
        <v>4.0</v>
      </c>
      <c r="G211" s="18">
        <v>0.0</v>
      </c>
      <c r="H211" s="18">
        <v>101.0</v>
      </c>
      <c r="I211" s="18">
        <v>0.0</v>
      </c>
      <c r="J211" s="18">
        <v>1.878571</v>
      </c>
      <c r="K211" s="18">
        <v>8.23267</v>
      </c>
      <c r="L211" s="18">
        <v>8.117001</v>
      </c>
      <c r="M211" s="18">
        <v>8.23267</v>
      </c>
      <c r="N211" s="18">
        <v>1.0</v>
      </c>
      <c r="O211" s="18">
        <v>0.0</v>
      </c>
      <c r="P211" s="18">
        <v>0.0</v>
      </c>
      <c r="Q211" s="18">
        <v>0.0</v>
      </c>
      <c r="R211" s="18">
        <v>0.0</v>
      </c>
      <c r="S211" s="18">
        <v>0.0</v>
      </c>
      <c r="T211" s="18">
        <v>8.23267</v>
      </c>
      <c r="U211" s="18">
        <v>8.23267</v>
      </c>
      <c r="V211" s="18">
        <v>8.23267</v>
      </c>
      <c r="W211" s="18">
        <v>8.23267</v>
      </c>
      <c r="X211" s="18">
        <v>8.23267</v>
      </c>
      <c r="Y211" s="18">
        <v>2.058168</v>
      </c>
      <c r="Z211" s="18">
        <v>0.0</v>
      </c>
      <c r="AA211" s="18">
        <v>5.146761</v>
      </c>
      <c r="AB211" s="18">
        <v>2.8857</v>
      </c>
      <c r="AC211" s="18">
        <v>4.031914</v>
      </c>
      <c r="AD211" s="18">
        <v>5.432639</v>
      </c>
      <c r="AE211" s="18">
        <v>9.977942</v>
      </c>
      <c r="AF211" s="18">
        <v>9.387384</v>
      </c>
      <c r="AG211" s="18">
        <v>5.333122</v>
      </c>
      <c r="AH211" s="18">
        <v>0.0</v>
      </c>
      <c r="AI211" s="18">
        <v>3.142612</v>
      </c>
      <c r="AJ211" s="18">
        <v>2.680324</v>
      </c>
      <c r="AK211" s="18">
        <v>4.645219</v>
      </c>
      <c r="AL211" s="19" t="s">
        <v>58</v>
      </c>
      <c r="AM211" s="19"/>
      <c r="AN211" s="19"/>
      <c r="AO211" s="19"/>
      <c r="AP211" s="19"/>
      <c r="AQ211" s="19"/>
    </row>
    <row r="212">
      <c r="A212" s="14" t="s">
        <v>363</v>
      </c>
      <c r="B212" s="14" t="s">
        <v>377</v>
      </c>
      <c r="C212" s="14" t="s">
        <v>361</v>
      </c>
      <c r="D212" s="14" t="s">
        <v>376</v>
      </c>
      <c r="E212" s="17">
        <v>46310.0</v>
      </c>
      <c r="F212" s="18">
        <v>4.0</v>
      </c>
      <c r="G212" s="18">
        <v>0.0</v>
      </c>
      <c r="H212" s="18">
        <v>706.0</v>
      </c>
      <c r="I212" s="18">
        <v>0.0</v>
      </c>
      <c r="J212" s="18">
        <v>16.65639</v>
      </c>
      <c r="K212" s="18">
        <v>16.12766</v>
      </c>
      <c r="L212" s="18">
        <v>12.55991</v>
      </c>
      <c r="M212" s="18">
        <v>10.94404</v>
      </c>
      <c r="N212" s="18">
        <v>0.678588</v>
      </c>
      <c r="O212" s="18">
        <v>0.0</v>
      </c>
      <c r="P212" s="18">
        <v>0.0</v>
      </c>
      <c r="Q212" s="18">
        <v>0.0</v>
      </c>
      <c r="R212" s="18">
        <v>5.183618</v>
      </c>
      <c r="S212" s="18">
        <v>5.183618</v>
      </c>
      <c r="T212" s="18">
        <v>5.183618</v>
      </c>
      <c r="U212" s="18">
        <v>5.183618</v>
      </c>
      <c r="V212" s="18">
        <v>5.183618</v>
      </c>
      <c r="W212" s="18">
        <v>10.94404</v>
      </c>
      <c r="X212" s="18">
        <v>10.94404</v>
      </c>
      <c r="Y212" s="18">
        <v>4.031914</v>
      </c>
      <c r="Z212" s="18">
        <v>0.0</v>
      </c>
      <c r="AA212" s="18">
        <v>5.146761</v>
      </c>
      <c r="AB212" s="18">
        <v>2.8857</v>
      </c>
      <c r="AC212" s="18">
        <v>4.031914</v>
      </c>
      <c r="AD212" s="18">
        <v>4.359739</v>
      </c>
      <c r="AE212" s="18">
        <v>5.251564</v>
      </c>
      <c r="AF212" s="18">
        <v>6.265811</v>
      </c>
      <c r="AG212" s="18">
        <v>4.664383</v>
      </c>
      <c r="AH212" s="18">
        <v>0.0</v>
      </c>
      <c r="AI212" s="18">
        <v>3.142612</v>
      </c>
      <c r="AJ212" s="18">
        <v>2.680324</v>
      </c>
      <c r="AK212" s="18">
        <v>4.645219</v>
      </c>
      <c r="AL212" s="19" t="s">
        <v>58</v>
      </c>
      <c r="AM212" s="19"/>
      <c r="AN212" s="19"/>
      <c r="AO212" s="19"/>
      <c r="AP212" s="19"/>
      <c r="AQ212" s="19"/>
    </row>
    <row r="213">
      <c r="A213" s="14" t="s">
        <v>365</v>
      </c>
      <c r="B213" s="14" t="s">
        <v>378</v>
      </c>
      <c r="C213" s="14" t="s">
        <v>361</v>
      </c>
      <c r="D213" s="14" t="s">
        <v>376</v>
      </c>
      <c r="E213" s="14" t="s">
        <v>72</v>
      </c>
      <c r="F213" s="18">
        <v>14.0</v>
      </c>
      <c r="G213" s="18">
        <v>0.0</v>
      </c>
      <c r="H213" s="18">
        <v>5516.0</v>
      </c>
      <c r="I213" s="18">
        <v>0.0</v>
      </c>
      <c r="J213" s="18">
        <v>79.2873</v>
      </c>
      <c r="K213" s="18">
        <v>76.78085</v>
      </c>
      <c r="L213" s="18">
        <v>74.26528</v>
      </c>
      <c r="M213" s="18">
        <v>44.4079</v>
      </c>
      <c r="N213" s="18">
        <v>0.578372</v>
      </c>
      <c r="O213" s="18">
        <v>1.0</v>
      </c>
      <c r="P213" s="18">
        <v>1.137142</v>
      </c>
      <c r="Q213" s="18">
        <v>2.914076</v>
      </c>
      <c r="R213" s="18">
        <v>3.888763</v>
      </c>
      <c r="S213" s="18">
        <v>5.202845</v>
      </c>
      <c r="T213" s="18">
        <v>1.137142</v>
      </c>
      <c r="U213" s="18">
        <v>1.503463</v>
      </c>
      <c r="V213" s="18">
        <v>2.914076</v>
      </c>
      <c r="W213" s="18">
        <v>3.888763</v>
      </c>
      <c r="X213" s="18">
        <v>5.986367</v>
      </c>
      <c r="Y213" s="18">
        <v>5.484346</v>
      </c>
      <c r="Z213" s="18">
        <v>0.0</v>
      </c>
      <c r="AA213" s="18">
        <v>5.146761</v>
      </c>
      <c r="AB213" s="18">
        <v>2.8857</v>
      </c>
      <c r="AC213" s="18">
        <v>4.031914</v>
      </c>
      <c r="AD213" s="18">
        <v>2.862037</v>
      </c>
      <c r="AE213" s="18">
        <v>4.085556</v>
      </c>
      <c r="AF213" s="18">
        <v>6.18158</v>
      </c>
      <c r="AG213" s="18">
        <v>5.484346</v>
      </c>
      <c r="AH213" s="18">
        <v>0.0</v>
      </c>
      <c r="AI213" s="18">
        <v>3.142612</v>
      </c>
      <c r="AJ213" s="18">
        <v>2.680324</v>
      </c>
      <c r="AK213" s="18">
        <v>4.645219</v>
      </c>
      <c r="AL213" s="19" t="s">
        <v>58</v>
      </c>
      <c r="AM213" s="19"/>
      <c r="AN213" s="19"/>
      <c r="AO213" s="19"/>
      <c r="AP213" s="19"/>
      <c r="AQ213" s="19"/>
    </row>
    <row r="214">
      <c r="A214" s="14" t="s">
        <v>367</v>
      </c>
      <c r="B214" s="14" t="s">
        <v>379</v>
      </c>
      <c r="C214" s="14" t="s">
        <v>361</v>
      </c>
      <c r="D214" s="14" t="s">
        <v>376</v>
      </c>
      <c r="E214" s="14" t="s">
        <v>75</v>
      </c>
      <c r="F214" s="18">
        <v>5.0</v>
      </c>
      <c r="G214" s="18">
        <v>0.0</v>
      </c>
      <c r="H214" s="18">
        <v>5503.0</v>
      </c>
      <c r="I214" s="18">
        <v>0.0</v>
      </c>
      <c r="J214" s="18">
        <v>78.21174</v>
      </c>
      <c r="K214" s="18">
        <v>79.32806</v>
      </c>
      <c r="L214" s="18">
        <v>79.32052</v>
      </c>
      <c r="M214" s="18">
        <v>53.78629</v>
      </c>
      <c r="N214" s="18">
        <v>0.678024</v>
      </c>
      <c r="O214" s="18">
        <v>0.0</v>
      </c>
      <c r="P214" s="18">
        <v>2.312981</v>
      </c>
      <c r="Q214" s="18">
        <v>2.312981</v>
      </c>
      <c r="R214" s="18">
        <v>3.13782</v>
      </c>
      <c r="S214" s="18">
        <v>20.09097</v>
      </c>
      <c r="T214" s="18">
        <v>2.312981</v>
      </c>
      <c r="U214" s="18">
        <v>2.312981</v>
      </c>
      <c r="V214" s="18">
        <v>3.13782</v>
      </c>
      <c r="W214" s="18">
        <v>20.09097</v>
      </c>
      <c r="X214" s="18">
        <v>20.09097</v>
      </c>
      <c r="Y214" s="18">
        <v>15.86561</v>
      </c>
      <c r="Z214" s="18">
        <v>0.0</v>
      </c>
      <c r="AA214" s="18">
        <v>5.146761</v>
      </c>
      <c r="AB214" s="18">
        <v>2.8857</v>
      </c>
      <c r="AC214" s="18">
        <v>4.031914</v>
      </c>
      <c r="AD214" s="18">
        <v>2.834294</v>
      </c>
      <c r="AE214" s="18">
        <v>4.730578</v>
      </c>
      <c r="AF214" s="18">
        <v>6.120396</v>
      </c>
      <c r="AG214" s="18">
        <v>5.958514</v>
      </c>
      <c r="AH214" s="18">
        <v>0.0</v>
      </c>
      <c r="AI214" s="18">
        <v>3.142612</v>
      </c>
      <c r="AJ214" s="18">
        <v>2.680324</v>
      </c>
      <c r="AK214" s="18">
        <v>4.645219</v>
      </c>
      <c r="AL214" s="19" t="s">
        <v>58</v>
      </c>
      <c r="AM214" s="19"/>
      <c r="AN214" s="19"/>
      <c r="AO214" s="19"/>
      <c r="AP214" s="19"/>
      <c r="AQ214" s="19"/>
    </row>
    <row r="215">
      <c r="A215" s="14" t="s">
        <v>369</v>
      </c>
      <c r="B215" s="14" t="s">
        <v>380</v>
      </c>
      <c r="C215" s="14" t="s">
        <v>361</v>
      </c>
      <c r="D215" s="14" t="s">
        <v>376</v>
      </c>
      <c r="E215" s="14" t="s">
        <v>60</v>
      </c>
      <c r="F215" s="18">
        <v>2.0</v>
      </c>
      <c r="G215" s="18">
        <v>0.0</v>
      </c>
      <c r="H215" s="18">
        <v>850.0</v>
      </c>
      <c r="I215" s="18">
        <v>0.0</v>
      </c>
      <c r="J215" s="18">
        <v>9.463498</v>
      </c>
      <c r="K215" s="18">
        <v>7.101285</v>
      </c>
      <c r="L215" s="18">
        <v>7.265489</v>
      </c>
      <c r="M215" s="18">
        <v>5.146761</v>
      </c>
      <c r="N215" s="18">
        <v>0.724765</v>
      </c>
      <c r="O215" s="18">
        <v>1.954525</v>
      </c>
      <c r="P215" s="18">
        <v>1.954525</v>
      </c>
      <c r="Q215" s="18">
        <v>1.954525</v>
      </c>
      <c r="R215" s="18">
        <v>5.146761</v>
      </c>
      <c r="S215" s="18">
        <v>5.146761</v>
      </c>
      <c r="T215" s="18">
        <v>1.954525</v>
      </c>
      <c r="U215" s="18">
        <v>1.954525</v>
      </c>
      <c r="V215" s="18">
        <v>1.954525</v>
      </c>
      <c r="W215" s="18">
        <v>5.146761</v>
      </c>
      <c r="X215" s="18">
        <v>5.146761</v>
      </c>
      <c r="Y215" s="18">
        <v>3.550643</v>
      </c>
      <c r="Z215" s="18">
        <v>0.0</v>
      </c>
      <c r="AA215" s="18">
        <v>5.146761</v>
      </c>
      <c r="AB215" s="18">
        <v>2.8857</v>
      </c>
      <c r="AC215" s="18">
        <v>4.031914</v>
      </c>
      <c r="AD215" s="18">
        <v>1.477512</v>
      </c>
      <c r="AE215" s="18">
        <v>1.716067</v>
      </c>
      <c r="AF215" s="18">
        <v>2.490238</v>
      </c>
      <c r="AG215" s="18">
        <v>2.491089</v>
      </c>
      <c r="AH215" s="18">
        <v>0.0</v>
      </c>
      <c r="AI215" s="18">
        <v>3.142612</v>
      </c>
      <c r="AJ215" s="18">
        <v>2.680324</v>
      </c>
      <c r="AK215" s="18">
        <v>4.645219</v>
      </c>
      <c r="AL215" s="19" t="s">
        <v>58</v>
      </c>
      <c r="AM215" s="19"/>
      <c r="AN215" s="19"/>
      <c r="AO215" s="19"/>
      <c r="AP215" s="19"/>
      <c r="AQ215" s="19"/>
    </row>
    <row r="216">
      <c r="A216" s="14" t="s">
        <v>373</v>
      </c>
      <c r="B216" s="14" t="s">
        <v>381</v>
      </c>
      <c r="C216" s="14" t="s">
        <v>361</v>
      </c>
      <c r="D216" s="14" t="s">
        <v>376</v>
      </c>
      <c r="E216" s="14" t="s">
        <v>62</v>
      </c>
      <c r="F216" s="18">
        <v>36.0</v>
      </c>
      <c r="G216" s="18">
        <v>3.0</v>
      </c>
      <c r="H216" s="18">
        <v>225.0</v>
      </c>
      <c r="I216" s="18">
        <v>225.0</v>
      </c>
      <c r="J216" s="18">
        <v>0.0</v>
      </c>
      <c r="K216" s="18">
        <v>0.0</v>
      </c>
      <c r="L216" s="18">
        <v>0.0</v>
      </c>
      <c r="M216" s="18">
        <v>0.0</v>
      </c>
      <c r="N216" s="18">
        <v>0.0</v>
      </c>
      <c r="O216" s="18">
        <v>0.0</v>
      </c>
      <c r="P216" s="18">
        <v>0.0</v>
      </c>
      <c r="Q216" s="18">
        <v>0.0</v>
      </c>
      <c r="R216" s="18">
        <v>0.0</v>
      </c>
      <c r="S216" s="18">
        <v>0.0</v>
      </c>
      <c r="T216" s="18">
        <v>0.0</v>
      </c>
      <c r="U216" s="18">
        <v>0.0</v>
      </c>
      <c r="V216" s="18">
        <v>0.0</v>
      </c>
      <c r="W216" s="18">
        <v>0.0</v>
      </c>
      <c r="X216" s="18">
        <v>0.0</v>
      </c>
      <c r="Y216" s="18">
        <v>0.0</v>
      </c>
      <c r="Z216" s="18">
        <v>0.0</v>
      </c>
      <c r="AA216" s="18">
        <v>5.146761</v>
      </c>
      <c r="AB216" s="18">
        <v>2.8857</v>
      </c>
      <c r="AC216" s="18">
        <v>4.031914</v>
      </c>
      <c r="AD216" s="18">
        <v>0.0</v>
      </c>
      <c r="AE216" s="18">
        <v>0.0</v>
      </c>
      <c r="AF216" s="18">
        <v>0.0</v>
      </c>
      <c r="AG216" s="18">
        <v>0.0</v>
      </c>
      <c r="AH216" s="18">
        <v>0.0</v>
      </c>
      <c r="AI216" s="18">
        <v>3.142612</v>
      </c>
      <c r="AJ216" s="18">
        <v>2.680324</v>
      </c>
      <c r="AK216" s="18">
        <v>4.645219</v>
      </c>
      <c r="AL216" s="19" t="s">
        <v>58</v>
      </c>
      <c r="AM216" s="19"/>
      <c r="AN216" s="19"/>
      <c r="AO216" s="19"/>
      <c r="AP216" s="19"/>
      <c r="AQ216" s="19"/>
    </row>
    <row r="217">
      <c r="A217" s="14" t="s">
        <v>359</v>
      </c>
      <c r="B217" s="14" t="s">
        <v>382</v>
      </c>
      <c r="C217" s="14" t="s">
        <v>361</v>
      </c>
      <c r="D217" s="14" t="s">
        <v>383</v>
      </c>
      <c r="E217" s="14" t="s">
        <v>88</v>
      </c>
      <c r="F217" s="18">
        <v>2.0</v>
      </c>
      <c r="G217" s="18">
        <v>1.0</v>
      </c>
      <c r="H217" s="18">
        <v>423.0</v>
      </c>
      <c r="I217" s="18">
        <v>26.0</v>
      </c>
      <c r="J217" s="18">
        <v>8.527006</v>
      </c>
      <c r="K217" s="18">
        <v>8.598172</v>
      </c>
      <c r="L217" s="18">
        <v>9.033711</v>
      </c>
      <c r="M217" s="18">
        <v>8.598172</v>
      </c>
      <c r="N217" s="18">
        <v>1.0</v>
      </c>
      <c r="O217" s="18">
        <v>0.0</v>
      </c>
      <c r="P217" s="18">
        <v>0.0</v>
      </c>
      <c r="Q217" s="18">
        <v>0.0</v>
      </c>
      <c r="R217" s="18">
        <v>8.598172</v>
      </c>
      <c r="S217" s="18">
        <v>8.598172</v>
      </c>
      <c r="T217" s="18">
        <v>8.598172</v>
      </c>
      <c r="U217" s="18">
        <v>8.598172</v>
      </c>
      <c r="V217" s="18">
        <v>8.598172</v>
      </c>
      <c r="W217" s="18">
        <v>8.598172</v>
      </c>
      <c r="X217" s="18">
        <v>8.598172</v>
      </c>
      <c r="Y217" s="18">
        <v>4.299086</v>
      </c>
      <c r="Z217" s="18">
        <v>0.044508</v>
      </c>
      <c r="AA217" s="18">
        <v>2.318137</v>
      </c>
      <c r="AB217" s="18">
        <v>2.946594</v>
      </c>
      <c r="AC217" s="18">
        <v>4.299086</v>
      </c>
      <c r="AD217" s="18">
        <v>5.432639</v>
      </c>
      <c r="AE217" s="18">
        <v>9.977942</v>
      </c>
      <c r="AF217" s="18">
        <v>9.387384</v>
      </c>
      <c r="AG217" s="18">
        <v>5.333122</v>
      </c>
      <c r="AH217" s="18">
        <v>0.0</v>
      </c>
      <c r="AI217" s="18">
        <v>3.142612</v>
      </c>
      <c r="AJ217" s="18">
        <v>2.680324</v>
      </c>
      <c r="AK217" s="18">
        <v>4.645219</v>
      </c>
      <c r="AL217" s="19" t="s">
        <v>58</v>
      </c>
      <c r="AM217" s="19"/>
      <c r="AN217" s="19"/>
      <c r="AO217" s="19"/>
      <c r="AP217" s="19"/>
      <c r="AQ217" s="19"/>
    </row>
    <row r="218">
      <c r="A218" s="14" t="s">
        <v>363</v>
      </c>
      <c r="B218" s="14" t="s">
        <v>384</v>
      </c>
      <c r="C218" s="14" t="s">
        <v>361</v>
      </c>
      <c r="D218" s="14" t="s">
        <v>383</v>
      </c>
      <c r="E218" s="17">
        <v>46310.0</v>
      </c>
      <c r="F218" s="18">
        <v>7.0</v>
      </c>
      <c r="G218" s="18">
        <v>0.0</v>
      </c>
      <c r="H218" s="18">
        <v>4829.0</v>
      </c>
      <c r="I218" s="18">
        <v>0.0</v>
      </c>
      <c r="J218" s="18">
        <v>92.94236</v>
      </c>
      <c r="K218" s="18">
        <v>93.06707</v>
      </c>
      <c r="L218" s="18">
        <v>83.52286</v>
      </c>
      <c r="M218" s="18">
        <v>81.8422</v>
      </c>
      <c r="N218" s="18">
        <v>0.87939</v>
      </c>
      <c r="O218" s="18">
        <v>0.0</v>
      </c>
      <c r="P218" s="18">
        <v>0.0</v>
      </c>
      <c r="Q218" s="18">
        <v>1.930459</v>
      </c>
      <c r="R218" s="18">
        <v>4.359739</v>
      </c>
      <c r="S218" s="18">
        <v>4.934665</v>
      </c>
      <c r="T218" s="18">
        <v>1.930459</v>
      </c>
      <c r="U218" s="18">
        <v>4.359739</v>
      </c>
      <c r="V218" s="18">
        <v>4.359739</v>
      </c>
      <c r="W218" s="18">
        <v>4.934665</v>
      </c>
      <c r="X218" s="18">
        <v>19.50687</v>
      </c>
      <c r="Y218" s="18">
        <v>13.2953</v>
      </c>
      <c r="Z218" s="18">
        <v>0.044508</v>
      </c>
      <c r="AA218" s="18">
        <v>2.318137</v>
      </c>
      <c r="AB218" s="18">
        <v>2.946594</v>
      </c>
      <c r="AC218" s="18">
        <v>4.299086</v>
      </c>
      <c r="AD218" s="18">
        <v>4.359739</v>
      </c>
      <c r="AE218" s="18">
        <v>5.251564</v>
      </c>
      <c r="AF218" s="18">
        <v>6.265811</v>
      </c>
      <c r="AG218" s="18">
        <v>4.664383</v>
      </c>
      <c r="AH218" s="18">
        <v>0.0</v>
      </c>
      <c r="AI218" s="18">
        <v>3.142612</v>
      </c>
      <c r="AJ218" s="18">
        <v>2.680324</v>
      </c>
      <c r="AK218" s="18">
        <v>4.645219</v>
      </c>
      <c r="AL218" s="19" t="s">
        <v>58</v>
      </c>
      <c r="AM218" s="19"/>
      <c r="AN218" s="19"/>
      <c r="AO218" s="19"/>
      <c r="AP218" s="19"/>
      <c r="AQ218" s="19"/>
    </row>
    <row r="219">
      <c r="A219" s="14" t="s">
        <v>365</v>
      </c>
      <c r="B219" s="14" t="s">
        <v>385</v>
      </c>
      <c r="C219" s="14" t="s">
        <v>361</v>
      </c>
      <c r="D219" s="14" t="s">
        <v>383</v>
      </c>
      <c r="E219" s="14" t="s">
        <v>72</v>
      </c>
      <c r="F219" s="18">
        <v>26.0</v>
      </c>
      <c r="G219" s="18">
        <v>0.0</v>
      </c>
      <c r="H219" s="18">
        <v>8627.0</v>
      </c>
      <c r="I219" s="18">
        <v>0.0</v>
      </c>
      <c r="J219" s="18">
        <v>128.482</v>
      </c>
      <c r="K219" s="18">
        <v>125.8241</v>
      </c>
      <c r="L219" s="18">
        <v>112.3306</v>
      </c>
      <c r="M219" s="18">
        <v>91.87931</v>
      </c>
      <c r="N219" s="18">
        <v>0.73022</v>
      </c>
      <c r="O219" s="18">
        <v>0.0</v>
      </c>
      <c r="P219" s="18">
        <v>0.0</v>
      </c>
      <c r="Q219" s="18">
        <v>0.238596</v>
      </c>
      <c r="R219" s="18">
        <v>2.59091</v>
      </c>
      <c r="S219" s="18">
        <v>4.319715</v>
      </c>
      <c r="T219" s="18">
        <v>0.266667</v>
      </c>
      <c r="U219" s="18">
        <v>1.51652</v>
      </c>
      <c r="V219" s="18">
        <v>2.285339</v>
      </c>
      <c r="W219" s="18">
        <v>4.066637</v>
      </c>
      <c r="X219" s="18">
        <v>5.294065</v>
      </c>
      <c r="Y219" s="18">
        <v>4.839388</v>
      </c>
      <c r="Z219" s="18">
        <v>0.044508</v>
      </c>
      <c r="AA219" s="18">
        <v>2.318137</v>
      </c>
      <c r="AB219" s="18">
        <v>2.946594</v>
      </c>
      <c r="AC219" s="18">
        <v>4.299086</v>
      </c>
      <c r="AD219" s="18">
        <v>2.862037</v>
      </c>
      <c r="AE219" s="18">
        <v>4.085556</v>
      </c>
      <c r="AF219" s="18">
        <v>6.18158</v>
      </c>
      <c r="AG219" s="18">
        <v>5.484346</v>
      </c>
      <c r="AH219" s="18">
        <v>0.0</v>
      </c>
      <c r="AI219" s="18">
        <v>3.142612</v>
      </c>
      <c r="AJ219" s="18">
        <v>2.680324</v>
      </c>
      <c r="AK219" s="18">
        <v>4.645219</v>
      </c>
      <c r="AL219" s="19" t="s">
        <v>58</v>
      </c>
      <c r="AM219" s="19"/>
      <c r="AN219" s="19"/>
      <c r="AO219" s="19"/>
      <c r="AP219" s="19"/>
      <c r="AQ219" s="19"/>
    </row>
    <row r="220">
      <c r="A220" s="14" t="s">
        <v>367</v>
      </c>
      <c r="B220" s="14" t="s">
        <v>386</v>
      </c>
      <c r="C220" s="14" t="s">
        <v>361</v>
      </c>
      <c r="D220" s="14" t="s">
        <v>383</v>
      </c>
      <c r="E220" s="14" t="s">
        <v>75</v>
      </c>
      <c r="F220" s="18">
        <v>10.0</v>
      </c>
      <c r="G220" s="18">
        <v>0.0</v>
      </c>
      <c r="H220" s="18">
        <v>3022.0</v>
      </c>
      <c r="I220" s="18">
        <v>0.0</v>
      </c>
      <c r="J220" s="18">
        <v>33.65836</v>
      </c>
      <c r="K220" s="18">
        <v>29.9771</v>
      </c>
      <c r="L220" s="18">
        <v>31.11362</v>
      </c>
      <c r="M220" s="18">
        <v>15.82686</v>
      </c>
      <c r="N220" s="18">
        <v>0.527965</v>
      </c>
      <c r="O220" s="18">
        <v>0.167816</v>
      </c>
      <c r="P220" s="18">
        <v>0.4</v>
      </c>
      <c r="Q220" s="18">
        <v>1.396229</v>
      </c>
      <c r="R220" s="18">
        <v>2.035714</v>
      </c>
      <c r="S220" s="18">
        <v>5.207507</v>
      </c>
      <c r="T220" s="18">
        <v>0.167816</v>
      </c>
      <c r="U220" s="18">
        <v>0.4</v>
      </c>
      <c r="V220" s="18">
        <v>1.396229</v>
      </c>
      <c r="W220" s="18">
        <v>2.035714</v>
      </c>
      <c r="X220" s="18">
        <v>5.207507</v>
      </c>
      <c r="Y220" s="18">
        <v>2.99771</v>
      </c>
      <c r="Z220" s="18">
        <v>0.044508</v>
      </c>
      <c r="AA220" s="18">
        <v>2.318137</v>
      </c>
      <c r="AB220" s="18">
        <v>2.946594</v>
      </c>
      <c r="AC220" s="18">
        <v>4.299086</v>
      </c>
      <c r="AD220" s="18">
        <v>2.834294</v>
      </c>
      <c r="AE220" s="18">
        <v>4.730578</v>
      </c>
      <c r="AF220" s="18">
        <v>6.120396</v>
      </c>
      <c r="AG220" s="18">
        <v>5.958514</v>
      </c>
      <c r="AH220" s="18">
        <v>0.0</v>
      </c>
      <c r="AI220" s="18">
        <v>3.142612</v>
      </c>
      <c r="AJ220" s="18">
        <v>2.680324</v>
      </c>
      <c r="AK220" s="18">
        <v>4.645219</v>
      </c>
      <c r="AL220" s="19" t="s">
        <v>58</v>
      </c>
      <c r="AM220" s="19"/>
      <c r="AN220" s="19"/>
      <c r="AO220" s="19"/>
      <c r="AP220" s="19"/>
      <c r="AQ220" s="19"/>
    </row>
    <row r="221">
      <c r="A221" s="14" t="s">
        <v>369</v>
      </c>
      <c r="B221" s="14" t="s">
        <v>387</v>
      </c>
      <c r="C221" s="14" t="s">
        <v>361</v>
      </c>
      <c r="D221" s="14" t="s">
        <v>383</v>
      </c>
      <c r="E221" s="14" t="s">
        <v>60</v>
      </c>
      <c r="F221" s="18">
        <v>26.0</v>
      </c>
      <c r="G221" s="18">
        <v>0.0</v>
      </c>
      <c r="H221" s="18">
        <v>5017.0</v>
      </c>
      <c r="I221" s="18">
        <v>0.0</v>
      </c>
      <c r="J221" s="18">
        <v>44.79981</v>
      </c>
      <c r="K221" s="18">
        <v>44.99589</v>
      </c>
      <c r="L221" s="18">
        <v>40.31027</v>
      </c>
      <c r="M221" s="18">
        <v>27.49519</v>
      </c>
      <c r="N221" s="18">
        <v>0.61106</v>
      </c>
      <c r="O221" s="18">
        <v>0.0</v>
      </c>
      <c r="P221" s="18">
        <v>0.366667</v>
      </c>
      <c r="Q221" s="18">
        <v>0.438186</v>
      </c>
      <c r="R221" s="18">
        <v>1.255945</v>
      </c>
      <c r="S221" s="18">
        <v>1.815608</v>
      </c>
      <c r="T221" s="18">
        <v>0.366667</v>
      </c>
      <c r="U221" s="18">
        <v>0.438186</v>
      </c>
      <c r="V221" s="18">
        <v>0.765385</v>
      </c>
      <c r="W221" s="18">
        <v>1.413753</v>
      </c>
      <c r="X221" s="18">
        <v>1.873789</v>
      </c>
      <c r="Y221" s="18">
        <v>1.730611</v>
      </c>
      <c r="Z221" s="18">
        <v>0.044508</v>
      </c>
      <c r="AA221" s="18">
        <v>2.318137</v>
      </c>
      <c r="AB221" s="18">
        <v>2.946594</v>
      </c>
      <c r="AC221" s="18">
        <v>4.299086</v>
      </c>
      <c r="AD221" s="18">
        <v>1.477512</v>
      </c>
      <c r="AE221" s="18">
        <v>1.716067</v>
      </c>
      <c r="AF221" s="18">
        <v>2.490238</v>
      </c>
      <c r="AG221" s="18">
        <v>2.491089</v>
      </c>
      <c r="AH221" s="18">
        <v>0.0</v>
      </c>
      <c r="AI221" s="18">
        <v>3.142612</v>
      </c>
      <c r="AJ221" s="18">
        <v>2.680324</v>
      </c>
      <c r="AK221" s="18">
        <v>4.645219</v>
      </c>
      <c r="AL221" s="19" t="s">
        <v>58</v>
      </c>
      <c r="AM221" s="19"/>
      <c r="AN221" s="19"/>
      <c r="AO221" s="19"/>
      <c r="AP221" s="19"/>
      <c r="AQ221" s="19"/>
    </row>
    <row r="222">
      <c r="A222" s="14" t="s">
        <v>371</v>
      </c>
      <c r="B222" s="14" t="s">
        <v>388</v>
      </c>
      <c r="C222" s="14" t="s">
        <v>361</v>
      </c>
      <c r="D222" s="14" t="s">
        <v>383</v>
      </c>
      <c r="E222" s="20">
        <v>46300.0</v>
      </c>
      <c r="F222" s="18">
        <v>9.0</v>
      </c>
      <c r="G222" s="18">
        <v>0.0</v>
      </c>
      <c r="H222" s="18">
        <v>5933.0</v>
      </c>
      <c r="I222" s="18">
        <v>0.0</v>
      </c>
      <c r="J222" s="18">
        <v>64.98606</v>
      </c>
      <c r="K222" s="18">
        <v>68.80852</v>
      </c>
      <c r="L222" s="18">
        <v>69.10525</v>
      </c>
      <c r="M222" s="18">
        <v>52.33494</v>
      </c>
      <c r="N222" s="18">
        <v>0.760588</v>
      </c>
      <c r="O222" s="18">
        <v>0.0</v>
      </c>
      <c r="P222" s="18">
        <v>0.0</v>
      </c>
      <c r="Q222" s="18">
        <v>0.0</v>
      </c>
      <c r="R222" s="18">
        <v>0.0</v>
      </c>
      <c r="S222" s="18">
        <v>8.707821</v>
      </c>
      <c r="T222" s="18">
        <v>7.765766</v>
      </c>
      <c r="U222" s="18">
        <v>7.765766</v>
      </c>
      <c r="V222" s="18">
        <v>8.707821</v>
      </c>
      <c r="W222" s="18">
        <v>12.34448</v>
      </c>
      <c r="X222" s="18">
        <v>12.34448</v>
      </c>
      <c r="Y222" s="18">
        <v>7.645392</v>
      </c>
      <c r="Z222" s="18">
        <v>0.044508</v>
      </c>
      <c r="AA222" s="18">
        <v>2.318137</v>
      </c>
      <c r="AB222" s="18">
        <v>2.946594</v>
      </c>
      <c r="AC222" s="18">
        <v>4.299086</v>
      </c>
      <c r="AD222" s="18">
        <v>0.0</v>
      </c>
      <c r="AE222" s="18">
        <v>7.228048</v>
      </c>
      <c r="AF222" s="18">
        <v>7.854142</v>
      </c>
      <c r="AG222" s="18">
        <v>7.645392</v>
      </c>
      <c r="AH222" s="18">
        <v>0.0</v>
      </c>
      <c r="AI222" s="18">
        <v>3.142612</v>
      </c>
      <c r="AJ222" s="18">
        <v>2.680324</v>
      </c>
      <c r="AK222" s="18">
        <v>4.645219</v>
      </c>
      <c r="AL222" s="19" t="s">
        <v>58</v>
      </c>
      <c r="AM222" s="19"/>
      <c r="AN222" s="19"/>
      <c r="AO222" s="19"/>
      <c r="AP222" s="19"/>
      <c r="AQ222" s="19"/>
    </row>
    <row r="223">
      <c r="A223" s="14" t="s">
        <v>373</v>
      </c>
      <c r="B223" s="14" t="s">
        <v>389</v>
      </c>
      <c r="C223" s="14" t="s">
        <v>361</v>
      </c>
      <c r="D223" s="14" t="s">
        <v>383</v>
      </c>
      <c r="E223" s="14" t="s">
        <v>62</v>
      </c>
      <c r="F223" s="18">
        <v>46.0</v>
      </c>
      <c r="G223" s="18">
        <v>0.0</v>
      </c>
      <c r="H223" s="18">
        <v>0.0</v>
      </c>
      <c r="I223" s="18">
        <v>0.0</v>
      </c>
      <c r="J223" s="18">
        <v>0.0</v>
      </c>
      <c r="K223" s="18">
        <v>0.0</v>
      </c>
      <c r="L223" s="18">
        <v>0.0</v>
      </c>
      <c r="M223" s="18">
        <v>0.0</v>
      </c>
      <c r="N223" s="18">
        <v>0.0</v>
      </c>
      <c r="O223" s="18">
        <v>0.0</v>
      </c>
      <c r="P223" s="18">
        <v>0.0</v>
      </c>
      <c r="Q223" s="18">
        <v>0.0</v>
      </c>
      <c r="R223" s="18">
        <v>0.0</v>
      </c>
      <c r="S223" s="18">
        <v>0.0</v>
      </c>
      <c r="T223" s="18">
        <v>0.0</v>
      </c>
      <c r="U223" s="18">
        <v>0.0</v>
      </c>
      <c r="V223" s="18">
        <v>0.0</v>
      </c>
      <c r="W223" s="18">
        <v>0.0</v>
      </c>
      <c r="X223" s="18">
        <v>0.0</v>
      </c>
      <c r="Y223" s="18">
        <v>0.0</v>
      </c>
      <c r="Z223" s="18">
        <v>0.044508</v>
      </c>
      <c r="AA223" s="18">
        <v>2.318137</v>
      </c>
      <c r="AB223" s="18">
        <v>2.946594</v>
      </c>
      <c r="AC223" s="18">
        <v>4.299086</v>
      </c>
      <c r="AD223" s="18">
        <v>0.0</v>
      </c>
      <c r="AE223" s="18">
        <v>0.0</v>
      </c>
      <c r="AF223" s="18">
        <v>0.0</v>
      </c>
      <c r="AG223" s="18">
        <v>0.0</v>
      </c>
      <c r="AH223" s="18">
        <v>0.0</v>
      </c>
      <c r="AI223" s="18">
        <v>3.142612</v>
      </c>
      <c r="AJ223" s="18">
        <v>2.680324</v>
      </c>
      <c r="AK223" s="18">
        <v>4.645219</v>
      </c>
      <c r="AL223" s="19" t="s">
        <v>58</v>
      </c>
      <c r="AM223" s="19"/>
      <c r="AN223" s="19"/>
      <c r="AO223" s="19"/>
      <c r="AP223" s="19"/>
      <c r="AQ223" s="19"/>
    </row>
    <row r="224">
      <c r="A224" s="14" t="s">
        <v>359</v>
      </c>
      <c r="B224" s="14" t="s">
        <v>390</v>
      </c>
      <c r="C224" s="14" t="s">
        <v>361</v>
      </c>
      <c r="D224" s="14" t="s">
        <v>391</v>
      </c>
      <c r="E224" s="14" t="s">
        <v>88</v>
      </c>
      <c r="F224" s="18">
        <v>1.0</v>
      </c>
      <c r="G224" s="18">
        <v>0.0</v>
      </c>
      <c r="H224" s="18">
        <v>143.0</v>
      </c>
      <c r="I224" s="18">
        <v>0.0</v>
      </c>
      <c r="J224" s="18">
        <v>4.645635</v>
      </c>
      <c r="K224" s="18">
        <v>5.432639</v>
      </c>
      <c r="L224" s="18">
        <v>6.621005</v>
      </c>
      <c r="M224" s="18">
        <v>5.432639</v>
      </c>
      <c r="N224" s="18">
        <v>1.0</v>
      </c>
      <c r="O224" s="18">
        <v>5.432639</v>
      </c>
      <c r="P224" s="18">
        <v>5.432639</v>
      </c>
      <c r="Q224" s="18">
        <v>5.432639</v>
      </c>
      <c r="R224" s="18">
        <v>5.432639</v>
      </c>
      <c r="S224" s="18">
        <v>5.432639</v>
      </c>
      <c r="T224" s="18">
        <v>5.432639</v>
      </c>
      <c r="U224" s="18">
        <v>5.432639</v>
      </c>
      <c r="V224" s="18">
        <v>5.432639</v>
      </c>
      <c r="W224" s="18">
        <v>5.432639</v>
      </c>
      <c r="X224" s="18">
        <v>5.432639</v>
      </c>
      <c r="Y224" s="18">
        <v>5.432639</v>
      </c>
      <c r="Z224" s="18">
        <v>0.0</v>
      </c>
      <c r="AA224" s="18">
        <v>4.88581</v>
      </c>
      <c r="AB224" s="18">
        <v>3.814484</v>
      </c>
      <c r="AC224" s="18">
        <v>4.645219</v>
      </c>
      <c r="AD224" s="18">
        <v>5.432639</v>
      </c>
      <c r="AE224" s="18">
        <v>9.977942</v>
      </c>
      <c r="AF224" s="18">
        <v>9.387384</v>
      </c>
      <c r="AG224" s="18">
        <v>5.333122</v>
      </c>
      <c r="AH224" s="18">
        <v>0.0</v>
      </c>
      <c r="AI224" s="18">
        <v>3.142612</v>
      </c>
      <c r="AJ224" s="18">
        <v>2.680324</v>
      </c>
      <c r="AK224" s="18">
        <v>4.645219</v>
      </c>
      <c r="AL224" s="19" t="s">
        <v>58</v>
      </c>
      <c r="AM224" s="19"/>
      <c r="AN224" s="19"/>
      <c r="AO224" s="19"/>
      <c r="AP224" s="19"/>
      <c r="AQ224" s="19"/>
    </row>
    <row r="225">
      <c r="A225" s="14" t="s">
        <v>363</v>
      </c>
      <c r="B225" s="14" t="s">
        <v>392</v>
      </c>
      <c r="C225" s="14" t="s">
        <v>361</v>
      </c>
      <c r="D225" s="14" t="s">
        <v>391</v>
      </c>
      <c r="E225" s="20">
        <v>46310.0</v>
      </c>
      <c r="F225" s="18">
        <v>16.0</v>
      </c>
      <c r="G225" s="18">
        <v>0.0</v>
      </c>
      <c r="H225" s="18">
        <v>4481.0</v>
      </c>
      <c r="I225" s="18">
        <v>0.0</v>
      </c>
      <c r="J225" s="18">
        <v>81.0478</v>
      </c>
      <c r="K225" s="18">
        <v>74.63013</v>
      </c>
      <c r="L225" s="18">
        <v>65.16643</v>
      </c>
      <c r="M225" s="18">
        <v>36.32059</v>
      </c>
      <c r="N225" s="18">
        <v>0.486675</v>
      </c>
      <c r="O225" s="18">
        <v>0.0</v>
      </c>
      <c r="P225" s="18">
        <v>1.789116</v>
      </c>
      <c r="Q225" s="18">
        <v>2.289175</v>
      </c>
      <c r="R225" s="18">
        <v>5.176455</v>
      </c>
      <c r="S225" s="18">
        <v>6.530464</v>
      </c>
      <c r="T225" s="18">
        <v>2.289175</v>
      </c>
      <c r="U225" s="18">
        <v>2.987046</v>
      </c>
      <c r="V225" s="18">
        <v>2.994971</v>
      </c>
      <c r="W225" s="18">
        <v>5.251564</v>
      </c>
      <c r="X225" s="18">
        <v>6.598859</v>
      </c>
      <c r="Y225" s="18">
        <v>4.664383</v>
      </c>
      <c r="Z225" s="18">
        <v>0.0</v>
      </c>
      <c r="AA225" s="18">
        <v>4.88581</v>
      </c>
      <c r="AB225" s="18">
        <v>3.814484</v>
      </c>
      <c r="AC225" s="18">
        <v>4.645219</v>
      </c>
      <c r="AD225" s="18">
        <v>4.359739</v>
      </c>
      <c r="AE225" s="18">
        <v>5.251564</v>
      </c>
      <c r="AF225" s="18">
        <v>6.265811</v>
      </c>
      <c r="AG225" s="18">
        <v>4.664383</v>
      </c>
      <c r="AH225" s="18">
        <v>0.0</v>
      </c>
      <c r="AI225" s="18">
        <v>3.142612</v>
      </c>
      <c r="AJ225" s="18">
        <v>2.680324</v>
      </c>
      <c r="AK225" s="18">
        <v>4.645219</v>
      </c>
      <c r="AL225" s="19" t="s">
        <v>58</v>
      </c>
      <c r="AM225" s="19"/>
      <c r="AN225" s="19"/>
      <c r="AO225" s="19"/>
      <c r="AP225" s="19"/>
      <c r="AQ225" s="19"/>
    </row>
    <row r="226">
      <c r="A226" s="14" t="s">
        <v>365</v>
      </c>
      <c r="B226" s="14" t="s">
        <v>393</v>
      </c>
      <c r="C226" s="14" t="s">
        <v>361</v>
      </c>
      <c r="D226" s="14" t="s">
        <v>391</v>
      </c>
      <c r="E226" s="14" t="s">
        <v>72</v>
      </c>
      <c r="F226" s="18">
        <v>9.0</v>
      </c>
      <c r="G226" s="18">
        <v>0.0</v>
      </c>
      <c r="H226" s="18">
        <v>3491.0</v>
      </c>
      <c r="I226" s="18">
        <v>0.0</v>
      </c>
      <c r="J226" s="18">
        <v>42.61737</v>
      </c>
      <c r="K226" s="18">
        <v>37.74034</v>
      </c>
      <c r="L226" s="18">
        <v>36.79348</v>
      </c>
      <c r="M226" s="18">
        <v>24.50984</v>
      </c>
      <c r="N226" s="18">
        <v>0.649433</v>
      </c>
      <c r="O226" s="18">
        <v>0.0</v>
      </c>
      <c r="P226" s="18">
        <v>0.0</v>
      </c>
      <c r="Q226" s="18">
        <v>1.476317</v>
      </c>
      <c r="R226" s="18">
        <v>2.797702</v>
      </c>
      <c r="S226" s="18">
        <v>4.085556</v>
      </c>
      <c r="T226" s="18">
        <v>1.476317</v>
      </c>
      <c r="U226" s="18">
        <v>1.511111</v>
      </c>
      <c r="V226" s="18">
        <v>2.797702</v>
      </c>
      <c r="W226" s="18">
        <v>3.359816</v>
      </c>
      <c r="X226" s="18">
        <v>4.085556</v>
      </c>
      <c r="Y226" s="18">
        <v>4.193371</v>
      </c>
      <c r="Z226" s="18">
        <v>0.0</v>
      </c>
      <c r="AA226" s="18">
        <v>4.88581</v>
      </c>
      <c r="AB226" s="18">
        <v>3.814484</v>
      </c>
      <c r="AC226" s="18">
        <v>4.645219</v>
      </c>
      <c r="AD226" s="18">
        <v>2.862037</v>
      </c>
      <c r="AE226" s="18">
        <v>4.085556</v>
      </c>
      <c r="AF226" s="18">
        <v>6.18158</v>
      </c>
      <c r="AG226" s="18">
        <v>5.484346</v>
      </c>
      <c r="AH226" s="18">
        <v>0.0</v>
      </c>
      <c r="AI226" s="18">
        <v>3.142612</v>
      </c>
      <c r="AJ226" s="18">
        <v>2.680324</v>
      </c>
      <c r="AK226" s="18">
        <v>4.645219</v>
      </c>
      <c r="AL226" s="19" t="s">
        <v>58</v>
      </c>
      <c r="AM226" s="19"/>
      <c r="AN226" s="19"/>
      <c r="AO226" s="19"/>
      <c r="AP226" s="19"/>
      <c r="AQ226" s="19"/>
    </row>
    <row r="227">
      <c r="A227" s="14" t="s">
        <v>367</v>
      </c>
      <c r="B227" s="14" t="s">
        <v>394</v>
      </c>
      <c r="C227" s="14" t="s">
        <v>361</v>
      </c>
      <c r="D227" s="14" t="s">
        <v>391</v>
      </c>
      <c r="E227" s="14" t="s">
        <v>75</v>
      </c>
      <c r="F227" s="18">
        <v>10.0</v>
      </c>
      <c r="G227" s="18">
        <v>0.0</v>
      </c>
      <c r="H227" s="18">
        <v>2934.0</v>
      </c>
      <c r="I227" s="18">
        <v>0.0</v>
      </c>
      <c r="J227" s="18">
        <v>55.23586</v>
      </c>
      <c r="K227" s="18">
        <v>46.45219</v>
      </c>
      <c r="L227" s="18">
        <v>46.22314</v>
      </c>
      <c r="M227" s="18">
        <v>19.17692</v>
      </c>
      <c r="N227" s="18">
        <v>0.412831</v>
      </c>
      <c r="O227" s="18">
        <v>0.0</v>
      </c>
      <c r="P227" s="18">
        <v>1.590802</v>
      </c>
      <c r="Q227" s="18">
        <v>1.742527</v>
      </c>
      <c r="R227" s="18">
        <v>5.340436</v>
      </c>
      <c r="S227" s="18">
        <v>8.064863</v>
      </c>
      <c r="T227" s="18">
        <v>1.590802</v>
      </c>
      <c r="U227" s="18">
        <v>1.742527</v>
      </c>
      <c r="V227" s="18">
        <v>4.208155</v>
      </c>
      <c r="W227" s="18">
        <v>6.328491</v>
      </c>
      <c r="X227" s="18">
        <v>8.064863</v>
      </c>
      <c r="Y227" s="18">
        <v>4.645219</v>
      </c>
      <c r="Z227" s="18">
        <v>0.0</v>
      </c>
      <c r="AA227" s="18">
        <v>4.88581</v>
      </c>
      <c r="AB227" s="18">
        <v>3.814484</v>
      </c>
      <c r="AC227" s="18">
        <v>4.645219</v>
      </c>
      <c r="AD227" s="18">
        <v>2.834294</v>
      </c>
      <c r="AE227" s="18">
        <v>4.730578</v>
      </c>
      <c r="AF227" s="18">
        <v>6.120396</v>
      </c>
      <c r="AG227" s="18">
        <v>5.958514</v>
      </c>
      <c r="AH227" s="18">
        <v>0.0</v>
      </c>
      <c r="AI227" s="18">
        <v>3.142612</v>
      </c>
      <c r="AJ227" s="18">
        <v>2.680324</v>
      </c>
      <c r="AK227" s="18">
        <v>4.645219</v>
      </c>
      <c r="AL227" s="19" t="s">
        <v>58</v>
      </c>
      <c r="AM227" s="19"/>
      <c r="AN227" s="19"/>
      <c r="AO227" s="19"/>
      <c r="AP227" s="19"/>
      <c r="AQ227" s="19"/>
    </row>
    <row r="228">
      <c r="A228" s="14" t="s">
        <v>369</v>
      </c>
      <c r="B228" s="14" t="s">
        <v>395</v>
      </c>
      <c r="C228" s="14" t="s">
        <v>361</v>
      </c>
      <c r="D228" s="14" t="s">
        <v>391</v>
      </c>
      <c r="E228" s="14" t="s">
        <v>60</v>
      </c>
      <c r="F228" s="18">
        <v>7.0</v>
      </c>
      <c r="G228" s="18">
        <v>0.0</v>
      </c>
      <c r="H228" s="18">
        <v>685.0</v>
      </c>
      <c r="I228" s="18">
        <v>0.0</v>
      </c>
      <c r="J228" s="18">
        <v>11.85225</v>
      </c>
      <c r="K228" s="18">
        <v>10.24094</v>
      </c>
      <c r="L228" s="18">
        <v>9.776715</v>
      </c>
      <c r="M228" s="18">
        <v>5.234066</v>
      </c>
      <c r="N228" s="18">
        <v>0.511092</v>
      </c>
      <c r="O228" s="18">
        <v>0.341626</v>
      </c>
      <c r="P228" s="18">
        <v>0.970842</v>
      </c>
      <c r="Q228" s="18">
        <v>0.981743</v>
      </c>
      <c r="R228" s="18">
        <v>1.145997</v>
      </c>
      <c r="S228" s="18">
        <v>1.566667</v>
      </c>
      <c r="T228" s="18">
        <v>0.341626</v>
      </c>
      <c r="U228" s="18">
        <v>0.970842</v>
      </c>
      <c r="V228" s="18">
        <v>0.981743</v>
      </c>
      <c r="W228" s="18">
        <v>1.145997</v>
      </c>
      <c r="X228" s="18">
        <v>1.566667</v>
      </c>
      <c r="Y228" s="18">
        <v>1.462992</v>
      </c>
      <c r="Z228" s="18">
        <v>0.0</v>
      </c>
      <c r="AA228" s="18">
        <v>4.88581</v>
      </c>
      <c r="AB228" s="18">
        <v>3.814484</v>
      </c>
      <c r="AC228" s="18">
        <v>4.645219</v>
      </c>
      <c r="AD228" s="18">
        <v>1.477512</v>
      </c>
      <c r="AE228" s="18">
        <v>1.716067</v>
      </c>
      <c r="AF228" s="18">
        <v>2.490238</v>
      </c>
      <c r="AG228" s="18">
        <v>2.491089</v>
      </c>
      <c r="AH228" s="18">
        <v>0.0</v>
      </c>
      <c r="AI228" s="18">
        <v>3.142612</v>
      </c>
      <c r="AJ228" s="18">
        <v>2.680324</v>
      </c>
      <c r="AK228" s="18">
        <v>4.645219</v>
      </c>
      <c r="AL228" s="19" t="s">
        <v>58</v>
      </c>
      <c r="AM228" s="19"/>
      <c r="AN228" s="19"/>
      <c r="AO228" s="19"/>
      <c r="AP228" s="19"/>
      <c r="AQ228" s="19"/>
    </row>
    <row r="229">
      <c r="A229" s="14" t="s">
        <v>371</v>
      </c>
      <c r="B229" s="14" t="s">
        <v>396</v>
      </c>
      <c r="C229" s="14" t="s">
        <v>361</v>
      </c>
      <c r="D229" s="14" t="s">
        <v>391</v>
      </c>
      <c r="E229" s="20">
        <v>46300.0</v>
      </c>
      <c r="F229" s="18">
        <v>11.0</v>
      </c>
      <c r="G229" s="18">
        <v>1.0</v>
      </c>
      <c r="H229" s="18">
        <v>16082.0</v>
      </c>
      <c r="I229" s="18">
        <v>2.0</v>
      </c>
      <c r="J229" s="18">
        <v>197.786</v>
      </c>
      <c r="K229" s="18">
        <v>187.8797</v>
      </c>
      <c r="L229" s="18">
        <v>176.1373</v>
      </c>
      <c r="M229" s="18">
        <v>169.4699</v>
      </c>
      <c r="N229" s="18">
        <v>0.902012</v>
      </c>
      <c r="O229" s="18">
        <v>0.0</v>
      </c>
      <c r="P229" s="18">
        <v>0.0</v>
      </c>
      <c r="Q229" s="18">
        <v>0.0</v>
      </c>
      <c r="R229" s="18">
        <v>4.184311</v>
      </c>
      <c r="S229" s="18">
        <v>6.381236</v>
      </c>
      <c r="T229" s="18">
        <v>2.958537</v>
      </c>
      <c r="U229" s="18">
        <v>4.184311</v>
      </c>
      <c r="V229" s="18">
        <v>4.88581</v>
      </c>
      <c r="W229" s="18">
        <v>6.381236</v>
      </c>
      <c r="X229" s="18">
        <v>17.28883</v>
      </c>
      <c r="Y229" s="18">
        <v>17.07998</v>
      </c>
      <c r="Z229" s="18">
        <v>0.0</v>
      </c>
      <c r="AA229" s="18">
        <v>4.88581</v>
      </c>
      <c r="AB229" s="18">
        <v>3.814484</v>
      </c>
      <c r="AC229" s="18">
        <v>4.645219</v>
      </c>
      <c r="AD229" s="18">
        <v>0.0</v>
      </c>
      <c r="AE229" s="18">
        <v>7.228048</v>
      </c>
      <c r="AF229" s="18">
        <v>7.854142</v>
      </c>
      <c r="AG229" s="18">
        <v>7.645392</v>
      </c>
      <c r="AH229" s="18">
        <v>0.0</v>
      </c>
      <c r="AI229" s="18">
        <v>3.142612</v>
      </c>
      <c r="AJ229" s="18">
        <v>2.680324</v>
      </c>
      <c r="AK229" s="18">
        <v>4.645219</v>
      </c>
      <c r="AL229" s="19" t="s">
        <v>58</v>
      </c>
      <c r="AM229" s="19"/>
      <c r="AN229" s="19"/>
      <c r="AO229" s="19"/>
      <c r="AP229" s="19"/>
      <c r="AQ229" s="19"/>
    </row>
    <row r="230">
      <c r="A230" s="14" t="s">
        <v>373</v>
      </c>
      <c r="B230" s="14" t="s">
        <v>397</v>
      </c>
      <c r="C230" s="14" t="s">
        <v>361</v>
      </c>
      <c r="D230" s="14" t="s">
        <v>391</v>
      </c>
      <c r="E230" s="14" t="s">
        <v>62</v>
      </c>
      <c r="F230" s="18">
        <v>41.0</v>
      </c>
      <c r="G230" s="18">
        <v>0.0</v>
      </c>
      <c r="H230" s="18">
        <v>0.0</v>
      </c>
      <c r="I230" s="18">
        <v>0.0</v>
      </c>
      <c r="J230" s="18">
        <v>0.0</v>
      </c>
      <c r="K230" s="18">
        <v>0.0</v>
      </c>
      <c r="L230" s="18">
        <v>0.0</v>
      </c>
      <c r="M230" s="18">
        <v>0.0</v>
      </c>
      <c r="N230" s="18">
        <v>0.0</v>
      </c>
      <c r="O230" s="18">
        <v>0.0</v>
      </c>
      <c r="P230" s="18">
        <v>0.0</v>
      </c>
      <c r="Q230" s="18">
        <v>0.0</v>
      </c>
      <c r="R230" s="18">
        <v>0.0</v>
      </c>
      <c r="S230" s="18">
        <v>0.0</v>
      </c>
      <c r="T230" s="18">
        <v>0.0</v>
      </c>
      <c r="U230" s="18">
        <v>0.0</v>
      </c>
      <c r="V230" s="18">
        <v>0.0</v>
      </c>
      <c r="W230" s="18">
        <v>0.0</v>
      </c>
      <c r="X230" s="18">
        <v>0.0</v>
      </c>
      <c r="Y230" s="18">
        <v>0.0</v>
      </c>
      <c r="Z230" s="18">
        <v>0.0</v>
      </c>
      <c r="AA230" s="18">
        <v>4.88581</v>
      </c>
      <c r="AB230" s="18">
        <v>3.814484</v>
      </c>
      <c r="AC230" s="18">
        <v>4.645219</v>
      </c>
      <c r="AD230" s="18">
        <v>0.0</v>
      </c>
      <c r="AE230" s="18">
        <v>0.0</v>
      </c>
      <c r="AF230" s="18">
        <v>0.0</v>
      </c>
      <c r="AG230" s="18">
        <v>0.0</v>
      </c>
      <c r="AH230" s="18">
        <v>0.0</v>
      </c>
      <c r="AI230" s="18">
        <v>3.142612</v>
      </c>
      <c r="AJ230" s="18">
        <v>2.680324</v>
      </c>
      <c r="AK230" s="18">
        <v>4.645219</v>
      </c>
      <c r="AL230" s="19" t="s">
        <v>58</v>
      </c>
      <c r="AM230" s="19"/>
      <c r="AN230" s="19"/>
      <c r="AO230" s="19"/>
      <c r="AP230" s="19"/>
      <c r="AQ230" s="19"/>
    </row>
    <row r="231">
      <c r="A231" s="14" t="s">
        <v>359</v>
      </c>
      <c r="B231" s="14" t="s">
        <v>398</v>
      </c>
      <c r="C231" s="14" t="s">
        <v>361</v>
      </c>
      <c r="D231" s="14" t="s">
        <v>399</v>
      </c>
      <c r="E231" s="14" t="s">
        <v>88</v>
      </c>
      <c r="F231" s="18">
        <v>3.0</v>
      </c>
      <c r="G231" s="18">
        <v>0.0</v>
      </c>
      <c r="H231" s="18">
        <v>6411.0</v>
      </c>
      <c r="I231" s="18">
        <v>0.0</v>
      </c>
      <c r="J231" s="18">
        <v>98.94986</v>
      </c>
      <c r="K231" s="18">
        <v>99.99019</v>
      </c>
      <c r="L231" s="18">
        <v>96.28778</v>
      </c>
      <c r="M231" s="18">
        <v>75.21311</v>
      </c>
      <c r="N231" s="18">
        <v>0.752205</v>
      </c>
      <c r="O231" s="18">
        <v>9.977942</v>
      </c>
      <c r="P231" s="18">
        <v>9.977942</v>
      </c>
      <c r="Q231" s="18">
        <v>9.977942</v>
      </c>
      <c r="R231" s="18">
        <v>14.79914</v>
      </c>
      <c r="S231" s="18">
        <v>75.21311</v>
      </c>
      <c r="T231" s="18">
        <v>9.977942</v>
      </c>
      <c r="U231" s="18">
        <v>9.977942</v>
      </c>
      <c r="V231" s="18">
        <v>9.977942</v>
      </c>
      <c r="W231" s="18">
        <v>14.79914</v>
      </c>
      <c r="X231" s="18">
        <v>75.21311</v>
      </c>
      <c r="Y231" s="18">
        <v>33.33006</v>
      </c>
      <c r="Z231" s="18">
        <v>0.0</v>
      </c>
      <c r="AA231" s="18">
        <v>2.591508</v>
      </c>
      <c r="AB231" s="18">
        <v>2.622269</v>
      </c>
      <c r="AC231" s="18">
        <v>5.458954</v>
      </c>
      <c r="AD231" s="18">
        <v>5.432639</v>
      </c>
      <c r="AE231" s="18">
        <v>9.977942</v>
      </c>
      <c r="AF231" s="18">
        <v>9.387384</v>
      </c>
      <c r="AG231" s="18">
        <v>5.333122</v>
      </c>
      <c r="AH231" s="18">
        <v>0.0</v>
      </c>
      <c r="AI231" s="18">
        <v>3.142612</v>
      </c>
      <c r="AJ231" s="18">
        <v>2.680324</v>
      </c>
      <c r="AK231" s="18">
        <v>4.645219</v>
      </c>
      <c r="AL231" s="19" t="s">
        <v>58</v>
      </c>
      <c r="AM231" s="19"/>
      <c r="AN231" s="19"/>
      <c r="AO231" s="19"/>
      <c r="AP231" s="19"/>
      <c r="AQ231" s="19"/>
    </row>
    <row r="232">
      <c r="A232" s="14" t="s">
        <v>363</v>
      </c>
      <c r="B232" s="14" t="s">
        <v>400</v>
      </c>
      <c r="C232" s="14" t="s">
        <v>361</v>
      </c>
      <c r="D232" s="14" t="s">
        <v>399</v>
      </c>
      <c r="E232" s="17">
        <v>46310.0</v>
      </c>
      <c r="F232" s="18">
        <v>11.0</v>
      </c>
      <c r="G232" s="18">
        <v>0.0</v>
      </c>
      <c r="H232" s="18">
        <v>4685.0</v>
      </c>
      <c r="I232" s="18">
        <v>0.0</v>
      </c>
      <c r="J232" s="18">
        <v>63.20786</v>
      </c>
      <c r="K232" s="18">
        <v>60.04849</v>
      </c>
      <c r="L232" s="18">
        <v>59.82906</v>
      </c>
      <c r="M232" s="18">
        <v>39.30794</v>
      </c>
      <c r="N232" s="18">
        <v>0.654603</v>
      </c>
      <c r="O232" s="18">
        <v>0.0</v>
      </c>
      <c r="P232" s="18">
        <v>0.0</v>
      </c>
      <c r="Q232" s="18">
        <v>2.089207</v>
      </c>
      <c r="R232" s="18">
        <v>3.355346</v>
      </c>
      <c r="S232" s="18">
        <v>8.024422</v>
      </c>
      <c r="T232" s="18">
        <v>2.089207</v>
      </c>
      <c r="U232" s="18">
        <v>3.080733</v>
      </c>
      <c r="V232" s="18">
        <v>3.355346</v>
      </c>
      <c r="W232" s="18">
        <v>8.024422</v>
      </c>
      <c r="X232" s="18">
        <v>8.255492</v>
      </c>
      <c r="Y232" s="18">
        <v>5.458954</v>
      </c>
      <c r="Z232" s="18">
        <v>0.0</v>
      </c>
      <c r="AA232" s="18">
        <v>2.591508</v>
      </c>
      <c r="AB232" s="18">
        <v>2.622269</v>
      </c>
      <c r="AC232" s="18">
        <v>5.458954</v>
      </c>
      <c r="AD232" s="18">
        <v>4.359739</v>
      </c>
      <c r="AE232" s="18">
        <v>5.251564</v>
      </c>
      <c r="AF232" s="18">
        <v>6.265811</v>
      </c>
      <c r="AG232" s="18">
        <v>4.664383</v>
      </c>
      <c r="AH232" s="18">
        <v>0.0</v>
      </c>
      <c r="AI232" s="18">
        <v>3.142612</v>
      </c>
      <c r="AJ232" s="18">
        <v>2.680324</v>
      </c>
      <c r="AK232" s="18">
        <v>4.645219</v>
      </c>
      <c r="AL232" s="19" t="s">
        <v>58</v>
      </c>
      <c r="AM232" s="19"/>
      <c r="AN232" s="19"/>
      <c r="AO232" s="19"/>
      <c r="AP232" s="19"/>
      <c r="AQ232" s="19"/>
    </row>
    <row r="233">
      <c r="A233" s="14" t="s">
        <v>365</v>
      </c>
      <c r="B233" s="14" t="s">
        <v>401</v>
      </c>
      <c r="C233" s="14" t="s">
        <v>361</v>
      </c>
      <c r="D233" s="14" t="s">
        <v>399</v>
      </c>
      <c r="E233" s="14" t="s">
        <v>72</v>
      </c>
      <c r="F233" s="18">
        <v>19.0</v>
      </c>
      <c r="G233" s="18">
        <v>0.0</v>
      </c>
      <c r="H233" s="18">
        <v>11265.0</v>
      </c>
      <c r="I233" s="18">
        <v>0.0</v>
      </c>
      <c r="J233" s="18">
        <v>131.6603</v>
      </c>
      <c r="K233" s="18">
        <v>134.4912</v>
      </c>
      <c r="L233" s="18">
        <v>147.4352</v>
      </c>
      <c r="M233" s="18">
        <v>112.5001</v>
      </c>
      <c r="N233" s="18">
        <v>0.836487</v>
      </c>
      <c r="O233" s="18">
        <v>0.0</v>
      </c>
      <c r="P233" s="18">
        <v>0.0</v>
      </c>
      <c r="Q233" s="18">
        <v>1.017857</v>
      </c>
      <c r="R233" s="18">
        <v>1.435627</v>
      </c>
      <c r="S233" s="18">
        <v>2.92162</v>
      </c>
      <c r="T233" s="18">
        <v>1.017857</v>
      </c>
      <c r="U233" s="18">
        <v>1.357377</v>
      </c>
      <c r="V233" s="18">
        <v>1.39972</v>
      </c>
      <c r="W233" s="18">
        <v>2.217413</v>
      </c>
      <c r="X233" s="18">
        <v>5.109409</v>
      </c>
      <c r="Y233" s="18">
        <v>7.078487</v>
      </c>
      <c r="Z233" s="18">
        <v>0.0</v>
      </c>
      <c r="AA233" s="18">
        <v>2.591508</v>
      </c>
      <c r="AB233" s="18">
        <v>2.622269</v>
      </c>
      <c r="AC233" s="18">
        <v>5.458954</v>
      </c>
      <c r="AD233" s="18">
        <v>2.862037</v>
      </c>
      <c r="AE233" s="18">
        <v>4.085556</v>
      </c>
      <c r="AF233" s="18">
        <v>6.18158</v>
      </c>
      <c r="AG233" s="18">
        <v>5.484346</v>
      </c>
      <c r="AH233" s="18">
        <v>0.0</v>
      </c>
      <c r="AI233" s="18">
        <v>3.142612</v>
      </c>
      <c r="AJ233" s="18">
        <v>2.680324</v>
      </c>
      <c r="AK233" s="18">
        <v>4.645219</v>
      </c>
      <c r="AL233" s="19" t="s">
        <v>58</v>
      </c>
      <c r="AM233" s="19"/>
      <c r="AN233" s="19"/>
      <c r="AO233" s="19"/>
      <c r="AP233" s="19"/>
      <c r="AQ233" s="19"/>
    </row>
    <row r="234">
      <c r="A234" s="14" t="s">
        <v>367</v>
      </c>
      <c r="B234" s="14" t="s">
        <v>402</v>
      </c>
      <c r="C234" s="14" t="s">
        <v>361</v>
      </c>
      <c r="D234" s="14" t="s">
        <v>399</v>
      </c>
      <c r="E234" s="14" t="s">
        <v>75</v>
      </c>
      <c r="F234" s="18">
        <v>22.0</v>
      </c>
      <c r="G234" s="18">
        <v>0.0</v>
      </c>
      <c r="H234" s="18">
        <v>9531.0</v>
      </c>
      <c r="I234" s="18">
        <v>0.0</v>
      </c>
      <c r="J234" s="18">
        <v>151.5092</v>
      </c>
      <c r="K234" s="18">
        <v>137.5672</v>
      </c>
      <c r="L234" s="18">
        <v>131.5043</v>
      </c>
      <c r="M234" s="18">
        <v>102.7833</v>
      </c>
      <c r="N234" s="18">
        <v>0.74715</v>
      </c>
      <c r="O234" s="18">
        <v>0.0</v>
      </c>
      <c r="P234" s="18">
        <v>0.0</v>
      </c>
      <c r="Q234" s="18">
        <v>0.412121</v>
      </c>
      <c r="R234" s="18">
        <v>2.462679</v>
      </c>
      <c r="S234" s="18">
        <v>7.791688</v>
      </c>
      <c r="T234" s="18">
        <v>0.412121</v>
      </c>
      <c r="U234" s="18">
        <v>0.72587</v>
      </c>
      <c r="V234" s="18">
        <v>2.202017</v>
      </c>
      <c r="W234" s="18">
        <v>2.780884</v>
      </c>
      <c r="X234" s="18">
        <v>9.323683</v>
      </c>
      <c r="Y234" s="18">
        <v>6.253053</v>
      </c>
      <c r="Z234" s="18">
        <v>0.0</v>
      </c>
      <c r="AA234" s="18">
        <v>2.591508</v>
      </c>
      <c r="AB234" s="18">
        <v>2.622269</v>
      </c>
      <c r="AC234" s="18">
        <v>5.458954</v>
      </c>
      <c r="AD234" s="18">
        <v>2.834294</v>
      </c>
      <c r="AE234" s="18">
        <v>4.730578</v>
      </c>
      <c r="AF234" s="18">
        <v>6.120396</v>
      </c>
      <c r="AG234" s="18">
        <v>5.958514</v>
      </c>
      <c r="AH234" s="18">
        <v>0.0</v>
      </c>
      <c r="AI234" s="18">
        <v>3.142612</v>
      </c>
      <c r="AJ234" s="18">
        <v>2.680324</v>
      </c>
      <c r="AK234" s="18">
        <v>4.645219</v>
      </c>
      <c r="AL234" s="19" t="s">
        <v>58</v>
      </c>
      <c r="AM234" s="19"/>
      <c r="AN234" s="19"/>
      <c r="AO234" s="19"/>
      <c r="AP234" s="19"/>
      <c r="AQ234" s="19"/>
    </row>
    <row r="235">
      <c r="A235" s="14" t="s">
        <v>369</v>
      </c>
      <c r="B235" s="14" t="s">
        <v>403</v>
      </c>
      <c r="C235" s="14" t="s">
        <v>361</v>
      </c>
      <c r="D235" s="14" t="s">
        <v>399</v>
      </c>
      <c r="E235" s="14" t="s">
        <v>60</v>
      </c>
      <c r="F235" s="18">
        <v>27.0</v>
      </c>
      <c r="G235" s="18">
        <v>0.0</v>
      </c>
      <c r="H235" s="18">
        <v>6948.0</v>
      </c>
      <c r="I235" s="18">
        <v>0.0</v>
      </c>
      <c r="J235" s="18">
        <v>74.18095</v>
      </c>
      <c r="K235" s="18">
        <v>67.25942</v>
      </c>
      <c r="L235" s="18">
        <v>61.81014</v>
      </c>
      <c r="M235" s="18">
        <v>49.83895</v>
      </c>
      <c r="N235" s="18">
        <v>0.740996</v>
      </c>
      <c r="O235" s="18">
        <v>0.0</v>
      </c>
      <c r="P235" s="18">
        <v>0.066667</v>
      </c>
      <c r="Q235" s="18">
        <v>0.569444</v>
      </c>
      <c r="R235" s="18">
        <v>0.942784</v>
      </c>
      <c r="S235" s="18">
        <v>1.950024</v>
      </c>
      <c r="T235" s="18">
        <v>0.066667</v>
      </c>
      <c r="U235" s="18">
        <v>0.45322</v>
      </c>
      <c r="V235" s="18">
        <v>0.685249</v>
      </c>
      <c r="W235" s="18">
        <v>1.42037</v>
      </c>
      <c r="X235" s="18">
        <v>2.156121</v>
      </c>
      <c r="Y235" s="18">
        <v>2.491089</v>
      </c>
      <c r="Z235" s="18">
        <v>0.0</v>
      </c>
      <c r="AA235" s="18">
        <v>2.591508</v>
      </c>
      <c r="AB235" s="18">
        <v>2.622269</v>
      </c>
      <c r="AC235" s="18">
        <v>5.458954</v>
      </c>
      <c r="AD235" s="18">
        <v>1.477512</v>
      </c>
      <c r="AE235" s="18">
        <v>1.716067</v>
      </c>
      <c r="AF235" s="18">
        <v>2.490238</v>
      </c>
      <c r="AG235" s="18">
        <v>2.491089</v>
      </c>
      <c r="AH235" s="18">
        <v>0.0</v>
      </c>
      <c r="AI235" s="18">
        <v>3.142612</v>
      </c>
      <c r="AJ235" s="18">
        <v>2.680324</v>
      </c>
      <c r="AK235" s="18">
        <v>4.645219</v>
      </c>
      <c r="AL235" s="19" t="s">
        <v>58</v>
      </c>
      <c r="AM235" s="19"/>
      <c r="AN235" s="19"/>
      <c r="AO235" s="19"/>
      <c r="AP235" s="19"/>
      <c r="AQ235" s="19"/>
    </row>
    <row r="236">
      <c r="A236" s="14" t="s">
        <v>371</v>
      </c>
      <c r="B236" s="14" t="s">
        <v>404</v>
      </c>
      <c r="C236" s="14" t="s">
        <v>361</v>
      </c>
      <c r="D236" s="14" t="s">
        <v>399</v>
      </c>
      <c r="E236" s="20">
        <v>46300.0</v>
      </c>
      <c r="F236" s="18">
        <v>3.0</v>
      </c>
      <c r="G236" s="18">
        <v>0.0</v>
      </c>
      <c r="H236" s="18">
        <v>1244.0</v>
      </c>
      <c r="I236" s="18">
        <v>0.0</v>
      </c>
      <c r="J236" s="18">
        <v>16.13963</v>
      </c>
      <c r="K236" s="18">
        <v>14.60821</v>
      </c>
      <c r="L236" s="18">
        <v>10.94814</v>
      </c>
      <c r="M236" s="18">
        <v>7.380158</v>
      </c>
      <c r="N236" s="18">
        <v>0.505206</v>
      </c>
      <c r="O236" s="18">
        <v>0.0</v>
      </c>
      <c r="P236" s="18">
        <v>0.0</v>
      </c>
      <c r="Q236" s="18">
        <v>0.0</v>
      </c>
      <c r="R236" s="18">
        <v>7.228048</v>
      </c>
      <c r="S236" s="18">
        <v>7.380158</v>
      </c>
      <c r="T236" s="18">
        <v>7.228048</v>
      </c>
      <c r="U236" s="18">
        <v>7.228048</v>
      </c>
      <c r="V236" s="18">
        <v>7.228048</v>
      </c>
      <c r="W236" s="18">
        <v>7.380158</v>
      </c>
      <c r="X236" s="18">
        <v>7.380158</v>
      </c>
      <c r="Y236" s="18">
        <v>4.869402</v>
      </c>
      <c r="Z236" s="18">
        <v>0.0</v>
      </c>
      <c r="AA236" s="18">
        <v>2.591508</v>
      </c>
      <c r="AB236" s="18">
        <v>2.622269</v>
      </c>
      <c r="AC236" s="18">
        <v>5.458954</v>
      </c>
      <c r="AD236" s="18">
        <v>0.0</v>
      </c>
      <c r="AE236" s="18">
        <v>7.228048</v>
      </c>
      <c r="AF236" s="18">
        <v>7.854142</v>
      </c>
      <c r="AG236" s="18">
        <v>7.645392</v>
      </c>
      <c r="AH236" s="18">
        <v>0.0</v>
      </c>
      <c r="AI236" s="18">
        <v>3.142612</v>
      </c>
      <c r="AJ236" s="18">
        <v>2.680324</v>
      </c>
      <c r="AK236" s="18">
        <v>4.645219</v>
      </c>
      <c r="AL236" s="19" t="s">
        <v>58</v>
      </c>
      <c r="AM236" s="19"/>
      <c r="AN236" s="19"/>
      <c r="AO236" s="19"/>
      <c r="AP236" s="19"/>
      <c r="AQ236" s="19"/>
    </row>
    <row r="237">
      <c r="A237" s="14" t="s">
        <v>373</v>
      </c>
      <c r="B237" s="14" t="s">
        <v>405</v>
      </c>
      <c r="C237" s="14" t="s">
        <v>361</v>
      </c>
      <c r="D237" s="14" t="s">
        <v>399</v>
      </c>
      <c r="E237" s="14" t="s">
        <v>62</v>
      </c>
      <c r="F237" s="18">
        <v>111.0</v>
      </c>
      <c r="G237" s="18">
        <v>3.0</v>
      </c>
      <c r="H237" s="18">
        <v>661.0</v>
      </c>
      <c r="I237" s="18">
        <v>661.0</v>
      </c>
      <c r="J237" s="18">
        <v>0.0</v>
      </c>
      <c r="K237" s="18">
        <v>0.0</v>
      </c>
      <c r="L237" s="18">
        <v>0.0</v>
      </c>
      <c r="M237" s="18">
        <v>0.0</v>
      </c>
      <c r="N237" s="18">
        <v>0.0</v>
      </c>
      <c r="O237" s="18">
        <v>0.0</v>
      </c>
      <c r="P237" s="18">
        <v>0.0</v>
      </c>
      <c r="Q237" s="18">
        <v>0.0</v>
      </c>
      <c r="R237" s="18">
        <v>0.0</v>
      </c>
      <c r="S237" s="18">
        <v>0.0</v>
      </c>
      <c r="T237" s="18">
        <v>0.0</v>
      </c>
      <c r="U237" s="18">
        <v>0.0</v>
      </c>
      <c r="V237" s="18">
        <v>0.0</v>
      </c>
      <c r="W237" s="18">
        <v>0.0</v>
      </c>
      <c r="X237" s="18">
        <v>0.0</v>
      </c>
      <c r="Y237" s="18">
        <v>0.0</v>
      </c>
      <c r="Z237" s="18">
        <v>0.0</v>
      </c>
      <c r="AA237" s="18">
        <v>2.591508</v>
      </c>
      <c r="AB237" s="18">
        <v>2.622269</v>
      </c>
      <c r="AC237" s="18">
        <v>5.458954</v>
      </c>
      <c r="AD237" s="18">
        <v>0.0</v>
      </c>
      <c r="AE237" s="18">
        <v>0.0</v>
      </c>
      <c r="AF237" s="18">
        <v>0.0</v>
      </c>
      <c r="AG237" s="18">
        <v>0.0</v>
      </c>
      <c r="AH237" s="18">
        <v>0.0</v>
      </c>
      <c r="AI237" s="18">
        <v>3.142612</v>
      </c>
      <c r="AJ237" s="18">
        <v>2.680324</v>
      </c>
      <c r="AK237" s="18">
        <v>4.645219</v>
      </c>
      <c r="AL237" s="19" t="s">
        <v>58</v>
      </c>
      <c r="AM237" s="19"/>
      <c r="AN237" s="19"/>
      <c r="AO237" s="19"/>
      <c r="AP237" s="19"/>
      <c r="AQ237" s="19"/>
    </row>
    <row r="238">
      <c r="A238" s="14" t="s">
        <v>406</v>
      </c>
      <c r="B238" s="14" t="s">
        <v>407</v>
      </c>
      <c r="C238" s="14" t="s">
        <v>408</v>
      </c>
      <c r="D238" s="14" t="s">
        <v>409</v>
      </c>
      <c r="E238" s="14" t="s">
        <v>62</v>
      </c>
      <c r="F238" s="18">
        <v>1.0</v>
      </c>
      <c r="G238" s="18">
        <v>0.0</v>
      </c>
      <c r="H238" s="18">
        <v>0.0</v>
      </c>
      <c r="I238" s="18">
        <v>0.0</v>
      </c>
      <c r="J238" s="18">
        <v>0.0</v>
      </c>
      <c r="K238" s="18">
        <v>0.0</v>
      </c>
      <c r="L238" s="18">
        <v>0.0</v>
      </c>
      <c r="M238" s="18">
        <v>0.0</v>
      </c>
      <c r="N238" s="18">
        <v>0.0</v>
      </c>
      <c r="O238" s="18">
        <v>0.0</v>
      </c>
      <c r="P238" s="18">
        <v>0.0</v>
      </c>
      <c r="Q238" s="18">
        <v>0.0</v>
      </c>
      <c r="R238" s="18">
        <v>0.0</v>
      </c>
      <c r="S238" s="18">
        <v>0.0</v>
      </c>
      <c r="T238" s="18">
        <v>0.0</v>
      </c>
      <c r="U238" s="18">
        <v>0.0</v>
      </c>
      <c r="V238" s="18">
        <v>0.0</v>
      </c>
      <c r="W238" s="18">
        <v>0.0</v>
      </c>
      <c r="X238" s="18">
        <v>0.0</v>
      </c>
      <c r="Y238" s="18">
        <v>0.0</v>
      </c>
      <c r="Z238" s="18">
        <v>0.0</v>
      </c>
      <c r="AA238" s="18">
        <v>0.0</v>
      </c>
      <c r="AB238" s="18">
        <v>0.0</v>
      </c>
      <c r="AC238" s="18">
        <v>0.0</v>
      </c>
      <c r="AD238" s="18">
        <v>0.0</v>
      </c>
      <c r="AE238" s="18">
        <v>0.0</v>
      </c>
      <c r="AF238" s="18">
        <v>0.0</v>
      </c>
      <c r="AG238" s="18">
        <v>0.0</v>
      </c>
      <c r="AH238" s="18">
        <v>0.0</v>
      </c>
      <c r="AI238" s="18">
        <v>0.0</v>
      </c>
      <c r="AJ238" s="18">
        <v>0.0</v>
      </c>
      <c r="AK238" s="18">
        <v>0.0</v>
      </c>
      <c r="AL238" s="19" t="s">
        <v>58</v>
      </c>
      <c r="AM238" s="19"/>
      <c r="AN238" s="19"/>
      <c r="AO238" s="19"/>
      <c r="AP238" s="19"/>
      <c r="AQ238" s="19"/>
    </row>
    <row r="239">
      <c r="A239" s="14" t="s">
        <v>410</v>
      </c>
      <c r="B239" s="14" t="s">
        <v>410</v>
      </c>
      <c r="C239" s="14" t="s">
        <v>411</v>
      </c>
      <c r="D239" s="14" t="s">
        <v>411</v>
      </c>
      <c r="E239" s="14" t="s">
        <v>62</v>
      </c>
      <c r="F239" s="18">
        <v>1.0</v>
      </c>
      <c r="G239" s="18">
        <v>0.0</v>
      </c>
      <c r="H239" s="18">
        <v>0.0</v>
      </c>
      <c r="I239" s="18">
        <v>0.0</v>
      </c>
      <c r="J239" s="18">
        <v>0.0</v>
      </c>
      <c r="K239" s="18">
        <v>0.0</v>
      </c>
      <c r="L239" s="18">
        <v>0.0</v>
      </c>
      <c r="M239" s="18">
        <v>0.0</v>
      </c>
      <c r="N239" s="18">
        <v>0.0</v>
      </c>
      <c r="O239" s="18">
        <v>0.0</v>
      </c>
      <c r="P239" s="18">
        <v>0.0</v>
      </c>
      <c r="Q239" s="18">
        <v>0.0</v>
      </c>
      <c r="R239" s="18">
        <v>0.0</v>
      </c>
      <c r="S239" s="18">
        <v>0.0</v>
      </c>
      <c r="T239" s="18">
        <v>0.0</v>
      </c>
      <c r="U239" s="18">
        <v>0.0</v>
      </c>
      <c r="V239" s="18">
        <v>0.0</v>
      </c>
      <c r="W239" s="18">
        <v>0.0</v>
      </c>
      <c r="X239" s="18">
        <v>0.0</v>
      </c>
      <c r="Y239" s="18">
        <v>0.0</v>
      </c>
      <c r="Z239" s="18">
        <v>0.0</v>
      </c>
      <c r="AA239" s="18">
        <v>0.0</v>
      </c>
      <c r="AB239" s="18">
        <v>0.0</v>
      </c>
      <c r="AC239" s="18">
        <v>0.0</v>
      </c>
      <c r="AD239" s="18">
        <v>0.0</v>
      </c>
      <c r="AE239" s="18">
        <v>0.0</v>
      </c>
      <c r="AF239" s="18">
        <v>0.0</v>
      </c>
      <c r="AG239" s="18">
        <v>0.0</v>
      </c>
      <c r="AH239" s="18">
        <v>0.0</v>
      </c>
      <c r="AI239" s="18">
        <v>0.0</v>
      </c>
      <c r="AJ239" s="18">
        <v>0.0</v>
      </c>
      <c r="AK239" s="18">
        <v>0.0</v>
      </c>
      <c r="AL239" s="19" t="s">
        <v>58</v>
      </c>
      <c r="AM239" s="19"/>
      <c r="AN239" s="19"/>
      <c r="AO239" s="19"/>
      <c r="AP239" s="19"/>
      <c r="AQ239" s="19"/>
    </row>
    <row r="240">
      <c r="A240" s="14" t="s">
        <v>412</v>
      </c>
      <c r="B240" s="14" t="s">
        <v>413</v>
      </c>
      <c r="C240" s="14" t="s">
        <v>414</v>
      </c>
      <c r="D240" s="14" t="s">
        <v>415</v>
      </c>
      <c r="E240" s="14" t="s">
        <v>88</v>
      </c>
      <c r="F240" s="18">
        <v>13.0</v>
      </c>
      <c r="G240" s="18">
        <v>0.0</v>
      </c>
      <c r="H240" s="18">
        <v>3070.0</v>
      </c>
      <c r="I240" s="18">
        <v>0.0</v>
      </c>
      <c r="J240" s="18">
        <v>82.35679</v>
      </c>
      <c r="K240" s="18">
        <v>82.91092</v>
      </c>
      <c r="L240" s="18">
        <v>87.18608</v>
      </c>
      <c r="M240" s="18">
        <v>82.91092</v>
      </c>
      <c r="N240" s="18">
        <v>1.0</v>
      </c>
      <c r="O240" s="18">
        <v>0.0</v>
      </c>
      <c r="P240" s="18">
        <v>0.0</v>
      </c>
      <c r="Q240" s="18">
        <v>0.0</v>
      </c>
      <c r="R240" s="18">
        <v>0.0</v>
      </c>
      <c r="S240" s="18">
        <v>0.0</v>
      </c>
      <c r="T240" s="18">
        <v>22.18711</v>
      </c>
      <c r="U240" s="18">
        <v>22.18711</v>
      </c>
      <c r="V240" s="18">
        <v>22.18711</v>
      </c>
      <c r="W240" s="18">
        <v>60.72381</v>
      </c>
      <c r="X240" s="18">
        <v>60.72381</v>
      </c>
      <c r="Y240" s="18">
        <v>6.377763</v>
      </c>
      <c r="Z240" s="18">
        <v>0.0</v>
      </c>
      <c r="AA240" s="18">
        <v>3.772654</v>
      </c>
      <c r="AB240" s="18">
        <v>2.994826</v>
      </c>
      <c r="AC240" s="18">
        <v>5.587448</v>
      </c>
      <c r="AD240" s="18">
        <v>0.0</v>
      </c>
      <c r="AE240" s="18">
        <v>5.503842</v>
      </c>
      <c r="AF240" s="18">
        <v>7.002996</v>
      </c>
      <c r="AG240" s="18">
        <v>1.480072</v>
      </c>
      <c r="AH240" s="18">
        <v>0.0</v>
      </c>
      <c r="AI240" s="18">
        <v>2.52639</v>
      </c>
      <c r="AJ240" s="18">
        <v>2.965237</v>
      </c>
      <c r="AK240" s="18">
        <v>2.627869</v>
      </c>
      <c r="AL240" s="19" t="s">
        <v>58</v>
      </c>
      <c r="AM240" s="19"/>
      <c r="AN240" s="19"/>
      <c r="AO240" s="19"/>
      <c r="AP240" s="19"/>
      <c r="AQ240" s="19"/>
    </row>
    <row r="241">
      <c r="A241" s="14" t="s">
        <v>416</v>
      </c>
      <c r="B241" s="14" t="s">
        <v>417</v>
      </c>
      <c r="C241" s="14" t="s">
        <v>414</v>
      </c>
      <c r="D241" s="14" t="s">
        <v>415</v>
      </c>
      <c r="E241" s="17">
        <v>46310.0</v>
      </c>
      <c r="F241" s="18">
        <v>19.0</v>
      </c>
      <c r="G241" s="18">
        <v>0.0</v>
      </c>
      <c r="H241" s="18">
        <v>8471.0</v>
      </c>
      <c r="I241" s="18">
        <v>0.0</v>
      </c>
      <c r="J241" s="18">
        <v>124.6667</v>
      </c>
      <c r="K241" s="18">
        <v>126.3573</v>
      </c>
      <c r="L241" s="18">
        <v>124.2064</v>
      </c>
      <c r="M241" s="18">
        <v>89.41395</v>
      </c>
      <c r="N241" s="18">
        <v>0.707628</v>
      </c>
      <c r="O241" s="18">
        <v>0.0</v>
      </c>
      <c r="P241" s="18">
        <v>0.0</v>
      </c>
      <c r="Q241" s="18">
        <v>0.333333</v>
      </c>
      <c r="R241" s="18">
        <v>3.847384</v>
      </c>
      <c r="S241" s="18">
        <v>5.064656</v>
      </c>
      <c r="T241" s="18">
        <v>0.333333</v>
      </c>
      <c r="U241" s="18">
        <v>3.0</v>
      </c>
      <c r="V241" s="18">
        <v>3.386935</v>
      </c>
      <c r="W241" s="18">
        <v>4.436343</v>
      </c>
      <c r="X241" s="18">
        <v>6.343483</v>
      </c>
      <c r="Y241" s="18">
        <v>6.650386</v>
      </c>
      <c r="Z241" s="18">
        <v>0.0</v>
      </c>
      <c r="AA241" s="18">
        <v>3.772654</v>
      </c>
      <c r="AB241" s="18">
        <v>2.994826</v>
      </c>
      <c r="AC241" s="18">
        <v>5.587448</v>
      </c>
      <c r="AD241" s="18">
        <v>2.567446</v>
      </c>
      <c r="AE241" s="18">
        <v>3.678469</v>
      </c>
      <c r="AF241" s="18">
        <v>4.101344</v>
      </c>
      <c r="AG241" s="18">
        <v>2.918344</v>
      </c>
      <c r="AH241" s="18">
        <v>0.0</v>
      </c>
      <c r="AI241" s="18">
        <v>2.52639</v>
      </c>
      <c r="AJ241" s="18">
        <v>2.965237</v>
      </c>
      <c r="AK241" s="18">
        <v>2.627869</v>
      </c>
      <c r="AL241" s="19" t="s">
        <v>58</v>
      </c>
      <c r="AM241" s="19"/>
      <c r="AN241" s="19"/>
      <c r="AO241" s="19"/>
      <c r="AP241" s="19"/>
      <c r="AQ241" s="19"/>
    </row>
    <row r="242">
      <c r="A242" s="14" t="s">
        <v>418</v>
      </c>
      <c r="B242" s="14" t="s">
        <v>419</v>
      </c>
      <c r="C242" s="14" t="s">
        <v>414</v>
      </c>
      <c r="D242" s="14" t="s">
        <v>415</v>
      </c>
      <c r="E242" s="14" t="s">
        <v>72</v>
      </c>
      <c r="F242" s="18">
        <v>8.0</v>
      </c>
      <c r="G242" s="18">
        <v>0.0</v>
      </c>
      <c r="H242" s="18">
        <v>4084.0</v>
      </c>
      <c r="I242" s="18">
        <v>0.0</v>
      </c>
      <c r="J242" s="18">
        <v>47.88106</v>
      </c>
      <c r="K242" s="18">
        <v>55.68723</v>
      </c>
      <c r="L242" s="18">
        <v>55.45245</v>
      </c>
      <c r="M242" s="18">
        <v>39.1756</v>
      </c>
      <c r="N242" s="18">
        <v>0.703494</v>
      </c>
      <c r="O242" s="18">
        <v>0.0</v>
      </c>
      <c r="P242" s="18">
        <v>0.033333</v>
      </c>
      <c r="Q242" s="18">
        <v>1.041667</v>
      </c>
      <c r="R242" s="18">
        <v>3.772654</v>
      </c>
      <c r="S242" s="18">
        <v>10.14217</v>
      </c>
      <c r="T242" s="18">
        <v>0.033333</v>
      </c>
      <c r="U242" s="18">
        <v>1.041667</v>
      </c>
      <c r="V242" s="18">
        <v>1.521795</v>
      </c>
      <c r="W242" s="18">
        <v>3.772654</v>
      </c>
      <c r="X242" s="18">
        <v>10.14217</v>
      </c>
      <c r="Y242" s="18">
        <v>6.960903</v>
      </c>
      <c r="Z242" s="18">
        <v>0.0</v>
      </c>
      <c r="AA242" s="18">
        <v>3.772654</v>
      </c>
      <c r="AB242" s="18">
        <v>2.994826</v>
      </c>
      <c r="AC242" s="18">
        <v>5.587448</v>
      </c>
      <c r="AD242" s="18">
        <v>2.123677</v>
      </c>
      <c r="AE242" s="18">
        <v>2.243651</v>
      </c>
      <c r="AF242" s="18">
        <v>5.543189</v>
      </c>
      <c r="AG242" s="18">
        <v>6.960903</v>
      </c>
      <c r="AH242" s="18">
        <v>0.0</v>
      </c>
      <c r="AI242" s="18">
        <v>2.52639</v>
      </c>
      <c r="AJ242" s="18">
        <v>2.965237</v>
      </c>
      <c r="AK242" s="18">
        <v>2.627869</v>
      </c>
      <c r="AL242" s="19" t="s">
        <v>58</v>
      </c>
      <c r="AM242" s="19"/>
      <c r="AN242" s="19"/>
      <c r="AO242" s="19"/>
      <c r="AP242" s="19"/>
      <c r="AQ242" s="19"/>
    </row>
    <row r="243">
      <c r="A243" s="14" t="s">
        <v>420</v>
      </c>
      <c r="B243" s="14" t="s">
        <v>421</v>
      </c>
      <c r="C243" s="14" t="s">
        <v>414</v>
      </c>
      <c r="D243" s="14" t="s">
        <v>415</v>
      </c>
      <c r="E243" s="14" t="s">
        <v>75</v>
      </c>
      <c r="F243" s="18">
        <v>19.0</v>
      </c>
      <c r="G243" s="18">
        <v>0.0</v>
      </c>
      <c r="H243" s="18">
        <v>7920.0</v>
      </c>
      <c r="I243" s="18">
        <v>0.0</v>
      </c>
      <c r="J243" s="18">
        <v>95.7904</v>
      </c>
      <c r="K243" s="18">
        <v>92.91209</v>
      </c>
      <c r="L243" s="18">
        <v>101.7905</v>
      </c>
      <c r="M243" s="18">
        <v>64.25384</v>
      </c>
      <c r="N243" s="18">
        <v>0.691555</v>
      </c>
      <c r="O243" s="18">
        <v>0.0</v>
      </c>
      <c r="P243" s="18">
        <v>0.133333</v>
      </c>
      <c r="Q243" s="18">
        <v>0.403268</v>
      </c>
      <c r="R243" s="18">
        <v>1.950821</v>
      </c>
      <c r="S243" s="18">
        <v>5.095609</v>
      </c>
      <c r="T243" s="18">
        <v>0.390598</v>
      </c>
      <c r="U243" s="18">
        <v>0.819194</v>
      </c>
      <c r="V243" s="18">
        <v>1.501832</v>
      </c>
      <c r="W243" s="18">
        <v>3.760427</v>
      </c>
      <c r="X243" s="18">
        <v>5.166253</v>
      </c>
      <c r="Y243" s="18">
        <v>4.89011</v>
      </c>
      <c r="Z243" s="18">
        <v>0.0</v>
      </c>
      <c r="AA243" s="18">
        <v>3.772654</v>
      </c>
      <c r="AB243" s="18">
        <v>2.994826</v>
      </c>
      <c r="AC243" s="18">
        <v>5.587448</v>
      </c>
      <c r="AD243" s="18">
        <v>0.819194</v>
      </c>
      <c r="AE243" s="18">
        <v>1.589172</v>
      </c>
      <c r="AF243" s="18">
        <v>3.885469</v>
      </c>
      <c r="AG243" s="18">
        <v>0.916592</v>
      </c>
      <c r="AH243" s="18">
        <v>0.0</v>
      </c>
      <c r="AI243" s="18">
        <v>2.52639</v>
      </c>
      <c r="AJ243" s="18">
        <v>2.965237</v>
      </c>
      <c r="AK243" s="18">
        <v>2.627869</v>
      </c>
      <c r="AL243" s="19" t="s">
        <v>58</v>
      </c>
      <c r="AM243" s="19"/>
      <c r="AN243" s="19"/>
      <c r="AO243" s="19"/>
      <c r="AP243" s="19"/>
      <c r="AQ243" s="19"/>
    </row>
    <row r="244">
      <c r="A244" s="14" t="s">
        <v>422</v>
      </c>
      <c r="B244" s="14" t="s">
        <v>423</v>
      </c>
      <c r="C244" s="14" t="s">
        <v>414</v>
      </c>
      <c r="D244" s="14" t="s">
        <v>415</v>
      </c>
      <c r="E244" s="14" t="s">
        <v>60</v>
      </c>
      <c r="F244" s="18">
        <v>15.0</v>
      </c>
      <c r="G244" s="18">
        <v>0.0</v>
      </c>
      <c r="H244" s="18">
        <v>5197.0</v>
      </c>
      <c r="I244" s="18">
        <v>0.0</v>
      </c>
      <c r="J244" s="18">
        <v>69.16103</v>
      </c>
      <c r="K244" s="18">
        <v>71.64264</v>
      </c>
      <c r="L244" s="18">
        <v>75.98861</v>
      </c>
      <c r="M244" s="18">
        <v>60.32349</v>
      </c>
      <c r="N244" s="18">
        <v>0.842005</v>
      </c>
      <c r="O244" s="18">
        <v>0.0</v>
      </c>
      <c r="P244" s="18">
        <v>0.0</v>
      </c>
      <c r="Q244" s="18">
        <v>0.0</v>
      </c>
      <c r="R244" s="18">
        <v>0.793256</v>
      </c>
      <c r="S244" s="18">
        <v>2.263109</v>
      </c>
      <c r="T244" s="18">
        <v>0.508832</v>
      </c>
      <c r="U244" s="18">
        <v>0.793256</v>
      </c>
      <c r="V244" s="18">
        <v>1.691898</v>
      </c>
      <c r="W244" s="18">
        <v>2.263109</v>
      </c>
      <c r="X244" s="18">
        <v>4.226577</v>
      </c>
      <c r="Y244" s="18">
        <v>4.776176</v>
      </c>
      <c r="Z244" s="18">
        <v>0.0</v>
      </c>
      <c r="AA244" s="18">
        <v>3.772654</v>
      </c>
      <c r="AB244" s="18">
        <v>2.994826</v>
      </c>
      <c r="AC244" s="18">
        <v>5.587448</v>
      </c>
      <c r="AD244" s="18">
        <v>0.756349</v>
      </c>
      <c r="AE244" s="18">
        <v>1.531818</v>
      </c>
      <c r="AF244" s="18">
        <v>2.528063</v>
      </c>
      <c r="AG244" s="18">
        <v>1.24137</v>
      </c>
      <c r="AH244" s="18">
        <v>0.0</v>
      </c>
      <c r="AI244" s="18">
        <v>2.52639</v>
      </c>
      <c r="AJ244" s="18">
        <v>2.965237</v>
      </c>
      <c r="AK244" s="18">
        <v>2.627869</v>
      </c>
      <c r="AL244" s="19" t="s">
        <v>58</v>
      </c>
      <c r="AM244" s="19"/>
      <c r="AN244" s="19"/>
      <c r="AO244" s="19"/>
      <c r="AP244" s="19"/>
      <c r="AQ244" s="19"/>
    </row>
    <row r="245">
      <c r="A245" s="14" t="s">
        <v>424</v>
      </c>
      <c r="B245" s="14" t="s">
        <v>425</v>
      </c>
      <c r="C245" s="14" t="s">
        <v>414</v>
      </c>
      <c r="D245" s="14" t="s">
        <v>415</v>
      </c>
      <c r="E245" s="17">
        <v>46300.0</v>
      </c>
      <c r="F245" s="18">
        <v>18.0</v>
      </c>
      <c r="G245" s="18">
        <v>0.0</v>
      </c>
      <c r="H245" s="18">
        <v>8285.0</v>
      </c>
      <c r="I245" s="18">
        <v>0.0</v>
      </c>
      <c r="J245" s="18">
        <v>84.21308</v>
      </c>
      <c r="K245" s="18">
        <v>100.5741</v>
      </c>
      <c r="L245" s="18">
        <v>100.5878</v>
      </c>
      <c r="M245" s="18">
        <v>83.60658</v>
      </c>
      <c r="N245" s="18">
        <v>0.831294</v>
      </c>
      <c r="O245" s="18">
        <v>0.0</v>
      </c>
      <c r="P245" s="18">
        <v>0.0</v>
      </c>
      <c r="Q245" s="18">
        <v>0.340476</v>
      </c>
      <c r="R245" s="18">
        <v>0.97044</v>
      </c>
      <c r="S245" s="18">
        <v>3.980547</v>
      </c>
      <c r="T245" s="18">
        <v>0.340476</v>
      </c>
      <c r="U245" s="18">
        <v>0.5</v>
      </c>
      <c r="V245" s="18">
        <v>0.904855</v>
      </c>
      <c r="W245" s="18">
        <v>3.167234</v>
      </c>
      <c r="X245" s="18">
        <v>4.225873</v>
      </c>
      <c r="Y245" s="18">
        <v>5.587448</v>
      </c>
      <c r="Z245" s="18">
        <v>0.0</v>
      </c>
      <c r="AA245" s="18">
        <v>3.772654</v>
      </c>
      <c r="AB245" s="18">
        <v>2.994826</v>
      </c>
      <c r="AC245" s="18">
        <v>5.587448</v>
      </c>
      <c r="AD245" s="18">
        <v>1.746724</v>
      </c>
      <c r="AE245" s="18">
        <v>2.736219</v>
      </c>
      <c r="AF245" s="18">
        <v>6.078426</v>
      </c>
      <c r="AG245" s="18">
        <v>5.587448</v>
      </c>
      <c r="AH245" s="18">
        <v>0.0</v>
      </c>
      <c r="AI245" s="18">
        <v>2.52639</v>
      </c>
      <c r="AJ245" s="18">
        <v>2.965237</v>
      </c>
      <c r="AK245" s="18">
        <v>2.627869</v>
      </c>
      <c r="AL245" s="19" t="s">
        <v>58</v>
      </c>
      <c r="AM245" s="19"/>
      <c r="AN245" s="19"/>
      <c r="AO245" s="19"/>
      <c r="AP245" s="19"/>
      <c r="AQ245" s="19"/>
    </row>
    <row r="246">
      <c r="A246" s="14" t="s">
        <v>426</v>
      </c>
      <c r="B246" s="14" t="s">
        <v>427</v>
      </c>
      <c r="C246" s="14" t="s">
        <v>414</v>
      </c>
      <c r="D246" s="14" t="s">
        <v>415</v>
      </c>
      <c r="E246" s="14" t="s">
        <v>62</v>
      </c>
      <c r="F246" s="18">
        <v>85.0</v>
      </c>
      <c r="G246" s="18">
        <v>0.0</v>
      </c>
      <c r="H246" s="18">
        <v>0.0</v>
      </c>
      <c r="I246" s="18">
        <v>0.0</v>
      </c>
      <c r="J246" s="18">
        <v>0.0</v>
      </c>
      <c r="K246" s="18">
        <v>0.0</v>
      </c>
      <c r="L246" s="18">
        <v>0.0</v>
      </c>
      <c r="M246" s="18">
        <v>0.0</v>
      </c>
      <c r="N246" s="18">
        <v>0.0</v>
      </c>
      <c r="O246" s="18">
        <v>0.0</v>
      </c>
      <c r="P246" s="18">
        <v>0.0</v>
      </c>
      <c r="Q246" s="18">
        <v>0.0</v>
      </c>
      <c r="R246" s="18">
        <v>0.0</v>
      </c>
      <c r="S246" s="18">
        <v>0.0</v>
      </c>
      <c r="T246" s="18">
        <v>0.0</v>
      </c>
      <c r="U246" s="18">
        <v>0.0</v>
      </c>
      <c r="V246" s="18">
        <v>0.0</v>
      </c>
      <c r="W246" s="18">
        <v>0.0</v>
      </c>
      <c r="X246" s="18">
        <v>0.0</v>
      </c>
      <c r="Y246" s="18">
        <v>0.0</v>
      </c>
      <c r="Z246" s="18">
        <v>0.0</v>
      </c>
      <c r="AA246" s="18">
        <v>3.772654</v>
      </c>
      <c r="AB246" s="18">
        <v>2.994826</v>
      </c>
      <c r="AC246" s="18">
        <v>5.587448</v>
      </c>
      <c r="AD246" s="18">
        <v>0.0</v>
      </c>
      <c r="AE246" s="18">
        <v>0.0</v>
      </c>
      <c r="AF246" s="18">
        <v>0.0</v>
      </c>
      <c r="AG246" s="18">
        <v>0.0</v>
      </c>
      <c r="AH246" s="18">
        <v>0.0</v>
      </c>
      <c r="AI246" s="18">
        <v>2.52639</v>
      </c>
      <c r="AJ246" s="18">
        <v>2.965237</v>
      </c>
      <c r="AK246" s="18">
        <v>2.627869</v>
      </c>
      <c r="AL246" s="19" t="s">
        <v>58</v>
      </c>
      <c r="AM246" s="19"/>
      <c r="AN246" s="19"/>
      <c r="AO246" s="19"/>
      <c r="AP246" s="19"/>
      <c r="AQ246" s="19"/>
    </row>
    <row r="247">
      <c r="A247" s="14" t="s">
        <v>412</v>
      </c>
      <c r="B247" s="14" t="s">
        <v>428</v>
      </c>
      <c r="C247" s="14" t="s">
        <v>414</v>
      </c>
      <c r="D247" s="14" t="s">
        <v>429</v>
      </c>
      <c r="E247" s="14" t="s">
        <v>88</v>
      </c>
      <c r="F247" s="18">
        <v>8.0</v>
      </c>
      <c r="G247" s="18">
        <v>0.0</v>
      </c>
      <c r="H247" s="18">
        <v>12.0</v>
      </c>
      <c r="I247" s="18">
        <v>0.0</v>
      </c>
      <c r="J247" s="18">
        <v>2.084993</v>
      </c>
      <c r="K247" s="18">
        <v>6.096659</v>
      </c>
      <c r="L247" s="18">
        <v>5.377528</v>
      </c>
      <c r="M247" s="18">
        <v>6.096659</v>
      </c>
      <c r="N247" s="18">
        <v>1.0</v>
      </c>
      <c r="O247" s="18">
        <v>0.0</v>
      </c>
      <c r="P247" s="18">
        <v>0.0</v>
      </c>
      <c r="Q247" s="18">
        <v>0.0</v>
      </c>
      <c r="R247" s="18">
        <v>0.0</v>
      </c>
      <c r="S247" s="18">
        <v>0.0</v>
      </c>
      <c r="T247" s="18">
        <v>0.190909</v>
      </c>
      <c r="U247" s="18">
        <v>0.190909</v>
      </c>
      <c r="V247" s="18">
        <v>0.190909</v>
      </c>
      <c r="W247" s="18">
        <v>5.90575</v>
      </c>
      <c r="X247" s="18">
        <v>5.90575</v>
      </c>
      <c r="Y247" s="18">
        <v>0.762082</v>
      </c>
      <c r="Z247" s="18">
        <v>0.0</v>
      </c>
      <c r="AA247" s="18">
        <v>4.104937</v>
      </c>
      <c r="AB247" s="18">
        <v>1.445559</v>
      </c>
      <c r="AC247" s="18">
        <v>0.762082</v>
      </c>
      <c r="AD247" s="18">
        <v>0.0</v>
      </c>
      <c r="AE247" s="18">
        <v>5.503842</v>
      </c>
      <c r="AF247" s="18">
        <v>7.002996</v>
      </c>
      <c r="AG247" s="18">
        <v>1.480072</v>
      </c>
      <c r="AH247" s="18">
        <v>0.0</v>
      </c>
      <c r="AI247" s="18">
        <v>2.52639</v>
      </c>
      <c r="AJ247" s="18">
        <v>2.965237</v>
      </c>
      <c r="AK247" s="18">
        <v>2.627869</v>
      </c>
      <c r="AL247" s="19" t="s">
        <v>58</v>
      </c>
      <c r="AM247" s="19"/>
      <c r="AN247" s="19"/>
      <c r="AO247" s="19"/>
      <c r="AP247" s="19"/>
      <c r="AQ247" s="19"/>
    </row>
    <row r="248">
      <c r="A248" s="14" t="s">
        <v>416</v>
      </c>
      <c r="B248" s="14" t="s">
        <v>430</v>
      </c>
      <c r="C248" s="14" t="s">
        <v>414</v>
      </c>
      <c r="D248" s="14" t="s">
        <v>429</v>
      </c>
      <c r="E248" s="17">
        <v>46310.0</v>
      </c>
      <c r="F248" s="18">
        <v>3.0</v>
      </c>
      <c r="G248" s="18">
        <v>0.0</v>
      </c>
      <c r="H248" s="18">
        <v>820.0</v>
      </c>
      <c r="I248" s="18">
        <v>0.0</v>
      </c>
      <c r="J248" s="18">
        <v>3.228355</v>
      </c>
      <c r="K248" s="18">
        <v>4.790385</v>
      </c>
      <c r="L248" s="18">
        <v>3.528849</v>
      </c>
      <c r="M248" s="18">
        <v>2.894691</v>
      </c>
      <c r="N248" s="18">
        <v>0.604271</v>
      </c>
      <c r="O248" s="18">
        <v>0.819577</v>
      </c>
      <c r="P248" s="18">
        <v>0.819577</v>
      </c>
      <c r="Q248" s="18">
        <v>0.819577</v>
      </c>
      <c r="R248" s="18">
        <v>1.076117</v>
      </c>
      <c r="S248" s="18">
        <v>2.894691</v>
      </c>
      <c r="T248" s="18">
        <v>0.819577</v>
      </c>
      <c r="U248" s="18">
        <v>0.819577</v>
      </c>
      <c r="V248" s="18">
        <v>0.819577</v>
      </c>
      <c r="W248" s="18">
        <v>1.076117</v>
      </c>
      <c r="X248" s="18">
        <v>2.894691</v>
      </c>
      <c r="Y248" s="18">
        <v>1.596795</v>
      </c>
      <c r="Z248" s="18">
        <v>0.0</v>
      </c>
      <c r="AA248" s="18">
        <v>4.104937</v>
      </c>
      <c r="AB248" s="18">
        <v>1.445559</v>
      </c>
      <c r="AC248" s="18">
        <v>0.762082</v>
      </c>
      <c r="AD248" s="18">
        <v>2.567446</v>
      </c>
      <c r="AE248" s="18">
        <v>3.678469</v>
      </c>
      <c r="AF248" s="18">
        <v>4.101344</v>
      </c>
      <c r="AG248" s="18">
        <v>2.918344</v>
      </c>
      <c r="AH248" s="18">
        <v>0.0</v>
      </c>
      <c r="AI248" s="18">
        <v>2.52639</v>
      </c>
      <c r="AJ248" s="18">
        <v>2.965237</v>
      </c>
      <c r="AK248" s="18">
        <v>2.627869</v>
      </c>
      <c r="AL248" s="19" t="s">
        <v>58</v>
      </c>
      <c r="AM248" s="19"/>
      <c r="AN248" s="19"/>
      <c r="AO248" s="19"/>
      <c r="AP248" s="19"/>
      <c r="AQ248" s="19"/>
    </row>
    <row r="249">
      <c r="A249" s="14" t="s">
        <v>420</v>
      </c>
      <c r="B249" s="14" t="s">
        <v>431</v>
      </c>
      <c r="C249" s="14" t="s">
        <v>414</v>
      </c>
      <c r="D249" s="14" t="s">
        <v>429</v>
      </c>
      <c r="E249" s="14" t="s">
        <v>75</v>
      </c>
      <c r="F249" s="18">
        <v>1.0</v>
      </c>
      <c r="G249" s="18">
        <v>0.0</v>
      </c>
      <c r="H249" s="18">
        <v>66.0</v>
      </c>
      <c r="I249" s="18">
        <v>0.0</v>
      </c>
      <c r="J249" s="18">
        <v>0.0</v>
      </c>
      <c r="K249" s="18">
        <v>0.233333</v>
      </c>
      <c r="L249" s="18">
        <v>0.154072</v>
      </c>
      <c r="M249" s="18">
        <v>0.233333</v>
      </c>
      <c r="N249" s="18">
        <v>1.0</v>
      </c>
      <c r="O249" s="18">
        <v>0.233333</v>
      </c>
      <c r="P249" s="18">
        <v>0.233333</v>
      </c>
      <c r="Q249" s="18">
        <v>0.233333</v>
      </c>
      <c r="R249" s="18">
        <v>0.233333</v>
      </c>
      <c r="S249" s="18">
        <v>0.233333</v>
      </c>
      <c r="T249" s="18">
        <v>0.233333</v>
      </c>
      <c r="U249" s="18">
        <v>0.233333</v>
      </c>
      <c r="V249" s="18">
        <v>0.233333</v>
      </c>
      <c r="W249" s="18">
        <v>0.233333</v>
      </c>
      <c r="X249" s="18">
        <v>0.233333</v>
      </c>
      <c r="Y249" s="18">
        <v>0.233333</v>
      </c>
      <c r="Z249" s="18">
        <v>0.0</v>
      </c>
      <c r="AA249" s="18">
        <v>4.104937</v>
      </c>
      <c r="AB249" s="18">
        <v>1.445559</v>
      </c>
      <c r="AC249" s="18">
        <v>0.762082</v>
      </c>
      <c r="AD249" s="18">
        <v>0.819194</v>
      </c>
      <c r="AE249" s="18">
        <v>1.589172</v>
      </c>
      <c r="AF249" s="18">
        <v>3.885469</v>
      </c>
      <c r="AG249" s="18">
        <v>0.916592</v>
      </c>
      <c r="AH249" s="18">
        <v>0.0</v>
      </c>
      <c r="AI249" s="18">
        <v>2.52639</v>
      </c>
      <c r="AJ249" s="18">
        <v>2.965237</v>
      </c>
      <c r="AK249" s="18">
        <v>2.627869</v>
      </c>
      <c r="AL249" s="19" t="s">
        <v>58</v>
      </c>
      <c r="AM249" s="19"/>
      <c r="AN249" s="19"/>
      <c r="AO249" s="19"/>
      <c r="AP249" s="19"/>
      <c r="AQ249" s="19"/>
    </row>
    <row r="250">
      <c r="A250" s="14" t="s">
        <v>424</v>
      </c>
      <c r="B250" s="14" t="s">
        <v>432</v>
      </c>
      <c r="C250" s="14" t="s">
        <v>414</v>
      </c>
      <c r="D250" s="14" t="s">
        <v>429</v>
      </c>
      <c r="E250" s="17">
        <v>46300.0</v>
      </c>
      <c r="F250" s="18">
        <v>9.0</v>
      </c>
      <c r="G250" s="18">
        <v>0.0</v>
      </c>
      <c r="H250" s="18">
        <v>1429.0</v>
      </c>
      <c r="I250" s="18">
        <v>0.0</v>
      </c>
      <c r="J250" s="18">
        <v>39.08651</v>
      </c>
      <c r="K250" s="18">
        <v>35.13752</v>
      </c>
      <c r="L250" s="18">
        <v>30.72715</v>
      </c>
      <c r="M250" s="18">
        <v>16.77664</v>
      </c>
      <c r="N250" s="18">
        <v>0.477457</v>
      </c>
      <c r="O250" s="18">
        <v>0.0</v>
      </c>
      <c r="P250" s="18">
        <v>0.0</v>
      </c>
      <c r="Q250" s="18">
        <v>0.0</v>
      </c>
      <c r="R250" s="18">
        <v>4.104937</v>
      </c>
      <c r="S250" s="18">
        <v>6.188312</v>
      </c>
      <c r="T250" s="18">
        <v>2.951413</v>
      </c>
      <c r="U250" s="18">
        <v>4.104937</v>
      </c>
      <c r="V250" s="18">
        <v>4.104937</v>
      </c>
      <c r="W250" s="18">
        <v>6.188312</v>
      </c>
      <c r="X250" s="18">
        <v>7.205583</v>
      </c>
      <c r="Y250" s="18">
        <v>3.904169</v>
      </c>
      <c r="Z250" s="18">
        <v>0.0</v>
      </c>
      <c r="AA250" s="18">
        <v>4.104937</v>
      </c>
      <c r="AB250" s="18">
        <v>1.445559</v>
      </c>
      <c r="AC250" s="18">
        <v>0.762082</v>
      </c>
      <c r="AD250" s="18">
        <v>1.746724</v>
      </c>
      <c r="AE250" s="18">
        <v>2.736219</v>
      </c>
      <c r="AF250" s="18">
        <v>6.078426</v>
      </c>
      <c r="AG250" s="18">
        <v>5.587448</v>
      </c>
      <c r="AH250" s="18">
        <v>0.0</v>
      </c>
      <c r="AI250" s="18">
        <v>2.52639</v>
      </c>
      <c r="AJ250" s="18">
        <v>2.965237</v>
      </c>
      <c r="AK250" s="18">
        <v>2.627869</v>
      </c>
      <c r="AL250" s="19" t="s">
        <v>58</v>
      </c>
      <c r="AM250" s="19"/>
      <c r="AN250" s="19"/>
      <c r="AO250" s="19"/>
      <c r="AP250" s="19"/>
      <c r="AQ250" s="19"/>
    </row>
    <row r="251">
      <c r="A251" s="14" t="s">
        <v>426</v>
      </c>
      <c r="B251" s="14" t="s">
        <v>433</v>
      </c>
      <c r="C251" s="14" t="s">
        <v>414</v>
      </c>
      <c r="D251" s="14" t="s">
        <v>429</v>
      </c>
      <c r="E251" s="14" t="s">
        <v>62</v>
      </c>
      <c r="F251" s="18">
        <v>11.0</v>
      </c>
      <c r="G251" s="18">
        <v>0.0</v>
      </c>
      <c r="H251" s="18">
        <v>0.0</v>
      </c>
      <c r="I251" s="18">
        <v>0.0</v>
      </c>
      <c r="J251" s="18">
        <v>0.0</v>
      </c>
      <c r="K251" s="18">
        <v>0.0</v>
      </c>
      <c r="L251" s="18">
        <v>0.0</v>
      </c>
      <c r="M251" s="18">
        <v>0.0</v>
      </c>
      <c r="N251" s="18">
        <v>0.0</v>
      </c>
      <c r="O251" s="18">
        <v>0.0</v>
      </c>
      <c r="P251" s="18">
        <v>0.0</v>
      </c>
      <c r="Q251" s="18">
        <v>0.0</v>
      </c>
      <c r="R251" s="18">
        <v>0.0</v>
      </c>
      <c r="S251" s="18">
        <v>0.0</v>
      </c>
      <c r="T251" s="18">
        <v>0.0</v>
      </c>
      <c r="U251" s="18">
        <v>0.0</v>
      </c>
      <c r="V251" s="18">
        <v>0.0</v>
      </c>
      <c r="W251" s="18">
        <v>0.0</v>
      </c>
      <c r="X251" s="18">
        <v>0.0</v>
      </c>
      <c r="Y251" s="18">
        <v>0.0</v>
      </c>
      <c r="Z251" s="18">
        <v>0.0</v>
      </c>
      <c r="AA251" s="18">
        <v>4.104937</v>
      </c>
      <c r="AB251" s="18">
        <v>1.445559</v>
      </c>
      <c r="AC251" s="18">
        <v>0.762082</v>
      </c>
      <c r="AD251" s="18">
        <v>0.0</v>
      </c>
      <c r="AE251" s="18">
        <v>0.0</v>
      </c>
      <c r="AF251" s="18">
        <v>0.0</v>
      </c>
      <c r="AG251" s="18">
        <v>0.0</v>
      </c>
      <c r="AH251" s="18">
        <v>0.0</v>
      </c>
      <c r="AI251" s="18">
        <v>2.52639</v>
      </c>
      <c r="AJ251" s="18">
        <v>2.965237</v>
      </c>
      <c r="AK251" s="18">
        <v>2.627869</v>
      </c>
      <c r="AL251" s="19" t="s">
        <v>58</v>
      </c>
      <c r="AM251" s="19"/>
      <c r="AN251" s="19"/>
      <c r="AO251" s="19"/>
      <c r="AP251" s="19"/>
      <c r="AQ251" s="19"/>
    </row>
    <row r="252">
      <c r="A252" s="14" t="s">
        <v>412</v>
      </c>
      <c r="B252" s="14" t="s">
        <v>434</v>
      </c>
      <c r="C252" s="14" t="s">
        <v>414</v>
      </c>
      <c r="D252" s="14" t="s">
        <v>435</v>
      </c>
      <c r="E252" s="14" t="s">
        <v>88</v>
      </c>
      <c r="F252" s="18">
        <v>3.0</v>
      </c>
      <c r="G252" s="18">
        <v>0.0</v>
      </c>
      <c r="H252" s="18">
        <v>0.0</v>
      </c>
      <c r="I252" s="18">
        <v>0.0</v>
      </c>
      <c r="J252" s="18">
        <v>0.666667</v>
      </c>
      <c r="K252" s="18">
        <v>0.666667</v>
      </c>
      <c r="L252" s="18">
        <v>0.486496</v>
      </c>
      <c r="M252" s="18">
        <v>0.666667</v>
      </c>
      <c r="N252" s="18">
        <v>1.0</v>
      </c>
      <c r="O252" s="18">
        <v>0.0</v>
      </c>
      <c r="P252" s="18">
        <v>0.0</v>
      </c>
      <c r="Q252" s="18">
        <v>0.0</v>
      </c>
      <c r="R252" s="18">
        <v>0.0</v>
      </c>
      <c r="S252" s="18">
        <v>0.666667</v>
      </c>
      <c r="T252" s="18">
        <v>0.666667</v>
      </c>
      <c r="U252" s="18">
        <v>0.666667</v>
      </c>
      <c r="V252" s="18">
        <v>0.666667</v>
      </c>
      <c r="W252" s="18">
        <v>0.666667</v>
      </c>
      <c r="X252" s="18">
        <v>0.666667</v>
      </c>
      <c r="Y252" s="18">
        <v>0.222222</v>
      </c>
      <c r="Z252" s="18">
        <v>0.539394</v>
      </c>
      <c r="AA252" s="18">
        <v>1.72782</v>
      </c>
      <c r="AB252" s="18">
        <v>2.951485</v>
      </c>
      <c r="AC252" s="18">
        <v>2.918344</v>
      </c>
      <c r="AD252" s="18">
        <v>0.0</v>
      </c>
      <c r="AE252" s="18">
        <v>5.503842</v>
      </c>
      <c r="AF252" s="18">
        <v>7.002996</v>
      </c>
      <c r="AG252" s="18">
        <v>1.480072</v>
      </c>
      <c r="AH252" s="18">
        <v>0.0</v>
      </c>
      <c r="AI252" s="18">
        <v>2.52639</v>
      </c>
      <c r="AJ252" s="18">
        <v>2.965237</v>
      </c>
      <c r="AK252" s="18">
        <v>2.627869</v>
      </c>
      <c r="AL252" s="19" t="s">
        <v>58</v>
      </c>
      <c r="AM252" s="19"/>
      <c r="AN252" s="19"/>
      <c r="AO252" s="19"/>
      <c r="AP252" s="19"/>
      <c r="AQ252" s="19"/>
    </row>
    <row r="253">
      <c r="A253" s="14" t="s">
        <v>416</v>
      </c>
      <c r="B253" s="14" t="s">
        <v>436</v>
      </c>
      <c r="C253" s="14" t="s">
        <v>414</v>
      </c>
      <c r="D253" s="14" t="s">
        <v>435</v>
      </c>
      <c r="E253" s="17">
        <v>46310.0</v>
      </c>
      <c r="F253" s="18">
        <v>3.0</v>
      </c>
      <c r="G253" s="18">
        <v>0.0</v>
      </c>
      <c r="H253" s="18">
        <v>998.0</v>
      </c>
      <c r="I253" s="18">
        <v>0.0</v>
      </c>
      <c r="J253" s="18">
        <v>8.955961</v>
      </c>
      <c r="K253" s="18">
        <v>8.755032</v>
      </c>
      <c r="L253" s="18">
        <v>11.75009</v>
      </c>
      <c r="M253" s="18">
        <v>4.382507</v>
      </c>
      <c r="N253" s="18">
        <v>0.50057</v>
      </c>
      <c r="O253" s="18">
        <v>0.0</v>
      </c>
      <c r="P253" s="18">
        <v>0.0</v>
      </c>
      <c r="Q253" s="18">
        <v>0.0</v>
      </c>
      <c r="R253" s="18">
        <v>4.372525</v>
      </c>
      <c r="S253" s="18">
        <v>4.382507</v>
      </c>
      <c r="T253" s="18">
        <v>4.372525</v>
      </c>
      <c r="U253" s="18">
        <v>4.372525</v>
      </c>
      <c r="V253" s="18">
        <v>4.372525</v>
      </c>
      <c r="W253" s="18">
        <v>4.382507</v>
      </c>
      <c r="X253" s="18">
        <v>4.382507</v>
      </c>
      <c r="Y253" s="18">
        <v>2.918344</v>
      </c>
      <c r="Z253" s="18">
        <v>0.539394</v>
      </c>
      <c r="AA253" s="18">
        <v>1.72782</v>
      </c>
      <c r="AB253" s="18">
        <v>2.951485</v>
      </c>
      <c r="AC253" s="18">
        <v>2.918344</v>
      </c>
      <c r="AD253" s="18">
        <v>2.567446</v>
      </c>
      <c r="AE253" s="18">
        <v>3.678469</v>
      </c>
      <c r="AF253" s="18">
        <v>4.101344</v>
      </c>
      <c r="AG253" s="18">
        <v>2.918344</v>
      </c>
      <c r="AH253" s="18">
        <v>0.0</v>
      </c>
      <c r="AI253" s="18">
        <v>2.52639</v>
      </c>
      <c r="AJ253" s="18">
        <v>2.965237</v>
      </c>
      <c r="AK253" s="18">
        <v>2.627869</v>
      </c>
      <c r="AL253" s="19" t="s">
        <v>58</v>
      </c>
      <c r="AM253" s="19"/>
      <c r="AN253" s="19"/>
      <c r="AO253" s="19"/>
      <c r="AP253" s="19"/>
      <c r="AQ253" s="19"/>
    </row>
    <row r="254">
      <c r="A254" s="14" t="s">
        <v>418</v>
      </c>
      <c r="B254" s="14" t="s">
        <v>437</v>
      </c>
      <c r="C254" s="14" t="s">
        <v>414</v>
      </c>
      <c r="D254" s="14" t="s">
        <v>435</v>
      </c>
      <c r="E254" s="14" t="s">
        <v>72</v>
      </c>
      <c r="F254" s="18">
        <v>8.0</v>
      </c>
      <c r="G254" s="18">
        <v>0.0</v>
      </c>
      <c r="H254" s="18">
        <v>3974.0</v>
      </c>
      <c r="I254" s="18">
        <v>0.0</v>
      </c>
      <c r="J254" s="18">
        <v>75.54774</v>
      </c>
      <c r="K254" s="18">
        <v>64.831</v>
      </c>
      <c r="L254" s="18">
        <v>53.45627</v>
      </c>
      <c r="M254" s="18">
        <v>54.09278</v>
      </c>
      <c r="N254" s="18">
        <v>0.834366</v>
      </c>
      <c r="O254" s="18">
        <v>0.708557</v>
      </c>
      <c r="P254" s="18">
        <v>1.14676</v>
      </c>
      <c r="Q254" s="18">
        <v>1.411161</v>
      </c>
      <c r="R254" s="18">
        <v>2.243651</v>
      </c>
      <c r="S254" s="18">
        <v>3.104408</v>
      </c>
      <c r="T254" s="18">
        <v>0.708557</v>
      </c>
      <c r="U254" s="18">
        <v>1.14676</v>
      </c>
      <c r="V254" s="18">
        <v>1.411161</v>
      </c>
      <c r="W254" s="18">
        <v>2.243651</v>
      </c>
      <c r="X254" s="18">
        <v>3.104408</v>
      </c>
      <c r="Y254" s="18">
        <v>8.103875</v>
      </c>
      <c r="Z254" s="18">
        <v>0.539394</v>
      </c>
      <c r="AA254" s="18">
        <v>1.72782</v>
      </c>
      <c r="AB254" s="18">
        <v>2.951485</v>
      </c>
      <c r="AC254" s="18">
        <v>2.918344</v>
      </c>
      <c r="AD254" s="18">
        <v>2.123677</v>
      </c>
      <c r="AE254" s="18">
        <v>2.243651</v>
      </c>
      <c r="AF254" s="18">
        <v>5.543189</v>
      </c>
      <c r="AG254" s="18">
        <v>6.960903</v>
      </c>
      <c r="AH254" s="18">
        <v>0.0</v>
      </c>
      <c r="AI254" s="18">
        <v>2.52639</v>
      </c>
      <c r="AJ254" s="18">
        <v>2.965237</v>
      </c>
      <c r="AK254" s="18">
        <v>2.627869</v>
      </c>
      <c r="AL254" s="19" t="s">
        <v>58</v>
      </c>
      <c r="AM254" s="19"/>
      <c r="AN254" s="19"/>
      <c r="AO254" s="19"/>
      <c r="AP254" s="19"/>
      <c r="AQ254" s="19"/>
    </row>
    <row r="255">
      <c r="A255" s="14" t="s">
        <v>420</v>
      </c>
      <c r="B255" s="14" t="s">
        <v>438</v>
      </c>
      <c r="C255" s="14" t="s">
        <v>414</v>
      </c>
      <c r="D255" s="14" t="s">
        <v>435</v>
      </c>
      <c r="E255" s="14" t="s">
        <v>75</v>
      </c>
      <c r="F255" s="18">
        <v>3.0</v>
      </c>
      <c r="G255" s="18">
        <v>0.0</v>
      </c>
      <c r="H255" s="18">
        <v>555.0</v>
      </c>
      <c r="I255" s="18">
        <v>0.0</v>
      </c>
      <c r="J255" s="18">
        <v>1.02381</v>
      </c>
      <c r="K255" s="18">
        <v>1.472727</v>
      </c>
      <c r="L255" s="18">
        <v>1.742459</v>
      </c>
      <c r="M255" s="18">
        <v>0.766667</v>
      </c>
      <c r="N255" s="18">
        <v>0.520576</v>
      </c>
      <c r="O255" s="18">
        <v>0.166667</v>
      </c>
      <c r="P255" s="18">
        <v>0.166667</v>
      </c>
      <c r="Q255" s="18">
        <v>0.166667</v>
      </c>
      <c r="R255" s="18">
        <v>0.539394</v>
      </c>
      <c r="S255" s="18">
        <v>0.766667</v>
      </c>
      <c r="T255" s="18">
        <v>0.166667</v>
      </c>
      <c r="U255" s="18">
        <v>0.166667</v>
      </c>
      <c r="V255" s="18">
        <v>0.166667</v>
      </c>
      <c r="W255" s="18">
        <v>0.539394</v>
      </c>
      <c r="X255" s="18">
        <v>0.766667</v>
      </c>
      <c r="Y255" s="18">
        <v>0.490909</v>
      </c>
      <c r="Z255" s="18">
        <v>0.539394</v>
      </c>
      <c r="AA255" s="18">
        <v>1.72782</v>
      </c>
      <c r="AB255" s="18">
        <v>2.951485</v>
      </c>
      <c r="AC255" s="18">
        <v>2.918344</v>
      </c>
      <c r="AD255" s="18">
        <v>0.819194</v>
      </c>
      <c r="AE255" s="18">
        <v>1.589172</v>
      </c>
      <c r="AF255" s="18">
        <v>3.885469</v>
      </c>
      <c r="AG255" s="18">
        <v>0.916592</v>
      </c>
      <c r="AH255" s="18">
        <v>0.0</v>
      </c>
      <c r="AI255" s="18">
        <v>2.52639</v>
      </c>
      <c r="AJ255" s="18">
        <v>2.965237</v>
      </c>
      <c r="AK255" s="18">
        <v>2.627869</v>
      </c>
      <c r="AL255" s="19" t="s">
        <v>58</v>
      </c>
      <c r="AM255" s="19"/>
      <c r="AN255" s="19"/>
      <c r="AO255" s="19"/>
      <c r="AP255" s="19"/>
      <c r="AQ255" s="19"/>
    </row>
    <row r="256">
      <c r="A256" s="14" t="s">
        <v>424</v>
      </c>
      <c r="B256" s="14" t="s">
        <v>439</v>
      </c>
      <c r="C256" s="14" t="s">
        <v>414</v>
      </c>
      <c r="D256" s="14" t="s">
        <v>435</v>
      </c>
      <c r="E256" s="20">
        <v>46300.0</v>
      </c>
      <c r="F256" s="18">
        <v>7.0</v>
      </c>
      <c r="G256" s="18">
        <v>0.0</v>
      </c>
      <c r="H256" s="18">
        <v>3638.0</v>
      </c>
      <c r="I256" s="18">
        <v>0.0</v>
      </c>
      <c r="J256" s="18">
        <v>41.24345</v>
      </c>
      <c r="K256" s="18">
        <v>39.38248</v>
      </c>
      <c r="L256" s="18">
        <v>44.10433</v>
      </c>
      <c r="M256" s="18">
        <v>26.6481</v>
      </c>
      <c r="N256" s="18">
        <v>0.676648</v>
      </c>
      <c r="O256" s="18">
        <v>0.702513</v>
      </c>
      <c r="P256" s="18">
        <v>1.664038</v>
      </c>
      <c r="Q256" s="18">
        <v>1.667137</v>
      </c>
      <c r="R256" s="18">
        <v>1.72782</v>
      </c>
      <c r="S256" s="18">
        <v>6.972882</v>
      </c>
      <c r="T256" s="18">
        <v>0.702513</v>
      </c>
      <c r="U256" s="18">
        <v>1.664038</v>
      </c>
      <c r="V256" s="18">
        <v>1.667137</v>
      </c>
      <c r="W256" s="18">
        <v>1.72782</v>
      </c>
      <c r="X256" s="18">
        <v>6.972882</v>
      </c>
      <c r="Y256" s="18">
        <v>5.626069</v>
      </c>
      <c r="Z256" s="18">
        <v>0.539394</v>
      </c>
      <c r="AA256" s="18">
        <v>1.72782</v>
      </c>
      <c r="AB256" s="18">
        <v>2.951485</v>
      </c>
      <c r="AC256" s="18">
        <v>2.918344</v>
      </c>
      <c r="AD256" s="18">
        <v>1.746724</v>
      </c>
      <c r="AE256" s="18">
        <v>2.736219</v>
      </c>
      <c r="AF256" s="18">
        <v>6.078426</v>
      </c>
      <c r="AG256" s="18">
        <v>5.587448</v>
      </c>
      <c r="AH256" s="18">
        <v>0.0</v>
      </c>
      <c r="AI256" s="18">
        <v>2.52639</v>
      </c>
      <c r="AJ256" s="18">
        <v>2.965237</v>
      </c>
      <c r="AK256" s="18">
        <v>2.627869</v>
      </c>
      <c r="AL256" s="19" t="s">
        <v>58</v>
      </c>
      <c r="AM256" s="19"/>
      <c r="AN256" s="19"/>
      <c r="AO256" s="19"/>
      <c r="AP256" s="19"/>
      <c r="AQ256" s="19"/>
    </row>
    <row r="257">
      <c r="A257" s="14" t="s">
        <v>426</v>
      </c>
      <c r="B257" s="14" t="s">
        <v>440</v>
      </c>
      <c r="C257" s="14" t="s">
        <v>414</v>
      </c>
      <c r="D257" s="14" t="s">
        <v>435</v>
      </c>
      <c r="E257" s="14" t="s">
        <v>62</v>
      </c>
      <c r="F257" s="18">
        <v>15.0</v>
      </c>
      <c r="G257" s="18">
        <v>3.0</v>
      </c>
      <c r="H257" s="18">
        <v>247.0</v>
      </c>
      <c r="I257" s="18">
        <v>247.0</v>
      </c>
      <c r="J257" s="18">
        <v>0.0</v>
      </c>
      <c r="K257" s="18">
        <v>0.0</v>
      </c>
      <c r="L257" s="18">
        <v>0.0</v>
      </c>
      <c r="M257" s="18">
        <v>0.0</v>
      </c>
      <c r="N257" s="18">
        <v>0.0</v>
      </c>
      <c r="O257" s="18">
        <v>0.0</v>
      </c>
      <c r="P257" s="18">
        <v>0.0</v>
      </c>
      <c r="Q257" s="18">
        <v>0.0</v>
      </c>
      <c r="R257" s="18">
        <v>0.0</v>
      </c>
      <c r="S257" s="18">
        <v>0.0</v>
      </c>
      <c r="T257" s="18">
        <v>0.0</v>
      </c>
      <c r="U257" s="18">
        <v>0.0</v>
      </c>
      <c r="V257" s="18">
        <v>0.0</v>
      </c>
      <c r="W257" s="18">
        <v>0.0</v>
      </c>
      <c r="X257" s="18">
        <v>0.0</v>
      </c>
      <c r="Y257" s="18">
        <v>0.0</v>
      </c>
      <c r="Z257" s="18">
        <v>0.539394</v>
      </c>
      <c r="AA257" s="18">
        <v>1.72782</v>
      </c>
      <c r="AB257" s="18">
        <v>2.951485</v>
      </c>
      <c r="AC257" s="18">
        <v>2.918344</v>
      </c>
      <c r="AD257" s="18">
        <v>0.0</v>
      </c>
      <c r="AE257" s="18">
        <v>0.0</v>
      </c>
      <c r="AF257" s="18">
        <v>0.0</v>
      </c>
      <c r="AG257" s="18">
        <v>0.0</v>
      </c>
      <c r="AH257" s="18">
        <v>0.0</v>
      </c>
      <c r="AI257" s="18">
        <v>2.52639</v>
      </c>
      <c r="AJ257" s="18">
        <v>2.965237</v>
      </c>
      <c r="AK257" s="18">
        <v>2.627869</v>
      </c>
      <c r="AL257" s="19" t="s">
        <v>58</v>
      </c>
      <c r="AM257" s="19"/>
      <c r="AN257" s="19"/>
      <c r="AO257" s="19"/>
      <c r="AP257" s="19"/>
      <c r="AQ257" s="19"/>
    </row>
    <row r="258">
      <c r="A258" s="14" t="s">
        <v>412</v>
      </c>
      <c r="B258" s="14" t="s">
        <v>441</v>
      </c>
      <c r="C258" s="14" t="s">
        <v>414</v>
      </c>
      <c r="D258" s="14" t="s">
        <v>442</v>
      </c>
      <c r="E258" s="14" t="s">
        <v>88</v>
      </c>
      <c r="F258" s="18">
        <v>43.0</v>
      </c>
      <c r="G258" s="18">
        <v>0.0</v>
      </c>
      <c r="H258" s="18">
        <v>21146.0</v>
      </c>
      <c r="I258" s="18">
        <v>0.0</v>
      </c>
      <c r="J258" s="18">
        <v>423.7376</v>
      </c>
      <c r="K258" s="18">
        <v>439.4933</v>
      </c>
      <c r="L258" s="18">
        <v>417.1497</v>
      </c>
      <c r="M258" s="18">
        <v>382.7882</v>
      </c>
      <c r="N258" s="18">
        <v>0.870976</v>
      </c>
      <c r="O258" s="18">
        <v>0.0</v>
      </c>
      <c r="P258" s="18">
        <v>0.0</v>
      </c>
      <c r="Q258" s="18">
        <v>0.0</v>
      </c>
      <c r="R258" s="18">
        <v>0.467502</v>
      </c>
      <c r="S258" s="18">
        <v>5.851506</v>
      </c>
      <c r="T258" s="18">
        <v>0.142857</v>
      </c>
      <c r="U258" s="18">
        <v>1.052015</v>
      </c>
      <c r="V258" s="18">
        <v>2.826496</v>
      </c>
      <c r="W258" s="18">
        <v>5.851506</v>
      </c>
      <c r="X258" s="18">
        <v>14.26341</v>
      </c>
      <c r="Y258" s="18">
        <v>10.22077</v>
      </c>
      <c r="Z258" s="18">
        <v>0.0</v>
      </c>
      <c r="AA258" s="18">
        <v>3.829363</v>
      </c>
      <c r="AB258" s="18">
        <v>4.792953</v>
      </c>
      <c r="AC258" s="18">
        <v>3.095294</v>
      </c>
      <c r="AD258" s="18">
        <v>0.0</v>
      </c>
      <c r="AE258" s="18">
        <v>5.503842</v>
      </c>
      <c r="AF258" s="18">
        <v>7.002996</v>
      </c>
      <c r="AG258" s="18">
        <v>1.480072</v>
      </c>
      <c r="AH258" s="18">
        <v>0.0</v>
      </c>
      <c r="AI258" s="18">
        <v>2.52639</v>
      </c>
      <c r="AJ258" s="18">
        <v>2.965237</v>
      </c>
      <c r="AK258" s="18">
        <v>2.627869</v>
      </c>
      <c r="AL258" s="19" t="s">
        <v>58</v>
      </c>
      <c r="AM258" s="19"/>
      <c r="AN258" s="19"/>
      <c r="AO258" s="19"/>
      <c r="AP258" s="19"/>
      <c r="AQ258" s="19"/>
    </row>
    <row r="259">
      <c r="A259" s="14" t="s">
        <v>416</v>
      </c>
      <c r="B259" s="14" t="s">
        <v>443</v>
      </c>
      <c r="C259" s="14" t="s">
        <v>414</v>
      </c>
      <c r="D259" s="14" t="s">
        <v>442</v>
      </c>
      <c r="E259" s="17">
        <v>46310.0</v>
      </c>
      <c r="F259" s="18">
        <v>22.0</v>
      </c>
      <c r="G259" s="18">
        <v>0.0</v>
      </c>
      <c r="H259" s="18">
        <v>5399.0</v>
      </c>
      <c r="I259" s="18">
        <v>0.0</v>
      </c>
      <c r="J259" s="18">
        <v>54.11578</v>
      </c>
      <c r="K259" s="18">
        <v>57.81311</v>
      </c>
      <c r="L259" s="18">
        <v>57.01862</v>
      </c>
      <c r="M259" s="18">
        <v>39.17544</v>
      </c>
      <c r="N259" s="18">
        <v>0.677622</v>
      </c>
      <c r="O259" s="18">
        <v>0.0</v>
      </c>
      <c r="P259" s="18">
        <v>0.0</v>
      </c>
      <c r="Q259" s="18">
        <v>0.133333</v>
      </c>
      <c r="R259" s="18">
        <v>1.728214</v>
      </c>
      <c r="S259" s="18">
        <v>3.678469</v>
      </c>
      <c r="T259" s="18">
        <v>0.190909</v>
      </c>
      <c r="U259" s="18">
        <v>0.781356</v>
      </c>
      <c r="V259" s="18">
        <v>0.963353</v>
      </c>
      <c r="W259" s="18">
        <v>3.169998</v>
      </c>
      <c r="X259" s="18">
        <v>3.946408</v>
      </c>
      <c r="Y259" s="18">
        <v>2.627869</v>
      </c>
      <c r="Z259" s="18">
        <v>0.0</v>
      </c>
      <c r="AA259" s="18">
        <v>3.829363</v>
      </c>
      <c r="AB259" s="18">
        <v>4.792953</v>
      </c>
      <c r="AC259" s="18">
        <v>3.095294</v>
      </c>
      <c r="AD259" s="18">
        <v>2.567446</v>
      </c>
      <c r="AE259" s="18">
        <v>3.678469</v>
      </c>
      <c r="AF259" s="18">
        <v>4.101344</v>
      </c>
      <c r="AG259" s="18">
        <v>2.918344</v>
      </c>
      <c r="AH259" s="18">
        <v>0.0</v>
      </c>
      <c r="AI259" s="18">
        <v>2.52639</v>
      </c>
      <c r="AJ259" s="18">
        <v>2.965237</v>
      </c>
      <c r="AK259" s="18">
        <v>2.627869</v>
      </c>
      <c r="AL259" s="19" t="s">
        <v>58</v>
      </c>
      <c r="AM259" s="19"/>
      <c r="AN259" s="19"/>
      <c r="AO259" s="19"/>
      <c r="AP259" s="19"/>
      <c r="AQ259" s="19"/>
    </row>
    <row r="260">
      <c r="A260" s="14" t="s">
        <v>418</v>
      </c>
      <c r="B260" s="14" t="s">
        <v>444</v>
      </c>
      <c r="C260" s="14" t="s">
        <v>414</v>
      </c>
      <c r="D260" s="14" t="s">
        <v>442</v>
      </c>
      <c r="E260" s="14" t="s">
        <v>72</v>
      </c>
      <c r="F260" s="18">
        <v>6.0</v>
      </c>
      <c r="G260" s="18">
        <v>0.0</v>
      </c>
      <c r="H260" s="18">
        <v>914.0</v>
      </c>
      <c r="I260" s="18">
        <v>0.0</v>
      </c>
      <c r="J260" s="18">
        <v>19.11425</v>
      </c>
      <c r="K260" s="18">
        <v>18.57177</v>
      </c>
      <c r="L260" s="18">
        <v>15.84144</v>
      </c>
      <c r="M260" s="18">
        <v>15.97965</v>
      </c>
      <c r="N260" s="18">
        <v>0.860427</v>
      </c>
      <c r="O260" s="18">
        <v>0.2</v>
      </c>
      <c r="P260" s="18">
        <v>0.643137</v>
      </c>
      <c r="Q260" s="18">
        <v>0.643137</v>
      </c>
      <c r="R260" s="18">
        <v>1.035923</v>
      </c>
      <c r="S260" s="18">
        <v>2.7666</v>
      </c>
      <c r="T260" s="18">
        <v>0.2</v>
      </c>
      <c r="U260" s="18">
        <v>0.643137</v>
      </c>
      <c r="V260" s="18">
        <v>0.643137</v>
      </c>
      <c r="W260" s="18">
        <v>1.035923</v>
      </c>
      <c r="X260" s="18">
        <v>2.7666</v>
      </c>
      <c r="Y260" s="18">
        <v>3.095294</v>
      </c>
      <c r="Z260" s="18">
        <v>0.0</v>
      </c>
      <c r="AA260" s="18">
        <v>3.829363</v>
      </c>
      <c r="AB260" s="18">
        <v>4.792953</v>
      </c>
      <c r="AC260" s="18">
        <v>3.095294</v>
      </c>
      <c r="AD260" s="18">
        <v>2.123677</v>
      </c>
      <c r="AE260" s="18">
        <v>2.243651</v>
      </c>
      <c r="AF260" s="18">
        <v>5.543189</v>
      </c>
      <c r="AG260" s="18">
        <v>6.960903</v>
      </c>
      <c r="AH260" s="18">
        <v>0.0</v>
      </c>
      <c r="AI260" s="18">
        <v>2.52639</v>
      </c>
      <c r="AJ260" s="18">
        <v>2.965237</v>
      </c>
      <c r="AK260" s="18">
        <v>2.627869</v>
      </c>
      <c r="AL260" s="19" t="s">
        <v>58</v>
      </c>
      <c r="AM260" s="19"/>
      <c r="AN260" s="19"/>
      <c r="AO260" s="19"/>
      <c r="AP260" s="19"/>
      <c r="AQ260" s="19"/>
    </row>
    <row r="261">
      <c r="A261" s="14" t="s">
        <v>420</v>
      </c>
      <c r="B261" s="14" t="s">
        <v>445</v>
      </c>
      <c r="C261" s="14" t="s">
        <v>414</v>
      </c>
      <c r="D261" s="14" t="s">
        <v>442</v>
      </c>
      <c r="E261" s="14" t="s">
        <v>75</v>
      </c>
      <c r="F261" s="18">
        <v>2.0</v>
      </c>
      <c r="G261" s="18">
        <v>0.0</v>
      </c>
      <c r="H261" s="18">
        <v>2008.0</v>
      </c>
      <c r="I261" s="18">
        <v>0.0</v>
      </c>
      <c r="J261" s="18">
        <v>22.6493</v>
      </c>
      <c r="K261" s="18">
        <v>27.18617</v>
      </c>
      <c r="L261" s="18">
        <v>21.91283</v>
      </c>
      <c r="M261" s="18">
        <v>26.38393</v>
      </c>
      <c r="N261" s="18">
        <v>0.970491</v>
      </c>
      <c r="O261" s="18">
        <v>0.802249</v>
      </c>
      <c r="P261" s="18">
        <v>0.802249</v>
      </c>
      <c r="Q261" s="18">
        <v>0.802249</v>
      </c>
      <c r="R261" s="18">
        <v>26.38393</v>
      </c>
      <c r="S261" s="18">
        <v>26.38393</v>
      </c>
      <c r="T261" s="18">
        <v>0.802249</v>
      </c>
      <c r="U261" s="18">
        <v>0.802249</v>
      </c>
      <c r="V261" s="18">
        <v>0.802249</v>
      </c>
      <c r="W261" s="18">
        <v>26.38393</v>
      </c>
      <c r="X261" s="18">
        <v>26.38393</v>
      </c>
      <c r="Y261" s="18">
        <v>13.59309</v>
      </c>
      <c r="Z261" s="18">
        <v>0.0</v>
      </c>
      <c r="AA261" s="18">
        <v>3.829363</v>
      </c>
      <c r="AB261" s="18">
        <v>4.792953</v>
      </c>
      <c r="AC261" s="18">
        <v>3.095294</v>
      </c>
      <c r="AD261" s="18">
        <v>0.819194</v>
      </c>
      <c r="AE261" s="18">
        <v>1.589172</v>
      </c>
      <c r="AF261" s="18">
        <v>3.885469</v>
      </c>
      <c r="AG261" s="18">
        <v>0.916592</v>
      </c>
      <c r="AH261" s="18">
        <v>0.0</v>
      </c>
      <c r="AI261" s="18">
        <v>2.52639</v>
      </c>
      <c r="AJ261" s="18">
        <v>2.965237</v>
      </c>
      <c r="AK261" s="18">
        <v>2.627869</v>
      </c>
      <c r="AL261" s="19" t="s">
        <v>58</v>
      </c>
      <c r="AM261" s="19"/>
      <c r="AN261" s="19"/>
      <c r="AO261" s="19"/>
      <c r="AP261" s="19"/>
      <c r="AQ261" s="19"/>
    </row>
    <row r="262">
      <c r="A262" s="14" t="s">
        <v>422</v>
      </c>
      <c r="B262" s="14" t="s">
        <v>446</v>
      </c>
      <c r="C262" s="14" t="s">
        <v>414</v>
      </c>
      <c r="D262" s="14" t="s">
        <v>442</v>
      </c>
      <c r="E262" s="14" t="s">
        <v>60</v>
      </c>
      <c r="F262" s="18">
        <v>7.0</v>
      </c>
      <c r="G262" s="18">
        <v>1.0</v>
      </c>
      <c r="H262" s="18">
        <v>306.0</v>
      </c>
      <c r="I262" s="18">
        <v>72.0</v>
      </c>
      <c r="J262" s="18">
        <v>0.97619</v>
      </c>
      <c r="K262" s="18">
        <v>3.275123</v>
      </c>
      <c r="L262" s="18">
        <v>3.355359</v>
      </c>
      <c r="M262" s="18">
        <v>3.04179</v>
      </c>
      <c r="N262" s="18">
        <v>0.928756</v>
      </c>
      <c r="O262" s="18">
        <v>0.0</v>
      </c>
      <c r="P262" s="18">
        <v>0.0</v>
      </c>
      <c r="Q262" s="18">
        <v>0.0</v>
      </c>
      <c r="R262" s="18">
        <v>0.033333</v>
      </c>
      <c r="S262" s="18">
        <v>0.2</v>
      </c>
      <c r="T262" s="18">
        <v>0.033333</v>
      </c>
      <c r="U262" s="18">
        <v>0.033333</v>
      </c>
      <c r="V262" s="18">
        <v>0.2</v>
      </c>
      <c r="W262" s="18">
        <v>0.891357</v>
      </c>
      <c r="X262" s="18">
        <v>0.891357</v>
      </c>
      <c r="Y262" s="18">
        <v>0.467875</v>
      </c>
      <c r="Z262" s="18">
        <v>0.0</v>
      </c>
      <c r="AA262" s="18">
        <v>3.829363</v>
      </c>
      <c r="AB262" s="18">
        <v>4.792953</v>
      </c>
      <c r="AC262" s="18">
        <v>3.095294</v>
      </c>
      <c r="AD262" s="18">
        <v>0.756349</v>
      </c>
      <c r="AE262" s="18">
        <v>1.531818</v>
      </c>
      <c r="AF262" s="18">
        <v>2.528063</v>
      </c>
      <c r="AG262" s="18">
        <v>1.24137</v>
      </c>
      <c r="AH262" s="18">
        <v>0.0</v>
      </c>
      <c r="AI262" s="18">
        <v>2.52639</v>
      </c>
      <c r="AJ262" s="18">
        <v>2.965237</v>
      </c>
      <c r="AK262" s="18">
        <v>2.627869</v>
      </c>
      <c r="AL262" s="19" t="s">
        <v>58</v>
      </c>
      <c r="AM262" s="19"/>
      <c r="AN262" s="19"/>
      <c r="AO262" s="19"/>
      <c r="AP262" s="19"/>
      <c r="AQ262" s="19"/>
    </row>
    <row r="263">
      <c r="A263" s="14" t="s">
        <v>424</v>
      </c>
      <c r="B263" s="14" t="s">
        <v>447</v>
      </c>
      <c r="C263" s="14" t="s">
        <v>414</v>
      </c>
      <c r="D263" s="14" t="s">
        <v>442</v>
      </c>
      <c r="E263" s="20">
        <v>46300.0</v>
      </c>
      <c r="F263" s="18">
        <v>33.0</v>
      </c>
      <c r="G263" s="18">
        <v>0.0</v>
      </c>
      <c r="H263" s="18">
        <v>21754.0</v>
      </c>
      <c r="I263" s="18">
        <v>0.0</v>
      </c>
      <c r="J263" s="18">
        <v>376.9947</v>
      </c>
      <c r="K263" s="18">
        <v>349.9427</v>
      </c>
      <c r="L263" s="18">
        <v>343.0108</v>
      </c>
      <c r="M263" s="18">
        <v>259.7596</v>
      </c>
      <c r="N263" s="18">
        <v>0.742292</v>
      </c>
      <c r="O263" s="18">
        <v>0.0</v>
      </c>
      <c r="P263" s="18">
        <v>0.365079</v>
      </c>
      <c r="Q263" s="18">
        <v>0.833333</v>
      </c>
      <c r="R263" s="18">
        <v>3.185459</v>
      </c>
      <c r="S263" s="18">
        <v>8.050888</v>
      </c>
      <c r="T263" s="18">
        <v>0.521312</v>
      </c>
      <c r="U263" s="18">
        <v>1.600433</v>
      </c>
      <c r="V263" s="18">
        <v>2.358815</v>
      </c>
      <c r="W263" s="18">
        <v>5.280991</v>
      </c>
      <c r="X263" s="18">
        <v>9.097002</v>
      </c>
      <c r="Y263" s="18">
        <v>10.60432</v>
      </c>
      <c r="Z263" s="18">
        <v>0.0</v>
      </c>
      <c r="AA263" s="18">
        <v>3.829363</v>
      </c>
      <c r="AB263" s="18">
        <v>4.792953</v>
      </c>
      <c r="AC263" s="18">
        <v>3.095294</v>
      </c>
      <c r="AD263" s="18">
        <v>1.746724</v>
      </c>
      <c r="AE263" s="18">
        <v>2.736219</v>
      </c>
      <c r="AF263" s="18">
        <v>6.078426</v>
      </c>
      <c r="AG263" s="18">
        <v>5.587448</v>
      </c>
      <c r="AH263" s="18">
        <v>0.0</v>
      </c>
      <c r="AI263" s="18">
        <v>2.52639</v>
      </c>
      <c r="AJ263" s="18">
        <v>2.965237</v>
      </c>
      <c r="AK263" s="18">
        <v>2.627869</v>
      </c>
      <c r="AL263" s="19" t="s">
        <v>58</v>
      </c>
      <c r="AM263" s="19"/>
      <c r="AN263" s="19"/>
      <c r="AO263" s="19"/>
      <c r="AP263" s="19"/>
      <c r="AQ263" s="19"/>
    </row>
    <row r="264">
      <c r="A264" s="14" t="s">
        <v>426</v>
      </c>
      <c r="B264" s="14" t="s">
        <v>448</v>
      </c>
      <c r="C264" s="14" t="s">
        <v>414</v>
      </c>
      <c r="D264" s="14" t="s">
        <v>442</v>
      </c>
      <c r="E264" s="14" t="s">
        <v>62</v>
      </c>
      <c r="F264" s="18">
        <v>74.0</v>
      </c>
      <c r="G264" s="18">
        <v>4.0</v>
      </c>
      <c r="H264" s="18">
        <v>344.0</v>
      </c>
      <c r="I264" s="18">
        <v>344.0</v>
      </c>
      <c r="J264" s="18">
        <v>0.0</v>
      </c>
      <c r="K264" s="18">
        <v>0.0</v>
      </c>
      <c r="L264" s="18">
        <v>0.0</v>
      </c>
      <c r="M264" s="18">
        <v>0.0</v>
      </c>
      <c r="N264" s="18">
        <v>0.0</v>
      </c>
      <c r="O264" s="18">
        <v>0.0</v>
      </c>
      <c r="P264" s="18">
        <v>0.0</v>
      </c>
      <c r="Q264" s="18">
        <v>0.0</v>
      </c>
      <c r="R264" s="18">
        <v>0.0</v>
      </c>
      <c r="S264" s="18">
        <v>0.0</v>
      </c>
      <c r="T264" s="18">
        <v>0.0</v>
      </c>
      <c r="U264" s="18">
        <v>0.0</v>
      </c>
      <c r="V264" s="18">
        <v>0.0</v>
      </c>
      <c r="W264" s="18">
        <v>0.0</v>
      </c>
      <c r="X264" s="18">
        <v>0.0</v>
      </c>
      <c r="Y264" s="18">
        <v>0.0</v>
      </c>
      <c r="Z264" s="18">
        <v>0.0</v>
      </c>
      <c r="AA264" s="18">
        <v>3.829363</v>
      </c>
      <c r="AB264" s="18">
        <v>4.792953</v>
      </c>
      <c r="AC264" s="18">
        <v>3.095294</v>
      </c>
      <c r="AD264" s="18">
        <v>0.0</v>
      </c>
      <c r="AE264" s="18">
        <v>0.0</v>
      </c>
      <c r="AF264" s="18">
        <v>0.0</v>
      </c>
      <c r="AG264" s="18">
        <v>0.0</v>
      </c>
      <c r="AH264" s="18">
        <v>0.0</v>
      </c>
      <c r="AI264" s="18">
        <v>2.52639</v>
      </c>
      <c r="AJ264" s="18">
        <v>2.965237</v>
      </c>
      <c r="AK264" s="18">
        <v>2.627869</v>
      </c>
      <c r="AL264" s="19" t="s">
        <v>58</v>
      </c>
      <c r="AM264" s="19"/>
      <c r="AN264" s="19"/>
      <c r="AO264" s="19"/>
      <c r="AP264" s="19"/>
      <c r="AQ264" s="19"/>
    </row>
    <row r="265">
      <c r="A265" s="14" t="s">
        <v>412</v>
      </c>
      <c r="B265" s="14" t="s">
        <v>449</v>
      </c>
      <c r="C265" s="14" t="s">
        <v>414</v>
      </c>
      <c r="D265" s="14" t="s">
        <v>450</v>
      </c>
      <c r="E265" s="14" t="s">
        <v>88</v>
      </c>
      <c r="F265" s="18">
        <v>2.0</v>
      </c>
      <c r="G265" s="18">
        <v>0.0</v>
      </c>
      <c r="H265" s="18">
        <v>922.0</v>
      </c>
      <c r="I265" s="18">
        <v>0.0</v>
      </c>
      <c r="J265" s="18">
        <v>2.904762</v>
      </c>
      <c r="K265" s="18">
        <v>2.960145</v>
      </c>
      <c r="L265" s="18">
        <v>2.809022</v>
      </c>
      <c r="M265" s="18">
        <v>2.626812</v>
      </c>
      <c r="N265" s="18">
        <v>0.887393</v>
      </c>
      <c r="O265" s="18">
        <v>0.333333</v>
      </c>
      <c r="P265" s="18">
        <v>0.333333</v>
      </c>
      <c r="Q265" s="18">
        <v>0.333333</v>
      </c>
      <c r="R265" s="18">
        <v>2.626812</v>
      </c>
      <c r="S265" s="18">
        <v>2.626812</v>
      </c>
      <c r="T265" s="18">
        <v>0.333333</v>
      </c>
      <c r="U265" s="18">
        <v>0.333333</v>
      </c>
      <c r="V265" s="18">
        <v>0.333333</v>
      </c>
      <c r="W265" s="18">
        <v>2.626812</v>
      </c>
      <c r="X265" s="18">
        <v>2.626812</v>
      </c>
      <c r="Y265" s="18">
        <v>1.480072</v>
      </c>
      <c r="Z265" s="18">
        <v>0.0</v>
      </c>
      <c r="AA265" s="18">
        <v>1.313191</v>
      </c>
      <c r="AB265" s="18">
        <v>0.679594</v>
      </c>
      <c r="AC265" s="18">
        <v>1.189079</v>
      </c>
      <c r="AD265" s="18">
        <v>0.0</v>
      </c>
      <c r="AE265" s="18">
        <v>5.503842</v>
      </c>
      <c r="AF265" s="18">
        <v>7.002996</v>
      </c>
      <c r="AG265" s="18">
        <v>1.480072</v>
      </c>
      <c r="AH265" s="18">
        <v>0.0</v>
      </c>
      <c r="AI265" s="18">
        <v>2.52639</v>
      </c>
      <c r="AJ265" s="18">
        <v>2.965237</v>
      </c>
      <c r="AK265" s="18">
        <v>2.627869</v>
      </c>
      <c r="AL265" s="19" t="s">
        <v>58</v>
      </c>
      <c r="AM265" s="19"/>
      <c r="AN265" s="19"/>
      <c r="AO265" s="19"/>
      <c r="AP265" s="19"/>
      <c r="AQ265" s="19"/>
    </row>
    <row r="266">
      <c r="A266" s="14" t="s">
        <v>420</v>
      </c>
      <c r="B266" s="14" t="s">
        <v>451</v>
      </c>
      <c r="C266" s="14" t="s">
        <v>414</v>
      </c>
      <c r="D266" s="14" t="s">
        <v>450</v>
      </c>
      <c r="E266" s="14" t="s">
        <v>75</v>
      </c>
      <c r="F266" s="18">
        <v>1.0</v>
      </c>
      <c r="G266" s="18">
        <v>0.0</v>
      </c>
      <c r="H266" s="18">
        <v>0.0</v>
      </c>
      <c r="I266" s="18">
        <v>0.0</v>
      </c>
      <c r="J266" s="18">
        <v>0.0</v>
      </c>
      <c r="K266" s="18">
        <v>0.0</v>
      </c>
      <c r="L266" s="18">
        <v>0.0</v>
      </c>
      <c r="M266" s="18">
        <v>0.0</v>
      </c>
      <c r="N266" s="18">
        <v>0.0</v>
      </c>
      <c r="O266" s="18">
        <v>0.0</v>
      </c>
      <c r="P266" s="18">
        <v>0.0</v>
      </c>
      <c r="Q266" s="18">
        <v>0.0</v>
      </c>
      <c r="R266" s="18">
        <v>0.0</v>
      </c>
      <c r="S266" s="18">
        <v>0.0</v>
      </c>
      <c r="T266" s="18">
        <v>0.0</v>
      </c>
      <c r="U266" s="18">
        <v>0.0</v>
      </c>
      <c r="V266" s="18">
        <v>0.0</v>
      </c>
      <c r="W266" s="18">
        <v>0.0</v>
      </c>
      <c r="X266" s="18">
        <v>0.0</v>
      </c>
      <c r="Y266" s="18">
        <v>0.0</v>
      </c>
      <c r="Z266" s="18">
        <v>0.0</v>
      </c>
      <c r="AA266" s="18">
        <v>1.313191</v>
      </c>
      <c r="AB266" s="18">
        <v>0.679594</v>
      </c>
      <c r="AC266" s="18">
        <v>1.189079</v>
      </c>
      <c r="AD266" s="18">
        <v>0.819194</v>
      </c>
      <c r="AE266" s="18">
        <v>1.589172</v>
      </c>
      <c r="AF266" s="18">
        <v>3.885469</v>
      </c>
      <c r="AG266" s="18">
        <v>0.916592</v>
      </c>
      <c r="AH266" s="18">
        <v>0.0</v>
      </c>
      <c r="AI266" s="18">
        <v>2.52639</v>
      </c>
      <c r="AJ266" s="18">
        <v>2.965237</v>
      </c>
      <c r="AK266" s="18">
        <v>2.627869</v>
      </c>
      <c r="AL266" s="19" t="s">
        <v>58</v>
      </c>
      <c r="AM266" s="19"/>
      <c r="AN266" s="19"/>
      <c r="AO266" s="19"/>
      <c r="AP266" s="19"/>
      <c r="AQ266" s="19"/>
    </row>
    <row r="267">
      <c r="A267" s="14" t="s">
        <v>424</v>
      </c>
      <c r="B267" s="14" t="s">
        <v>452</v>
      </c>
      <c r="C267" s="14" t="s">
        <v>414</v>
      </c>
      <c r="D267" s="14" t="s">
        <v>450</v>
      </c>
      <c r="E267" s="20">
        <v>46300.0</v>
      </c>
      <c r="F267" s="18">
        <v>7.0</v>
      </c>
      <c r="G267" s="18">
        <v>0.0</v>
      </c>
      <c r="H267" s="18">
        <v>2494.0</v>
      </c>
      <c r="I267" s="18">
        <v>0.0</v>
      </c>
      <c r="J267" s="18">
        <v>7.692141</v>
      </c>
      <c r="K267" s="18">
        <v>8.622678</v>
      </c>
      <c r="L267" s="18">
        <v>8.548088</v>
      </c>
      <c r="M267" s="18">
        <v>2.247318</v>
      </c>
      <c r="N267" s="18">
        <v>0.260629</v>
      </c>
      <c r="O267" s="18">
        <v>0.266667</v>
      </c>
      <c r="P267" s="18">
        <v>0.643924</v>
      </c>
      <c r="Q267" s="18">
        <v>0.755291</v>
      </c>
      <c r="R267" s="18">
        <v>0.775944</v>
      </c>
      <c r="S267" s="18">
        <v>1.924804</v>
      </c>
      <c r="T267" s="18">
        <v>0.266667</v>
      </c>
      <c r="U267" s="18">
        <v>0.643924</v>
      </c>
      <c r="V267" s="18">
        <v>0.755291</v>
      </c>
      <c r="W267" s="18">
        <v>0.775944</v>
      </c>
      <c r="X267" s="18">
        <v>1.924804</v>
      </c>
      <c r="Y267" s="18">
        <v>1.231811</v>
      </c>
      <c r="Z267" s="18">
        <v>0.0</v>
      </c>
      <c r="AA267" s="18">
        <v>1.313191</v>
      </c>
      <c r="AB267" s="18">
        <v>0.679594</v>
      </c>
      <c r="AC267" s="18">
        <v>1.189079</v>
      </c>
      <c r="AD267" s="18">
        <v>1.746724</v>
      </c>
      <c r="AE267" s="18">
        <v>2.736219</v>
      </c>
      <c r="AF267" s="18">
        <v>6.078426</v>
      </c>
      <c r="AG267" s="18">
        <v>5.587448</v>
      </c>
      <c r="AH267" s="18">
        <v>0.0</v>
      </c>
      <c r="AI267" s="18">
        <v>2.52639</v>
      </c>
      <c r="AJ267" s="18">
        <v>2.965237</v>
      </c>
      <c r="AK267" s="18">
        <v>2.627869</v>
      </c>
      <c r="AL267" s="19" t="s">
        <v>58</v>
      </c>
      <c r="AM267" s="19"/>
      <c r="AN267" s="19"/>
      <c r="AO267" s="19"/>
      <c r="AP267" s="19"/>
      <c r="AQ267" s="19"/>
    </row>
    <row r="268">
      <c r="A268" s="14" t="s">
        <v>426</v>
      </c>
      <c r="B268" s="14" t="s">
        <v>453</v>
      </c>
      <c r="C268" s="14" t="s">
        <v>414</v>
      </c>
      <c r="D268" s="14" t="s">
        <v>450</v>
      </c>
      <c r="E268" s="14" t="s">
        <v>62</v>
      </c>
      <c r="F268" s="18">
        <v>6.0</v>
      </c>
      <c r="G268" s="18">
        <v>0.0</v>
      </c>
      <c r="H268" s="18">
        <v>0.0</v>
      </c>
      <c r="I268" s="18">
        <v>0.0</v>
      </c>
      <c r="J268" s="18">
        <v>0.0</v>
      </c>
      <c r="K268" s="18">
        <v>0.0</v>
      </c>
      <c r="L268" s="18">
        <v>0.0</v>
      </c>
      <c r="M268" s="18">
        <v>0.0</v>
      </c>
      <c r="N268" s="18">
        <v>0.0</v>
      </c>
      <c r="O268" s="18">
        <v>0.0</v>
      </c>
      <c r="P268" s="18">
        <v>0.0</v>
      </c>
      <c r="Q268" s="18">
        <v>0.0</v>
      </c>
      <c r="R268" s="18">
        <v>0.0</v>
      </c>
      <c r="S268" s="18">
        <v>0.0</v>
      </c>
      <c r="T268" s="18">
        <v>0.0</v>
      </c>
      <c r="U268" s="18">
        <v>0.0</v>
      </c>
      <c r="V268" s="18">
        <v>0.0</v>
      </c>
      <c r="W268" s="18">
        <v>0.0</v>
      </c>
      <c r="X268" s="18">
        <v>0.0</v>
      </c>
      <c r="Y268" s="18">
        <v>0.0</v>
      </c>
      <c r="Z268" s="18">
        <v>0.0</v>
      </c>
      <c r="AA268" s="18">
        <v>1.313191</v>
      </c>
      <c r="AB268" s="18">
        <v>0.679594</v>
      </c>
      <c r="AC268" s="18">
        <v>1.189079</v>
      </c>
      <c r="AD268" s="18">
        <v>0.0</v>
      </c>
      <c r="AE268" s="18">
        <v>0.0</v>
      </c>
      <c r="AF268" s="18">
        <v>0.0</v>
      </c>
      <c r="AG268" s="18">
        <v>0.0</v>
      </c>
      <c r="AH268" s="18">
        <v>0.0</v>
      </c>
      <c r="AI268" s="18">
        <v>2.52639</v>
      </c>
      <c r="AJ268" s="18">
        <v>2.965237</v>
      </c>
      <c r="AK268" s="18">
        <v>2.627869</v>
      </c>
      <c r="AL268" s="19" t="s">
        <v>58</v>
      </c>
      <c r="AM268" s="19">
        <f>K268/F268</f>
        <v>0</v>
      </c>
      <c r="AN268" s="19"/>
      <c r="AO268" s="19"/>
      <c r="AP268" s="19"/>
      <c r="AQ268" s="19"/>
    </row>
    <row r="269">
      <c r="A269" s="14" t="s">
        <v>412</v>
      </c>
      <c r="B269" s="14" t="s">
        <v>454</v>
      </c>
      <c r="C269" s="14" t="s">
        <v>414</v>
      </c>
      <c r="D269" s="14" t="s">
        <v>455</v>
      </c>
      <c r="E269" s="14" t="s">
        <v>88</v>
      </c>
      <c r="F269" s="18">
        <v>7.0</v>
      </c>
      <c r="G269" s="18">
        <v>0.0</v>
      </c>
      <c r="H269" s="18">
        <v>315.0</v>
      </c>
      <c r="I269" s="18">
        <v>0.0</v>
      </c>
      <c r="J269" s="18">
        <v>0.142857</v>
      </c>
      <c r="K269" s="18">
        <v>0.1</v>
      </c>
      <c r="L269" s="18">
        <v>0.122299</v>
      </c>
      <c r="M269" s="18">
        <v>0.1</v>
      </c>
      <c r="N269" s="18">
        <v>1.0</v>
      </c>
      <c r="O269" s="18">
        <v>0.0</v>
      </c>
      <c r="P269" s="18">
        <v>0.0</v>
      </c>
      <c r="Q269" s="18">
        <v>0.0</v>
      </c>
      <c r="R269" s="18">
        <v>0.0</v>
      </c>
      <c r="S269" s="18">
        <v>0.0</v>
      </c>
      <c r="T269" s="18">
        <v>0.1</v>
      </c>
      <c r="U269" s="18">
        <v>0.1</v>
      </c>
      <c r="V269" s="18">
        <v>0.1</v>
      </c>
      <c r="W269" s="18">
        <v>0.1</v>
      </c>
      <c r="X269" s="18">
        <v>0.1</v>
      </c>
      <c r="Y269" s="18">
        <v>0.014286</v>
      </c>
      <c r="Z269" s="18">
        <v>0.0</v>
      </c>
      <c r="AA269" s="18">
        <v>1.73152</v>
      </c>
      <c r="AB269" s="18">
        <v>1.450825</v>
      </c>
      <c r="AC269" s="18">
        <v>1.24137</v>
      </c>
      <c r="AD269" s="18">
        <v>0.0</v>
      </c>
      <c r="AE269" s="18">
        <v>5.503842</v>
      </c>
      <c r="AF269" s="18">
        <v>7.002996</v>
      </c>
      <c r="AG269" s="18">
        <v>1.480072</v>
      </c>
      <c r="AH269" s="18">
        <v>0.0</v>
      </c>
      <c r="AI269" s="18">
        <v>2.52639</v>
      </c>
      <c r="AJ269" s="18">
        <v>2.965237</v>
      </c>
      <c r="AK269" s="18">
        <v>2.627869</v>
      </c>
      <c r="AL269" s="19" t="s">
        <v>58</v>
      </c>
      <c r="AM269" s="19"/>
      <c r="AN269" s="19"/>
      <c r="AO269" s="19"/>
      <c r="AP269" s="19"/>
      <c r="AQ269" s="19"/>
    </row>
    <row r="270">
      <c r="A270" s="14" t="s">
        <v>416</v>
      </c>
      <c r="B270" s="14" t="s">
        <v>456</v>
      </c>
      <c r="C270" s="14" t="s">
        <v>414</v>
      </c>
      <c r="D270" s="14" t="s">
        <v>455</v>
      </c>
      <c r="E270" s="17">
        <v>46310.0</v>
      </c>
      <c r="F270" s="18">
        <v>19.0</v>
      </c>
      <c r="G270" s="18">
        <v>0.0</v>
      </c>
      <c r="H270" s="18">
        <v>5779.0</v>
      </c>
      <c r="I270" s="18">
        <v>0.0</v>
      </c>
      <c r="J270" s="18">
        <v>73.46946</v>
      </c>
      <c r="K270" s="18">
        <v>72.97282</v>
      </c>
      <c r="L270" s="18">
        <v>65.78547</v>
      </c>
      <c r="M270" s="18">
        <v>41.31214</v>
      </c>
      <c r="N270" s="18">
        <v>0.566131</v>
      </c>
      <c r="O270" s="18">
        <v>0.066667</v>
      </c>
      <c r="P270" s="18">
        <v>0.166667</v>
      </c>
      <c r="Q270" s="18">
        <v>1.134837</v>
      </c>
      <c r="R270" s="18">
        <v>2.567446</v>
      </c>
      <c r="S270" s="18">
        <v>4.733954</v>
      </c>
      <c r="T270" s="18">
        <v>0.104762</v>
      </c>
      <c r="U270" s="18">
        <v>0.266667</v>
      </c>
      <c r="V270" s="18">
        <v>1.456851</v>
      </c>
      <c r="W270" s="18">
        <v>3.444368</v>
      </c>
      <c r="X270" s="18">
        <v>4.733954</v>
      </c>
      <c r="Y270" s="18">
        <v>3.840675</v>
      </c>
      <c r="Z270" s="18">
        <v>0.0</v>
      </c>
      <c r="AA270" s="18">
        <v>1.73152</v>
      </c>
      <c r="AB270" s="18">
        <v>1.450825</v>
      </c>
      <c r="AC270" s="18">
        <v>1.24137</v>
      </c>
      <c r="AD270" s="18">
        <v>2.567446</v>
      </c>
      <c r="AE270" s="18">
        <v>3.678469</v>
      </c>
      <c r="AF270" s="18">
        <v>4.101344</v>
      </c>
      <c r="AG270" s="18">
        <v>2.918344</v>
      </c>
      <c r="AH270" s="18">
        <v>0.0</v>
      </c>
      <c r="AI270" s="18">
        <v>2.52639</v>
      </c>
      <c r="AJ270" s="18">
        <v>2.965237</v>
      </c>
      <c r="AK270" s="18">
        <v>2.627869</v>
      </c>
      <c r="AL270" s="19" t="s">
        <v>58</v>
      </c>
      <c r="AM270" s="19"/>
      <c r="AN270" s="19"/>
      <c r="AO270" s="19"/>
      <c r="AP270" s="19"/>
      <c r="AQ270" s="19"/>
    </row>
    <row r="271">
      <c r="A271" s="14" t="s">
        <v>418</v>
      </c>
      <c r="B271" s="14" t="s">
        <v>457</v>
      </c>
      <c r="C271" s="14" t="s">
        <v>414</v>
      </c>
      <c r="D271" s="14" t="s">
        <v>455</v>
      </c>
      <c r="E271" s="14" t="s">
        <v>72</v>
      </c>
      <c r="F271" s="18">
        <v>14.0</v>
      </c>
      <c r="G271" s="18">
        <v>0.0</v>
      </c>
      <c r="H271" s="18">
        <v>3791.0</v>
      </c>
      <c r="I271" s="18">
        <v>0.0</v>
      </c>
      <c r="J271" s="18">
        <v>54.25264</v>
      </c>
      <c r="K271" s="18">
        <v>60.46482</v>
      </c>
      <c r="L271" s="18">
        <v>56.14164</v>
      </c>
      <c r="M271" s="18">
        <v>35.73155</v>
      </c>
      <c r="N271" s="18">
        <v>0.590948</v>
      </c>
      <c r="O271" s="18">
        <v>0.0</v>
      </c>
      <c r="P271" s="18">
        <v>0.450323</v>
      </c>
      <c r="Q271" s="18">
        <v>0.638567</v>
      </c>
      <c r="R271" s="18">
        <v>3.000158</v>
      </c>
      <c r="S271" s="18">
        <v>5.561946</v>
      </c>
      <c r="T271" s="18">
        <v>0.518254</v>
      </c>
      <c r="U271" s="18">
        <v>0.638567</v>
      </c>
      <c r="V271" s="18">
        <v>1.685691</v>
      </c>
      <c r="W271" s="18">
        <v>5.294009</v>
      </c>
      <c r="X271" s="18">
        <v>5.852805</v>
      </c>
      <c r="Y271" s="18">
        <v>4.318916</v>
      </c>
      <c r="Z271" s="18">
        <v>0.0</v>
      </c>
      <c r="AA271" s="18">
        <v>1.73152</v>
      </c>
      <c r="AB271" s="18">
        <v>1.450825</v>
      </c>
      <c r="AC271" s="18">
        <v>1.24137</v>
      </c>
      <c r="AD271" s="18">
        <v>2.123677</v>
      </c>
      <c r="AE271" s="18">
        <v>2.243651</v>
      </c>
      <c r="AF271" s="18">
        <v>5.543189</v>
      </c>
      <c r="AG271" s="18">
        <v>6.960903</v>
      </c>
      <c r="AH271" s="18">
        <v>0.0</v>
      </c>
      <c r="AI271" s="18">
        <v>2.52639</v>
      </c>
      <c r="AJ271" s="18">
        <v>2.965237</v>
      </c>
      <c r="AK271" s="18">
        <v>2.627869</v>
      </c>
      <c r="AL271" s="19" t="s">
        <v>58</v>
      </c>
      <c r="AM271" s="19"/>
      <c r="AN271" s="19"/>
      <c r="AO271" s="19"/>
      <c r="AP271" s="19"/>
      <c r="AQ271" s="19"/>
    </row>
    <row r="272">
      <c r="A272" s="14" t="s">
        <v>420</v>
      </c>
      <c r="B272" s="14" t="s">
        <v>458</v>
      </c>
      <c r="C272" s="14" t="s">
        <v>414</v>
      </c>
      <c r="D272" s="14" t="s">
        <v>455</v>
      </c>
      <c r="E272" s="14" t="s">
        <v>75</v>
      </c>
      <c r="F272" s="18">
        <v>7.0</v>
      </c>
      <c r="G272" s="18">
        <v>0.0</v>
      </c>
      <c r="H272" s="18">
        <v>692.0</v>
      </c>
      <c r="I272" s="18">
        <v>0.0</v>
      </c>
      <c r="J272" s="18">
        <v>6.884188</v>
      </c>
      <c r="K272" s="18">
        <v>6.416144</v>
      </c>
      <c r="L272" s="18">
        <v>6.023671</v>
      </c>
      <c r="M272" s="18">
        <v>4.499818</v>
      </c>
      <c r="N272" s="18">
        <v>0.701327</v>
      </c>
      <c r="O272" s="18">
        <v>0.0</v>
      </c>
      <c r="P272" s="18">
        <v>0.0</v>
      </c>
      <c r="Q272" s="18">
        <v>0.2</v>
      </c>
      <c r="R272" s="18">
        <v>0.589611</v>
      </c>
      <c r="S272" s="18">
        <v>1.126716</v>
      </c>
      <c r="T272" s="18">
        <v>0.2</v>
      </c>
      <c r="U272" s="18">
        <v>0.589611</v>
      </c>
      <c r="V272" s="18">
        <v>0.589611</v>
      </c>
      <c r="W272" s="18">
        <v>1.126716</v>
      </c>
      <c r="X272" s="18">
        <v>2.097452</v>
      </c>
      <c r="Y272" s="18">
        <v>0.916592</v>
      </c>
      <c r="Z272" s="18">
        <v>0.0</v>
      </c>
      <c r="AA272" s="18">
        <v>1.73152</v>
      </c>
      <c r="AB272" s="18">
        <v>1.450825</v>
      </c>
      <c r="AC272" s="18">
        <v>1.24137</v>
      </c>
      <c r="AD272" s="18">
        <v>0.819194</v>
      </c>
      <c r="AE272" s="18">
        <v>1.589172</v>
      </c>
      <c r="AF272" s="18">
        <v>3.885469</v>
      </c>
      <c r="AG272" s="18">
        <v>0.916592</v>
      </c>
      <c r="AH272" s="18">
        <v>0.0</v>
      </c>
      <c r="AI272" s="18">
        <v>2.52639</v>
      </c>
      <c r="AJ272" s="18">
        <v>2.965237</v>
      </c>
      <c r="AK272" s="18">
        <v>2.627869</v>
      </c>
      <c r="AL272" s="19" t="s">
        <v>58</v>
      </c>
      <c r="AM272" s="19"/>
      <c r="AN272" s="19"/>
      <c r="AO272" s="19"/>
      <c r="AP272" s="19"/>
      <c r="AQ272" s="19"/>
    </row>
    <row r="273">
      <c r="A273" s="14" t="s">
        <v>422</v>
      </c>
      <c r="B273" s="14" t="s">
        <v>459</v>
      </c>
      <c r="C273" s="14" t="s">
        <v>414</v>
      </c>
      <c r="D273" s="14" t="s">
        <v>455</v>
      </c>
      <c r="E273" s="14" t="s">
        <v>60</v>
      </c>
      <c r="F273" s="18">
        <v>15.0</v>
      </c>
      <c r="G273" s="18">
        <v>1.0</v>
      </c>
      <c r="H273" s="18">
        <v>2225.0</v>
      </c>
      <c r="I273" s="18">
        <v>140.0</v>
      </c>
      <c r="J273" s="18">
        <v>13.92703</v>
      </c>
      <c r="K273" s="18">
        <v>18.62055</v>
      </c>
      <c r="L273" s="18">
        <v>14.35595</v>
      </c>
      <c r="M273" s="18">
        <v>7.679432</v>
      </c>
      <c r="N273" s="18">
        <v>0.412417</v>
      </c>
      <c r="O273" s="18">
        <v>0.0</v>
      </c>
      <c r="P273" s="18">
        <v>0.608413</v>
      </c>
      <c r="Q273" s="18">
        <v>0.694824</v>
      </c>
      <c r="R273" s="18">
        <v>1.066667</v>
      </c>
      <c r="S273" s="18">
        <v>1.659963</v>
      </c>
      <c r="T273" s="18">
        <v>0.608413</v>
      </c>
      <c r="U273" s="18">
        <v>0.694824</v>
      </c>
      <c r="V273" s="18">
        <v>0.747619</v>
      </c>
      <c r="W273" s="18">
        <v>1.457439</v>
      </c>
      <c r="X273" s="18">
        <v>1.818029</v>
      </c>
      <c r="Y273" s="18">
        <v>1.24137</v>
      </c>
      <c r="Z273" s="18">
        <v>0.0</v>
      </c>
      <c r="AA273" s="18">
        <v>1.73152</v>
      </c>
      <c r="AB273" s="18">
        <v>1.450825</v>
      </c>
      <c r="AC273" s="18">
        <v>1.24137</v>
      </c>
      <c r="AD273" s="18">
        <v>0.756349</v>
      </c>
      <c r="AE273" s="18">
        <v>1.531818</v>
      </c>
      <c r="AF273" s="18">
        <v>2.528063</v>
      </c>
      <c r="AG273" s="18">
        <v>1.24137</v>
      </c>
      <c r="AH273" s="18">
        <v>0.0</v>
      </c>
      <c r="AI273" s="18">
        <v>2.52639</v>
      </c>
      <c r="AJ273" s="18">
        <v>2.965237</v>
      </c>
      <c r="AK273" s="18">
        <v>2.627869</v>
      </c>
      <c r="AL273" s="19" t="s">
        <v>58</v>
      </c>
      <c r="AM273" s="19"/>
      <c r="AN273" s="19"/>
      <c r="AO273" s="19"/>
      <c r="AP273" s="19"/>
      <c r="AQ273" s="19"/>
    </row>
    <row r="274">
      <c r="A274" s="14" t="s">
        <v>424</v>
      </c>
      <c r="B274" s="14" t="s">
        <v>460</v>
      </c>
      <c r="C274" s="14" t="s">
        <v>414</v>
      </c>
      <c r="D274" s="14" t="s">
        <v>455</v>
      </c>
      <c r="E274" s="20">
        <v>46300.0</v>
      </c>
      <c r="F274" s="18">
        <v>29.0</v>
      </c>
      <c r="G274" s="18">
        <v>0.0</v>
      </c>
      <c r="H274" s="18">
        <v>9150.0</v>
      </c>
      <c r="I274" s="18">
        <v>0.0</v>
      </c>
      <c r="J274" s="18">
        <v>95.24085</v>
      </c>
      <c r="K274" s="18">
        <v>92.41841</v>
      </c>
      <c r="L274" s="18">
        <v>91.3097</v>
      </c>
      <c r="M274" s="18">
        <v>73.75451</v>
      </c>
      <c r="N274" s="18">
        <v>0.79805</v>
      </c>
      <c r="O274" s="18">
        <v>0.0</v>
      </c>
      <c r="P274" s="18">
        <v>0.0</v>
      </c>
      <c r="Q274" s="18">
        <v>0.166667</v>
      </c>
      <c r="R274" s="18">
        <v>0.932906</v>
      </c>
      <c r="S274" s="18">
        <v>2.557246</v>
      </c>
      <c r="T274" s="18">
        <v>0.238462</v>
      </c>
      <c r="U274" s="18">
        <v>0.35</v>
      </c>
      <c r="V274" s="18">
        <v>0.766667</v>
      </c>
      <c r="W274" s="18">
        <v>1.454853</v>
      </c>
      <c r="X274" s="18">
        <v>3.109816</v>
      </c>
      <c r="Y274" s="18">
        <v>3.186842</v>
      </c>
      <c r="Z274" s="18">
        <v>0.0</v>
      </c>
      <c r="AA274" s="18">
        <v>1.73152</v>
      </c>
      <c r="AB274" s="18">
        <v>1.450825</v>
      </c>
      <c r="AC274" s="18">
        <v>1.24137</v>
      </c>
      <c r="AD274" s="18">
        <v>1.746724</v>
      </c>
      <c r="AE274" s="18">
        <v>2.736219</v>
      </c>
      <c r="AF274" s="18">
        <v>6.078426</v>
      </c>
      <c r="AG274" s="18">
        <v>5.587448</v>
      </c>
      <c r="AH274" s="18">
        <v>0.0</v>
      </c>
      <c r="AI274" s="18">
        <v>2.52639</v>
      </c>
      <c r="AJ274" s="18">
        <v>2.965237</v>
      </c>
      <c r="AK274" s="18">
        <v>2.627869</v>
      </c>
      <c r="AL274" s="19" t="s">
        <v>58</v>
      </c>
      <c r="AM274" s="19"/>
      <c r="AN274" s="19"/>
      <c r="AO274" s="19"/>
      <c r="AP274" s="19"/>
      <c r="AQ274" s="19"/>
    </row>
    <row r="275">
      <c r="A275" s="14" t="s">
        <v>426</v>
      </c>
      <c r="B275" s="14" t="s">
        <v>461</v>
      </c>
      <c r="C275" s="14" t="s">
        <v>414</v>
      </c>
      <c r="D275" s="14" t="s">
        <v>455</v>
      </c>
      <c r="E275" s="14" t="s">
        <v>62</v>
      </c>
      <c r="F275" s="18">
        <v>82.0</v>
      </c>
      <c r="G275" s="18">
        <v>2.0</v>
      </c>
      <c r="H275" s="18">
        <v>254.0</v>
      </c>
      <c r="I275" s="18">
        <v>254.0</v>
      </c>
      <c r="J275" s="18">
        <v>0.0</v>
      </c>
      <c r="K275" s="18">
        <v>0.0</v>
      </c>
      <c r="L275" s="18">
        <v>0.0</v>
      </c>
      <c r="M275" s="18">
        <v>0.0</v>
      </c>
      <c r="N275" s="18">
        <v>0.0</v>
      </c>
      <c r="O275" s="18">
        <v>0.0</v>
      </c>
      <c r="P275" s="18">
        <v>0.0</v>
      </c>
      <c r="Q275" s="18">
        <v>0.0</v>
      </c>
      <c r="R275" s="18">
        <v>0.0</v>
      </c>
      <c r="S275" s="18">
        <v>0.0</v>
      </c>
      <c r="T275" s="18">
        <v>0.0</v>
      </c>
      <c r="U275" s="18">
        <v>0.0</v>
      </c>
      <c r="V275" s="18">
        <v>0.0</v>
      </c>
      <c r="W275" s="18">
        <v>0.0</v>
      </c>
      <c r="X275" s="18">
        <v>0.0</v>
      </c>
      <c r="Y275" s="18">
        <v>0.0</v>
      </c>
      <c r="Z275" s="18">
        <v>0.0</v>
      </c>
      <c r="AA275" s="18">
        <v>1.73152</v>
      </c>
      <c r="AB275" s="18">
        <v>1.450825</v>
      </c>
      <c r="AC275" s="18">
        <v>1.24137</v>
      </c>
      <c r="AD275" s="18">
        <v>0.0</v>
      </c>
      <c r="AE275" s="18">
        <v>0.0</v>
      </c>
      <c r="AF275" s="18">
        <v>0.0</v>
      </c>
      <c r="AG275" s="18">
        <v>0.0</v>
      </c>
      <c r="AH275" s="18">
        <v>0.0</v>
      </c>
      <c r="AI275" s="18">
        <v>2.52639</v>
      </c>
      <c r="AJ275" s="18">
        <v>2.965237</v>
      </c>
      <c r="AK275" s="18">
        <v>2.627869</v>
      </c>
      <c r="AL275" s="19" t="s">
        <v>58</v>
      </c>
      <c r="AM275" s="19"/>
      <c r="AN275" s="19"/>
      <c r="AO275" s="19"/>
      <c r="AP275" s="19"/>
      <c r="AQ275" s="19"/>
    </row>
    <row r="276">
      <c r="A276" s="14" t="s">
        <v>462</v>
      </c>
      <c r="B276" s="14" t="s">
        <v>463</v>
      </c>
      <c r="C276" s="14" t="s">
        <v>464</v>
      </c>
      <c r="D276" s="14" t="s">
        <v>465</v>
      </c>
      <c r="E276" s="14" t="s">
        <v>62</v>
      </c>
      <c r="F276" s="18">
        <v>1.0</v>
      </c>
      <c r="G276" s="18">
        <v>1.0</v>
      </c>
      <c r="H276" s="18">
        <v>86.0</v>
      </c>
      <c r="I276" s="18">
        <v>86.0</v>
      </c>
      <c r="J276" s="18">
        <v>0.0</v>
      </c>
      <c r="K276" s="18">
        <v>0.0</v>
      </c>
      <c r="L276" s="18">
        <v>0.0</v>
      </c>
      <c r="M276" s="18">
        <v>0.0</v>
      </c>
      <c r="N276" s="18">
        <v>0.0</v>
      </c>
      <c r="O276" s="18">
        <v>0.0</v>
      </c>
      <c r="P276" s="18">
        <v>0.0</v>
      </c>
      <c r="Q276" s="18">
        <v>0.0</v>
      </c>
      <c r="R276" s="18">
        <v>0.0</v>
      </c>
      <c r="S276" s="18">
        <v>0.0</v>
      </c>
      <c r="T276" s="18">
        <v>0.0</v>
      </c>
      <c r="U276" s="18">
        <v>0.0</v>
      </c>
      <c r="V276" s="18">
        <v>0.0</v>
      </c>
      <c r="W276" s="18">
        <v>0.0</v>
      </c>
      <c r="X276" s="18">
        <v>0.0</v>
      </c>
      <c r="Y276" s="18">
        <v>0.0</v>
      </c>
      <c r="Z276" s="18">
        <v>0.0</v>
      </c>
      <c r="AA276" s="18">
        <v>0.0</v>
      </c>
      <c r="AB276" s="18">
        <v>0.0</v>
      </c>
      <c r="AC276" s="18">
        <v>0.0</v>
      </c>
      <c r="AD276" s="18">
        <v>0.0</v>
      </c>
      <c r="AE276" s="18">
        <v>0.0</v>
      </c>
      <c r="AF276" s="18">
        <v>0.0</v>
      </c>
      <c r="AG276" s="18">
        <v>0.0</v>
      </c>
      <c r="AH276" s="18">
        <v>0.0</v>
      </c>
      <c r="AI276" s="18">
        <v>0.0</v>
      </c>
      <c r="AJ276" s="18">
        <v>0.0</v>
      </c>
      <c r="AK276" s="18">
        <v>0.0</v>
      </c>
      <c r="AL276" s="19" t="s">
        <v>58</v>
      </c>
      <c r="AM276" s="19"/>
      <c r="AN276" s="19"/>
      <c r="AO276" s="19"/>
      <c r="AP276" s="19"/>
      <c r="AQ276" s="19"/>
    </row>
    <row r="277">
      <c r="A277" s="14" t="s">
        <v>466</v>
      </c>
      <c r="B277" s="14" t="s">
        <v>467</v>
      </c>
      <c r="C277" s="14" t="s">
        <v>468</v>
      </c>
      <c r="D277" s="14" t="s">
        <v>469</v>
      </c>
      <c r="E277" s="20">
        <v>46310.0</v>
      </c>
      <c r="F277" s="18">
        <v>23.0</v>
      </c>
      <c r="G277" s="18">
        <v>0.0</v>
      </c>
      <c r="H277" s="18">
        <v>14411.0</v>
      </c>
      <c r="I277" s="18">
        <v>0.0</v>
      </c>
      <c r="J277" s="18">
        <v>349.6702</v>
      </c>
      <c r="K277" s="18">
        <v>349.7009</v>
      </c>
      <c r="L277" s="18">
        <v>323.0567</v>
      </c>
      <c r="M277" s="18">
        <v>228.9315</v>
      </c>
      <c r="N277" s="18">
        <v>0.654649</v>
      </c>
      <c r="O277" s="18">
        <v>0.0</v>
      </c>
      <c r="P277" s="18">
        <v>0.0</v>
      </c>
      <c r="Q277" s="18">
        <v>0.0</v>
      </c>
      <c r="R277" s="18">
        <v>9.954599</v>
      </c>
      <c r="S277" s="18">
        <v>21.65276</v>
      </c>
      <c r="T277" s="18">
        <v>1.0</v>
      </c>
      <c r="U277" s="18">
        <v>5.0</v>
      </c>
      <c r="V277" s="18">
        <v>9.954599</v>
      </c>
      <c r="W277" s="18">
        <v>20.70634</v>
      </c>
      <c r="X277" s="18">
        <v>25.03441</v>
      </c>
      <c r="Y277" s="18">
        <v>15.20439</v>
      </c>
      <c r="Z277" s="18">
        <v>0.0</v>
      </c>
      <c r="AA277" s="18">
        <v>11.2863</v>
      </c>
      <c r="AB277" s="18">
        <v>5.412876</v>
      </c>
      <c r="AC277" s="18">
        <v>11.25834</v>
      </c>
      <c r="AD277" s="18">
        <v>15.74627</v>
      </c>
      <c r="AE277" s="18">
        <v>21.91674</v>
      </c>
      <c r="AF277" s="18">
        <v>29.34192</v>
      </c>
      <c r="AG277" s="18">
        <v>26.47161</v>
      </c>
      <c r="AH277" s="18">
        <v>0.0</v>
      </c>
      <c r="AI277" s="18">
        <v>14.45253</v>
      </c>
      <c r="AJ277" s="18">
        <v>7.158786</v>
      </c>
      <c r="AK277" s="18">
        <v>8.980603</v>
      </c>
      <c r="AL277" s="19" t="s">
        <v>58</v>
      </c>
      <c r="AM277" s="19"/>
      <c r="AN277" s="19"/>
      <c r="AO277" s="19"/>
      <c r="AP277" s="19"/>
      <c r="AQ277" s="19"/>
    </row>
    <row r="278">
      <c r="A278" s="14" t="s">
        <v>470</v>
      </c>
      <c r="B278" s="14" t="s">
        <v>471</v>
      </c>
      <c r="C278" s="14" t="s">
        <v>468</v>
      </c>
      <c r="D278" s="14" t="s">
        <v>469</v>
      </c>
      <c r="E278" s="14" t="s">
        <v>72</v>
      </c>
      <c r="F278" s="18">
        <v>26.0</v>
      </c>
      <c r="G278" s="18">
        <v>0.0</v>
      </c>
      <c r="H278" s="18">
        <v>15109.0</v>
      </c>
      <c r="I278" s="18">
        <v>0.0</v>
      </c>
      <c r="J278" s="18">
        <v>317.2899</v>
      </c>
      <c r="K278" s="18">
        <v>292.7168</v>
      </c>
      <c r="L278" s="18">
        <v>264.3368</v>
      </c>
      <c r="M278" s="18">
        <v>203.6075</v>
      </c>
      <c r="N278" s="18">
        <v>0.695579</v>
      </c>
      <c r="O278" s="18">
        <v>0.0</v>
      </c>
      <c r="P278" s="18">
        <v>0.0</v>
      </c>
      <c r="Q278" s="18">
        <v>0.0</v>
      </c>
      <c r="R278" s="18">
        <v>6.014447</v>
      </c>
      <c r="S278" s="18">
        <v>17.76387</v>
      </c>
      <c r="T278" s="18">
        <v>2.778151</v>
      </c>
      <c r="U278" s="18">
        <v>6.014447</v>
      </c>
      <c r="V278" s="18">
        <v>8.469425</v>
      </c>
      <c r="W278" s="18">
        <v>17.76387</v>
      </c>
      <c r="X278" s="18">
        <v>27.74916</v>
      </c>
      <c r="Y278" s="18">
        <v>11.25834</v>
      </c>
      <c r="Z278" s="18">
        <v>0.0</v>
      </c>
      <c r="AA278" s="18">
        <v>11.2863</v>
      </c>
      <c r="AB278" s="18">
        <v>5.412876</v>
      </c>
      <c r="AC278" s="18">
        <v>11.25834</v>
      </c>
      <c r="AD278" s="18">
        <v>4.655556</v>
      </c>
      <c r="AE278" s="18">
        <v>11.17872</v>
      </c>
      <c r="AF278" s="18">
        <v>11.21983</v>
      </c>
      <c r="AG278" s="18">
        <v>11.25834</v>
      </c>
      <c r="AH278" s="18">
        <v>0.0</v>
      </c>
      <c r="AI278" s="18">
        <v>14.45253</v>
      </c>
      <c r="AJ278" s="18">
        <v>7.158786</v>
      </c>
      <c r="AK278" s="18">
        <v>8.980603</v>
      </c>
      <c r="AL278" s="19" t="s">
        <v>58</v>
      </c>
      <c r="AM278" s="19"/>
      <c r="AN278" s="19"/>
      <c r="AO278" s="19"/>
      <c r="AP278" s="19"/>
      <c r="AQ278" s="19"/>
    </row>
    <row r="279">
      <c r="A279" s="14" t="s">
        <v>472</v>
      </c>
      <c r="B279" s="14" t="s">
        <v>473</v>
      </c>
      <c r="C279" s="14" t="s">
        <v>468</v>
      </c>
      <c r="D279" s="14" t="s">
        <v>469</v>
      </c>
      <c r="E279" s="14" t="s">
        <v>75</v>
      </c>
      <c r="F279" s="18">
        <v>18.0</v>
      </c>
      <c r="G279" s="18">
        <v>0.0</v>
      </c>
      <c r="H279" s="18">
        <v>9751.0</v>
      </c>
      <c r="I279" s="18">
        <v>0.0</v>
      </c>
      <c r="J279" s="18">
        <v>165.1568</v>
      </c>
      <c r="K279" s="18">
        <v>161.6509</v>
      </c>
      <c r="L279" s="18">
        <v>146.1139</v>
      </c>
      <c r="M279" s="18">
        <v>148.4831</v>
      </c>
      <c r="N279" s="18">
        <v>0.918542</v>
      </c>
      <c r="O279" s="18">
        <v>0.0</v>
      </c>
      <c r="P279" s="18">
        <v>0.0</v>
      </c>
      <c r="Q279" s="18">
        <v>0.0</v>
      </c>
      <c r="R279" s="18">
        <v>1.10619</v>
      </c>
      <c r="S279" s="18">
        <v>3.364726</v>
      </c>
      <c r="T279" s="18">
        <v>1.10619</v>
      </c>
      <c r="U279" s="18">
        <v>1.506</v>
      </c>
      <c r="V279" s="18">
        <v>2.298532</v>
      </c>
      <c r="W279" s="18">
        <v>4.892332</v>
      </c>
      <c r="X279" s="18">
        <v>15.59863</v>
      </c>
      <c r="Y279" s="18">
        <v>8.980603</v>
      </c>
      <c r="Z279" s="18">
        <v>0.0</v>
      </c>
      <c r="AA279" s="18">
        <v>11.2863</v>
      </c>
      <c r="AB279" s="18">
        <v>5.412876</v>
      </c>
      <c r="AC279" s="18">
        <v>11.25834</v>
      </c>
      <c r="AD279" s="18">
        <v>2.008221</v>
      </c>
      <c r="AE279" s="18">
        <v>6.417937</v>
      </c>
      <c r="AF279" s="18">
        <v>7.915319</v>
      </c>
      <c r="AG279" s="18">
        <v>5.040178</v>
      </c>
      <c r="AH279" s="18">
        <v>0.0</v>
      </c>
      <c r="AI279" s="18">
        <v>14.45253</v>
      </c>
      <c r="AJ279" s="18">
        <v>7.158786</v>
      </c>
      <c r="AK279" s="18">
        <v>8.980603</v>
      </c>
      <c r="AL279" s="19" t="s">
        <v>58</v>
      </c>
      <c r="AM279" s="19"/>
      <c r="AN279" s="19"/>
      <c r="AO279" s="19"/>
      <c r="AP279" s="19"/>
      <c r="AQ279" s="19"/>
    </row>
    <row r="280">
      <c r="A280" s="14" t="s">
        <v>474</v>
      </c>
      <c r="B280" s="14" t="s">
        <v>475</v>
      </c>
      <c r="C280" s="14" t="s">
        <v>468</v>
      </c>
      <c r="D280" s="14" t="s">
        <v>469</v>
      </c>
      <c r="E280" s="14" t="s">
        <v>60</v>
      </c>
      <c r="F280" s="18">
        <v>11.0</v>
      </c>
      <c r="G280" s="18">
        <v>0.0</v>
      </c>
      <c r="H280" s="18">
        <v>2594.0</v>
      </c>
      <c r="I280" s="18">
        <v>0.0</v>
      </c>
      <c r="J280" s="18">
        <v>41.16379</v>
      </c>
      <c r="K280" s="18">
        <v>39.65957</v>
      </c>
      <c r="L280" s="18">
        <v>39.11785</v>
      </c>
      <c r="M280" s="18">
        <v>32.78885</v>
      </c>
      <c r="N280" s="18">
        <v>0.826757</v>
      </c>
      <c r="O280" s="18">
        <v>0.0</v>
      </c>
      <c r="P280" s="18">
        <v>0.0</v>
      </c>
      <c r="Q280" s="18">
        <v>0.0</v>
      </c>
      <c r="R280" s="18">
        <v>0.457034</v>
      </c>
      <c r="S280" s="18">
        <v>3.799725</v>
      </c>
      <c r="T280" s="18">
        <v>0.071429</v>
      </c>
      <c r="U280" s="18">
        <v>0.457034</v>
      </c>
      <c r="V280" s="18">
        <v>2.542538</v>
      </c>
      <c r="W280" s="18">
        <v>3.799725</v>
      </c>
      <c r="X280" s="18">
        <v>8.297987</v>
      </c>
      <c r="Y280" s="18">
        <v>3.605416</v>
      </c>
      <c r="Z280" s="18">
        <v>0.0</v>
      </c>
      <c r="AA280" s="18">
        <v>11.2863</v>
      </c>
      <c r="AB280" s="18">
        <v>5.412876</v>
      </c>
      <c r="AC280" s="18">
        <v>11.25834</v>
      </c>
      <c r="AD280" s="18">
        <v>1.592041</v>
      </c>
      <c r="AE280" s="18">
        <v>2.716782</v>
      </c>
      <c r="AF280" s="18">
        <v>4.704397</v>
      </c>
      <c r="AG280" s="18">
        <v>3.605416</v>
      </c>
      <c r="AH280" s="18">
        <v>0.0</v>
      </c>
      <c r="AI280" s="18">
        <v>14.45253</v>
      </c>
      <c r="AJ280" s="18">
        <v>7.158786</v>
      </c>
      <c r="AK280" s="18">
        <v>8.980603</v>
      </c>
      <c r="AL280" s="19" t="s">
        <v>58</v>
      </c>
      <c r="AM280" s="19"/>
      <c r="AN280" s="19"/>
      <c r="AO280" s="19"/>
      <c r="AP280" s="19"/>
      <c r="AQ280" s="19"/>
    </row>
    <row r="281">
      <c r="A281" s="14" t="s">
        <v>476</v>
      </c>
      <c r="B281" s="14" t="s">
        <v>477</v>
      </c>
      <c r="C281" s="14" t="s">
        <v>468</v>
      </c>
      <c r="D281" s="14" t="s">
        <v>469</v>
      </c>
      <c r="E281" s="17">
        <v>46300.0</v>
      </c>
      <c r="F281" s="18">
        <v>23.0</v>
      </c>
      <c r="G281" s="18">
        <v>0.0</v>
      </c>
      <c r="H281" s="18">
        <v>18743.0</v>
      </c>
      <c r="I281" s="18">
        <v>0.0</v>
      </c>
      <c r="J281" s="18">
        <v>677.3834</v>
      </c>
      <c r="K281" s="18">
        <v>655.6384</v>
      </c>
      <c r="L281" s="18">
        <v>710.2677</v>
      </c>
      <c r="M281" s="18">
        <v>497.8955</v>
      </c>
      <c r="N281" s="18">
        <v>0.759406</v>
      </c>
      <c r="O281" s="18">
        <v>0.0</v>
      </c>
      <c r="P281" s="18">
        <v>0.0</v>
      </c>
      <c r="Q281" s="18">
        <v>1.431402</v>
      </c>
      <c r="R281" s="18">
        <v>9.64471</v>
      </c>
      <c r="S281" s="18">
        <v>29.82897</v>
      </c>
      <c r="T281" s="18">
        <v>1.892857</v>
      </c>
      <c r="U281" s="18">
        <v>2.416667</v>
      </c>
      <c r="V281" s="18">
        <v>9.64471</v>
      </c>
      <c r="W281" s="18">
        <v>20.80097</v>
      </c>
      <c r="X281" s="18">
        <v>31.85249</v>
      </c>
      <c r="Y281" s="18">
        <v>28.50602</v>
      </c>
      <c r="Z281" s="18">
        <v>0.0</v>
      </c>
      <c r="AA281" s="18">
        <v>11.2863</v>
      </c>
      <c r="AB281" s="18">
        <v>5.412876</v>
      </c>
      <c r="AC281" s="18">
        <v>11.25834</v>
      </c>
      <c r="AD281" s="18">
        <v>9.64471</v>
      </c>
      <c r="AE281" s="18">
        <v>21.24373</v>
      </c>
      <c r="AF281" s="18">
        <v>26.54083</v>
      </c>
      <c r="AG281" s="18">
        <v>28.50602</v>
      </c>
      <c r="AH281" s="18">
        <v>0.0</v>
      </c>
      <c r="AI281" s="18">
        <v>14.45253</v>
      </c>
      <c r="AJ281" s="18">
        <v>7.158786</v>
      </c>
      <c r="AK281" s="18">
        <v>8.980603</v>
      </c>
      <c r="AL281" s="19" t="s">
        <v>58</v>
      </c>
      <c r="AM281" s="19"/>
      <c r="AN281" s="19"/>
      <c r="AO281" s="19"/>
      <c r="AP281" s="19"/>
      <c r="AQ281" s="19"/>
    </row>
    <row r="282">
      <c r="A282" s="14" t="s">
        <v>478</v>
      </c>
      <c r="B282" s="14" t="s">
        <v>479</v>
      </c>
      <c r="C282" s="14" t="s">
        <v>468</v>
      </c>
      <c r="D282" s="14" t="s">
        <v>469</v>
      </c>
      <c r="E282" s="14" t="s">
        <v>62</v>
      </c>
      <c r="F282" s="18">
        <v>176.0</v>
      </c>
      <c r="G282" s="18">
        <v>4.0</v>
      </c>
      <c r="H282" s="18">
        <v>361.0</v>
      </c>
      <c r="I282" s="18">
        <v>361.0</v>
      </c>
      <c r="J282" s="18">
        <v>0.0</v>
      </c>
      <c r="K282" s="18">
        <v>0.0</v>
      </c>
      <c r="L282" s="18">
        <v>0.0</v>
      </c>
      <c r="M282" s="18">
        <v>0.0</v>
      </c>
      <c r="N282" s="18">
        <v>0.0</v>
      </c>
      <c r="O282" s="18">
        <v>0.0</v>
      </c>
      <c r="P282" s="18">
        <v>0.0</v>
      </c>
      <c r="Q282" s="18">
        <v>0.0</v>
      </c>
      <c r="R282" s="18">
        <v>0.0</v>
      </c>
      <c r="S282" s="18">
        <v>0.0</v>
      </c>
      <c r="T282" s="18">
        <v>0.0</v>
      </c>
      <c r="U282" s="18">
        <v>0.0</v>
      </c>
      <c r="V282" s="18">
        <v>0.0</v>
      </c>
      <c r="W282" s="18">
        <v>0.0</v>
      </c>
      <c r="X282" s="18">
        <v>0.0</v>
      </c>
      <c r="Y282" s="18">
        <v>0.0</v>
      </c>
      <c r="Z282" s="18">
        <v>0.0</v>
      </c>
      <c r="AA282" s="18">
        <v>11.2863</v>
      </c>
      <c r="AB282" s="18">
        <v>5.412876</v>
      </c>
      <c r="AC282" s="18">
        <v>11.25834</v>
      </c>
      <c r="AD282" s="18">
        <v>0.0</v>
      </c>
      <c r="AE282" s="18">
        <v>0.0</v>
      </c>
      <c r="AF282" s="18">
        <v>0.0</v>
      </c>
      <c r="AG282" s="18">
        <v>0.0</v>
      </c>
      <c r="AH282" s="18">
        <v>0.0</v>
      </c>
      <c r="AI282" s="18">
        <v>14.45253</v>
      </c>
      <c r="AJ282" s="18">
        <v>7.158786</v>
      </c>
      <c r="AK282" s="18">
        <v>8.980603</v>
      </c>
      <c r="AL282" s="19" t="s">
        <v>58</v>
      </c>
      <c r="AM282" s="19"/>
      <c r="AN282" s="19"/>
      <c r="AO282" s="19"/>
      <c r="AP282" s="19"/>
      <c r="AQ282" s="19"/>
    </row>
    <row r="283">
      <c r="A283" s="14" t="s">
        <v>480</v>
      </c>
      <c r="B283" s="14" t="s">
        <v>481</v>
      </c>
      <c r="C283" s="14" t="s">
        <v>468</v>
      </c>
      <c r="D283" s="14" t="s">
        <v>482</v>
      </c>
      <c r="E283" s="14" t="s">
        <v>88</v>
      </c>
      <c r="F283" s="18">
        <v>2.0</v>
      </c>
      <c r="G283" s="18">
        <v>0.0</v>
      </c>
      <c r="H283" s="18">
        <v>11324.0</v>
      </c>
      <c r="I283" s="18">
        <v>0.0</v>
      </c>
      <c r="J283" s="18">
        <v>136.0907</v>
      </c>
      <c r="K283" s="18">
        <v>146.3158</v>
      </c>
      <c r="L283" s="18">
        <v>156.688</v>
      </c>
      <c r="M283" s="18">
        <v>121.3735</v>
      </c>
      <c r="N283" s="18">
        <v>0.829531</v>
      </c>
      <c r="O283" s="18">
        <v>24.94229</v>
      </c>
      <c r="P283" s="18">
        <v>24.94229</v>
      </c>
      <c r="Q283" s="18">
        <v>24.94229</v>
      </c>
      <c r="R283" s="18">
        <v>121.3735</v>
      </c>
      <c r="S283" s="18">
        <v>121.3735</v>
      </c>
      <c r="T283" s="18">
        <v>24.94229</v>
      </c>
      <c r="U283" s="18">
        <v>24.94229</v>
      </c>
      <c r="V283" s="18">
        <v>24.94229</v>
      </c>
      <c r="W283" s="18">
        <v>121.3735</v>
      </c>
      <c r="X283" s="18">
        <v>121.3735</v>
      </c>
      <c r="Y283" s="18">
        <v>73.1579</v>
      </c>
      <c r="Z283" s="18">
        <v>0.0</v>
      </c>
      <c r="AA283" s="18">
        <v>24.94229</v>
      </c>
      <c r="AB283" s="18">
        <v>13.83959</v>
      </c>
      <c r="AC283" s="18">
        <v>16.559</v>
      </c>
      <c r="AD283" s="18">
        <v>24.94229</v>
      </c>
      <c r="AE283" s="18">
        <v>29.45045</v>
      </c>
      <c r="AF283" s="18">
        <v>45.10534</v>
      </c>
      <c r="AG283" s="18">
        <v>41.16756</v>
      </c>
      <c r="AH283" s="18">
        <v>0.0</v>
      </c>
      <c r="AI283" s="18">
        <v>14.45253</v>
      </c>
      <c r="AJ283" s="18">
        <v>7.158786</v>
      </c>
      <c r="AK283" s="18">
        <v>8.980603</v>
      </c>
      <c r="AL283" s="19" t="s">
        <v>58</v>
      </c>
      <c r="AM283" s="19"/>
      <c r="AN283" s="19"/>
      <c r="AO283" s="19"/>
      <c r="AP283" s="19"/>
      <c r="AQ283" s="19"/>
    </row>
    <row r="284">
      <c r="A284" s="14" t="s">
        <v>466</v>
      </c>
      <c r="B284" s="14" t="s">
        <v>483</v>
      </c>
      <c r="C284" s="14" t="s">
        <v>468</v>
      </c>
      <c r="D284" s="14" t="s">
        <v>482</v>
      </c>
      <c r="E284" s="17">
        <v>46310.0</v>
      </c>
      <c r="F284" s="18">
        <v>7.0</v>
      </c>
      <c r="G284" s="18">
        <v>0.0</v>
      </c>
      <c r="H284" s="18">
        <v>29119.0</v>
      </c>
      <c r="I284" s="18">
        <v>0.0</v>
      </c>
      <c r="J284" s="18">
        <v>529.0622</v>
      </c>
      <c r="K284" s="18">
        <v>516.6112</v>
      </c>
      <c r="L284" s="18">
        <v>496.3052</v>
      </c>
      <c r="M284" s="18">
        <v>287.6404</v>
      </c>
      <c r="N284" s="18">
        <v>0.556783</v>
      </c>
      <c r="O284" s="18">
        <v>6.270229</v>
      </c>
      <c r="P284" s="18">
        <v>21.05475</v>
      </c>
      <c r="Q284" s="18">
        <v>28.50756</v>
      </c>
      <c r="R284" s="18">
        <v>54.81387</v>
      </c>
      <c r="S284" s="18">
        <v>118.3245</v>
      </c>
      <c r="T284" s="18">
        <v>6.270229</v>
      </c>
      <c r="U284" s="18">
        <v>21.05475</v>
      </c>
      <c r="V284" s="18">
        <v>28.50756</v>
      </c>
      <c r="W284" s="18">
        <v>54.81387</v>
      </c>
      <c r="X284" s="18">
        <v>118.3245</v>
      </c>
      <c r="Y284" s="18">
        <v>73.8016</v>
      </c>
      <c r="Z284" s="18">
        <v>0.0</v>
      </c>
      <c r="AA284" s="18">
        <v>24.94229</v>
      </c>
      <c r="AB284" s="18">
        <v>13.83959</v>
      </c>
      <c r="AC284" s="18">
        <v>16.559</v>
      </c>
      <c r="AD284" s="18">
        <v>15.74627</v>
      </c>
      <c r="AE284" s="18">
        <v>21.91674</v>
      </c>
      <c r="AF284" s="18">
        <v>29.34192</v>
      </c>
      <c r="AG284" s="18">
        <v>26.47161</v>
      </c>
      <c r="AH284" s="18">
        <v>0.0</v>
      </c>
      <c r="AI284" s="18">
        <v>14.45253</v>
      </c>
      <c r="AJ284" s="18">
        <v>7.158786</v>
      </c>
      <c r="AK284" s="18">
        <v>8.980603</v>
      </c>
      <c r="AL284" s="19" t="s">
        <v>58</v>
      </c>
      <c r="AM284" s="19"/>
      <c r="AN284" s="19"/>
      <c r="AO284" s="19"/>
      <c r="AP284" s="19"/>
      <c r="AQ284" s="19"/>
    </row>
    <row r="285">
      <c r="A285" s="14" t="s">
        <v>470</v>
      </c>
      <c r="B285" s="14" t="s">
        <v>484</v>
      </c>
      <c r="C285" s="14" t="s">
        <v>468</v>
      </c>
      <c r="D285" s="14" t="s">
        <v>482</v>
      </c>
      <c r="E285" s="14" t="s">
        <v>72</v>
      </c>
      <c r="F285" s="18">
        <v>2.0</v>
      </c>
      <c r="G285" s="18">
        <v>0.0</v>
      </c>
      <c r="H285" s="18">
        <v>0.0</v>
      </c>
      <c r="I285" s="18">
        <v>0.0</v>
      </c>
      <c r="J285" s="18">
        <v>0.0</v>
      </c>
      <c r="K285" s="18">
        <v>0.0</v>
      </c>
      <c r="L285" s="18">
        <v>0.0</v>
      </c>
      <c r="M285" s="18">
        <v>0.0</v>
      </c>
      <c r="N285" s="18">
        <v>0.0</v>
      </c>
      <c r="O285" s="18">
        <v>0.0</v>
      </c>
      <c r="P285" s="18">
        <v>0.0</v>
      </c>
      <c r="Q285" s="18">
        <v>0.0</v>
      </c>
      <c r="R285" s="18">
        <v>0.0</v>
      </c>
      <c r="S285" s="18">
        <v>0.0</v>
      </c>
      <c r="T285" s="18">
        <v>0.0</v>
      </c>
      <c r="U285" s="18">
        <v>0.0</v>
      </c>
      <c r="V285" s="18">
        <v>0.0</v>
      </c>
      <c r="W285" s="18">
        <v>0.0</v>
      </c>
      <c r="X285" s="18">
        <v>0.0</v>
      </c>
      <c r="Y285" s="18">
        <v>0.0</v>
      </c>
      <c r="Z285" s="18">
        <v>0.0</v>
      </c>
      <c r="AA285" s="18">
        <v>24.94229</v>
      </c>
      <c r="AB285" s="18">
        <v>13.83959</v>
      </c>
      <c r="AC285" s="18">
        <v>16.559</v>
      </c>
      <c r="AD285" s="18">
        <v>4.655556</v>
      </c>
      <c r="AE285" s="18">
        <v>11.17872</v>
      </c>
      <c r="AF285" s="18">
        <v>11.21983</v>
      </c>
      <c r="AG285" s="18">
        <v>11.25834</v>
      </c>
      <c r="AH285" s="18">
        <v>0.0</v>
      </c>
      <c r="AI285" s="18">
        <v>14.45253</v>
      </c>
      <c r="AJ285" s="18">
        <v>7.158786</v>
      </c>
      <c r="AK285" s="18">
        <v>8.980603</v>
      </c>
      <c r="AL285" s="19" t="s">
        <v>58</v>
      </c>
      <c r="AM285" s="19"/>
      <c r="AN285" s="19"/>
      <c r="AO285" s="19"/>
      <c r="AP285" s="19"/>
      <c r="AQ285" s="19"/>
    </row>
    <row r="286">
      <c r="A286" s="14" t="s">
        <v>472</v>
      </c>
      <c r="B286" s="14" t="s">
        <v>485</v>
      </c>
      <c r="C286" s="14" t="s">
        <v>468</v>
      </c>
      <c r="D286" s="14" t="s">
        <v>482</v>
      </c>
      <c r="E286" s="14" t="s">
        <v>75</v>
      </c>
      <c r="F286" s="18">
        <v>7.0</v>
      </c>
      <c r="G286" s="18">
        <v>0.0</v>
      </c>
      <c r="H286" s="18">
        <v>6499.0</v>
      </c>
      <c r="I286" s="18">
        <v>0.0</v>
      </c>
      <c r="J286" s="18">
        <v>115.4374</v>
      </c>
      <c r="K286" s="18">
        <v>115.913</v>
      </c>
      <c r="L286" s="18">
        <v>118.0216</v>
      </c>
      <c r="M286" s="18">
        <v>75.7979</v>
      </c>
      <c r="N286" s="18">
        <v>0.653921</v>
      </c>
      <c r="O286" s="18">
        <v>0.0</v>
      </c>
      <c r="P286" s="18">
        <v>2.150666</v>
      </c>
      <c r="Q286" s="18">
        <v>4.982964</v>
      </c>
      <c r="R286" s="18">
        <v>12.59762</v>
      </c>
      <c r="S286" s="18">
        <v>20.38386</v>
      </c>
      <c r="T286" s="18">
        <v>2.150666</v>
      </c>
      <c r="U286" s="18">
        <v>4.982964</v>
      </c>
      <c r="V286" s="18">
        <v>4.982964</v>
      </c>
      <c r="W286" s="18">
        <v>20.38386</v>
      </c>
      <c r="X286" s="18">
        <v>36.22673</v>
      </c>
      <c r="Y286" s="18">
        <v>16.559</v>
      </c>
      <c r="Z286" s="18">
        <v>0.0</v>
      </c>
      <c r="AA286" s="18">
        <v>24.94229</v>
      </c>
      <c r="AB286" s="18">
        <v>13.83959</v>
      </c>
      <c r="AC286" s="18">
        <v>16.559</v>
      </c>
      <c r="AD286" s="18">
        <v>2.008221</v>
      </c>
      <c r="AE286" s="18">
        <v>6.417937</v>
      </c>
      <c r="AF286" s="18">
        <v>7.915319</v>
      </c>
      <c r="AG286" s="18">
        <v>5.040178</v>
      </c>
      <c r="AH286" s="18">
        <v>0.0</v>
      </c>
      <c r="AI286" s="18">
        <v>14.45253</v>
      </c>
      <c r="AJ286" s="18">
        <v>7.158786</v>
      </c>
      <c r="AK286" s="18">
        <v>8.980603</v>
      </c>
      <c r="AL286" s="19" t="s">
        <v>58</v>
      </c>
      <c r="AM286" s="19"/>
      <c r="AN286" s="19"/>
      <c r="AO286" s="19"/>
      <c r="AP286" s="19"/>
      <c r="AQ286" s="19"/>
    </row>
    <row r="287">
      <c r="A287" s="14" t="s">
        <v>474</v>
      </c>
      <c r="B287" s="14" t="s">
        <v>486</v>
      </c>
      <c r="C287" s="14" t="s">
        <v>468</v>
      </c>
      <c r="D287" s="14" t="s">
        <v>482</v>
      </c>
      <c r="E287" s="14" t="s">
        <v>60</v>
      </c>
      <c r="F287" s="18">
        <v>5.0</v>
      </c>
      <c r="G287" s="18">
        <v>0.0</v>
      </c>
      <c r="H287" s="18">
        <v>2222.0</v>
      </c>
      <c r="I287" s="18">
        <v>0.0</v>
      </c>
      <c r="J287" s="18">
        <v>38.25063</v>
      </c>
      <c r="K287" s="18">
        <v>33.63233</v>
      </c>
      <c r="L287" s="18">
        <v>31.82806</v>
      </c>
      <c r="M287" s="18">
        <v>12.63068</v>
      </c>
      <c r="N287" s="18">
        <v>0.375552</v>
      </c>
      <c r="O287" s="18">
        <v>0.0</v>
      </c>
      <c r="P287" s="18">
        <v>3.319048</v>
      </c>
      <c r="Q287" s="18">
        <v>3.319048</v>
      </c>
      <c r="R287" s="18">
        <v>5.510424</v>
      </c>
      <c r="S287" s="18">
        <v>12.17218</v>
      </c>
      <c r="T287" s="18">
        <v>3.319048</v>
      </c>
      <c r="U287" s="18">
        <v>3.319048</v>
      </c>
      <c r="V287" s="18">
        <v>5.510424</v>
      </c>
      <c r="W287" s="18">
        <v>12.17218</v>
      </c>
      <c r="X287" s="18">
        <v>12.17218</v>
      </c>
      <c r="Y287" s="18">
        <v>6.726466</v>
      </c>
      <c r="Z287" s="18">
        <v>0.0</v>
      </c>
      <c r="AA287" s="18">
        <v>24.94229</v>
      </c>
      <c r="AB287" s="18">
        <v>13.83959</v>
      </c>
      <c r="AC287" s="18">
        <v>16.559</v>
      </c>
      <c r="AD287" s="18">
        <v>1.592041</v>
      </c>
      <c r="AE287" s="18">
        <v>2.716782</v>
      </c>
      <c r="AF287" s="18">
        <v>4.704397</v>
      </c>
      <c r="AG287" s="18">
        <v>3.605416</v>
      </c>
      <c r="AH287" s="18">
        <v>0.0</v>
      </c>
      <c r="AI287" s="18">
        <v>14.45253</v>
      </c>
      <c r="AJ287" s="18">
        <v>7.158786</v>
      </c>
      <c r="AK287" s="18">
        <v>8.980603</v>
      </c>
      <c r="AL287" s="19" t="s">
        <v>58</v>
      </c>
      <c r="AM287" s="19"/>
      <c r="AN287" s="19"/>
      <c r="AO287" s="19"/>
      <c r="AP287" s="19"/>
      <c r="AQ287" s="19"/>
    </row>
    <row r="288">
      <c r="A288" s="14" t="s">
        <v>476</v>
      </c>
      <c r="B288" s="14" t="s">
        <v>487</v>
      </c>
      <c r="C288" s="14" t="s">
        <v>468</v>
      </c>
      <c r="D288" s="14" t="s">
        <v>482</v>
      </c>
      <c r="E288" s="20">
        <v>46300.0</v>
      </c>
      <c r="F288" s="18">
        <v>3.0</v>
      </c>
      <c r="G288" s="18">
        <v>0.0</v>
      </c>
      <c r="H288" s="18">
        <v>4245.0</v>
      </c>
      <c r="I288" s="18">
        <v>0.0</v>
      </c>
      <c r="J288" s="18">
        <v>85.27132</v>
      </c>
      <c r="K288" s="18">
        <v>87.10103</v>
      </c>
      <c r="L288" s="18">
        <v>89.82854</v>
      </c>
      <c r="M288" s="18">
        <v>41.29178</v>
      </c>
      <c r="N288" s="18">
        <v>0.474068</v>
      </c>
      <c r="O288" s="18">
        <v>18.51305</v>
      </c>
      <c r="P288" s="18">
        <v>18.51305</v>
      </c>
      <c r="Q288" s="18">
        <v>18.51305</v>
      </c>
      <c r="R288" s="18">
        <v>27.2962</v>
      </c>
      <c r="S288" s="18">
        <v>41.29178</v>
      </c>
      <c r="T288" s="18">
        <v>18.51305</v>
      </c>
      <c r="U288" s="18">
        <v>18.51305</v>
      </c>
      <c r="V288" s="18">
        <v>18.51305</v>
      </c>
      <c r="W288" s="18">
        <v>27.2962</v>
      </c>
      <c r="X288" s="18">
        <v>41.29178</v>
      </c>
      <c r="Y288" s="18">
        <v>29.03368</v>
      </c>
      <c r="Z288" s="18">
        <v>0.0</v>
      </c>
      <c r="AA288" s="18">
        <v>24.94229</v>
      </c>
      <c r="AB288" s="18">
        <v>13.83959</v>
      </c>
      <c r="AC288" s="18">
        <v>16.559</v>
      </c>
      <c r="AD288" s="18">
        <v>9.64471</v>
      </c>
      <c r="AE288" s="18">
        <v>21.24373</v>
      </c>
      <c r="AF288" s="18">
        <v>26.54083</v>
      </c>
      <c r="AG288" s="18">
        <v>28.50602</v>
      </c>
      <c r="AH288" s="18">
        <v>0.0</v>
      </c>
      <c r="AI288" s="18">
        <v>14.45253</v>
      </c>
      <c r="AJ288" s="18">
        <v>7.158786</v>
      </c>
      <c r="AK288" s="18">
        <v>8.980603</v>
      </c>
      <c r="AL288" s="19" t="s">
        <v>58</v>
      </c>
      <c r="AM288" s="19"/>
      <c r="AN288" s="19"/>
      <c r="AO288" s="19"/>
      <c r="AP288" s="19"/>
      <c r="AQ288" s="19"/>
    </row>
    <row r="289">
      <c r="A289" s="14" t="s">
        <v>478</v>
      </c>
      <c r="B289" s="14" t="s">
        <v>488</v>
      </c>
      <c r="C289" s="14" t="s">
        <v>468</v>
      </c>
      <c r="D289" s="14" t="s">
        <v>482</v>
      </c>
      <c r="E289" s="14" t="s">
        <v>62</v>
      </c>
      <c r="F289" s="18">
        <v>39.0</v>
      </c>
      <c r="G289" s="18">
        <v>3.0</v>
      </c>
      <c r="H289" s="18">
        <v>367.0</v>
      </c>
      <c r="I289" s="18">
        <v>367.0</v>
      </c>
      <c r="J289" s="18">
        <v>0.0</v>
      </c>
      <c r="K289" s="18">
        <v>0.0</v>
      </c>
      <c r="L289" s="18">
        <v>0.0</v>
      </c>
      <c r="M289" s="18">
        <v>0.0</v>
      </c>
      <c r="N289" s="18">
        <v>0.0</v>
      </c>
      <c r="O289" s="18">
        <v>0.0</v>
      </c>
      <c r="P289" s="18">
        <v>0.0</v>
      </c>
      <c r="Q289" s="18">
        <v>0.0</v>
      </c>
      <c r="R289" s="18">
        <v>0.0</v>
      </c>
      <c r="S289" s="18">
        <v>0.0</v>
      </c>
      <c r="T289" s="18">
        <v>0.0</v>
      </c>
      <c r="U289" s="18">
        <v>0.0</v>
      </c>
      <c r="V289" s="18">
        <v>0.0</v>
      </c>
      <c r="W289" s="18">
        <v>0.0</v>
      </c>
      <c r="X289" s="18">
        <v>0.0</v>
      </c>
      <c r="Y289" s="18">
        <v>0.0</v>
      </c>
      <c r="Z289" s="18">
        <v>0.0</v>
      </c>
      <c r="AA289" s="18">
        <v>24.94229</v>
      </c>
      <c r="AB289" s="18">
        <v>13.83959</v>
      </c>
      <c r="AC289" s="18">
        <v>16.559</v>
      </c>
      <c r="AD289" s="18">
        <v>0.0</v>
      </c>
      <c r="AE289" s="18">
        <v>0.0</v>
      </c>
      <c r="AF289" s="18">
        <v>0.0</v>
      </c>
      <c r="AG289" s="18">
        <v>0.0</v>
      </c>
      <c r="AH289" s="18">
        <v>0.0</v>
      </c>
      <c r="AI289" s="18">
        <v>14.45253</v>
      </c>
      <c r="AJ289" s="18">
        <v>7.158786</v>
      </c>
      <c r="AK289" s="18">
        <v>8.980603</v>
      </c>
      <c r="AL289" s="19" t="s">
        <v>58</v>
      </c>
      <c r="AM289" s="19"/>
      <c r="AN289" s="19"/>
      <c r="AO289" s="19"/>
      <c r="AP289" s="19"/>
      <c r="AQ289" s="19"/>
    </row>
    <row r="290">
      <c r="A290" s="14" t="s">
        <v>480</v>
      </c>
      <c r="B290" s="14" t="s">
        <v>489</v>
      </c>
      <c r="C290" s="14" t="s">
        <v>468</v>
      </c>
      <c r="D290" s="14" t="s">
        <v>490</v>
      </c>
      <c r="E290" s="14" t="s">
        <v>88</v>
      </c>
      <c r="F290" s="18">
        <v>4.0</v>
      </c>
      <c r="G290" s="18">
        <v>0.0</v>
      </c>
      <c r="H290" s="18">
        <v>631.0</v>
      </c>
      <c r="I290" s="18">
        <v>0.0</v>
      </c>
      <c r="J290" s="18">
        <v>164.2309</v>
      </c>
      <c r="K290" s="18">
        <v>164.6702</v>
      </c>
      <c r="L290" s="18">
        <v>162.7084</v>
      </c>
      <c r="M290" s="18">
        <v>129.8452</v>
      </c>
      <c r="N290" s="18">
        <v>0.788517</v>
      </c>
      <c r="O290" s="18">
        <v>0.0</v>
      </c>
      <c r="P290" s="18">
        <v>0.0</v>
      </c>
      <c r="Q290" s="18">
        <v>14.9747</v>
      </c>
      <c r="R290" s="18">
        <v>19.8503</v>
      </c>
      <c r="S290" s="18">
        <v>19.8503</v>
      </c>
      <c r="T290" s="18">
        <v>14.9747</v>
      </c>
      <c r="U290" s="18">
        <v>14.9747</v>
      </c>
      <c r="V290" s="18">
        <v>14.9747</v>
      </c>
      <c r="W290" s="18">
        <v>19.8503</v>
      </c>
      <c r="X290" s="18">
        <v>129.8452</v>
      </c>
      <c r="Y290" s="18">
        <v>41.16756</v>
      </c>
      <c r="Z290" s="18">
        <v>0.0</v>
      </c>
      <c r="AA290" s="18">
        <v>22.34436</v>
      </c>
      <c r="AB290" s="18">
        <v>10.5389</v>
      </c>
      <c r="AC290" s="18">
        <v>16.02514</v>
      </c>
      <c r="AD290" s="18">
        <v>24.94229</v>
      </c>
      <c r="AE290" s="18">
        <v>29.45045</v>
      </c>
      <c r="AF290" s="18">
        <v>45.10534</v>
      </c>
      <c r="AG290" s="18">
        <v>41.16756</v>
      </c>
      <c r="AH290" s="18">
        <v>0.0</v>
      </c>
      <c r="AI290" s="18">
        <v>14.45253</v>
      </c>
      <c r="AJ290" s="18">
        <v>7.158786</v>
      </c>
      <c r="AK290" s="18">
        <v>8.980603</v>
      </c>
      <c r="AL290" s="19" t="s">
        <v>58</v>
      </c>
      <c r="AM290" s="19"/>
      <c r="AN290" s="19"/>
      <c r="AO290" s="19"/>
      <c r="AP290" s="19"/>
      <c r="AQ290" s="19"/>
    </row>
    <row r="291">
      <c r="A291" s="14" t="s">
        <v>466</v>
      </c>
      <c r="B291" s="14" t="s">
        <v>491</v>
      </c>
      <c r="C291" s="14" t="s">
        <v>468</v>
      </c>
      <c r="D291" s="14" t="s">
        <v>490</v>
      </c>
      <c r="E291" s="17">
        <v>46310.0</v>
      </c>
      <c r="F291" s="18">
        <v>6.0</v>
      </c>
      <c r="G291" s="18">
        <v>0.0</v>
      </c>
      <c r="H291" s="18">
        <v>5154.0</v>
      </c>
      <c r="I291" s="18">
        <v>0.0</v>
      </c>
      <c r="J291" s="18">
        <v>201.7273</v>
      </c>
      <c r="K291" s="18">
        <v>224.4625</v>
      </c>
      <c r="L291" s="18">
        <v>238.146</v>
      </c>
      <c r="M291" s="18">
        <v>157.0964</v>
      </c>
      <c r="N291" s="18">
        <v>0.699878</v>
      </c>
      <c r="O291" s="18">
        <v>0.0</v>
      </c>
      <c r="P291" s="18">
        <v>0.82381</v>
      </c>
      <c r="Q291" s="18">
        <v>0.82381</v>
      </c>
      <c r="R291" s="18">
        <v>40.17561</v>
      </c>
      <c r="S291" s="18">
        <v>73.65761</v>
      </c>
      <c r="T291" s="18">
        <v>0.82381</v>
      </c>
      <c r="U291" s="18">
        <v>26.36667</v>
      </c>
      <c r="V291" s="18">
        <v>26.36667</v>
      </c>
      <c r="W291" s="18">
        <v>40.17561</v>
      </c>
      <c r="X291" s="18">
        <v>73.65761</v>
      </c>
      <c r="Y291" s="18">
        <v>37.41042</v>
      </c>
      <c r="Z291" s="18">
        <v>0.0</v>
      </c>
      <c r="AA291" s="18">
        <v>22.34436</v>
      </c>
      <c r="AB291" s="18">
        <v>10.5389</v>
      </c>
      <c r="AC291" s="18">
        <v>16.02514</v>
      </c>
      <c r="AD291" s="18">
        <v>15.74627</v>
      </c>
      <c r="AE291" s="18">
        <v>21.91674</v>
      </c>
      <c r="AF291" s="18">
        <v>29.34192</v>
      </c>
      <c r="AG291" s="18">
        <v>26.47161</v>
      </c>
      <c r="AH291" s="18">
        <v>0.0</v>
      </c>
      <c r="AI291" s="18">
        <v>14.45253</v>
      </c>
      <c r="AJ291" s="18">
        <v>7.158786</v>
      </c>
      <c r="AK291" s="18">
        <v>8.980603</v>
      </c>
      <c r="AL291" s="19" t="s">
        <v>58</v>
      </c>
      <c r="AM291" s="19"/>
      <c r="AN291" s="19"/>
      <c r="AO291" s="19"/>
      <c r="AP291" s="19"/>
      <c r="AQ291" s="19"/>
    </row>
    <row r="292">
      <c r="A292" s="14" t="s">
        <v>470</v>
      </c>
      <c r="B292" s="14" t="s">
        <v>492</v>
      </c>
      <c r="C292" s="14" t="s">
        <v>468</v>
      </c>
      <c r="D292" s="14" t="s">
        <v>490</v>
      </c>
      <c r="E292" s="14" t="s">
        <v>72</v>
      </c>
      <c r="F292" s="18">
        <v>4.0</v>
      </c>
      <c r="G292" s="18">
        <v>0.0</v>
      </c>
      <c r="H292" s="18">
        <v>4253.0</v>
      </c>
      <c r="I292" s="18">
        <v>0.0</v>
      </c>
      <c r="J292" s="18">
        <v>67.43126</v>
      </c>
      <c r="K292" s="18">
        <v>64.10055</v>
      </c>
      <c r="L292" s="18">
        <v>57.74548</v>
      </c>
      <c r="M292" s="18">
        <v>40.1531</v>
      </c>
      <c r="N292" s="18">
        <v>0.626408</v>
      </c>
      <c r="O292" s="18">
        <v>0.0</v>
      </c>
      <c r="P292" s="18">
        <v>0.0</v>
      </c>
      <c r="Q292" s="18">
        <v>1.603082</v>
      </c>
      <c r="R292" s="18">
        <v>22.34436</v>
      </c>
      <c r="S292" s="18">
        <v>22.34436</v>
      </c>
      <c r="T292" s="18">
        <v>1.603082</v>
      </c>
      <c r="U292" s="18">
        <v>1.603082</v>
      </c>
      <c r="V292" s="18">
        <v>1.603082</v>
      </c>
      <c r="W292" s="18">
        <v>22.34436</v>
      </c>
      <c r="X292" s="18">
        <v>40.1531</v>
      </c>
      <c r="Y292" s="18">
        <v>16.02514</v>
      </c>
      <c r="Z292" s="18">
        <v>0.0</v>
      </c>
      <c r="AA292" s="18">
        <v>22.34436</v>
      </c>
      <c r="AB292" s="18">
        <v>10.5389</v>
      </c>
      <c r="AC292" s="18">
        <v>16.02514</v>
      </c>
      <c r="AD292" s="18">
        <v>4.655556</v>
      </c>
      <c r="AE292" s="18">
        <v>11.17872</v>
      </c>
      <c r="AF292" s="18">
        <v>11.21983</v>
      </c>
      <c r="AG292" s="18">
        <v>11.25834</v>
      </c>
      <c r="AH292" s="18">
        <v>0.0</v>
      </c>
      <c r="AI292" s="18">
        <v>14.45253</v>
      </c>
      <c r="AJ292" s="18">
        <v>7.158786</v>
      </c>
      <c r="AK292" s="18">
        <v>8.980603</v>
      </c>
      <c r="AL292" s="19" t="s">
        <v>58</v>
      </c>
      <c r="AM292" s="19"/>
      <c r="AN292" s="19"/>
      <c r="AO292" s="19"/>
      <c r="AP292" s="19"/>
      <c r="AQ292" s="19"/>
    </row>
    <row r="293">
      <c r="A293" s="14" t="s">
        <v>472</v>
      </c>
      <c r="B293" s="14" t="s">
        <v>493</v>
      </c>
      <c r="C293" s="14" t="s">
        <v>468</v>
      </c>
      <c r="D293" s="14" t="s">
        <v>490</v>
      </c>
      <c r="E293" s="14" t="s">
        <v>75</v>
      </c>
      <c r="F293" s="18">
        <v>1.0</v>
      </c>
      <c r="G293" s="18">
        <v>0.0</v>
      </c>
      <c r="H293" s="18">
        <v>411.0</v>
      </c>
      <c r="I293" s="18">
        <v>0.0</v>
      </c>
      <c r="J293" s="18">
        <v>7.490021</v>
      </c>
      <c r="K293" s="18">
        <v>6.857507</v>
      </c>
      <c r="L293" s="18">
        <v>6.014428</v>
      </c>
      <c r="M293" s="18">
        <v>6.857507</v>
      </c>
      <c r="N293" s="18">
        <v>1.0</v>
      </c>
      <c r="O293" s="18">
        <v>6.857507</v>
      </c>
      <c r="P293" s="18">
        <v>6.857507</v>
      </c>
      <c r="Q293" s="18">
        <v>6.857507</v>
      </c>
      <c r="R293" s="18">
        <v>6.857507</v>
      </c>
      <c r="S293" s="18">
        <v>6.857507</v>
      </c>
      <c r="T293" s="18">
        <v>6.857507</v>
      </c>
      <c r="U293" s="18">
        <v>6.857507</v>
      </c>
      <c r="V293" s="18">
        <v>6.857507</v>
      </c>
      <c r="W293" s="18">
        <v>6.857507</v>
      </c>
      <c r="X293" s="18">
        <v>6.857507</v>
      </c>
      <c r="Y293" s="18">
        <v>6.857507</v>
      </c>
      <c r="Z293" s="18">
        <v>0.0</v>
      </c>
      <c r="AA293" s="18">
        <v>22.34436</v>
      </c>
      <c r="AB293" s="18">
        <v>10.5389</v>
      </c>
      <c r="AC293" s="18">
        <v>16.02514</v>
      </c>
      <c r="AD293" s="18">
        <v>2.008221</v>
      </c>
      <c r="AE293" s="18">
        <v>6.417937</v>
      </c>
      <c r="AF293" s="18">
        <v>7.915319</v>
      </c>
      <c r="AG293" s="18">
        <v>5.040178</v>
      </c>
      <c r="AH293" s="18">
        <v>0.0</v>
      </c>
      <c r="AI293" s="18">
        <v>14.45253</v>
      </c>
      <c r="AJ293" s="18">
        <v>7.158786</v>
      </c>
      <c r="AK293" s="18">
        <v>8.980603</v>
      </c>
      <c r="AL293" s="19" t="s">
        <v>58</v>
      </c>
      <c r="AM293" s="19"/>
      <c r="AN293" s="19"/>
      <c r="AO293" s="19"/>
      <c r="AP293" s="19"/>
      <c r="AQ293" s="19"/>
    </row>
    <row r="294">
      <c r="A294" s="14" t="s">
        <v>474</v>
      </c>
      <c r="B294" s="14" t="s">
        <v>494</v>
      </c>
      <c r="C294" s="14" t="s">
        <v>468</v>
      </c>
      <c r="D294" s="14" t="s">
        <v>490</v>
      </c>
      <c r="E294" s="14" t="s">
        <v>60</v>
      </c>
      <c r="F294" s="18">
        <v>3.0</v>
      </c>
      <c r="G294" s="18">
        <v>0.0</v>
      </c>
      <c r="H294" s="18">
        <v>988.0</v>
      </c>
      <c r="I294" s="18">
        <v>0.0</v>
      </c>
      <c r="J294" s="18">
        <v>16.27056</v>
      </c>
      <c r="K294" s="18">
        <v>16.05894</v>
      </c>
      <c r="L294" s="18">
        <v>14.04508</v>
      </c>
      <c r="M294" s="18">
        <v>8.175267</v>
      </c>
      <c r="N294" s="18">
        <v>0.509079</v>
      </c>
      <c r="O294" s="18">
        <v>0.0</v>
      </c>
      <c r="P294" s="18">
        <v>0.0</v>
      </c>
      <c r="Q294" s="18">
        <v>0.0</v>
      </c>
      <c r="R294" s="18">
        <v>7.88367</v>
      </c>
      <c r="S294" s="18">
        <v>8.175267</v>
      </c>
      <c r="T294" s="18">
        <v>7.88367</v>
      </c>
      <c r="U294" s="18">
        <v>7.88367</v>
      </c>
      <c r="V294" s="18">
        <v>7.88367</v>
      </c>
      <c r="W294" s="18">
        <v>8.175267</v>
      </c>
      <c r="X294" s="18">
        <v>8.175267</v>
      </c>
      <c r="Y294" s="18">
        <v>5.352979</v>
      </c>
      <c r="Z294" s="18">
        <v>0.0</v>
      </c>
      <c r="AA294" s="18">
        <v>22.34436</v>
      </c>
      <c r="AB294" s="18">
        <v>10.5389</v>
      </c>
      <c r="AC294" s="18">
        <v>16.02514</v>
      </c>
      <c r="AD294" s="18">
        <v>1.592041</v>
      </c>
      <c r="AE294" s="18">
        <v>2.716782</v>
      </c>
      <c r="AF294" s="18">
        <v>4.704397</v>
      </c>
      <c r="AG294" s="18">
        <v>3.605416</v>
      </c>
      <c r="AH294" s="18">
        <v>0.0</v>
      </c>
      <c r="AI294" s="18">
        <v>14.45253</v>
      </c>
      <c r="AJ294" s="18">
        <v>7.158786</v>
      </c>
      <c r="AK294" s="18">
        <v>8.980603</v>
      </c>
      <c r="AL294" s="19" t="s">
        <v>58</v>
      </c>
      <c r="AM294" s="19"/>
      <c r="AN294" s="19"/>
      <c r="AO294" s="19"/>
      <c r="AP294" s="19"/>
      <c r="AQ294" s="19"/>
    </row>
    <row r="295">
      <c r="A295" s="14" t="s">
        <v>476</v>
      </c>
      <c r="B295" s="14" t="s">
        <v>495</v>
      </c>
      <c r="C295" s="14" t="s">
        <v>468</v>
      </c>
      <c r="D295" s="14" t="s">
        <v>490</v>
      </c>
      <c r="E295" s="17">
        <v>46300.0</v>
      </c>
      <c r="F295" s="18">
        <v>9.0</v>
      </c>
      <c r="G295" s="18">
        <v>0.0</v>
      </c>
      <c r="H295" s="18">
        <v>26236.0</v>
      </c>
      <c r="I295" s="18">
        <v>0.0</v>
      </c>
      <c r="J295" s="18">
        <v>459.7606</v>
      </c>
      <c r="K295" s="18">
        <v>461.8127</v>
      </c>
      <c r="L295" s="18">
        <v>421.1125</v>
      </c>
      <c r="M295" s="18">
        <v>373.0818</v>
      </c>
      <c r="N295" s="18">
        <v>0.807864</v>
      </c>
      <c r="O295" s="18">
        <v>0.0</v>
      </c>
      <c r="P295" s="18">
        <v>1.5</v>
      </c>
      <c r="Q295" s="18">
        <v>2.736258</v>
      </c>
      <c r="R295" s="18">
        <v>21.24373</v>
      </c>
      <c r="S295" s="18">
        <v>25.85419</v>
      </c>
      <c r="T295" s="18">
        <v>1.5</v>
      </c>
      <c r="U295" s="18">
        <v>2.736258</v>
      </c>
      <c r="V295" s="18">
        <v>13.92138</v>
      </c>
      <c r="W295" s="18">
        <v>23.47534</v>
      </c>
      <c r="X295" s="18">
        <v>25.85419</v>
      </c>
      <c r="Y295" s="18">
        <v>51.31253</v>
      </c>
      <c r="Z295" s="18">
        <v>0.0</v>
      </c>
      <c r="AA295" s="18">
        <v>22.34436</v>
      </c>
      <c r="AB295" s="18">
        <v>10.5389</v>
      </c>
      <c r="AC295" s="18">
        <v>16.02514</v>
      </c>
      <c r="AD295" s="18">
        <v>9.64471</v>
      </c>
      <c r="AE295" s="18">
        <v>21.24373</v>
      </c>
      <c r="AF295" s="18">
        <v>26.54083</v>
      </c>
      <c r="AG295" s="18">
        <v>28.50602</v>
      </c>
      <c r="AH295" s="18">
        <v>0.0</v>
      </c>
      <c r="AI295" s="18">
        <v>14.45253</v>
      </c>
      <c r="AJ295" s="18">
        <v>7.158786</v>
      </c>
      <c r="AK295" s="18">
        <v>8.980603</v>
      </c>
      <c r="AL295" s="19" t="s">
        <v>58</v>
      </c>
      <c r="AM295" s="19"/>
      <c r="AN295" s="19"/>
      <c r="AO295" s="19"/>
      <c r="AP295" s="19"/>
      <c r="AQ295" s="19"/>
    </row>
    <row r="296">
      <c r="A296" s="14" t="s">
        <v>478</v>
      </c>
      <c r="B296" s="14" t="s">
        <v>496</v>
      </c>
      <c r="C296" s="14" t="s">
        <v>468</v>
      </c>
      <c r="D296" s="14" t="s">
        <v>490</v>
      </c>
      <c r="E296" s="14" t="s">
        <v>62</v>
      </c>
      <c r="F296" s="18">
        <v>62.0</v>
      </c>
      <c r="G296" s="18">
        <v>5.0</v>
      </c>
      <c r="H296" s="18">
        <v>238.0</v>
      </c>
      <c r="I296" s="18">
        <v>238.0</v>
      </c>
      <c r="J296" s="18">
        <v>0.0</v>
      </c>
      <c r="K296" s="18">
        <v>0.0</v>
      </c>
      <c r="L296" s="18">
        <v>0.0</v>
      </c>
      <c r="M296" s="18">
        <v>0.0</v>
      </c>
      <c r="N296" s="18">
        <v>0.0</v>
      </c>
      <c r="O296" s="18">
        <v>0.0</v>
      </c>
      <c r="P296" s="18">
        <v>0.0</v>
      </c>
      <c r="Q296" s="18">
        <v>0.0</v>
      </c>
      <c r="R296" s="18">
        <v>0.0</v>
      </c>
      <c r="S296" s="18">
        <v>0.0</v>
      </c>
      <c r="T296" s="18">
        <v>0.0</v>
      </c>
      <c r="U296" s="18">
        <v>0.0</v>
      </c>
      <c r="V296" s="18">
        <v>0.0</v>
      </c>
      <c r="W296" s="18">
        <v>0.0</v>
      </c>
      <c r="X296" s="18">
        <v>0.0</v>
      </c>
      <c r="Y296" s="18">
        <v>0.0</v>
      </c>
      <c r="Z296" s="18">
        <v>0.0</v>
      </c>
      <c r="AA296" s="18">
        <v>22.34436</v>
      </c>
      <c r="AB296" s="18">
        <v>10.5389</v>
      </c>
      <c r="AC296" s="18">
        <v>16.02514</v>
      </c>
      <c r="AD296" s="18">
        <v>0.0</v>
      </c>
      <c r="AE296" s="18">
        <v>0.0</v>
      </c>
      <c r="AF296" s="18">
        <v>0.0</v>
      </c>
      <c r="AG296" s="18">
        <v>0.0</v>
      </c>
      <c r="AH296" s="18">
        <v>0.0</v>
      </c>
      <c r="AI296" s="18">
        <v>14.45253</v>
      </c>
      <c r="AJ296" s="18">
        <v>7.158786</v>
      </c>
      <c r="AK296" s="18">
        <v>8.980603</v>
      </c>
      <c r="AL296" s="19" t="s">
        <v>58</v>
      </c>
      <c r="AM296" s="19"/>
      <c r="AN296" s="19"/>
      <c r="AO296" s="19"/>
      <c r="AP296" s="19"/>
      <c r="AQ296" s="19"/>
    </row>
    <row r="297">
      <c r="A297" s="14" t="s">
        <v>466</v>
      </c>
      <c r="B297" s="14" t="s">
        <v>497</v>
      </c>
      <c r="C297" s="14" t="s">
        <v>468</v>
      </c>
      <c r="D297" s="14" t="s">
        <v>498</v>
      </c>
      <c r="E297" s="17">
        <v>46310.0</v>
      </c>
      <c r="F297" s="18">
        <v>1.0</v>
      </c>
      <c r="G297" s="18">
        <v>0.0</v>
      </c>
      <c r="H297" s="18">
        <v>47.0</v>
      </c>
      <c r="I297" s="18">
        <v>0.0</v>
      </c>
      <c r="J297" s="18">
        <v>3.34614</v>
      </c>
      <c r="K297" s="18">
        <v>3.328171</v>
      </c>
      <c r="L297" s="18">
        <v>3.320959</v>
      </c>
      <c r="M297" s="18">
        <v>3.328171</v>
      </c>
      <c r="N297" s="18">
        <v>1.0</v>
      </c>
      <c r="O297" s="18">
        <v>3.328171</v>
      </c>
      <c r="P297" s="18">
        <v>3.328171</v>
      </c>
      <c r="Q297" s="18">
        <v>3.328171</v>
      </c>
      <c r="R297" s="18">
        <v>3.328171</v>
      </c>
      <c r="S297" s="18">
        <v>3.328171</v>
      </c>
      <c r="T297" s="18">
        <v>3.328171</v>
      </c>
      <c r="U297" s="18">
        <v>3.328171</v>
      </c>
      <c r="V297" s="18">
        <v>3.328171</v>
      </c>
      <c r="W297" s="18">
        <v>3.328171</v>
      </c>
      <c r="X297" s="18">
        <v>3.328171</v>
      </c>
      <c r="Y297" s="18">
        <v>3.328171</v>
      </c>
      <c r="Z297" s="18">
        <v>0.0</v>
      </c>
      <c r="AA297" s="18">
        <v>8.38675</v>
      </c>
      <c r="AB297" s="18">
        <v>2.754478</v>
      </c>
      <c r="AC297" s="18">
        <v>3.328171</v>
      </c>
      <c r="AD297" s="18">
        <v>15.74627</v>
      </c>
      <c r="AE297" s="18">
        <v>21.91674</v>
      </c>
      <c r="AF297" s="18">
        <v>29.34192</v>
      </c>
      <c r="AG297" s="18">
        <v>26.47161</v>
      </c>
      <c r="AH297" s="18">
        <v>0.0</v>
      </c>
      <c r="AI297" s="18">
        <v>14.45253</v>
      </c>
      <c r="AJ297" s="18">
        <v>7.158786</v>
      </c>
      <c r="AK297" s="18">
        <v>8.980603</v>
      </c>
      <c r="AL297" s="19" t="s">
        <v>58</v>
      </c>
      <c r="AM297" s="19"/>
      <c r="AN297" s="19"/>
      <c r="AO297" s="19"/>
      <c r="AP297" s="19"/>
      <c r="AQ297" s="19"/>
    </row>
    <row r="298">
      <c r="A298" s="14" t="s">
        <v>470</v>
      </c>
      <c r="B298" s="14" t="s">
        <v>499</v>
      </c>
      <c r="C298" s="14" t="s">
        <v>468</v>
      </c>
      <c r="D298" s="14" t="s">
        <v>498</v>
      </c>
      <c r="E298" s="14" t="s">
        <v>72</v>
      </c>
      <c r="F298" s="18">
        <v>4.0</v>
      </c>
      <c r="G298" s="18">
        <v>0.0</v>
      </c>
      <c r="H298" s="18">
        <v>2408.0</v>
      </c>
      <c r="I298" s="18">
        <v>0.0</v>
      </c>
      <c r="J298" s="18">
        <v>49.69347</v>
      </c>
      <c r="K298" s="18">
        <v>49.41169</v>
      </c>
      <c r="L298" s="18">
        <v>47.13345</v>
      </c>
      <c r="M298" s="18">
        <v>20.823</v>
      </c>
      <c r="N298" s="18">
        <v>0.421418</v>
      </c>
      <c r="O298" s="18">
        <v>8.056381</v>
      </c>
      <c r="P298" s="18">
        <v>8.056381</v>
      </c>
      <c r="Q298" s="18">
        <v>8.367916</v>
      </c>
      <c r="R298" s="18">
        <v>12.1644</v>
      </c>
      <c r="S298" s="18">
        <v>12.1644</v>
      </c>
      <c r="T298" s="18">
        <v>8.056381</v>
      </c>
      <c r="U298" s="18">
        <v>8.056381</v>
      </c>
      <c r="V298" s="18">
        <v>8.367916</v>
      </c>
      <c r="W298" s="18">
        <v>12.1644</v>
      </c>
      <c r="X298" s="18">
        <v>12.1644</v>
      </c>
      <c r="Y298" s="18">
        <v>12.35292</v>
      </c>
      <c r="Z298" s="18">
        <v>0.0</v>
      </c>
      <c r="AA298" s="18">
        <v>8.38675</v>
      </c>
      <c r="AB298" s="18">
        <v>2.754478</v>
      </c>
      <c r="AC298" s="18">
        <v>3.328171</v>
      </c>
      <c r="AD298" s="18">
        <v>4.655556</v>
      </c>
      <c r="AE298" s="18">
        <v>11.17872</v>
      </c>
      <c r="AF298" s="18">
        <v>11.21983</v>
      </c>
      <c r="AG298" s="18">
        <v>11.25834</v>
      </c>
      <c r="AH298" s="18">
        <v>0.0</v>
      </c>
      <c r="AI298" s="18">
        <v>14.45253</v>
      </c>
      <c r="AJ298" s="18">
        <v>7.158786</v>
      </c>
      <c r="AK298" s="18">
        <v>8.980603</v>
      </c>
      <c r="AL298" s="19" t="s">
        <v>58</v>
      </c>
      <c r="AM298" s="19"/>
      <c r="AN298" s="19"/>
      <c r="AO298" s="19"/>
      <c r="AP298" s="19"/>
      <c r="AQ298" s="19"/>
    </row>
    <row r="299">
      <c r="A299" s="14" t="s">
        <v>472</v>
      </c>
      <c r="B299" s="14" t="s">
        <v>500</v>
      </c>
      <c r="C299" s="14" t="s">
        <v>468</v>
      </c>
      <c r="D299" s="14" t="s">
        <v>498</v>
      </c>
      <c r="E299" s="14" t="s">
        <v>75</v>
      </c>
      <c r="F299" s="18">
        <v>3.0</v>
      </c>
      <c r="G299" s="18">
        <v>0.0</v>
      </c>
      <c r="H299" s="18">
        <v>328.0</v>
      </c>
      <c r="I299" s="18">
        <v>0.0</v>
      </c>
      <c r="J299" s="18">
        <v>6.728938</v>
      </c>
      <c r="K299" s="18">
        <v>6.720598</v>
      </c>
      <c r="L299" s="18">
        <v>7.020851</v>
      </c>
      <c r="M299" s="18">
        <v>6.720598</v>
      </c>
      <c r="N299" s="18">
        <v>1.0</v>
      </c>
      <c r="O299" s="18">
        <v>0.0</v>
      </c>
      <c r="P299" s="18">
        <v>0.0</v>
      </c>
      <c r="Q299" s="18">
        <v>0.0</v>
      </c>
      <c r="R299" s="18">
        <v>0.0</v>
      </c>
      <c r="S299" s="18">
        <v>6.720598</v>
      </c>
      <c r="T299" s="18">
        <v>6.720598</v>
      </c>
      <c r="U299" s="18">
        <v>6.720598</v>
      </c>
      <c r="V299" s="18">
        <v>6.720598</v>
      </c>
      <c r="W299" s="18">
        <v>6.720598</v>
      </c>
      <c r="X299" s="18">
        <v>6.720598</v>
      </c>
      <c r="Y299" s="18">
        <v>2.240199</v>
      </c>
      <c r="Z299" s="18">
        <v>0.0</v>
      </c>
      <c r="AA299" s="18">
        <v>8.38675</v>
      </c>
      <c r="AB299" s="18">
        <v>2.754478</v>
      </c>
      <c r="AC299" s="18">
        <v>3.328171</v>
      </c>
      <c r="AD299" s="18">
        <v>2.008221</v>
      </c>
      <c r="AE299" s="18">
        <v>6.417937</v>
      </c>
      <c r="AF299" s="18">
        <v>7.915319</v>
      </c>
      <c r="AG299" s="18">
        <v>5.040178</v>
      </c>
      <c r="AH299" s="18">
        <v>0.0</v>
      </c>
      <c r="AI299" s="18">
        <v>14.45253</v>
      </c>
      <c r="AJ299" s="18">
        <v>7.158786</v>
      </c>
      <c r="AK299" s="18">
        <v>8.980603</v>
      </c>
      <c r="AL299" s="19" t="s">
        <v>58</v>
      </c>
      <c r="AM299" s="19"/>
      <c r="AN299" s="19"/>
      <c r="AO299" s="19"/>
      <c r="AP299" s="19"/>
      <c r="AQ299" s="19"/>
    </row>
    <row r="300">
      <c r="A300" s="14" t="s">
        <v>474</v>
      </c>
      <c r="B300" s="14" t="s">
        <v>501</v>
      </c>
      <c r="C300" s="14" t="s">
        <v>468</v>
      </c>
      <c r="D300" s="14" t="s">
        <v>498</v>
      </c>
      <c r="E300" s="14" t="s">
        <v>60</v>
      </c>
      <c r="F300" s="18">
        <v>5.0</v>
      </c>
      <c r="G300" s="18">
        <v>0.0</v>
      </c>
      <c r="H300" s="18">
        <v>148.0</v>
      </c>
      <c r="I300" s="18">
        <v>0.0</v>
      </c>
      <c r="J300" s="18">
        <v>1.957937</v>
      </c>
      <c r="K300" s="18">
        <v>2.562362</v>
      </c>
      <c r="L300" s="18">
        <v>2.109378</v>
      </c>
      <c r="M300" s="18">
        <v>1.704899</v>
      </c>
      <c r="N300" s="18">
        <v>0.665362</v>
      </c>
      <c r="O300" s="18">
        <v>0.0</v>
      </c>
      <c r="P300" s="18">
        <v>0.0</v>
      </c>
      <c r="Q300" s="18">
        <v>0.0</v>
      </c>
      <c r="R300" s="18">
        <v>0.0</v>
      </c>
      <c r="S300" s="18">
        <v>0.857463</v>
      </c>
      <c r="T300" s="18">
        <v>0.857463</v>
      </c>
      <c r="U300" s="18">
        <v>0.857463</v>
      </c>
      <c r="V300" s="18">
        <v>0.857463</v>
      </c>
      <c r="W300" s="18">
        <v>1.704899</v>
      </c>
      <c r="X300" s="18">
        <v>1.704899</v>
      </c>
      <c r="Y300" s="18">
        <v>0.512472</v>
      </c>
      <c r="Z300" s="18">
        <v>0.0</v>
      </c>
      <c r="AA300" s="18">
        <v>8.38675</v>
      </c>
      <c r="AB300" s="18">
        <v>2.754478</v>
      </c>
      <c r="AC300" s="18">
        <v>3.328171</v>
      </c>
      <c r="AD300" s="18">
        <v>1.592041</v>
      </c>
      <c r="AE300" s="18">
        <v>2.716782</v>
      </c>
      <c r="AF300" s="18">
        <v>4.704397</v>
      </c>
      <c r="AG300" s="18">
        <v>3.605416</v>
      </c>
      <c r="AH300" s="18">
        <v>0.0</v>
      </c>
      <c r="AI300" s="18">
        <v>14.45253</v>
      </c>
      <c r="AJ300" s="18">
        <v>7.158786</v>
      </c>
      <c r="AK300" s="18">
        <v>8.980603</v>
      </c>
      <c r="AL300" s="19" t="s">
        <v>58</v>
      </c>
      <c r="AM300" s="19"/>
      <c r="AN300" s="19"/>
      <c r="AO300" s="19"/>
      <c r="AP300" s="19"/>
      <c r="AQ300" s="19"/>
    </row>
    <row r="301">
      <c r="A301" s="14" t="s">
        <v>476</v>
      </c>
      <c r="B301" s="14" t="s">
        <v>502</v>
      </c>
      <c r="C301" s="14" t="s">
        <v>468</v>
      </c>
      <c r="D301" s="14" t="s">
        <v>498</v>
      </c>
      <c r="E301" s="20">
        <v>46300.0</v>
      </c>
      <c r="F301" s="18">
        <v>5.0</v>
      </c>
      <c r="G301" s="18">
        <v>0.0</v>
      </c>
      <c r="H301" s="18">
        <v>3844.0</v>
      </c>
      <c r="I301" s="18">
        <v>0.0</v>
      </c>
      <c r="J301" s="18">
        <v>147.4788</v>
      </c>
      <c r="K301" s="18">
        <v>139.0541</v>
      </c>
      <c r="L301" s="18">
        <v>140.537</v>
      </c>
      <c r="M301" s="18">
        <v>52.34641</v>
      </c>
      <c r="N301" s="18">
        <v>0.376446</v>
      </c>
      <c r="O301" s="18">
        <v>0.0</v>
      </c>
      <c r="P301" s="18">
        <v>8.38675</v>
      </c>
      <c r="Q301" s="18">
        <v>8.38675</v>
      </c>
      <c r="R301" s="18">
        <v>36.03969</v>
      </c>
      <c r="S301" s="18">
        <v>42.2812</v>
      </c>
      <c r="T301" s="18">
        <v>8.38675</v>
      </c>
      <c r="U301" s="18">
        <v>8.38675</v>
      </c>
      <c r="V301" s="18">
        <v>36.03969</v>
      </c>
      <c r="W301" s="18">
        <v>42.2812</v>
      </c>
      <c r="X301" s="18">
        <v>42.2812</v>
      </c>
      <c r="Y301" s="18">
        <v>27.81081</v>
      </c>
      <c r="Z301" s="18">
        <v>0.0</v>
      </c>
      <c r="AA301" s="18">
        <v>8.38675</v>
      </c>
      <c r="AB301" s="18">
        <v>2.754478</v>
      </c>
      <c r="AC301" s="18">
        <v>3.328171</v>
      </c>
      <c r="AD301" s="18">
        <v>9.64471</v>
      </c>
      <c r="AE301" s="18">
        <v>21.24373</v>
      </c>
      <c r="AF301" s="18">
        <v>26.54083</v>
      </c>
      <c r="AG301" s="18">
        <v>28.50602</v>
      </c>
      <c r="AH301" s="18">
        <v>0.0</v>
      </c>
      <c r="AI301" s="18">
        <v>14.45253</v>
      </c>
      <c r="AJ301" s="18">
        <v>7.158786</v>
      </c>
      <c r="AK301" s="18">
        <v>8.980603</v>
      </c>
      <c r="AL301" s="19" t="s">
        <v>58</v>
      </c>
      <c r="AM301" s="19"/>
      <c r="AN301" s="19"/>
      <c r="AO301" s="19"/>
      <c r="AP301" s="19"/>
      <c r="AQ301" s="19"/>
    </row>
    <row r="302">
      <c r="A302" s="14" t="s">
        <v>478</v>
      </c>
      <c r="B302" s="14" t="s">
        <v>503</v>
      </c>
      <c r="C302" s="14" t="s">
        <v>468</v>
      </c>
      <c r="D302" s="14" t="s">
        <v>498</v>
      </c>
      <c r="E302" s="14" t="s">
        <v>62</v>
      </c>
      <c r="F302" s="18">
        <v>55.0</v>
      </c>
      <c r="G302" s="18">
        <v>3.0</v>
      </c>
      <c r="H302" s="18">
        <v>20.0</v>
      </c>
      <c r="I302" s="18">
        <v>20.0</v>
      </c>
      <c r="J302" s="18">
        <v>0.0</v>
      </c>
      <c r="K302" s="18">
        <v>0.0</v>
      </c>
      <c r="L302" s="18">
        <v>0.0</v>
      </c>
      <c r="M302" s="18">
        <v>0.0</v>
      </c>
      <c r="N302" s="18">
        <v>0.0</v>
      </c>
      <c r="O302" s="18">
        <v>0.0</v>
      </c>
      <c r="P302" s="18">
        <v>0.0</v>
      </c>
      <c r="Q302" s="18">
        <v>0.0</v>
      </c>
      <c r="R302" s="18">
        <v>0.0</v>
      </c>
      <c r="S302" s="18">
        <v>0.0</v>
      </c>
      <c r="T302" s="18">
        <v>0.0</v>
      </c>
      <c r="U302" s="18">
        <v>0.0</v>
      </c>
      <c r="V302" s="18">
        <v>0.0</v>
      </c>
      <c r="W302" s="18">
        <v>0.0</v>
      </c>
      <c r="X302" s="18">
        <v>0.0</v>
      </c>
      <c r="Y302" s="18">
        <v>0.0</v>
      </c>
      <c r="Z302" s="18">
        <v>0.0</v>
      </c>
      <c r="AA302" s="18">
        <v>8.38675</v>
      </c>
      <c r="AB302" s="18">
        <v>2.754478</v>
      </c>
      <c r="AC302" s="18">
        <v>3.328171</v>
      </c>
      <c r="AD302" s="18">
        <v>0.0</v>
      </c>
      <c r="AE302" s="18">
        <v>0.0</v>
      </c>
      <c r="AF302" s="18">
        <v>0.0</v>
      </c>
      <c r="AG302" s="18">
        <v>0.0</v>
      </c>
      <c r="AH302" s="18">
        <v>0.0</v>
      </c>
      <c r="AI302" s="18">
        <v>14.45253</v>
      </c>
      <c r="AJ302" s="18">
        <v>7.158786</v>
      </c>
      <c r="AK302" s="18">
        <v>8.980603</v>
      </c>
      <c r="AL302" s="19" t="s">
        <v>58</v>
      </c>
      <c r="AM302" s="19"/>
      <c r="AN302" s="19"/>
      <c r="AO302" s="19"/>
      <c r="AP302" s="19"/>
      <c r="AQ302" s="19"/>
    </row>
    <row r="303">
      <c r="A303" s="14" t="s">
        <v>476</v>
      </c>
      <c r="B303" s="14" t="s">
        <v>504</v>
      </c>
      <c r="C303" s="14" t="s">
        <v>468</v>
      </c>
      <c r="D303" s="14" t="s">
        <v>505</v>
      </c>
      <c r="E303" s="20">
        <v>46300.0</v>
      </c>
      <c r="F303" s="18">
        <v>1.0</v>
      </c>
      <c r="G303" s="18">
        <v>0.0</v>
      </c>
      <c r="H303" s="18">
        <v>0.0</v>
      </c>
      <c r="I303" s="18">
        <v>0.0</v>
      </c>
      <c r="J303" s="18">
        <v>0.0</v>
      </c>
      <c r="K303" s="18">
        <v>12.08333</v>
      </c>
      <c r="L303" s="18">
        <v>44.09048</v>
      </c>
      <c r="M303" s="18">
        <v>12.08333</v>
      </c>
      <c r="N303" s="18">
        <v>1.0</v>
      </c>
      <c r="O303" s="18">
        <v>12.08333</v>
      </c>
      <c r="P303" s="18">
        <v>12.08333</v>
      </c>
      <c r="Q303" s="18">
        <v>12.08333</v>
      </c>
      <c r="R303" s="18">
        <v>12.08333</v>
      </c>
      <c r="S303" s="18">
        <v>12.08333</v>
      </c>
      <c r="T303" s="18">
        <v>12.08333</v>
      </c>
      <c r="U303" s="18">
        <v>12.08333</v>
      </c>
      <c r="V303" s="18">
        <v>12.08333</v>
      </c>
      <c r="W303" s="18">
        <v>12.08333</v>
      </c>
      <c r="X303" s="18">
        <v>12.08333</v>
      </c>
      <c r="Y303" s="18">
        <v>12.08333</v>
      </c>
      <c r="Z303" s="18">
        <v>0.0</v>
      </c>
      <c r="AA303" s="18">
        <v>12.08333</v>
      </c>
      <c r="AB303" s="18">
        <v>1.208333</v>
      </c>
      <c r="AC303" s="18">
        <v>12.08333</v>
      </c>
      <c r="AD303" s="18">
        <v>9.64471</v>
      </c>
      <c r="AE303" s="18">
        <v>21.24373</v>
      </c>
      <c r="AF303" s="18">
        <v>26.54083</v>
      </c>
      <c r="AG303" s="18">
        <v>28.50602</v>
      </c>
      <c r="AH303" s="18">
        <v>0.0</v>
      </c>
      <c r="AI303" s="18">
        <v>14.45253</v>
      </c>
      <c r="AJ303" s="18">
        <v>7.158786</v>
      </c>
      <c r="AK303" s="18">
        <v>8.980603</v>
      </c>
      <c r="AL303" s="19" t="s">
        <v>58</v>
      </c>
      <c r="AM303" s="19"/>
      <c r="AN303" s="19"/>
      <c r="AO303" s="19"/>
      <c r="AP303" s="19"/>
      <c r="AQ303" s="19"/>
    </row>
    <row r="304">
      <c r="A304" s="14" t="s">
        <v>478</v>
      </c>
      <c r="B304" s="14" t="s">
        <v>506</v>
      </c>
      <c r="C304" s="14" t="s">
        <v>468</v>
      </c>
      <c r="D304" s="14" t="s">
        <v>505</v>
      </c>
      <c r="E304" s="14" t="s">
        <v>62</v>
      </c>
      <c r="F304" s="18">
        <v>9.0</v>
      </c>
      <c r="G304" s="18">
        <v>1.0</v>
      </c>
      <c r="H304" s="18">
        <v>1.0</v>
      </c>
      <c r="I304" s="18">
        <v>1.0</v>
      </c>
      <c r="J304" s="18">
        <v>0.0</v>
      </c>
      <c r="K304" s="18">
        <v>0.0</v>
      </c>
      <c r="L304" s="18">
        <v>0.0</v>
      </c>
      <c r="M304" s="18">
        <v>0.0</v>
      </c>
      <c r="N304" s="18">
        <v>0.0</v>
      </c>
      <c r="O304" s="18">
        <v>0.0</v>
      </c>
      <c r="P304" s="18">
        <v>0.0</v>
      </c>
      <c r="Q304" s="18">
        <v>0.0</v>
      </c>
      <c r="R304" s="18">
        <v>0.0</v>
      </c>
      <c r="S304" s="18">
        <v>0.0</v>
      </c>
      <c r="T304" s="18">
        <v>0.0</v>
      </c>
      <c r="U304" s="18">
        <v>0.0</v>
      </c>
      <c r="V304" s="18">
        <v>0.0</v>
      </c>
      <c r="W304" s="18">
        <v>0.0</v>
      </c>
      <c r="X304" s="18">
        <v>0.0</v>
      </c>
      <c r="Y304" s="18">
        <v>0.0</v>
      </c>
      <c r="Z304" s="18">
        <v>0.0</v>
      </c>
      <c r="AA304" s="18">
        <v>12.08333</v>
      </c>
      <c r="AB304" s="18">
        <v>1.208333</v>
      </c>
      <c r="AC304" s="18">
        <v>12.08333</v>
      </c>
      <c r="AD304" s="18">
        <v>0.0</v>
      </c>
      <c r="AE304" s="18">
        <v>0.0</v>
      </c>
      <c r="AF304" s="18">
        <v>0.0</v>
      </c>
      <c r="AG304" s="18">
        <v>0.0</v>
      </c>
      <c r="AH304" s="18">
        <v>0.0</v>
      </c>
      <c r="AI304" s="18">
        <v>14.45253</v>
      </c>
      <c r="AJ304" s="18">
        <v>7.158786</v>
      </c>
      <c r="AK304" s="18">
        <v>8.980603</v>
      </c>
      <c r="AL304" s="19" t="s">
        <v>58</v>
      </c>
      <c r="AM304" s="19"/>
      <c r="AN304" s="19"/>
      <c r="AO304" s="19"/>
      <c r="AP304" s="19"/>
      <c r="AQ304" s="19"/>
    </row>
    <row r="305">
      <c r="A305" s="14" t="s">
        <v>466</v>
      </c>
      <c r="B305" s="14" t="s">
        <v>507</v>
      </c>
      <c r="C305" s="14" t="s">
        <v>468</v>
      </c>
      <c r="D305" s="14" t="s">
        <v>508</v>
      </c>
      <c r="E305" s="17">
        <v>46310.0</v>
      </c>
      <c r="F305" s="18">
        <v>17.0</v>
      </c>
      <c r="G305" s="18">
        <v>0.0</v>
      </c>
      <c r="H305" s="18">
        <v>35033.0</v>
      </c>
      <c r="I305" s="18">
        <v>0.0</v>
      </c>
      <c r="J305" s="18">
        <v>802.3013</v>
      </c>
      <c r="K305" s="18">
        <v>760.6564</v>
      </c>
      <c r="L305" s="18">
        <v>688.2058</v>
      </c>
      <c r="M305" s="18">
        <v>542.0103</v>
      </c>
      <c r="N305" s="18">
        <v>0.712556</v>
      </c>
      <c r="O305" s="18">
        <v>0.0</v>
      </c>
      <c r="P305" s="18">
        <v>6.158599</v>
      </c>
      <c r="Q305" s="18">
        <v>11.39207</v>
      </c>
      <c r="R305" s="18">
        <v>21.12478</v>
      </c>
      <c r="S305" s="18">
        <v>32.44659</v>
      </c>
      <c r="T305" s="18">
        <v>10.27015</v>
      </c>
      <c r="U305" s="18">
        <v>11.39207</v>
      </c>
      <c r="V305" s="18">
        <v>17.65499</v>
      </c>
      <c r="W305" s="18">
        <v>28.35551</v>
      </c>
      <c r="X305" s="18">
        <v>48.03688</v>
      </c>
      <c r="Y305" s="18">
        <v>44.74449</v>
      </c>
      <c r="Z305" s="18">
        <v>0.0</v>
      </c>
      <c r="AA305" s="18">
        <v>17.51025</v>
      </c>
      <c r="AB305" s="18">
        <v>9.763179</v>
      </c>
      <c r="AC305" s="18">
        <v>13.30221</v>
      </c>
      <c r="AD305" s="18">
        <v>15.74627</v>
      </c>
      <c r="AE305" s="18">
        <v>21.91674</v>
      </c>
      <c r="AF305" s="18">
        <v>29.34192</v>
      </c>
      <c r="AG305" s="18">
        <v>26.47161</v>
      </c>
      <c r="AH305" s="18">
        <v>0.0</v>
      </c>
      <c r="AI305" s="18">
        <v>14.45253</v>
      </c>
      <c r="AJ305" s="18">
        <v>7.158786</v>
      </c>
      <c r="AK305" s="18">
        <v>8.980603</v>
      </c>
      <c r="AL305" s="19" t="s">
        <v>58</v>
      </c>
      <c r="AM305" s="19"/>
      <c r="AN305" s="19"/>
      <c r="AO305" s="19"/>
      <c r="AP305" s="19"/>
      <c r="AQ305" s="19"/>
    </row>
    <row r="306">
      <c r="A306" s="14" t="s">
        <v>470</v>
      </c>
      <c r="B306" s="14" t="s">
        <v>509</v>
      </c>
      <c r="C306" s="14" t="s">
        <v>468</v>
      </c>
      <c r="D306" s="14" t="s">
        <v>508</v>
      </c>
      <c r="E306" s="14" t="s">
        <v>72</v>
      </c>
      <c r="F306" s="18">
        <v>14.0</v>
      </c>
      <c r="G306" s="18">
        <v>0.0</v>
      </c>
      <c r="H306" s="18">
        <v>5273.0</v>
      </c>
      <c r="I306" s="18">
        <v>0.0</v>
      </c>
      <c r="J306" s="18">
        <v>95.75587</v>
      </c>
      <c r="K306" s="18">
        <v>99.26957</v>
      </c>
      <c r="L306" s="18">
        <v>135.3034</v>
      </c>
      <c r="M306" s="18">
        <v>73.4613</v>
      </c>
      <c r="N306" s="18">
        <v>0.740018</v>
      </c>
      <c r="O306" s="18">
        <v>0.0</v>
      </c>
      <c r="P306" s="18">
        <v>0.0</v>
      </c>
      <c r="Q306" s="18">
        <v>0.0</v>
      </c>
      <c r="R306" s="18">
        <v>0.406979</v>
      </c>
      <c r="S306" s="18">
        <v>7.84846</v>
      </c>
      <c r="T306" s="18">
        <v>0.102299</v>
      </c>
      <c r="U306" s="18">
        <v>0.406979</v>
      </c>
      <c r="V306" s="18">
        <v>6.271816</v>
      </c>
      <c r="W306" s="18">
        <v>11.17872</v>
      </c>
      <c r="X306" s="18">
        <v>17.51025</v>
      </c>
      <c r="Y306" s="18">
        <v>7.090684</v>
      </c>
      <c r="Z306" s="18">
        <v>0.0</v>
      </c>
      <c r="AA306" s="18">
        <v>17.51025</v>
      </c>
      <c r="AB306" s="18">
        <v>9.763179</v>
      </c>
      <c r="AC306" s="18">
        <v>13.30221</v>
      </c>
      <c r="AD306" s="18">
        <v>4.655556</v>
      </c>
      <c r="AE306" s="18">
        <v>11.17872</v>
      </c>
      <c r="AF306" s="18">
        <v>11.21983</v>
      </c>
      <c r="AG306" s="18">
        <v>11.25834</v>
      </c>
      <c r="AH306" s="18">
        <v>0.0</v>
      </c>
      <c r="AI306" s="18">
        <v>14.45253</v>
      </c>
      <c r="AJ306" s="18">
        <v>7.158786</v>
      </c>
      <c r="AK306" s="18">
        <v>8.980603</v>
      </c>
      <c r="AL306" s="19" t="s">
        <v>58</v>
      </c>
      <c r="AM306" s="19"/>
      <c r="AN306" s="19"/>
      <c r="AO306" s="19"/>
      <c r="AP306" s="19"/>
      <c r="AQ306" s="19"/>
    </row>
    <row r="307">
      <c r="A307" s="14" t="s">
        <v>472</v>
      </c>
      <c r="B307" s="14" t="s">
        <v>510</v>
      </c>
      <c r="C307" s="14" t="s">
        <v>468</v>
      </c>
      <c r="D307" s="14" t="s">
        <v>508</v>
      </c>
      <c r="E307" s="14" t="s">
        <v>75</v>
      </c>
      <c r="F307" s="18">
        <v>5.0</v>
      </c>
      <c r="G307" s="18">
        <v>0.0</v>
      </c>
      <c r="H307" s="18">
        <v>981.0</v>
      </c>
      <c r="I307" s="18">
        <v>0.0</v>
      </c>
      <c r="J307" s="18">
        <v>18.71791</v>
      </c>
      <c r="K307" s="18">
        <v>18.3388</v>
      </c>
      <c r="L307" s="18">
        <v>19.02287</v>
      </c>
      <c r="M307" s="18">
        <v>14.47179</v>
      </c>
      <c r="N307" s="18">
        <v>0.789135</v>
      </c>
      <c r="O307" s="18">
        <v>0.0</v>
      </c>
      <c r="P307" s="18">
        <v>0.0</v>
      </c>
      <c r="Q307" s="18">
        <v>0.0</v>
      </c>
      <c r="R307" s="18">
        <v>1.858787</v>
      </c>
      <c r="S307" s="18">
        <v>2.008221</v>
      </c>
      <c r="T307" s="18">
        <v>1.858787</v>
      </c>
      <c r="U307" s="18">
        <v>1.858787</v>
      </c>
      <c r="V307" s="18">
        <v>1.858787</v>
      </c>
      <c r="W307" s="18">
        <v>2.008221</v>
      </c>
      <c r="X307" s="18">
        <v>14.47179</v>
      </c>
      <c r="Y307" s="18">
        <v>3.667761</v>
      </c>
      <c r="Z307" s="18">
        <v>0.0</v>
      </c>
      <c r="AA307" s="18">
        <v>17.51025</v>
      </c>
      <c r="AB307" s="18">
        <v>9.763179</v>
      </c>
      <c r="AC307" s="18">
        <v>13.30221</v>
      </c>
      <c r="AD307" s="18">
        <v>2.008221</v>
      </c>
      <c r="AE307" s="18">
        <v>6.417937</v>
      </c>
      <c r="AF307" s="18">
        <v>7.915319</v>
      </c>
      <c r="AG307" s="18">
        <v>5.040178</v>
      </c>
      <c r="AH307" s="18">
        <v>0.0</v>
      </c>
      <c r="AI307" s="18">
        <v>14.45253</v>
      </c>
      <c r="AJ307" s="18">
        <v>7.158786</v>
      </c>
      <c r="AK307" s="18">
        <v>8.980603</v>
      </c>
      <c r="AL307" s="19" t="s">
        <v>58</v>
      </c>
      <c r="AM307" s="19"/>
      <c r="AN307" s="19"/>
      <c r="AO307" s="19"/>
      <c r="AP307" s="19"/>
      <c r="AQ307" s="19"/>
    </row>
    <row r="308">
      <c r="A308" s="14" t="s">
        <v>474</v>
      </c>
      <c r="B308" s="14" t="s">
        <v>511</v>
      </c>
      <c r="C308" s="14" t="s">
        <v>468</v>
      </c>
      <c r="D308" s="14" t="s">
        <v>508</v>
      </c>
      <c r="E308" s="14" t="s">
        <v>60</v>
      </c>
      <c r="F308" s="18">
        <v>6.0</v>
      </c>
      <c r="G308" s="18">
        <v>0.0</v>
      </c>
      <c r="H308" s="18">
        <v>5422.0</v>
      </c>
      <c r="I308" s="18">
        <v>0.0</v>
      </c>
      <c r="J308" s="18">
        <v>60.46054</v>
      </c>
      <c r="K308" s="18">
        <v>79.81323</v>
      </c>
      <c r="L308" s="18">
        <v>73.68705</v>
      </c>
      <c r="M308" s="18">
        <v>75.70412</v>
      </c>
      <c r="N308" s="18">
        <v>0.948516</v>
      </c>
      <c r="O308" s="18">
        <v>0.0</v>
      </c>
      <c r="P308" s="18">
        <v>0.0</v>
      </c>
      <c r="Q308" s="18">
        <v>0.0</v>
      </c>
      <c r="R308" s="18">
        <v>2.382964</v>
      </c>
      <c r="S308" s="18">
        <v>2.716782</v>
      </c>
      <c r="T308" s="18">
        <v>1.726149</v>
      </c>
      <c r="U308" s="18">
        <v>1.726149</v>
      </c>
      <c r="V308" s="18">
        <v>2.382964</v>
      </c>
      <c r="W308" s="18">
        <v>2.716782</v>
      </c>
      <c r="X308" s="18">
        <v>2.716782</v>
      </c>
      <c r="Y308" s="18">
        <v>13.30221</v>
      </c>
      <c r="Z308" s="18">
        <v>0.0</v>
      </c>
      <c r="AA308" s="18">
        <v>17.51025</v>
      </c>
      <c r="AB308" s="18">
        <v>9.763179</v>
      </c>
      <c r="AC308" s="18">
        <v>13.30221</v>
      </c>
      <c r="AD308" s="18">
        <v>1.592041</v>
      </c>
      <c r="AE308" s="18">
        <v>2.716782</v>
      </c>
      <c r="AF308" s="18">
        <v>4.704397</v>
      </c>
      <c r="AG308" s="18">
        <v>3.605416</v>
      </c>
      <c r="AH308" s="18">
        <v>0.0</v>
      </c>
      <c r="AI308" s="18">
        <v>14.45253</v>
      </c>
      <c r="AJ308" s="18">
        <v>7.158786</v>
      </c>
      <c r="AK308" s="18">
        <v>8.980603</v>
      </c>
      <c r="AL308" s="19" t="s">
        <v>58</v>
      </c>
      <c r="AM308" s="19"/>
      <c r="AN308" s="19"/>
      <c r="AO308" s="19"/>
      <c r="AP308" s="19"/>
      <c r="AQ308" s="19"/>
    </row>
    <row r="309">
      <c r="A309" s="14" t="s">
        <v>476</v>
      </c>
      <c r="B309" s="14" t="s">
        <v>512</v>
      </c>
      <c r="C309" s="14" t="s">
        <v>468</v>
      </c>
      <c r="D309" s="14" t="s">
        <v>508</v>
      </c>
      <c r="E309" s="17">
        <v>46300.0</v>
      </c>
      <c r="F309" s="18">
        <v>3.0</v>
      </c>
      <c r="G309" s="18">
        <v>0.0</v>
      </c>
      <c r="H309" s="18">
        <v>7992.0</v>
      </c>
      <c r="I309" s="18">
        <v>0.0</v>
      </c>
      <c r="J309" s="18">
        <v>86.66871</v>
      </c>
      <c r="K309" s="18">
        <v>96.34542</v>
      </c>
      <c r="L309" s="18">
        <v>107.8311</v>
      </c>
      <c r="M309" s="18">
        <v>96.34542</v>
      </c>
      <c r="N309" s="18">
        <v>1.0</v>
      </c>
      <c r="O309" s="18">
        <v>0.0</v>
      </c>
      <c r="P309" s="18">
        <v>0.0</v>
      </c>
      <c r="Q309" s="18">
        <v>0.0</v>
      </c>
      <c r="R309" s="18">
        <v>0.0</v>
      </c>
      <c r="S309" s="18">
        <v>96.34542</v>
      </c>
      <c r="T309" s="18">
        <v>96.34542</v>
      </c>
      <c r="U309" s="18">
        <v>96.34542</v>
      </c>
      <c r="V309" s="18">
        <v>96.34542</v>
      </c>
      <c r="W309" s="18">
        <v>96.34542</v>
      </c>
      <c r="X309" s="18">
        <v>96.34542</v>
      </c>
      <c r="Y309" s="18">
        <v>32.11514</v>
      </c>
      <c r="Z309" s="18">
        <v>0.0</v>
      </c>
      <c r="AA309" s="18">
        <v>17.51025</v>
      </c>
      <c r="AB309" s="18">
        <v>9.763179</v>
      </c>
      <c r="AC309" s="18">
        <v>13.30221</v>
      </c>
      <c r="AD309" s="18">
        <v>9.64471</v>
      </c>
      <c r="AE309" s="18">
        <v>21.24373</v>
      </c>
      <c r="AF309" s="18">
        <v>26.54083</v>
      </c>
      <c r="AG309" s="18">
        <v>28.50602</v>
      </c>
      <c r="AH309" s="18">
        <v>0.0</v>
      </c>
      <c r="AI309" s="18">
        <v>14.45253</v>
      </c>
      <c r="AJ309" s="18">
        <v>7.158786</v>
      </c>
      <c r="AK309" s="18">
        <v>8.980603</v>
      </c>
      <c r="AL309" s="19" t="s">
        <v>58</v>
      </c>
      <c r="AM309" s="19"/>
      <c r="AN309" s="19"/>
      <c r="AO309" s="19"/>
      <c r="AP309" s="19"/>
      <c r="AQ309" s="19"/>
    </row>
    <row r="310">
      <c r="A310" s="14" t="s">
        <v>478</v>
      </c>
      <c r="B310" s="14" t="s">
        <v>513</v>
      </c>
      <c r="C310" s="14" t="s">
        <v>468</v>
      </c>
      <c r="D310" s="14" t="s">
        <v>508</v>
      </c>
      <c r="E310" s="14" t="s">
        <v>62</v>
      </c>
      <c r="F310" s="18">
        <v>63.0</v>
      </c>
      <c r="G310" s="18">
        <v>4.0</v>
      </c>
      <c r="H310" s="18">
        <v>228.0</v>
      </c>
      <c r="I310" s="18">
        <v>228.0</v>
      </c>
      <c r="J310" s="18">
        <v>0.0</v>
      </c>
      <c r="K310" s="18">
        <v>0.0</v>
      </c>
      <c r="L310" s="18">
        <v>0.0</v>
      </c>
      <c r="M310" s="18">
        <v>0.0</v>
      </c>
      <c r="N310" s="18">
        <v>0.0</v>
      </c>
      <c r="O310" s="18">
        <v>0.0</v>
      </c>
      <c r="P310" s="18">
        <v>0.0</v>
      </c>
      <c r="Q310" s="18">
        <v>0.0</v>
      </c>
      <c r="R310" s="18">
        <v>0.0</v>
      </c>
      <c r="S310" s="18">
        <v>0.0</v>
      </c>
      <c r="T310" s="18">
        <v>0.0</v>
      </c>
      <c r="U310" s="18">
        <v>0.0</v>
      </c>
      <c r="V310" s="18">
        <v>0.0</v>
      </c>
      <c r="W310" s="18">
        <v>0.0</v>
      </c>
      <c r="X310" s="18">
        <v>0.0</v>
      </c>
      <c r="Y310" s="18">
        <v>0.0</v>
      </c>
      <c r="Z310" s="18">
        <v>0.0</v>
      </c>
      <c r="AA310" s="18">
        <v>17.51025</v>
      </c>
      <c r="AB310" s="18">
        <v>9.763179</v>
      </c>
      <c r="AC310" s="18">
        <v>13.30221</v>
      </c>
      <c r="AD310" s="18">
        <v>0.0</v>
      </c>
      <c r="AE310" s="18">
        <v>0.0</v>
      </c>
      <c r="AF310" s="18">
        <v>0.0</v>
      </c>
      <c r="AG310" s="18">
        <v>0.0</v>
      </c>
      <c r="AH310" s="18">
        <v>0.0</v>
      </c>
      <c r="AI310" s="18">
        <v>14.45253</v>
      </c>
      <c r="AJ310" s="18">
        <v>7.158786</v>
      </c>
      <c r="AK310" s="18">
        <v>8.980603</v>
      </c>
      <c r="AL310" s="19" t="s">
        <v>58</v>
      </c>
      <c r="AM310" s="19"/>
      <c r="AN310" s="19"/>
      <c r="AO310" s="19"/>
      <c r="AP310" s="19"/>
      <c r="AQ310" s="19"/>
    </row>
    <row r="311">
      <c r="A311" s="14" t="s">
        <v>480</v>
      </c>
      <c r="B311" s="14" t="s">
        <v>514</v>
      </c>
      <c r="C311" s="14" t="s">
        <v>468</v>
      </c>
      <c r="D311" s="14" t="s">
        <v>515</v>
      </c>
      <c r="E311" s="14" t="s">
        <v>88</v>
      </c>
      <c r="F311" s="18">
        <v>6.0</v>
      </c>
      <c r="G311" s="18">
        <v>0.0</v>
      </c>
      <c r="H311" s="18">
        <v>5949.0</v>
      </c>
      <c r="I311" s="18">
        <v>0.0</v>
      </c>
      <c r="J311" s="18">
        <v>221.171</v>
      </c>
      <c r="K311" s="18">
        <v>230.278</v>
      </c>
      <c r="L311" s="18">
        <v>231.45</v>
      </c>
      <c r="M311" s="18">
        <v>170.6664</v>
      </c>
      <c r="N311" s="18">
        <v>0.741132</v>
      </c>
      <c r="O311" s="18">
        <v>0.0</v>
      </c>
      <c r="P311" s="18">
        <v>13.6083</v>
      </c>
      <c r="Q311" s="18">
        <v>13.6083</v>
      </c>
      <c r="R311" s="18">
        <v>29.45045</v>
      </c>
      <c r="S311" s="18">
        <v>37.3666</v>
      </c>
      <c r="T311" s="18">
        <v>13.6083</v>
      </c>
      <c r="U311" s="18">
        <v>16.55284</v>
      </c>
      <c r="V311" s="18">
        <v>16.55284</v>
      </c>
      <c r="W311" s="18">
        <v>29.45045</v>
      </c>
      <c r="X311" s="18">
        <v>37.3666</v>
      </c>
      <c r="Y311" s="18">
        <v>38.37967</v>
      </c>
      <c r="Z311" s="18">
        <v>0.0</v>
      </c>
      <c r="AA311" s="18">
        <v>14.76658</v>
      </c>
      <c r="AB311" s="18">
        <v>8.197586</v>
      </c>
      <c r="AC311" s="18">
        <v>10.60805</v>
      </c>
      <c r="AD311" s="18">
        <v>24.94229</v>
      </c>
      <c r="AE311" s="18">
        <v>29.45045</v>
      </c>
      <c r="AF311" s="18">
        <v>45.10534</v>
      </c>
      <c r="AG311" s="18">
        <v>41.16756</v>
      </c>
      <c r="AH311" s="18">
        <v>0.0</v>
      </c>
      <c r="AI311" s="18">
        <v>14.45253</v>
      </c>
      <c r="AJ311" s="18">
        <v>7.158786</v>
      </c>
      <c r="AK311" s="18">
        <v>8.980603</v>
      </c>
      <c r="AL311" s="19" t="s">
        <v>58</v>
      </c>
      <c r="AM311" s="19"/>
      <c r="AN311" s="19"/>
      <c r="AO311" s="19"/>
      <c r="AP311" s="19"/>
      <c r="AQ311" s="19"/>
    </row>
    <row r="312">
      <c r="A312" s="14" t="s">
        <v>466</v>
      </c>
      <c r="B312" s="14" t="s">
        <v>516</v>
      </c>
      <c r="C312" s="14" t="s">
        <v>468</v>
      </c>
      <c r="D312" s="14" t="s">
        <v>515</v>
      </c>
      <c r="E312" s="17">
        <v>46310.0</v>
      </c>
      <c r="F312" s="18">
        <v>40.0</v>
      </c>
      <c r="G312" s="18">
        <v>0.0</v>
      </c>
      <c r="H312" s="18">
        <v>57008.0</v>
      </c>
      <c r="I312" s="18">
        <v>0.0</v>
      </c>
      <c r="J312" s="18">
        <v>957.7159</v>
      </c>
      <c r="K312" s="18">
        <v>940.6955</v>
      </c>
      <c r="L312" s="18">
        <v>923.0234</v>
      </c>
      <c r="M312" s="18">
        <v>573.1272</v>
      </c>
      <c r="N312" s="18">
        <v>0.609259</v>
      </c>
      <c r="O312" s="18">
        <v>0.0</v>
      </c>
      <c r="P312" s="18">
        <v>2.681682</v>
      </c>
      <c r="Q312" s="18">
        <v>7.702915</v>
      </c>
      <c r="R312" s="18">
        <v>14.17098</v>
      </c>
      <c r="S312" s="18">
        <v>24.1657</v>
      </c>
      <c r="T312" s="18">
        <v>5.473943</v>
      </c>
      <c r="U312" s="18">
        <v>7.702915</v>
      </c>
      <c r="V312" s="18">
        <v>10.04581</v>
      </c>
      <c r="W312" s="18">
        <v>17.33678</v>
      </c>
      <c r="X312" s="18">
        <v>24.51036</v>
      </c>
      <c r="Y312" s="18">
        <v>23.51739</v>
      </c>
      <c r="Z312" s="18">
        <v>0.0</v>
      </c>
      <c r="AA312" s="18">
        <v>14.76658</v>
      </c>
      <c r="AB312" s="18">
        <v>8.197586</v>
      </c>
      <c r="AC312" s="18">
        <v>10.60805</v>
      </c>
      <c r="AD312" s="18">
        <v>15.74627</v>
      </c>
      <c r="AE312" s="18">
        <v>21.91674</v>
      </c>
      <c r="AF312" s="18">
        <v>29.34192</v>
      </c>
      <c r="AG312" s="18">
        <v>26.47161</v>
      </c>
      <c r="AH312" s="18">
        <v>0.0</v>
      </c>
      <c r="AI312" s="18">
        <v>14.45253</v>
      </c>
      <c r="AJ312" s="18">
        <v>7.158786</v>
      </c>
      <c r="AK312" s="18">
        <v>8.980603</v>
      </c>
      <c r="AL312" s="19" t="s">
        <v>58</v>
      </c>
      <c r="AM312" s="19"/>
      <c r="AN312" s="19"/>
      <c r="AO312" s="19"/>
      <c r="AP312" s="19"/>
      <c r="AQ312" s="19"/>
    </row>
    <row r="313">
      <c r="A313" s="14" t="s">
        <v>470</v>
      </c>
      <c r="B313" s="14" t="s">
        <v>517</v>
      </c>
      <c r="C313" s="14" t="s">
        <v>468</v>
      </c>
      <c r="D313" s="14" t="s">
        <v>515</v>
      </c>
      <c r="E313" s="14" t="s">
        <v>72</v>
      </c>
      <c r="F313" s="18">
        <v>26.0</v>
      </c>
      <c r="G313" s="18">
        <v>0.0</v>
      </c>
      <c r="H313" s="18">
        <v>15524.0</v>
      </c>
      <c r="I313" s="18">
        <v>0.0</v>
      </c>
      <c r="J313" s="18">
        <v>292.0146</v>
      </c>
      <c r="K313" s="18">
        <v>275.8093</v>
      </c>
      <c r="L313" s="18">
        <v>282.0818</v>
      </c>
      <c r="M313" s="18">
        <v>196.651</v>
      </c>
      <c r="N313" s="18">
        <v>0.712996</v>
      </c>
      <c r="O313" s="18">
        <v>0.0</v>
      </c>
      <c r="P313" s="18">
        <v>0.0</v>
      </c>
      <c r="Q313" s="18">
        <v>1.30618</v>
      </c>
      <c r="R313" s="18">
        <v>4.194298</v>
      </c>
      <c r="S313" s="18">
        <v>13.36148</v>
      </c>
      <c r="T313" s="18">
        <v>2.385882</v>
      </c>
      <c r="U313" s="18">
        <v>3.301982</v>
      </c>
      <c r="V313" s="18">
        <v>4.180665</v>
      </c>
      <c r="W313" s="18">
        <v>6.264636</v>
      </c>
      <c r="X313" s="18">
        <v>16.77957</v>
      </c>
      <c r="Y313" s="18">
        <v>10.60805</v>
      </c>
      <c r="Z313" s="18">
        <v>0.0</v>
      </c>
      <c r="AA313" s="18">
        <v>14.76658</v>
      </c>
      <c r="AB313" s="18">
        <v>8.197586</v>
      </c>
      <c r="AC313" s="18">
        <v>10.60805</v>
      </c>
      <c r="AD313" s="18">
        <v>4.655556</v>
      </c>
      <c r="AE313" s="18">
        <v>11.17872</v>
      </c>
      <c r="AF313" s="18">
        <v>11.21983</v>
      </c>
      <c r="AG313" s="18">
        <v>11.25834</v>
      </c>
      <c r="AH313" s="18">
        <v>0.0</v>
      </c>
      <c r="AI313" s="18">
        <v>14.45253</v>
      </c>
      <c r="AJ313" s="18">
        <v>7.158786</v>
      </c>
      <c r="AK313" s="18">
        <v>8.980603</v>
      </c>
      <c r="AL313" s="19" t="s">
        <v>58</v>
      </c>
      <c r="AM313" s="19"/>
      <c r="AN313" s="19"/>
      <c r="AO313" s="19"/>
      <c r="AP313" s="19"/>
      <c r="AQ313" s="19"/>
    </row>
    <row r="314">
      <c r="A314" s="14" t="s">
        <v>472</v>
      </c>
      <c r="B314" s="14" t="s">
        <v>518</v>
      </c>
      <c r="C314" s="14" t="s">
        <v>468</v>
      </c>
      <c r="D314" s="14" t="s">
        <v>515</v>
      </c>
      <c r="E314" s="14" t="s">
        <v>75</v>
      </c>
      <c r="F314" s="18">
        <v>4.0</v>
      </c>
      <c r="G314" s="18">
        <v>0.0</v>
      </c>
      <c r="H314" s="18">
        <v>1050.0</v>
      </c>
      <c r="I314" s="18">
        <v>0.0</v>
      </c>
      <c r="J314" s="18">
        <v>14.22849</v>
      </c>
      <c r="K314" s="18">
        <v>14.30248</v>
      </c>
      <c r="L314" s="18">
        <v>11.74901</v>
      </c>
      <c r="M314" s="18">
        <v>7.152237</v>
      </c>
      <c r="N314" s="18">
        <v>0.50007</v>
      </c>
      <c r="O314" s="18">
        <v>0.0</v>
      </c>
      <c r="P314" s="18">
        <v>0.0</v>
      </c>
      <c r="Q314" s="18">
        <v>2.996079</v>
      </c>
      <c r="R314" s="18">
        <v>4.154167</v>
      </c>
      <c r="S314" s="18">
        <v>4.154167</v>
      </c>
      <c r="T314" s="18">
        <v>2.996079</v>
      </c>
      <c r="U314" s="18">
        <v>2.996079</v>
      </c>
      <c r="V314" s="18">
        <v>2.996079</v>
      </c>
      <c r="W314" s="18">
        <v>4.154167</v>
      </c>
      <c r="X314" s="18">
        <v>7.152237</v>
      </c>
      <c r="Y314" s="18">
        <v>3.575621</v>
      </c>
      <c r="Z314" s="18">
        <v>0.0</v>
      </c>
      <c r="AA314" s="18">
        <v>14.76658</v>
      </c>
      <c r="AB314" s="18">
        <v>8.197586</v>
      </c>
      <c r="AC314" s="18">
        <v>10.60805</v>
      </c>
      <c r="AD314" s="18">
        <v>2.008221</v>
      </c>
      <c r="AE314" s="18">
        <v>6.417937</v>
      </c>
      <c r="AF314" s="18">
        <v>7.915319</v>
      </c>
      <c r="AG314" s="18">
        <v>5.040178</v>
      </c>
      <c r="AH314" s="18">
        <v>0.0</v>
      </c>
      <c r="AI314" s="18">
        <v>14.45253</v>
      </c>
      <c r="AJ314" s="18">
        <v>7.158786</v>
      </c>
      <c r="AK314" s="18">
        <v>8.980603</v>
      </c>
      <c r="AL314" s="19" t="s">
        <v>58</v>
      </c>
      <c r="AM314" s="19"/>
      <c r="AN314" s="19"/>
      <c r="AO314" s="19"/>
      <c r="AP314" s="19"/>
      <c r="AQ314" s="19"/>
    </row>
    <row r="315">
      <c r="A315" s="14" t="s">
        <v>474</v>
      </c>
      <c r="B315" s="14" t="s">
        <v>519</v>
      </c>
      <c r="C315" s="14" t="s">
        <v>468</v>
      </c>
      <c r="D315" s="14" t="s">
        <v>515</v>
      </c>
      <c r="E315" s="14" t="s">
        <v>60</v>
      </c>
      <c r="F315" s="18">
        <v>4.0</v>
      </c>
      <c r="G315" s="18">
        <v>0.0</v>
      </c>
      <c r="H315" s="18">
        <v>667.0</v>
      </c>
      <c r="I315" s="18">
        <v>0.0</v>
      </c>
      <c r="J315" s="18">
        <v>7.070726</v>
      </c>
      <c r="K315" s="18">
        <v>7.516699</v>
      </c>
      <c r="L315" s="18">
        <v>8.286795</v>
      </c>
      <c r="M315" s="18">
        <v>5.627276</v>
      </c>
      <c r="N315" s="18">
        <v>0.748637</v>
      </c>
      <c r="O315" s="18">
        <v>0.0</v>
      </c>
      <c r="P315" s="18">
        <v>0.0</v>
      </c>
      <c r="Q315" s="18">
        <v>0.297381</v>
      </c>
      <c r="R315" s="18">
        <v>1.592041</v>
      </c>
      <c r="S315" s="18">
        <v>1.592041</v>
      </c>
      <c r="T315" s="18">
        <v>0.297381</v>
      </c>
      <c r="U315" s="18">
        <v>0.297381</v>
      </c>
      <c r="V315" s="18">
        <v>0.297381</v>
      </c>
      <c r="W315" s="18">
        <v>1.592041</v>
      </c>
      <c r="X315" s="18">
        <v>5.627276</v>
      </c>
      <c r="Y315" s="18">
        <v>1.879175</v>
      </c>
      <c r="Z315" s="18">
        <v>0.0</v>
      </c>
      <c r="AA315" s="18">
        <v>14.76658</v>
      </c>
      <c r="AB315" s="18">
        <v>8.197586</v>
      </c>
      <c r="AC315" s="18">
        <v>10.60805</v>
      </c>
      <c r="AD315" s="18">
        <v>1.592041</v>
      </c>
      <c r="AE315" s="18">
        <v>2.716782</v>
      </c>
      <c r="AF315" s="18">
        <v>4.704397</v>
      </c>
      <c r="AG315" s="18">
        <v>3.605416</v>
      </c>
      <c r="AH315" s="18">
        <v>0.0</v>
      </c>
      <c r="AI315" s="18">
        <v>14.45253</v>
      </c>
      <c r="AJ315" s="18">
        <v>7.158786</v>
      </c>
      <c r="AK315" s="18">
        <v>8.980603</v>
      </c>
      <c r="AL315" s="19" t="s">
        <v>58</v>
      </c>
      <c r="AM315" s="19"/>
      <c r="AN315" s="19"/>
      <c r="AO315" s="19"/>
      <c r="AP315" s="19"/>
      <c r="AQ315" s="19"/>
    </row>
    <row r="316">
      <c r="A316" s="14" t="s">
        <v>476</v>
      </c>
      <c r="B316" s="14" t="s">
        <v>520</v>
      </c>
      <c r="C316" s="14" t="s">
        <v>468</v>
      </c>
      <c r="D316" s="14" t="s">
        <v>515</v>
      </c>
      <c r="E316" s="20">
        <v>46300.0</v>
      </c>
      <c r="F316" s="18">
        <v>17.0</v>
      </c>
      <c r="G316" s="18">
        <v>0.0</v>
      </c>
      <c r="H316" s="18">
        <v>10364.0</v>
      </c>
      <c r="I316" s="18">
        <v>0.0</v>
      </c>
      <c r="J316" s="18">
        <v>260.1507</v>
      </c>
      <c r="K316" s="18">
        <v>261.0887</v>
      </c>
      <c r="L316" s="18">
        <v>366.5093</v>
      </c>
      <c r="M316" s="18">
        <v>185.8407</v>
      </c>
      <c r="N316" s="18">
        <v>0.711791</v>
      </c>
      <c r="O316" s="18">
        <v>0.0</v>
      </c>
      <c r="P316" s="18">
        <v>0.0</v>
      </c>
      <c r="Q316" s="18">
        <v>0.0</v>
      </c>
      <c r="R316" s="18">
        <v>3.714957</v>
      </c>
      <c r="S316" s="18">
        <v>20.7861</v>
      </c>
      <c r="T316" s="18">
        <v>1.0</v>
      </c>
      <c r="U316" s="18">
        <v>3.714957</v>
      </c>
      <c r="V316" s="18">
        <v>6.973577</v>
      </c>
      <c r="W316" s="18">
        <v>20.7861</v>
      </c>
      <c r="X316" s="18">
        <v>23.63576</v>
      </c>
      <c r="Y316" s="18">
        <v>15.35816</v>
      </c>
      <c r="Z316" s="18">
        <v>0.0</v>
      </c>
      <c r="AA316" s="18">
        <v>14.76658</v>
      </c>
      <c r="AB316" s="18">
        <v>8.197586</v>
      </c>
      <c r="AC316" s="18">
        <v>10.60805</v>
      </c>
      <c r="AD316" s="18">
        <v>9.64471</v>
      </c>
      <c r="AE316" s="18">
        <v>21.24373</v>
      </c>
      <c r="AF316" s="18">
        <v>26.54083</v>
      </c>
      <c r="AG316" s="18">
        <v>28.50602</v>
      </c>
      <c r="AH316" s="18">
        <v>0.0</v>
      </c>
      <c r="AI316" s="18">
        <v>14.45253</v>
      </c>
      <c r="AJ316" s="18">
        <v>7.158786</v>
      </c>
      <c r="AK316" s="18">
        <v>8.980603</v>
      </c>
      <c r="AL316" s="19" t="s">
        <v>58</v>
      </c>
      <c r="AM316" s="19"/>
      <c r="AN316" s="19"/>
      <c r="AO316" s="19"/>
      <c r="AP316" s="19"/>
      <c r="AQ316" s="19"/>
    </row>
    <row r="317">
      <c r="A317" s="14" t="s">
        <v>478</v>
      </c>
      <c r="B317" s="14" t="s">
        <v>521</v>
      </c>
      <c r="C317" s="14" t="s">
        <v>468</v>
      </c>
      <c r="D317" s="14" t="s">
        <v>515</v>
      </c>
      <c r="E317" s="14" t="s">
        <v>62</v>
      </c>
      <c r="F317" s="18">
        <v>114.0</v>
      </c>
      <c r="G317" s="18">
        <v>10.0</v>
      </c>
      <c r="H317" s="18">
        <v>927.0</v>
      </c>
      <c r="I317" s="18">
        <v>927.0</v>
      </c>
      <c r="J317" s="18">
        <v>0.0</v>
      </c>
      <c r="K317" s="18">
        <v>0.0</v>
      </c>
      <c r="L317" s="18">
        <v>0.0</v>
      </c>
      <c r="M317" s="18">
        <v>0.0</v>
      </c>
      <c r="N317" s="18">
        <v>0.0</v>
      </c>
      <c r="O317" s="18">
        <v>0.0</v>
      </c>
      <c r="P317" s="18">
        <v>0.0</v>
      </c>
      <c r="Q317" s="18">
        <v>0.0</v>
      </c>
      <c r="R317" s="18">
        <v>0.0</v>
      </c>
      <c r="S317" s="18">
        <v>0.0</v>
      </c>
      <c r="T317" s="18">
        <v>0.0</v>
      </c>
      <c r="U317" s="18">
        <v>0.0</v>
      </c>
      <c r="V317" s="18">
        <v>0.0</v>
      </c>
      <c r="W317" s="18">
        <v>0.0</v>
      </c>
      <c r="X317" s="18">
        <v>0.0</v>
      </c>
      <c r="Y317" s="18">
        <v>0.0</v>
      </c>
      <c r="Z317" s="18">
        <v>0.0</v>
      </c>
      <c r="AA317" s="18">
        <v>14.76658</v>
      </c>
      <c r="AB317" s="18">
        <v>8.197586</v>
      </c>
      <c r="AC317" s="18">
        <v>10.60805</v>
      </c>
      <c r="AD317" s="18">
        <v>0.0</v>
      </c>
      <c r="AE317" s="18">
        <v>0.0</v>
      </c>
      <c r="AF317" s="18">
        <v>0.0</v>
      </c>
      <c r="AG317" s="18">
        <v>0.0</v>
      </c>
      <c r="AH317" s="18">
        <v>0.0</v>
      </c>
      <c r="AI317" s="18">
        <v>14.45253</v>
      </c>
      <c r="AJ317" s="18">
        <v>7.158786</v>
      </c>
      <c r="AK317" s="18">
        <v>8.980603</v>
      </c>
      <c r="AL317" s="19" t="s">
        <v>58</v>
      </c>
      <c r="AM317" s="19"/>
      <c r="AN317" s="19"/>
      <c r="AO317" s="19"/>
      <c r="AP317" s="19"/>
      <c r="AQ317" s="19"/>
    </row>
    <row r="318">
      <c r="A318" s="14" t="s">
        <v>466</v>
      </c>
      <c r="B318" s="14" t="s">
        <v>522</v>
      </c>
      <c r="C318" s="14" t="s">
        <v>468</v>
      </c>
      <c r="D318" s="14" t="s">
        <v>523</v>
      </c>
      <c r="E318" s="17">
        <v>46310.0</v>
      </c>
      <c r="F318" s="18">
        <v>13.0</v>
      </c>
      <c r="G318" s="18">
        <v>0.0</v>
      </c>
      <c r="H318" s="18">
        <v>53501.0</v>
      </c>
      <c r="I318" s="18">
        <v>0.0</v>
      </c>
      <c r="J318" s="18">
        <v>356.625</v>
      </c>
      <c r="K318" s="18">
        <v>344.1309</v>
      </c>
      <c r="L318" s="18">
        <v>364.4587</v>
      </c>
      <c r="M318" s="18">
        <v>254.8219</v>
      </c>
      <c r="N318" s="18">
        <v>0.74048</v>
      </c>
      <c r="O318" s="18">
        <v>0.0</v>
      </c>
      <c r="P318" s="18">
        <v>0.0</v>
      </c>
      <c r="Q318" s="18">
        <v>0.0</v>
      </c>
      <c r="R318" s="18">
        <v>16.37608</v>
      </c>
      <c r="S318" s="18">
        <v>30.20413</v>
      </c>
      <c r="T318" s="18">
        <v>4.092535</v>
      </c>
      <c r="U318" s="18">
        <v>16.37608</v>
      </c>
      <c r="V318" s="18">
        <v>18.75976</v>
      </c>
      <c r="W318" s="18">
        <v>30.20413</v>
      </c>
      <c r="X318" s="18">
        <v>33.11174</v>
      </c>
      <c r="Y318" s="18">
        <v>26.47161</v>
      </c>
      <c r="Z318" s="18">
        <v>0.0</v>
      </c>
      <c r="AA318" s="18">
        <v>9.226548</v>
      </c>
      <c r="AB318" s="18">
        <v>4.41132</v>
      </c>
      <c r="AC318" s="18">
        <v>5.040178</v>
      </c>
      <c r="AD318" s="18">
        <v>15.74627</v>
      </c>
      <c r="AE318" s="18">
        <v>21.91674</v>
      </c>
      <c r="AF318" s="18">
        <v>29.34192</v>
      </c>
      <c r="AG318" s="18">
        <v>26.47161</v>
      </c>
      <c r="AH318" s="18">
        <v>0.0</v>
      </c>
      <c r="AI318" s="18">
        <v>14.45253</v>
      </c>
      <c r="AJ318" s="18">
        <v>7.158786</v>
      </c>
      <c r="AK318" s="18">
        <v>8.980603</v>
      </c>
      <c r="AL318" s="19" t="s">
        <v>58</v>
      </c>
      <c r="AM318" s="19"/>
      <c r="AN318" s="19"/>
      <c r="AO318" s="19"/>
      <c r="AP318" s="19"/>
      <c r="AQ318" s="19"/>
    </row>
    <row r="319">
      <c r="A319" s="14" t="s">
        <v>470</v>
      </c>
      <c r="B319" s="14" t="s">
        <v>524</v>
      </c>
      <c r="C319" s="14" t="s">
        <v>468</v>
      </c>
      <c r="D319" s="14" t="s">
        <v>523</v>
      </c>
      <c r="E319" s="14" t="s">
        <v>72</v>
      </c>
      <c r="F319" s="18">
        <v>11.0</v>
      </c>
      <c r="G319" s="18">
        <v>0.0</v>
      </c>
      <c r="H319" s="18">
        <v>14461.0</v>
      </c>
      <c r="I319" s="18">
        <v>0.0</v>
      </c>
      <c r="J319" s="18">
        <v>198.9796</v>
      </c>
      <c r="K319" s="18">
        <v>194.8171</v>
      </c>
      <c r="L319" s="18">
        <v>197.2007</v>
      </c>
      <c r="M319" s="18">
        <v>151.9628</v>
      </c>
      <c r="N319" s="18">
        <v>0.780028</v>
      </c>
      <c r="O319" s="18">
        <v>0.0</v>
      </c>
      <c r="P319" s="18">
        <v>0.0</v>
      </c>
      <c r="Q319" s="18">
        <v>1.332272</v>
      </c>
      <c r="R319" s="18">
        <v>9.226548</v>
      </c>
      <c r="S319" s="18">
        <v>18.02303</v>
      </c>
      <c r="T319" s="18">
        <v>1.332272</v>
      </c>
      <c r="U319" s="18">
        <v>4.344503</v>
      </c>
      <c r="V319" s="18">
        <v>9.226548</v>
      </c>
      <c r="W319" s="18">
        <v>18.02303</v>
      </c>
      <c r="X319" s="18">
        <v>39.21822</v>
      </c>
      <c r="Y319" s="18">
        <v>17.71064</v>
      </c>
      <c r="Z319" s="18">
        <v>0.0</v>
      </c>
      <c r="AA319" s="18">
        <v>9.226548</v>
      </c>
      <c r="AB319" s="18">
        <v>4.41132</v>
      </c>
      <c r="AC319" s="18">
        <v>5.040178</v>
      </c>
      <c r="AD319" s="18">
        <v>4.655556</v>
      </c>
      <c r="AE319" s="18">
        <v>11.17872</v>
      </c>
      <c r="AF319" s="18">
        <v>11.21983</v>
      </c>
      <c r="AG319" s="18">
        <v>11.25834</v>
      </c>
      <c r="AH319" s="18">
        <v>0.0</v>
      </c>
      <c r="AI319" s="18">
        <v>14.45253</v>
      </c>
      <c r="AJ319" s="18">
        <v>7.158786</v>
      </c>
      <c r="AK319" s="18">
        <v>8.980603</v>
      </c>
      <c r="AL319" s="19" t="s">
        <v>58</v>
      </c>
      <c r="AM319" s="19"/>
      <c r="AN319" s="19"/>
      <c r="AO319" s="19"/>
      <c r="AP319" s="19"/>
      <c r="AQ319" s="19"/>
    </row>
    <row r="320">
      <c r="A320" s="14" t="s">
        <v>472</v>
      </c>
      <c r="B320" s="14" t="s">
        <v>525</v>
      </c>
      <c r="C320" s="14" t="s">
        <v>468</v>
      </c>
      <c r="D320" s="14" t="s">
        <v>523</v>
      </c>
      <c r="E320" s="14" t="s">
        <v>75</v>
      </c>
      <c r="F320" s="18">
        <v>8.0</v>
      </c>
      <c r="G320" s="18">
        <v>0.0</v>
      </c>
      <c r="H320" s="18">
        <v>3581.0</v>
      </c>
      <c r="I320" s="18">
        <v>0.0</v>
      </c>
      <c r="J320" s="18">
        <v>40.55796</v>
      </c>
      <c r="K320" s="18">
        <v>40.32143</v>
      </c>
      <c r="L320" s="18">
        <v>39.67346</v>
      </c>
      <c r="M320" s="18">
        <v>31.53371</v>
      </c>
      <c r="N320" s="18">
        <v>0.782058</v>
      </c>
      <c r="O320" s="18">
        <v>0.0</v>
      </c>
      <c r="P320" s="18">
        <v>0.0</v>
      </c>
      <c r="Q320" s="18">
        <v>0.44359</v>
      </c>
      <c r="R320" s="18">
        <v>1.434483</v>
      </c>
      <c r="S320" s="18">
        <v>6.417937</v>
      </c>
      <c r="T320" s="18">
        <v>0.44359</v>
      </c>
      <c r="U320" s="18">
        <v>0.49171</v>
      </c>
      <c r="V320" s="18">
        <v>0.49171</v>
      </c>
      <c r="W320" s="18">
        <v>6.417937</v>
      </c>
      <c r="X320" s="18">
        <v>15.72209</v>
      </c>
      <c r="Y320" s="18">
        <v>5.040178</v>
      </c>
      <c r="Z320" s="18">
        <v>0.0</v>
      </c>
      <c r="AA320" s="18">
        <v>9.226548</v>
      </c>
      <c r="AB320" s="18">
        <v>4.41132</v>
      </c>
      <c r="AC320" s="18">
        <v>5.040178</v>
      </c>
      <c r="AD320" s="18">
        <v>2.008221</v>
      </c>
      <c r="AE320" s="18">
        <v>6.417937</v>
      </c>
      <c r="AF320" s="18">
        <v>7.915319</v>
      </c>
      <c r="AG320" s="18">
        <v>5.040178</v>
      </c>
      <c r="AH320" s="18">
        <v>0.0</v>
      </c>
      <c r="AI320" s="18">
        <v>14.45253</v>
      </c>
      <c r="AJ320" s="18">
        <v>7.158786</v>
      </c>
      <c r="AK320" s="18">
        <v>8.980603</v>
      </c>
      <c r="AL320" s="19" t="s">
        <v>58</v>
      </c>
      <c r="AM320" s="19"/>
      <c r="AN320" s="19"/>
      <c r="AO320" s="19"/>
      <c r="AP320" s="19"/>
      <c r="AQ320" s="19"/>
    </row>
    <row r="321">
      <c r="A321" s="14" t="s">
        <v>474</v>
      </c>
      <c r="B321" s="14" t="s">
        <v>526</v>
      </c>
      <c r="C321" s="14" t="s">
        <v>468</v>
      </c>
      <c r="D321" s="14" t="s">
        <v>523</v>
      </c>
      <c r="E321" s="14" t="s">
        <v>60</v>
      </c>
      <c r="F321" s="18">
        <v>5.0</v>
      </c>
      <c r="G321" s="18">
        <v>0.0</v>
      </c>
      <c r="H321" s="18">
        <v>325.0</v>
      </c>
      <c r="I321" s="18">
        <v>0.0</v>
      </c>
      <c r="J321" s="18">
        <v>1.66829</v>
      </c>
      <c r="K321" s="18">
        <v>4.228356</v>
      </c>
      <c r="L321" s="18">
        <v>3.015652</v>
      </c>
      <c r="M321" s="18">
        <v>1.863596</v>
      </c>
      <c r="N321" s="18">
        <v>0.440738</v>
      </c>
      <c r="O321" s="18">
        <v>0.0</v>
      </c>
      <c r="P321" s="18">
        <v>0.248352</v>
      </c>
      <c r="Q321" s="18">
        <v>0.248352</v>
      </c>
      <c r="R321" s="18">
        <v>0.5</v>
      </c>
      <c r="S321" s="18">
        <v>1.616408</v>
      </c>
      <c r="T321" s="18">
        <v>0.248352</v>
      </c>
      <c r="U321" s="18">
        <v>0.248352</v>
      </c>
      <c r="V321" s="18">
        <v>0.5</v>
      </c>
      <c r="W321" s="18">
        <v>1.616408</v>
      </c>
      <c r="X321" s="18">
        <v>1.616408</v>
      </c>
      <c r="Y321" s="18">
        <v>0.845671</v>
      </c>
      <c r="Z321" s="18">
        <v>0.0</v>
      </c>
      <c r="AA321" s="18">
        <v>9.226548</v>
      </c>
      <c r="AB321" s="18">
        <v>4.41132</v>
      </c>
      <c r="AC321" s="18">
        <v>5.040178</v>
      </c>
      <c r="AD321" s="18">
        <v>1.592041</v>
      </c>
      <c r="AE321" s="18">
        <v>2.716782</v>
      </c>
      <c r="AF321" s="18">
        <v>4.704397</v>
      </c>
      <c r="AG321" s="18">
        <v>3.605416</v>
      </c>
      <c r="AH321" s="18">
        <v>0.0</v>
      </c>
      <c r="AI321" s="18">
        <v>14.45253</v>
      </c>
      <c r="AJ321" s="18">
        <v>7.158786</v>
      </c>
      <c r="AK321" s="18">
        <v>8.980603</v>
      </c>
      <c r="AL321" s="19" t="s">
        <v>58</v>
      </c>
      <c r="AM321" s="19"/>
      <c r="AN321" s="19"/>
      <c r="AO321" s="19"/>
      <c r="AP321" s="19"/>
      <c r="AQ321" s="19"/>
    </row>
    <row r="322">
      <c r="A322" s="14" t="s">
        <v>476</v>
      </c>
      <c r="B322" s="14" t="s">
        <v>527</v>
      </c>
      <c r="C322" s="14" t="s">
        <v>468</v>
      </c>
      <c r="D322" s="14" t="s">
        <v>523</v>
      </c>
      <c r="E322" s="20">
        <v>46300.0</v>
      </c>
      <c r="F322" s="18">
        <v>4.0</v>
      </c>
      <c r="G322" s="18">
        <v>0.0</v>
      </c>
      <c r="H322" s="18">
        <v>90.0</v>
      </c>
      <c r="I322" s="18">
        <v>0.0</v>
      </c>
      <c r="J322" s="18">
        <v>6.217857</v>
      </c>
      <c r="K322" s="18">
        <v>12.03041</v>
      </c>
      <c r="L322" s="18">
        <v>13.44715</v>
      </c>
      <c r="M322" s="18">
        <v>5.924054</v>
      </c>
      <c r="N322" s="18">
        <v>0.492423</v>
      </c>
      <c r="O322" s="18">
        <v>0.0</v>
      </c>
      <c r="P322" s="18">
        <v>0.0</v>
      </c>
      <c r="Q322" s="18">
        <v>1.361905</v>
      </c>
      <c r="R322" s="18">
        <v>4.74445</v>
      </c>
      <c r="S322" s="18">
        <v>4.74445</v>
      </c>
      <c r="T322" s="18">
        <v>1.361905</v>
      </c>
      <c r="U322" s="18">
        <v>1.361905</v>
      </c>
      <c r="V322" s="18">
        <v>1.361905</v>
      </c>
      <c r="W322" s="18">
        <v>4.74445</v>
      </c>
      <c r="X322" s="18">
        <v>5.924054</v>
      </c>
      <c r="Y322" s="18">
        <v>3.007602</v>
      </c>
      <c r="Z322" s="18">
        <v>0.0</v>
      </c>
      <c r="AA322" s="18">
        <v>9.226548</v>
      </c>
      <c r="AB322" s="18">
        <v>4.41132</v>
      </c>
      <c r="AC322" s="18">
        <v>5.040178</v>
      </c>
      <c r="AD322" s="18">
        <v>9.64471</v>
      </c>
      <c r="AE322" s="18">
        <v>21.24373</v>
      </c>
      <c r="AF322" s="18">
        <v>26.54083</v>
      </c>
      <c r="AG322" s="18">
        <v>28.50602</v>
      </c>
      <c r="AH322" s="18">
        <v>0.0</v>
      </c>
      <c r="AI322" s="18">
        <v>14.45253</v>
      </c>
      <c r="AJ322" s="18">
        <v>7.158786</v>
      </c>
      <c r="AK322" s="18">
        <v>8.980603</v>
      </c>
      <c r="AL322" s="19" t="s">
        <v>58</v>
      </c>
      <c r="AM322" s="19"/>
      <c r="AN322" s="19"/>
      <c r="AO322" s="19"/>
      <c r="AP322" s="19"/>
      <c r="AQ322" s="19"/>
    </row>
    <row r="323">
      <c r="A323" s="14" t="s">
        <v>478</v>
      </c>
      <c r="B323" s="14" t="s">
        <v>528</v>
      </c>
      <c r="C323" s="14" t="s">
        <v>468</v>
      </c>
      <c r="D323" s="14" t="s">
        <v>523</v>
      </c>
      <c r="E323" s="14" t="s">
        <v>62</v>
      </c>
      <c r="F323" s="18">
        <v>94.0</v>
      </c>
      <c r="G323" s="18">
        <v>10.0</v>
      </c>
      <c r="H323" s="18">
        <v>775.0</v>
      </c>
      <c r="I323" s="18">
        <v>775.0</v>
      </c>
      <c r="J323" s="18">
        <v>0.0</v>
      </c>
      <c r="K323" s="18">
        <v>0.0</v>
      </c>
      <c r="L323" s="18">
        <v>0.0</v>
      </c>
      <c r="M323" s="18">
        <v>0.0</v>
      </c>
      <c r="N323" s="18">
        <v>0.0</v>
      </c>
      <c r="O323" s="18">
        <v>0.0</v>
      </c>
      <c r="P323" s="18">
        <v>0.0</v>
      </c>
      <c r="Q323" s="18">
        <v>0.0</v>
      </c>
      <c r="R323" s="18">
        <v>0.0</v>
      </c>
      <c r="S323" s="18">
        <v>0.0</v>
      </c>
      <c r="T323" s="18">
        <v>0.0</v>
      </c>
      <c r="U323" s="18">
        <v>0.0</v>
      </c>
      <c r="V323" s="18">
        <v>0.0</v>
      </c>
      <c r="W323" s="18">
        <v>0.0</v>
      </c>
      <c r="X323" s="18">
        <v>0.0</v>
      </c>
      <c r="Y323" s="18">
        <v>0.0</v>
      </c>
      <c r="Z323" s="18">
        <v>0.0</v>
      </c>
      <c r="AA323" s="18">
        <v>9.226548</v>
      </c>
      <c r="AB323" s="18">
        <v>4.41132</v>
      </c>
      <c r="AC323" s="18">
        <v>5.040178</v>
      </c>
      <c r="AD323" s="18">
        <v>0.0</v>
      </c>
      <c r="AE323" s="18">
        <v>0.0</v>
      </c>
      <c r="AF323" s="18">
        <v>0.0</v>
      </c>
      <c r="AG323" s="18">
        <v>0.0</v>
      </c>
      <c r="AH323" s="18">
        <v>0.0</v>
      </c>
      <c r="AI323" s="18">
        <v>14.45253</v>
      </c>
      <c r="AJ323" s="18">
        <v>7.158786</v>
      </c>
      <c r="AK323" s="18">
        <v>8.980603</v>
      </c>
      <c r="AL323" s="19" t="s">
        <v>58</v>
      </c>
      <c r="AM323" s="19"/>
      <c r="AN323" s="19"/>
      <c r="AO323" s="19"/>
      <c r="AP323" s="19"/>
      <c r="AQ323" s="19"/>
    </row>
    <row r="324">
      <c r="A324" s="14" t="s">
        <v>529</v>
      </c>
      <c r="B324" s="14" t="s">
        <v>530</v>
      </c>
      <c r="C324" s="14" t="s">
        <v>531</v>
      </c>
      <c r="D324" s="14" t="s">
        <v>532</v>
      </c>
      <c r="E324" s="14" t="s">
        <v>62</v>
      </c>
      <c r="F324" s="18">
        <v>1.0</v>
      </c>
      <c r="G324" s="18">
        <v>1.0</v>
      </c>
      <c r="H324" s="18">
        <v>6.0</v>
      </c>
      <c r="I324" s="18">
        <v>6.0</v>
      </c>
      <c r="J324" s="18">
        <v>0.0</v>
      </c>
      <c r="K324" s="18">
        <v>0.0</v>
      </c>
      <c r="L324" s="18">
        <v>0.0</v>
      </c>
      <c r="M324" s="18">
        <v>0.0</v>
      </c>
      <c r="N324" s="18">
        <v>0.0</v>
      </c>
      <c r="O324" s="18">
        <v>0.0</v>
      </c>
      <c r="P324" s="18">
        <v>0.0</v>
      </c>
      <c r="Q324" s="18">
        <v>0.0</v>
      </c>
      <c r="R324" s="18">
        <v>0.0</v>
      </c>
      <c r="S324" s="18">
        <v>0.0</v>
      </c>
      <c r="T324" s="18">
        <v>0.0</v>
      </c>
      <c r="U324" s="18">
        <v>0.0</v>
      </c>
      <c r="V324" s="18">
        <v>0.0</v>
      </c>
      <c r="W324" s="18">
        <v>0.0</v>
      </c>
      <c r="X324" s="18">
        <v>0.0</v>
      </c>
      <c r="Y324" s="18">
        <v>0.0</v>
      </c>
      <c r="Z324" s="18">
        <v>0.0</v>
      </c>
      <c r="AA324" s="18">
        <v>0.0</v>
      </c>
      <c r="AB324" s="18">
        <v>0.0</v>
      </c>
      <c r="AC324" s="18">
        <v>0.0</v>
      </c>
      <c r="AD324" s="18">
        <v>0.0</v>
      </c>
      <c r="AE324" s="18">
        <v>0.0</v>
      </c>
      <c r="AF324" s="18">
        <v>0.0</v>
      </c>
      <c r="AG324" s="18">
        <v>0.0</v>
      </c>
      <c r="AH324" s="18">
        <v>0.0</v>
      </c>
      <c r="AI324" s="18">
        <v>0.0</v>
      </c>
      <c r="AJ324" s="18">
        <v>0.0</v>
      </c>
      <c r="AK324" s="18">
        <v>0.0</v>
      </c>
      <c r="AL324" s="19" t="s">
        <v>58</v>
      </c>
      <c r="AM324" s="19"/>
      <c r="AN324" s="19"/>
      <c r="AO324" s="19"/>
      <c r="AP324" s="19"/>
      <c r="AQ324" s="19"/>
    </row>
    <row r="325">
      <c r="A325" s="14" t="s">
        <v>533</v>
      </c>
      <c r="B325" s="14" t="s">
        <v>534</v>
      </c>
      <c r="C325" s="14" t="s">
        <v>535</v>
      </c>
      <c r="D325" s="14" t="s">
        <v>536</v>
      </c>
      <c r="E325" s="17">
        <v>46310.0</v>
      </c>
      <c r="F325" s="18">
        <v>7.0</v>
      </c>
      <c r="G325" s="18">
        <v>0.0</v>
      </c>
      <c r="H325" s="18">
        <v>1751.0</v>
      </c>
      <c r="I325" s="18">
        <v>0.0</v>
      </c>
      <c r="J325" s="18">
        <v>31.00208</v>
      </c>
      <c r="K325" s="18">
        <v>31.65635</v>
      </c>
      <c r="L325" s="18">
        <v>36.41057</v>
      </c>
      <c r="M325" s="18">
        <v>22.81571</v>
      </c>
      <c r="N325" s="18">
        <v>0.720731</v>
      </c>
      <c r="O325" s="18">
        <v>0.0</v>
      </c>
      <c r="P325" s="18">
        <v>0.0</v>
      </c>
      <c r="Q325" s="18">
        <v>0.0</v>
      </c>
      <c r="R325" s="18">
        <v>0.0</v>
      </c>
      <c r="S325" s="18">
        <v>8.840644</v>
      </c>
      <c r="T325" s="18">
        <v>8.840644</v>
      </c>
      <c r="U325" s="18">
        <v>8.840644</v>
      </c>
      <c r="V325" s="18">
        <v>8.840644</v>
      </c>
      <c r="W325" s="18">
        <v>10.09873</v>
      </c>
      <c r="X325" s="18">
        <v>12.71697</v>
      </c>
      <c r="Y325" s="18">
        <v>4.522336</v>
      </c>
      <c r="Z325" s="18">
        <v>0.0</v>
      </c>
      <c r="AA325" s="18">
        <v>5.249068</v>
      </c>
      <c r="AB325" s="18">
        <v>1.516214</v>
      </c>
      <c r="AC325" s="18">
        <v>4.522336</v>
      </c>
      <c r="AD325" s="18">
        <v>2.075943</v>
      </c>
      <c r="AE325" s="18">
        <v>4.152278</v>
      </c>
      <c r="AF325" s="18">
        <v>5.737498</v>
      </c>
      <c r="AG325" s="18">
        <v>5.080861</v>
      </c>
      <c r="AH325" s="18">
        <v>0.00267</v>
      </c>
      <c r="AI325" s="18">
        <v>3.576586</v>
      </c>
      <c r="AJ325" s="18">
        <v>3.271492</v>
      </c>
      <c r="AK325" s="18">
        <v>4.15726</v>
      </c>
      <c r="AL325" s="19" t="s">
        <v>58</v>
      </c>
      <c r="AM325" s="19"/>
      <c r="AN325" s="19"/>
      <c r="AO325" s="19"/>
      <c r="AP325" s="19"/>
      <c r="AQ325" s="19"/>
    </row>
    <row r="326">
      <c r="A326" s="14" t="s">
        <v>537</v>
      </c>
      <c r="B326" s="14" t="s">
        <v>538</v>
      </c>
      <c r="C326" s="14" t="s">
        <v>535</v>
      </c>
      <c r="D326" s="14" t="s">
        <v>536</v>
      </c>
      <c r="E326" s="14" t="s">
        <v>72</v>
      </c>
      <c r="F326" s="18">
        <v>1.0</v>
      </c>
      <c r="G326" s="18">
        <v>0.0</v>
      </c>
      <c r="H326" s="18">
        <v>580.0</v>
      </c>
      <c r="I326" s="18">
        <v>0.0</v>
      </c>
      <c r="J326" s="18">
        <v>5.784799</v>
      </c>
      <c r="K326" s="18">
        <v>6.218119</v>
      </c>
      <c r="L326" s="18">
        <v>6.879249</v>
      </c>
      <c r="M326" s="18">
        <v>6.218119</v>
      </c>
      <c r="N326" s="18">
        <v>1.0</v>
      </c>
      <c r="O326" s="18">
        <v>6.218119</v>
      </c>
      <c r="P326" s="18">
        <v>6.218119</v>
      </c>
      <c r="Q326" s="18">
        <v>6.218119</v>
      </c>
      <c r="R326" s="18">
        <v>6.218119</v>
      </c>
      <c r="S326" s="18">
        <v>6.218119</v>
      </c>
      <c r="T326" s="18">
        <v>6.218119</v>
      </c>
      <c r="U326" s="18">
        <v>6.218119</v>
      </c>
      <c r="V326" s="18">
        <v>6.218119</v>
      </c>
      <c r="W326" s="18">
        <v>6.218119</v>
      </c>
      <c r="X326" s="18">
        <v>6.218119</v>
      </c>
      <c r="Y326" s="18">
        <v>6.218119</v>
      </c>
      <c r="Z326" s="18">
        <v>0.0</v>
      </c>
      <c r="AA326" s="18">
        <v>5.249068</v>
      </c>
      <c r="AB326" s="18">
        <v>1.516214</v>
      </c>
      <c r="AC326" s="18">
        <v>4.522336</v>
      </c>
      <c r="AD326" s="18">
        <v>2.69059</v>
      </c>
      <c r="AE326" s="18">
        <v>4.587207</v>
      </c>
      <c r="AF326" s="18">
        <v>6.011942</v>
      </c>
      <c r="AG326" s="18">
        <v>6.218119</v>
      </c>
      <c r="AH326" s="18">
        <v>0.00267</v>
      </c>
      <c r="AI326" s="18">
        <v>3.576586</v>
      </c>
      <c r="AJ326" s="18">
        <v>3.271492</v>
      </c>
      <c r="AK326" s="18">
        <v>4.15726</v>
      </c>
      <c r="AL326" s="19" t="s">
        <v>58</v>
      </c>
      <c r="AM326" s="19"/>
      <c r="AN326" s="19"/>
      <c r="AO326" s="19"/>
      <c r="AP326" s="19"/>
      <c r="AQ326" s="19"/>
    </row>
    <row r="327">
      <c r="A327" s="14" t="s">
        <v>539</v>
      </c>
      <c r="B327" s="14" t="s">
        <v>540</v>
      </c>
      <c r="C327" s="14" t="s">
        <v>535</v>
      </c>
      <c r="D327" s="14" t="s">
        <v>536</v>
      </c>
      <c r="E327" s="14" t="s">
        <v>75</v>
      </c>
      <c r="F327" s="18">
        <v>5.0</v>
      </c>
      <c r="G327" s="18">
        <v>0.0</v>
      </c>
      <c r="H327" s="18">
        <v>2988.0</v>
      </c>
      <c r="I327" s="18">
        <v>0.0</v>
      </c>
      <c r="J327" s="18">
        <v>34.38314</v>
      </c>
      <c r="K327" s="18">
        <v>31.21965</v>
      </c>
      <c r="L327" s="18">
        <v>34.51191</v>
      </c>
      <c r="M327" s="18">
        <v>11.37155</v>
      </c>
      <c r="N327" s="18">
        <v>0.364243</v>
      </c>
      <c r="O327" s="18">
        <v>1.538091</v>
      </c>
      <c r="P327" s="18">
        <v>3.862144</v>
      </c>
      <c r="Q327" s="18">
        <v>3.862144</v>
      </c>
      <c r="R327" s="18">
        <v>5.249068</v>
      </c>
      <c r="S327" s="18">
        <v>9.198795</v>
      </c>
      <c r="T327" s="18">
        <v>1.538091</v>
      </c>
      <c r="U327" s="18">
        <v>3.862144</v>
      </c>
      <c r="V327" s="18">
        <v>3.862144</v>
      </c>
      <c r="W327" s="18">
        <v>5.249068</v>
      </c>
      <c r="X327" s="18">
        <v>9.198795</v>
      </c>
      <c r="Y327" s="18">
        <v>6.24393</v>
      </c>
      <c r="Z327" s="18">
        <v>0.0</v>
      </c>
      <c r="AA327" s="18">
        <v>5.249068</v>
      </c>
      <c r="AB327" s="18">
        <v>1.516214</v>
      </c>
      <c r="AC327" s="18">
        <v>4.522336</v>
      </c>
      <c r="AD327" s="18">
        <v>3.143895</v>
      </c>
      <c r="AE327" s="18">
        <v>3.517798</v>
      </c>
      <c r="AF327" s="18">
        <v>5.282124</v>
      </c>
      <c r="AG327" s="18">
        <v>5.670935</v>
      </c>
      <c r="AH327" s="18">
        <v>0.00267</v>
      </c>
      <c r="AI327" s="18">
        <v>3.576586</v>
      </c>
      <c r="AJ327" s="18">
        <v>3.271492</v>
      </c>
      <c r="AK327" s="18">
        <v>4.15726</v>
      </c>
      <c r="AL327" s="19" t="s">
        <v>58</v>
      </c>
      <c r="AM327" s="19"/>
      <c r="AN327" s="19"/>
      <c r="AO327" s="19"/>
      <c r="AP327" s="19"/>
      <c r="AQ327" s="19"/>
    </row>
    <row r="328">
      <c r="A328" s="14" t="s">
        <v>541</v>
      </c>
      <c r="B328" s="14" t="s">
        <v>542</v>
      </c>
      <c r="C328" s="14" t="s">
        <v>535</v>
      </c>
      <c r="D328" s="14" t="s">
        <v>536</v>
      </c>
      <c r="E328" s="14" t="s">
        <v>60</v>
      </c>
      <c r="F328" s="18">
        <v>14.0</v>
      </c>
      <c r="G328" s="18">
        <v>1.0</v>
      </c>
      <c r="H328" s="18">
        <v>3217.0</v>
      </c>
      <c r="I328" s="18">
        <v>12.0</v>
      </c>
      <c r="J328" s="18">
        <v>22.65445</v>
      </c>
      <c r="K328" s="18">
        <v>20.46992</v>
      </c>
      <c r="L328" s="18">
        <v>21.13496</v>
      </c>
      <c r="M328" s="18">
        <v>8.830748</v>
      </c>
      <c r="N328" s="18">
        <v>0.431401</v>
      </c>
      <c r="O328" s="18">
        <v>0.0</v>
      </c>
      <c r="P328" s="18">
        <v>0.0</v>
      </c>
      <c r="Q328" s="18">
        <v>0.648148</v>
      </c>
      <c r="R328" s="18">
        <v>1.929729</v>
      </c>
      <c r="S328" s="18">
        <v>2.171454</v>
      </c>
      <c r="T328" s="18">
        <v>0.84</v>
      </c>
      <c r="U328" s="18">
        <v>1.614049</v>
      </c>
      <c r="V328" s="18">
        <v>1.929729</v>
      </c>
      <c r="W328" s="18">
        <v>2.171454</v>
      </c>
      <c r="X328" s="18">
        <v>2.513386</v>
      </c>
      <c r="Y328" s="18">
        <v>1.462137</v>
      </c>
      <c r="Z328" s="18">
        <v>0.0</v>
      </c>
      <c r="AA328" s="18">
        <v>5.249068</v>
      </c>
      <c r="AB328" s="18">
        <v>1.516214</v>
      </c>
      <c r="AC328" s="18">
        <v>4.522336</v>
      </c>
      <c r="AD328" s="18">
        <v>2.085797</v>
      </c>
      <c r="AE328" s="18">
        <v>2.470522</v>
      </c>
      <c r="AF328" s="18">
        <v>3.682789</v>
      </c>
      <c r="AG328" s="18">
        <v>1.891538</v>
      </c>
      <c r="AH328" s="18">
        <v>0.00267</v>
      </c>
      <c r="AI328" s="18">
        <v>3.576586</v>
      </c>
      <c r="AJ328" s="18">
        <v>3.271492</v>
      </c>
      <c r="AK328" s="18">
        <v>4.15726</v>
      </c>
      <c r="AL328" s="19" t="s">
        <v>58</v>
      </c>
      <c r="AM328" s="19"/>
      <c r="AN328" s="19"/>
      <c r="AO328" s="19"/>
      <c r="AP328" s="19"/>
      <c r="AQ328" s="19"/>
    </row>
    <row r="329">
      <c r="A329" s="14" t="s">
        <v>543</v>
      </c>
      <c r="B329" s="14" t="s">
        <v>544</v>
      </c>
      <c r="C329" s="14" t="s">
        <v>535</v>
      </c>
      <c r="D329" s="14" t="s">
        <v>536</v>
      </c>
      <c r="E329" s="20">
        <v>46300.0</v>
      </c>
      <c r="F329" s="18">
        <v>8.0</v>
      </c>
      <c r="G329" s="18">
        <v>1.0</v>
      </c>
      <c r="H329" s="18">
        <v>2606.0</v>
      </c>
      <c r="I329" s="18">
        <v>8.0</v>
      </c>
      <c r="J329" s="18">
        <v>35.21262</v>
      </c>
      <c r="K329" s="18">
        <v>34.76555</v>
      </c>
      <c r="L329" s="18">
        <v>37.46092</v>
      </c>
      <c r="M329" s="18">
        <v>16.06862</v>
      </c>
      <c r="N329" s="18">
        <v>0.4622</v>
      </c>
      <c r="O329" s="18">
        <v>0.0</v>
      </c>
      <c r="P329" s="18">
        <v>0.0</v>
      </c>
      <c r="Q329" s="18">
        <v>0.0</v>
      </c>
      <c r="R329" s="18">
        <v>5.641307</v>
      </c>
      <c r="S329" s="18">
        <v>7.443752</v>
      </c>
      <c r="T329" s="18">
        <v>5.61187</v>
      </c>
      <c r="U329" s="18">
        <v>5.641307</v>
      </c>
      <c r="V329" s="18">
        <v>5.641307</v>
      </c>
      <c r="W329" s="18">
        <v>7.443752</v>
      </c>
      <c r="X329" s="18">
        <v>7.671792</v>
      </c>
      <c r="Y329" s="18">
        <v>4.345694</v>
      </c>
      <c r="Z329" s="18">
        <v>0.0</v>
      </c>
      <c r="AA329" s="18">
        <v>5.249068</v>
      </c>
      <c r="AB329" s="18">
        <v>1.516214</v>
      </c>
      <c r="AC329" s="18">
        <v>4.522336</v>
      </c>
      <c r="AD329" s="18">
        <v>3.199157</v>
      </c>
      <c r="AE329" s="18">
        <v>5.61187</v>
      </c>
      <c r="AF329" s="18">
        <v>7.161092</v>
      </c>
      <c r="AG329" s="18">
        <v>4.753911</v>
      </c>
      <c r="AH329" s="18">
        <v>0.00267</v>
      </c>
      <c r="AI329" s="18">
        <v>3.576586</v>
      </c>
      <c r="AJ329" s="18">
        <v>3.271492</v>
      </c>
      <c r="AK329" s="18">
        <v>4.15726</v>
      </c>
      <c r="AL329" s="19" t="s">
        <v>58</v>
      </c>
      <c r="AM329" s="19"/>
      <c r="AN329" s="19"/>
      <c r="AO329" s="19"/>
      <c r="AP329" s="19"/>
      <c r="AQ329" s="19"/>
    </row>
    <row r="330">
      <c r="A330" s="14" t="s">
        <v>545</v>
      </c>
      <c r="B330" s="14" t="s">
        <v>546</v>
      </c>
      <c r="C330" s="14" t="s">
        <v>535</v>
      </c>
      <c r="D330" s="14" t="s">
        <v>536</v>
      </c>
      <c r="E330" s="14" t="s">
        <v>62</v>
      </c>
      <c r="F330" s="18">
        <v>47.0</v>
      </c>
      <c r="G330" s="18">
        <v>5.0</v>
      </c>
      <c r="H330" s="18">
        <v>175.0</v>
      </c>
      <c r="I330" s="18">
        <v>175.0</v>
      </c>
      <c r="J330" s="18">
        <v>0.0</v>
      </c>
      <c r="K330" s="18">
        <v>0.0</v>
      </c>
      <c r="L330" s="18">
        <v>0.0</v>
      </c>
      <c r="M330" s="18">
        <v>0.0</v>
      </c>
      <c r="N330" s="18">
        <v>0.0</v>
      </c>
      <c r="O330" s="18">
        <v>0.0</v>
      </c>
      <c r="P330" s="18">
        <v>0.0</v>
      </c>
      <c r="Q330" s="18">
        <v>0.0</v>
      </c>
      <c r="R330" s="18">
        <v>0.0</v>
      </c>
      <c r="S330" s="18">
        <v>0.0</v>
      </c>
      <c r="T330" s="18">
        <v>0.0</v>
      </c>
      <c r="U330" s="18">
        <v>0.0</v>
      </c>
      <c r="V330" s="18">
        <v>0.0</v>
      </c>
      <c r="W330" s="18">
        <v>0.0</v>
      </c>
      <c r="X330" s="18">
        <v>0.0</v>
      </c>
      <c r="Y330" s="18">
        <v>0.0</v>
      </c>
      <c r="Z330" s="18">
        <v>0.0</v>
      </c>
      <c r="AA330" s="18">
        <v>5.249068</v>
      </c>
      <c r="AB330" s="18">
        <v>1.516214</v>
      </c>
      <c r="AC330" s="18">
        <v>4.522336</v>
      </c>
      <c r="AD330" s="18">
        <v>0.0</v>
      </c>
      <c r="AE330" s="18">
        <v>0.0</v>
      </c>
      <c r="AF330" s="18">
        <v>0.0</v>
      </c>
      <c r="AG330" s="18">
        <v>0.0</v>
      </c>
      <c r="AH330" s="18">
        <v>0.00267</v>
      </c>
      <c r="AI330" s="18">
        <v>3.576586</v>
      </c>
      <c r="AJ330" s="18">
        <v>3.271492</v>
      </c>
      <c r="AK330" s="18">
        <v>4.15726</v>
      </c>
      <c r="AL330" s="19" t="s">
        <v>58</v>
      </c>
      <c r="AM330" s="19"/>
      <c r="AN330" s="19"/>
      <c r="AO330" s="19"/>
      <c r="AP330" s="19"/>
      <c r="AQ330" s="19"/>
    </row>
    <row r="331">
      <c r="A331" s="14" t="s">
        <v>533</v>
      </c>
      <c r="B331" s="14" t="s">
        <v>547</v>
      </c>
      <c r="C331" s="14" t="s">
        <v>535</v>
      </c>
      <c r="D331" s="14" t="s">
        <v>548</v>
      </c>
      <c r="E331" s="17">
        <v>46310.0</v>
      </c>
      <c r="F331" s="18">
        <v>11.0</v>
      </c>
      <c r="G331" s="18">
        <v>0.0</v>
      </c>
      <c r="H331" s="18">
        <v>4457.0</v>
      </c>
      <c r="I331" s="18">
        <v>0.0</v>
      </c>
      <c r="J331" s="18">
        <v>67.34149</v>
      </c>
      <c r="K331" s="18">
        <v>64.76047</v>
      </c>
      <c r="L331" s="18">
        <v>56.39566</v>
      </c>
      <c r="M331" s="18">
        <v>49.83038</v>
      </c>
      <c r="N331" s="18">
        <v>0.769457</v>
      </c>
      <c r="O331" s="18">
        <v>0.0</v>
      </c>
      <c r="P331" s="18">
        <v>0.052632</v>
      </c>
      <c r="Q331" s="18">
        <v>1.201139</v>
      </c>
      <c r="R331" s="18">
        <v>3.711634</v>
      </c>
      <c r="S331" s="18">
        <v>4.567935</v>
      </c>
      <c r="T331" s="18">
        <v>0.052632</v>
      </c>
      <c r="U331" s="18">
        <v>1.201139</v>
      </c>
      <c r="V331" s="18">
        <v>1.3</v>
      </c>
      <c r="W331" s="18">
        <v>4.096748</v>
      </c>
      <c r="X331" s="18">
        <v>8.258912</v>
      </c>
      <c r="Y331" s="18">
        <v>5.887315</v>
      </c>
      <c r="Z331" s="18">
        <v>0.0</v>
      </c>
      <c r="AA331" s="18">
        <v>4.203645</v>
      </c>
      <c r="AB331" s="18">
        <v>2.550424</v>
      </c>
      <c r="AC331" s="18">
        <v>4.416028</v>
      </c>
      <c r="AD331" s="18">
        <v>2.075943</v>
      </c>
      <c r="AE331" s="18">
        <v>4.152278</v>
      </c>
      <c r="AF331" s="18">
        <v>5.737498</v>
      </c>
      <c r="AG331" s="18">
        <v>5.080861</v>
      </c>
      <c r="AH331" s="18">
        <v>0.00267</v>
      </c>
      <c r="AI331" s="18">
        <v>3.576586</v>
      </c>
      <c r="AJ331" s="18">
        <v>3.271492</v>
      </c>
      <c r="AK331" s="18">
        <v>4.15726</v>
      </c>
      <c r="AL331" s="19" t="s">
        <v>58</v>
      </c>
      <c r="AM331" s="19"/>
      <c r="AN331" s="19"/>
      <c r="AO331" s="19"/>
      <c r="AP331" s="19"/>
      <c r="AQ331" s="19"/>
    </row>
    <row r="332">
      <c r="A332" s="14" t="s">
        <v>537</v>
      </c>
      <c r="B332" s="14" t="s">
        <v>549</v>
      </c>
      <c r="C332" s="14" t="s">
        <v>535</v>
      </c>
      <c r="D332" s="14" t="s">
        <v>548</v>
      </c>
      <c r="E332" s="14" t="s">
        <v>72</v>
      </c>
      <c r="F332" s="18">
        <v>14.0</v>
      </c>
      <c r="G332" s="18">
        <v>0.0</v>
      </c>
      <c r="H332" s="18">
        <v>5692.0</v>
      </c>
      <c r="I332" s="18">
        <v>0.0</v>
      </c>
      <c r="J332" s="18">
        <v>66.60548</v>
      </c>
      <c r="K332" s="18">
        <v>59.41098</v>
      </c>
      <c r="L332" s="18">
        <v>57.50392</v>
      </c>
      <c r="M332" s="18">
        <v>26.5255</v>
      </c>
      <c r="N332" s="18">
        <v>0.446475</v>
      </c>
      <c r="O332" s="18">
        <v>1.312631</v>
      </c>
      <c r="P332" s="18">
        <v>1.333333</v>
      </c>
      <c r="Q332" s="18">
        <v>2.031452</v>
      </c>
      <c r="R332" s="18">
        <v>4.284044</v>
      </c>
      <c r="S332" s="18">
        <v>5.25594</v>
      </c>
      <c r="T332" s="18">
        <v>1.333333</v>
      </c>
      <c r="U332" s="18">
        <v>1.417661</v>
      </c>
      <c r="V332" s="18">
        <v>2.031452</v>
      </c>
      <c r="W332" s="18">
        <v>4.284044</v>
      </c>
      <c r="X332" s="18">
        <v>6.511105</v>
      </c>
      <c r="Y332" s="18">
        <v>4.243641</v>
      </c>
      <c r="Z332" s="18">
        <v>0.0</v>
      </c>
      <c r="AA332" s="18">
        <v>4.203645</v>
      </c>
      <c r="AB332" s="18">
        <v>2.550424</v>
      </c>
      <c r="AC332" s="18">
        <v>4.416028</v>
      </c>
      <c r="AD332" s="18">
        <v>2.69059</v>
      </c>
      <c r="AE332" s="18">
        <v>4.587207</v>
      </c>
      <c r="AF332" s="18">
        <v>6.011942</v>
      </c>
      <c r="AG332" s="18">
        <v>6.218119</v>
      </c>
      <c r="AH332" s="18">
        <v>0.00267</v>
      </c>
      <c r="AI332" s="18">
        <v>3.576586</v>
      </c>
      <c r="AJ332" s="18">
        <v>3.271492</v>
      </c>
      <c r="AK332" s="18">
        <v>4.15726</v>
      </c>
      <c r="AL332" s="19" t="s">
        <v>58</v>
      </c>
      <c r="AM332" s="19"/>
      <c r="AN332" s="19"/>
      <c r="AO332" s="19"/>
      <c r="AP332" s="19"/>
      <c r="AQ332" s="19"/>
    </row>
    <row r="333">
      <c r="A333" s="14" t="s">
        <v>539</v>
      </c>
      <c r="B333" s="14" t="s">
        <v>550</v>
      </c>
      <c r="C333" s="14" t="s">
        <v>535</v>
      </c>
      <c r="D333" s="14" t="s">
        <v>548</v>
      </c>
      <c r="E333" s="14" t="s">
        <v>75</v>
      </c>
      <c r="F333" s="18">
        <v>9.0</v>
      </c>
      <c r="G333" s="18">
        <v>0.0</v>
      </c>
      <c r="H333" s="18">
        <v>4283.0</v>
      </c>
      <c r="I333" s="18">
        <v>0.0</v>
      </c>
      <c r="J333" s="18">
        <v>43.87885</v>
      </c>
      <c r="K333" s="18">
        <v>39.74426</v>
      </c>
      <c r="L333" s="18">
        <v>41.36835</v>
      </c>
      <c r="M333" s="18">
        <v>21.90862</v>
      </c>
      <c r="N333" s="18">
        <v>0.55124</v>
      </c>
      <c r="O333" s="18">
        <v>0.0</v>
      </c>
      <c r="P333" s="18">
        <v>0.0</v>
      </c>
      <c r="Q333" s="18">
        <v>0.0</v>
      </c>
      <c r="R333" s="18">
        <v>3.072839</v>
      </c>
      <c r="S333" s="18">
        <v>9.273395</v>
      </c>
      <c r="T333" s="18">
        <v>1.999845</v>
      </c>
      <c r="U333" s="18">
        <v>3.072839</v>
      </c>
      <c r="V333" s="18">
        <v>3.072839</v>
      </c>
      <c r="W333" s="18">
        <v>9.273395</v>
      </c>
      <c r="X333" s="18">
        <v>10.41343</v>
      </c>
      <c r="Y333" s="18">
        <v>4.416028</v>
      </c>
      <c r="Z333" s="18">
        <v>0.0</v>
      </c>
      <c r="AA333" s="18">
        <v>4.203645</v>
      </c>
      <c r="AB333" s="18">
        <v>2.550424</v>
      </c>
      <c r="AC333" s="18">
        <v>4.416028</v>
      </c>
      <c r="AD333" s="18">
        <v>3.143895</v>
      </c>
      <c r="AE333" s="18">
        <v>3.517798</v>
      </c>
      <c r="AF333" s="18">
        <v>5.282124</v>
      </c>
      <c r="AG333" s="18">
        <v>5.670935</v>
      </c>
      <c r="AH333" s="18">
        <v>0.00267</v>
      </c>
      <c r="AI333" s="18">
        <v>3.576586</v>
      </c>
      <c r="AJ333" s="18">
        <v>3.271492</v>
      </c>
      <c r="AK333" s="18">
        <v>4.15726</v>
      </c>
      <c r="AL333" s="19" t="s">
        <v>58</v>
      </c>
      <c r="AM333" s="19"/>
      <c r="AN333" s="19"/>
      <c r="AO333" s="19"/>
      <c r="AP333" s="19"/>
      <c r="AQ333" s="19"/>
    </row>
    <row r="334">
      <c r="A334" s="14" t="s">
        <v>541</v>
      </c>
      <c r="B334" s="14" t="s">
        <v>551</v>
      </c>
      <c r="C334" s="14" t="s">
        <v>535</v>
      </c>
      <c r="D334" s="14" t="s">
        <v>548</v>
      </c>
      <c r="E334" s="14" t="s">
        <v>60</v>
      </c>
      <c r="F334" s="18">
        <v>9.0</v>
      </c>
      <c r="G334" s="18">
        <v>0.0</v>
      </c>
      <c r="H334" s="18">
        <v>2726.0</v>
      </c>
      <c r="I334" s="18">
        <v>0.0</v>
      </c>
      <c r="J334" s="18">
        <v>34.76501</v>
      </c>
      <c r="K334" s="18">
        <v>31.30428</v>
      </c>
      <c r="L334" s="18">
        <v>31.20566</v>
      </c>
      <c r="M334" s="18">
        <v>22.19551</v>
      </c>
      <c r="N334" s="18">
        <v>0.709025</v>
      </c>
      <c r="O334" s="18">
        <v>0.0</v>
      </c>
      <c r="P334" s="18">
        <v>0.0</v>
      </c>
      <c r="Q334" s="18">
        <v>0.0</v>
      </c>
      <c r="R334" s="18">
        <v>0.771264</v>
      </c>
      <c r="S334" s="18">
        <v>4.203645</v>
      </c>
      <c r="T334" s="18">
        <v>0.767816</v>
      </c>
      <c r="U334" s="18">
        <v>0.771264</v>
      </c>
      <c r="V334" s="18">
        <v>0.771264</v>
      </c>
      <c r="W334" s="18">
        <v>4.203645</v>
      </c>
      <c r="X334" s="18">
        <v>7.062821</v>
      </c>
      <c r="Y334" s="18">
        <v>3.478254</v>
      </c>
      <c r="Z334" s="18">
        <v>0.0</v>
      </c>
      <c r="AA334" s="18">
        <v>4.203645</v>
      </c>
      <c r="AB334" s="18">
        <v>2.550424</v>
      </c>
      <c r="AC334" s="18">
        <v>4.416028</v>
      </c>
      <c r="AD334" s="18">
        <v>2.085797</v>
      </c>
      <c r="AE334" s="18">
        <v>2.470522</v>
      </c>
      <c r="AF334" s="18">
        <v>3.682789</v>
      </c>
      <c r="AG334" s="18">
        <v>1.891538</v>
      </c>
      <c r="AH334" s="18">
        <v>0.00267</v>
      </c>
      <c r="AI334" s="18">
        <v>3.576586</v>
      </c>
      <c r="AJ334" s="18">
        <v>3.271492</v>
      </c>
      <c r="AK334" s="18">
        <v>4.15726</v>
      </c>
      <c r="AL334" s="19" t="s">
        <v>58</v>
      </c>
      <c r="AM334" s="19"/>
      <c r="AN334" s="19"/>
      <c r="AO334" s="19"/>
      <c r="AP334" s="19"/>
      <c r="AQ334" s="19"/>
    </row>
    <row r="335">
      <c r="A335" s="14" t="s">
        <v>543</v>
      </c>
      <c r="B335" s="14" t="s">
        <v>552</v>
      </c>
      <c r="C335" s="14" t="s">
        <v>535</v>
      </c>
      <c r="D335" s="14" t="s">
        <v>548</v>
      </c>
      <c r="E335" s="20">
        <v>46300.0</v>
      </c>
      <c r="F335" s="18">
        <v>4.0</v>
      </c>
      <c r="G335" s="18">
        <v>0.0</v>
      </c>
      <c r="H335" s="18">
        <v>896.0</v>
      </c>
      <c r="I335" s="18">
        <v>0.0</v>
      </c>
      <c r="J335" s="18">
        <v>18.20403</v>
      </c>
      <c r="K335" s="18">
        <v>19.01564</v>
      </c>
      <c r="L335" s="18">
        <v>17.90769</v>
      </c>
      <c r="M335" s="18">
        <v>16.43231</v>
      </c>
      <c r="N335" s="18">
        <v>0.864147</v>
      </c>
      <c r="O335" s="18">
        <v>0.0</v>
      </c>
      <c r="P335" s="18">
        <v>0.0</v>
      </c>
      <c r="Q335" s="18">
        <v>0.0</v>
      </c>
      <c r="R335" s="18">
        <v>2.583333</v>
      </c>
      <c r="S335" s="18">
        <v>2.583333</v>
      </c>
      <c r="T335" s="18">
        <v>2.583333</v>
      </c>
      <c r="U335" s="18">
        <v>2.583333</v>
      </c>
      <c r="V335" s="18">
        <v>2.583333</v>
      </c>
      <c r="W335" s="18">
        <v>16.43231</v>
      </c>
      <c r="X335" s="18">
        <v>16.43231</v>
      </c>
      <c r="Y335" s="18">
        <v>4.753911</v>
      </c>
      <c r="Z335" s="18">
        <v>0.0</v>
      </c>
      <c r="AA335" s="18">
        <v>4.203645</v>
      </c>
      <c r="AB335" s="18">
        <v>2.550424</v>
      </c>
      <c r="AC335" s="18">
        <v>4.416028</v>
      </c>
      <c r="AD335" s="18">
        <v>3.199157</v>
      </c>
      <c r="AE335" s="18">
        <v>5.61187</v>
      </c>
      <c r="AF335" s="18">
        <v>7.161092</v>
      </c>
      <c r="AG335" s="18">
        <v>4.753911</v>
      </c>
      <c r="AH335" s="18">
        <v>0.00267</v>
      </c>
      <c r="AI335" s="18">
        <v>3.576586</v>
      </c>
      <c r="AJ335" s="18">
        <v>3.271492</v>
      </c>
      <c r="AK335" s="18">
        <v>4.15726</v>
      </c>
      <c r="AL335" s="19" t="s">
        <v>58</v>
      </c>
      <c r="AM335" s="19"/>
      <c r="AN335" s="19"/>
      <c r="AO335" s="19"/>
      <c r="AP335" s="19"/>
      <c r="AQ335" s="19"/>
    </row>
    <row r="336">
      <c r="A336" s="14" t="s">
        <v>545</v>
      </c>
      <c r="B336" s="14" t="s">
        <v>553</v>
      </c>
      <c r="C336" s="14" t="s">
        <v>535</v>
      </c>
      <c r="D336" s="14" t="s">
        <v>548</v>
      </c>
      <c r="E336" s="14" t="s">
        <v>62</v>
      </c>
      <c r="F336" s="18">
        <v>37.0</v>
      </c>
      <c r="G336" s="18">
        <v>4.0</v>
      </c>
      <c r="H336" s="18">
        <v>167.0</v>
      </c>
      <c r="I336" s="18">
        <v>167.0</v>
      </c>
      <c r="J336" s="18">
        <v>0.0</v>
      </c>
      <c r="K336" s="18">
        <v>0.0</v>
      </c>
      <c r="L336" s="18">
        <v>0.0</v>
      </c>
      <c r="M336" s="18">
        <v>0.0</v>
      </c>
      <c r="N336" s="18">
        <v>0.0</v>
      </c>
      <c r="O336" s="18">
        <v>0.0</v>
      </c>
      <c r="P336" s="18">
        <v>0.0</v>
      </c>
      <c r="Q336" s="18">
        <v>0.0</v>
      </c>
      <c r="R336" s="18">
        <v>0.0</v>
      </c>
      <c r="S336" s="18">
        <v>0.0</v>
      </c>
      <c r="T336" s="18">
        <v>0.0</v>
      </c>
      <c r="U336" s="18">
        <v>0.0</v>
      </c>
      <c r="V336" s="18">
        <v>0.0</v>
      </c>
      <c r="W336" s="18">
        <v>0.0</v>
      </c>
      <c r="X336" s="18">
        <v>0.0</v>
      </c>
      <c r="Y336" s="18">
        <v>0.0</v>
      </c>
      <c r="Z336" s="18">
        <v>0.0</v>
      </c>
      <c r="AA336" s="18">
        <v>4.203645</v>
      </c>
      <c r="AB336" s="18">
        <v>2.550424</v>
      </c>
      <c r="AC336" s="18">
        <v>4.416028</v>
      </c>
      <c r="AD336" s="18">
        <v>0.0</v>
      </c>
      <c r="AE336" s="18">
        <v>0.0</v>
      </c>
      <c r="AF336" s="18">
        <v>0.0</v>
      </c>
      <c r="AG336" s="18">
        <v>0.0</v>
      </c>
      <c r="AH336" s="18">
        <v>0.00267</v>
      </c>
      <c r="AI336" s="18">
        <v>3.576586</v>
      </c>
      <c r="AJ336" s="18">
        <v>3.271492</v>
      </c>
      <c r="AK336" s="18">
        <v>4.15726</v>
      </c>
      <c r="AL336" s="19" t="s">
        <v>58</v>
      </c>
      <c r="AM336" s="19"/>
      <c r="AN336" s="19"/>
      <c r="AO336" s="19"/>
      <c r="AP336" s="19"/>
      <c r="AQ336" s="19"/>
    </row>
    <row r="337">
      <c r="A337" s="14" t="s">
        <v>554</v>
      </c>
      <c r="B337" s="14" t="s">
        <v>555</v>
      </c>
      <c r="C337" s="14" t="s">
        <v>535</v>
      </c>
      <c r="D337" s="14" t="s">
        <v>556</v>
      </c>
      <c r="E337" s="14" t="s">
        <v>88</v>
      </c>
      <c r="F337" s="18">
        <v>2.0</v>
      </c>
      <c r="G337" s="18">
        <v>0.0</v>
      </c>
      <c r="H337" s="18">
        <v>0.0</v>
      </c>
      <c r="I337" s="18">
        <v>0.0</v>
      </c>
      <c r="J337" s="18">
        <v>0.0</v>
      </c>
      <c r="K337" s="18">
        <v>0.0</v>
      </c>
      <c r="L337" s="18">
        <v>0.1</v>
      </c>
      <c r="M337" s="18">
        <v>0.0</v>
      </c>
      <c r="N337" s="18">
        <v>0.0</v>
      </c>
      <c r="O337" s="18">
        <v>0.0</v>
      </c>
      <c r="P337" s="18">
        <v>0.0</v>
      </c>
      <c r="Q337" s="18">
        <v>0.0</v>
      </c>
      <c r="R337" s="18">
        <v>0.0</v>
      </c>
      <c r="S337" s="18">
        <v>0.0</v>
      </c>
      <c r="T337" s="18">
        <v>0.0</v>
      </c>
      <c r="U337" s="18">
        <v>0.0</v>
      </c>
      <c r="V337" s="18">
        <v>0.0</v>
      </c>
      <c r="W337" s="18">
        <v>0.0</v>
      </c>
      <c r="X337" s="18">
        <v>0.0</v>
      </c>
      <c r="Y337" s="18">
        <v>0.0</v>
      </c>
      <c r="Z337" s="18">
        <v>0.778646</v>
      </c>
      <c r="AA337" s="18">
        <v>2.25717</v>
      </c>
      <c r="AB337" s="18">
        <v>2.156024</v>
      </c>
      <c r="AC337" s="18">
        <v>2.499769</v>
      </c>
      <c r="AD337" s="18">
        <v>0.0</v>
      </c>
      <c r="AE337" s="18">
        <v>96.94173</v>
      </c>
      <c r="AF337" s="18">
        <v>16.15696</v>
      </c>
      <c r="AG337" s="18">
        <v>0.0</v>
      </c>
      <c r="AH337" s="18">
        <v>0.00267</v>
      </c>
      <c r="AI337" s="18">
        <v>3.576586</v>
      </c>
      <c r="AJ337" s="18">
        <v>3.271492</v>
      </c>
      <c r="AK337" s="18">
        <v>4.15726</v>
      </c>
      <c r="AL337" s="19" t="s">
        <v>58</v>
      </c>
      <c r="AM337" s="19"/>
      <c r="AN337" s="19"/>
      <c r="AO337" s="19"/>
      <c r="AP337" s="19"/>
      <c r="AQ337" s="19"/>
    </row>
    <row r="338">
      <c r="A338" s="14" t="s">
        <v>533</v>
      </c>
      <c r="B338" s="14" t="s">
        <v>557</v>
      </c>
      <c r="C338" s="14" t="s">
        <v>535</v>
      </c>
      <c r="D338" s="14" t="s">
        <v>556</v>
      </c>
      <c r="E338" s="17">
        <v>46310.0</v>
      </c>
      <c r="F338" s="18">
        <v>9.0</v>
      </c>
      <c r="G338" s="18">
        <v>0.0</v>
      </c>
      <c r="H338" s="18">
        <v>3002.0</v>
      </c>
      <c r="I338" s="18">
        <v>0.0</v>
      </c>
      <c r="J338" s="18">
        <v>29.2811</v>
      </c>
      <c r="K338" s="18">
        <v>28.27832</v>
      </c>
      <c r="L338" s="18">
        <v>28.02406</v>
      </c>
      <c r="M338" s="18">
        <v>20.747</v>
      </c>
      <c r="N338" s="18">
        <v>0.733672</v>
      </c>
      <c r="O338" s="18">
        <v>0.0</v>
      </c>
      <c r="P338" s="18">
        <v>0.503704</v>
      </c>
      <c r="Q338" s="18">
        <v>0.5855</v>
      </c>
      <c r="R338" s="18">
        <v>1.585498</v>
      </c>
      <c r="S338" s="18">
        <v>2.25717</v>
      </c>
      <c r="T338" s="18">
        <v>0.503704</v>
      </c>
      <c r="U338" s="18">
        <v>0.5855</v>
      </c>
      <c r="V338" s="18">
        <v>0.915327</v>
      </c>
      <c r="W338" s="18">
        <v>1.68412</v>
      </c>
      <c r="X338" s="18">
        <v>2.25717</v>
      </c>
      <c r="Y338" s="18">
        <v>3.142035</v>
      </c>
      <c r="Z338" s="18">
        <v>0.778646</v>
      </c>
      <c r="AA338" s="18">
        <v>2.25717</v>
      </c>
      <c r="AB338" s="18">
        <v>2.156024</v>
      </c>
      <c r="AC338" s="18">
        <v>2.499769</v>
      </c>
      <c r="AD338" s="18">
        <v>2.075943</v>
      </c>
      <c r="AE338" s="18">
        <v>4.152278</v>
      </c>
      <c r="AF338" s="18">
        <v>5.737498</v>
      </c>
      <c r="AG338" s="18">
        <v>5.080861</v>
      </c>
      <c r="AH338" s="18">
        <v>0.00267</v>
      </c>
      <c r="AI338" s="18">
        <v>3.576586</v>
      </c>
      <c r="AJ338" s="18">
        <v>3.271492</v>
      </c>
      <c r="AK338" s="18">
        <v>4.15726</v>
      </c>
      <c r="AL338" s="19" t="s">
        <v>58</v>
      </c>
      <c r="AM338" s="19"/>
      <c r="AN338" s="19"/>
      <c r="AO338" s="19"/>
      <c r="AP338" s="19"/>
      <c r="AQ338" s="19"/>
    </row>
    <row r="339">
      <c r="A339" s="14" t="s">
        <v>537</v>
      </c>
      <c r="B339" s="14" t="s">
        <v>558</v>
      </c>
      <c r="C339" s="14" t="s">
        <v>535</v>
      </c>
      <c r="D339" s="14" t="s">
        <v>556</v>
      </c>
      <c r="E339" s="14" t="s">
        <v>72</v>
      </c>
      <c r="F339" s="18">
        <v>18.0</v>
      </c>
      <c r="G339" s="18">
        <v>0.0</v>
      </c>
      <c r="H339" s="18">
        <v>5684.0</v>
      </c>
      <c r="I339" s="18">
        <v>0.0</v>
      </c>
      <c r="J339" s="18">
        <v>79.38669</v>
      </c>
      <c r="K339" s="18">
        <v>74.83069</v>
      </c>
      <c r="L339" s="18">
        <v>79.70548</v>
      </c>
      <c r="M339" s="18">
        <v>58.46886</v>
      </c>
      <c r="N339" s="18">
        <v>0.781349</v>
      </c>
      <c r="O339" s="18">
        <v>0.0</v>
      </c>
      <c r="P339" s="18">
        <v>0.0</v>
      </c>
      <c r="Q339" s="18">
        <v>0.390909</v>
      </c>
      <c r="R339" s="18">
        <v>0.937037</v>
      </c>
      <c r="S339" s="18">
        <v>2.30732</v>
      </c>
      <c r="T339" s="18">
        <v>0.390909</v>
      </c>
      <c r="U339" s="18">
        <v>0.433333</v>
      </c>
      <c r="V339" s="18">
        <v>0.573819</v>
      </c>
      <c r="W339" s="18">
        <v>2.02467</v>
      </c>
      <c r="X339" s="18">
        <v>7.054182</v>
      </c>
      <c r="Y339" s="18">
        <v>4.15726</v>
      </c>
      <c r="Z339" s="18">
        <v>0.778646</v>
      </c>
      <c r="AA339" s="18">
        <v>2.25717</v>
      </c>
      <c r="AB339" s="18">
        <v>2.156024</v>
      </c>
      <c r="AC339" s="18">
        <v>2.499769</v>
      </c>
      <c r="AD339" s="18">
        <v>2.69059</v>
      </c>
      <c r="AE339" s="18">
        <v>4.587207</v>
      </c>
      <c r="AF339" s="18">
        <v>6.011942</v>
      </c>
      <c r="AG339" s="18">
        <v>6.218119</v>
      </c>
      <c r="AH339" s="18">
        <v>0.00267</v>
      </c>
      <c r="AI339" s="18">
        <v>3.576586</v>
      </c>
      <c r="AJ339" s="18">
        <v>3.271492</v>
      </c>
      <c r="AK339" s="18">
        <v>4.15726</v>
      </c>
      <c r="AL339" s="19" t="s">
        <v>58</v>
      </c>
      <c r="AM339" s="19"/>
      <c r="AN339" s="19"/>
      <c r="AO339" s="19"/>
      <c r="AP339" s="19"/>
      <c r="AQ339" s="19"/>
    </row>
    <row r="340">
      <c r="A340" s="14" t="s">
        <v>539</v>
      </c>
      <c r="B340" s="14" t="s">
        <v>559</v>
      </c>
      <c r="C340" s="14" t="s">
        <v>535</v>
      </c>
      <c r="D340" s="14" t="s">
        <v>556</v>
      </c>
      <c r="E340" s="14" t="s">
        <v>75</v>
      </c>
      <c r="F340" s="18">
        <v>6.0</v>
      </c>
      <c r="G340" s="18">
        <v>0.0</v>
      </c>
      <c r="H340" s="18">
        <v>1490.0</v>
      </c>
      <c r="I340" s="18">
        <v>0.0</v>
      </c>
      <c r="J340" s="18">
        <v>14.81671</v>
      </c>
      <c r="K340" s="18">
        <v>15.6326</v>
      </c>
      <c r="L340" s="18">
        <v>14.64765</v>
      </c>
      <c r="M340" s="18">
        <v>7.155844</v>
      </c>
      <c r="N340" s="18">
        <v>0.457751</v>
      </c>
      <c r="O340" s="18">
        <v>1.641593</v>
      </c>
      <c r="P340" s="18">
        <v>2.127875</v>
      </c>
      <c r="Q340" s="18">
        <v>2.127875</v>
      </c>
      <c r="R340" s="18">
        <v>2.380998</v>
      </c>
      <c r="S340" s="18">
        <v>3.143895</v>
      </c>
      <c r="T340" s="18">
        <v>1.641593</v>
      </c>
      <c r="U340" s="18">
        <v>2.127875</v>
      </c>
      <c r="V340" s="18">
        <v>2.127875</v>
      </c>
      <c r="W340" s="18">
        <v>2.380998</v>
      </c>
      <c r="X340" s="18">
        <v>3.143895</v>
      </c>
      <c r="Y340" s="18">
        <v>2.605433</v>
      </c>
      <c r="Z340" s="18">
        <v>0.778646</v>
      </c>
      <c r="AA340" s="18">
        <v>2.25717</v>
      </c>
      <c r="AB340" s="18">
        <v>2.156024</v>
      </c>
      <c r="AC340" s="18">
        <v>2.499769</v>
      </c>
      <c r="AD340" s="18">
        <v>3.143895</v>
      </c>
      <c r="AE340" s="18">
        <v>3.517798</v>
      </c>
      <c r="AF340" s="18">
        <v>5.282124</v>
      </c>
      <c r="AG340" s="18">
        <v>5.670935</v>
      </c>
      <c r="AH340" s="18">
        <v>0.00267</v>
      </c>
      <c r="AI340" s="18">
        <v>3.576586</v>
      </c>
      <c r="AJ340" s="18">
        <v>3.271492</v>
      </c>
      <c r="AK340" s="18">
        <v>4.15726</v>
      </c>
      <c r="AL340" s="19" t="s">
        <v>58</v>
      </c>
      <c r="AM340" s="19"/>
      <c r="AN340" s="19"/>
      <c r="AO340" s="19"/>
      <c r="AP340" s="19"/>
      <c r="AQ340" s="19"/>
    </row>
    <row r="341">
      <c r="A341" s="14" t="s">
        <v>541</v>
      </c>
      <c r="B341" s="14" t="s">
        <v>560</v>
      </c>
      <c r="C341" s="14" t="s">
        <v>535</v>
      </c>
      <c r="D341" s="14" t="s">
        <v>556</v>
      </c>
      <c r="E341" s="14" t="s">
        <v>60</v>
      </c>
      <c r="F341" s="18">
        <v>24.0</v>
      </c>
      <c r="G341" s="18">
        <v>0.0</v>
      </c>
      <c r="H341" s="18">
        <v>5244.0</v>
      </c>
      <c r="I341" s="18">
        <v>0.0</v>
      </c>
      <c r="J341" s="18">
        <v>48.36938</v>
      </c>
      <c r="K341" s="18">
        <v>45.39692</v>
      </c>
      <c r="L341" s="18">
        <v>45.74011</v>
      </c>
      <c r="M341" s="18">
        <v>21.02865</v>
      </c>
      <c r="N341" s="18">
        <v>0.463218</v>
      </c>
      <c r="O341" s="18">
        <v>0.0</v>
      </c>
      <c r="P341" s="18">
        <v>0.233333</v>
      </c>
      <c r="Q341" s="18">
        <v>0.830881</v>
      </c>
      <c r="R341" s="18">
        <v>1.746059</v>
      </c>
      <c r="S341" s="18">
        <v>2.671264</v>
      </c>
      <c r="T341" s="18">
        <v>0.8</v>
      </c>
      <c r="U341" s="18">
        <v>1.003895</v>
      </c>
      <c r="V341" s="18">
        <v>1.156735</v>
      </c>
      <c r="W341" s="18">
        <v>2.031591</v>
      </c>
      <c r="X341" s="18">
        <v>3.045028</v>
      </c>
      <c r="Y341" s="18">
        <v>1.891538</v>
      </c>
      <c r="Z341" s="18">
        <v>0.778646</v>
      </c>
      <c r="AA341" s="18">
        <v>2.25717</v>
      </c>
      <c r="AB341" s="18">
        <v>2.156024</v>
      </c>
      <c r="AC341" s="18">
        <v>2.499769</v>
      </c>
      <c r="AD341" s="18">
        <v>2.085797</v>
      </c>
      <c r="AE341" s="18">
        <v>2.470522</v>
      </c>
      <c r="AF341" s="18">
        <v>3.682789</v>
      </c>
      <c r="AG341" s="18">
        <v>1.891538</v>
      </c>
      <c r="AH341" s="18">
        <v>0.00267</v>
      </c>
      <c r="AI341" s="18">
        <v>3.576586</v>
      </c>
      <c r="AJ341" s="18">
        <v>3.271492</v>
      </c>
      <c r="AK341" s="18">
        <v>4.15726</v>
      </c>
      <c r="AL341" s="19" t="s">
        <v>58</v>
      </c>
      <c r="AM341" s="19"/>
      <c r="AN341" s="19"/>
      <c r="AO341" s="19"/>
      <c r="AP341" s="19"/>
      <c r="AQ341" s="19"/>
    </row>
    <row r="342">
      <c r="A342" s="14" t="s">
        <v>543</v>
      </c>
      <c r="B342" s="14" t="s">
        <v>561</v>
      </c>
      <c r="C342" s="14" t="s">
        <v>535</v>
      </c>
      <c r="D342" s="14" t="s">
        <v>556</v>
      </c>
      <c r="E342" s="20">
        <v>46300.0</v>
      </c>
      <c r="F342" s="18">
        <v>18.0</v>
      </c>
      <c r="G342" s="18">
        <v>0.0</v>
      </c>
      <c r="H342" s="18">
        <v>3755.0</v>
      </c>
      <c r="I342" s="18">
        <v>0.0</v>
      </c>
      <c r="J342" s="18">
        <v>42.61716</v>
      </c>
      <c r="K342" s="18">
        <v>44.99585</v>
      </c>
      <c r="L342" s="18">
        <v>46.68822</v>
      </c>
      <c r="M342" s="18">
        <v>27.12481</v>
      </c>
      <c r="N342" s="18">
        <v>0.602829</v>
      </c>
      <c r="O342" s="18">
        <v>0.0</v>
      </c>
      <c r="P342" s="18">
        <v>0.0</v>
      </c>
      <c r="Q342" s="18">
        <v>0.0</v>
      </c>
      <c r="R342" s="18">
        <v>1.597644</v>
      </c>
      <c r="S342" s="18">
        <v>3.604045</v>
      </c>
      <c r="T342" s="18">
        <v>0.637436</v>
      </c>
      <c r="U342" s="18">
        <v>1.0</v>
      </c>
      <c r="V342" s="18">
        <v>1.597644</v>
      </c>
      <c r="W342" s="18">
        <v>3.604045</v>
      </c>
      <c r="X342" s="18">
        <v>5.645294</v>
      </c>
      <c r="Y342" s="18">
        <v>2.499769</v>
      </c>
      <c r="Z342" s="18">
        <v>0.778646</v>
      </c>
      <c r="AA342" s="18">
        <v>2.25717</v>
      </c>
      <c r="AB342" s="18">
        <v>2.156024</v>
      </c>
      <c r="AC342" s="18">
        <v>2.499769</v>
      </c>
      <c r="AD342" s="18">
        <v>3.199157</v>
      </c>
      <c r="AE342" s="18">
        <v>5.61187</v>
      </c>
      <c r="AF342" s="18">
        <v>7.161092</v>
      </c>
      <c r="AG342" s="18">
        <v>4.753911</v>
      </c>
      <c r="AH342" s="18">
        <v>0.00267</v>
      </c>
      <c r="AI342" s="18">
        <v>3.576586</v>
      </c>
      <c r="AJ342" s="18">
        <v>3.271492</v>
      </c>
      <c r="AK342" s="18">
        <v>4.15726</v>
      </c>
      <c r="AL342" s="19" t="s">
        <v>58</v>
      </c>
      <c r="AM342" s="19"/>
      <c r="AN342" s="19"/>
      <c r="AO342" s="19"/>
      <c r="AP342" s="19"/>
      <c r="AQ342" s="19"/>
    </row>
    <row r="343">
      <c r="A343" s="14" t="s">
        <v>545</v>
      </c>
      <c r="B343" s="14" t="s">
        <v>562</v>
      </c>
      <c r="C343" s="14" t="s">
        <v>535</v>
      </c>
      <c r="D343" s="14" t="s">
        <v>556</v>
      </c>
      <c r="E343" s="14" t="s">
        <v>62</v>
      </c>
      <c r="F343" s="18">
        <v>20.0</v>
      </c>
      <c r="G343" s="18">
        <v>1.0</v>
      </c>
      <c r="H343" s="18">
        <v>14.0</v>
      </c>
      <c r="I343" s="18">
        <v>14.0</v>
      </c>
      <c r="J343" s="18">
        <v>0.0</v>
      </c>
      <c r="K343" s="18">
        <v>0.0</v>
      </c>
      <c r="L343" s="18">
        <v>0.0</v>
      </c>
      <c r="M343" s="18">
        <v>0.0</v>
      </c>
      <c r="N343" s="18">
        <v>0.0</v>
      </c>
      <c r="O343" s="18">
        <v>0.0</v>
      </c>
      <c r="P343" s="18">
        <v>0.0</v>
      </c>
      <c r="Q343" s="18">
        <v>0.0</v>
      </c>
      <c r="R343" s="18">
        <v>0.0</v>
      </c>
      <c r="S343" s="18">
        <v>0.0</v>
      </c>
      <c r="T343" s="18">
        <v>0.0</v>
      </c>
      <c r="U343" s="18">
        <v>0.0</v>
      </c>
      <c r="V343" s="18">
        <v>0.0</v>
      </c>
      <c r="W343" s="18">
        <v>0.0</v>
      </c>
      <c r="X343" s="18">
        <v>0.0</v>
      </c>
      <c r="Y343" s="18">
        <v>0.0</v>
      </c>
      <c r="Z343" s="18">
        <v>0.778646</v>
      </c>
      <c r="AA343" s="18">
        <v>2.25717</v>
      </c>
      <c r="AB343" s="18">
        <v>2.156024</v>
      </c>
      <c r="AC343" s="18">
        <v>2.499769</v>
      </c>
      <c r="AD343" s="18">
        <v>0.0</v>
      </c>
      <c r="AE343" s="18">
        <v>0.0</v>
      </c>
      <c r="AF343" s="18">
        <v>0.0</v>
      </c>
      <c r="AG343" s="18">
        <v>0.0</v>
      </c>
      <c r="AH343" s="18">
        <v>0.00267</v>
      </c>
      <c r="AI343" s="18">
        <v>3.576586</v>
      </c>
      <c r="AJ343" s="18">
        <v>3.271492</v>
      </c>
      <c r="AK343" s="18">
        <v>4.15726</v>
      </c>
      <c r="AL343" s="19" t="s">
        <v>58</v>
      </c>
      <c r="AM343" s="19"/>
      <c r="AN343" s="19"/>
      <c r="AO343" s="19"/>
      <c r="AP343" s="19"/>
      <c r="AQ343" s="19"/>
    </row>
    <row r="344">
      <c r="A344" s="14" t="s">
        <v>554</v>
      </c>
      <c r="B344" s="14" t="s">
        <v>563</v>
      </c>
      <c r="C344" s="14" t="s">
        <v>535</v>
      </c>
      <c r="D344" s="14" t="s">
        <v>564</v>
      </c>
      <c r="E344" s="14" t="s">
        <v>88</v>
      </c>
      <c r="F344" s="18">
        <v>1.0</v>
      </c>
      <c r="G344" s="18">
        <v>0.0</v>
      </c>
      <c r="H344" s="18">
        <v>0.0</v>
      </c>
      <c r="I344" s="18">
        <v>0.0</v>
      </c>
      <c r="J344" s="18">
        <v>0.0</v>
      </c>
      <c r="K344" s="18">
        <v>0.0</v>
      </c>
      <c r="L344" s="18">
        <v>0.0</v>
      </c>
      <c r="M344" s="18">
        <v>0.0</v>
      </c>
      <c r="N344" s="18">
        <v>0.0</v>
      </c>
      <c r="O344" s="18">
        <v>0.0</v>
      </c>
      <c r="P344" s="18">
        <v>0.0</v>
      </c>
      <c r="Q344" s="18">
        <v>0.0</v>
      </c>
      <c r="R344" s="18">
        <v>0.0</v>
      </c>
      <c r="S344" s="18">
        <v>0.0</v>
      </c>
      <c r="T344" s="18">
        <v>0.0</v>
      </c>
      <c r="U344" s="18">
        <v>0.0</v>
      </c>
      <c r="V344" s="18">
        <v>0.0</v>
      </c>
      <c r="W344" s="18">
        <v>0.0</v>
      </c>
      <c r="X344" s="18">
        <v>0.0</v>
      </c>
      <c r="Y344" s="18">
        <v>0.0</v>
      </c>
      <c r="Z344" s="18">
        <v>0.0</v>
      </c>
      <c r="AA344" s="18">
        <v>6.264957</v>
      </c>
      <c r="AB344" s="18">
        <v>5.145454</v>
      </c>
      <c r="AC344" s="18">
        <v>7.678831</v>
      </c>
      <c r="AD344" s="18">
        <v>0.0</v>
      </c>
      <c r="AE344" s="18">
        <v>96.94173</v>
      </c>
      <c r="AF344" s="18">
        <v>16.15696</v>
      </c>
      <c r="AG344" s="18">
        <v>0.0</v>
      </c>
      <c r="AH344" s="18">
        <v>0.00267</v>
      </c>
      <c r="AI344" s="18">
        <v>3.576586</v>
      </c>
      <c r="AJ344" s="18">
        <v>3.271492</v>
      </c>
      <c r="AK344" s="18">
        <v>4.15726</v>
      </c>
      <c r="AL344" s="19" t="s">
        <v>58</v>
      </c>
      <c r="AM344" s="19"/>
      <c r="AN344" s="19"/>
      <c r="AO344" s="19"/>
      <c r="AP344" s="19"/>
      <c r="AQ344" s="19"/>
    </row>
    <row r="345">
      <c r="A345" s="14" t="s">
        <v>533</v>
      </c>
      <c r="B345" s="14" t="s">
        <v>565</v>
      </c>
      <c r="C345" s="14" t="s">
        <v>535</v>
      </c>
      <c r="D345" s="14" t="s">
        <v>564</v>
      </c>
      <c r="E345" s="17">
        <v>46310.0</v>
      </c>
      <c r="F345" s="18">
        <v>10.0</v>
      </c>
      <c r="G345" s="18">
        <v>0.0</v>
      </c>
      <c r="H345" s="18">
        <v>9584.0</v>
      </c>
      <c r="I345" s="18">
        <v>0.0</v>
      </c>
      <c r="J345" s="18">
        <v>110.6572</v>
      </c>
      <c r="K345" s="18">
        <v>109.3745</v>
      </c>
      <c r="L345" s="18">
        <v>114.0951</v>
      </c>
      <c r="M345" s="18">
        <v>64.68283</v>
      </c>
      <c r="N345" s="18">
        <v>0.591388</v>
      </c>
      <c r="O345" s="18">
        <v>0.0</v>
      </c>
      <c r="P345" s="18">
        <v>0.620273</v>
      </c>
      <c r="Q345" s="18">
        <v>0.84418</v>
      </c>
      <c r="R345" s="18">
        <v>10.50157</v>
      </c>
      <c r="S345" s="18">
        <v>17.23837</v>
      </c>
      <c r="T345" s="18">
        <v>0.620273</v>
      </c>
      <c r="U345" s="18">
        <v>0.84418</v>
      </c>
      <c r="V345" s="18">
        <v>2.075943</v>
      </c>
      <c r="W345" s="18">
        <v>13.41137</v>
      </c>
      <c r="X345" s="18">
        <v>17.23837</v>
      </c>
      <c r="Y345" s="18">
        <v>10.93745</v>
      </c>
      <c r="Z345" s="18">
        <v>0.0</v>
      </c>
      <c r="AA345" s="18">
        <v>6.264957</v>
      </c>
      <c r="AB345" s="18">
        <v>5.145454</v>
      </c>
      <c r="AC345" s="18">
        <v>7.678831</v>
      </c>
      <c r="AD345" s="18">
        <v>2.075943</v>
      </c>
      <c r="AE345" s="18">
        <v>4.152278</v>
      </c>
      <c r="AF345" s="18">
        <v>5.737498</v>
      </c>
      <c r="AG345" s="18">
        <v>5.080861</v>
      </c>
      <c r="AH345" s="18">
        <v>0.00267</v>
      </c>
      <c r="AI345" s="18">
        <v>3.576586</v>
      </c>
      <c r="AJ345" s="18">
        <v>3.271492</v>
      </c>
      <c r="AK345" s="18">
        <v>4.15726</v>
      </c>
      <c r="AL345" s="19" t="s">
        <v>58</v>
      </c>
      <c r="AM345" s="19"/>
      <c r="AN345" s="19"/>
      <c r="AO345" s="19"/>
      <c r="AP345" s="19"/>
      <c r="AQ345" s="19"/>
    </row>
    <row r="346">
      <c r="A346" s="14" t="s">
        <v>537</v>
      </c>
      <c r="B346" s="14" t="s">
        <v>566</v>
      </c>
      <c r="C346" s="14" t="s">
        <v>535</v>
      </c>
      <c r="D346" s="14" t="s">
        <v>564</v>
      </c>
      <c r="E346" s="14" t="s">
        <v>72</v>
      </c>
      <c r="F346" s="18">
        <v>10.0</v>
      </c>
      <c r="G346" s="18">
        <v>0.0</v>
      </c>
      <c r="H346" s="18">
        <v>8215.0</v>
      </c>
      <c r="I346" s="18">
        <v>0.0</v>
      </c>
      <c r="J346" s="18">
        <v>105.0153</v>
      </c>
      <c r="K346" s="18">
        <v>101.1256</v>
      </c>
      <c r="L346" s="18">
        <v>110.3837</v>
      </c>
      <c r="M346" s="18">
        <v>70.75555</v>
      </c>
      <c r="N346" s="18">
        <v>0.69968</v>
      </c>
      <c r="O346" s="18">
        <v>1.040741</v>
      </c>
      <c r="P346" s="18">
        <v>1.761211</v>
      </c>
      <c r="Q346" s="18">
        <v>2.116508</v>
      </c>
      <c r="R346" s="18">
        <v>5.797305</v>
      </c>
      <c r="S346" s="18">
        <v>9.702719</v>
      </c>
      <c r="T346" s="18">
        <v>1.040741</v>
      </c>
      <c r="U346" s="18">
        <v>1.761211</v>
      </c>
      <c r="V346" s="18">
        <v>2.116508</v>
      </c>
      <c r="W346" s="18">
        <v>5.797305</v>
      </c>
      <c r="X346" s="18">
        <v>9.702719</v>
      </c>
      <c r="Y346" s="18">
        <v>10.11256</v>
      </c>
      <c r="Z346" s="18">
        <v>0.0</v>
      </c>
      <c r="AA346" s="18">
        <v>6.264957</v>
      </c>
      <c r="AB346" s="18">
        <v>5.145454</v>
      </c>
      <c r="AC346" s="18">
        <v>7.678831</v>
      </c>
      <c r="AD346" s="18">
        <v>2.69059</v>
      </c>
      <c r="AE346" s="18">
        <v>4.587207</v>
      </c>
      <c r="AF346" s="18">
        <v>6.011942</v>
      </c>
      <c r="AG346" s="18">
        <v>6.218119</v>
      </c>
      <c r="AH346" s="18">
        <v>0.00267</v>
      </c>
      <c r="AI346" s="18">
        <v>3.576586</v>
      </c>
      <c r="AJ346" s="18">
        <v>3.271492</v>
      </c>
      <c r="AK346" s="18">
        <v>4.15726</v>
      </c>
      <c r="AL346" s="19" t="s">
        <v>58</v>
      </c>
      <c r="AM346" s="19"/>
      <c r="AN346" s="19"/>
      <c r="AO346" s="19"/>
      <c r="AP346" s="19"/>
      <c r="AQ346" s="19"/>
    </row>
    <row r="347">
      <c r="A347" s="14" t="s">
        <v>539</v>
      </c>
      <c r="B347" s="14" t="s">
        <v>567</v>
      </c>
      <c r="C347" s="14" t="s">
        <v>535</v>
      </c>
      <c r="D347" s="14" t="s">
        <v>564</v>
      </c>
      <c r="E347" s="14" t="s">
        <v>75</v>
      </c>
      <c r="F347" s="18">
        <v>6.0</v>
      </c>
      <c r="G347" s="18">
        <v>0.0</v>
      </c>
      <c r="H347" s="18">
        <v>4696.0</v>
      </c>
      <c r="I347" s="18">
        <v>0.0</v>
      </c>
      <c r="J347" s="18">
        <v>48.23188</v>
      </c>
      <c r="K347" s="18">
        <v>46.07299</v>
      </c>
      <c r="L347" s="18">
        <v>44.26892</v>
      </c>
      <c r="M347" s="18">
        <v>32.22342</v>
      </c>
      <c r="N347" s="18">
        <v>0.699399</v>
      </c>
      <c r="O347" s="18">
        <v>0.875042</v>
      </c>
      <c r="P347" s="18">
        <v>2.84828</v>
      </c>
      <c r="Q347" s="18">
        <v>2.84828</v>
      </c>
      <c r="R347" s="18">
        <v>6.415644</v>
      </c>
      <c r="S347" s="18">
        <v>12.98238</v>
      </c>
      <c r="T347" s="18">
        <v>0.875042</v>
      </c>
      <c r="U347" s="18">
        <v>2.84828</v>
      </c>
      <c r="V347" s="18">
        <v>2.84828</v>
      </c>
      <c r="W347" s="18">
        <v>6.415644</v>
      </c>
      <c r="X347" s="18">
        <v>12.98238</v>
      </c>
      <c r="Y347" s="18">
        <v>7.678831</v>
      </c>
      <c r="Z347" s="18">
        <v>0.0</v>
      </c>
      <c r="AA347" s="18">
        <v>6.264957</v>
      </c>
      <c r="AB347" s="18">
        <v>5.145454</v>
      </c>
      <c r="AC347" s="18">
        <v>7.678831</v>
      </c>
      <c r="AD347" s="18">
        <v>3.143895</v>
      </c>
      <c r="AE347" s="18">
        <v>3.517798</v>
      </c>
      <c r="AF347" s="18">
        <v>5.282124</v>
      </c>
      <c r="AG347" s="18">
        <v>5.670935</v>
      </c>
      <c r="AH347" s="18">
        <v>0.00267</v>
      </c>
      <c r="AI347" s="18">
        <v>3.576586</v>
      </c>
      <c r="AJ347" s="18">
        <v>3.271492</v>
      </c>
      <c r="AK347" s="18">
        <v>4.15726</v>
      </c>
      <c r="AL347" s="19" t="s">
        <v>58</v>
      </c>
      <c r="AM347" s="19"/>
      <c r="AN347" s="19"/>
      <c r="AO347" s="19"/>
      <c r="AP347" s="19"/>
      <c r="AQ347" s="19"/>
    </row>
    <row r="348">
      <c r="A348" s="14" t="s">
        <v>541</v>
      </c>
      <c r="B348" s="14" t="s">
        <v>568</v>
      </c>
      <c r="C348" s="14" t="s">
        <v>535</v>
      </c>
      <c r="D348" s="14" t="s">
        <v>564</v>
      </c>
      <c r="E348" s="14" t="s">
        <v>60</v>
      </c>
      <c r="F348" s="18">
        <v>13.0</v>
      </c>
      <c r="G348" s="18">
        <v>0.0</v>
      </c>
      <c r="H348" s="18">
        <v>7866.0</v>
      </c>
      <c r="I348" s="18">
        <v>0.0</v>
      </c>
      <c r="J348" s="18">
        <v>91.15562</v>
      </c>
      <c r="K348" s="18">
        <v>90.23996</v>
      </c>
      <c r="L348" s="18">
        <v>89.65398</v>
      </c>
      <c r="M348" s="18">
        <v>50.66381</v>
      </c>
      <c r="N348" s="18">
        <v>0.561434</v>
      </c>
      <c r="O348" s="18">
        <v>1.073819</v>
      </c>
      <c r="P348" s="18">
        <v>2.364257</v>
      </c>
      <c r="Q348" s="18">
        <v>2.409074</v>
      </c>
      <c r="R348" s="18">
        <v>5.161945</v>
      </c>
      <c r="S348" s="18">
        <v>6.628802</v>
      </c>
      <c r="T348" s="18">
        <v>1.073819</v>
      </c>
      <c r="U348" s="18">
        <v>2.364257</v>
      </c>
      <c r="V348" s="18">
        <v>2.409074</v>
      </c>
      <c r="W348" s="18">
        <v>5.161945</v>
      </c>
      <c r="X348" s="18">
        <v>6.628802</v>
      </c>
      <c r="Y348" s="18">
        <v>6.941535</v>
      </c>
      <c r="Z348" s="18">
        <v>0.0</v>
      </c>
      <c r="AA348" s="18">
        <v>6.264957</v>
      </c>
      <c r="AB348" s="18">
        <v>5.145454</v>
      </c>
      <c r="AC348" s="18">
        <v>7.678831</v>
      </c>
      <c r="AD348" s="18">
        <v>2.085797</v>
      </c>
      <c r="AE348" s="18">
        <v>2.470522</v>
      </c>
      <c r="AF348" s="18">
        <v>3.682789</v>
      </c>
      <c r="AG348" s="18">
        <v>1.891538</v>
      </c>
      <c r="AH348" s="18">
        <v>0.00267</v>
      </c>
      <c r="AI348" s="18">
        <v>3.576586</v>
      </c>
      <c r="AJ348" s="18">
        <v>3.271492</v>
      </c>
      <c r="AK348" s="18">
        <v>4.15726</v>
      </c>
      <c r="AL348" s="19" t="s">
        <v>58</v>
      </c>
      <c r="AM348" s="19"/>
      <c r="AN348" s="19"/>
      <c r="AO348" s="19"/>
      <c r="AP348" s="19"/>
      <c r="AQ348" s="19"/>
    </row>
    <row r="349">
      <c r="A349" s="14" t="s">
        <v>543</v>
      </c>
      <c r="B349" s="14" t="s">
        <v>569</v>
      </c>
      <c r="C349" s="14" t="s">
        <v>535</v>
      </c>
      <c r="D349" s="14" t="s">
        <v>564</v>
      </c>
      <c r="E349" s="20">
        <v>46300.0</v>
      </c>
      <c r="F349" s="18">
        <v>11.0</v>
      </c>
      <c r="G349" s="18">
        <v>0.0</v>
      </c>
      <c r="H349" s="18">
        <v>6813.0</v>
      </c>
      <c r="I349" s="18">
        <v>0.0</v>
      </c>
      <c r="J349" s="18">
        <v>108.0847</v>
      </c>
      <c r="K349" s="18">
        <v>116.2778</v>
      </c>
      <c r="L349" s="18">
        <v>112.2079</v>
      </c>
      <c r="M349" s="18">
        <v>96.59824</v>
      </c>
      <c r="N349" s="18">
        <v>0.830754</v>
      </c>
      <c r="O349" s="18">
        <v>0.0</v>
      </c>
      <c r="P349" s="18">
        <v>0.0</v>
      </c>
      <c r="Q349" s="18">
        <v>1.543146</v>
      </c>
      <c r="R349" s="18">
        <v>2.246981</v>
      </c>
      <c r="S349" s="18">
        <v>8.99828</v>
      </c>
      <c r="T349" s="18">
        <v>1.543146</v>
      </c>
      <c r="U349" s="18">
        <v>2.148533</v>
      </c>
      <c r="V349" s="18">
        <v>2.246981</v>
      </c>
      <c r="W349" s="18">
        <v>8.99828</v>
      </c>
      <c r="X349" s="18">
        <v>11.63056</v>
      </c>
      <c r="Y349" s="18">
        <v>10.57071</v>
      </c>
      <c r="Z349" s="18">
        <v>0.0</v>
      </c>
      <c r="AA349" s="18">
        <v>6.264957</v>
      </c>
      <c r="AB349" s="18">
        <v>5.145454</v>
      </c>
      <c r="AC349" s="18">
        <v>7.678831</v>
      </c>
      <c r="AD349" s="18">
        <v>3.199157</v>
      </c>
      <c r="AE349" s="18">
        <v>5.61187</v>
      </c>
      <c r="AF349" s="18">
        <v>7.161092</v>
      </c>
      <c r="AG349" s="18">
        <v>4.753911</v>
      </c>
      <c r="AH349" s="18">
        <v>0.00267</v>
      </c>
      <c r="AI349" s="18">
        <v>3.576586</v>
      </c>
      <c r="AJ349" s="18">
        <v>3.271492</v>
      </c>
      <c r="AK349" s="18">
        <v>4.15726</v>
      </c>
      <c r="AL349" s="19" t="s">
        <v>58</v>
      </c>
      <c r="AM349" s="19"/>
      <c r="AN349" s="19"/>
      <c r="AO349" s="19"/>
      <c r="AP349" s="19"/>
      <c r="AQ349" s="19"/>
    </row>
    <row r="350">
      <c r="A350" s="14" t="s">
        <v>545</v>
      </c>
      <c r="B350" s="14" t="s">
        <v>570</v>
      </c>
      <c r="C350" s="14" t="s">
        <v>535</v>
      </c>
      <c r="D350" s="14" t="s">
        <v>564</v>
      </c>
      <c r="E350" s="14" t="s">
        <v>62</v>
      </c>
      <c r="F350" s="18">
        <v>39.0</v>
      </c>
      <c r="G350" s="18">
        <v>4.0</v>
      </c>
      <c r="H350" s="18">
        <v>309.0</v>
      </c>
      <c r="I350" s="18">
        <v>309.0</v>
      </c>
      <c r="J350" s="18">
        <v>0.0</v>
      </c>
      <c r="K350" s="18">
        <v>0.0</v>
      </c>
      <c r="L350" s="18">
        <v>0.0</v>
      </c>
      <c r="M350" s="18">
        <v>0.0</v>
      </c>
      <c r="N350" s="18">
        <v>0.0</v>
      </c>
      <c r="O350" s="18">
        <v>0.0</v>
      </c>
      <c r="P350" s="18">
        <v>0.0</v>
      </c>
      <c r="Q350" s="18">
        <v>0.0</v>
      </c>
      <c r="R350" s="18">
        <v>0.0</v>
      </c>
      <c r="S350" s="18">
        <v>0.0</v>
      </c>
      <c r="T350" s="18">
        <v>0.0</v>
      </c>
      <c r="U350" s="18">
        <v>0.0</v>
      </c>
      <c r="V350" s="18">
        <v>0.0</v>
      </c>
      <c r="W350" s="18">
        <v>0.0</v>
      </c>
      <c r="X350" s="18">
        <v>0.0</v>
      </c>
      <c r="Y350" s="18">
        <v>0.0</v>
      </c>
      <c r="Z350" s="18">
        <v>0.0</v>
      </c>
      <c r="AA350" s="18">
        <v>6.264957</v>
      </c>
      <c r="AB350" s="18">
        <v>5.145454</v>
      </c>
      <c r="AC350" s="18">
        <v>7.678831</v>
      </c>
      <c r="AD350" s="18">
        <v>0.0</v>
      </c>
      <c r="AE350" s="18">
        <v>0.0</v>
      </c>
      <c r="AF350" s="18">
        <v>0.0</v>
      </c>
      <c r="AG350" s="18">
        <v>0.0</v>
      </c>
      <c r="AH350" s="18">
        <v>0.00267</v>
      </c>
      <c r="AI350" s="18">
        <v>3.576586</v>
      </c>
      <c r="AJ350" s="18">
        <v>3.271492</v>
      </c>
      <c r="AK350" s="18">
        <v>4.15726</v>
      </c>
      <c r="AL350" s="19" t="s">
        <v>58</v>
      </c>
      <c r="AM350" s="19"/>
      <c r="AN350" s="19"/>
      <c r="AO350" s="19"/>
      <c r="AP350" s="19"/>
      <c r="AQ350" s="19"/>
    </row>
    <row r="351">
      <c r="A351" s="14" t="s">
        <v>554</v>
      </c>
      <c r="B351" s="14" t="s">
        <v>571</v>
      </c>
      <c r="C351" s="14" t="s">
        <v>535</v>
      </c>
      <c r="D351" s="14" t="s">
        <v>572</v>
      </c>
      <c r="E351" s="14" t="s">
        <v>88</v>
      </c>
      <c r="F351" s="18">
        <v>1.0</v>
      </c>
      <c r="G351" s="18">
        <v>0.0</v>
      </c>
      <c r="H351" s="18">
        <v>0.0</v>
      </c>
      <c r="I351" s="18">
        <v>0.0</v>
      </c>
      <c r="J351" s="18">
        <v>0.0</v>
      </c>
      <c r="K351" s="18">
        <v>0.0</v>
      </c>
      <c r="L351" s="18">
        <v>0.0</v>
      </c>
      <c r="M351" s="18">
        <v>0.0</v>
      </c>
      <c r="N351" s="18">
        <v>0.0</v>
      </c>
      <c r="O351" s="18">
        <v>0.0</v>
      </c>
      <c r="P351" s="18">
        <v>0.0</v>
      </c>
      <c r="Q351" s="18">
        <v>0.0</v>
      </c>
      <c r="R351" s="18">
        <v>0.0</v>
      </c>
      <c r="S351" s="18">
        <v>0.0</v>
      </c>
      <c r="T351" s="18">
        <v>0.0</v>
      </c>
      <c r="U351" s="18">
        <v>0.0</v>
      </c>
      <c r="V351" s="18">
        <v>0.0</v>
      </c>
      <c r="W351" s="18">
        <v>0.0</v>
      </c>
      <c r="X351" s="18">
        <v>0.0</v>
      </c>
      <c r="Y351" s="18">
        <v>0.0</v>
      </c>
      <c r="Z351" s="18">
        <v>0.557407</v>
      </c>
      <c r="AA351" s="18">
        <v>2.886221</v>
      </c>
      <c r="AB351" s="18">
        <v>2.065166</v>
      </c>
      <c r="AC351" s="18">
        <v>3.565849</v>
      </c>
      <c r="AD351" s="18">
        <v>0.0</v>
      </c>
      <c r="AE351" s="18">
        <v>96.94173</v>
      </c>
      <c r="AF351" s="18">
        <v>16.15696</v>
      </c>
      <c r="AG351" s="18">
        <v>0.0</v>
      </c>
      <c r="AH351" s="18">
        <v>0.00267</v>
      </c>
      <c r="AI351" s="18">
        <v>3.576586</v>
      </c>
      <c r="AJ351" s="18">
        <v>3.271492</v>
      </c>
      <c r="AK351" s="18">
        <v>4.15726</v>
      </c>
      <c r="AL351" s="19" t="s">
        <v>58</v>
      </c>
      <c r="AM351" s="19"/>
      <c r="AN351" s="19"/>
      <c r="AO351" s="19"/>
      <c r="AP351" s="19"/>
      <c r="AQ351" s="19"/>
    </row>
    <row r="352">
      <c r="A352" s="14" t="s">
        <v>533</v>
      </c>
      <c r="B352" s="14" t="s">
        <v>573</v>
      </c>
      <c r="C352" s="14" t="s">
        <v>535</v>
      </c>
      <c r="D352" s="14" t="s">
        <v>572</v>
      </c>
      <c r="E352" s="17">
        <v>46310.0</v>
      </c>
      <c r="F352" s="18">
        <v>8.0</v>
      </c>
      <c r="G352" s="18">
        <v>0.0</v>
      </c>
      <c r="H352" s="18">
        <v>4548.0</v>
      </c>
      <c r="I352" s="18">
        <v>0.0</v>
      </c>
      <c r="J352" s="18">
        <v>43.81526</v>
      </c>
      <c r="K352" s="18">
        <v>40.64689</v>
      </c>
      <c r="L352" s="18">
        <v>36.1821</v>
      </c>
      <c r="M352" s="18">
        <v>9.846928</v>
      </c>
      <c r="N352" s="18">
        <v>0.242255</v>
      </c>
      <c r="O352" s="18">
        <v>0.217399</v>
      </c>
      <c r="P352" s="18">
        <v>1.076748</v>
      </c>
      <c r="Q352" s="18">
        <v>1.707627</v>
      </c>
      <c r="R352" s="18">
        <v>8.122868</v>
      </c>
      <c r="S352" s="18">
        <v>8.394539</v>
      </c>
      <c r="T352" s="18">
        <v>0.217399</v>
      </c>
      <c r="U352" s="18">
        <v>1.076748</v>
      </c>
      <c r="V352" s="18">
        <v>1.707627</v>
      </c>
      <c r="W352" s="18">
        <v>8.122868</v>
      </c>
      <c r="X352" s="18">
        <v>8.394539</v>
      </c>
      <c r="Y352" s="18">
        <v>5.080861</v>
      </c>
      <c r="Z352" s="18">
        <v>0.557407</v>
      </c>
      <c r="AA352" s="18">
        <v>2.886221</v>
      </c>
      <c r="AB352" s="18">
        <v>2.065166</v>
      </c>
      <c r="AC352" s="18">
        <v>3.565849</v>
      </c>
      <c r="AD352" s="18">
        <v>2.075943</v>
      </c>
      <c r="AE352" s="18">
        <v>4.152278</v>
      </c>
      <c r="AF352" s="18">
        <v>5.737498</v>
      </c>
      <c r="AG352" s="18">
        <v>5.080861</v>
      </c>
      <c r="AH352" s="18">
        <v>0.00267</v>
      </c>
      <c r="AI352" s="18">
        <v>3.576586</v>
      </c>
      <c r="AJ352" s="18">
        <v>3.271492</v>
      </c>
      <c r="AK352" s="18">
        <v>4.15726</v>
      </c>
      <c r="AL352" s="19" t="s">
        <v>58</v>
      </c>
      <c r="AM352" s="19"/>
      <c r="AN352" s="19"/>
      <c r="AO352" s="19"/>
      <c r="AP352" s="19"/>
      <c r="AQ352" s="19"/>
    </row>
    <row r="353">
      <c r="A353" s="14" t="s">
        <v>537</v>
      </c>
      <c r="B353" s="14" t="s">
        <v>574</v>
      </c>
      <c r="C353" s="14" t="s">
        <v>535</v>
      </c>
      <c r="D353" s="14" t="s">
        <v>572</v>
      </c>
      <c r="E353" s="14" t="s">
        <v>72</v>
      </c>
      <c r="F353" s="18">
        <v>2.0</v>
      </c>
      <c r="G353" s="18">
        <v>0.0</v>
      </c>
      <c r="H353" s="18">
        <v>153.0</v>
      </c>
      <c r="I353" s="18">
        <v>0.0</v>
      </c>
      <c r="J353" s="18">
        <v>0.862637</v>
      </c>
      <c r="K353" s="18">
        <v>0.875702</v>
      </c>
      <c r="L353" s="18">
        <v>1.058988</v>
      </c>
      <c r="M353" s="18">
        <v>0.875702</v>
      </c>
      <c r="N353" s="18">
        <v>1.0</v>
      </c>
      <c r="O353" s="18">
        <v>0.0</v>
      </c>
      <c r="P353" s="18">
        <v>0.0</v>
      </c>
      <c r="Q353" s="18">
        <v>0.0</v>
      </c>
      <c r="R353" s="18">
        <v>0.875702</v>
      </c>
      <c r="S353" s="18">
        <v>0.875702</v>
      </c>
      <c r="T353" s="18">
        <v>0.875702</v>
      </c>
      <c r="U353" s="18">
        <v>0.875702</v>
      </c>
      <c r="V353" s="18">
        <v>0.875702</v>
      </c>
      <c r="W353" s="18">
        <v>0.875702</v>
      </c>
      <c r="X353" s="18">
        <v>0.875702</v>
      </c>
      <c r="Y353" s="18">
        <v>0.437851</v>
      </c>
      <c r="Z353" s="18">
        <v>0.557407</v>
      </c>
      <c r="AA353" s="18">
        <v>2.886221</v>
      </c>
      <c r="AB353" s="18">
        <v>2.065166</v>
      </c>
      <c r="AC353" s="18">
        <v>3.565849</v>
      </c>
      <c r="AD353" s="18">
        <v>2.69059</v>
      </c>
      <c r="AE353" s="18">
        <v>4.587207</v>
      </c>
      <c r="AF353" s="18">
        <v>6.011942</v>
      </c>
      <c r="AG353" s="18">
        <v>6.218119</v>
      </c>
      <c r="AH353" s="18">
        <v>0.00267</v>
      </c>
      <c r="AI353" s="18">
        <v>3.576586</v>
      </c>
      <c r="AJ353" s="18">
        <v>3.271492</v>
      </c>
      <c r="AK353" s="18">
        <v>4.15726</v>
      </c>
      <c r="AL353" s="19" t="s">
        <v>58</v>
      </c>
      <c r="AM353" s="19"/>
      <c r="AN353" s="19"/>
      <c r="AO353" s="19"/>
      <c r="AP353" s="19"/>
      <c r="AQ353" s="19"/>
    </row>
    <row r="354">
      <c r="A354" s="14" t="s">
        <v>541</v>
      </c>
      <c r="B354" s="14" t="s">
        <v>575</v>
      </c>
      <c r="C354" s="14" t="s">
        <v>535</v>
      </c>
      <c r="D354" s="14" t="s">
        <v>572</v>
      </c>
      <c r="E354" s="14" t="s">
        <v>60</v>
      </c>
      <c r="F354" s="18">
        <v>5.0</v>
      </c>
      <c r="G354" s="18">
        <v>0.0</v>
      </c>
      <c r="H354" s="18">
        <v>2496.0</v>
      </c>
      <c r="I354" s="18">
        <v>0.0</v>
      </c>
      <c r="J354" s="18">
        <v>7.70656</v>
      </c>
      <c r="K354" s="18">
        <v>6.889204</v>
      </c>
      <c r="L354" s="18">
        <v>6.720525</v>
      </c>
      <c r="M354" s="18">
        <v>3.565849</v>
      </c>
      <c r="N354" s="18">
        <v>0.5176</v>
      </c>
      <c r="O354" s="18">
        <v>0.153846</v>
      </c>
      <c r="P354" s="18">
        <v>0.557407</v>
      </c>
      <c r="Q354" s="18">
        <v>0.557407</v>
      </c>
      <c r="R354" s="18">
        <v>1.184788</v>
      </c>
      <c r="S354" s="18">
        <v>1.427313</v>
      </c>
      <c r="T354" s="18">
        <v>0.153846</v>
      </c>
      <c r="U354" s="18">
        <v>0.557407</v>
      </c>
      <c r="V354" s="18">
        <v>0.557407</v>
      </c>
      <c r="W354" s="18">
        <v>1.184788</v>
      </c>
      <c r="X354" s="18">
        <v>1.427313</v>
      </c>
      <c r="Y354" s="18">
        <v>1.377841</v>
      </c>
      <c r="Z354" s="18">
        <v>0.557407</v>
      </c>
      <c r="AA354" s="18">
        <v>2.886221</v>
      </c>
      <c r="AB354" s="18">
        <v>2.065166</v>
      </c>
      <c r="AC354" s="18">
        <v>3.565849</v>
      </c>
      <c r="AD354" s="18">
        <v>2.085797</v>
      </c>
      <c r="AE354" s="18">
        <v>2.470522</v>
      </c>
      <c r="AF354" s="18">
        <v>3.682789</v>
      </c>
      <c r="AG354" s="18">
        <v>1.891538</v>
      </c>
      <c r="AH354" s="18">
        <v>0.00267</v>
      </c>
      <c r="AI354" s="18">
        <v>3.576586</v>
      </c>
      <c r="AJ354" s="18">
        <v>3.271492</v>
      </c>
      <c r="AK354" s="18">
        <v>4.15726</v>
      </c>
      <c r="AL354" s="19" t="s">
        <v>58</v>
      </c>
      <c r="AM354" s="19"/>
      <c r="AN354" s="19"/>
      <c r="AO354" s="19"/>
      <c r="AP354" s="19"/>
      <c r="AQ354" s="19"/>
    </row>
    <row r="355">
      <c r="A355" s="14" t="s">
        <v>543</v>
      </c>
      <c r="B355" s="14" t="s">
        <v>576</v>
      </c>
      <c r="C355" s="14" t="s">
        <v>535</v>
      </c>
      <c r="D355" s="14" t="s">
        <v>572</v>
      </c>
      <c r="E355" s="20">
        <v>46300.0</v>
      </c>
      <c r="F355" s="18">
        <v>3.0</v>
      </c>
      <c r="G355" s="18">
        <v>0.0</v>
      </c>
      <c r="H355" s="18">
        <v>1343.0</v>
      </c>
      <c r="I355" s="18">
        <v>0.0</v>
      </c>
      <c r="J355" s="18">
        <v>11.64878</v>
      </c>
      <c r="K355" s="18">
        <v>10.81377</v>
      </c>
      <c r="L355" s="18">
        <v>10.61797</v>
      </c>
      <c r="M355" s="18">
        <v>4.184219</v>
      </c>
      <c r="N355" s="18">
        <v>0.386934</v>
      </c>
      <c r="O355" s="18">
        <v>2.886221</v>
      </c>
      <c r="P355" s="18">
        <v>2.886221</v>
      </c>
      <c r="Q355" s="18">
        <v>2.886221</v>
      </c>
      <c r="R355" s="18">
        <v>3.743333</v>
      </c>
      <c r="S355" s="18">
        <v>4.184219</v>
      </c>
      <c r="T355" s="18">
        <v>2.886221</v>
      </c>
      <c r="U355" s="18">
        <v>2.886221</v>
      </c>
      <c r="V355" s="18">
        <v>2.886221</v>
      </c>
      <c r="W355" s="18">
        <v>3.743333</v>
      </c>
      <c r="X355" s="18">
        <v>4.184219</v>
      </c>
      <c r="Y355" s="18">
        <v>3.604591</v>
      </c>
      <c r="Z355" s="18">
        <v>0.557407</v>
      </c>
      <c r="AA355" s="18">
        <v>2.886221</v>
      </c>
      <c r="AB355" s="18">
        <v>2.065166</v>
      </c>
      <c r="AC355" s="18">
        <v>3.565849</v>
      </c>
      <c r="AD355" s="18">
        <v>3.199157</v>
      </c>
      <c r="AE355" s="18">
        <v>5.61187</v>
      </c>
      <c r="AF355" s="18">
        <v>7.161092</v>
      </c>
      <c r="AG355" s="18">
        <v>4.753911</v>
      </c>
      <c r="AH355" s="18">
        <v>0.00267</v>
      </c>
      <c r="AI355" s="18">
        <v>3.576586</v>
      </c>
      <c r="AJ355" s="18">
        <v>3.271492</v>
      </c>
      <c r="AK355" s="18">
        <v>4.15726</v>
      </c>
      <c r="AL355" s="19" t="s">
        <v>58</v>
      </c>
      <c r="AM355" s="19"/>
      <c r="AN355" s="19"/>
      <c r="AO355" s="19"/>
      <c r="AP355" s="19"/>
      <c r="AQ355" s="19"/>
    </row>
    <row r="356">
      <c r="A356" s="14" t="s">
        <v>545</v>
      </c>
      <c r="B356" s="14" t="s">
        <v>577</v>
      </c>
      <c r="C356" s="14" t="s">
        <v>535</v>
      </c>
      <c r="D356" s="14" t="s">
        <v>572</v>
      </c>
      <c r="E356" s="14" t="s">
        <v>62</v>
      </c>
      <c r="F356" s="18">
        <v>14.0</v>
      </c>
      <c r="G356" s="18">
        <v>4.0</v>
      </c>
      <c r="H356" s="18">
        <v>251.0</v>
      </c>
      <c r="I356" s="18">
        <v>251.0</v>
      </c>
      <c r="J356" s="18">
        <v>0.0</v>
      </c>
      <c r="K356" s="18">
        <v>0.0</v>
      </c>
      <c r="L356" s="18">
        <v>0.0</v>
      </c>
      <c r="M356" s="18">
        <v>0.0</v>
      </c>
      <c r="N356" s="18">
        <v>0.0</v>
      </c>
      <c r="O356" s="18">
        <v>0.0</v>
      </c>
      <c r="P356" s="18">
        <v>0.0</v>
      </c>
      <c r="Q356" s="18">
        <v>0.0</v>
      </c>
      <c r="R356" s="18">
        <v>0.0</v>
      </c>
      <c r="S356" s="18">
        <v>0.0</v>
      </c>
      <c r="T356" s="18">
        <v>0.0</v>
      </c>
      <c r="U356" s="18">
        <v>0.0</v>
      </c>
      <c r="V356" s="18">
        <v>0.0</v>
      </c>
      <c r="W356" s="18">
        <v>0.0</v>
      </c>
      <c r="X356" s="18">
        <v>0.0</v>
      </c>
      <c r="Y356" s="18">
        <v>0.0</v>
      </c>
      <c r="Z356" s="18">
        <v>0.557407</v>
      </c>
      <c r="AA356" s="18">
        <v>2.886221</v>
      </c>
      <c r="AB356" s="18">
        <v>2.065166</v>
      </c>
      <c r="AC356" s="18">
        <v>3.565849</v>
      </c>
      <c r="AD356" s="18">
        <v>0.0</v>
      </c>
      <c r="AE356" s="18">
        <v>0.0</v>
      </c>
      <c r="AF356" s="18">
        <v>0.0</v>
      </c>
      <c r="AG356" s="18">
        <v>0.0</v>
      </c>
      <c r="AH356" s="18">
        <v>0.00267</v>
      </c>
      <c r="AI356" s="18">
        <v>3.576586</v>
      </c>
      <c r="AJ356" s="18">
        <v>3.271492</v>
      </c>
      <c r="AK356" s="18">
        <v>4.15726</v>
      </c>
      <c r="AL356" s="19" t="s">
        <v>58</v>
      </c>
      <c r="AM356" s="19"/>
      <c r="AN356" s="19"/>
      <c r="AO356" s="19"/>
      <c r="AP356" s="19"/>
      <c r="AQ356" s="19"/>
    </row>
    <row r="357">
      <c r="A357" s="14" t="s">
        <v>541</v>
      </c>
      <c r="B357" s="14" t="s">
        <v>578</v>
      </c>
      <c r="C357" s="14" t="s">
        <v>535</v>
      </c>
      <c r="D357" s="14" t="s">
        <v>579</v>
      </c>
      <c r="E357" s="14" t="s">
        <v>60</v>
      </c>
      <c r="F357" s="18">
        <v>1.0</v>
      </c>
      <c r="G357" s="18">
        <v>0.0</v>
      </c>
      <c r="H357" s="18">
        <v>171.0</v>
      </c>
      <c r="I357" s="18">
        <v>0.0</v>
      </c>
      <c r="J357" s="18">
        <v>1.285714</v>
      </c>
      <c r="K357" s="18">
        <v>1.077778</v>
      </c>
      <c r="L357" s="18">
        <v>1.292715</v>
      </c>
      <c r="M357" s="18">
        <v>1.077778</v>
      </c>
      <c r="N357" s="18">
        <v>1.0</v>
      </c>
      <c r="O357" s="18">
        <v>1.077778</v>
      </c>
      <c r="P357" s="18">
        <v>1.077778</v>
      </c>
      <c r="Q357" s="18">
        <v>1.077778</v>
      </c>
      <c r="R357" s="18">
        <v>1.077778</v>
      </c>
      <c r="S357" s="18">
        <v>1.077778</v>
      </c>
      <c r="T357" s="18">
        <v>1.077778</v>
      </c>
      <c r="U357" s="18">
        <v>1.077778</v>
      </c>
      <c r="V357" s="18">
        <v>1.077778</v>
      </c>
      <c r="W357" s="18">
        <v>1.077778</v>
      </c>
      <c r="X357" s="18">
        <v>1.077778</v>
      </c>
      <c r="Y357" s="18">
        <v>1.077778</v>
      </c>
      <c r="Z357" s="18">
        <v>0.0</v>
      </c>
      <c r="AA357" s="18">
        <v>1.077778</v>
      </c>
      <c r="AB357" s="18">
        <v>0.119753</v>
      </c>
      <c r="AC357" s="18">
        <v>1.077778</v>
      </c>
      <c r="AD357" s="18">
        <v>2.085797</v>
      </c>
      <c r="AE357" s="18">
        <v>2.470522</v>
      </c>
      <c r="AF357" s="18">
        <v>3.682789</v>
      </c>
      <c r="AG357" s="18">
        <v>1.891538</v>
      </c>
      <c r="AH357" s="18">
        <v>0.00267</v>
      </c>
      <c r="AI357" s="18">
        <v>3.576586</v>
      </c>
      <c r="AJ357" s="18">
        <v>3.271492</v>
      </c>
      <c r="AK357" s="18">
        <v>4.15726</v>
      </c>
      <c r="AL357" s="19" t="s">
        <v>58</v>
      </c>
      <c r="AM357" s="19"/>
      <c r="AN357" s="19"/>
      <c r="AO357" s="19"/>
      <c r="AP357" s="19"/>
      <c r="AQ357" s="19"/>
    </row>
    <row r="358">
      <c r="A358" s="14" t="s">
        <v>545</v>
      </c>
      <c r="B358" s="14" t="s">
        <v>580</v>
      </c>
      <c r="C358" s="14" t="s">
        <v>535</v>
      </c>
      <c r="D358" s="14" t="s">
        <v>579</v>
      </c>
      <c r="E358" s="14" t="s">
        <v>62</v>
      </c>
      <c r="F358" s="18">
        <v>8.0</v>
      </c>
      <c r="G358" s="18">
        <v>1.0</v>
      </c>
      <c r="H358" s="18">
        <v>54.0</v>
      </c>
      <c r="I358" s="18">
        <v>54.0</v>
      </c>
      <c r="J358" s="18">
        <v>0.0</v>
      </c>
      <c r="K358" s="18">
        <v>0.0</v>
      </c>
      <c r="L358" s="18">
        <v>0.0</v>
      </c>
      <c r="M358" s="18">
        <v>0.0</v>
      </c>
      <c r="N358" s="18">
        <v>0.0</v>
      </c>
      <c r="O358" s="18">
        <v>0.0</v>
      </c>
      <c r="P358" s="18">
        <v>0.0</v>
      </c>
      <c r="Q358" s="18">
        <v>0.0</v>
      </c>
      <c r="R358" s="18">
        <v>0.0</v>
      </c>
      <c r="S358" s="18">
        <v>0.0</v>
      </c>
      <c r="T358" s="18">
        <v>0.0</v>
      </c>
      <c r="U358" s="18">
        <v>0.0</v>
      </c>
      <c r="V358" s="18">
        <v>0.0</v>
      </c>
      <c r="W358" s="18">
        <v>0.0</v>
      </c>
      <c r="X358" s="18">
        <v>0.0</v>
      </c>
      <c r="Y358" s="18">
        <v>0.0</v>
      </c>
      <c r="Z358" s="18">
        <v>0.0</v>
      </c>
      <c r="AA358" s="18">
        <v>1.077778</v>
      </c>
      <c r="AB358" s="18">
        <v>0.119753</v>
      </c>
      <c r="AC358" s="18">
        <v>1.077778</v>
      </c>
      <c r="AD358" s="18">
        <v>0.0</v>
      </c>
      <c r="AE358" s="18">
        <v>0.0</v>
      </c>
      <c r="AF358" s="18">
        <v>0.0</v>
      </c>
      <c r="AG358" s="18">
        <v>0.0</v>
      </c>
      <c r="AH358" s="18">
        <v>0.00267</v>
      </c>
      <c r="AI358" s="18">
        <v>3.576586</v>
      </c>
      <c r="AJ358" s="18">
        <v>3.271492</v>
      </c>
      <c r="AK358" s="18">
        <v>4.15726</v>
      </c>
      <c r="AL358" s="19" t="s">
        <v>58</v>
      </c>
      <c r="AM358" s="19"/>
      <c r="AN358" s="19"/>
      <c r="AO358" s="19"/>
      <c r="AP358" s="19"/>
      <c r="AQ358" s="19"/>
    </row>
    <row r="359">
      <c r="A359" s="14" t="s">
        <v>554</v>
      </c>
      <c r="B359" s="14" t="s">
        <v>581</v>
      </c>
      <c r="C359" s="14" t="s">
        <v>535</v>
      </c>
      <c r="D359" s="14" t="s">
        <v>582</v>
      </c>
      <c r="E359" s="14" t="s">
        <v>88</v>
      </c>
      <c r="F359" s="18">
        <v>2.0</v>
      </c>
      <c r="G359" s="18">
        <v>0.0</v>
      </c>
      <c r="H359" s="18">
        <v>7053.0</v>
      </c>
      <c r="I359" s="18">
        <v>0.0</v>
      </c>
      <c r="J359" s="18">
        <v>95.86483</v>
      </c>
      <c r="K359" s="18">
        <v>96.94173</v>
      </c>
      <c r="L359" s="18">
        <v>94.92205</v>
      </c>
      <c r="M359" s="18">
        <v>96.94173</v>
      </c>
      <c r="N359" s="18">
        <v>1.0</v>
      </c>
      <c r="O359" s="18">
        <v>0.0</v>
      </c>
      <c r="P359" s="18">
        <v>0.0</v>
      </c>
      <c r="Q359" s="18">
        <v>0.0</v>
      </c>
      <c r="R359" s="18">
        <v>96.94173</v>
      </c>
      <c r="S359" s="18">
        <v>96.94173</v>
      </c>
      <c r="T359" s="18">
        <v>96.94173</v>
      </c>
      <c r="U359" s="18">
        <v>96.94173</v>
      </c>
      <c r="V359" s="18">
        <v>96.94173</v>
      </c>
      <c r="W359" s="18">
        <v>96.94173</v>
      </c>
      <c r="X359" s="18">
        <v>96.94173</v>
      </c>
      <c r="Y359" s="18">
        <v>48.47087</v>
      </c>
      <c r="Z359" s="18">
        <v>0.120994</v>
      </c>
      <c r="AA359" s="18">
        <v>4.894091</v>
      </c>
      <c r="AB359" s="18">
        <v>4.755689</v>
      </c>
      <c r="AC359" s="18">
        <v>5.670935</v>
      </c>
      <c r="AD359" s="18">
        <v>0.0</v>
      </c>
      <c r="AE359" s="18">
        <v>96.94173</v>
      </c>
      <c r="AF359" s="18">
        <v>16.15696</v>
      </c>
      <c r="AG359" s="18">
        <v>0.0</v>
      </c>
      <c r="AH359" s="18">
        <v>0.00267</v>
      </c>
      <c r="AI359" s="18">
        <v>3.576586</v>
      </c>
      <c r="AJ359" s="18">
        <v>3.271492</v>
      </c>
      <c r="AK359" s="18">
        <v>4.15726</v>
      </c>
      <c r="AL359" s="19" t="s">
        <v>58</v>
      </c>
      <c r="AM359" s="19"/>
      <c r="AN359" s="19"/>
      <c r="AO359" s="19"/>
      <c r="AP359" s="19"/>
      <c r="AQ359" s="19"/>
    </row>
    <row r="360">
      <c r="A360" s="14" t="s">
        <v>533</v>
      </c>
      <c r="B360" s="14" t="s">
        <v>583</v>
      </c>
      <c r="C360" s="14" t="s">
        <v>535</v>
      </c>
      <c r="D360" s="14" t="s">
        <v>582</v>
      </c>
      <c r="E360" s="20">
        <v>46310.0</v>
      </c>
      <c r="F360" s="18">
        <v>21.0</v>
      </c>
      <c r="G360" s="18">
        <v>0.0</v>
      </c>
      <c r="H360" s="18">
        <v>8382.0</v>
      </c>
      <c r="I360" s="18">
        <v>0.0</v>
      </c>
      <c r="J360" s="18">
        <v>94.97989</v>
      </c>
      <c r="K360" s="18">
        <v>103.9583</v>
      </c>
      <c r="L360" s="18">
        <v>108.5553</v>
      </c>
      <c r="M360" s="18">
        <v>76.48847</v>
      </c>
      <c r="N360" s="18">
        <v>0.735761</v>
      </c>
      <c r="O360" s="18">
        <v>0.0</v>
      </c>
      <c r="P360" s="18">
        <v>0.0</v>
      </c>
      <c r="Q360" s="18">
        <v>0.333333</v>
      </c>
      <c r="R360" s="18">
        <v>1.876373</v>
      </c>
      <c r="S360" s="18">
        <v>5.039082</v>
      </c>
      <c r="T360" s="18">
        <v>0.833333</v>
      </c>
      <c r="U360" s="18">
        <v>1.3</v>
      </c>
      <c r="V360" s="18">
        <v>1.876373</v>
      </c>
      <c r="W360" s="18">
        <v>4.894091</v>
      </c>
      <c r="X360" s="18">
        <v>7.578097</v>
      </c>
      <c r="Y360" s="18">
        <v>4.950394</v>
      </c>
      <c r="Z360" s="18">
        <v>0.120994</v>
      </c>
      <c r="AA360" s="18">
        <v>4.894091</v>
      </c>
      <c r="AB360" s="18">
        <v>4.755689</v>
      </c>
      <c r="AC360" s="18">
        <v>5.670935</v>
      </c>
      <c r="AD360" s="18">
        <v>2.075943</v>
      </c>
      <c r="AE360" s="18">
        <v>4.152278</v>
      </c>
      <c r="AF360" s="18">
        <v>5.737498</v>
      </c>
      <c r="AG360" s="18">
        <v>5.080861</v>
      </c>
      <c r="AH360" s="18">
        <v>0.00267</v>
      </c>
      <c r="AI360" s="18">
        <v>3.576586</v>
      </c>
      <c r="AJ360" s="18">
        <v>3.271492</v>
      </c>
      <c r="AK360" s="18">
        <v>4.15726</v>
      </c>
      <c r="AL360" s="19" t="s">
        <v>58</v>
      </c>
      <c r="AM360" s="19"/>
      <c r="AN360" s="19"/>
      <c r="AO360" s="19"/>
      <c r="AP360" s="19"/>
      <c r="AQ360" s="19"/>
    </row>
    <row r="361">
      <c r="A361" s="14" t="s">
        <v>537</v>
      </c>
      <c r="B361" s="14" t="s">
        <v>584</v>
      </c>
      <c r="C361" s="14" t="s">
        <v>535</v>
      </c>
      <c r="D361" s="14" t="s">
        <v>582</v>
      </c>
      <c r="E361" s="14" t="s">
        <v>72</v>
      </c>
      <c r="F361" s="18">
        <v>22.0</v>
      </c>
      <c r="G361" s="18">
        <v>0.0</v>
      </c>
      <c r="H361" s="18">
        <v>14056.0</v>
      </c>
      <c r="I361" s="18">
        <v>0.0</v>
      </c>
      <c r="J361" s="18">
        <v>162.5992</v>
      </c>
      <c r="K361" s="18">
        <v>160.3391</v>
      </c>
      <c r="L361" s="18">
        <v>149.985</v>
      </c>
      <c r="M361" s="18">
        <v>109.945</v>
      </c>
      <c r="N361" s="18">
        <v>0.685703</v>
      </c>
      <c r="O361" s="18">
        <v>0.0</v>
      </c>
      <c r="P361" s="18">
        <v>1.047263</v>
      </c>
      <c r="Q361" s="18">
        <v>2.387962</v>
      </c>
      <c r="R361" s="18">
        <v>4.587207</v>
      </c>
      <c r="S361" s="18">
        <v>5.625908</v>
      </c>
      <c r="T361" s="18">
        <v>1.504351</v>
      </c>
      <c r="U361" s="18">
        <v>2.69059</v>
      </c>
      <c r="V361" s="18">
        <v>3.287121</v>
      </c>
      <c r="W361" s="18">
        <v>5.052628</v>
      </c>
      <c r="X361" s="18">
        <v>7.562879</v>
      </c>
      <c r="Y361" s="18">
        <v>7.288139</v>
      </c>
      <c r="Z361" s="18">
        <v>0.120994</v>
      </c>
      <c r="AA361" s="18">
        <v>4.894091</v>
      </c>
      <c r="AB361" s="18">
        <v>4.755689</v>
      </c>
      <c r="AC361" s="18">
        <v>5.670935</v>
      </c>
      <c r="AD361" s="18">
        <v>2.69059</v>
      </c>
      <c r="AE361" s="18">
        <v>4.587207</v>
      </c>
      <c r="AF361" s="18">
        <v>6.011942</v>
      </c>
      <c r="AG361" s="18">
        <v>6.218119</v>
      </c>
      <c r="AH361" s="18">
        <v>0.00267</v>
      </c>
      <c r="AI361" s="18">
        <v>3.576586</v>
      </c>
      <c r="AJ361" s="18">
        <v>3.271492</v>
      </c>
      <c r="AK361" s="18">
        <v>4.15726</v>
      </c>
      <c r="AL361" s="19" t="s">
        <v>58</v>
      </c>
      <c r="AM361" s="19"/>
      <c r="AN361" s="19"/>
      <c r="AO361" s="19"/>
      <c r="AP361" s="19"/>
      <c r="AQ361" s="19"/>
    </row>
    <row r="362">
      <c r="A362" s="14" t="s">
        <v>539</v>
      </c>
      <c r="B362" s="14" t="s">
        <v>585</v>
      </c>
      <c r="C362" s="14" t="s">
        <v>535</v>
      </c>
      <c r="D362" s="14" t="s">
        <v>582</v>
      </c>
      <c r="E362" s="14" t="s">
        <v>75</v>
      </c>
      <c r="F362" s="18">
        <v>12.0</v>
      </c>
      <c r="G362" s="18">
        <v>0.0</v>
      </c>
      <c r="H362" s="18">
        <v>4888.0</v>
      </c>
      <c r="I362" s="18">
        <v>0.0</v>
      </c>
      <c r="J362" s="18">
        <v>65.30687</v>
      </c>
      <c r="K362" s="18">
        <v>68.05122</v>
      </c>
      <c r="L362" s="18">
        <v>69.19902</v>
      </c>
      <c r="M362" s="18">
        <v>50.11389</v>
      </c>
      <c r="N362" s="18">
        <v>0.736414</v>
      </c>
      <c r="O362" s="18">
        <v>0.533333</v>
      </c>
      <c r="P362" s="18">
        <v>0.576557</v>
      </c>
      <c r="Q362" s="18">
        <v>0.769617</v>
      </c>
      <c r="R362" s="18">
        <v>2.904625</v>
      </c>
      <c r="S362" s="18">
        <v>5.046345</v>
      </c>
      <c r="T362" s="18">
        <v>0.576557</v>
      </c>
      <c r="U362" s="18">
        <v>0.769617</v>
      </c>
      <c r="V362" s="18">
        <v>1.766147</v>
      </c>
      <c r="W362" s="18">
        <v>2.904625</v>
      </c>
      <c r="X362" s="18">
        <v>5.046345</v>
      </c>
      <c r="Y362" s="18">
        <v>5.670935</v>
      </c>
      <c r="Z362" s="18">
        <v>0.120994</v>
      </c>
      <c r="AA362" s="18">
        <v>4.894091</v>
      </c>
      <c r="AB362" s="18">
        <v>4.755689</v>
      </c>
      <c r="AC362" s="18">
        <v>5.670935</v>
      </c>
      <c r="AD362" s="18">
        <v>3.143895</v>
      </c>
      <c r="AE362" s="18">
        <v>3.517798</v>
      </c>
      <c r="AF362" s="18">
        <v>5.282124</v>
      </c>
      <c r="AG362" s="18">
        <v>5.670935</v>
      </c>
      <c r="AH362" s="18">
        <v>0.00267</v>
      </c>
      <c r="AI362" s="18">
        <v>3.576586</v>
      </c>
      <c r="AJ362" s="18">
        <v>3.271492</v>
      </c>
      <c r="AK362" s="18">
        <v>4.15726</v>
      </c>
      <c r="AL362" s="19" t="s">
        <v>58</v>
      </c>
      <c r="AM362" s="19"/>
      <c r="AN362" s="19"/>
      <c r="AO362" s="19"/>
      <c r="AP362" s="19"/>
      <c r="AQ362" s="19"/>
    </row>
    <row r="363">
      <c r="A363" s="14" t="s">
        <v>541</v>
      </c>
      <c r="B363" s="14" t="s">
        <v>586</v>
      </c>
      <c r="C363" s="14" t="s">
        <v>535</v>
      </c>
      <c r="D363" s="14" t="s">
        <v>582</v>
      </c>
      <c r="E363" s="14" t="s">
        <v>60</v>
      </c>
      <c r="F363" s="18">
        <v>27.0</v>
      </c>
      <c r="G363" s="18">
        <v>2.0</v>
      </c>
      <c r="H363" s="18">
        <v>13078.0</v>
      </c>
      <c r="I363" s="18">
        <v>30.0</v>
      </c>
      <c r="J363" s="18">
        <v>145.4509</v>
      </c>
      <c r="K363" s="18">
        <v>147.1214</v>
      </c>
      <c r="L363" s="18">
        <v>122.6972</v>
      </c>
      <c r="M363" s="18">
        <v>88.52828</v>
      </c>
      <c r="N363" s="18">
        <v>0.601736</v>
      </c>
      <c r="O363" s="18">
        <v>0.0</v>
      </c>
      <c r="P363" s="18">
        <v>0.87037</v>
      </c>
      <c r="Q363" s="18">
        <v>1.142857</v>
      </c>
      <c r="R363" s="18">
        <v>3.469265</v>
      </c>
      <c r="S363" s="18">
        <v>6.482955</v>
      </c>
      <c r="T363" s="18">
        <v>0.87037</v>
      </c>
      <c r="U363" s="18">
        <v>1.025408</v>
      </c>
      <c r="V363" s="18">
        <v>1.890873</v>
      </c>
      <c r="W363" s="18">
        <v>4.739299</v>
      </c>
      <c r="X363" s="18">
        <v>6.79231</v>
      </c>
      <c r="Y363" s="18">
        <v>5.448939</v>
      </c>
      <c r="Z363" s="18">
        <v>0.120994</v>
      </c>
      <c r="AA363" s="18">
        <v>4.894091</v>
      </c>
      <c r="AB363" s="18">
        <v>4.755689</v>
      </c>
      <c r="AC363" s="18">
        <v>5.670935</v>
      </c>
      <c r="AD363" s="18">
        <v>2.085797</v>
      </c>
      <c r="AE363" s="18">
        <v>2.470522</v>
      </c>
      <c r="AF363" s="18">
        <v>3.682789</v>
      </c>
      <c r="AG363" s="18">
        <v>1.891538</v>
      </c>
      <c r="AH363" s="18">
        <v>0.00267</v>
      </c>
      <c r="AI363" s="18">
        <v>3.576586</v>
      </c>
      <c r="AJ363" s="18">
        <v>3.271492</v>
      </c>
      <c r="AK363" s="18">
        <v>4.15726</v>
      </c>
      <c r="AL363" s="19" t="s">
        <v>58</v>
      </c>
      <c r="AM363" s="19"/>
      <c r="AN363" s="19"/>
      <c r="AO363" s="19"/>
      <c r="AP363" s="19"/>
      <c r="AQ363" s="19"/>
    </row>
    <row r="364">
      <c r="A364" s="14" t="s">
        <v>543</v>
      </c>
      <c r="B364" s="14" t="s">
        <v>587</v>
      </c>
      <c r="C364" s="14" t="s">
        <v>535</v>
      </c>
      <c r="D364" s="14" t="s">
        <v>582</v>
      </c>
      <c r="E364" s="20">
        <v>46300.0</v>
      </c>
      <c r="F364" s="18">
        <v>6.0</v>
      </c>
      <c r="G364" s="18">
        <v>0.0</v>
      </c>
      <c r="H364" s="18">
        <v>9910.0</v>
      </c>
      <c r="I364" s="18">
        <v>0.0</v>
      </c>
      <c r="J364" s="18">
        <v>130.1531</v>
      </c>
      <c r="K364" s="18">
        <v>132.186</v>
      </c>
      <c r="L364" s="18">
        <v>130.814</v>
      </c>
      <c r="M364" s="18">
        <v>88.14569</v>
      </c>
      <c r="N364" s="18">
        <v>0.666831</v>
      </c>
      <c r="O364" s="18">
        <v>0.0</v>
      </c>
      <c r="P364" s="18">
        <v>3.199157</v>
      </c>
      <c r="Q364" s="18">
        <v>3.199157</v>
      </c>
      <c r="R364" s="18">
        <v>31.17137</v>
      </c>
      <c r="S364" s="18">
        <v>42.29542</v>
      </c>
      <c r="T364" s="18">
        <v>3.199157</v>
      </c>
      <c r="U364" s="18">
        <v>9.669787</v>
      </c>
      <c r="V364" s="18">
        <v>9.669787</v>
      </c>
      <c r="W364" s="18">
        <v>31.17137</v>
      </c>
      <c r="X364" s="18">
        <v>42.29542</v>
      </c>
      <c r="Y364" s="18">
        <v>22.031</v>
      </c>
      <c r="Z364" s="18">
        <v>0.120994</v>
      </c>
      <c r="AA364" s="18">
        <v>4.894091</v>
      </c>
      <c r="AB364" s="18">
        <v>4.755689</v>
      </c>
      <c r="AC364" s="18">
        <v>5.670935</v>
      </c>
      <c r="AD364" s="18">
        <v>3.199157</v>
      </c>
      <c r="AE364" s="18">
        <v>5.61187</v>
      </c>
      <c r="AF364" s="18">
        <v>7.161092</v>
      </c>
      <c r="AG364" s="18">
        <v>4.753911</v>
      </c>
      <c r="AH364" s="18">
        <v>0.00267</v>
      </c>
      <c r="AI364" s="18">
        <v>3.576586</v>
      </c>
      <c r="AJ364" s="18">
        <v>3.271492</v>
      </c>
      <c r="AK364" s="18">
        <v>4.15726</v>
      </c>
      <c r="AL364" s="19" t="s">
        <v>58</v>
      </c>
      <c r="AM364" s="19"/>
      <c r="AN364" s="19"/>
      <c r="AO364" s="19"/>
      <c r="AP364" s="19"/>
      <c r="AQ364" s="19"/>
    </row>
    <row r="365">
      <c r="A365" s="14" t="s">
        <v>545</v>
      </c>
      <c r="B365" s="14" t="s">
        <v>588</v>
      </c>
      <c r="C365" s="14" t="s">
        <v>535</v>
      </c>
      <c r="D365" s="14" t="s">
        <v>582</v>
      </c>
      <c r="E365" s="14" t="s">
        <v>62</v>
      </c>
      <c r="F365" s="18">
        <v>59.0</v>
      </c>
      <c r="G365" s="18">
        <v>9.0</v>
      </c>
      <c r="H365" s="18">
        <v>512.0</v>
      </c>
      <c r="I365" s="18">
        <v>512.0</v>
      </c>
      <c r="J365" s="18">
        <v>0.0</v>
      </c>
      <c r="K365" s="18">
        <v>0.0</v>
      </c>
      <c r="L365" s="18">
        <v>0.0</v>
      </c>
      <c r="M365" s="18">
        <v>0.0</v>
      </c>
      <c r="N365" s="18">
        <v>0.0</v>
      </c>
      <c r="O365" s="18">
        <v>0.0</v>
      </c>
      <c r="P365" s="18">
        <v>0.0</v>
      </c>
      <c r="Q365" s="18">
        <v>0.0</v>
      </c>
      <c r="R365" s="18">
        <v>0.0</v>
      </c>
      <c r="S365" s="18">
        <v>0.0</v>
      </c>
      <c r="T365" s="18">
        <v>0.0</v>
      </c>
      <c r="U365" s="18">
        <v>0.0</v>
      </c>
      <c r="V365" s="18">
        <v>0.0</v>
      </c>
      <c r="W365" s="18">
        <v>0.0</v>
      </c>
      <c r="X365" s="18">
        <v>0.0</v>
      </c>
      <c r="Y365" s="18">
        <v>0.0</v>
      </c>
      <c r="Z365" s="18">
        <v>0.120994</v>
      </c>
      <c r="AA365" s="18">
        <v>4.894091</v>
      </c>
      <c r="AB365" s="18">
        <v>4.755689</v>
      </c>
      <c r="AC365" s="18">
        <v>5.670935</v>
      </c>
      <c r="AD365" s="18">
        <v>0.0</v>
      </c>
      <c r="AE365" s="18">
        <v>0.0</v>
      </c>
      <c r="AF365" s="18">
        <v>0.0</v>
      </c>
      <c r="AG365" s="18">
        <v>0.0</v>
      </c>
      <c r="AH365" s="18">
        <v>0.00267</v>
      </c>
      <c r="AI365" s="18">
        <v>3.576586</v>
      </c>
      <c r="AJ365" s="18">
        <v>3.271492</v>
      </c>
      <c r="AK365" s="18">
        <v>4.15726</v>
      </c>
      <c r="AL365" s="19" t="s">
        <v>58</v>
      </c>
      <c r="AM365" s="19"/>
      <c r="AN365" s="19"/>
      <c r="AO365" s="19"/>
      <c r="AP365" s="19"/>
      <c r="AQ365" s="19"/>
    </row>
    <row r="366">
      <c r="A366" s="14" t="s">
        <v>589</v>
      </c>
      <c r="B366" s="14" t="s">
        <v>590</v>
      </c>
      <c r="C366" s="14" t="s">
        <v>591</v>
      </c>
      <c r="D366" s="14" t="s">
        <v>592</v>
      </c>
      <c r="E366" s="14" t="s">
        <v>88</v>
      </c>
      <c r="F366" s="18">
        <v>4.0</v>
      </c>
      <c r="G366" s="18">
        <v>0.0</v>
      </c>
      <c r="H366" s="18">
        <v>0.0</v>
      </c>
      <c r="I366" s="18">
        <v>0.0</v>
      </c>
      <c r="J366" s="18">
        <v>0.0</v>
      </c>
      <c r="K366" s="18">
        <v>0.0</v>
      </c>
      <c r="L366" s="18">
        <v>1.10696</v>
      </c>
      <c r="M366" s="18">
        <v>0.0</v>
      </c>
      <c r="N366" s="18">
        <v>0.0</v>
      </c>
      <c r="O366" s="18">
        <v>0.0</v>
      </c>
      <c r="P366" s="18">
        <v>0.0</v>
      </c>
      <c r="Q366" s="18">
        <v>0.0</v>
      </c>
      <c r="R366" s="18">
        <v>0.0</v>
      </c>
      <c r="S366" s="18">
        <v>0.0</v>
      </c>
      <c r="T366" s="18">
        <v>0.0</v>
      </c>
      <c r="U366" s="18">
        <v>0.0</v>
      </c>
      <c r="V366" s="18">
        <v>0.0</v>
      </c>
      <c r="W366" s="18">
        <v>0.0</v>
      </c>
      <c r="X366" s="18">
        <v>0.0</v>
      </c>
      <c r="Y366" s="18">
        <v>0.0</v>
      </c>
      <c r="Z366" s="18">
        <v>0.0</v>
      </c>
      <c r="AA366" s="18">
        <v>1.43087</v>
      </c>
      <c r="AB366" s="18">
        <v>1.001309</v>
      </c>
      <c r="AC366" s="18">
        <v>1.222808</v>
      </c>
      <c r="AD366" s="18">
        <v>0.0</v>
      </c>
      <c r="AE366" s="18">
        <v>1.153846</v>
      </c>
      <c r="AF366" s="18">
        <v>3.917282</v>
      </c>
      <c r="AG366" s="18">
        <v>0.454984</v>
      </c>
      <c r="AH366" s="18">
        <v>0.0</v>
      </c>
      <c r="AI366" s="18">
        <v>2.391133</v>
      </c>
      <c r="AJ366" s="18">
        <v>2.027995</v>
      </c>
      <c r="AK366" s="18">
        <v>2.366793</v>
      </c>
      <c r="AL366" s="19" t="s">
        <v>58</v>
      </c>
      <c r="AM366" s="19"/>
      <c r="AN366" s="19"/>
      <c r="AO366" s="19"/>
      <c r="AP366" s="19"/>
      <c r="AQ366" s="19"/>
    </row>
    <row r="367">
      <c r="A367" s="14" t="s">
        <v>593</v>
      </c>
      <c r="B367" s="14" t="s">
        <v>594</v>
      </c>
      <c r="C367" s="14" t="s">
        <v>591</v>
      </c>
      <c r="D367" s="14" t="s">
        <v>592</v>
      </c>
      <c r="E367" s="14" t="s">
        <v>72</v>
      </c>
      <c r="F367" s="18">
        <v>2.0</v>
      </c>
      <c r="G367" s="18">
        <v>0.0</v>
      </c>
      <c r="H367" s="18">
        <v>836.0</v>
      </c>
      <c r="I367" s="18">
        <v>0.0</v>
      </c>
      <c r="J367" s="18">
        <v>15.48239</v>
      </c>
      <c r="K367" s="18">
        <v>14.27106</v>
      </c>
      <c r="L367" s="18">
        <v>14.71815</v>
      </c>
      <c r="M367" s="18">
        <v>9.491147</v>
      </c>
      <c r="N367" s="18">
        <v>0.665063</v>
      </c>
      <c r="O367" s="18">
        <v>4.779911</v>
      </c>
      <c r="P367" s="18">
        <v>4.779911</v>
      </c>
      <c r="Q367" s="18">
        <v>4.779911</v>
      </c>
      <c r="R367" s="18">
        <v>9.491147</v>
      </c>
      <c r="S367" s="18">
        <v>9.491147</v>
      </c>
      <c r="T367" s="18">
        <v>4.779911</v>
      </c>
      <c r="U367" s="18">
        <v>4.779911</v>
      </c>
      <c r="V367" s="18">
        <v>4.779911</v>
      </c>
      <c r="W367" s="18">
        <v>9.491147</v>
      </c>
      <c r="X367" s="18">
        <v>9.491147</v>
      </c>
      <c r="Y367" s="18">
        <v>7.135529</v>
      </c>
      <c r="Z367" s="18">
        <v>0.0</v>
      </c>
      <c r="AA367" s="18">
        <v>1.43087</v>
      </c>
      <c r="AB367" s="18">
        <v>1.001309</v>
      </c>
      <c r="AC367" s="18">
        <v>1.222808</v>
      </c>
      <c r="AD367" s="18">
        <v>1.921296</v>
      </c>
      <c r="AE367" s="18">
        <v>2.962572</v>
      </c>
      <c r="AF367" s="18">
        <v>3.350477</v>
      </c>
      <c r="AG367" s="18">
        <v>3.454993</v>
      </c>
      <c r="AH367" s="18">
        <v>0.0</v>
      </c>
      <c r="AI367" s="18">
        <v>2.391133</v>
      </c>
      <c r="AJ367" s="18">
        <v>2.027995</v>
      </c>
      <c r="AK367" s="18">
        <v>2.366793</v>
      </c>
      <c r="AL367" s="19" t="s">
        <v>58</v>
      </c>
      <c r="AM367" s="19"/>
      <c r="AN367" s="19"/>
      <c r="AO367" s="19"/>
      <c r="AP367" s="19"/>
      <c r="AQ367" s="19"/>
    </row>
    <row r="368">
      <c r="A368" s="14" t="s">
        <v>595</v>
      </c>
      <c r="B368" s="14" t="s">
        <v>596</v>
      </c>
      <c r="C368" s="14" t="s">
        <v>591</v>
      </c>
      <c r="D368" s="14" t="s">
        <v>592</v>
      </c>
      <c r="E368" s="14" t="s">
        <v>60</v>
      </c>
      <c r="F368" s="18">
        <v>6.0</v>
      </c>
      <c r="G368" s="18">
        <v>0.0</v>
      </c>
      <c r="H368" s="18">
        <v>1304.0</v>
      </c>
      <c r="I368" s="18">
        <v>0.0</v>
      </c>
      <c r="J368" s="18">
        <v>7.844406</v>
      </c>
      <c r="K368" s="18">
        <v>7.336847</v>
      </c>
      <c r="L368" s="18">
        <v>6.988606</v>
      </c>
      <c r="M368" s="18">
        <v>6.283165</v>
      </c>
      <c r="N368" s="18">
        <v>0.856385</v>
      </c>
      <c r="O368" s="18">
        <v>0.052632</v>
      </c>
      <c r="P368" s="18">
        <v>0.1423</v>
      </c>
      <c r="Q368" s="18">
        <v>0.1423</v>
      </c>
      <c r="R368" s="18">
        <v>0.587257</v>
      </c>
      <c r="S368" s="18">
        <v>1.43087</v>
      </c>
      <c r="T368" s="18">
        <v>0.052632</v>
      </c>
      <c r="U368" s="18">
        <v>0.1423</v>
      </c>
      <c r="V368" s="18">
        <v>0.1423</v>
      </c>
      <c r="W368" s="18">
        <v>0.587257</v>
      </c>
      <c r="X368" s="18">
        <v>1.43087</v>
      </c>
      <c r="Y368" s="18">
        <v>1.222808</v>
      </c>
      <c r="Z368" s="18">
        <v>0.0</v>
      </c>
      <c r="AA368" s="18">
        <v>1.43087</v>
      </c>
      <c r="AB368" s="18">
        <v>1.001309</v>
      </c>
      <c r="AC368" s="18">
        <v>1.222808</v>
      </c>
      <c r="AD368" s="18">
        <v>1.134755</v>
      </c>
      <c r="AE368" s="18">
        <v>1.411894</v>
      </c>
      <c r="AF368" s="18">
        <v>2.93243</v>
      </c>
      <c r="AG368" s="18">
        <v>1.405625</v>
      </c>
      <c r="AH368" s="18">
        <v>0.0</v>
      </c>
      <c r="AI368" s="18">
        <v>2.391133</v>
      </c>
      <c r="AJ368" s="18">
        <v>2.027995</v>
      </c>
      <c r="AK368" s="18">
        <v>2.366793</v>
      </c>
      <c r="AL368" s="19" t="s">
        <v>58</v>
      </c>
      <c r="AM368" s="19"/>
      <c r="AN368" s="19"/>
      <c r="AO368" s="19"/>
      <c r="AP368" s="19"/>
      <c r="AQ368" s="19"/>
    </row>
    <row r="369">
      <c r="A369" s="14" t="s">
        <v>597</v>
      </c>
      <c r="B369" s="14" t="s">
        <v>598</v>
      </c>
      <c r="C369" s="14" t="s">
        <v>591</v>
      </c>
      <c r="D369" s="14" t="s">
        <v>592</v>
      </c>
      <c r="E369" s="20">
        <v>46300.0</v>
      </c>
      <c r="F369" s="18">
        <v>6.0</v>
      </c>
      <c r="G369" s="18">
        <v>0.0</v>
      </c>
      <c r="H369" s="18">
        <v>809.0</v>
      </c>
      <c r="I369" s="18">
        <v>0.0</v>
      </c>
      <c r="J369" s="18">
        <v>10.4657</v>
      </c>
      <c r="K369" s="18">
        <v>11.4353</v>
      </c>
      <c r="L369" s="18">
        <v>10.71841</v>
      </c>
      <c r="M369" s="18">
        <v>11.4353</v>
      </c>
      <c r="N369" s="18">
        <v>1.0</v>
      </c>
      <c r="O369" s="18">
        <v>0.0</v>
      </c>
      <c r="P369" s="18">
        <v>0.0</v>
      </c>
      <c r="Q369" s="18">
        <v>0.0</v>
      </c>
      <c r="R369" s="18">
        <v>0.0</v>
      </c>
      <c r="S369" s="18">
        <v>0.0</v>
      </c>
      <c r="T369" s="18">
        <v>11.4353</v>
      </c>
      <c r="U369" s="18">
        <v>11.4353</v>
      </c>
      <c r="V369" s="18">
        <v>11.4353</v>
      </c>
      <c r="W369" s="18">
        <v>11.4353</v>
      </c>
      <c r="X369" s="18">
        <v>11.4353</v>
      </c>
      <c r="Y369" s="18">
        <v>1.905883</v>
      </c>
      <c r="Z369" s="18">
        <v>0.0</v>
      </c>
      <c r="AA369" s="18">
        <v>1.43087</v>
      </c>
      <c r="AB369" s="18">
        <v>1.001309</v>
      </c>
      <c r="AC369" s="18">
        <v>1.222808</v>
      </c>
      <c r="AD369" s="18">
        <v>0.684171</v>
      </c>
      <c r="AE369" s="18">
        <v>2.865418</v>
      </c>
      <c r="AF369" s="18">
        <v>3.149362</v>
      </c>
      <c r="AG369" s="18">
        <v>3.362922</v>
      </c>
      <c r="AH369" s="18">
        <v>0.0</v>
      </c>
      <c r="AI369" s="18">
        <v>2.391133</v>
      </c>
      <c r="AJ369" s="18">
        <v>2.027995</v>
      </c>
      <c r="AK369" s="18">
        <v>2.366793</v>
      </c>
      <c r="AL369" s="19" t="s">
        <v>58</v>
      </c>
      <c r="AM369" s="19"/>
      <c r="AN369" s="19"/>
      <c r="AO369" s="19"/>
      <c r="AP369" s="19"/>
      <c r="AQ369" s="19"/>
    </row>
    <row r="370">
      <c r="A370" s="14" t="s">
        <v>599</v>
      </c>
      <c r="B370" s="14" t="s">
        <v>600</v>
      </c>
      <c r="C370" s="14" t="s">
        <v>591</v>
      </c>
      <c r="D370" s="14" t="s">
        <v>592</v>
      </c>
      <c r="E370" s="14" t="s">
        <v>62</v>
      </c>
      <c r="F370" s="18">
        <v>15.0</v>
      </c>
      <c r="G370" s="18">
        <v>1.0</v>
      </c>
      <c r="H370" s="18">
        <v>90.0</v>
      </c>
      <c r="I370" s="18">
        <v>90.0</v>
      </c>
      <c r="J370" s="18">
        <v>0.0</v>
      </c>
      <c r="K370" s="18">
        <v>0.0</v>
      </c>
      <c r="L370" s="18">
        <v>0.0</v>
      </c>
      <c r="M370" s="18">
        <v>0.0</v>
      </c>
      <c r="N370" s="18">
        <v>0.0</v>
      </c>
      <c r="O370" s="18">
        <v>0.0</v>
      </c>
      <c r="P370" s="18">
        <v>0.0</v>
      </c>
      <c r="Q370" s="18">
        <v>0.0</v>
      </c>
      <c r="R370" s="18">
        <v>0.0</v>
      </c>
      <c r="S370" s="18">
        <v>0.0</v>
      </c>
      <c r="T370" s="18">
        <v>0.0</v>
      </c>
      <c r="U370" s="18">
        <v>0.0</v>
      </c>
      <c r="V370" s="18">
        <v>0.0</v>
      </c>
      <c r="W370" s="18">
        <v>0.0</v>
      </c>
      <c r="X370" s="18">
        <v>0.0</v>
      </c>
      <c r="Y370" s="18">
        <v>0.0</v>
      </c>
      <c r="Z370" s="18">
        <v>0.0</v>
      </c>
      <c r="AA370" s="18">
        <v>1.43087</v>
      </c>
      <c r="AB370" s="18">
        <v>1.001309</v>
      </c>
      <c r="AC370" s="18">
        <v>1.222808</v>
      </c>
      <c r="AD370" s="18">
        <v>0.0</v>
      </c>
      <c r="AE370" s="18">
        <v>0.0</v>
      </c>
      <c r="AF370" s="18">
        <v>0.0</v>
      </c>
      <c r="AG370" s="18">
        <v>0.0</v>
      </c>
      <c r="AH370" s="18">
        <v>0.0</v>
      </c>
      <c r="AI370" s="18">
        <v>2.391133</v>
      </c>
      <c r="AJ370" s="18">
        <v>2.027995</v>
      </c>
      <c r="AK370" s="18">
        <v>2.366793</v>
      </c>
      <c r="AL370" s="19" t="s">
        <v>58</v>
      </c>
      <c r="AM370" s="19"/>
      <c r="AN370" s="19"/>
      <c r="AO370" s="19"/>
      <c r="AP370" s="19"/>
      <c r="AQ370" s="19"/>
    </row>
    <row r="371">
      <c r="A371" s="14" t="s">
        <v>601</v>
      </c>
      <c r="B371" s="14" t="s">
        <v>602</v>
      </c>
      <c r="C371" s="14" t="s">
        <v>591</v>
      </c>
      <c r="D371" s="14" t="s">
        <v>603</v>
      </c>
      <c r="E371" s="17">
        <v>46310.0</v>
      </c>
      <c r="F371" s="18">
        <v>1.0</v>
      </c>
      <c r="G371" s="18">
        <v>0.0</v>
      </c>
      <c r="H371" s="18">
        <v>47.0</v>
      </c>
      <c r="I371" s="18">
        <v>0.0</v>
      </c>
      <c r="J371" s="18">
        <v>0.630495</v>
      </c>
      <c r="K371" s="18">
        <v>1.449704</v>
      </c>
      <c r="L371" s="18">
        <v>0.901019</v>
      </c>
      <c r="M371" s="18">
        <v>1.449704</v>
      </c>
      <c r="N371" s="18">
        <v>1.0</v>
      </c>
      <c r="O371" s="18">
        <v>1.449704</v>
      </c>
      <c r="P371" s="18">
        <v>1.449704</v>
      </c>
      <c r="Q371" s="18">
        <v>1.449704</v>
      </c>
      <c r="R371" s="18">
        <v>1.449704</v>
      </c>
      <c r="S371" s="18">
        <v>1.449704</v>
      </c>
      <c r="T371" s="18">
        <v>1.449704</v>
      </c>
      <c r="U371" s="18">
        <v>1.449704</v>
      </c>
      <c r="V371" s="18">
        <v>1.449704</v>
      </c>
      <c r="W371" s="18">
        <v>1.449704</v>
      </c>
      <c r="X371" s="18">
        <v>1.449704</v>
      </c>
      <c r="Y371" s="18">
        <v>1.449704</v>
      </c>
      <c r="Z371" s="18">
        <v>0.0</v>
      </c>
      <c r="AA371" s="18">
        <v>7.027189</v>
      </c>
      <c r="AB371" s="18">
        <v>3.792955</v>
      </c>
      <c r="AC371" s="18">
        <v>0.505942</v>
      </c>
      <c r="AD371" s="18">
        <v>4.125144</v>
      </c>
      <c r="AE371" s="18">
        <v>5.149692</v>
      </c>
      <c r="AF371" s="18">
        <v>5.695523</v>
      </c>
      <c r="AG371" s="18">
        <v>5.055001</v>
      </c>
      <c r="AH371" s="18">
        <v>0.0</v>
      </c>
      <c r="AI371" s="18">
        <v>2.391133</v>
      </c>
      <c r="AJ371" s="18">
        <v>2.027995</v>
      </c>
      <c r="AK371" s="18">
        <v>2.366793</v>
      </c>
      <c r="AL371" s="19" t="s">
        <v>58</v>
      </c>
      <c r="AM371" s="19"/>
      <c r="AN371" s="19"/>
      <c r="AO371" s="19"/>
      <c r="AP371" s="19"/>
      <c r="AQ371" s="19"/>
    </row>
    <row r="372">
      <c r="A372" s="14" t="s">
        <v>593</v>
      </c>
      <c r="B372" s="14" t="s">
        <v>604</v>
      </c>
      <c r="C372" s="14" t="s">
        <v>591</v>
      </c>
      <c r="D372" s="14" t="s">
        <v>603</v>
      </c>
      <c r="E372" s="14" t="s">
        <v>72</v>
      </c>
      <c r="F372" s="18">
        <v>1.0</v>
      </c>
      <c r="G372" s="18">
        <v>0.0</v>
      </c>
      <c r="H372" s="18">
        <v>0.0</v>
      </c>
      <c r="I372" s="18">
        <v>0.0</v>
      </c>
      <c r="J372" s="18">
        <v>0.0</v>
      </c>
      <c r="K372" s="18">
        <v>0.0</v>
      </c>
      <c r="L372" s="18">
        <v>0.0</v>
      </c>
      <c r="M372" s="18">
        <v>0.0</v>
      </c>
      <c r="N372" s="18">
        <v>0.0</v>
      </c>
      <c r="O372" s="18">
        <v>0.0</v>
      </c>
      <c r="P372" s="18">
        <v>0.0</v>
      </c>
      <c r="Q372" s="18">
        <v>0.0</v>
      </c>
      <c r="R372" s="18">
        <v>0.0</v>
      </c>
      <c r="S372" s="18">
        <v>0.0</v>
      </c>
      <c r="T372" s="18">
        <v>0.0</v>
      </c>
      <c r="U372" s="18">
        <v>0.0</v>
      </c>
      <c r="V372" s="18">
        <v>0.0</v>
      </c>
      <c r="W372" s="18">
        <v>0.0</v>
      </c>
      <c r="X372" s="18">
        <v>0.0</v>
      </c>
      <c r="Y372" s="18">
        <v>0.0</v>
      </c>
      <c r="Z372" s="18">
        <v>0.0</v>
      </c>
      <c r="AA372" s="18">
        <v>7.027189</v>
      </c>
      <c r="AB372" s="18">
        <v>3.792955</v>
      </c>
      <c r="AC372" s="18">
        <v>0.505942</v>
      </c>
      <c r="AD372" s="18">
        <v>1.921296</v>
      </c>
      <c r="AE372" s="18">
        <v>2.962572</v>
      </c>
      <c r="AF372" s="18">
        <v>3.350477</v>
      </c>
      <c r="AG372" s="18">
        <v>3.454993</v>
      </c>
      <c r="AH372" s="18">
        <v>0.0</v>
      </c>
      <c r="AI372" s="18">
        <v>2.391133</v>
      </c>
      <c r="AJ372" s="18">
        <v>2.027995</v>
      </c>
      <c r="AK372" s="18">
        <v>2.366793</v>
      </c>
      <c r="AL372" s="19" t="s">
        <v>58</v>
      </c>
      <c r="AM372" s="19"/>
      <c r="AN372" s="19"/>
      <c r="AO372" s="19"/>
      <c r="AP372" s="19"/>
      <c r="AQ372" s="19"/>
    </row>
    <row r="373">
      <c r="A373" s="14" t="s">
        <v>605</v>
      </c>
      <c r="B373" s="14" t="s">
        <v>606</v>
      </c>
      <c r="C373" s="14" t="s">
        <v>591</v>
      </c>
      <c r="D373" s="14" t="s">
        <v>603</v>
      </c>
      <c r="E373" s="14" t="s">
        <v>75</v>
      </c>
      <c r="F373" s="18">
        <v>3.0</v>
      </c>
      <c r="G373" s="18">
        <v>0.0</v>
      </c>
      <c r="H373" s="18">
        <v>318.0</v>
      </c>
      <c r="I373" s="18">
        <v>0.0</v>
      </c>
      <c r="J373" s="18">
        <v>2.642857</v>
      </c>
      <c r="K373" s="18">
        <v>1.517825</v>
      </c>
      <c r="L373" s="18">
        <v>1.403625</v>
      </c>
      <c r="M373" s="18">
        <v>0.77619</v>
      </c>
      <c r="N373" s="18">
        <v>0.511383</v>
      </c>
      <c r="O373" s="18">
        <v>0.0</v>
      </c>
      <c r="P373" s="18">
        <v>0.0</v>
      </c>
      <c r="Q373" s="18">
        <v>0.0</v>
      </c>
      <c r="R373" s="18">
        <v>0.741635</v>
      </c>
      <c r="S373" s="18">
        <v>0.77619</v>
      </c>
      <c r="T373" s="18">
        <v>0.741635</v>
      </c>
      <c r="U373" s="18">
        <v>0.741635</v>
      </c>
      <c r="V373" s="18">
        <v>0.741635</v>
      </c>
      <c r="W373" s="18">
        <v>0.77619</v>
      </c>
      <c r="X373" s="18">
        <v>0.77619</v>
      </c>
      <c r="Y373" s="18">
        <v>0.505942</v>
      </c>
      <c r="Z373" s="18">
        <v>0.0</v>
      </c>
      <c r="AA373" s="18">
        <v>7.027189</v>
      </c>
      <c r="AB373" s="18">
        <v>3.792955</v>
      </c>
      <c r="AC373" s="18">
        <v>0.505942</v>
      </c>
      <c r="AD373" s="18">
        <v>2.443465</v>
      </c>
      <c r="AE373" s="18">
        <v>2.79637</v>
      </c>
      <c r="AF373" s="18">
        <v>5.259536</v>
      </c>
      <c r="AG373" s="18">
        <v>4.049366</v>
      </c>
      <c r="AH373" s="18">
        <v>0.0</v>
      </c>
      <c r="AI373" s="18">
        <v>2.391133</v>
      </c>
      <c r="AJ373" s="18">
        <v>2.027995</v>
      </c>
      <c r="AK373" s="18">
        <v>2.366793</v>
      </c>
      <c r="AL373" s="19" t="s">
        <v>58</v>
      </c>
      <c r="AM373" s="19"/>
      <c r="AN373" s="19"/>
      <c r="AO373" s="19"/>
      <c r="AP373" s="19"/>
      <c r="AQ373" s="19"/>
    </row>
    <row r="374">
      <c r="A374" s="14" t="s">
        <v>595</v>
      </c>
      <c r="B374" s="14" t="s">
        <v>607</v>
      </c>
      <c r="C374" s="14" t="s">
        <v>591</v>
      </c>
      <c r="D374" s="14" t="s">
        <v>603</v>
      </c>
      <c r="E374" s="14" t="s">
        <v>60</v>
      </c>
      <c r="F374" s="18">
        <v>14.0</v>
      </c>
      <c r="G374" s="18">
        <v>0.0</v>
      </c>
      <c r="H374" s="18">
        <v>7054.0</v>
      </c>
      <c r="I374" s="18">
        <v>0.0</v>
      </c>
      <c r="J374" s="18">
        <v>106.2383</v>
      </c>
      <c r="K374" s="18">
        <v>95.6493</v>
      </c>
      <c r="L374" s="18">
        <v>95.9261</v>
      </c>
      <c r="M374" s="18">
        <v>58.88917</v>
      </c>
      <c r="N374" s="18">
        <v>0.615678</v>
      </c>
      <c r="O374" s="18">
        <v>0.0</v>
      </c>
      <c r="P374" s="18">
        <v>0.0</v>
      </c>
      <c r="Q374" s="18">
        <v>0.0</v>
      </c>
      <c r="R374" s="18">
        <v>5.271181</v>
      </c>
      <c r="S374" s="18">
        <v>8.013407</v>
      </c>
      <c r="T374" s="18">
        <v>0.651779</v>
      </c>
      <c r="U374" s="18">
        <v>4.231196</v>
      </c>
      <c r="V374" s="18">
        <v>5.271181</v>
      </c>
      <c r="W374" s="18">
        <v>8.013407</v>
      </c>
      <c r="X374" s="18">
        <v>13.28642</v>
      </c>
      <c r="Y374" s="18">
        <v>6.832093</v>
      </c>
      <c r="Z374" s="18">
        <v>0.0</v>
      </c>
      <c r="AA374" s="18">
        <v>7.027189</v>
      </c>
      <c r="AB374" s="18">
        <v>3.792955</v>
      </c>
      <c r="AC374" s="18">
        <v>0.505942</v>
      </c>
      <c r="AD374" s="18">
        <v>1.134755</v>
      </c>
      <c r="AE374" s="18">
        <v>1.411894</v>
      </c>
      <c r="AF374" s="18">
        <v>2.93243</v>
      </c>
      <c r="AG374" s="18">
        <v>1.405625</v>
      </c>
      <c r="AH374" s="18">
        <v>0.0</v>
      </c>
      <c r="AI374" s="18">
        <v>2.391133</v>
      </c>
      <c r="AJ374" s="18">
        <v>2.027995</v>
      </c>
      <c r="AK374" s="18">
        <v>2.366793</v>
      </c>
      <c r="AL374" s="19" t="s">
        <v>58</v>
      </c>
      <c r="AM374" s="19"/>
      <c r="AN374" s="19"/>
      <c r="AO374" s="19"/>
      <c r="AP374" s="19"/>
      <c r="AQ374" s="19"/>
    </row>
    <row r="375">
      <c r="A375" s="14" t="s">
        <v>599</v>
      </c>
      <c r="B375" s="14" t="s">
        <v>608</v>
      </c>
      <c r="C375" s="14" t="s">
        <v>591</v>
      </c>
      <c r="D375" s="14" t="s">
        <v>603</v>
      </c>
      <c r="E375" s="14" t="s">
        <v>62</v>
      </c>
      <c r="F375" s="18">
        <v>7.0</v>
      </c>
      <c r="G375" s="18">
        <v>0.0</v>
      </c>
      <c r="H375" s="18">
        <v>0.0</v>
      </c>
      <c r="I375" s="18">
        <v>0.0</v>
      </c>
      <c r="J375" s="18">
        <v>0.0</v>
      </c>
      <c r="K375" s="18">
        <v>0.0</v>
      </c>
      <c r="L375" s="18">
        <v>0.0</v>
      </c>
      <c r="M375" s="18">
        <v>0.0</v>
      </c>
      <c r="N375" s="18">
        <v>0.0</v>
      </c>
      <c r="O375" s="18">
        <v>0.0</v>
      </c>
      <c r="P375" s="18">
        <v>0.0</v>
      </c>
      <c r="Q375" s="18">
        <v>0.0</v>
      </c>
      <c r="R375" s="18">
        <v>0.0</v>
      </c>
      <c r="S375" s="18">
        <v>0.0</v>
      </c>
      <c r="T375" s="18">
        <v>0.0</v>
      </c>
      <c r="U375" s="18">
        <v>0.0</v>
      </c>
      <c r="V375" s="18">
        <v>0.0</v>
      </c>
      <c r="W375" s="18">
        <v>0.0</v>
      </c>
      <c r="X375" s="18">
        <v>0.0</v>
      </c>
      <c r="Y375" s="18">
        <v>0.0</v>
      </c>
      <c r="Z375" s="18">
        <v>0.0</v>
      </c>
      <c r="AA375" s="18">
        <v>7.027189</v>
      </c>
      <c r="AB375" s="18">
        <v>3.792955</v>
      </c>
      <c r="AC375" s="18">
        <v>0.505942</v>
      </c>
      <c r="AD375" s="18">
        <v>0.0</v>
      </c>
      <c r="AE375" s="18">
        <v>0.0</v>
      </c>
      <c r="AF375" s="18">
        <v>0.0</v>
      </c>
      <c r="AG375" s="18">
        <v>0.0</v>
      </c>
      <c r="AH375" s="18">
        <v>0.0</v>
      </c>
      <c r="AI375" s="18">
        <v>2.391133</v>
      </c>
      <c r="AJ375" s="18">
        <v>2.027995</v>
      </c>
      <c r="AK375" s="18">
        <v>2.366793</v>
      </c>
      <c r="AL375" s="19" t="s">
        <v>58</v>
      </c>
      <c r="AM375" s="19"/>
      <c r="AN375" s="19"/>
      <c r="AO375" s="19"/>
      <c r="AP375" s="19"/>
      <c r="AQ375" s="19"/>
    </row>
    <row r="376">
      <c r="A376" s="14" t="s">
        <v>599</v>
      </c>
      <c r="B376" s="14" t="s">
        <v>609</v>
      </c>
      <c r="C376" s="14" t="s">
        <v>591</v>
      </c>
      <c r="D376" s="14" t="s">
        <v>610</v>
      </c>
      <c r="E376" s="14" t="s">
        <v>62</v>
      </c>
      <c r="F376" s="18">
        <v>2.0</v>
      </c>
      <c r="G376" s="18">
        <v>0.0</v>
      </c>
      <c r="H376" s="18">
        <v>0.0</v>
      </c>
      <c r="I376" s="18">
        <v>0.0</v>
      </c>
      <c r="J376" s="18">
        <v>0.0</v>
      </c>
      <c r="K376" s="18">
        <v>0.0</v>
      </c>
      <c r="L376" s="18">
        <v>0.0</v>
      </c>
      <c r="M376" s="18">
        <v>0.0</v>
      </c>
      <c r="N376" s="18">
        <v>0.0</v>
      </c>
      <c r="O376" s="18">
        <v>0.0</v>
      </c>
      <c r="P376" s="18">
        <v>0.0</v>
      </c>
      <c r="Q376" s="18">
        <v>0.0</v>
      </c>
      <c r="R376" s="18">
        <v>0.0</v>
      </c>
      <c r="S376" s="18">
        <v>0.0</v>
      </c>
      <c r="T376" s="18">
        <v>0.0</v>
      </c>
      <c r="U376" s="18">
        <v>0.0</v>
      </c>
      <c r="V376" s="18">
        <v>0.0</v>
      </c>
      <c r="W376" s="18">
        <v>0.0</v>
      </c>
      <c r="X376" s="18">
        <v>0.0</v>
      </c>
      <c r="Y376" s="18">
        <v>0.0</v>
      </c>
      <c r="Z376" s="18">
        <v>0.0</v>
      </c>
      <c r="AA376" s="18">
        <v>0.0</v>
      </c>
      <c r="AB376" s="18">
        <v>0.0</v>
      </c>
      <c r="AC376" s="18">
        <v>0.0</v>
      </c>
      <c r="AD376" s="18">
        <v>0.0</v>
      </c>
      <c r="AE376" s="18">
        <v>0.0</v>
      </c>
      <c r="AF376" s="18">
        <v>0.0</v>
      </c>
      <c r="AG376" s="18">
        <v>0.0</v>
      </c>
      <c r="AH376" s="18">
        <v>0.0</v>
      </c>
      <c r="AI376" s="18">
        <v>2.391133</v>
      </c>
      <c r="AJ376" s="18">
        <v>2.027995</v>
      </c>
      <c r="AK376" s="18">
        <v>2.366793</v>
      </c>
      <c r="AL376" s="19" t="s">
        <v>58</v>
      </c>
      <c r="AM376" s="19"/>
      <c r="AN376" s="19"/>
      <c r="AO376" s="19"/>
      <c r="AP376" s="19"/>
      <c r="AQ376" s="19"/>
    </row>
    <row r="377">
      <c r="A377" s="14" t="s">
        <v>589</v>
      </c>
      <c r="B377" s="14" t="s">
        <v>611</v>
      </c>
      <c r="C377" s="14" t="s">
        <v>591</v>
      </c>
      <c r="D377" s="14" t="s">
        <v>612</v>
      </c>
      <c r="E377" s="14" t="s">
        <v>88</v>
      </c>
      <c r="F377" s="18">
        <v>4.0</v>
      </c>
      <c r="G377" s="18">
        <v>0.0</v>
      </c>
      <c r="H377" s="18">
        <v>0.0</v>
      </c>
      <c r="I377" s="18">
        <v>0.0</v>
      </c>
      <c r="J377" s="18">
        <v>1.0</v>
      </c>
      <c r="K377" s="18">
        <v>1.819935</v>
      </c>
      <c r="L377" s="18">
        <v>1.312171</v>
      </c>
      <c r="M377" s="18">
        <v>1.333333</v>
      </c>
      <c r="N377" s="18">
        <v>0.732627</v>
      </c>
      <c r="O377" s="18">
        <v>0.0</v>
      </c>
      <c r="P377" s="18">
        <v>0.0</v>
      </c>
      <c r="Q377" s="18">
        <v>0.0</v>
      </c>
      <c r="R377" s="18">
        <v>0.486601</v>
      </c>
      <c r="S377" s="18">
        <v>0.486601</v>
      </c>
      <c r="T377" s="18">
        <v>0.486601</v>
      </c>
      <c r="U377" s="18">
        <v>0.486601</v>
      </c>
      <c r="V377" s="18">
        <v>0.486601</v>
      </c>
      <c r="W377" s="18">
        <v>1.333333</v>
      </c>
      <c r="X377" s="18">
        <v>1.333333</v>
      </c>
      <c r="Y377" s="18">
        <v>0.454984</v>
      </c>
      <c r="Z377" s="18">
        <v>0.195735</v>
      </c>
      <c r="AA377" s="18">
        <v>1.501149</v>
      </c>
      <c r="AB377" s="18">
        <v>1.478036</v>
      </c>
      <c r="AC377" s="18">
        <v>1.484471</v>
      </c>
      <c r="AD377" s="18">
        <v>0.0</v>
      </c>
      <c r="AE377" s="18">
        <v>1.153846</v>
      </c>
      <c r="AF377" s="18">
        <v>3.917282</v>
      </c>
      <c r="AG377" s="18">
        <v>0.454984</v>
      </c>
      <c r="AH377" s="18">
        <v>0.0</v>
      </c>
      <c r="AI377" s="18">
        <v>2.391133</v>
      </c>
      <c r="AJ377" s="18">
        <v>2.027995</v>
      </c>
      <c r="AK377" s="18">
        <v>2.366793</v>
      </c>
      <c r="AL377" s="19" t="s">
        <v>58</v>
      </c>
      <c r="AM377" s="19"/>
      <c r="AN377" s="19"/>
      <c r="AO377" s="19"/>
      <c r="AP377" s="19"/>
      <c r="AQ377" s="19"/>
    </row>
    <row r="378">
      <c r="A378" s="14" t="s">
        <v>601</v>
      </c>
      <c r="B378" s="14" t="s">
        <v>613</v>
      </c>
      <c r="C378" s="14" t="s">
        <v>591</v>
      </c>
      <c r="D378" s="14" t="s">
        <v>612</v>
      </c>
      <c r="E378" s="17">
        <v>46310.0</v>
      </c>
      <c r="F378" s="18">
        <v>9.0</v>
      </c>
      <c r="G378" s="18">
        <v>0.0</v>
      </c>
      <c r="H378" s="18">
        <v>2710.0</v>
      </c>
      <c r="I378" s="18">
        <v>0.0</v>
      </c>
      <c r="J378" s="18">
        <v>45.13003</v>
      </c>
      <c r="K378" s="18">
        <v>45.49501</v>
      </c>
      <c r="L378" s="18">
        <v>37.98704</v>
      </c>
      <c r="M378" s="18">
        <v>21.93759</v>
      </c>
      <c r="N378" s="18">
        <v>0.482198</v>
      </c>
      <c r="O378" s="18">
        <v>0.0</v>
      </c>
      <c r="P378" s="18">
        <v>0.977825</v>
      </c>
      <c r="Q378" s="18">
        <v>2.166667</v>
      </c>
      <c r="R378" s="18">
        <v>3.486884</v>
      </c>
      <c r="S378" s="18">
        <v>7.659807</v>
      </c>
      <c r="T378" s="18">
        <v>0.977825</v>
      </c>
      <c r="U378" s="18">
        <v>2.166667</v>
      </c>
      <c r="V378" s="18">
        <v>2.24812</v>
      </c>
      <c r="W378" s="18">
        <v>7.018112</v>
      </c>
      <c r="X378" s="18">
        <v>7.659807</v>
      </c>
      <c r="Y378" s="18">
        <v>5.055001</v>
      </c>
      <c r="Z378" s="18">
        <v>0.195735</v>
      </c>
      <c r="AA378" s="18">
        <v>1.501149</v>
      </c>
      <c r="AB378" s="18">
        <v>1.478036</v>
      </c>
      <c r="AC378" s="18">
        <v>1.484471</v>
      </c>
      <c r="AD378" s="18">
        <v>4.125144</v>
      </c>
      <c r="AE378" s="18">
        <v>5.149692</v>
      </c>
      <c r="AF378" s="18">
        <v>5.695523</v>
      </c>
      <c r="AG378" s="18">
        <v>5.055001</v>
      </c>
      <c r="AH378" s="18">
        <v>0.0</v>
      </c>
      <c r="AI378" s="18">
        <v>2.391133</v>
      </c>
      <c r="AJ378" s="18">
        <v>2.027995</v>
      </c>
      <c r="AK378" s="18">
        <v>2.366793</v>
      </c>
      <c r="AL378" s="19" t="s">
        <v>58</v>
      </c>
      <c r="AM378" s="19"/>
      <c r="AN378" s="19"/>
      <c r="AO378" s="19"/>
      <c r="AP378" s="19"/>
      <c r="AQ378" s="19"/>
    </row>
    <row r="379">
      <c r="A379" s="14" t="s">
        <v>593</v>
      </c>
      <c r="B379" s="14" t="s">
        <v>614</v>
      </c>
      <c r="C379" s="14" t="s">
        <v>591</v>
      </c>
      <c r="D379" s="14" t="s">
        <v>612</v>
      </c>
      <c r="E379" s="14" t="s">
        <v>72</v>
      </c>
      <c r="F379" s="18">
        <v>15.0</v>
      </c>
      <c r="G379" s="18">
        <v>0.0</v>
      </c>
      <c r="H379" s="18">
        <v>4039.0</v>
      </c>
      <c r="I379" s="18">
        <v>0.0</v>
      </c>
      <c r="J379" s="18">
        <v>29.53099</v>
      </c>
      <c r="K379" s="18">
        <v>31.58048</v>
      </c>
      <c r="L379" s="18">
        <v>31.74465</v>
      </c>
      <c r="M379" s="18">
        <v>12.66779</v>
      </c>
      <c r="N379" s="18">
        <v>0.401127</v>
      </c>
      <c r="O379" s="18">
        <v>0.516923</v>
      </c>
      <c r="P379" s="18">
        <v>1.041379</v>
      </c>
      <c r="Q379" s="18">
        <v>1.127636</v>
      </c>
      <c r="R379" s="18">
        <v>1.70944</v>
      </c>
      <c r="S379" s="18">
        <v>2.97464</v>
      </c>
      <c r="T379" s="18">
        <v>0.65326</v>
      </c>
      <c r="U379" s="18">
        <v>1.041379</v>
      </c>
      <c r="V379" s="18">
        <v>1.396925</v>
      </c>
      <c r="W379" s="18">
        <v>2.311961</v>
      </c>
      <c r="X379" s="18">
        <v>2.97464</v>
      </c>
      <c r="Y379" s="18">
        <v>2.105365</v>
      </c>
      <c r="Z379" s="18">
        <v>0.195735</v>
      </c>
      <c r="AA379" s="18">
        <v>1.501149</v>
      </c>
      <c r="AB379" s="18">
        <v>1.478036</v>
      </c>
      <c r="AC379" s="18">
        <v>1.484471</v>
      </c>
      <c r="AD379" s="18">
        <v>1.921296</v>
      </c>
      <c r="AE379" s="18">
        <v>2.962572</v>
      </c>
      <c r="AF379" s="18">
        <v>3.350477</v>
      </c>
      <c r="AG379" s="18">
        <v>3.454993</v>
      </c>
      <c r="AH379" s="18">
        <v>0.0</v>
      </c>
      <c r="AI379" s="18">
        <v>2.391133</v>
      </c>
      <c r="AJ379" s="18">
        <v>2.027995</v>
      </c>
      <c r="AK379" s="18">
        <v>2.366793</v>
      </c>
      <c r="AL379" s="19" t="s">
        <v>58</v>
      </c>
      <c r="AM379" s="19"/>
      <c r="AN379" s="19"/>
      <c r="AO379" s="19"/>
      <c r="AP379" s="19"/>
      <c r="AQ379" s="19"/>
    </row>
    <row r="380">
      <c r="A380" s="14" t="s">
        <v>605</v>
      </c>
      <c r="B380" s="14" t="s">
        <v>615</v>
      </c>
      <c r="C380" s="14" t="s">
        <v>591</v>
      </c>
      <c r="D380" s="14" t="s">
        <v>612</v>
      </c>
      <c r="E380" s="14" t="s">
        <v>75</v>
      </c>
      <c r="F380" s="18">
        <v>10.0</v>
      </c>
      <c r="G380" s="18">
        <v>0.0</v>
      </c>
      <c r="H380" s="18">
        <v>4250.0</v>
      </c>
      <c r="I380" s="18">
        <v>0.0</v>
      </c>
      <c r="J380" s="18">
        <v>60.21456</v>
      </c>
      <c r="K380" s="18">
        <v>58.05826</v>
      </c>
      <c r="L380" s="18">
        <v>51.96144</v>
      </c>
      <c r="M380" s="18">
        <v>32.80264</v>
      </c>
      <c r="N380" s="18">
        <v>0.564995</v>
      </c>
      <c r="O380" s="18">
        <v>0.881424</v>
      </c>
      <c r="P380" s="18">
        <v>1.635543</v>
      </c>
      <c r="Q380" s="18">
        <v>2.207854</v>
      </c>
      <c r="R380" s="18">
        <v>3.214279</v>
      </c>
      <c r="S380" s="18">
        <v>7.465744</v>
      </c>
      <c r="T380" s="18">
        <v>0.881424</v>
      </c>
      <c r="U380" s="18">
        <v>1.635543</v>
      </c>
      <c r="V380" s="18">
        <v>2.207854</v>
      </c>
      <c r="W380" s="18">
        <v>3.214279</v>
      </c>
      <c r="X380" s="18">
        <v>7.465744</v>
      </c>
      <c r="Y380" s="18">
        <v>5.805826</v>
      </c>
      <c r="Z380" s="18">
        <v>0.195735</v>
      </c>
      <c r="AA380" s="18">
        <v>1.501149</v>
      </c>
      <c r="AB380" s="18">
        <v>1.478036</v>
      </c>
      <c r="AC380" s="18">
        <v>1.484471</v>
      </c>
      <c r="AD380" s="18">
        <v>2.443465</v>
      </c>
      <c r="AE380" s="18">
        <v>2.79637</v>
      </c>
      <c r="AF380" s="18">
        <v>5.259536</v>
      </c>
      <c r="AG380" s="18">
        <v>4.049366</v>
      </c>
      <c r="AH380" s="18">
        <v>0.0</v>
      </c>
      <c r="AI380" s="18">
        <v>2.391133</v>
      </c>
      <c r="AJ380" s="18">
        <v>2.027995</v>
      </c>
      <c r="AK380" s="18">
        <v>2.366793</v>
      </c>
      <c r="AL380" s="19" t="s">
        <v>58</v>
      </c>
      <c r="AM380" s="19"/>
      <c r="AN380" s="19"/>
      <c r="AO380" s="19"/>
      <c r="AP380" s="19"/>
      <c r="AQ380" s="19"/>
    </row>
    <row r="381">
      <c r="A381" s="14" t="s">
        <v>595</v>
      </c>
      <c r="B381" s="14" t="s">
        <v>616</v>
      </c>
      <c r="C381" s="14" t="s">
        <v>591</v>
      </c>
      <c r="D381" s="14" t="s">
        <v>612</v>
      </c>
      <c r="E381" s="14" t="s">
        <v>60</v>
      </c>
      <c r="F381" s="18">
        <v>21.0</v>
      </c>
      <c r="G381" s="18">
        <v>0.0</v>
      </c>
      <c r="H381" s="18">
        <v>4127.0</v>
      </c>
      <c r="I381" s="18">
        <v>0.0</v>
      </c>
      <c r="J381" s="18">
        <v>24.35215</v>
      </c>
      <c r="K381" s="18">
        <v>22.63565</v>
      </c>
      <c r="L381" s="18">
        <v>20.3089</v>
      </c>
      <c r="M381" s="18">
        <v>8.023014</v>
      </c>
      <c r="N381" s="18">
        <v>0.354441</v>
      </c>
      <c r="O381" s="18">
        <v>0.469298</v>
      </c>
      <c r="P381" s="18">
        <v>0.7625</v>
      </c>
      <c r="Q381" s="18">
        <v>0.948118</v>
      </c>
      <c r="R381" s="18">
        <v>1.074924</v>
      </c>
      <c r="S381" s="18">
        <v>1.256474</v>
      </c>
      <c r="T381" s="18">
        <v>0.469298</v>
      </c>
      <c r="U381" s="18">
        <v>0.7625</v>
      </c>
      <c r="V381" s="18">
        <v>0.948118</v>
      </c>
      <c r="W381" s="18">
        <v>1.074924</v>
      </c>
      <c r="X381" s="18">
        <v>1.256474</v>
      </c>
      <c r="Y381" s="18">
        <v>1.077888</v>
      </c>
      <c r="Z381" s="18">
        <v>0.195735</v>
      </c>
      <c r="AA381" s="18">
        <v>1.501149</v>
      </c>
      <c r="AB381" s="18">
        <v>1.478036</v>
      </c>
      <c r="AC381" s="18">
        <v>1.484471</v>
      </c>
      <c r="AD381" s="18">
        <v>1.134755</v>
      </c>
      <c r="AE381" s="18">
        <v>1.411894</v>
      </c>
      <c r="AF381" s="18">
        <v>2.93243</v>
      </c>
      <c r="AG381" s="18">
        <v>1.405625</v>
      </c>
      <c r="AH381" s="18">
        <v>0.0</v>
      </c>
      <c r="AI381" s="18">
        <v>2.391133</v>
      </c>
      <c r="AJ381" s="18">
        <v>2.027995</v>
      </c>
      <c r="AK381" s="18">
        <v>2.366793</v>
      </c>
      <c r="AL381" s="19" t="s">
        <v>58</v>
      </c>
      <c r="AM381" s="19"/>
      <c r="AN381" s="19"/>
      <c r="AO381" s="19"/>
      <c r="AP381" s="19"/>
      <c r="AQ381" s="19"/>
    </row>
    <row r="382">
      <c r="A382" s="14" t="s">
        <v>597</v>
      </c>
      <c r="B382" s="14" t="s">
        <v>617</v>
      </c>
      <c r="C382" s="14" t="s">
        <v>591</v>
      </c>
      <c r="D382" s="14" t="s">
        <v>612</v>
      </c>
      <c r="E382" s="20">
        <v>46300.0</v>
      </c>
      <c r="F382" s="18">
        <v>6.0</v>
      </c>
      <c r="G382" s="18">
        <v>0.0</v>
      </c>
      <c r="H382" s="18">
        <v>606.0</v>
      </c>
      <c r="I382" s="18">
        <v>0.0</v>
      </c>
      <c r="J382" s="18">
        <v>7.561008</v>
      </c>
      <c r="K382" s="18">
        <v>8.906826</v>
      </c>
      <c r="L382" s="18">
        <v>7.618157</v>
      </c>
      <c r="M382" s="18">
        <v>8.906826</v>
      </c>
      <c r="N382" s="18">
        <v>1.0</v>
      </c>
      <c r="O382" s="18">
        <v>0.0</v>
      </c>
      <c r="P382" s="18">
        <v>0.0</v>
      </c>
      <c r="Q382" s="18">
        <v>0.0</v>
      </c>
      <c r="R382" s="18">
        <v>0.0</v>
      </c>
      <c r="S382" s="18">
        <v>2.575223</v>
      </c>
      <c r="T382" s="18">
        <v>2.575223</v>
      </c>
      <c r="U382" s="18">
        <v>2.575223</v>
      </c>
      <c r="V382" s="18">
        <v>2.575223</v>
      </c>
      <c r="W382" s="18">
        <v>6.331603</v>
      </c>
      <c r="X382" s="18">
        <v>6.331603</v>
      </c>
      <c r="Y382" s="18">
        <v>1.484471</v>
      </c>
      <c r="Z382" s="18">
        <v>0.195735</v>
      </c>
      <c r="AA382" s="18">
        <v>1.501149</v>
      </c>
      <c r="AB382" s="18">
        <v>1.478036</v>
      </c>
      <c r="AC382" s="18">
        <v>1.484471</v>
      </c>
      <c r="AD382" s="18">
        <v>0.684171</v>
      </c>
      <c r="AE382" s="18">
        <v>2.865418</v>
      </c>
      <c r="AF382" s="18">
        <v>3.149362</v>
      </c>
      <c r="AG382" s="18">
        <v>3.362922</v>
      </c>
      <c r="AH382" s="18">
        <v>0.0</v>
      </c>
      <c r="AI382" s="18">
        <v>2.391133</v>
      </c>
      <c r="AJ382" s="18">
        <v>2.027995</v>
      </c>
      <c r="AK382" s="18">
        <v>2.366793</v>
      </c>
      <c r="AL382" s="19" t="s">
        <v>58</v>
      </c>
      <c r="AM382" s="19"/>
      <c r="AN382" s="19"/>
      <c r="AO382" s="19"/>
      <c r="AP382" s="19"/>
      <c r="AQ382" s="19"/>
    </row>
    <row r="383">
      <c r="A383" s="14" t="s">
        <v>599</v>
      </c>
      <c r="B383" s="14" t="s">
        <v>618</v>
      </c>
      <c r="C383" s="14" t="s">
        <v>591</v>
      </c>
      <c r="D383" s="14" t="s">
        <v>612</v>
      </c>
      <c r="E383" s="14" t="s">
        <v>62</v>
      </c>
      <c r="F383" s="18">
        <v>49.0</v>
      </c>
      <c r="G383" s="18">
        <v>3.0</v>
      </c>
      <c r="H383" s="18">
        <v>43.0</v>
      </c>
      <c r="I383" s="18">
        <v>43.0</v>
      </c>
      <c r="J383" s="18">
        <v>0.0</v>
      </c>
      <c r="K383" s="18">
        <v>0.0</v>
      </c>
      <c r="L383" s="18">
        <v>0.0</v>
      </c>
      <c r="M383" s="18">
        <v>0.0</v>
      </c>
      <c r="N383" s="18">
        <v>0.0</v>
      </c>
      <c r="O383" s="18">
        <v>0.0</v>
      </c>
      <c r="P383" s="18">
        <v>0.0</v>
      </c>
      <c r="Q383" s="18">
        <v>0.0</v>
      </c>
      <c r="R383" s="18">
        <v>0.0</v>
      </c>
      <c r="S383" s="18">
        <v>0.0</v>
      </c>
      <c r="T383" s="18">
        <v>0.0</v>
      </c>
      <c r="U383" s="18">
        <v>0.0</v>
      </c>
      <c r="V383" s="18">
        <v>0.0</v>
      </c>
      <c r="W383" s="18">
        <v>0.0</v>
      </c>
      <c r="X383" s="18">
        <v>0.0</v>
      </c>
      <c r="Y383" s="18">
        <v>0.0</v>
      </c>
      <c r="Z383" s="18">
        <v>0.195735</v>
      </c>
      <c r="AA383" s="18">
        <v>1.501149</v>
      </c>
      <c r="AB383" s="18">
        <v>1.478036</v>
      </c>
      <c r="AC383" s="18">
        <v>1.484471</v>
      </c>
      <c r="AD383" s="18">
        <v>0.0</v>
      </c>
      <c r="AE383" s="18">
        <v>0.0</v>
      </c>
      <c r="AF383" s="18">
        <v>0.0</v>
      </c>
      <c r="AG383" s="18">
        <v>0.0</v>
      </c>
      <c r="AH383" s="18">
        <v>0.0</v>
      </c>
      <c r="AI383" s="18">
        <v>2.391133</v>
      </c>
      <c r="AJ383" s="18">
        <v>2.027995</v>
      </c>
      <c r="AK383" s="18">
        <v>2.366793</v>
      </c>
      <c r="AL383" s="19" t="s">
        <v>58</v>
      </c>
      <c r="AM383" s="19"/>
      <c r="AN383" s="19"/>
      <c r="AO383" s="19"/>
      <c r="AP383" s="19"/>
      <c r="AQ383" s="19"/>
    </row>
    <row r="384">
      <c r="A384" s="14" t="s">
        <v>589</v>
      </c>
      <c r="B384" s="14" t="s">
        <v>619</v>
      </c>
      <c r="C384" s="14" t="s">
        <v>591</v>
      </c>
      <c r="D384" s="14" t="s">
        <v>620</v>
      </c>
      <c r="E384" s="14" t="s">
        <v>88</v>
      </c>
      <c r="F384" s="18">
        <v>5.0</v>
      </c>
      <c r="G384" s="18">
        <v>0.0</v>
      </c>
      <c r="H384" s="18">
        <v>6609.0</v>
      </c>
      <c r="I384" s="18">
        <v>0.0</v>
      </c>
      <c r="J384" s="18">
        <v>65.11968</v>
      </c>
      <c r="K384" s="18">
        <v>67.55225</v>
      </c>
      <c r="L384" s="18">
        <v>68.97447</v>
      </c>
      <c r="M384" s="18">
        <v>65.18125</v>
      </c>
      <c r="N384" s="18">
        <v>0.964901</v>
      </c>
      <c r="O384" s="18">
        <v>0.0</v>
      </c>
      <c r="P384" s="18">
        <v>0.0</v>
      </c>
      <c r="Q384" s="18">
        <v>0.0</v>
      </c>
      <c r="R384" s="18">
        <v>1.153846</v>
      </c>
      <c r="S384" s="18">
        <v>1.217157</v>
      </c>
      <c r="T384" s="18">
        <v>1.153846</v>
      </c>
      <c r="U384" s="18">
        <v>1.153846</v>
      </c>
      <c r="V384" s="18">
        <v>1.153846</v>
      </c>
      <c r="W384" s="18">
        <v>1.217157</v>
      </c>
      <c r="X384" s="18">
        <v>65.18125</v>
      </c>
      <c r="Y384" s="18">
        <v>13.51045</v>
      </c>
      <c r="Z384" s="18">
        <v>0.0</v>
      </c>
      <c r="AA384" s="18">
        <v>2.614063</v>
      </c>
      <c r="AB384" s="18">
        <v>2.321311</v>
      </c>
      <c r="AC384" s="18">
        <v>3.924878</v>
      </c>
      <c r="AD384" s="18">
        <v>0.0</v>
      </c>
      <c r="AE384" s="18">
        <v>1.153846</v>
      </c>
      <c r="AF384" s="18">
        <v>3.917282</v>
      </c>
      <c r="AG384" s="18">
        <v>0.454984</v>
      </c>
      <c r="AH384" s="18">
        <v>0.0</v>
      </c>
      <c r="AI384" s="18">
        <v>2.391133</v>
      </c>
      <c r="AJ384" s="18">
        <v>2.027995</v>
      </c>
      <c r="AK384" s="18">
        <v>2.366793</v>
      </c>
      <c r="AL384" s="19" t="s">
        <v>58</v>
      </c>
      <c r="AM384" s="19"/>
      <c r="AN384" s="19"/>
      <c r="AO384" s="19"/>
      <c r="AP384" s="19"/>
      <c r="AQ384" s="19"/>
    </row>
    <row r="385">
      <c r="A385" s="14" t="s">
        <v>601</v>
      </c>
      <c r="B385" s="14" t="s">
        <v>621</v>
      </c>
      <c r="C385" s="14" t="s">
        <v>591</v>
      </c>
      <c r="D385" s="14" t="s">
        <v>620</v>
      </c>
      <c r="E385" s="17">
        <v>46310.0</v>
      </c>
      <c r="F385" s="18">
        <v>14.0</v>
      </c>
      <c r="G385" s="18">
        <v>0.0</v>
      </c>
      <c r="H385" s="18">
        <v>6762.0</v>
      </c>
      <c r="I385" s="18">
        <v>0.0</v>
      </c>
      <c r="J385" s="18">
        <v>76.34563</v>
      </c>
      <c r="K385" s="18">
        <v>79.30416</v>
      </c>
      <c r="L385" s="18">
        <v>82.1564</v>
      </c>
      <c r="M385" s="18">
        <v>38.53003</v>
      </c>
      <c r="N385" s="18">
        <v>0.485851</v>
      </c>
      <c r="O385" s="18">
        <v>0.0</v>
      </c>
      <c r="P385" s="18">
        <v>0.0</v>
      </c>
      <c r="Q385" s="18">
        <v>2.505967</v>
      </c>
      <c r="R385" s="18">
        <v>6.077698</v>
      </c>
      <c r="S385" s="18">
        <v>7.449008</v>
      </c>
      <c r="T385" s="18">
        <v>3.804115</v>
      </c>
      <c r="U385" s="18">
        <v>5.46677</v>
      </c>
      <c r="V385" s="18">
        <v>6.077698</v>
      </c>
      <c r="W385" s="18">
        <v>7.449008</v>
      </c>
      <c r="X385" s="18">
        <v>9.251374</v>
      </c>
      <c r="Y385" s="18">
        <v>5.664583</v>
      </c>
      <c r="Z385" s="18">
        <v>0.0</v>
      </c>
      <c r="AA385" s="18">
        <v>2.614063</v>
      </c>
      <c r="AB385" s="18">
        <v>2.321311</v>
      </c>
      <c r="AC385" s="18">
        <v>3.924878</v>
      </c>
      <c r="AD385" s="18">
        <v>4.125144</v>
      </c>
      <c r="AE385" s="18">
        <v>5.149692</v>
      </c>
      <c r="AF385" s="18">
        <v>5.695523</v>
      </c>
      <c r="AG385" s="18">
        <v>5.055001</v>
      </c>
      <c r="AH385" s="18">
        <v>0.0</v>
      </c>
      <c r="AI385" s="18">
        <v>2.391133</v>
      </c>
      <c r="AJ385" s="18">
        <v>2.027995</v>
      </c>
      <c r="AK385" s="18">
        <v>2.366793</v>
      </c>
      <c r="AL385" s="19" t="s">
        <v>58</v>
      </c>
      <c r="AM385" s="19"/>
      <c r="AN385" s="19"/>
      <c r="AO385" s="19"/>
      <c r="AP385" s="19"/>
      <c r="AQ385" s="19"/>
    </row>
    <row r="386">
      <c r="A386" s="14" t="s">
        <v>593</v>
      </c>
      <c r="B386" s="14" t="s">
        <v>622</v>
      </c>
      <c r="C386" s="14" t="s">
        <v>591</v>
      </c>
      <c r="D386" s="14" t="s">
        <v>620</v>
      </c>
      <c r="E386" s="14" t="s">
        <v>72</v>
      </c>
      <c r="F386" s="18">
        <v>22.0</v>
      </c>
      <c r="G386" s="18">
        <v>0.0</v>
      </c>
      <c r="H386" s="18">
        <v>6862.0</v>
      </c>
      <c r="I386" s="18">
        <v>0.0</v>
      </c>
      <c r="J386" s="18">
        <v>87.83039</v>
      </c>
      <c r="K386" s="18">
        <v>83.90581</v>
      </c>
      <c r="L386" s="18">
        <v>81.95203</v>
      </c>
      <c r="M386" s="18">
        <v>70.49823</v>
      </c>
      <c r="N386" s="18">
        <v>0.840207</v>
      </c>
      <c r="O386" s="18">
        <v>0.0</v>
      </c>
      <c r="P386" s="18">
        <v>0.0</v>
      </c>
      <c r="Q386" s="18">
        <v>0.0</v>
      </c>
      <c r="R386" s="18">
        <v>0.845965</v>
      </c>
      <c r="S386" s="18">
        <v>3.027307</v>
      </c>
      <c r="T386" s="18">
        <v>0.845965</v>
      </c>
      <c r="U386" s="18">
        <v>1.629322</v>
      </c>
      <c r="V386" s="18">
        <v>1.924319</v>
      </c>
      <c r="W386" s="18">
        <v>3.530595</v>
      </c>
      <c r="X386" s="18">
        <v>5.736539</v>
      </c>
      <c r="Y386" s="18">
        <v>3.813901</v>
      </c>
      <c r="Z386" s="18">
        <v>0.0</v>
      </c>
      <c r="AA386" s="18">
        <v>2.614063</v>
      </c>
      <c r="AB386" s="18">
        <v>2.321311</v>
      </c>
      <c r="AC386" s="18">
        <v>3.924878</v>
      </c>
      <c r="AD386" s="18">
        <v>1.921296</v>
      </c>
      <c r="AE386" s="18">
        <v>2.962572</v>
      </c>
      <c r="AF386" s="18">
        <v>3.350477</v>
      </c>
      <c r="AG386" s="18">
        <v>3.454993</v>
      </c>
      <c r="AH386" s="18">
        <v>0.0</v>
      </c>
      <c r="AI386" s="18">
        <v>2.391133</v>
      </c>
      <c r="AJ386" s="18">
        <v>2.027995</v>
      </c>
      <c r="AK386" s="18">
        <v>2.366793</v>
      </c>
      <c r="AL386" s="19" t="s">
        <v>58</v>
      </c>
      <c r="AM386" s="19"/>
      <c r="AN386" s="19"/>
      <c r="AO386" s="19"/>
      <c r="AP386" s="19"/>
      <c r="AQ386" s="19"/>
    </row>
    <row r="387">
      <c r="A387" s="14" t="s">
        <v>605</v>
      </c>
      <c r="B387" s="14" t="s">
        <v>623</v>
      </c>
      <c r="C387" s="14" t="s">
        <v>591</v>
      </c>
      <c r="D387" s="14" t="s">
        <v>620</v>
      </c>
      <c r="E387" s="14" t="s">
        <v>75</v>
      </c>
      <c r="F387" s="18">
        <v>21.0</v>
      </c>
      <c r="G387" s="18">
        <v>1.0</v>
      </c>
      <c r="H387" s="18">
        <v>5377.0</v>
      </c>
      <c r="I387" s="18">
        <v>66.0</v>
      </c>
      <c r="J387" s="18">
        <v>53.63709</v>
      </c>
      <c r="K387" s="18">
        <v>54.52705</v>
      </c>
      <c r="L387" s="18">
        <v>56.66067</v>
      </c>
      <c r="M387" s="18">
        <v>36.20378</v>
      </c>
      <c r="N387" s="18">
        <v>0.66396</v>
      </c>
      <c r="O387" s="18">
        <v>0.0</v>
      </c>
      <c r="P387" s="18">
        <v>0.0</v>
      </c>
      <c r="Q387" s="18">
        <v>0.455556</v>
      </c>
      <c r="R387" s="18">
        <v>2.163203</v>
      </c>
      <c r="S387" s="18">
        <v>2.405501</v>
      </c>
      <c r="T387" s="18">
        <v>0.455556</v>
      </c>
      <c r="U387" s="18">
        <v>1.212055</v>
      </c>
      <c r="V387" s="18">
        <v>1.943609</v>
      </c>
      <c r="W387" s="18">
        <v>2.374034</v>
      </c>
      <c r="X387" s="18">
        <v>2.624662</v>
      </c>
      <c r="Y387" s="18">
        <v>2.596526</v>
      </c>
      <c r="Z387" s="18">
        <v>0.0</v>
      </c>
      <c r="AA387" s="18">
        <v>2.614063</v>
      </c>
      <c r="AB387" s="18">
        <v>2.321311</v>
      </c>
      <c r="AC387" s="18">
        <v>3.924878</v>
      </c>
      <c r="AD387" s="18">
        <v>2.443465</v>
      </c>
      <c r="AE387" s="18">
        <v>2.79637</v>
      </c>
      <c r="AF387" s="18">
        <v>5.259536</v>
      </c>
      <c r="AG387" s="18">
        <v>4.049366</v>
      </c>
      <c r="AH387" s="18">
        <v>0.0</v>
      </c>
      <c r="AI387" s="18">
        <v>2.391133</v>
      </c>
      <c r="AJ387" s="18">
        <v>2.027995</v>
      </c>
      <c r="AK387" s="18">
        <v>2.366793</v>
      </c>
      <c r="AL387" s="19" t="s">
        <v>58</v>
      </c>
      <c r="AM387" s="19"/>
      <c r="AN387" s="19"/>
      <c r="AO387" s="19"/>
      <c r="AP387" s="19"/>
      <c r="AQ387" s="19"/>
    </row>
    <row r="388">
      <c r="A388" s="14" t="s">
        <v>595</v>
      </c>
      <c r="B388" s="14" t="s">
        <v>624</v>
      </c>
      <c r="C388" s="14" t="s">
        <v>591</v>
      </c>
      <c r="D388" s="14" t="s">
        <v>620</v>
      </c>
      <c r="E388" s="14" t="s">
        <v>60</v>
      </c>
      <c r="F388" s="18">
        <v>71.0</v>
      </c>
      <c r="G388" s="18">
        <v>1.0</v>
      </c>
      <c r="H388" s="18">
        <v>21399.0</v>
      </c>
      <c r="I388" s="18">
        <v>54.0</v>
      </c>
      <c r="J388" s="18">
        <v>286.0822</v>
      </c>
      <c r="K388" s="18">
        <v>278.6663</v>
      </c>
      <c r="L388" s="18">
        <v>261.7181</v>
      </c>
      <c r="M388" s="18">
        <v>199.4187</v>
      </c>
      <c r="N388" s="18">
        <v>0.715618</v>
      </c>
      <c r="O388" s="18">
        <v>0.0</v>
      </c>
      <c r="P388" s="18">
        <v>0.042879</v>
      </c>
      <c r="Q388" s="18">
        <v>0.549784</v>
      </c>
      <c r="R388" s="18">
        <v>1.596547</v>
      </c>
      <c r="S388" s="18">
        <v>3.639831</v>
      </c>
      <c r="T388" s="18">
        <v>0.388095</v>
      </c>
      <c r="U388" s="18">
        <v>0.853457</v>
      </c>
      <c r="V388" s="18">
        <v>1.082204</v>
      </c>
      <c r="W388" s="18">
        <v>2.475997</v>
      </c>
      <c r="X388" s="18">
        <v>4.150306</v>
      </c>
      <c r="Y388" s="18">
        <v>3.924878</v>
      </c>
      <c r="Z388" s="18">
        <v>0.0</v>
      </c>
      <c r="AA388" s="18">
        <v>2.614063</v>
      </c>
      <c r="AB388" s="18">
        <v>2.321311</v>
      </c>
      <c r="AC388" s="18">
        <v>3.924878</v>
      </c>
      <c r="AD388" s="18">
        <v>1.134755</v>
      </c>
      <c r="AE388" s="18">
        <v>1.411894</v>
      </c>
      <c r="AF388" s="18">
        <v>2.93243</v>
      </c>
      <c r="AG388" s="18">
        <v>1.405625</v>
      </c>
      <c r="AH388" s="18">
        <v>0.0</v>
      </c>
      <c r="AI388" s="18">
        <v>2.391133</v>
      </c>
      <c r="AJ388" s="18">
        <v>2.027995</v>
      </c>
      <c r="AK388" s="18">
        <v>2.366793</v>
      </c>
      <c r="AL388" s="19" t="s">
        <v>58</v>
      </c>
      <c r="AM388" s="19"/>
      <c r="AN388" s="19"/>
      <c r="AO388" s="19"/>
      <c r="AP388" s="19"/>
      <c r="AQ388" s="19"/>
    </row>
    <row r="389">
      <c r="A389" s="14" t="s">
        <v>597</v>
      </c>
      <c r="B389" s="14" t="s">
        <v>625</v>
      </c>
      <c r="C389" s="14" t="s">
        <v>591</v>
      </c>
      <c r="D389" s="14" t="s">
        <v>620</v>
      </c>
      <c r="E389" s="20">
        <v>46300.0</v>
      </c>
      <c r="F389" s="18">
        <v>6.0</v>
      </c>
      <c r="G389" s="18">
        <v>0.0</v>
      </c>
      <c r="H389" s="18">
        <v>1560.0</v>
      </c>
      <c r="I389" s="18">
        <v>0.0</v>
      </c>
      <c r="J389" s="18">
        <v>23.05983</v>
      </c>
      <c r="K389" s="18">
        <v>25.65729</v>
      </c>
      <c r="L389" s="18">
        <v>23.54643</v>
      </c>
      <c r="M389" s="18">
        <v>23.0568</v>
      </c>
      <c r="N389" s="18">
        <v>0.898645</v>
      </c>
      <c r="O389" s="18">
        <v>0.0</v>
      </c>
      <c r="P389" s="18">
        <v>0.0</v>
      </c>
      <c r="Q389" s="18">
        <v>0.0</v>
      </c>
      <c r="R389" s="18">
        <v>2.486111</v>
      </c>
      <c r="S389" s="18">
        <v>2.992157</v>
      </c>
      <c r="T389" s="18">
        <v>0.114379</v>
      </c>
      <c r="U389" s="18">
        <v>0.114379</v>
      </c>
      <c r="V389" s="18">
        <v>2.486111</v>
      </c>
      <c r="W389" s="18">
        <v>2.992157</v>
      </c>
      <c r="X389" s="18">
        <v>2.992157</v>
      </c>
      <c r="Y389" s="18">
        <v>4.276214</v>
      </c>
      <c r="Z389" s="18">
        <v>0.0</v>
      </c>
      <c r="AA389" s="18">
        <v>2.614063</v>
      </c>
      <c r="AB389" s="18">
        <v>2.321311</v>
      </c>
      <c r="AC389" s="18">
        <v>3.924878</v>
      </c>
      <c r="AD389" s="18">
        <v>0.684171</v>
      </c>
      <c r="AE389" s="18">
        <v>2.865418</v>
      </c>
      <c r="AF389" s="18">
        <v>3.149362</v>
      </c>
      <c r="AG389" s="18">
        <v>3.362922</v>
      </c>
      <c r="AH389" s="18">
        <v>0.0</v>
      </c>
      <c r="AI389" s="18">
        <v>2.391133</v>
      </c>
      <c r="AJ389" s="18">
        <v>2.027995</v>
      </c>
      <c r="AK389" s="18">
        <v>2.366793</v>
      </c>
      <c r="AL389" s="19" t="s">
        <v>58</v>
      </c>
      <c r="AM389" s="19"/>
      <c r="AN389" s="19"/>
      <c r="AO389" s="19"/>
      <c r="AP389" s="19"/>
      <c r="AQ389" s="19"/>
    </row>
    <row r="390">
      <c r="A390" s="14" t="s">
        <v>599</v>
      </c>
      <c r="B390" s="14" t="s">
        <v>626</v>
      </c>
      <c r="C390" s="14" t="s">
        <v>591</v>
      </c>
      <c r="D390" s="14" t="s">
        <v>620</v>
      </c>
      <c r="E390" s="14" t="s">
        <v>62</v>
      </c>
      <c r="F390" s="18">
        <v>115.0</v>
      </c>
      <c r="G390" s="18">
        <v>6.0</v>
      </c>
      <c r="H390" s="18">
        <v>710.0</v>
      </c>
      <c r="I390" s="18">
        <v>710.0</v>
      </c>
      <c r="J390" s="18">
        <v>0.0</v>
      </c>
      <c r="K390" s="18">
        <v>0.0</v>
      </c>
      <c r="L390" s="18">
        <v>0.0</v>
      </c>
      <c r="M390" s="18">
        <v>0.0</v>
      </c>
      <c r="N390" s="18">
        <v>0.0</v>
      </c>
      <c r="O390" s="18">
        <v>0.0</v>
      </c>
      <c r="P390" s="18">
        <v>0.0</v>
      </c>
      <c r="Q390" s="18">
        <v>0.0</v>
      </c>
      <c r="R390" s="18">
        <v>0.0</v>
      </c>
      <c r="S390" s="18">
        <v>0.0</v>
      </c>
      <c r="T390" s="18">
        <v>0.0</v>
      </c>
      <c r="U390" s="18">
        <v>0.0</v>
      </c>
      <c r="V390" s="18">
        <v>0.0</v>
      </c>
      <c r="W390" s="18">
        <v>0.0</v>
      </c>
      <c r="X390" s="18">
        <v>0.0</v>
      </c>
      <c r="Y390" s="18">
        <v>0.0</v>
      </c>
      <c r="Z390" s="18">
        <v>0.0</v>
      </c>
      <c r="AA390" s="18">
        <v>2.614063</v>
      </c>
      <c r="AB390" s="18">
        <v>2.321311</v>
      </c>
      <c r="AC390" s="18">
        <v>3.924878</v>
      </c>
      <c r="AD390" s="18">
        <v>0.0</v>
      </c>
      <c r="AE390" s="18">
        <v>0.0</v>
      </c>
      <c r="AF390" s="18">
        <v>0.0</v>
      </c>
      <c r="AG390" s="18">
        <v>0.0</v>
      </c>
      <c r="AH390" s="18">
        <v>0.0</v>
      </c>
      <c r="AI390" s="18">
        <v>2.391133</v>
      </c>
      <c r="AJ390" s="18">
        <v>2.027995</v>
      </c>
      <c r="AK390" s="18">
        <v>2.366793</v>
      </c>
      <c r="AL390" s="19" t="s">
        <v>58</v>
      </c>
      <c r="AM390" s="19"/>
      <c r="AN390" s="19"/>
      <c r="AO390" s="19"/>
      <c r="AP390" s="19"/>
      <c r="AQ390" s="19"/>
    </row>
    <row r="391">
      <c r="A391" s="14" t="s">
        <v>601</v>
      </c>
      <c r="B391" s="14" t="s">
        <v>627</v>
      </c>
      <c r="C391" s="14" t="s">
        <v>591</v>
      </c>
      <c r="D391" s="14" t="s">
        <v>628</v>
      </c>
      <c r="E391" s="17">
        <v>46310.0</v>
      </c>
      <c r="F391" s="18">
        <v>20.0</v>
      </c>
      <c r="G391" s="18">
        <v>0.0</v>
      </c>
      <c r="H391" s="18">
        <v>19063.0</v>
      </c>
      <c r="I391" s="18">
        <v>0.0</v>
      </c>
      <c r="J391" s="18">
        <v>190.0041</v>
      </c>
      <c r="K391" s="18">
        <v>196.62</v>
      </c>
      <c r="L391" s="18">
        <v>176.223</v>
      </c>
      <c r="M391" s="18">
        <v>94.46807</v>
      </c>
      <c r="N391" s="18">
        <v>0.48046</v>
      </c>
      <c r="O391" s="18">
        <v>1.829639</v>
      </c>
      <c r="P391" s="18">
        <v>4.125144</v>
      </c>
      <c r="Q391" s="18">
        <v>5.149692</v>
      </c>
      <c r="R391" s="18">
        <v>8.144117</v>
      </c>
      <c r="S391" s="18">
        <v>13.82015</v>
      </c>
      <c r="T391" s="18">
        <v>1.829639</v>
      </c>
      <c r="U391" s="18">
        <v>4.125144</v>
      </c>
      <c r="V391" s="18">
        <v>5.149692</v>
      </c>
      <c r="W391" s="18">
        <v>8.144117</v>
      </c>
      <c r="X391" s="18">
        <v>13.82015</v>
      </c>
      <c r="Y391" s="18">
        <v>9.831001</v>
      </c>
      <c r="Z391" s="18">
        <v>0.005143</v>
      </c>
      <c r="AA391" s="18">
        <v>2.846906</v>
      </c>
      <c r="AB391" s="18">
        <v>2.765103</v>
      </c>
      <c r="AC391" s="18">
        <v>2.825349</v>
      </c>
      <c r="AD391" s="18">
        <v>4.125144</v>
      </c>
      <c r="AE391" s="18">
        <v>5.149692</v>
      </c>
      <c r="AF391" s="18">
        <v>5.695523</v>
      </c>
      <c r="AG391" s="18">
        <v>5.055001</v>
      </c>
      <c r="AH391" s="18">
        <v>0.0</v>
      </c>
      <c r="AI391" s="18">
        <v>2.391133</v>
      </c>
      <c r="AJ391" s="18">
        <v>2.027995</v>
      </c>
      <c r="AK391" s="18">
        <v>2.366793</v>
      </c>
      <c r="AL391" s="19" t="s">
        <v>58</v>
      </c>
      <c r="AM391" s="19"/>
      <c r="AN391" s="19"/>
      <c r="AO391" s="19"/>
      <c r="AP391" s="19"/>
      <c r="AQ391" s="19"/>
    </row>
    <row r="392">
      <c r="A392" s="14" t="s">
        <v>593</v>
      </c>
      <c r="B392" s="14" t="s">
        <v>629</v>
      </c>
      <c r="C392" s="14" t="s">
        <v>591</v>
      </c>
      <c r="D392" s="14" t="s">
        <v>628</v>
      </c>
      <c r="E392" s="14" t="s">
        <v>72</v>
      </c>
      <c r="F392" s="18">
        <v>9.0</v>
      </c>
      <c r="G392" s="18">
        <v>0.0</v>
      </c>
      <c r="H392" s="18">
        <v>2535.0</v>
      </c>
      <c r="I392" s="18">
        <v>0.0</v>
      </c>
      <c r="J392" s="18">
        <v>29.33167</v>
      </c>
      <c r="K392" s="18">
        <v>25.42814</v>
      </c>
      <c r="L392" s="18">
        <v>29.34978</v>
      </c>
      <c r="M392" s="18">
        <v>14.27438</v>
      </c>
      <c r="N392" s="18">
        <v>0.561362</v>
      </c>
      <c r="O392" s="18">
        <v>0.233333</v>
      </c>
      <c r="P392" s="18">
        <v>0.233333</v>
      </c>
      <c r="Q392" s="18">
        <v>0.392857</v>
      </c>
      <c r="R392" s="18">
        <v>2.962572</v>
      </c>
      <c r="S392" s="18">
        <v>3.78407</v>
      </c>
      <c r="T392" s="18">
        <v>0.233333</v>
      </c>
      <c r="U392" s="18">
        <v>0.233333</v>
      </c>
      <c r="V392" s="18">
        <v>0.392857</v>
      </c>
      <c r="W392" s="18">
        <v>2.962572</v>
      </c>
      <c r="X392" s="18">
        <v>3.78407</v>
      </c>
      <c r="Y392" s="18">
        <v>2.825349</v>
      </c>
      <c r="Z392" s="18">
        <v>0.005143</v>
      </c>
      <c r="AA392" s="18">
        <v>2.846906</v>
      </c>
      <c r="AB392" s="18">
        <v>2.765103</v>
      </c>
      <c r="AC392" s="18">
        <v>2.825349</v>
      </c>
      <c r="AD392" s="18">
        <v>1.921296</v>
      </c>
      <c r="AE392" s="18">
        <v>2.962572</v>
      </c>
      <c r="AF392" s="18">
        <v>3.350477</v>
      </c>
      <c r="AG392" s="18">
        <v>3.454993</v>
      </c>
      <c r="AH392" s="18">
        <v>0.0</v>
      </c>
      <c r="AI392" s="18">
        <v>2.391133</v>
      </c>
      <c r="AJ392" s="18">
        <v>2.027995</v>
      </c>
      <c r="AK392" s="18">
        <v>2.366793</v>
      </c>
      <c r="AL392" s="19" t="s">
        <v>58</v>
      </c>
      <c r="AM392" s="19"/>
      <c r="AN392" s="19"/>
      <c r="AO392" s="19"/>
      <c r="AP392" s="19"/>
      <c r="AQ392" s="19"/>
    </row>
    <row r="393">
      <c r="A393" s="14" t="s">
        <v>605</v>
      </c>
      <c r="B393" s="14" t="s">
        <v>630</v>
      </c>
      <c r="C393" s="14" t="s">
        <v>591</v>
      </c>
      <c r="D393" s="14" t="s">
        <v>628</v>
      </c>
      <c r="E393" s="14" t="s">
        <v>75</v>
      </c>
      <c r="F393" s="18">
        <v>35.0</v>
      </c>
      <c r="G393" s="18">
        <v>0.0</v>
      </c>
      <c r="H393" s="18">
        <v>19573.0</v>
      </c>
      <c r="I393" s="18">
        <v>0.0</v>
      </c>
      <c r="J393" s="18">
        <v>311.4046</v>
      </c>
      <c r="K393" s="18">
        <v>298.0218</v>
      </c>
      <c r="L393" s="18">
        <v>268.2466</v>
      </c>
      <c r="M393" s="18">
        <v>196.3902</v>
      </c>
      <c r="N393" s="18">
        <v>0.658979</v>
      </c>
      <c r="O393" s="18">
        <v>0.0</v>
      </c>
      <c r="P393" s="18">
        <v>1.411705</v>
      </c>
      <c r="Q393" s="18">
        <v>2.354927</v>
      </c>
      <c r="R393" s="18">
        <v>4.871035</v>
      </c>
      <c r="S393" s="18">
        <v>6.821825</v>
      </c>
      <c r="T393" s="18">
        <v>1.411705</v>
      </c>
      <c r="U393" s="18">
        <v>2.354927</v>
      </c>
      <c r="V393" s="18">
        <v>2.79637</v>
      </c>
      <c r="W393" s="18">
        <v>5.114453</v>
      </c>
      <c r="X393" s="18">
        <v>8.180368</v>
      </c>
      <c r="Y393" s="18">
        <v>8.514908</v>
      </c>
      <c r="Z393" s="18">
        <v>0.005143</v>
      </c>
      <c r="AA393" s="18">
        <v>2.846906</v>
      </c>
      <c r="AB393" s="18">
        <v>2.765103</v>
      </c>
      <c r="AC393" s="18">
        <v>2.825349</v>
      </c>
      <c r="AD393" s="18">
        <v>2.443465</v>
      </c>
      <c r="AE393" s="18">
        <v>2.79637</v>
      </c>
      <c r="AF393" s="18">
        <v>5.259536</v>
      </c>
      <c r="AG393" s="18">
        <v>4.049366</v>
      </c>
      <c r="AH393" s="18">
        <v>0.0</v>
      </c>
      <c r="AI393" s="18">
        <v>2.391133</v>
      </c>
      <c r="AJ393" s="18">
        <v>2.027995</v>
      </c>
      <c r="AK393" s="18">
        <v>2.366793</v>
      </c>
      <c r="AL393" s="19" t="s">
        <v>58</v>
      </c>
      <c r="AM393" s="19"/>
      <c r="AN393" s="19"/>
      <c r="AO393" s="19"/>
      <c r="AP393" s="19"/>
      <c r="AQ393" s="19"/>
    </row>
    <row r="394">
      <c r="A394" s="14" t="s">
        <v>595</v>
      </c>
      <c r="B394" s="14" t="s">
        <v>631</v>
      </c>
      <c r="C394" s="14" t="s">
        <v>591</v>
      </c>
      <c r="D394" s="14" t="s">
        <v>628</v>
      </c>
      <c r="E394" s="14" t="s">
        <v>60</v>
      </c>
      <c r="F394" s="18">
        <v>70.0</v>
      </c>
      <c r="G394" s="18">
        <v>1.0</v>
      </c>
      <c r="H394" s="18">
        <v>15830.0</v>
      </c>
      <c r="I394" s="18">
        <v>29.0</v>
      </c>
      <c r="J394" s="18">
        <v>175.2751</v>
      </c>
      <c r="K394" s="18">
        <v>165.6755</v>
      </c>
      <c r="L394" s="18">
        <v>151.6035</v>
      </c>
      <c r="M394" s="18">
        <v>113.1193</v>
      </c>
      <c r="N394" s="18">
        <v>0.682776</v>
      </c>
      <c r="O394" s="18">
        <v>0.0</v>
      </c>
      <c r="P394" s="18">
        <v>0.1778</v>
      </c>
      <c r="Q394" s="18">
        <v>0.378647</v>
      </c>
      <c r="R394" s="18">
        <v>1.094227</v>
      </c>
      <c r="S394" s="18">
        <v>2.279776</v>
      </c>
      <c r="T394" s="18">
        <v>0.2</v>
      </c>
      <c r="U394" s="18">
        <v>0.402734</v>
      </c>
      <c r="V394" s="18">
        <v>0.61267</v>
      </c>
      <c r="W394" s="18">
        <v>1.318952</v>
      </c>
      <c r="X394" s="18">
        <v>2.738392</v>
      </c>
      <c r="Y394" s="18">
        <v>2.366793</v>
      </c>
      <c r="Z394" s="18">
        <v>0.005143</v>
      </c>
      <c r="AA394" s="18">
        <v>2.846906</v>
      </c>
      <c r="AB394" s="18">
        <v>2.765103</v>
      </c>
      <c r="AC394" s="18">
        <v>2.825349</v>
      </c>
      <c r="AD394" s="18">
        <v>1.134755</v>
      </c>
      <c r="AE394" s="18">
        <v>1.411894</v>
      </c>
      <c r="AF394" s="18">
        <v>2.93243</v>
      </c>
      <c r="AG394" s="18">
        <v>1.405625</v>
      </c>
      <c r="AH394" s="18">
        <v>0.0</v>
      </c>
      <c r="AI394" s="18">
        <v>2.391133</v>
      </c>
      <c r="AJ394" s="18">
        <v>2.027995</v>
      </c>
      <c r="AK394" s="18">
        <v>2.366793</v>
      </c>
      <c r="AL394" s="19" t="s">
        <v>58</v>
      </c>
      <c r="AM394" s="19"/>
      <c r="AN394" s="19"/>
      <c r="AO394" s="19"/>
      <c r="AP394" s="19"/>
      <c r="AQ394" s="19"/>
    </row>
    <row r="395">
      <c r="A395" s="14" t="s">
        <v>599</v>
      </c>
      <c r="B395" s="14" t="s">
        <v>632</v>
      </c>
      <c r="C395" s="14" t="s">
        <v>591</v>
      </c>
      <c r="D395" s="14" t="s">
        <v>628</v>
      </c>
      <c r="E395" s="14" t="s">
        <v>62</v>
      </c>
      <c r="F395" s="18">
        <v>114.0</v>
      </c>
      <c r="G395" s="18">
        <v>17.0</v>
      </c>
      <c r="H395" s="18">
        <v>1456.0</v>
      </c>
      <c r="I395" s="18">
        <v>1456.0</v>
      </c>
      <c r="J395" s="18">
        <v>0.0</v>
      </c>
      <c r="K395" s="18">
        <v>0.0</v>
      </c>
      <c r="L395" s="18">
        <v>0.0</v>
      </c>
      <c r="M395" s="18">
        <v>0.0</v>
      </c>
      <c r="N395" s="18">
        <v>0.0</v>
      </c>
      <c r="O395" s="18">
        <v>0.0</v>
      </c>
      <c r="P395" s="18">
        <v>0.0</v>
      </c>
      <c r="Q395" s="18">
        <v>0.0</v>
      </c>
      <c r="R395" s="18">
        <v>0.0</v>
      </c>
      <c r="S395" s="18">
        <v>0.0</v>
      </c>
      <c r="T395" s="18">
        <v>0.0</v>
      </c>
      <c r="U395" s="18">
        <v>0.0</v>
      </c>
      <c r="V395" s="18">
        <v>0.0</v>
      </c>
      <c r="W395" s="18">
        <v>0.0</v>
      </c>
      <c r="X395" s="18">
        <v>0.0</v>
      </c>
      <c r="Y395" s="18">
        <v>0.0</v>
      </c>
      <c r="Z395" s="18">
        <v>0.005143</v>
      </c>
      <c r="AA395" s="18">
        <v>2.846906</v>
      </c>
      <c r="AB395" s="18">
        <v>2.765103</v>
      </c>
      <c r="AC395" s="18">
        <v>2.825349</v>
      </c>
      <c r="AD395" s="18">
        <v>0.0</v>
      </c>
      <c r="AE395" s="18">
        <v>0.0</v>
      </c>
      <c r="AF395" s="18">
        <v>0.0</v>
      </c>
      <c r="AG395" s="18">
        <v>0.0</v>
      </c>
      <c r="AH395" s="18">
        <v>0.0</v>
      </c>
      <c r="AI395" s="18">
        <v>2.391133</v>
      </c>
      <c r="AJ395" s="18">
        <v>2.027995</v>
      </c>
      <c r="AK395" s="18">
        <v>2.366793</v>
      </c>
      <c r="AL395" s="19" t="s">
        <v>58</v>
      </c>
      <c r="AM395" s="19"/>
      <c r="AN395" s="19"/>
      <c r="AO395" s="19"/>
      <c r="AP395" s="19"/>
      <c r="AQ395" s="19"/>
    </row>
    <row r="396">
      <c r="A396" s="14" t="s">
        <v>601</v>
      </c>
      <c r="B396" s="14" t="s">
        <v>633</v>
      </c>
      <c r="C396" s="14" t="s">
        <v>591</v>
      </c>
      <c r="D396" s="14" t="s">
        <v>634</v>
      </c>
      <c r="E396" s="17">
        <v>46310.0</v>
      </c>
      <c r="F396" s="18">
        <v>4.0</v>
      </c>
      <c r="G396" s="18">
        <v>0.0</v>
      </c>
      <c r="H396" s="18">
        <v>1035.0</v>
      </c>
      <c r="I396" s="18">
        <v>0.0</v>
      </c>
      <c r="J396" s="18">
        <v>20.74559</v>
      </c>
      <c r="K396" s="18">
        <v>20.06588</v>
      </c>
      <c r="L396" s="18">
        <v>21.83815</v>
      </c>
      <c r="M396" s="18">
        <v>15.56621</v>
      </c>
      <c r="N396" s="18">
        <v>0.775755</v>
      </c>
      <c r="O396" s="18">
        <v>0.0</v>
      </c>
      <c r="P396" s="18">
        <v>0.0</v>
      </c>
      <c r="Q396" s="18">
        <v>0.977825</v>
      </c>
      <c r="R396" s="18">
        <v>3.521839</v>
      </c>
      <c r="S396" s="18">
        <v>3.521839</v>
      </c>
      <c r="T396" s="18">
        <v>0.977825</v>
      </c>
      <c r="U396" s="18">
        <v>0.977825</v>
      </c>
      <c r="V396" s="18">
        <v>0.977825</v>
      </c>
      <c r="W396" s="18">
        <v>3.521839</v>
      </c>
      <c r="X396" s="18">
        <v>15.56621</v>
      </c>
      <c r="Y396" s="18">
        <v>5.016469</v>
      </c>
      <c r="Z396" s="18">
        <v>0.0</v>
      </c>
      <c r="AA396" s="18">
        <v>3.521839</v>
      </c>
      <c r="AB396" s="18">
        <v>1.261558</v>
      </c>
      <c r="AC396" s="18">
        <v>5.016469</v>
      </c>
      <c r="AD396" s="18">
        <v>4.125144</v>
      </c>
      <c r="AE396" s="18">
        <v>5.149692</v>
      </c>
      <c r="AF396" s="18">
        <v>5.695523</v>
      </c>
      <c r="AG396" s="18">
        <v>5.055001</v>
      </c>
      <c r="AH396" s="18">
        <v>0.0</v>
      </c>
      <c r="AI396" s="18">
        <v>2.391133</v>
      </c>
      <c r="AJ396" s="18">
        <v>2.027995</v>
      </c>
      <c r="AK396" s="18">
        <v>2.366793</v>
      </c>
      <c r="AL396" s="19" t="s">
        <v>58</v>
      </c>
      <c r="AM396" s="19"/>
      <c r="AN396" s="19"/>
      <c r="AO396" s="19"/>
      <c r="AP396" s="19"/>
      <c r="AQ396" s="19"/>
    </row>
    <row r="397">
      <c r="A397" s="14" t="s">
        <v>593</v>
      </c>
      <c r="B397" s="14" t="s">
        <v>635</v>
      </c>
      <c r="C397" s="14" t="s">
        <v>591</v>
      </c>
      <c r="D397" s="14" t="s">
        <v>634</v>
      </c>
      <c r="E397" s="14" t="s">
        <v>72</v>
      </c>
      <c r="F397" s="18">
        <v>3.0</v>
      </c>
      <c r="G397" s="18">
        <v>0.0</v>
      </c>
      <c r="H397" s="18">
        <v>428.0</v>
      </c>
      <c r="I397" s="18">
        <v>0.0</v>
      </c>
      <c r="J397" s="18">
        <v>18.023</v>
      </c>
      <c r="K397" s="18">
        <v>16.42644</v>
      </c>
      <c r="L397" s="18">
        <v>15.26314</v>
      </c>
      <c r="M397" s="18">
        <v>15.49311</v>
      </c>
      <c r="N397" s="18">
        <v>0.943181</v>
      </c>
      <c r="O397" s="18">
        <v>0.0</v>
      </c>
      <c r="P397" s="18">
        <v>0.0</v>
      </c>
      <c r="Q397" s="18">
        <v>0.0</v>
      </c>
      <c r="R397" s="18">
        <v>0.933333</v>
      </c>
      <c r="S397" s="18">
        <v>15.49311</v>
      </c>
      <c r="T397" s="18">
        <v>0.933333</v>
      </c>
      <c r="U397" s="18">
        <v>0.933333</v>
      </c>
      <c r="V397" s="18">
        <v>0.933333</v>
      </c>
      <c r="W397" s="18">
        <v>15.49311</v>
      </c>
      <c r="X397" s="18">
        <v>15.49311</v>
      </c>
      <c r="Y397" s="18">
        <v>5.47548</v>
      </c>
      <c r="Z397" s="18">
        <v>0.0</v>
      </c>
      <c r="AA397" s="18">
        <v>3.521839</v>
      </c>
      <c r="AB397" s="18">
        <v>1.261558</v>
      </c>
      <c r="AC397" s="18">
        <v>5.016469</v>
      </c>
      <c r="AD397" s="18">
        <v>1.921296</v>
      </c>
      <c r="AE397" s="18">
        <v>2.962572</v>
      </c>
      <c r="AF397" s="18">
        <v>3.350477</v>
      </c>
      <c r="AG397" s="18">
        <v>3.454993</v>
      </c>
      <c r="AH397" s="18">
        <v>0.0</v>
      </c>
      <c r="AI397" s="18">
        <v>2.391133</v>
      </c>
      <c r="AJ397" s="18">
        <v>2.027995</v>
      </c>
      <c r="AK397" s="18">
        <v>2.366793</v>
      </c>
      <c r="AL397" s="19" t="s">
        <v>58</v>
      </c>
      <c r="AM397" s="19"/>
      <c r="AN397" s="19"/>
      <c r="AO397" s="19"/>
      <c r="AP397" s="19"/>
      <c r="AQ397" s="19"/>
    </row>
    <row r="398">
      <c r="A398" s="14" t="s">
        <v>605</v>
      </c>
      <c r="B398" s="14" t="s">
        <v>636</v>
      </c>
      <c r="C398" s="14" t="s">
        <v>591</v>
      </c>
      <c r="D398" s="14" t="s">
        <v>634</v>
      </c>
      <c r="E398" s="14" t="s">
        <v>75</v>
      </c>
      <c r="F398" s="18">
        <v>1.0</v>
      </c>
      <c r="G398" s="18">
        <v>0.0</v>
      </c>
      <c r="H398" s="18">
        <v>444.0</v>
      </c>
      <c r="I398" s="18">
        <v>0.0</v>
      </c>
      <c r="J398" s="18">
        <v>4.502747</v>
      </c>
      <c r="K398" s="18">
        <v>4.049366</v>
      </c>
      <c r="L398" s="18">
        <v>4.014997</v>
      </c>
      <c r="M398" s="18">
        <v>4.049366</v>
      </c>
      <c r="N398" s="18">
        <v>1.0</v>
      </c>
      <c r="O398" s="18">
        <v>4.049366</v>
      </c>
      <c r="P398" s="18">
        <v>4.049366</v>
      </c>
      <c r="Q398" s="18">
        <v>4.049366</v>
      </c>
      <c r="R398" s="18">
        <v>4.049366</v>
      </c>
      <c r="S398" s="18">
        <v>4.049366</v>
      </c>
      <c r="T398" s="18">
        <v>4.049366</v>
      </c>
      <c r="U398" s="18">
        <v>4.049366</v>
      </c>
      <c r="V398" s="18">
        <v>4.049366</v>
      </c>
      <c r="W398" s="18">
        <v>4.049366</v>
      </c>
      <c r="X398" s="18">
        <v>4.049366</v>
      </c>
      <c r="Y398" s="18">
        <v>4.049366</v>
      </c>
      <c r="Z398" s="18">
        <v>0.0</v>
      </c>
      <c r="AA398" s="18">
        <v>3.521839</v>
      </c>
      <c r="AB398" s="18">
        <v>1.261558</v>
      </c>
      <c r="AC398" s="18">
        <v>5.016469</v>
      </c>
      <c r="AD398" s="18">
        <v>2.443465</v>
      </c>
      <c r="AE398" s="18">
        <v>2.79637</v>
      </c>
      <c r="AF398" s="18">
        <v>5.259536</v>
      </c>
      <c r="AG398" s="18">
        <v>4.049366</v>
      </c>
      <c r="AH398" s="18">
        <v>0.0</v>
      </c>
      <c r="AI398" s="18">
        <v>2.391133</v>
      </c>
      <c r="AJ398" s="18">
        <v>2.027995</v>
      </c>
      <c r="AK398" s="18">
        <v>2.366793</v>
      </c>
      <c r="AL398" s="19" t="s">
        <v>58</v>
      </c>
      <c r="AM398" s="19"/>
      <c r="AN398" s="19"/>
      <c r="AO398" s="19"/>
      <c r="AP398" s="19"/>
      <c r="AQ398" s="19"/>
    </row>
    <row r="399">
      <c r="A399" s="14" t="s">
        <v>595</v>
      </c>
      <c r="B399" s="14" t="s">
        <v>637</v>
      </c>
      <c r="C399" s="14" t="s">
        <v>591</v>
      </c>
      <c r="D399" s="14" t="s">
        <v>634</v>
      </c>
      <c r="E399" s="14" t="s">
        <v>60</v>
      </c>
      <c r="F399" s="18">
        <v>7.0</v>
      </c>
      <c r="G399" s="18">
        <v>0.0</v>
      </c>
      <c r="H399" s="18">
        <v>940.0</v>
      </c>
      <c r="I399" s="18">
        <v>0.0</v>
      </c>
      <c r="J399" s="18">
        <v>8.913825</v>
      </c>
      <c r="K399" s="18">
        <v>9.839378</v>
      </c>
      <c r="L399" s="18">
        <v>9.331788</v>
      </c>
      <c r="M399" s="18">
        <v>7.089745</v>
      </c>
      <c r="N399" s="18">
        <v>0.720548</v>
      </c>
      <c r="O399" s="18">
        <v>0.0</v>
      </c>
      <c r="P399" s="18">
        <v>0.0</v>
      </c>
      <c r="Q399" s="18">
        <v>0.5</v>
      </c>
      <c r="R399" s="18">
        <v>0.733333</v>
      </c>
      <c r="S399" s="18">
        <v>1.5163</v>
      </c>
      <c r="T399" s="18">
        <v>0.5</v>
      </c>
      <c r="U399" s="18">
        <v>0.733333</v>
      </c>
      <c r="V399" s="18">
        <v>0.733333</v>
      </c>
      <c r="W399" s="18">
        <v>1.5163</v>
      </c>
      <c r="X399" s="18">
        <v>2.550531</v>
      </c>
      <c r="Y399" s="18">
        <v>1.405625</v>
      </c>
      <c r="Z399" s="18">
        <v>0.0</v>
      </c>
      <c r="AA399" s="18">
        <v>3.521839</v>
      </c>
      <c r="AB399" s="18">
        <v>1.261558</v>
      </c>
      <c r="AC399" s="18">
        <v>5.016469</v>
      </c>
      <c r="AD399" s="18">
        <v>1.134755</v>
      </c>
      <c r="AE399" s="18">
        <v>1.411894</v>
      </c>
      <c r="AF399" s="18">
        <v>2.93243</v>
      </c>
      <c r="AG399" s="18">
        <v>1.405625</v>
      </c>
      <c r="AH399" s="18">
        <v>0.0</v>
      </c>
      <c r="AI399" s="18">
        <v>2.391133</v>
      </c>
      <c r="AJ399" s="18">
        <v>2.027995</v>
      </c>
      <c r="AK399" s="18">
        <v>2.366793</v>
      </c>
      <c r="AL399" s="19" t="s">
        <v>58</v>
      </c>
      <c r="AM399" s="19"/>
      <c r="AN399" s="19"/>
      <c r="AO399" s="19"/>
      <c r="AP399" s="19"/>
      <c r="AQ399" s="19"/>
    </row>
    <row r="400">
      <c r="A400" s="14" t="s">
        <v>597</v>
      </c>
      <c r="B400" s="14" t="s">
        <v>638</v>
      </c>
      <c r="C400" s="14" t="s">
        <v>591</v>
      </c>
      <c r="D400" s="14" t="s">
        <v>634</v>
      </c>
      <c r="E400" s="20">
        <v>46300.0</v>
      </c>
      <c r="F400" s="18">
        <v>2.0</v>
      </c>
      <c r="G400" s="18">
        <v>0.0</v>
      </c>
      <c r="H400" s="18">
        <v>809.0</v>
      </c>
      <c r="I400" s="18">
        <v>0.0</v>
      </c>
      <c r="J400" s="18">
        <v>10.4657</v>
      </c>
      <c r="K400" s="18">
        <v>11.4353</v>
      </c>
      <c r="L400" s="18">
        <v>10.71841</v>
      </c>
      <c r="M400" s="18">
        <v>11.4353</v>
      </c>
      <c r="N400" s="18">
        <v>1.0</v>
      </c>
      <c r="O400" s="18">
        <v>0.0</v>
      </c>
      <c r="P400" s="18">
        <v>0.0</v>
      </c>
      <c r="Q400" s="18">
        <v>0.0</v>
      </c>
      <c r="R400" s="18">
        <v>11.4353</v>
      </c>
      <c r="S400" s="18">
        <v>11.4353</v>
      </c>
      <c r="T400" s="18">
        <v>11.4353</v>
      </c>
      <c r="U400" s="18">
        <v>11.4353</v>
      </c>
      <c r="V400" s="18">
        <v>11.4353</v>
      </c>
      <c r="W400" s="18">
        <v>11.4353</v>
      </c>
      <c r="X400" s="18">
        <v>11.4353</v>
      </c>
      <c r="Y400" s="18">
        <v>5.717648</v>
      </c>
      <c r="Z400" s="18">
        <v>0.0</v>
      </c>
      <c r="AA400" s="18">
        <v>3.521839</v>
      </c>
      <c r="AB400" s="18">
        <v>1.261558</v>
      </c>
      <c r="AC400" s="18">
        <v>5.016469</v>
      </c>
      <c r="AD400" s="18">
        <v>0.684171</v>
      </c>
      <c r="AE400" s="18">
        <v>2.865418</v>
      </c>
      <c r="AF400" s="18">
        <v>3.149362</v>
      </c>
      <c r="AG400" s="18">
        <v>3.362922</v>
      </c>
      <c r="AH400" s="18">
        <v>0.0</v>
      </c>
      <c r="AI400" s="18">
        <v>2.391133</v>
      </c>
      <c r="AJ400" s="18">
        <v>2.027995</v>
      </c>
      <c r="AK400" s="18">
        <v>2.366793</v>
      </c>
      <c r="AL400" s="19" t="s">
        <v>58</v>
      </c>
      <c r="AM400" s="19"/>
      <c r="AN400" s="19"/>
      <c r="AO400" s="19"/>
      <c r="AP400" s="19"/>
      <c r="AQ400" s="19"/>
    </row>
    <row r="401">
      <c r="A401" s="14" t="s">
        <v>599</v>
      </c>
      <c r="B401" s="14" t="s">
        <v>639</v>
      </c>
      <c r="C401" s="14" t="s">
        <v>591</v>
      </c>
      <c r="D401" s="14" t="s">
        <v>634</v>
      </c>
      <c r="E401" s="14" t="s">
        <v>62</v>
      </c>
      <c r="F401" s="18">
        <v>32.0</v>
      </c>
      <c r="G401" s="18">
        <v>2.0</v>
      </c>
      <c r="H401" s="18">
        <v>403.0</v>
      </c>
      <c r="I401" s="18">
        <v>403.0</v>
      </c>
      <c r="J401" s="18">
        <v>0.0</v>
      </c>
      <c r="K401" s="18">
        <v>0.0</v>
      </c>
      <c r="L401" s="18">
        <v>0.0</v>
      </c>
      <c r="M401" s="18">
        <v>0.0</v>
      </c>
      <c r="N401" s="18">
        <v>0.0</v>
      </c>
      <c r="O401" s="18">
        <v>0.0</v>
      </c>
      <c r="P401" s="18">
        <v>0.0</v>
      </c>
      <c r="Q401" s="18">
        <v>0.0</v>
      </c>
      <c r="R401" s="18">
        <v>0.0</v>
      </c>
      <c r="S401" s="18">
        <v>0.0</v>
      </c>
      <c r="T401" s="18">
        <v>0.0</v>
      </c>
      <c r="U401" s="18">
        <v>0.0</v>
      </c>
      <c r="V401" s="18">
        <v>0.0</v>
      </c>
      <c r="W401" s="18">
        <v>0.0</v>
      </c>
      <c r="X401" s="18">
        <v>0.0</v>
      </c>
      <c r="Y401" s="18">
        <v>0.0</v>
      </c>
      <c r="Z401" s="18">
        <v>0.0</v>
      </c>
      <c r="AA401" s="18">
        <v>3.521839</v>
      </c>
      <c r="AB401" s="18">
        <v>1.261558</v>
      </c>
      <c r="AC401" s="18">
        <v>5.016469</v>
      </c>
      <c r="AD401" s="18">
        <v>0.0</v>
      </c>
      <c r="AE401" s="18">
        <v>0.0</v>
      </c>
      <c r="AF401" s="18">
        <v>0.0</v>
      </c>
      <c r="AG401" s="18">
        <v>0.0</v>
      </c>
      <c r="AH401" s="18">
        <v>0.0</v>
      </c>
      <c r="AI401" s="18">
        <v>2.391133</v>
      </c>
      <c r="AJ401" s="18">
        <v>2.027995</v>
      </c>
      <c r="AK401" s="18">
        <v>2.366793</v>
      </c>
      <c r="AL401" s="19" t="s">
        <v>58</v>
      </c>
      <c r="AM401" s="19"/>
      <c r="AN401" s="19"/>
      <c r="AO401" s="19"/>
      <c r="AP401" s="19"/>
      <c r="AQ401" s="19"/>
    </row>
    <row r="402">
      <c r="A402" s="14" t="s">
        <v>589</v>
      </c>
      <c r="B402" s="14" t="s">
        <v>640</v>
      </c>
      <c r="C402" s="14" t="s">
        <v>591</v>
      </c>
      <c r="D402" s="14" t="s">
        <v>641</v>
      </c>
      <c r="E402" s="14" t="s">
        <v>88</v>
      </c>
      <c r="F402" s="18">
        <v>5.0</v>
      </c>
      <c r="G402" s="18">
        <v>0.0</v>
      </c>
      <c r="H402" s="18">
        <v>76.0</v>
      </c>
      <c r="I402" s="18">
        <v>0.0</v>
      </c>
      <c r="J402" s="18">
        <v>0.555556</v>
      </c>
      <c r="K402" s="18">
        <v>1.138889</v>
      </c>
      <c r="L402" s="18">
        <v>4.070049</v>
      </c>
      <c r="M402" s="18">
        <v>0.744444</v>
      </c>
      <c r="N402" s="18">
        <v>0.653659</v>
      </c>
      <c r="O402" s="18">
        <v>0.0</v>
      </c>
      <c r="P402" s="18">
        <v>0.0</v>
      </c>
      <c r="Q402" s="18">
        <v>0.0</v>
      </c>
      <c r="R402" s="18">
        <v>0.0</v>
      </c>
      <c r="S402" s="18">
        <v>0.394444</v>
      </c>
      <c r="T402" s="18">
        <v>0.394444</v>
      </c>
      <c r="U402" s="18">
        <v>0.394444</v>
      </c>
      <c r="V402" s="18">
        <v>0.394444</v>
      </c>
      <c r="W402" s="18">
        <v>0.744444</v>
      </c>
      <c r="X402" s="18">
        <v>0.744444</v>
      </c>
      <c r="Y402" s="18">
        <v>0.227778</v>
      </c>
      <c r="Z402" s="18">
        <v>0.0</v>
      </c>
      <c r="AA402" s="18">
        <v>2.164337</v>
      </c>
      <c r="AB402" s="18">
        <v>1.331767</v>
      </c>
      <c r="AC402" s="18">
        <v>2.592492</v>
      </c>
      <c r="AD402" s="18">
        <v>0.0</v>
      </c>
      <c r="AE402" s="18">
        <v>1.153846</v>
      </c>
      <c r="AF402" s="18">
        <v>3.917282</v>
      </c>
      <c r="AG402" s="18">
        <v>0.454984</v>
      </c>
      <c r="AH402" s="18">
        <v>0.0</v>
      </c>
      <c r="AI402" s="18">
        <v>2.391133</v>
      </c>
      <c r="AJ402" s="18">
        <v>2.027995</v>
      </c>
      <c r="AK402" s="18">
        <v>2.366793</v>
      </c>
      <c r="AL402" s="19" t="s">
        <v>58</v>
      </c>
      <c r="AM402" s="19"/>
      <c r="AN402" s="19"/>
      <c r="AO402" s="19"/>
      <c r="AP402" s="19"/>
      <c r="AQ402" s="19"/>
    </row>
    <row r="403">
      <c r="A403" s="14" t="s">
        <v>601</v>
      </c>
      <c r="B403" s="14" t="s">
        <v>642</v>
      </c>
      <c r="C403" s="14" t="s">
        <v>591</v>
      </c>
      <c r="D403" s="14" t="s">
        <v>641</v>
      </c>
      <c r="E403" s="17">
        <v>46310.0</v>
      </c>
      <c r="F403" s="18">
        <v>26.0</v>
      </c>
      <c r="G403" s="18">
        <v>0.0</v>
      </c>
      <c r="H403" s="18">
        <v>14508.0</v>
      </c>
      <c r="I403" s="18">
        <v>0.0</v>
      </c>
      <c r="J403" s="18">
        <v>68.38121</v>
      </c>
      <c r="K403" s="18">
        <v>78.53392</v>
      </c>
      <c r="L403" s="18">
        <v>76.67786</v>
      </c>
      <c r="M403" s="18">
        <v>46.32203</v>
      </c>
      <c r="N403" s="18">
        <v>0.589835</v>
      </c>
      <c r="O403" s="18">
        <v>0.0</v>
      </c>
      <c r="P403" s="18">
        <v>0.433333</v>
      </c>
      <c r="Q403" s="18">
        <v>0.714087</v>
      </c>
      <c r="R403" s="18">
        <v>2.095251</v>
      </c>
      <c r="S403" s="18">
        <v>4.301715</v>
      </c>
      <c r="T403" s="18">
        <v>0.433333</v>
      </c>
      <c r="U403" s="18">
        <v>0.714087</v>
      </c>
      <c r="V403" s="18">
        <v>0.819004</v>
      </c>
      <c r="W403" s="18">
        <v>2.757396</v>
      </c>
      <c r="X403" s="18">
        <v>4.486945</v>
      </c>
      <c r="Y403" s="18">
        <v>3.020536</v>
      </c>
      <c r="Z403" s="18">
        <v>0.0</v>
      </c>
      <c r="AA403" s="18">
        <v>2.164337</v>
      </c>
      <c r="AB403" s="18">
        <v>1.331767</v>
      </c>
      <c r="AC403" s="18">
        <v>2.592492</v>
      </c>
      <c r="AD403" s="18">
        <v>4.125144</v>
      </c>
      <c r="AE403" s="18">
        <v>5.149692</v>
      </c>
      <c r="AF403" s="18">
        <v>5.695523</v>
      </c>
      <c r="AG403" s="18">
        <v>5.055001</v>
      </c>
      <c r="AH403" s="18">
        <v>0.0</v>
      </c>
      <c r="AI403" s="18">
        <v>2.391133</v>
      </c>
      <c r="AJ403" s="18">
        <v>2.027995</v>
      </c>
      <c r="AK403" s="18">
        <v>2.366793</v>
      </c>
      <c r="AL403" s="19" t="s">
        <v>58</v>
      </c>
      <c r="AM403" s="19"/>
      <c r="AN403" s="19"/>
      <c r="AO403" s="19"/>
      <c r="AP403" s="19"/>
      <c r="AQ403" s="19"/>
    </row>
    <row r="404">
      <c r="A404" s="14" t="s">
        <v>593</v>
      </c>
      <c r="B404" s="14" t="s">
        <v>643</v>
      </c>
      <c r="C404" s="14" t="s">
        <v>591</v>
      </c>
      <c r="D404" s="14" t="s">
        <v>641</v>
      </c>
      <c r="E404" s="14" t="s">
        <v>72</v>
      </c>
      <c r="F404" s="18">
        <v>25.0</v>
      </c>
      <c r="G404" s="18">
        <v>1.0</v>
      </c>
      <c r="H404" s="18">
        <v>8424.0</v>
      </c>
      <c r="I404" s="18">
        <v>38.0</v>
      </c>
      <c r="J404" s="18">
        <v>85.19093</v>
      </c>
      <c r="K404" s="18">
        <v>86.37483</v>
      </c>
      <c r="L404" s="18">
        <v>86.93351</v>
      </c>
      <c r="M404" s="18">
        <v>49.47365</v>
      </c>
      <c r="N404" s="18">
        <v>0.572779</v>
      </c>
      <c r="O404" s="18">
        <v>0.0</v>
      </c>
      <c r="P404" s="18">
        <v>0.4</v>
      </c>
      <c r="Q404" s="18">
        <v>0.458333</v>
      </c>
      <c r="R404" s="18">
        <v>2.221611</v>
      </c>
      <c r="S404" s="18">
        <v>4.185649</v>
      </c>
      <c r="T404" s="18">
        <v>0.418564</v>
      </c>
      <c r="U404" s="18">
        <v>0.953333</v>
      </c>
      <c r="V404" s="18">
        <v>1.921296</v>
      </c>
      <c r="W404" s="18">
        <v>2.498276</v>
      </c>
      <c r="X404" s="18">
        <v>5.288321</v>
      </c>
      <c r="Y404" s="18">
        <v>3.454993</v>
      </c>
      <c r="Z404" s="18">
        <v>0.0</v>
      </c>
      <c r="AA404" s="18">
        <v>2.164337</v>
      </c>
      <c r="AB404" s="18">
        <v>1.331767</v>
      </c>
      <c r="AC404" s="18">
        <v>2.592492</v>
      </c>
      <c r="AD404" s="18">
        <v>1.921296</v>
      </c>
      <c r="AE404" s="18">
        <v>2.962572</v>
      </c>
      <c r="AF404" s="18">
        <v>3.350477</v>
      </c>
      <c r="AG404" s="18">
        <v>3.454993</v>
      </c>
      <c r="AH404" s="18">
        <v>0.0</v>
      </c>
      <c r="AI404" s="18">
        <v>2.391133</v>
      </c>
      <c r="AJ404" s="18">
        <v>2.027995</v>
      </c>
      <c r="AK404" s="18">
        <v>2.366793</v>
      </c>
      <c r="AL404" s="19" t="s">
        <v>58</v>
      </c>
      <c r="AM404" s="19"/>
      <c r="AN404" s="19"/>
      <c r="AO404" s="19"/>
      <c r="AP404" s="19"/>
      <c r="AQ404" s="19"/>
    </row>
    <row r="405">
      <c r="A405" s="14" t="s">
        <v>605</v>
      </c>
      <c r="B405" s="14" t="s">
        <v>644</v>
      </c>
      <c r="C405" s="14" t="s">
        <v>591</v>
      </c>
      <c r="D405" s="14" t="s">
        <v>641</v>
      </c>
      <c r="E405" s="14" t="s">
        <v>75</v>
      </c>
      <c r="F405" s="18">
        <v>18.0</v>
      </c>
      <c r="G405" s="18">
        <v>0.0</v>
      </c>
      <c r="H405" s="18">
        <v>5755.0</v>
      </c>
      <c r="I405" s="18">
        <v>0.0</v>
      </c>
      <c r="J405" s="18">
        <v>40.97469</v>
      </c>
      <c r="K405" s="18">
        <v>46.66485</v>
      </c>
      <c r="L405" s="18">
        <v>38.83439</v>
      </c>
      <c r="M405" s="18">
        <v>20.46937</v>
      </c>
      <c r="N405" s="18">
        <v>0.438646</v>
      </c>
      <c r="O405" s="18">
        <v>0.47619</v>
      </c>
      <c r="P405" s="18">
        <v>0.918835</v>
      </c>
      <c r="Q405" s="18">
        <v>1.540173</v>
      </c>
      <c r="R405" s="18">
        <v>2.300907</v>
      </c>
      <c r="S405" s="18">
        <v>3.404911</v>
      </c>
      <c r="T405" s="18">
        <v>0.662445</v>
      </c>
      <c r="U405" s="18">
        <v>1.423799</v>
      </c>
      <c r="V405" s="18">
        <v>2.015243</v>
      </c>
      <c r="W405" s="18">
        <v>2.300907</v>
      </c>
      <c r="X405" s="18">
        <v>3.404911</v>
      </c>
      <c r="Y405" s="18">
        <v>2.592492</v>
      </c>
      <c r="Z405" s="18">
        <v>0.0</v>
      </c>
      <c r="AA405" s="18">
        <v>2.164337</v>
      </c>
      <c r="AB405" s="18">
        <v>1.331767</v>
      </c>
      <c r="AC405" s="18">
        <v>2.592492</v>
      </c>
      <c r="AD405" s="18">
        <v>2.443465</v>
      </c>
      <c r="AE405" s="18">
        <v>2.79637</v>
      </c>
      <c r="AF405" s="18">
        <v>5.259536</v>
      </c>
      <c r="AG405" s="18">
        <v>4.049366</v>
      </c>
      <c r="AH405" s="18">
        <v>0.0</v>
      </c>
      <c r="AI405" s="18">
        <v>2.391133</v>
      </c>
      <c r="AJ405" s="18">
        <v>2.027995</v>
      </c>
      <c r="AK405" s="18">
        <v>2.366793</v>
      </c>
      <c r="AL405" s="19" t="s">
        <v>58</v>
      </c>
      <c r="AM405" s="19"/>
      <c r="AN405" s="19"/>
      <c r="AO405" s="19"/>
      <c r="AP405" s="19"/>
      <c r="AQ405" s="19"/>
    </row>
    <row r="406">
      <c r="A406" s="14" t="s">
        <v>595</v>
      </c>
      <c r="B406" s="14" t="s">
        <v>645</v>
      </c>
      <c r="C406" s="14" t="s">
        <v>591</v>
      </c>
      <c r="D406" s="14" t="s">
        <v>641</v>
      </c>
      <c r="E406" s="14" t="s">
        <v>60</v>
      </c>
      <c r="F406" s="18">
        <v>14.0</v>
      </c>
      <c r="G406" s="18">
        <v>0.0</v>
      </c>
      <c r="H406" s="18">
        <v>2815.0</v>
      </c>
      <c r="I406" s="18">
        <v>0.0</v>
      </c>
      <c r="J406" s="18">
        <v>17.13361</v>
      </c>
      <c r="K406" s="18">
        <v>15.48022</v>
      </c>
      <c r="L406" s="18">
        <v>16.36152</v>
      </c>
      <c r="M406" s="18">
        <v>9.217676</v>
      </c>
      <c r="N406" s="18">
        <v>0.595449</v>
      </c>
      <c r="O406" s="18">
        <v>0.0</v>
      </c>
      <c r="P406" s="18">
        <v>0.204762</v>
      </c>
      <c r="Q406" s="18">
        <v>0.333333</v>
      </c>
      <c r="R406" s="18">
        <v>0.486275</v>
      </c>
      <c r="S406" s="18">
        <v>1.719707</v>
      </c>
      <c r="T406" s="18">
        <v>0.242647</v>
      </c>
      <c r="U406" s="18">
        <v>0.333333</v>
      </c>
      <c r="V406" s="18">
        <v>0.33355</v>
      </c>
      <c r="W406" s="18">
        <v>0.538462</v>
      </c>
      <c r="X406" s="18">
        <v>2.003805</v>
      </c>
      <c r="Y406" s="18">
        <v>1.10573</v>
      </c>
      <c r="Z406" s="18">
        <v>0.0</v>
      </c>
      <c r="AA406" s="18">
        <v>2.164337</v>
      </c>
      <c r="AB406" s="18">
        <v>1.331767</v>
      </c>
      <c r="AC406" s="18">
        <v>2.592492</v>
      </c>
      <c r="AD406" s="18">
        <v>1.134755</v>
      </c>
      <c r="AE406" s="18">
        <v>1.411894</v>
      </c>
      <c r="AF406" s="18">
        <v>2.93243</v>
      </c>
      <c r="AG406" s="18">
        <v>1.405625</v>
      </c>
      <c r="AH406" s="18">
        <v>0.0</v>
      </c>
      <c r="AI406" s="18">
        <v>2.391133</v>
      </c>
      <c r="AJ406" s="18">
        <v>2.027995</v>
      </c>
      <c r="AK406" s="18">
        <v>2.366793</v>
      </c>
      <c r="AL406" s="19" t="s">
        <v>58</v>
      </c>
      <c r="AM406" s="19"/>
      <c r="AN406" s="19"/>
      <c r="AO406" s="19"/>
      <c r="AP406" s="19"/>
      <c r="AQ406" s="19"/>
    </row>
    <row r="407">
      <c r="A407" s="14" t="s">
        <v>597</v>
      </c>
      <c r="B407" s="14" t="s">
        <v>646</v>
      </c>
      <c r="C407" s="14" t="s">
        <v>591</v>
      </c>
      <c r="D407" s="14" t="s">
        <v>641</v>
      </c>
      <c r="E407" s="20">
        <v>46300.0</v>
      </c>
      <c r="F407" s="18">
        <v>26.0</v>
      </c>
      <c r="G407" s="18">
        <v>0.0</v>
      </c>
      <c r="H407" s="18">
        <v>27844.0</v>
      </c>
      <c r="I407" s="18">
        <v>0.0</v>
      </c>
      <c r="J407" s="18">
        <v>79.73549</v>
      </c>
      <c r="K407" s="18">
        <v>87.43596</v>
      </c>
      <c r="L407" s="18">
        <v>77.89636</v>
      </c>
      <c r="M407" s="18">
        <v>66.50454</v>
      </c>
      <c r="N407" s="18">
        <v>0.760609</v>
      </c>
      <c r="O407" s="18">
        <v>0.0</v>
      </c>
      <c r="P407" s="18">
        <v>0.0</v>
      </c>
      <c r="Q407" s="18">
        <v>0.30303</v>
      </c>
      <c r="R407" s="18">
        <v>1.090052</v>
      </c>
      <c r="S407" s="18">
        <v>3.391609</v>
      </c>
      <c r="T407" s="18">
        <v>0.637037</v>
      </c>
      <c r="U407" s="18">
        <v>0.684171</v>
      </c>
      <c r="V407" s="18">
        <v>0.932011</v>
      </c>
      <c r="W407" s="18">
        <v>2.304631</v>
      </c>
      <c r="X407" s="18">
        <v>4.618457</v>
      </c>
      <c r="Y407" s="18">
        <v>3.362922</v>
      </c>
      <c r="Z407" s="18">
        <v>0.0</v>
      </c>
      <c r="AA407" s="18">
        <v>2.164337</v>
      </c>
      <c r="AB407" s="18">
        <v>1.331767</v>
      </c>
      <c r="AC407" s="18">
        <v>2.592492</v>
      </c>
      <c r="AD407" s="18">
        <v>0.684171</v>
      </c>
      <c r="AE407" s="18">
        <v>2.865418</v>
      </c>
      <c r="AF407" s="18">
        <v>3.149362</v>
      </c>
      <c r="AG407" s="18">
        <v>3.362922</v>
      </c>
      <c r="AH407" s="18">
        <v>0.0</v>
      </c>
      <c r="AI407" s="18">
        <v>2.391133</v>
      </c>
      <c r="AJ407" s="18">
        <v>2.027995</v>
      </c>
      <c r="AK407" s="18">
        <v>2.366793</v>
      </c>
      <c r="AL407" s="19" t="s">
        <v>58</v>
      </c>
      <c r="AM407" s="19"/>
      <c r="AN407" s="19"/>
      <c r="AO407" s="19"/>
      <c r="AP407" s="19"/>
      <c r="AQ407" s="19"/>
    </row>
    <row r="408">
      <c r="A408" s="14" t="s">
        <v>599</v>
      </c>
      <c r="B408" s="14" t="s">
        <v>647</v>
      </c>
      <c r="C408" s="14" t="s">
        <v>591</v>
      </c>
      <c r="D408" s="14" t="s">
        <v>641</v>
      </c>
      <c r="E408" s="14" t="s">
        <v>62</v>
      </c>
      <c r="F408" s="18">
        <v>123.0</v>
      </c>
      <c r="G408" s="18">
        <v>9.0</v>
      </c>
      <c r="H408" s="18">
        <v>873.0</v>
      </c>
      <c r="I408" s="18">
        <v>873.0</v>
      </c>
      <c r="J408" s="18">
        <v>0.0</v>
      </c>
      <c r="K408" s="18">
        <v>0.0</v>
      </c>
      <c r="L408" s="18">
        <v>0.0</v>
      </c>
      <c r="M408" s="18">
        <v>0.0</v>
      </c>
      <c r="N408" s="18">
        <v>0.0</v>
      </c>
      <c r="O408" s="18">
        <v>0.0</v>
      </c>
      <c r="P408" s="18">
        <v>0.0</v>
      </c>
      <c r="Q408" s="18">
        <v>0.0</v>
      </c>
      <c r="R408" s="18">
        <v>0.0</v>
      </c>
      <c r="S408" s="18">
        <v>0.0</v>
      </c>
      <c r="T408" s="18">
        <v>0.0</v>
      </c>
      <c r="U408" s="18">
        <v>0.0</v>
      </c>
      <c r="V408" s="18">
        <v>0.0</v>
      </c>
      <c r="W408" s="18">
        <v>0.0</v>
      </c>
      <c r="X408" s="18">
        <v>0.0</v>
      </c>
      <c r="Y408" s="18">
        <v>0.0</v>
      </c>
      <c r="Z408" s="18">
        <v>0.0</v>
      </c>
      <c r="AA408" s="18">
        <v>2.164337</v>
      </c>
      <c r="AB408" s="18">
        <v>1.331767</v>
      </c>
      <c r="AC408" s="18">
        <v>2.592492</v>
      </c>
      <c r="AD408" s="18">
        <v>0.0</v>
      </c>
      <c r="AE408" s="18">
        <v>0.0</v>
      </c>
      <c r="AF408" s="18">
        <v>0.0</v>
      </c>
      <c r="AG408" s="18">
        <v>0.0</v>
      </c>
      <c r="AH408" s="18">
        <v>0.0</v>
      </c>
      <c r="AI408" s="18">
        <v>2.391133</v>
      </c>
      <c r="AJ408" s="18">
        <v>2.027995</v>
      </c>
      <c r="AK408" s="18">
        <v>2.366793</v>
      </c>
      <c r="AL408" s="19" t="s">
        <v>58</v>
      </c>
      <c r="AM408" s="19"/>
      <c r="AN408" s="19"/>
      <c r="AO408" s="19"/>
      <c r="AP408" s="19"/>
      <c r="AQ408" s="19"/>
    </row>
    <row r="409">
      <c r="A409" s="14" t="s">
        <v>648</v>
      </c>
      <c r="B409" s="14" t="s">
        <v>649</v>
      </c>
      <c r="C409" s="14" t="s">
        <v>650</v>
      </c>
      <c r="D409" s="14" t="s">
        <v>651</v>
      </c>
      <c r="E409" s="14" t="s">
        <v>60</v>
      </c>
      <c r="F409" s="18">
        <v>1.0</v>
      </c>
      <c r="G409" s="18">
        <v>0.0</v>
      </c>
      <c r="H409" s="18">
        <v>0.0</v>
      </c>
      <c r="I409" s="18">
        <v>0.0</v>
      </c>
      <c r="J409" s="18">
        <v>0.0</v>
      </c>
      <c r="K409" s="18">
        <v>0.0</v>
      </c>
      <c r="L409" s="18">
        <v>0.145238</v>
      </c>
      <c r="M409" s="18">
        <v>0.0</v>
      </c>
      <c r="N409" s="18">
        <v>0.0</v>
      </c>
      <c r="O409" s="18">
        <v>0.0</v>
      </c>
      <c r="P409" s="18">
        <v>0.0</v>
      </c>
      <c r="Q409" s="18">
        <v>0.0</v>
      </c>
      <c r="R409" s="18">
        <v>0.0</v>
      </c>
      <c r="S409" s="18">
        <v>0.0</v>
      </c>
      <c r="T409" s="18">
        <v>0.0</v>
      </c>
      <c r="U409" s="18">
        <v>0.0</v>
      </c>
      <c r="V409" s="18">
        <v>0.0</v>
      </c>
      <c r="W409" s="18">
        <v>0.0</v>
      </c>
      <c r="X409" s="18">
        <v>0.0</v>
      </c>
      <c r="Y409" s="18">
        <v>0.0</v>
      </c>
      <c r="Z409" s="18">
        <v>0.0</v>
      </c>
      <c r="AA409" s="18">
        <v>0.0</v>
      </c>
      <c r="AB409" s="18">
        <v>0.0</v>
      </c>
      <c r="AC409" s="18">
        <v>0.0</v>
      </c>
      <c r="AD409" s="18">
        <v>0.0</v>
      </c>
      <c r="AE409" s="18">
        <v>0.0</v>
      </c>
      <c r="AF409" s="18">
        <v>0.0</v>
      </c>
      <c r="AG409" s="18">
        <v>0.0</v>
      </c>
      <c r="AH409" s="18">
        <v>0.0</v>
      </c>
      <c r="AI409" s="18">
        <v>0.0</v>
      </c>
      <c r="AJ409" s="18">
        <v>0.0</v>
      </c>
      <c r="AK409" s="18">
        <v>0.0</v>
      </c>
      <c r="AL409" s="19" t="s">
        <v>58</v>
      </c>
      <c r="AM409" s="19"/>
      <c r="AN409" s="19"/>
      <c r="AO409" s="19"/>
      <c r="AP409" s="19"/>
      <c r="AQ409" s="19"/>
    </row>
    <row r="410">
      <c r="A410" s="14" t="s">
        <v>648</v>
      </c>
      <c r="B410" s="14" t="s">
        <v>652</v>
      </c>
      <c r="C410" s="14" t="s">
        <v>650</v>
      </c>
      <c r="D410" s="14" t="s">
        <v>653</v>
      </c>
      <c r="E410" s="14" t="s">
        <v>60</v>
      </c>
      <c r="F410" s="18">
        <v>1.0</v>
      </c>
      <c r="G410" s="18">
        <v>0.0</v>
      </c>
      <c r="H410" s="18">
        <v>0.0</v>
      </c>
      <c r="I410" s="18">
        <v>0.0</v>
      </c>
      <c r="J410" s="18">
        <v>0.0</v>
      </c>
      <c r="K410" s="18">
        <v>0.0</v>
      </c>
      <c r="L410" s="18">
        <v>0.0</v>
      </c>
      <c r="M410" s="18">
        <v>0.0</v>
      </c>
      <c r="N410" s="18">
        <v>0.0</v>
      </c>
      <c r="O410" s="18">
        <v>0.0</v>
      </c>
      <c r="P410" s="18">
        <v>0.0</v>
      </c>
      <c r="Q410" s="18">
        <v>0.0</v>
      </c>
      <c r="R410" s="18">
        <v>0.0</v>
      </c>
      <c r="S410" s="18">
        <v>0.0</v>
      </c>
      <c r="T410" s="18">
        <v>0.0</v>
      </c>
      <c r="U410" s="18">
        <v>0.0</v>
      </c>
      <c r="V410" s="18">
        <v>0.0</v>
      </c>
      <c r="W410" s="18">
        <v>0.0</v>
      </c>
      <c r="X410" s="18">
        <v>0.0</v>
      </c>
      <c r="Y410" s="18">
        <v>0.0</v>
      </c>
      <c r="Z410" s="18">
        <v>0.0</v>
      </c>
      <c r="AA410" s="18">
        <v>0.0</v>
      </c>
      <c r="AB410" s="18">
        <v>0.0</v>
      </c>
      <c r="AC410" s="18">
        <v>0.0</v>
      </c>
      <c r="AD410" s="18">
        <v>0.0</v>
      </c>
      <c r="AE410" s="18">
        <v>0.0</v>
      </c>
      <c r="AF410" s="18">
        <v>0.0</v>
      </c>
      <c r="AG410" s="18">
        <v>0.0</v>
      </c>
      <c r="AH410" s="18">
        <v>0.0</v>
      </c>
      <c r="AI410" s="18">
        <v>0.0</v>
      </c>
      <c r="AJ410" s="18">
        <v>0.0</v>
      </c>
      <c r="AK410" s="18">
        <v>0.0</v>
      </c>
      <c r="AL410" s="19" t="s">
        <v>58</v>
      </c>
      <c r="AM410" s="19"/>
      <c r="AN410" s="19"/>
      <c r="AO410" s="19"/>
      <c r="AP410" s="19"/>
      <c r="AQ410" s="19"/>
    </row>
    <row r="411">
      <c r="A411" s="14" t="s">
        <v>654</v>
      </c>
      <c r="B411" s="14" t="s">
        <v>655</v>
      </c>
      <c r="C411" s="14" t="s">
        <v>650</v>
      </c>
      <c r="D411" s="14" t="s">
        <v>653</v>
      </c>
      <c r="E411" s="14" t="s">
        <v>62</v>
      </c>
      <c r="F411" s="18">
        <v>4.0</v>
      </c>
      <c r="G411" s="18">
        <v>0.0</v>
      </c>
      <c r="H411" s="18">
        <v>0.0</v>
      </c>
      <c r="I411" s="18">
        <v>0.0</v>
      </c>
      <c r="J411" s="18">
        <v>0.0</v>
      </c>
      <c r="K411" s="18">
        <v>0.0</v>
      </c>
      <c r="L411" s="18">
        <v>0.0</v>
      </c>
      <c r="M411" s="18">
        <v>0.0</v>
      </c>
      <c r="N411" s="18">
        <v>0.0</v>
      </c>
      <c r="O411" s="18">
        <v>0.0</v>
      </c>
      <c r="P411" s="18">
        <v>0.0</v>
      </c>
      <c r="Q411" s="18">
        <v>0.0</v>
      </c>
      <c r="R411" s="18">
        <v>0.0</v>
      </c>
      <c r="S411" s="18">
        <v>0.0</v>
      </c>
      <c r="T411" s="18">
        <v>0.0</v>
      </c>
      <c r="U411" s="18">
        <v>0.0</v>
      </c>
      <c r="V411" s="18">
        <v>0.0</v>
      </c>
      <c r="W411" s="18">
        <v>0.0</v>
      </c>
      <c r="X411" s="18">
        <v>0.0</v>
      </c>
      <c r="Y411" s="18">
        <v>0.0</v>
      </c>
      <c r="Z411" s="18">
        <v>0.0</v>
      </c>
      <c r="AA411" s="18">
        <v>0.0</v>
      </c>
      <c r="AB411" s="18">
        <v>0.0</v>
      </c>
      <c r="AC411" s="18">
        <v>0.0</v>
      </c>
      <c r="AD411" s="18">
        <v>0.0</v>
      </c>
      <c r="AE411" s="18">
        <v>0.0</v>
      </c>
      <c r="AF411" s="18">
        <v>0.0</v>
      </c>
      <c r="AG411" s="18">
        <v>0.0</v>
      </c>
      <c r="AH411" s="18">
        <v>0.0</v>
      </c>
      <c r="AI411" s="18">
        <v>0.0</v>
      </c>
      <c r="AJ411" s="18">
        <v>0.0</v>
      </c>
      <c r="AK411" s="18">
        <v>0.0</v>
      </c>
      <c r="AL411" s="19" t="s">
        <v>58</v>
      </c>
      <c r="AM411" s="19"/>
      <c r="AN411" s="19"/>
      <c r="AO411" s="19"/>
      <c r="AP411" s="19"/>
      <c r="AQ411" s="19"/>
    </row>
    <row r="412">
      <c r="A412" s="14" t="s">
        <v>648</v>
      </c>
      <c r="B412" s="14" t="s">
        <v>656</v>
      </c>
      <c r="C412" s="14" t="s">
        <v>650</v>
      </c>
      <c r="D412" s="14" t="s">
        <v>657</v>
      </c>
      <c r="E412" s="14" t="s">
        <v>60</v>
      </c>
      <c r="F412" s="18">
        <v>1.0</v>
      </c>
      <c r="G412" s="18">
        <v>1.0</v>
      </c>
      <c r="H412" s="18">
        <v>44.0</v>
      </c>
      <c r="I412" s="18">
        <v>44.0</v>
      </c>
      <c r="J412" s="18">
        <v>0.0</v>
      </c>
      <c r="K412" s="18">
        <v>0.0</v>
      </c>
      <c r="L412" s="18">
        <v>0.016667</v>
      </c>
      <c r="M412" s="18">
        <v>0.0</v>
      </c>
      <c r="N412" s="18">
        <v>0.0</v>
      </c>
      <c r="O412" s="18">
        <v>0.0</v>
      </c>
      <c r="P412" s="18">
        <v>0.0</v>
      </c>
      <c r="Q412" s="18">
        <v>0.0</v>
      </c>
      <c r="R412" s="18">
        <v>0.0</v>
      </c>
      <c r="S412" s="18">
        <v>0.0</v>
      </c>
      <c r="T412" s="18">
        <v>0.0</v>
      </c>
      <c r="U412" s="18">
        <v>0.0</v>
      </c>
      <c r="V412" s="18">
        <v>0.0</v>
      </c>
      <c r="W412" s="18">
        <v>0.0</v>
      </c>
      <c r="X412" s="18">
        <v>0.0</v>
      </c>
      <c r="Y412" s="18">
        <v>0.0</v>
      </c>
      <c r="Z412" s="18">
        <v>0.0</v>
      </c>
      <c r="AA412" s="18">
        <v>0.0</v>
      </c>
      <c r="AB412" s="18">
        <v>0.0</v>
      </c>
      <c r="AC412" s="18">
        <v>0.0</v>
      </c>
      <c r="AD412" s="18">
        <v>0.0</v>
      </c>
      <c r="AE412" s="18">
        <v>0.0</v>
      </c>
      <c r="AF412" s="18">
        <v>0.0</v>
      </c>
      <c r="AG412" s="18">
        <v>0.0</v>
      </c>
      <c r="AH412" s="18">
        <v>0.0</v>
      </c>
      <c r="AI412" s="18">
        <v>0.0</v>
      </c>
      <c r="AJ412" s="18">
        <v>0.0</v>
      </c>
      <c r="AK412" s="18">
        <v>0.0</v>
      </c>
      <c r="AL412" s="19" t="s">
        <v>58</v>
      </c>
      <c r="AM412" s="19"/>
      <c r="AN412" s="19"/>
      <c r="AO412" s="19"/>
      <c r="AP412" s="19"/>
      <c r="AQ412" s="19"/>
    </row>
    <row r="413">
      <c r="A413" s="14" t="s">
        <v>654</v>
      </c>
      <c r="B413" s="14" t="s">
        <v>658</v>
      </c>
      <c r="C413" s="14" t="s">
        <v>650</v>
      </c>
      <c r="D413" s="14" t="s">
        <v>657</v>
      </c>
      <c r="E413" s="14" t="s">
        <v>62</v>
      </c>
      <c r="F413" s="18">
        <v>2.0</v>
      </c>
      <c r="G413" s="18">
        <v>1.0</v>
      </c>
      <c r="H413" s="18">
        <v>90.0</v>
      </c>
      <c r="I413" s="18">
        <v>90.0</v>
      </c>
      <c r="J413" s="18">
        <v>0.0</v>
      </c>
      <c r="K413" s="18">
        <v>0.0</v>
      </c>
      <c r="L413" s="18">
        <v>0.0</v>
      </c>
      <c r="M413" s="18">
        <v>0.0</v>
      </c>
      <c r="N413" s="18">
        <v>0.0</v>
      </c>
      <c r="O413" s="18">
        <v>0.0</v>
      </c>
      <c r="P413" s="18">
        <v>0.0</v>
      </c>
      <c r="Q413" s="18">
        <v>0.0</v>
      </c>
      <c r="R413" s="18">
        <v>0.0</v>
      </c>
      <c r="S413" s="18">
        <v>0.0</v>
      </c>
      <c r="T413" s="18">
        <v>0.0</v>
      </c>
      <c r="U413" s="18">
        <v>0.0</v>
      </c>
      <c r="V413" s="18">
        <v>0.0</v>
      </c>
      <c r="W413" s="18">
        <v>0.0</v>
      </c>
      <c r="X413" s="18">
        <v>0.0</v>
      </c>
      <c r="Y413" s="18">
        <v>0.0</v>
      </c>
      <c r="Z413" s="18">
        <v>0.0</v>
      </c>
      <c r="AA413" s="18">
        <v>0.0</v>
      </c>
      <c r="AB413" s="18">
        <v>0.0</v>
      </c>
      <c r="AC413" s="18">
        <v>0.0</v>
      </c>
      <c r="AD413" s="18">
        <v>0.0</v>
      </c>
      <c r="AE413" s="18">
        <v>0.0</v>
      </c>
      <c r="AF413" s="18">
        <v>0.0</v>
      </c>
      <c r="AG413" s="18">
        <v>0.0</v>
      </c>
      <c r="AH413" s="18">
        <v>0.0</v>
      </c>
      <c r="AI413" s="18">
        <v>0.0</v>
      </c>
      <c r="AJ413" s="18">
        <v>0.0</v>
      </c>
      <c r="AK413" s="18">
        <v>0.0</v>
      </c>
      <c r="AL413" s="19" t="s">
        <v>58</v>
      </c>
      <c r="AM413" s="19"/>
      <c r="AN413" s="19"/>
      <c r="AO413" s="19"/>
      <c r="AP413" s="19"/>
      <c r="AQ413" s="19"/>
    </row>
    <row r="414">
      <c r="A414" s="14" t="s">
        <v>654</v>
      </c>
      <c r="B414" s="14" t="s">
        <v>659</v>
      </c>
      <c r="C414" s="14" t="s">
        <v>650</v>
      </c>
      <c r="D414" s="14" t="s">
        <v>660</v>
      </c>
      <c r="E414" s="14" t="s">
        <v>62</v>
      </c>
      <c r="F414" s="18">
        <v>1.0</v>
      </c>
      <c r="G414" s="18">
        <v>0.0</v>
      </c>
      <c r="H414" s="18">
        <v>0.0</v>
      </c>
      <c r="I414" s="18">
        <v>0.0</v>
      </c>
      <c r="J414" s="18">
        <v>0.0</v>
      </c>
      <c r="K414" s="18">
        <v>0.0</v>
      </c>
      <c r="L414" s="18">
        <v>0.0</v>
      </c>
      <c r="M414" s="18">
        <v>0.0</v>
      </c>
      <c r="N414" s="18">
        <v>0.0</v>
      </c>
      <c r="O414" s="18">
        <v>0.0</v>
      </c>
      <c r="P414" s="18">
        <v>0.0</v>
      </c>
      <c r="Q414" s="18">
        <v>0.0</v>
      </c>
      <c r="R414" s="18">
        <v>0.0</v>
      </c>
      <c r="S414" s="18">
        <v>0.0</v>
      </c>
      <c r="T414" s="18">
        <v>0.0</v>
      </c>
      <c r="U414" s="18">
        <v>0.0</v>
      </c>
      <c r="V414" s="18">
        <v>0.0</v>
      </c>
      <c r="W414" s="18">
        <v>0.0</v>
      </c>
      <c r="X414" s="18">
        <v>0.0</v>
      </c>
      <c r="Y414" s="18">
        <v>0.0</v>
      </c>
      <c r="Z414" s="18">
        <v>0.0</v>
      </c>
      <c r="AA414" s="18">
        <v>0.0</v>
      </c>
      <c r="AB414" s="18">
        <v>0.0</v>
      </c>
      <c r="AC414" s="18">
        <v>0.0</v>
      </c>
      <c r="AD414" s="18">
        <v>0.0</v>
      </c>
      <c r="AE414" s="18">
        <v>0.0</v>
      </c>
      <c r="AF414" s="18">
        <v>0.0</v>
      </c>
      <c r="AG414" s="18">
        <v>0.0</v>
      </c>
      <c r="AH414" s="18">
        <v>0.0</v>
      </c>
      <c r="AI414" s="18">
        <v>0.0</v>
      </c>
      <c r="AJ414" s="18">
        <v>0.0</v>
      </c>
      <c r="AK414" s="18">
        <v>0.0</v>
      </c>
      <c r="AL414" s="19" t="s">
        <v>58</v>
      </c>
      <c r="AM414" s="19"/>
      <c r="AN414" s="19"/>
      <c r="AO414" s="19"/>
      <c r="AP414" s="19"/>
      <c r="AQ414" s="19"/>
    </row>
    <row r="415">
      <c r="A415" s="14" t="s">
        <v>661</v>
      </c>
      <c r="B415" s="14" t="s">
        <v>449</v>
      </c>
      <c r="C415" s="14" t="s">
        <v>662</v>
      </c>
      <c r="D415" s="14" t="s">
        <v>450</v>
      </c>
      <c r="E415" s="14" t="s">
        <v>88</v>
      </c>
      <c r="F415" s="18">
        <v>3.0</v>
      </c>
      <c r="G415" s="18">
        <v>0.0</v>
      </c>
      <c r="H415" s="18">
        <v>1283.0</v>
      </c>
      <c r="I415" s="18">
        <v>0.0</v>
      </c>
      <c r="J415" s="18">
        <v>3.119048</v>
      </c>
      <c r="K415" s="18">
        <v>3.293478</v>
      </c>
      <c r="L415" s="18">
        <v>3.289922</v>
      </c>
      <c r="M415" s="18">
        <v>2.626812</v>
      </c>
      <c r="N415" s="18">
        <v>0.79758</v>
      </c>
      <c r="O415" s="18">
        <v>0.333333</v>
      </c>
      <c r="P415" s="18">
        <v>0.333333</v>
      </c>
      <c r="Q415" s="18">
        <v>0.333333</v>
      </c>
      <c r="R415" s="18">
        <v>0.333333</v>
      </c>
      <c r="S415" s="18">
        <v>2.626812</v>
      </c>
      <c r="T415" s="18">
        <v>0.333333</v>
      </c>
      <c r="U415" s="18">
        <v>0.333333</v>
      </c>
      <c r="V415" s="18">
        <v>0.333333</v>
      </c>
      <c r="W415" s="18">
        <v>0.333333</v>
      </c>
      <c r="X415" s="18">
        <v>2.626812</v>
      </c>
      <c r="Y415" s="18">
        <v>1.097826</v>
      </c>
      <c r="Z415" s="18">
        <v>0.0</v>
      </c>
      <c r="AA415" s="18">
        <v>1.313191</v>
      </c>
      <c r="AB415" s="18">
        <v>0.679594</v>
      </c>
      <c r="AC415" s="18">
        <v>1.189079</v>
      </c>
      <c r="AD415" s="18">
        <v>0.333333</v>
      </c>
      <c r="AE415" s="18">
        <v>8.746558</v>
      </c>
      <c r="AF415" s="18">
        <v>7.80959</v>
      </c>
      <c r="AG415" s="18">
        <v>4.878436</v>
      </c>
      <c r="AH415" s="18">
        <v>0.0</v>
      </c>
      <c r="AI415" s="18">
        <v>2.350223</v>
      </c>
      <c r="AJ415" s="18">
        <v>2.510916</v>
      </c>
      <c r="AK415" s="18">
        <v>2.228833</v>
      </c>
      <c r="AL415" s="19" t="s">
        <v>58</v>
      </c>
      <c r="AM415" s="19"/>
      <c r="AN415" s="19"/>
      <c r="AO415" s="19"/>
      <c r="AP415" s="19"/>
      <c r="AQ415" s="19"/>
    </row>
    <row r="416">
      <c r="A416" s="14" t="s">
        <v>663</v>
      </c>
      <c r="B416" s="14" t="s">
        <v>664</v>
      </c>
      <c r="C416" s="14" t="s">
        <v>662</v>
      </c>
      <c r="D416" s="14" t="s">
        <v>450</v>
      </c>
      <c r="E416" s="20">
        <v>46310.0</v>
      </c>
      <c r="F416" s="18">
        <v>2.0</v>
      </c>
      <c r="G416" s="18">
        <v>0.0</v>
      </c>
      <c r="H416" s="18">
        <v>137.0</v>
      </c>
      <c r="I416" s="18">
        <v>0.0</v>
      </c>
      <c r="J416" s="18">
        <v>2.674145</v>
      </c>
      <c r="K416" s="18">
        <v>2.378157</v>
      </c>
      <c r="L416" s="18">
        <v>2.098664</v>
      </c>
      <c r="M416" s="18">
        <v>2.344824</v>
      </c>
      <c r="N416" s="18">
        <v>0.985984</v>
      </c>
      <c r="O416" s="18">
        <v>0.033333</v>
      </c>
      <c r="P416" s="18">
        <v>0.033333</v>
      </c>
      <c r="Q416" s="18">
        <v>0.033333</v>
      </c>
      <c r="R416" s="18">
        <v>2.344824</v>
      </c>
      <c r="S416" s="18">
        <v>2.344824</v>
      </c>
      <c r="T416" s="18">
        <v>0.033333</v>
      </c>
      <c r="U416" s="18">
        <v>0.033333</v>
      </c>
      <c r="V416" s="18">
        <v>0.033333</v>
      </c>
      <c r="W416" s="18">
        <v>2.344824</v>
      </c>
      <c r="X416" s="18">
        <v>2.344824</v>
      </c>
      <c r="Y416" s="18">
        <v>1.189079</v>
      </c>
      <c r="Z416" s="18">
        <v>0.0</v>
      </c>
      <c r="AA416" s="18">
        <v>1.313191</v>
      </c>
      <c r="AB416" s="18">
        <v>0.679594</v>
      </c>
      <c r="AC416" s="18">
        <v>1.189079</v>
      </c>
      <c r="AD416" s="18">
        <v>2.078782</v>
      </c>
      <c r="AE416" s="18">
        <v>3.32549</v>
      </c>
      <c r="AF416" s="18">
        <v>5.094018</v>
      </c>
      <c r="AG416" s="18">
        <v>3.569298</v>
      </c>
      <c r="AH416" s="18">
        <v>0.0</v>
      </c>
      <c r="AI416" s="18">
        <v>2.350223</v>
      </c>
      <c r="AJ416" s="18">
        <v>2.510916</v>
      </c>
      <c r="AK416" s="18">
        <v>2.228833</v>
      </c>
      <c r="AL416" s="19" t="s">
        <v>58</v>
      </c>
      <c r="AM416" s="19"/>
      <c r="AN416" s="19"/>
      <c r="AO416" s="19"/>
      <c r="AP416" s="19"/>
      <c r="AQ416" s="19"/>
    </row>
    <row r="417">
      <c r="A417" s="14" t="s">
        <v>665</v>
      </c>
      <c r="B417" s="14" t="s">
        <v>451</v>
      </c>
      <c r="C417" s="14" t="s">
        <v>662</v>
      </c>
      <c r="D417" s="14" t="s">
        <v>450</v>
      </c>
      <c r="E417" s="14" t="s">
        <v>75</v>
      </c>
      <c r="F417" s="18">
        <v>2.0</v>
      </c>
      <c r="G417" s="18">
        <v>0.0</v>
      </c>
      <c r="H417" s="18">
        <v>620.0</v>
      </c>
      <c r="I417" s="18">
        <v>0.0</v>
      </c>
      <c r="J417" s="18">
        <v>4.246212</v>
      </c>
      <c r="K417" s="18">
        <v>3.05393</v>
      </c>
      <c r="L417" s="18">
        <v>2.696614</v>
      </c>
      <c r="M417" s="18">
        <v>2.080445</v>
      </c>
      <c r="N417" s="18">
        <v>0.681235</v>
      </c>
      <c r="O417" s="18">
        <v>0.973485</v>
      </c>
      <c r="P417" s="18">
        <v>0.973485</v>
      </c>
      <c r="Q417" s="18">
        <v>0.973485</v>
      </c>
      <c r="R417" s="18">
        <v>2.080445</v>
      </c>
      <c r="S417" s="18">
        <v>2.080445</v>
      </c>
      <c r="T417" s="18">
        <v>0.973485</v>
      </c>
      <c r="U417" s="18">
        <v>0.973485</v>
      </c>
      <c r="V417" s="18">
        <v>0.973485</v>
      </c>
      <c r="W417" s="18">
        <v>2.080445</v>
      </c>
      <c r="X417" s="18">
        <v>2.080445</v>
      </c>
      <c r="Y417" s="18">
        <v>1.526965</v>
      </c>
      <c r="Z417" s="18">
        <v>0.0</v>
      </c>
      <c r="AA417" s="18">
        <v>1.313191</v>
      </c>
      <c r="AB417" s="18">
        <v>0.679594</v>
      </c>
      <c r="AC417" s="18">
        <v>1.189079</v>
      </c>
      <c r="AD417" s="18">
        <v>1.052405</v>
      </c>
      <c r="AE417" s="18">
        <v>1.719139</v>
      </c>
      <c r="AF417" s="18">
        <v>3.699983</v>
      </c>
      <c r="AG417" s="18">
        <v>1.653609</v>
      </c>
      <c r="AH417" s="18">
        <v>0.0</v>
      </c>
      <c r="AI417" s="18">
        <v>2.350223</v>
      </c>
      <c r="AJ417" s="18">
        <v>2.510916</v>
      </c>
      <c r="AK417" s="18">
        <v>2.228833</v>
      </c>
      <c r="AL417" s="19" t="s">
        <v>58</v>
      </c>
      <c r="AM417" s="19"/>
      <c r="AN417" s="19"/>
      <c r="AO417" s="19"/>
      <c r="AP417" s="19"/>
      <c r="AQ417" s="19"/>
    </row>
    <row r="418">
      <c r="A418" s="14" t="s">
        <v>666</v>
      </c>
      <c r="B418" s="14" t="s">
        <v>667</v>
      </c>
      <c r="C418" s="14" t="s">
        <v>662</v>
      </c>
      <c r="D418" s="14" t="s">
        <v>450</v>
      </c>
      <c r="E418" s="14" t="s">
        <v>60</v>
      </c>
      <c r="F418" s="18">
        <v>3.0</v>
      </c>
      <c r="G418" s="18">
        <v>2.0</v>
      </c>
      <c r="H418" s="18">
        <v>518.0</v>
      </c>
      <c r="I418" s="18">
        <v>461.0</v>
      </c>
      <c r="J418" s="18">
        <v>0.616306</v>
      </c>
      <c r="K418" s="18">
        <v>1.313191</v>
      </c>
      <c r="L418" s="18">
        <v>1.586402</v>
      </c>
      <c r="M418" s="18">
        <v>1.313191</v>
      </c>
      <c r="N418" s="18">
        <v>1.0</v>
      </c>
      <c r="O418" s="18">
        <v>0.0</v>
      </c>
      <c r="P418" s="18">
        <v>0.0</v>
      </c>
      <c r="Q418" s="18">
        <v>0.0</v>
      </c>
      <c r="R418" s="18">
        <v>0.0</v>
      </c>
      <c r="S418" s="18">
        <v>1.313191</v>
      </c>
      <c r="T418" s="18">
        <v>1.313191</v>
      </c>
      <c r="U418" s="18">
        <v>1.313191</v>
      </c>
      <c r="V418" s="18">
        <v>1.313191</v>
      </c>
      <c r="W418" s="18">
        <v>1.313191</v>
      </c>
      <c r="X418" s="18">
        <v>1.313191</v>
      </c>
      <c r="Y418" s="18">
        <v>0.43773</v>
      </c>
      <c r="Z418" s="18">
        <v>0.0</v>
      </c>
      <c r="AA418" s="18">
        <v>1.313191</v>
      </c>
      <c r="AB418" s="18">
        <v>0.679594</v>
      </c>
      <c r="AC418" s="18">
        <v>1.189079</v>
      </c>
      <c r="AD418" s="18">
        <v>0.757576</v>
      </c>
      <c r="AE418" s="18">
        <v>1.313191</v>
      </c>
      <c r="AF418" s="18">
        <v>1.124487</v>
      </c>
      <c r="AG418" s="18">
        <v>1.171634</v>
      </c>
      <c r="AH418" s="18">
        <v>0.0</v>
      </c>
      <c r="AI418" s="18">
        <v>2.350223</v>
      </c>
      <c r="AJ418" s="18">
        <v>2.510916</v>
      </c>
      <c r="AK418" s="18">
        <v>2.228833</v>
      </c>
      <c r="AL418" s="19" t="s">
        <v>58</v>
      </c>
      <c r="AM418" s="19"/>
      <c r="AN418" s="19"/>
      <c r="AO418" s="19"/>
      <c r="AP418" s="19"/>
      <c r="AQ418" s="19"/>
    </row>
    <row r="419">
      <c r="A419" s="14" t="s">
        <v>668</v>
      </c>
      <c r="B419" s="14" t="s">
        <v>452</v>
      </c>
      <c r="C419" s="14" t="s">
        <v>662</v>
      </c>
      <c r="D419" s="14" t="s">
        <v>450</v>
      </c>
      <c r="E419" s="20">
        <v>46300.0</v>
      </c>
      <c r="F419" s="18">
        <v>20.0</v>
      </c>
      <c r="G419" s="18">
        <v>1.0</v>
      </c>
      <c r="H419" s="18">
        <v>6240.0</v>
      </c>
      <c r="I419" s="18">
        <v>157.0</v>
      </c>
      <c r="J419" s="18">
        <v>33.08916</v>
      </c>
      <c r="K419" s="18">
        <v>32.74591</v>
      </c>
      <c r="L419" s="18">
        <v>33.52427</v>
      </c>
      <c r="M419" s="18">
        <v>24.01393</v>
      </c>
      <c r="N419" s="18">
        <v>0.733341</v>
      </c>
      <c r="O419" s="18">
        <v>0.0</v>
      </c>
      <c r="P419" s="18">
        <v>0.0</v>
      </c>
      <c r="Q419" s="18">
        <v>0.2</v>
      </c>
      <c r="R419" s="18">
        <v>0.755291</v>
      </c>
      <c r="S419" s="18">
        <v>2.00873</v>
      </c>
      <c r="T419" s="18">
        <v>0.2</v>
      </c>
      <c r="U419" s="18">
        <v>0.415097</v>
      </c>
      <c r="V419" s="18">
        <v>0.643924</v>
      </c>
      <c r="W419" s="18">
        <v>1.641521</v>
      </c>
      <c r="X419" s="18">
        <v>2.247318</v>
      </c>
      <c r="Y419" s="18">
        <v>1.637296</v>
      </c>
      <c r="Z419" s="18">
        <v>0.0</v>
      </c>
      <c r="AA419" s="18">
        <v>1.313191</v>
      </c>
      <c r="AB419" s="18">
        <v>0.679594</v>
      </c>
      <c r="AC419" s="18">
        <v>1.189079</v>
      </c>
      <c r="AD419" s="18">
        <v>1.677806</v>
      </c>
      <c r="AE419" s="18">
        <v>3.292178</v>
      </c>
      <c r="AF419" s="18">
        <v>4.905818</v>
      </c>
      <c r="AG419" s="18">
        <v>4.616449</v>
      </c>
      <c r="AH419" s="18">
        <v>0.0</v>
      </c>
      <c r="AI419" s="18">
        <v>2.350223</v>
      </c>
      <c r="AJ419" s="18">
        <v>2.510916</v>
      </c>
      <c r="AK419" s="18">
        <v>2.228833</v>
      </c>
      <c r="AL419" s="19" t="s">
        <v>58</v>
      </c>
      <c r="AM419" s="19"/>
      <c r="AN419" s="19"/>
      <c r="AO419" s="19"/>
      <c r="AP419" s="19"/>
      <c r="AQ419" s="19"/>
    </row>
    <row r="420">
      <c r="A420" s="14" t="s">
        <v>669</v>
      </c>
      <c r="B420" s="14" t="s">
        <v>453</v>
      </c>
      <c r="C420" s="14" t="s">
        <v>662</v>
      </c>
      <c r="D420" s="14" t="s">
        <v>450</v>
      </c>
      <c r="E420" s="14" t="s">
        <v>62</v>
      </c>
      <c r="F420" s="18">
        <v>34.0</v>
      </c>
      <c r="G420" s="18">
        <v>0.0</v>
      </c>
      <c r="H420" s="18">
        <v>0.0</v>
      </c>
      <c r="I420" s="18">
        <v>0.0</v>
      </c>
      <c r="J420" s="18">
        <v>0.0</v>
      </c>
      <c r="K420" s="18">
        <v>0.0</v>
      </c>
      <c r="L420" s="18">
        <v>0.0</v>
      </c>
      <c r="M420" s="18">
        <v>0.0</v>
      </c>
      <c r="N420" s="18">
        <v>0.0</v>
      </c>
      <c r="O420" s="18">
        <v>0.0</v>
      </c>
      <c r="P420" s="18">
        <v>0.0</v>
      </c>
      <c r="Q420" s="18">
        <v>0.0</v>
      </c>
      <c r="R420" s="18">
        <v>0.0</v>
      </c>
      <c r="S420" s="18">
        <v>0.0</v>
      </c>
      <c r="T420" s="18">
        <v>0.0</v>
      </c>
      <c r="U420" s="18">
        <v>0.0</v>
      </c>
      <c r="V420" s="18">
        <v>0.0</v>
      </c>
      <c r="W420" s="18">
        <v>0.0</v>
      </c>
      <c r="X420" s="18">
        <v>0.0</v>
      </c>
      <c r="Y420" s="18">
        <v>0.0</v>
      </c>
      <c r="Z420" s="18">
        <v>0.0</v>
      </c>
      <c r="AA420" s="18">
        <v>1.313191</v>
      </c>
      <c r="AB420" s="18">
        <v>0.679594</v>
      </c>
      <c r="AC420" s="18">
        <v>1.189079</v>
      </c>
      <c r="AD420" s="18">
        <v>0.0</v>
      </c>
      <c r="AE420" s="18">
        <v>0.0</v>
      </c>
      <c r="AF420" s="18">
        <v>0.0</v>
      </c>
      <c r="AG420" s="18">
        <v>0.0</v>
      </c>
      <c r="AH420" s="18">
        <v>0.0</v>
      </c>
      <c r="AI420" s="18">
        <v>2.350223</v>
      </c>
      <c r="AJ420" s="18">
        <v>2.510916</v>
      </c>
      <c r="AK420" s="18">
        <v>2.228833</v>
      </c>
      <c r="AL420" s="19" t="s">
        <v>58</v>
      </c>
      <c r="AM420" s="19"/>
      <c r="AN420" s="19"/>
      <c r="AO420" s="19"/>
      <c r="AP420" s="19"/>
      <c r="AQ420" s="19"/>
    </row>
    <row r="421">
      <c r="A421" s="14" t="s">
        <v>661</v>
      </c>
      <c r="B421" s="14" t="s">
        <v>670</v>
      </c>
      <c r="C421" s="14" t="s">
        <v>662</v>
      </c>
      <c r="D421" s="14" t="s">
        <v>671</v>
      </c>
      <c r="E421" s="14" t="s">
        <v>88</v>
      </c>
      <c r="F421" s="18">
        <v>9.0</v>
      </c>
      <c r="G421" s="18">
        <v>0.0</v>
      </c>
      <c r="H421" s="18">
        <v>1759.0</v>
      </c>
      <c r="I421" s="18">
        <v>0.0</v>
      </c>
      <c r="J421" s="18">
        <v>26.99894</v>
      </c>
      <c r="K421" s="18">
        <v>28.3505</v>
      </c>
      <c r="L421" s="18">
        <v>28.40355</v>
      </c>
      <c r="M421" s="18">
        <v>28.01717</v>
      </c>
      <c r="N421" s="18">
        <v>0.988242</v>
      </c>
      <c r="O421" s="18">
        <v>0.0</v>
      </c>
      <c r="P421" s="18">
        <v>0.0</v>
      </c>
      <c r="Q421" s="18">
        <v>0.0</v>
      </c>
      <c r="R421" s="18">
        <v>0.0</v>
      </c>
      <c r="S421" s="18">
        <v>0.333333</v>
      </c>
      <c r="T421" s="18">
        <v>0.333333</v>
      </c>
      <c r="U421" s="18">
        <v>0.333333</v>
      </c>
      <c r="V421" s="18">
        <v>0.333333</v>
      </c>
      <c r="W421" s="18">
        <v>0.5</v>
      </c>
      <c r="X421" s="18">
        <v>27.51717</v>
      </c>
      <c r="Y421" s="18">
        <v>3.150055</v>
      </c>
      <c r="Z421" s="18">
        <v>0.0</v>
      </c>
      <c r="AA421" s="18">
        <v>2.175357</v>
      </c>
      <c r="AB421" s="18">
        <v>1.742767</v>
      </c>
      <c r="AC421" s="18">
        <v>3.150055</v>
      </c>
      <c r="AD421" s="18">
        <v>0.333333</v>
      </c>
      <c r="AE421" s="18">
        <v>8.746558</v>
      </c>
      <c r="AF421" s="18">
        <v>7.80959</v>
      </c>
      <c r="AG421" s="18">
        <v>4.878436</v>
      </c>
      <c r="AH421" s="18">
        <v>0.0</v>
      </c>
      <c r="AI421" s="18">
        <v>2.350223</v>
      </c>
      <c r="AJ421" s="18">
        <v>2.510916</v>
      </c>
      <c r="AK421" s="18">
        <v>2.228833</v>
      </c>
      <c r="AL421" s="19" t="s">
        <v>58</v>
      </c>
      <c r="AM421" s="19"/>
      <c r="AN421" s="19"/>
      <c r="AO421" s="19"/>
      <c r="AP421" s="19"/>
      <c r="AQ421" s="19"/>
    </row>
    <row r="422">
      <c r="A422" s="14" t="s">
        <v>663</v>
      </c>
      <c r="B422" s="14" t="s">
        <v>672</v>
      </c>
      <c r="C422" s="14" t="s">
        <v>662</v>
      </c>
      <c r="D422" s="14" t="s">
        <v>671</v>
      </c>
      <c r="E422" s="20">
        <v>46310.0</v>
      </c>
      <c r="F422" s="18">
        <v>3.0</v>
      </c>
      <c r="G422" s="18">
        <v>0.0</v>
      </c>
      <c r="H422" s="18">
        <v>1044.0</v>
      </c>
      <c r="I422" s="18">
        <v>0.0</v>
      </c>
      <c r="J422" s="18">
        <v>11.97244</v>
      </c>
      <c r="K422" s="18">
        <v>10.70789</v>
      </c>
      <c r="L422" s="18">
        <v>10.79432</v>
      </c>
      <c r="M422" s="18">
        <v>10.43596</v>
      </c>
      <c r="N422" s="18">
        <v>0.974605</v>
      </c>
      <c r="O422" s="18">
        <v>0.0</v>
      </c>
      <c r="P422" s="18">
        <v>0.0</v>
      </c>
      <c r="Q422" s="18">
        <v>0.0</v>
      </c>
      <c r="R422" s="18">
        <v>0.27193</v>
      </c>
      <c r="S422" s="18">
        <v>10.43596</v>
      </c>
      <c r="T422" s="18">
        <v>0.27193</v>
      </c>
      <c r="U422" s="18">
        <v>0.27193</v>
      </c>
      <c r="V422" s="18">
        <v>0.27193</v>
      </c>
      <c r="W422" s="18">
        <v>10.43596</v>
      </c>
      <c r="X422" s="18">
        <v>10.43596</v>
      </c>
      <c r="Y422" s="18">
        <v>3.569298</v>
      </c>
      <c r="Z422" s="18">
        <v>0.0</v>
      </c>
      <c r="AA422" s="18">
        <v>2.175357</v>
      </c>
      <c r="AB422" s="18">
        <v>1.742767</v>
      </c>
      <c r="AC422" s="18">
        <v>3.150055</v>
      </c>
      <c r="AD422" s="18">
        <v>2.078782</v>
      </c>
      <c r="AE422" s="18">
        <v>3.32549</v>
      </c>
      <c r="AF422" s="18">
        <v>5.094018</v>
      </c>
      <c r="AG422" s="18">
        <v>3.569298</v>
      </c>
      <c r="AH422" s="18">
        <v>0.0</v>
      </c>
      <c r="AI422" s="18">
        <v>2.350223</v>
      </c>
      <c r="AJ422" s="18">
        <v>2.510916</v>
      </c>
      <c r="AK422" s="18">
        <v>2.228833</v>
      </c>
      <c r="AL422" s="19" t="s">
        <v>58</v>
      </c>
      <c r="AM422" s="19"/>
      <c r="AN422" s="19"/>
      <c r="AO422" s="19"/>
      <c r="AP422" s="19"/>
      <c r="AQ422" s="19"/>
    </row>
    <row r="423">
      <c r="A423" s="14" t="s">
        <v>673</v>
      </c>
      <c r="B423" s="14" t="s">
        <v>674</v>
      </c>
      <c r="C423" s="14" t="s">
        <v>662</v>
      </c>
      <c r="D423" s="14" t="s">
        <v>671</v>
      </c>
      <c r="E423" s="14" t="s">
        <v>72</v>
      </c>
      <c r="F423" s="18">
        <v>7.0</v>
      </c>
      <c r="G423" s="18">
        <v>0.0</v>
      </c>
      <c r="H423" s="18">
        <v>1057.0</v>
      </c>
      <c r="I423" s="18">
        <v>0.0</v>
      </c>
      <c r="J423" s="18">
        <v>12.20384</v>
      </c>
      <c r="K423" s="18">
        <v>10.34214</v>
      </c>
      <c r="L423" s="18">
        <v>10.31889</v>
      </c>
      <c r="M423" s="18">
        <v>4.477281</v>
      </c>
      <c r="N423" s="18">
        <v>0.432916</v>
      </c>
      <c r="O423" s="18">
        <v>0.257576</v>
      </c>
      <c r="P423" s="18">
        <v>0.652684</v>
      </c>
      <c r="Q423" s="18">
        <v>1.167711</v>
      </c>
      <c r="R423" s="18">
        <v>1.611527</v>
      </c>
      <c r="S423" s="18">
        <v>2.175357</v>
      </c>
      <c r="T423" s="18">
        <v>0.257576</v>
      </c>
      <c r="U423" s="18">
        <v>0.652684</v>
      </c>
      <c r="V423" s="18">
        <v>1.167711</v>
      </c>
      <c r="W423" s="18">
        <v>1.611527</v>
      </c>
      <c r="X423" s="18">
        <v>2.175357</v>
      </c>
      <c r="Y423" s="18">
        <v>1.477448</v>
      </c>
      <c r="Z423" s="18">
        <v>0.0</v>
      </c>
      <c r="AA423" s="18">
        <v>2.175357</v>
      </c>
      <c r="AB423" s="18">
        <v>1.742767</v>
      </c>
      <c r="AC423" s="18">
        <v>3.150055</v>
      </c>
      <c r="AD423" s="18">
        <v>1.269263</v>
      </c>
      <c r="AE423" s="18">
        <v>1.525834</v>
      </c>
      <c r="AF423" s="18">
        <v>2.851954</v>
      </c>
      <c r="AG423" s="18">
        <v>2.703882</v>
      </c>
      <c r="AH423" s="18">
        <v>0.0</v>
      </c>
      <c r="AI423" s="18">
        <v>2.350223</v>
      </c>
      <c r="AJ423" s="18">
        <v>2.510916</v>
      </c>
      <c r="AK423" s="18">
        <v>2.228833</v>
      </c>
      <c r="AL423" s="19" t="s">
        <v>58</v>
      </c>
      <c r="AM423" s="19"/>
      <c r="AN423" s="19"/>
      <c r="AO423" s="19"/>
      <c r="AP423" s="19"/>
      <c r="AQ423" s="19"/>
    </row>
    <row r="424">
      <c r="A424" s="14" t="s">
        <v>665</v>
      </c>
      <c r="B424" s="14" t="s">
        <v>675</v>
      </c>
      <c r="C424" s="14" t="s">
        <v>662</v>
      </c>
      <c r="D424" s="14" t="s">
        <v>671</v>
      </c>
      <c r="E424" s="14" t="s">
        <v>75</v>
      </c>
      <c r="F424" s="18">
        <v>3.0</v>
      </c>
      <c r="G424" s="18">
        <v>0.0</v>
      </c>
      <c r="H424" s="18">
        <v>250.0</v>
      </c>
      <c r="I424" s="18">
        <v>0.0</v>
      </c>
      <c r="J424" s="18">
        <v>0.897258</v>
      </c>
      <c r="K424" s="18">
        <v>1.164424</v>
      </c>
      <c r="L424" s="18">
        <v>1.121085</v>
      </c>
      <c r="M424" s="18">
        <v>0.639719</v>
      </c>
      <c r="N424" s="18">
        <v>0.549387</v>
      </c>
      <c r="O424" s="18">
        <v>0.111111</v>
      </c>
      <c r="P424" s="18">
        <v>0.111111</v>
      </c>
      <c r="Q424" s="18">
        <v>0.111111</v>
      </c>
      <c r="R424" s="18">
        <v>0.413594</v>
      </c>
      <c r="S424" s="18">
        <v>0.639719</v>
      </c>
      <c r="T424" s="18">
        <v>0.111111</v>
      </c>
      <c r="U424" s="18">
        <v>0.111111</v>
      </c>
      <c r="V424" s="18">
        <v>0.111111</v>
      </c>
      <c r="W424" s="18">
        <v>0.413594</v>
      </c>
      <c r="X424" s="18">
        <v>0.639719</v>
      </c>
      <c r="Y424" s="18">
        <v>0.388141</v>
      </c>
      <c r="Z424" s="18">
        <v>0.0</v>
      </c>
      <c r="AA424" s="18">
        <v>2.175357</v>
      </c>
      <c r="AB424" s="18">
        <v>1.742767</v>
      </c>
      <c r="AC424" s="18">
        <v>3.150055</v>
      </c>
      <c r="AD424" s="18">
        <v>1.052405</v>
      </c>
      <c r="AE424" s="18">
        <v>1.719139</v>
      </c>
      <c r="AF424" s="18">
        <v>3.699983</v>
      </c>
      <c r="AG424" s="18">
        <v>1.653609</v>
      </c>
      <c r="AH424" s="18">
        <v>0.0</v>
      </c>
      <c r="AI424" s="18">
        <v>2.350223</v>
      </c>
      <c r="AJ424" s="18">
        <v>2.510916</v>
      </c>
      <c r="AK424" s="18">
        <v>2.228833</v>
      </c>
      <c r="AL424" s="19" t="s">
        <v>58</v>
      </c>
      <c r="AM424" s="19"/>
      <c r="AN424" s="19"/>
      <c r="AO424" s="19"/>
      <c r="AP424" s="19"/>
      <c r="AQ424" s="19"/>
    </row>
    <row r="425">
      <c r="A425" s="14" t="s">
        <v>668</v>
      </c>
      <c r="B425" s="14" t="s">
        <v>676</v>
      </c>
      <c r="C425" s="14" t="s">
        <v>662</v>
      </c>
      <c r="D425" s="14" t="s">
        <v>671</v>
      </c>
      <c r="E425" s="20">
        <v>46300.0</v>
      </c>
      <c r="F425" s="18">
        <v>9.0</v>
      </c>
      <c r="G425" s="18">
        <v>0.0</v>
      </c>
      <c r="H425" s="18">
        <v>3271.0</v>
      </c>
      <c r="I425" s="18">
        <v>0.0</v>
      </c>
      <c r="J425" s="18">
        <v>64.8217</v>
      </c>
      <c r="K425" s="18">
        <v>62.71492</v>
      </c>
      <c r="L425" s="18">
        <v>68.89736</v>
      </c>
      <c r="M425" s="18">
        <v>40.04059</v>
      </c>
      <c r="N425" s="18">
        <v>0.638454</v>
      </c>
      <c r="O425" s="18">
        <v>0.0</v>
      </c>
      <c r="P425" s="18">
        <v>0.0</v>
      </c>
      <c r="Q425" s="18">
        <v>0.75</v>
      </c>
      <c r="R425" s="18">
        <v>4.111386</v>
      </c>
      <c r="S425" s="18">
        <v>9.427974</v>
      </c>
      <c r="T425" s="18">
        <v>0.75</v>
      </c>
      <c r="U425" s="18">
        <v>3.301849</v>
      </c>
      <c r="V425" s="18">
        <v>4.111386</v>
      </c>
      <c r="W425" s="18">
        <v>5.083122</v>
      </c>
      <c r="X425" s="18">
        <v>9.427974</v>
      </c>
      <c r="Y425" s="18">
        <v>6.968324</v>
      </c>
      <c r="Z425" s="18">
        <v>0.0</v>
      </c>
      <c r="AA425" s="18">
        <v>2.175357</v>
      </c>
      <c r="AB425" s="18">
        <v>1.742767</v>
      </c>
      <c r="AC425" s="18">
        <v>3.150055</v>
      </c>
      <c r="AD425" s="18">
        <v>1.677806</v>
      </c>
      <c r="AE425" s="18">
        <v>3.292178</v>
      </c>
      <c r="AF425" s="18">
        <v>4.905818</v>
      </c>
      <c r="AG425" s="18">
        <v>4.616449</v>
      </c>
      <c r="AH425" s="18">
        <v>0.0</v>
      </c>
      <c r="AI425" s="18">
        <v>2.350223</v>
      </c>
      <c r="AJ425" s="18">
        <v>2.510916</v>
      </c>
      <c r="AK425" s="18">
        <v>2.228833</v>
      </c>
      <c r="AL425" s="19" t="s">
        <v>58</v>
      </c>
      <c r="AM425" s="19"/>
      <c r="AN425" s="19"/>
      <c r="AO425" s="19"/>
      <c r="AP425" s="19"/>
      <c r="AQ425" s="19"/>
    </row>
    <row r="426">
      <c r="A426" s="14" t="s">
        <v>669</v>
      </c>
      <c r="B426" s="14" t="s">
        <v>677</v>
      </c>
      <c r="C426" s="14" t="s">
        <v>662</v>
      </c>
      <c r="D426" s="14" t="s">
        <v>671</v>
      </c>
      <c r="E426" s="14" t="s">
        <v>62</v>
      </c>
      <c r="F426" s="18">
        <v>34.0</v>
      </c>
      <c r="G426" s="18">
        <v>4.0</v>
      </c>
      <c r="H426" s="18">
        <v>306.0</v>
      </c>
      <c r="I426" s="18">
        <v>306.0</v>
      </c>
      <c r="J426" s="18">
        <v>0.0</v>
      </c>
      <c r="K426" s="18">
        <v>0.0</v>
      </c>
      <c r="L426" s="18">
        <v>0.0</v>
      </c>
      <c r="M426" s="18">
        <v>0.0</v>
      </c>
      <c r="N426" s="18">
        <v>0.0</v>
      </c>
      <c r="O426" s="18">
        <v>0.0</v>
      </c>
      <c r="P426" s="18">
        <v>0.0</v>
      </c>
      <c r="Q426" s="18">
        <v>0.0</v>
      </c>
      <c r="R426" s="18">
        <v>0.0</v>
      </c>
      <c r="S426" s="18">
        <v>0.0</v>
      </c>
      <c r="T426" s="18">
        <v>0.0</v>
      </c>
      <c r="U426" s="18">
        <v>0.0</v>
      </c>
      <c r="V426" s="18">
        <v>0.0</v>
      </c>
      <c r="W426" s="18">
        <v>0.0</v>
      </c>
      <c r="X426" s="18">
        <v>0.0</v>
      </c>
      <c r="Y426" s="18">
        <v>0.0</v>
      </c>
      <c r="Z426" s="18">
        <v>0.0</v>
      </c>
      <c r="AA426" s="18">
        <v>2.175357</v>
      </c>
      <c r="AB426" s="18">
        <v>1.742767</v>
      </c>
      <c r="AC426" s="18">
        <v>3.150055</v>
      </c>
      <c r="AD426" s="18">
        <v>0.0</v>
      </c>
      <c r="AE426" s="18">
        <v>0.0</v>
      </c>
      <c r="AF426" s="18">
        <v>0.0</v>
      </c>
      <c r="AG426" s="18">
        <v>0.0</v>
      </c>
      <c r="AH426" s="18">
        <v>0.0</v>
      </c>
      <c r="AI426" s="18">
        <v>2.350223</v>
      </c>
      <c r="AJ426" s="18">
        <v>2.510916</v>
      </c>
      <c r="AK426" s="18">
        <v>2.228833</v>
      </c>
      <c r="AL426" s="19" t="s">
        <v>58</v>
      </c>
      <c r="AM426" s="19"/>
      <c r="AN426" s="19"/>
      <c r="AO426" s="19"/>
      <c r="AP426" s="19"/>
      <c r="AQ426" s="19"/>
    </row>
    <row r="427">
      <c r="A427" s="14" t="s">
        <v>661</v>
      </c>
      <c r="B427" s="14" t="s">
        <v>678</v>
      </c>
      <c r="C427" s="14" t="s">
        <v>662</v>
      </c>
      <c r="D427" s="14" t="s">
        <v>679</v>
      </c>
      <c r="E427" s="14" t="s">
        <v>88</v>
      </c>
      <c r="F427" s="18">
        <v>4.0</v>
      </c>
      <c r="G427" s="18">
        <v>0.0</v>
      </c>
      <c r="H427" s="18">
        <v>1014.0</v>
      </c>
      <c r="I427" s="18">
        <v>0.0</v>
      </c>
      <c r="J427" s="18">
        <v>21.61701</v>
      </c>
      <c r="K427" s="18">
        <v>19.51374</v>
      </c>
      <c r="L427" s="18">
        <v>17.09026</v>
      </c>
      <c r="M427" s="18">
        <v>9.027206</v>
      </c>
      <c r="N427" s="18">
        <v>0.462608</v>
      </c>
      <c r="O427" s="18">
        <v>0.0</v>
      </c>
      <c r="P427" s="18">
        <v>0.0</v>
      </c>
      <c r="Q427" s="18">
        <v>2.519661</v>
      </c>
      <c r="R427" s="18">
        <v>7.966877</v>
      </c>
      <c r="S427" s="18">
        <v>7.966877</v>
      </c>
      <c r="T427" s="18">
        <v>2.519661</v>
      </c>
      <c r="U427" s="18">
        <v>2.519661</v>
      </c>
      <c r="V427" s="18">
        <v>2.519661</v>
      </c>
      <c r="W427" s="18">
        <v>7.966877</v>
      </c>
      <c r="X427" s="18">
        <v>9.027206</v>
      </c>
      <c r="Y427" s="18">
        <v>4.878436</v>
      </c>
      <c r="Z427" s="18">
        <v>0.0</v>
      </c>
      <c r="AA427" s="18">
        <v>2.519661</v>
      </c>
      <c r="AB427" s="18">
        <v>1.402639</v>
      </c>
      <c r="AC427" s="18">
        <v>3.169766</v>
      </c>
      <c r="AD427" s="18">
        <v>0.333333</v>
      </c>
      <c r="AE427" s="18">
        <v>8.746558</v>
      </c>
      <c r="AF427" s="18">
        <v>7.80959</v>
      </c>
      <c r="AG427" s="18">
        <v>4.878436</v>
      </c>
      <c r="AH427" s="18">
        <v>0.0</v>
      </c>
      <c r="AI427" s="18">
        <v>2.350223</v>
      </c>
      <c r="AJ427" s="18">
        <v>2.510916</v>
      </c>
      <c r="AK427" s="18">
        <v>2.228833</v>
      </c>
      <c r="AL427" s="19" t="s">
        <v>58</v>
      </c>
      <c r="AM427" s="19"/>
      <c r="AN427" s="19"/>
      <c r="AO427" s="19"/>
      <c r="AP427" s="19"/>
      <c r="AQ427" s="19"/>
    </row>
    <row r="428">
      <c r="A428" s="14" t="s">
        <v>663</v>
      </c>
      <c r="B428" s="14" t="s">
        <v>680</v>
      </c>
      <c r="C428" s="14" t="s">
        <v>662</v>
      </c>
      <c r="D428" s="14" t="s">
        <v>679</v>
      </c>
      <c r="E428" s="17">
        <v>46310.0</v>
      </c>
      <c r="F428" s="18">
        <v>10.0</v>
      </c>
      <c r="G428" s="18">
        <v>0.0</v>
      </c>
      <c r="H428" s="18">
        <v>3380.0</v>
      </c>
      <c r="I428" s="18">
        <v>0.0</v>
      </c>
      <c r="J428" s="18">
        <v>33.02582</v>
      </c>
      <c r="K428" s="18">
        <v>33.47733</v>
      </c>
      <c r="L428" s="18">
        <v>32.28058</v>
      </c>
      <c r="M428" s="18">
        <v>19.79715</v>
      </c>
      <c r="N428" s="18">
        <v>0.59136</v>
      </c>
      <c r="O428" s="18">
        <v>0.25</v>
      </c>
      <c r="P428" s="18">
        <v>0.817316</v>
      </c>
      <c r="Q428" s="18">
        <v>1.633322</v>
      </c>
      <c r="R428" s="18">
        <v>2.721621</v>
      </c>
      <c r="S428" s="18">
        <v>3.678236</v>
      </c>
      <c r="T428" s="18">
        <v>0.25</v>
      </c>
      <c r="U428" s="18">
        <v>0.817316</v>
      </c>
      <c r="V428" s="18">
        <v>1.633322</v>
      </c>
      <c r="W428" s="18">
        <v>2.721621</v>
      </c>
      <c r="X428" s="18">
        <v>3.678236</v>
      </c>
      <c r="Y428" s="18">
        <v>3.347733</v>
      </c>
      <c r="Z428" s="18">
        <v>0.0</v>
      </c>
      <c r="AA428" s="18">
        <v>2.519661</v>
      </c>
      <c r="AB428" s="18">
        <v>1.402639</v>
      </c>
      <c r="AC428" s="18">
        <v>3.169766</v>
      </c>
      <c r="AD428" s="18">
        <v>2.078782</v>
      </c>
      <c r="AE428" s="18">
        <v>3.32549</v>
      </c>
      <c r="AF428" s="18">
        <v>5.094018</v>
      </c>
      <c r="AG428" s="18">
        <v>3.569298</v>
      </c>
      <c r="AH428" s="18">
        <v>0.0</v>
      </c>
      <c r="AI428" s="18">
        <v>2.350223</v>
      </c>
      <c r="AJ428" s="18">
        <v>2.510916</v>
      </c>
      <c r="AK428" s="18">
        <v>2.228833</v>
      </c>
      <c r="AL428" s="19" t="s">
        <v>58</v>
      </c>
      <c r="AM428" s="19"/>
      <c r="AN428" s="19"/>
      <c r="AO428" s="19"/>
      <c r="AP428" s="19"/>
      <c r="AQ428" s="19"/>
    </row>
    <row r="429">
      <c r="A429" s="14" t="s">
        <v>673</v>
      </c>
      <c r="B429" s="14" t="s">
        <v>681</v>
      </c>
      <c r="C429" s="14" t="s">
        <v>662</v>
      </c>
      <c r="D429" s="14" t="s">
        <v>679</v>
      </c>
      <c r="E429" s="14" t="s">
        <v>72</v>
      </c>
      <c r="F429" s="18">
        <v>6.0</v>
      </c>
      <c r="G429" s="18">
        <v>0.0</v>
      </c>
      <c r="H429" s="18">
        <v>1932.0</v>
      </c>
      <c r="I429" s="18">
        <v>0.0</v>
      </c>
      <c r="J429" s="18">
        <v>19.65868</v>
      </c>
      <c r="K429" s="18">
        <v>19.0186</v>
      </c>
      <c r="L429" s="18">
        <v>17.3255</v>
      </c>
      <c r="M429" s="18">
        <v>11.49652</v>
      </c>
      <c r="N429" s="18">
        <v>0.604488</v>
      </c>
      <c r="O429" s="18">
        <v>0.211111</v>
      </c>
      <c r="P429" s="18">
        <v>0.788034</v>
      </c>
      <c r="Q429" s="18">
        <v>0.788034</v>
      </c>
      <c r="R429" s="18">
        <v>3.906433</v>
      </c>
      <c r="S429" s="18">
        <v>4.773182</v>
      </c>
      <c r="T429" s="18">
        <v>0.211111</v>
      </c>
      <c r="U429" s="18">
        <v>0.788034</v>
      </c>
      <c r="V429" s="18">
        <v>0.788034</v>
      </c>
      <c r="W429" s="18">
        <v>3.906433</v>
      </c>
      <c r="X429" s="18">
        <v>4.773182</v>
      </c>
      <c r="Y429" s="18">
        <v>3.169766</v>
      </c>
      <c r="Z429" s="18">
        <v>0.0</v>
      </c>
      <c r="AA429" s="18">
        <v>2.519661</v>
      </c>
      <c r="AB429" s="18">
        <v>1.402639</v>
      </c>
      <c r="AC429" s="18">
        <v>3.169766</v>
      </c>
      <c r="AD429" s="18">
        <v>1.269263</v>
      </c>
      <c r="AE429" s="18">
        <v>1.525834</v>
      </c>
      <c r="AF429" s="18">
        <v>2.851954</v>
      </c>
      <c r="AG429" s="18">
        <v>2.703882</v>
      </c>
      <c r="AH429" s="18">
        <v>0.0</v>
      </c>
      <c r="AI429" s="18">
        <v>2.350223</v>
      </c>
      <c r="AJ429" s="18">
        <v>2.510916</v>
      </c>
      <c r="AK429" s="18">
        <v>2.228833</v>
      </c>
      <c r="AL429" s="19" t="s">
        <v>58</v>
      </c>
      <c r="AM429" s="19"/>
      <c r="AN429" s="19"/>
      <c r="AO429" s="19"/>
      <c r="AP429" s="19"/>
      <c r="AQ429" s="19"/>
    </row>
    <row r="430">
      <c r="A430" s="14" t="s">
        <v>665</v>
      </c>
      <c r="B430" s="14" t="s">
        <v>682</v>
      </c>
      <c r="C430" s="14" t="s">
        <v>662</v>
      </c>
      <c r="D430" s="14" t="s">
        <v>679</v>
      </c>
      <c r="E430" s="14" t="s">
        <v>75</v>
      </c>
      <c r="F430" s="18">
        <v>2.0</v>
      </c>
      <c r="G430" s="18">
        <v>0.0</v>
      </c>
      <c r="H430" s="18">
        <v>477.0</v>
      </c>
      <c r="I430" s="18">
        <v>0.0</v>
      </c>
      <c r="J430" s="18">
        <v>3.836203</v>
      </c>
      <c r="K430" s="18">
        <v>3.043377</v>
      </c>
      <c r="L430" s="18">
        <v>3.344688</v>
      </c>
      <c r="M430" s="18">
        <v>1.990972</v>
      </c>
      <c r="N430" s="18">
        <v>0.654198</v>
      </c>
      <c r="O430" s="18">
        <v>1.052405</v>
      </c>
      <c r="P430" s="18">
        <v>1.052405</v>
      </c>
      <c r="Q430" s="18">
        <v>1.052405</v>
      </c>
      <c r="R430" s="18">
        <v>1.990972</v>
      </c>
      <c r="S430" s="18">
        <v>1.990972</v>
      </c>
      <c r="T430" s="18">
        <v>1.052405</v>
      </c>
      <c r="U430" s="18">
        <v>1.052405</v>
      </c>
      <c r="V430" s="18">
        <v>1.052405</v>
      </c>
      <c r="W430" s="18">
        <v>1.990972</v>
      </c>
      <c r="X430" s="18">
        <v>1.990972</v>
      </c>
      <c r="Y430" s="18">
        <v>1.521688</v>
      </c>
      <c r="Z430" s="18">
        <v>0.0</v>
      </c>
      <c r="AA430" s="18">
        <v>2.519661</v>
      </c>
      <c r="AB430" s="18">
        <v>1.402639</v>
      </c>
      <c r="AC430" s="18">
        <v>3.169766</v>
      </c>
      <c r="AD430" s="18">
        <v>1.052405</v>
      </c>
      <c r="AE430" s="18">
        <v>1.719139</v>
      </c>
      <c r="AF430" s="18">
        <v>3.699983</v>
      </c>
      <c r="AG430" s="18">
        <v>1.653609</v>
      </c>
      <c r="AH430" s="18">
        <v>0.0</v>
      </c>
      <c r="AI430" s="18">
        <v>2.350223</v>
      </c>
      <c r="AJ430" s="18">
        <v>2.510916</v>
      </c>
      <c r="AK430" s="18">
        <v>2.228833</v>
      </c>
      <c r="AL430" s="19" t="s">
        <v>58</v>
      </c>
      <c r="AM430" s="19"/>
      <c r="AN430" s="19"/>
      <c r="AO430" s="19"/>
      <c r="AP430" s="19"/>
      <c r="AQ430" s="19"/>
    </row>
    <row r="431">
      <c r="A431" s="14" t="s">
        <v>668</v>
      </c>
      <c r="B431" s="14" t="s">
        <v>683</v>
      </c>
      <c r="C431" s="14" t="s">
        <v>662</v>
      </c>
      <c r="D431" s="14" t="s">
        <v>679</v>
      </c>
      <c r="E431" s="20">
        <v>46300.0</v>
      </c>
      <c r="F431" s="18">
        <v>5.0</v>
      </c>
      <c r="G431" s="18">
        <v>0.0</v>
      </c>
      <c r="H431" s="18">
        <v>766.0</v>
      </c>
      <c r="I431" s="18">
        <v>0.0</v>
      </c>
      <c r="J431" s="18">
        <v>4.691891</v>
      </c>
      <c r="K431" s="18">
        <v>4.897368</v>
      </c>
      <c r="L431" s="18">
        <v>5.536928</v>
      </c>
      <c r="M431" s="18">
        <v>1.954426</v>
      </c>
      <c r="N431" s="18">
        <v>0.399077</v>
      </c>
      <c r="O431" s="18">
        <v>0.0</v>
      </c>
      <c r="P431" s="18">
        <v>0.3</v>
      </c>
      <c r="Q431" s="18">
        <v>0.3</v>
      </c>
      <c r="R431" s="18">
        <v>0.8671</v>
      </c>
      <c r="S431" s="18">
        <v>1.775842</v>
      </c>
      <c r="T431" s="18">
        <v>0.3</v>
      </c>
      <c r="U431" s="18">
        <v>0.3</v>
      </c>
      <c r="V431" s="18">
        <v>0.8671</v>
      </c>
      <c r="W431" s="18">
        <v>1.775842</v>
      </c>
      <c r="X431" s="18">
        <v>1.775842</v>
      </c>
      <c r="Y431" s="18">
        <v>0.979474</v>
      </c>
      <c r="Z431" s="18">
        <v>0.0</v>
      </c>
      <c r="AA431" s="18">
        <v>2.519661</v>
      </c>
      <c r="AB431" s="18">
        <v>1.402639</v>
      </c>
      <c r="AC431" s="18">
        <v>3.169766</v>
      </c>
      <c r="AD431" s="18">
        <v>1.677806</v>
      </c>
      <c r="AE431" s="18">
        <v>3.292178</v>
      </c>
      <c r="AF431" s="18">
        <v>4.905818</v>
      </c>
      <c r="AG431" s="18">
        <v>4.616449</v>
      </c>
      <c r="AH431" s="18">
        <v>0.0</v>
      </c>
      <c r="AI431" s="18">
        <v>2.350223</v>
      </c>
      <c r="AJ431" s="18">
        <v>2.510916</v>
      </c>
      <c r="AK431" s="18">
        <v>2.228833</v>
      </c>
      <c r="AL431" s="19" t="s">
        <v>58</v>
      </c>
      <c r="AM431" s="19"/>
      <c r="AN431" s="19"/>
      <c r="AO431" s="19"/>
      <c r="AP431" s="19"/>
      <c r="AQ431" s="19"/>
    </row>
    <row r="432">
      <c r="A432" s="14" t="s">
        <v>669</v>
      </c>
      <c r="B432" s="14" t="s">
        <v>684</v>
      </c>
      <c r="C432" s="14" t="s">
        <v>662</v>
      </c>
      <c r="D432" s="14" t="s">
        <v>679</v>
      </c>
      <c r="E432" s="14" t="s">
        <v>62</v>
      </c>
      <c r="F432" s="18">
        <v>30.0</v>
      </c>
      <c r="G432" s="18">
        <v>3.0</v>
      </c>
      <c r="H432" s="18">
        <v>109.0</v>
      </c>
      <c r="I432" s="18">
        <v>109.0</v>
      </c>
      <c r="J432" s="18">
        <v>0.0</v>
      </c>
      <c r="K432" s="18">
        <v>0.0</v>
      </c>
      <c r="L432" s="18">
        <v>0.0</v>
      </c>
      <c r="M432" s="18">
        <v>0.0</v>
      </c>
      <c r="N432" s="18">
        <v>0.0</v>
      </c>
      <c r="O432" s="18">
        <v>0.0</v>
      </c>
      <c r="P432" s="18">
        <v>0.0</v>
      </c>
      <c r="Q432" s="18">
        <v>0.0</v>
      </c>
      <c r="R432" s="18">
        <v>0.0</v>
      </c>
      <c r="S432" s="18">
        <v>0.0</v>
      </c>
      <c r="T432" s="18">
        <v>0.0</v>
      </c>
      <c r="U432" s="18">
        <v>0.0</v>
      </c>
      <c r="V432" s="18">
        <v>0.0</v>
      </c>
      <c r="W432" s="18">
        <v>0.0</v>
      </c>
      <c r="X432" s="18">
        <v>0.0</v>
      </c>
      <c r="Y432" s="18">
        <v>0.0</v>
      </c>
      <c r="Z432" s="18">
        <v>0.0</v>
      </c>
      <c r="AA432" s="18">
        <v>2.519661</v>
      </c>
      <c r="AB432" s="18">
        <v>1.402639</v>
      </c>
      <c r="AC432" s="18">
        <v>3.169766</v>
      </c>
      <c r="AD432" s="18">
        <v>0.0</v>
      </c>
      <c r="AE432" s="18">
        <v>0.0</v>
      </c>
      <c r="AF432" s="18">
        <v>0.0</v>
      </c>
      <c r="AG432" s="18">
        <v>0.0</v>
      </c>
      <c r="AH432" s="18">
        <v>0.0</v>
      </c>
      <c r="AI432" s="18">
        <v>2.350223</v>
      </c>
      <c r="AJ432" s="18">
        <v>2.510916</v>
      </c>
      <c r="AK432" s="18">
        <v>2.228833</v>
      </c>
      <c r="AL432" s="19" t="s">
        <v>58</v>
      </c>
      <c r="AM432" s="19"/>
      <c r="AN432" s="19"/>
      <c r="AO432" s="19"/>
      <c r="AP432" s="19"/>
      <c r="AQ432" s="19"/>
    </row>
    <row r="433">
      <c r="A433" s="14" t="s">
        <v>661</v>
      </c>
      <c r="B433" s="14" t="s">
        <v>685</v>
      </c>
      <c r="C433" s="14" t="s">
        <v>662</v>
      </c>
      <c r="D433" s="14" t="s">
        <v>686</v>
      </c>
      <c r="E433" s="14" t="s">
        <v>88</v>
      </c>
      <c r="F433" s="18">
        <v>1.0</v>
      </c>
      <c r="G433" s="18">
        <v>0.0</v>
      </c>
      <c r="H433" s="18">
        <v>2295.0</v>
      </c>
      <c r="I433" s="18">
        <v>0.0</v>
      </c>
      <c r="J433" s="18">
        <v>30.77629</v>
      </c>
      <c r="K433" s="18">
        <v>33.10007</v>
      </c>
      <c r="L433" s="18">
        <v>31.4299</v>
      </c>
      <c r="M433" s="18">
        <v>33.10007</v>
      </c>
      <c r="N433" s="18">
        <v>1.0</v>
      </c>
      <c r="O433" s="18">
        <v>33.10007</v>
      </c>
      <c r="P433" s="18">
        <v>33.10007</v>
      </c>
      <c r="Q433" s="18">
        <v>33.10007</v>
      </c>
      <c r="R433" s="18">
        <v>33.10007</v>
      </c>
      <c r="S433" s="18">
        <v>33.10007</v>
      </c>
      <c r="T433" s="18">
        <v>33.10007</v>
      </c>
      <c r="U433" s="18">
        <v>33.10007</v>
      </c>
      <c r="V433" s="18">
        <v>33.10007</v>
      </c>
      <c r="W433" s="18">
        <v>33.10007</v>
      </c>
      <c r="X433" s="18">
        <v>33.10007</v>
      </c>
      <c r="Y433" s="18">
        <v>33.10007</v>
      </c>
      <c r="Z433" s="18">
        <v>0.57766</v>
      </c>
      <c r="AA433" s="18">
        <v>1.91595</v>
      </c>
      <c r="AB433" s="18">
        <v>4.693719</v>
      </c>
      <c r="AC433" s="18">
        <v>2.972982</v>
      </c>
      <c r="AD433" s="18">
        <v>0.333333</v>
      </c>
      <c r="AE433" s="18">
        <v>8.746558</v>
      </c>
      <c r="AF433" s="18">
        <v>7.80959</v>
      </c>
      <c r="AG433" s="18">
        <v>4.878436</v>
      </c>
      <c r="AH433" s="18">
        <v>0.0</v>
      </c>
      <c r="AI433" s="18">
        <v>2.350223</v>
      </c>
      <c r="AJ433" s="18">
        <v>2.510916</v>
      </c>
      <c r="AK433" s="18">
        <v>2.228833</v>
      </c>
      <c r="AL433" s="19" t="s">
        <v>58</v>
      </c>
      <c r="AM433" s="19"/>
      <c r="AN433" s="19"/>
      <c r="AO433" s="19"/>
      <c r="AP433" s="19"/>
      <c r="AQ433" s="19"/>
    </row>
    <row r="434">
      <c r="A434" s="14" t="s">
        <v>663</v>
      </c>
      <c r="B434" s="14" t="s">
        <v>687</v>
      </c>
      <c r="C434" s="14" t="s">
        <v>662</v>
      </c>
      <c r="D434" s="14" t="s">
        <v>686</v>
      </c>
      <c r="E434" s="20">
        <v>46310.0</v>
      </c>
      <c r="F434" s="18">
        <v>5.0</v>
      </c>
      <c r="G434" s="18">
        <v>0.0</v>
      </c>
      <c r="H434" s="18">
        <v>6382.0</v>
      </c>
      <c r="I434" s="18">
        <v>0.0</v>
      </c>
      <c r="J434" s="18">
        <v>96.44835</v>
      </c>
      <c r="K434" s="18">
        <v>86.69407</v>
      </c>
      <c r="L434" s="18">
        <v>96.03993</v>
      </c>
      <c r="M434" s="18">
        <v>58.41284</v>
      </c>
      <c r="N434" s="18">
        <v>0.673781</v>
      </c>
      <c r="O434" s="18">
        <v>1.197727</v>
      </c>
      <c r="P434" s="18">
        <v>3.977551</v>
      </c>
      <c r="Q434" s="18">
        <v>3.977551</v>
      </c>
      <c r="R434" s="18">
        <v>4.205608</v>
      </c>
      <c r="S434" s="18">
        <v>18.90034</v>
      </c>
      <c r="T434" s="18">
        <v>1.197727</v>
      </c>
      <c r="U434" s="18">
        <v>3.977551</v>
      </c>
      <c r="V434" s="18">
        <v>3.977551</v>
      </c>
      <c r="W434" s="18">
        <v>4.205608</v>
      </c>
      <c r="X434" s="18">
        <v>18.90034</v>
      </c>
      <c r="Y434" s="18">
        <v>17.33881</v>
      </c>
      <c r="Z434" s="18">
        <v>0.57766</v>
      </c>
      <c r="AA434" s="18">
        <v>1.91595</v>
      </c>
      <c r="AB434" s="18">
        <v>4.693719</v>
      </c>
      <c r="AC434" s="18">
        <v>2.972982</v>
      </c>
      <c r="AD434" s="18">
        <v>2.078782</v>
      </c>
      <c r="AE434" s="18">
        <v>3.32549</v>
      </c>
      <c r="AF434" s="18">
        <v>5.094018</v>
      </c>
      <c r="AG434" s="18">
        <v>3.569298</v>
      </c>
      <c r="AH434" s="18">
        <v>0.0</v>
      </c>
      <c r="AI434" s="18">
        <v>2.350223</v>
      </c>
      <c r="AJ434" s="18">
        <v>2.510916</v>
      </c>
      <c r="AK434" s="18">
        <v>2.228833</v>
      </c>
      <c r="AL434" s="19" t="s">
        <v>58</v>
      </c>
      <c r="AM434" s="19"/>
      <c r="AN434" s="19"/>
      <c r="AO434" s="19"/>
      <c r="AP434" s="19"/>
      <c r="AQ434" s="19"/>
    </row>
    <row r="435">
      <c r="A435" s="14" t="s">
        <v>673</v>
      </c>
      <c r="B435" s="14" t="s">
        <v>688</v>
      </c>
      <c r="C435" s="14" t="s">
        <v>662</v>
      </c>
      <c r="D435" s="14" t="s">
        <v>686</v>
      </c>
      <c r="E435" s="14" t="s">
        <v>72</v>
      </c>
      <c r="F435" s="18">
        <v>5.0</v>
      </c>
      <c r="G435" s="18">
        <v>0.0</v>
      </c>
      <c r="H435" s="18">
        <v>1015.0</v>
      </c>
      <c r="I435" s="18">
        <v>0.0</v>
      </c>
      <c r="J435" s="18">
        <v>4.706452</v>
      </c>
      <c r="K435" s="18">
        <v>4.12574</v>
      </c>
      <c r="L435" s="18">
        <v>4.113713</v>
      </c>
      <c r="M435" s="18">
        <v>1.845369</v>
      </c>
      <c r="N435" s="18">
        <v>0.447282</v>
      </c>
      <c r="O435" s="18">
        <v>0.0</v>
      </c>
      <c r="P435" s="18">
        <v>0.0</v>
      </c>
      <c r="Q435" s="18">
        <v>0.0</v>
      </c>
      <c r="R435" s="18">
        <v>0.57766</v>
      </c>
      <c r="S435" s="18">
        <v>1.702712</v>
      </c>
      <c r="T435" s="18">
        <v>0.57766</v>
      </c>
      <c r="U435" s="18">
        <v>0.57766</v>
      </c>
      <c r="V435" s="18">
        <v>0.57766</v>
      </c>
      <c r="W435" s="18">
        <v>1.702712</v>
      </c>
      <c r="X435" s="18">
        <v>1.845369</v>
      </c>
      <c r="Y435" s="18">
        <v>0.825148</v>
      </c>
      <c r="Z435" s="18">
        <v>0.57766</v>
      </c>
      <c r="AA435" s="18">
        <v>1.91595</v>
      </c>
      <c r="AB435" s="18">
        <v>4.693719</v>
      </c>
      <c r="AC435" s="18">
        <v>2.972982</v>
      </c>
      <c r="AD435" s="18">
        <v>1.269263</v>
      </c>
      <c r="AE435" s="18">
        <v>1.525834</v>
      </c>
      <c r="AF435" s="18">
        <v>2.851954</v>
      </c>
      <c r="AG435" s="18">
        <v>2.703882</v>
      </c>
      <c r="AH435" s="18">
        <v>0.0</v>
      </c>
      <c r="AI435" s="18">
        <v>2.350223</v>
      </c>
      <c r="AJ435" s="18">
        <v>2.510916</v>
      </c>
      <c r="AK435" s="18">
        <v>2.228833</v>
      </c>
      <c r="AL435" s="19" t="s">
        <v>58</v>
      </c>
      <c r="AM435" s="19"/>
      <c r="AN435" s="19"/>
      <c r="AO435" s="19"/>
      <c r="AP435" s="19"/>
      <c r="AQ435" s="19"/>
    </row>
    <row r="436">
      <c r="A436" s="14" t="s">
        <v>665</v>
      </c>
      <c r="B436" s="14" t="s">
        <v>689</v>
      </c>
      <c r="C436" s="14" t="s">
        <v>662</v>
      </c>
      <c r="D436" s="14" t="s">
        <v>686</v>
      </c>
      <c r="E436" s="14" t="s">
        <v>75</v>
      </c>
      <c r="F436" s="18">
        <v>2.0</v>
      </c>
      <c r="G436" s="18">
        <v>0.0</v>
      </c>
      <c r="H436" s="18">
        <v>1215.0</v>
      </c>
      <c r="I436" s="18">
        <v>0.0</v>
      </c>
      <c r="J436" s="18">
        <v>15.7374</v>
      </c>
      <c r="K436" s="18">
        <v>14.26727</v>
      </c>
      <c r="L436" s="18">
        <v>13.76645</v>
      </c>
      <c r="M436" s="18">
        <v>8.492916</v>
      </c>
      <c r="N436" s="18">
        <v>0.595273</v>
      </c>
      <c r="O436" s="18">
        <v>5.774355</v>
      </c>
      <c r="P436" s="18">
        <v>5.774355</v>
      </c>
      <c r="Q436" s="18">
        <v>5.774355</v>
      </c>
      <c r="R436" s="18">
        <v>8.492916</v>
      </c>
      <c r="S436" s="18">
        <v>8.492916</v>
      </c>
      <c r="T436" s="18">
        <v>5.774355</v>
      </c>
      <c r="U436" s="18">
        <v>5.774355</v>
      </c>
      <c r="V436" s="18">
        <v>5.774355</v>
      </c>
      <c r="W436" s="18">
        <v>8.492916</v>
      </c>
      <c r="X436" s="18">
        <v>8.492916</v>
      </c>
      <c r="Y436" s="18">
        <v>7.133635</v>
      </c>
      <c r="Z436" s="18">
        <v>0.57766</v>
      </c>
      <c r="AA436" s="18">
        <v>1.91595</v>
      </c>
      <c r="AB436" s="18">
        <v>4.693719</v>
      </c>
      <c r="AC436" s="18">
        <v>2.972982</v>
      </c>
      <c r="AD436" s="18">
        <v>1.052405</v>
      </c>
      <c r="AE436" s="18">
        <v>1.719139</v>
      </c>
      <c r="AF436" s="18">
        <v>3.699983</v>
      </c>
      <c r="AG436" s="18">
        <v>1.653609</v>
      </c>
      <c r="AH436" s="18">
        <v>0.0</v>
      </c>
      <c r="AI436" s="18">
        <v>2.350223</v>
      </c>
      <c r="AJ436" s="18">
        <v>2.510916</v>
      </c>
      <c r="AK436" s="18">
        <v>2.228833</v>
      </c>
      <c r="AL436" s="19" t="s">
        <v>58</v>
      </c>
      <c r="AM436" s="19"/>
      <c r="AN436" s="19"/>
      <c r="AO436" s="19"/>
      <c r="AP436" s="19"/>
      <c r="AQ436" s="19"/>
    </row>
    <row r="437">
      <c r="A437" s="14" t="s">
        <v>666</v>
      </c>
      <c r="B437" s="14" t="s">
        <v>690</v>
      </c>
      <c r="C437" s="14" t="s">
        <v>662</v>
      </c>
      <c r="D437" s="14" t="s">
        <v>686</v>
      </c>
      <c r="E437" s="14" t="s">
        <v>60</v>
      </c>
      <c r="F437" s="18">
        <v>2.0</v>
      </c>
      <c r="G437" s="18">
        <v>0.0</v>
      </c>
      <c r="H437" s="18">
        <v>503.0</v>
      </c>
      <c r="I437" s="18">
        <v>0.0</v>
      </c>
      <c r="J437" s="18">
        <v>3.233516</v>
      </c>
      <c r="K437" s="18">
        <v>2.777661</v>
      </c>
      <c r="L437" s="18">
        <v>2.406067</v>
      </c>
      <c r="M437" s="18">
        <v>2.261686</v>
      </c>
      <c r="N437" s="18">
        <v>0.814241</v>
      </c>
      <c r="O437" s="18">
        <v>0.515975</v>
      </c>
      <c r="P437" s="18">
        <v>0.515975</v>
      </c>
      <c r="Q437" s="18">
        <v>0.515975</v>
      </c>
      <c r="R437" s="18">
        <v>2.261686</v>
      </c>
      <c r="S437" s="18">
        <v>2.261686</v>
      </c>
      <c r="T437" s="18">
        <v>0.515975</v>
      </c>
      <c r="U437" s="18">
        <v>0.515975</v>
      </c>
      <c r="V437" s="18">
        <v>0.515975</v>
      </c>
      <c r="W437" s="18">
        <v>2.261686</v>
      </c>
      <c r="X437" s="18">
        <v>2.261686</v>
      </c>
      <c r="Y437" s="18">
        <v>1.38883</v>
      </c>
      <c r="Z437" s="18">
        <v>0.57766</v>
      </c>
      <c r="AA437" s="18">
        <v>1.91595</v>
      </c>
      <c r="AB437" s="18">
        <v>4.693719</v>
      </c>
      <c r="AC437" s="18">
        <v>2.972982</v>
      </c>
      <c r="AD437" s="18">
        <v>0.757576</v>
      </c>
      <c r="AE437" s="18">
        <v>1.313191</v>
      </c>
      <c r="AF437" s="18">
        <v>1.124487</v>
      </c>
      <c r="AG437" s="18">
        <v>1.171634</v>
      </c>
      <c r="AH437" s="18">
        <v>0.0</v>
      </c>
      <c r="AI437" s="18">
        <v>2.350223</v>
      </c>
      <c r="AJ437" s="18">
        <v>2.510916</v>
      </c>
      <c r="AK437" s="18">
        <v>2.228833</v>
      </c>
      <c r="AL437" s="19" t="s">
        <v>58</v>
      </c>
      <c r="AM437" s="19"/>
      <c r="AN437" s="19"/>
      <c r="AO437" s="19"/>
      <c r="AP437" s="19"/>
      <c r="AQ437" s="19"/>
    </row>
    <row r="438">
      <c r="A438" s="14" t="s">
        <v>668</v>
      </c>
      <c r="B438" s="14" t="s">
        <v>691</v>
      </c>
      <c r="C438" s="14" t="s">
        <v>662</v>
      </c>
      <c r="D438" s="14" t="s">
        <v>686</v>
      </c>
      <c r="E438" s="20">
        <v>46300.0</v>
      </c>
      <c r="F438" s="18">
        <v>11.0</v>
      </c>
      <c r="G438" s="18">
        <v>0.0</v>
      </c>
      <c r="H438" s="18">
        <v>3424.0</v>
      </c>
      <c r="I438" s="18">
        <v>0.0</v>
      </c>
      <c r="J438" s="18">
        <v>34.95437</v>
      </c>
      <c r="K438" s="18">
        <v>32.7028</v>
      </c>
      <c r="L438" s="18">
        <v>30.78081</v>
      </c>
      <c r="M438" s="18">
        <v>27.66625</v>
      </c>
      <c r="N438" s="18">
        <v>0.84599</v>
      </c>
      <c r="O438" s="18">
        <v>0.0</v>
      </c>
      <c r="P438" s="18">
        <v>0.076923</v>
      </c>
      <c r="Q438" s="18">
        <v>0.564242</v>
      </c>
      <c r="R438" s="18">
        <v>0.796396</v>
      </c>
      <c r="S438" s="18">
        <v>1.484688</v>
      </c>
      <c r="T438" s="18">
        <v>0.076923</v>
      </c>
      <c r="U438" s="18">
        <v>0.564242</v>
      </c>
      <c r="V438" s="18">
        <v>0.718855</v>
      </c>
      <c r="W438" s="18">
        <v>1.39544</v>
      </c>
      <c r="X438" s="18">
        <v>1.91595</v>
      </c>
      <c r="Y438" s="18">
        <v>2.972982</v>
      </c>
      <c r="Z438" s="18">
        <v>0.57766</v>
      </c>
      <c r="AA438" s="18">
        <v>1.91595</v>
      </c>
      <c r="AB438" s="18">
        <v>4.693719</v>
      </c>
      <c r="AC438" s="18">
        <v>2.972982</v>
      </c>
      <c r="AD438" s="18">
        <v>1.677806</v>
      </c>
      <c r="AE438" s="18">
        <v>3.292178</v>
      </c>
      <c r="AF438" s="18">
        <v>4.905818</v>
      </c>
      <c r="AG438" s="18">
        <v>4.616449</v>
      </c>
      <c r="AH438" s="18">
        <v>0.0</v>
      </c>
      <c r="AI438" s="18">
        <v>2.350223</v>
      </c>
      <c r="AJ438" s="18">
        <v>2.510916</v>
      </c>
      <c r="AK438" s="18">
        <v>2.228833</v>
      </c>
      <c r="AL438" s="19" t="s">
        <v>58</v>
      </c>
      <c r="AM438" s="19"/>
      <c r="AN438" s="19"/>
      <c r="AO438" s="19"/>
      <c r="AP438" s="19"/>
      <c r="AQ438" s="19"/>
    </row>
    <row r="439">
      <c r="A439" s="14" t="s">
        <v>669</v>
      </c>
      <c r="B439" s="14" t="s">
        <v>692</v>
      </c>
      <c r="C439" s="14" t="s">
        <v>662</v>
      </c>
      <c r="D439" s="14" t="s">
        <v>686</v>
      </c>
      <c r="E439" s="14" t="s">
        <v>62</v>
      </c>
      <c r="F439" s="18">
        <v>11.0</v>
      </c>
      <c r="G439" s="18">
        <v>0.0</v>
      </c>
      <c r="H439" s="18">
        <v>0.0</v>
      </c>
      <c r="I439" s="18">
        <v>0.0</v>
      </c>
      <c r="J439" s="18">
        <v>0.0</v>
      </c>
      <c r="K439" s="18">
        <v>0.0</v>
      </c>
      <c r="L439" s="18">
        <v>0.0</v>
      </c>
      <c r="M439" s="18">
        <v>0.0</v>
      </c>
      <c r="N439" s="18">
        <v>0.0</v>
      </c>
      <c r="O439" s="18">
        <v>0.0</v>
      </c>
      <c r="P439" s="18">
        <v>0.0</v>
      </c>
      <c r="Q439" s="18">
        <v>0.0</v>
      </c>
      <c r="R439" s="18">
        <v>0.0</v>
      </c>
      <c r="S439" s="18">
        <v>0.0</v>
      </c>
      <c r="T439" s="18">
        <v>0.0</v>
      </c>
      <c r="U439" s="18">
        <v>0.0</v>
      </c>
      <c r="V439" s="18">
        <v>0.0</v>
      </c>
      <c r="W439" s="18">
        <v>0.0</v>
      </c>
      <c r="X439" s="18">
        <v>0.0</v>
      </c>
      <c r="Y439" s="18">
        <v>0.0</v>
      </c>
      <c r="Z439" s="18">
        <v>0.57766</v>
      </c>
      <c r="AA439" s="18">
        <v>1.91595</v>
      </c>
      <c r="AB439" s="18">
        <v>4.693719</v>
      </c>
      <c r="AC439" s="18">
        <v>2.972982</v>
      </c>
      <c r="AD439" s="18">
        <v>0.0</v>
      </c>
      <c r="AE439" s="18">
        <v>0.0</v>
      </c>
      <c r="AF439" s="18">
        <v>0.0</v>
      </c>
      <c r="AG439" s="18">
        <v>0.0</v>
      </c>
      <c r="AH439" s="18">
        <v>0.0</v>
      </c>
      <c r="AI439" s="18">
        <v>2.350223</v>
      </c>
      <c r="AJ439" s="18">
        <v>2.510916</v>
      </c>
      <c r="AK439" s="18">
        <v>2.228833</v>
      </c>
      <c r="AL439" s="19" t="s">
        <v>58</v>
      </c>
      <c r="AM439" s="19"/>
      <c r="AN439" s="19"/>
      <c r="AO439" s="19"/>
      <c r="AP439" s="19"/>
      <c r="AQ439" s="19"/>
    </row>
    <row r="440">
      <c r="A440" s="14" t="s">
        <v>661</v>
      </c>
      <c r="B440" s="14" t="s">
        <v>693</v>
      </c>
      <c r="C440" s="14" t="s">
        <v>662</v>
      </c>
      <c r="D440" s="14" t="s">
        <v>694</v>
      </c>
      <c r="E440" s="14" t="s">
        <v>88</v>
      </c>
      <c r="F440" s="18">
        <v>1.0</v>
      </c>
      <c r="G440" s="18">
        <v>0.0</v>
      </c>
      <c r="H440" s="18">
        <v>0.0</v>
      </c>
      <c r="I440" s="18">
        <v>0.0</v>
      </c>
      <c r="J440" s="18">
        <v>0.0</v>
      </c>
      <c r="K440" s="18">
        <v>0.0</v>
      </c>
      <c r="L440" s="18">
        <v>0.0</v>
      </c>
      <c r="M440" s="18">
        <v>0.0</v>
      </c>
      <c r="N440" s="18">
        <v>0.0</v>
      </c>
      <c r="O440" s="18">
        <v>0.0</v>
      </c>
      <c r="P440" s="18">
        <v>0.0</v>
      </c>
      <c r="Q440" s="18">
        <v>0.0</v>
      </c>
      <c r="R440" s="18">
        <v>0.0</v>
      </c>
      <c r="S440" s="18">
        <v>0.0</v>
      </c>
      <c r="T440" s="18">
        <v>0.0</v>
      </c>
      <c r="U440" s="18">
        <v>0.0</v>
      </c>
      <c r="V440" s="18">
        <v>0.0</v>
      </c>
      <c r="W440" s="18">
        <v>0.0</v>
      </c>
      <c r="X440" s="18">
        <v>0.0</v>
      </c>
      <c r="Y440" s="18">
        <v>0.0</v>
      </c>
      <c r="Z440" s="18">
        <v>0.0</v>
      </c>
      <c r="AA440" s="18">
        <v>3.292843</v>
      </c>
      <c r="AB440" s="18">
        <v>2.959756</v>
      </c>
      <c r="AC440" s="18">
        <v>2.426164</v>
      </c>
      <c r="AD440" s="18">
        <v>0.333333</v>
      </c>
      <c r="AE440" s="18">
        <v>8.746558</v>
      </c>
      <c r="AF440" s="18">
        <v>7.80959</v>
      </c>
      <c r="AG440" s="18">
        <v>4.878436</v>
      </c>
      <c r="AH440" s="18">
        <v>0.0</v>
      </c>
      <c r="AI440" s="18">
        <v>2.350223</v>
      </c>
      <c r="AJ440" s="18">
        <v>2.510916</v>
      </c>
      <c r="AK440" s="18">
        <v>2.228833</v>
      </c>
      <c r="AL440" s="19" t="s">
        <v>58</v>
      </c>
      <c r="AM440" s="19"/>
      <c r="AN440" s="19"/>
      <c r="AO440" s="19"/>
      <c r="AP440" s="19"/>
      <c r="AQ440" s="19"/>
    </row>
    <row r="441">
      <c r="A441" s="14" t="s">
        <v>663</v>
      </c>
      <c r="B441" s="14" t="s">
        <v>695</v>
      </c>
      <c r="C441" s="14" t="s">
        <v>662</v>
      </c>
      <c r="D441" s="14" t="s">
        <v>694</v>
      </c>
      <c r="E441" s="17">
        <v>46310.0</v>
      </c>
      <c r="F441" s="18">
        <v>22.0</v>
      </c>
      <c r="G441" s="18">
        <v>0.0</v>
      </c>
      <c r="H441" s="18">
        <v>11852.0</v>
      </c>
      <c r="I441" s="18">
        <v>0.0</v>
      </c>
      <c r="J441" s="18">
        <v>164.6601</v>
      </c>
      <c r="K441" s="18">
        <v>162.1767</v>
      </c>
      <c r="L441" s="18">
        <v>158.593</v>
      </c>
      <c r="M441" s="18">
        <v>122.5323</v>
      </c>
      <c r="N441" s="18">
        <v>0.755548</v>
      </c>
      <c r="O441" s="18">
        <v>0.0</v>
      </c>
      <c r="P441" s="18">
        <v>0.451861</v>
      </c>
      <c r="Q441" s="18">
        <v>1.126667</v>
      </c>
      <c r="R441" s="18">
        <v>3.32549</v>
      </c>
      <c r="S441" s="18">
        <v>5.431625</v>
      </c>
      <c r="T441" s="18">
        <v>0.451861</v>
      </c>
      <c r="U441" s="18">
        <v>1.126667</v>
      </c>
      <c r="V441" s="18">
        <v>2.508473</v>
      </c>
      <c r="W441" s="18">
        <v>3.4175</v>
      </c>
      <c r="X441" s="18">
        <v>5.868787</v>
      </c>
      <c r="Y441" s="18">
        <v>7.371667</v>
      </c>
      <c r="Z441" s="18">
        <v>0.0</v>
      </c>
      <c r="AA441" s="18">
        <v>3.292843</v>
      </c>
      <c r="AB441" s="18">
        <v>2.959756</v>
      </c>
      <c r="AC441" s="18">
        <v>2.426164</v>
      </c>
      <c r="AD441" s="18">
        <v>2.078782</v>
      </c>
      <c r="AE441" s="18">
        <v>3.32549</v>
      </c>
      <c r="AF441" s="18">
        <v>5.094018</v>
      </c>
      <c r="AG441" s="18">
        <v>3.569298</v>
      </c>
      <c r="AH441" s="18">
        <v>0.0</v>
      </c>
      <c r="AI441" s="18">
        <v>2.350223</v>
      </c>
      <c r="AJ441" s="18">
        <v>2.510916</v>
      </c>
      <c r="AK441" s="18">
        <v>2.228833</v>
      </c>
      <c r="AL441" s="19" t="s">
        <v>58</v>
      </c>
      <c r="AM441" s="19"/>
      <c r="AN441" s="19"/>
      <c r="AO441" s="19"/>
      <c r="AP441" s="19"/>
      <c r="AQ441" s="19"/>
    </row>
    <row r="442">
      <c r="A442" s="14" t="s">
        <v>673</v>
      </c>
      <c r="B442" s="14" t="s">
        <v>696</v>
      </c>
      <c r="C442" s="14" t="s">
        <v>662</v>
      </c>
      <c r="D442" s="14" t="s">
        <v>694</v>
      </c>
      <c r="E442" s="14" t="s">
        <v>72</v>
      </c>
      <c r="F442" s="18">
        <v>15.0</v>
      </c>
      <c r="G442" s="18">
        <v>0.0</v>
      </c>
      <c r="H442" s="18">
        <v>5622.0</v>
      </c>
      <c r="I442" s="18">
        <v>0.0</v>
      </c>
      <c r="J442" s="18">
        <v>79.59485</v>
      </c>
      <c r="K442" s="18">
        <v>72.15586</v>
      </c>
      <c r="L442" s="18">
        <v>67.29225</v>
      </c>
      <c r="M442" s="18">
        <v>43.37649</v>
      </c>
      <c r="N442" s="18">
        <v>0.60115</v>
      </c>
      <c r="O442" s="18">
        <v>0.745869</v>
      </c>
      <c r="P442" s="18">
        <v>1.04191</v>
      </c>
      <c r="Q442" s="18">
        <v>1.257354</v>
      </c>
      <c r="R442" s="18">
        <v>2.89835</v>
      </c>
      <c r="S442" s="18">
        <v>5.623811</v>
      </c>
      <c r="T442" s="18">
        <v>0.745869</v>
      </c>
      <c r="U442" s="18">
        <v>1.04191</v>
      </c>
      <c r="V442" s="18">
        <v>1.257354</v>
      </c>
      <c r="W442" s="18">
        <v>2.89835</v>
      </c>
      <c r="X442" s="18">
        <v>5.623811</v>
      </c>
      <c r="Y442" s="18">
        <v>4.810391</v>
      </c>
      <c r="Z442" s="18">
        <v>0.0</v>
      </c>
      <c r="AA442" s="18">
        <v>3.292843</v>
      </c>
      <c r="AB442" s="18">
        <v>2.959756</v>
      </c>
      <c r="AC442" s="18">
        <v>2.426164</v>
      </c>
      <c r="AD442" s="18">
        <v>1.269263</v>
      </c>
      <c r="AE442" s="18">
        <v>1.525834</v>
      </c>
      <c r="AF442" s="18">
        <v>2.851954</v>
      </c>
      <c r="AG442" s="18">
        <v>2.703882</v>
      </c>
      <c r="AH442" s="18">
        <v>0.0</v>
      </c>
      <c r="AI442" s="18">
        <v>2.350223</v>
      </c>
      <c r="AJ442" s="18">
        <v>2.510916</v>
      </c>
      <c r="AK442" s="18">
        <v>2.228833</v>
      </c>
      <c r="AL442" s="19" t="s">
        <v>58</v>
      </c>
      <c r="AM442" s="19"/>
      <c r="AN442" s="19"/>
      <c r="AO442" s="19"/>
      <c r="AP442" s="19"/>
      <c r="AQ442" s="19"/>
    </row>
    <row r="443">
      <c r="A443" s="14" t="s">
        <v>665</v>
      </c>
      <c r="B443" s="14" t="s">
        <v>697</v>
      </c>
      <c r="C443" s="14" t="s">
        <v>662</v>
      </c>
      <c r="D443" s="14" t="s">
        <v>694</v>
      </c>
      <c r="E443" s="14" t="s">
        <v>75</v>
      </c>
      <c r="F443" s="18">
        <v>4.0</v>
      </c>
      <c r="G443" s="18">
        <v>0.0</v>
      </c>
      <c r="H443" s="18">
        <v>735.0</v>
      </c>
      <c r="I443" s="18">
        <v>0.0</v>
      </c>
      <c r="J443" s="18">
        <v>13.30891</v>
      </c>
      <c r="K443" s="18">
        <v>9.704655</v>
      </c>
      <c r="L443" s="18">
        <v>8.637854</v>
      </c>
      <c r="M443" s="18">
        <v>3.94078</v>
      </c>
      <c r="N443" s="18">
        <v>0.406071</v>
      </c>
      <c r="O443" s="18">
        <v>0.608608</v>
      </c>
      <c r="P443" s="18">
        <v>0.608608</v>
      </c>
      <c r="Q443" s="18">
        <v>1.786369</v>
      </c>
      <c r="R443" s="18">
        <v>3.368899</v>
      </c>
      <c r="S443" s="18">
        <v>3.368899</v>
      </c>
      <c r="T443" s="18">
        <v>0.608608</v>
      </c>
      <c r="U443" s="18">
        <v>0.608608</v>
      </c>
      <c r="V443" s="18">
        <v>1.786369</v>
      </c>
      <c r="W443" s="18">
        <v>3.368899</v>
      </c>
      <c r="X443" s="18">
        <v>3.368899</v>
      </c>
      <c r="Y443" s="18">
        <v>2.426164</v>
      </c>
      <c r="Z443" s="18">
        <v>0.0</v>
      </c>
      <c r="AA443" s="18">
        <v>3.292843</v>
      </c>
      <c r="AB443" s="18">
        <v>2.959756</v>
      </c>
      <c r="AC443" s="18">
        <v>2.426164</v>
      </c>
      <c r="AD443" s="18">
        <v>1.052405</v>
      </c>
      <c r="AE443" s="18">
        <v>1.719139</v>
      </c>
      <c r="AF443" s="18">
        <v>3.699983</v>
      </c>
      <c r="AG443" s="18">
        <v>1.653609</v>
      </c>
      <c r="AH443" s="18">
        <v>0.0</v>
      </c>
      <c r="AI443" s="18">
        <v>2.350223</v>
      </c>
      <c r="AJ443" s="18">
        <v>2.510916</v>
      </c>
      <c r="AK443" s="18">
        <v>2.228833</v>
      </c>
      <c r="AL443" s="19" t="s">
        <v>58</v>
      </c>
      <c r="AM443" s="19"/>
      <c r="AN443" s="19"/>
      <c r="AO443" s="19"/>
      <c r="AP443" s="19"/>
      <c r="AQ443" s="19"/>
    </row>
    <row r="444">
      <c r="A444" s="14" t="s">
        <v>666</v>
      </c>
      <c r="B444" s="14" t="s">
        <v>698</v>
      </c>
      <c r="C444" s="14" t="s">
        <v>662</v>
      </c>
      <c r="D444" s="14" t="s">
        <v>694</v>
      </c>
      <c r="E444" s="14" t="s">
        <v>60</v>
      </c>
      <c r="F444" s="18">
        <v>5.0</v>
      </c>
      <c r="G444" s="18">
        <v>0.0</v>
      </c>
      <c r="H444" s="18">
        <v>562.0</v>
      </c>
      <c r="I444" s="18">
        <v>0.0</v>
      </c>
      <c r="J444" s="18">
        <v>4.751954</v>
      </c>
      <c r="K444" s="18">
        <v>5.773948</v>
      </c>
      <c r="L444" s="18">
        <v>4.451737</v>
      </c>
      <c r="M444" s="18">
        <v>1.824752</v>
      </c>
      <c r="N444" s="18">
        <v>0.316032</v>
      </c>
      <c r="O444" s="18">
        <v>0.0</v>
      </c>
      <c r="P444" s="18">
        <v>0.757576</v>
      </c>
      <c r="Q444" s="18">
        <v>0.757576</v>
      </c>
      <c r="R444" s="18">
        <v>1.552655</v>
      </c>
      <c r="S444" s="18">
        <v>1.638965</v>
      </c>
      <c r="T444" s="18">
        <v>0.757576</v>
      </c>
      <c r="U444" s="18">
        <v>0.757576</v>
      </c>
      <c r="V444" s="18">
        <v>1.552655</v>
      </c>
      <c r="W444" s="18">
        <v>1.638965</v>
      </c>
      <c r="X444" s="18">
        <v>1.638965</v>
      </c>
      <c r="Y444" s="18">
        <v>1.15479</v>
      </c>
      <c r="Z444" s="18">
        <v>0.0</v>
      </c>
      <c r="AA444" s="18">
        <v>3.292843</v>
      </c>
      <c r="AB444" s="18">
        <v>2.959756</v>
      </c>
      <c r="AC444" s="18">
        <v>2.426164</v>
      </c>
      <c r="AD444" s="18">
        <v>0.757576</v>
      </c>
      <c r="AE444" s="18">
        <v>1.313191</v>
      </c>
      <c r="AF444" s="18">
        <v>1.124487</v>
      </c>
      <c r="AG444" s="18">
        <v>1.171634</v>
      </c>
      <c r="AH444" s="18">
        <v>0.0</v>
      </c>
      <c r="AI444" s="18">
        <v>2.350223</v>
      </c>
      <c r="AJ444" s="18">
        <v>2.510916</v>
      </c>
      <c r="AK444" s="18">
        <v>2.228833</v>
      </c>
      <c r="AL444" s="19" t="s">
        <v>58</v>
      </c>
      <c r="AM444" s="19"/>
      <c r="AN444" s="19"/>
      <c r="AO444" s="19"/>
      <c r="AP444" s="19"/>
      <c r="AQ444" s="19"/>
    </row>
    <row r="445">
      <c r="A445" s="14" t="s">
        <v>668</v>
      </c>
      <c r="B445" s="14" t="s">
        <v>699</v>
      </c>
      <c r="C445" s="14" t="s">
        <v>662</v>
      </c>
      <c r="D445" s="14" t="s">
        <v>694</v>
      </c>
      <c r="E445" s="20">
        <v>46300.0</v>
      </c>
      <c r="F445" s="18">
        <v>10.0</v>
      </c>
      <c r="G445" s="18">
        <v>0.0</v>
      </c>
      <c r="H445" s="18">
        <v>3567.0</v>
      </c>
      <c r="I445" s="18">
        <v>0.0</v>
      </c>
      <c r="J445" s="18">
        <v>45.54785</v>
      </c>
      <c r="K445" s="18">
        <v>46.16449</v>
      </c>
      <c r="L445" s="18">
        <v>45.91651</v>
      </c>
      <c r="M445" s="18">
        <v>30.09384</v>
      </c>
      <c r="N445" s="18">
        <v>0.651883</v>
      </c>
      <c r="O445" s="18">
        <v>0.0</v>
      </c>
      <c r="P445" s="18">
        <v>0.0</v>
      </c>
      <c r="Q445" s="18">
        <v>0.0</v>
      </c>
      <c r="R445" s="18">
        <v>2.958256</v>
      </c>
      <c r="S445" s="18">
        <v>7.316194</v>
      </c>
      <c r="T445" s="18">
        <v>2.120325</v>
      </c>
      <c r="U445" s="18">
        <v>2.958256</v>
      </c>
      <c r="V445" s="18">
        <v>2.958256</v>
      </c>
      <c r="W445" s="18">
        <v>7.316194</v>
      </c>
      <c r="X445" s="18">
        <v>14.69932</v>
      </c>
      <c r="Y445" s="18">
        <v>4.616449</v>
      </c>
      <c r="Z445" s="18">
        <v>0.0</v>
      </c>
      <c r="AA445" s="18">
        <v>3.292843</v>
      </c>
      <c r="AB445" s="18">
        <v>2.959756</v>
      </c>
      <c r="AC445" s="18">
        <v>2.426164</v>
      </c>
      <c r="AD445" s="18">
        <v>1.677806</v>
      </c>
      <c r="AE445" s="18">
        <v>3.292178</v>
      </c>
      <c r="AF445" s="18">
        <v>4.905818</v>
      </c>
      <c r="AG445" s="18">
        <v>4.616449</v>
      </c>
      <c r="AH445" s="18">
        <v>0.0</v>
      </c>
      <c r="AI445" s="18">
        <v>2.350223</v>
      </c>
      <c r="AJ445" s="18">
        <v>2.510916</v>
      </c>
      <c r="AK445" s="18">
        <v>2.228833</v>
      </c>
      <c r="AL445" s="19" t="s">
        <v>58</v>
      </c>
      <c r="AM445" s="19"/>
      <c r="AN445" s="19"/>
      <c r="AO445" s="19"/>
      <c r="AP445" s="19"/>
      <c r="AQ445" s="19"/>
    </row>
    <row r="446">
      <c r="A446" s="14" t="s">
        <v>669</v>
      </c>
      <c r="B446" s="14" t="s">
        <v>700</v>
      </c>
      <c r="C446" s="14" t="s">
        <v>662</v>
      </c>
      <c r="D446" s="14" t="s">
        <v>694</v>
      </c>
      <c r="E446" s="14" t="s">
        <v>62</v>
      </c>
      <c r="F446" s="18">
        <v>43.0</v>
      </c>
      <c r="G446" s="18">
        <v>10.0</v>
      </c>
      <c r="H446" s="18">
        <v>372.0</v>
      </c>
      <c r="I446" s="18">
        <v>372.0</v>
      </c>
      <c r="J446" s="18">
        <v>0.0</v>
      </c>
      <c r="K446" s="18">
        <v>0.0</v>
      </c>
      <c r="L446" s="18">
        <v>0.0</v>
      </c>
      <c r="M446" s="18">
        <v>0.0</v>
      </c>
      <c r="N446" s="18">
        <v>0.0</v>
      </c>
      <c r="O446" s="18">
        <v>0.0</v>
      </c>
      <c r="P446" s="18">
        <v>0.0</v>
      </c>
      <c r="Q446" s="18">
        <v>0.0</v>
      </c>
      <c r="R446" s="18">
        <v>0.0</v>
      </c>
      <c r="S446" s="18">
        <v>0.0</v>
      </c>
      <c r="T446" s="18">
        <v>0.0</v>
      </c>
      <c r="U446" s="18">
        <v>0.0</v>
      </c>
      <c r="V446" s="18">
        <v>0.0</v>
      </c>
      <c r="W446" s="18">
        <v>0.0</v>
      </c>
      <c r="X446" s="18">
        <v>0.0</v>
      </c>
      <c r="Y446" s="18">
        <v>0.0</v>
      </c>
      <c r="Z446" s="18">
        <v>0.0</v>
      </c>
      <c r="AA446" s="18">
        <v>3.292843</v>
      </c>
      <c r="AB446" s="18">
        <v>2.959756</v>
      </c>
      <c r="AC446" s="18">
        <v>2.426164</v>
      </c>
      <c r="AD446" s="18">
        <v>0.0</v>
      </c>
      <c r="AE446" s="18">
        <v>0.0</v>
      </c>
      <c r="AF446" s="18">
        <v>0.0</v>
      </c>
      <c r="AG446" s="18">
        <v>0.0</v>
      </c>
      <c r="AH446" s="18">
        <v>0.0</v>
      </c>
      <c r="AI446" s="18">
        <v>2.350223</v>
      </c>
      <c r="AJ446" s="18">
        <v>2.510916</v>
      </c>
      <c r="AK446" s="18">
        <v>2.228833</v>
      </c>
      <c r="AL446" s="19" t="s">
        <v>58</v>
      </c>
      <c r="AM446" s="19"/>
      <c r="AN446" s="19"/>
      <c r="AO446" s="19"/>
      <c r="AP446" s="19"/>
      <c r="AQ446" s="19"/>
    </row>
    <row r="447">
      <c r="A447" s="14" t="s">
        <v>661</v>
      </c>
      <c r="B447" s="14" t="s">
        <v>701</v>
      </c>
      <c r="C447" s="14" t="s">
        <v>662</v>
      </c>
      <c r="D447" s="14" t="s">
        <v>702</v>
      </c>
      <c r="E447" s="14" t="s">
        <v>88</v>
      </c>
      <c r="F447" s="18">
        <v>20.0</v>
      </c>
      <c r="G447" s="18">
        <v>0.0</v>
      </c>
      <c r="H447" s="18">
        <v>10802.0</v>
      </c>
      <c r="I447" s="18">
        <v>0.0</v>
      </c>
      <c r="J447" s="18">
        <v>188.5111</v>
      </c>
      <c r="K447" s="18">
        <v>185.3462</v>
      </c>
      <c r="L447" s="18">
        <v>197.9109</v>
      </c>
      <c r="M447" s="18">
        <v>153.542</v>
      </c>
      <c r="N447" s="18">
        <v>0.828407</v>
      </c>
      <c r="O447" s="18">
        <v>0.0</v>
      </c>
      <c r="P447" s="18">
        <v>0.0</v>
      </c>
      <c r="Q447" s="18">
        <v>0.0</v>
      </c>
      <c r="R447" s="18">
        <v>0.1875</v>
      </c>
      <c r="S447" s="18">
        <v>10.21115</v>
      </c>
      <c r="T447" s="18">
        <v>0.133333</v>
      </c>
      <c r="U447" s="18">
        <v>0.1875</v>
      </c>
      <c r="V447" s="18">
        <v>0.761343</v>
      </c>
      <c r="W447" s="18">
        <v>10.21115</v>
      </c>
      <c r="X447" s="18">
        <v>18.56816</v>
      </c>
      <c r="Y447" s="18">
        <v>9.267311</v>
      </c>
      <c r="Z447" s="18">
        <v>0.0</v>
      </c>
      <c r="AA447" s="18">
        <v>2.384431</v>
      </c>
      <c r="AB447" s="18">
        <v>2.722291</v>
      </c>
      <c r="AC447" s="18">
        <v>4.36197</v>
      </c>
      <c r="AD447" s="18">
        <v>0.333333</v>
      </c>
      <c r="AE447" s="18">
        <v>8.746558</v>
      </c>
      <c r="AF447" s="18">
        <v>7.80959</v>
      </c>
      <c r="AG447" s="18">
        <v>4.878436</v>
      </c>
      <c r="AH447" s="18">
        <v>0.0</v>
      </c>
      <c r="AI447" s="18">
        <v>2.350223</v>
      </c>
      <c r="AJ447" s="18">
        <v>2.510916</v>
      </c>
      <c r="AK447" s="18">
        <v>2.228833</v>
      </c>
      <c r="AL447" s="19" t="s">
        <v>58</v>
      </c>
      <c r="AM447" s="19"/>
      <c r="AN447" s="19"/>
      <c r="AO447" s="19"/>
      <c r="AP447" s="19"/>
      <c r="AQ447" s="19"/>
    </row>
    <row r="448">
      <c r="A448" s="14" t="s">
        <v>663</v>
      </c>
      <c r="B448" s="14" t="s">
        <v>703</v>
      </c>
      <c r="C448" s="14" t="s">
        <v>662</v>
      </c>
      <c r="D448" s="14" t="s">
        <v>702</v>
      </c>
      <c r="E448" s="20">
        <v>46310.0</v>
      </c>
      <c r="F448" s="18">
        <v>80.0</v>
      </c>
      <c r="G448" s="18">
        <v>0.0</v>
      </c>
      <c r="H448" s="18">
        <v>24896.0</v>
      </c>
      <c r="I448" s="18">
        <v>0.0</v>
      </c>
      <c r="J448" s="18">
        <v>353.013</v>
      </c>
      <c r="K448" s="18">
        <v>348.9576</v>
      </c>
      <c r="L448" s="18">
        <v>309.6538</v>
      </c>
      <c r="M448" s="18">
        <v>241.2037</v>
      </c>
      <c r="N448" s="18">
        <v>0.691212</v>
      </c>
      <c r="O448" s="18">
        <v>0.0</v>
      </c>
      <c r="P448" s="18">
        <v>0.0</v>
      </c>
      <c r="Q448" s="18">
        <v>0.223991</v>
      </c>
      <c r="R448" s="18">
        <v>1.626083</v>
      </c>
      <c r="S448" s="18">
        <v>4.359658</v>
      </c>
      <c r="T448" s="18">
        <v>0.203704</v>
      </c>
      <c r="U448" s="18">
        <v>0.736702</v>
      </c>
      <c r="V448" s="18">
        <v>1.389161</v>
      </c>
      <c r="W448" s="18">
        <v>3.42367</v>
      </c>
      <c r="X448" s="18">
        <v>6.044922</v>
      </c>
      <c r="Y448" s="18">
        <v>4.36197</v>
      </c>
      <c r="Z448" s="18">
        <v>0.0</v>
      </c>
      <c r="AA448" s="18">
        <v>2.384431</v>
      </c>
      <c r="AB448" s="18">
        <v>2.722291</v>
      </c>
      <c r="AC448" s="18">
        <v>4.36197</v>
      </c>
      <c r="AD448" s="18">
        <v>2.078782</v>
      </c>
      <c r="AE448" s="18">
        <v>3.32549</v>
      </c>
      <c r="AF448" s="18">
        <v>5.094018</v>
      </c>
      <c r="AG448" s="18">
        <v>3.569298</v>
      </c>
      <c r="AH448" s="18">
        <v>0.0</v>
      </c>
      <c r="AI448" s="18">
        <v>2.350223</v>
      </c>
      <c r="AJ448" s="18">
        <v>2.510916</v>
      </c>
      <c r="AK448" s="18">
        <v>2.228833</v>
      </c>
      <c r="AL448" s="19" t="s">
        <v>58</v>
      </c>
      <c r="AM448" s="19"/>
      <c r="AN448" s="19"/>
      <c r="AO448" s="19"/>
      <c r="AP448" s="19"/>
      <c r="AQ448" s="19"/>
    </row>
    <row r="449">
      <c r="A449" s="14" t="s">
        <v>673</v>
      </c>
      <c r="B449" s="14" t="s">
        <v>704</v>
      </c>
      <c r="C449" s="14" t="s">
        <v>662</v>
      </c>
      <c r="D449" s="14" t="s">
        <v>702</v>
      </c>
      <c r="E449" s="14" t="s">
        <v>72</v>
      </c>
      <c r="F449" s="18">
        <v>48.0</v>
      </c>
      <c r="G449" s="18">
        <v>2.0</v>
      </c>
      <c r="H449" s="18">
        <v>11800.0</v>
      </c>
      <c r="I449" s="18">
        <v>264.0</v>
      </c>
      <c r="J449" s="18">
        <v>132.8684</v>
      </c>
      <c r="K449" s="18">
        <v>129.7863</v>
      </c>
      <c r="L449" s="18">
        <v>116.19</v>
      </c>
      <c r="M449" s="18">
        <v>100.7546</v>
      </c>
      <c r="N449" s="18">
        <v>0.776311</v>
      </c>
      <c r="O449" s="18">
        <v>0.0</v>
      </c>
      <c r="P449" s="18">
        <v>0.0</v>
      </c>
      <c r="Q449" s="18">
        <v>0.254023</v>
      </c>
      <c r="R449" s="18">
        <v>0.947351</v>
      </c>
      <c r="S449" s="18">
        <v>1.654588</v>
      </c>
      <c r="T449" s="18">
        <v>0.234483</v>
      </c>
      <c r="U449" s="18">
        <v>0.458333</v>
      </c>
      <c r="V449" s="18">
        <v>0.81685</v>
      </c>
      <c r="W449" s="18">
        <v>1.304394</v>
      </c>
      <c r="X449" s="18">
        <v>2.766271</v>
      </c>
      <c r="Y449" s="18">
        <v>2.703882</v>
      </c>
      <c r="Z449" s="18">
        <v>0.0</v>
      </c>
      <c r="AA449" s="18">
        <v>2.384431</v>
      </c>
      <c r="AB449" s="18">
        <v>2.722291</v>
      </c>
      <c r="AC449" s="18">
        <v>4.36197</v>
      </c>
      <c r="AD449" s="18">
        <v>1.269263</v>
      </c>
      <c r="AE449" s="18">
        <v>1.525834</v>
      </c>
      <c r="AF449" s="18">
        <v>2.851954</v>
      </c>
      <c r="AG449" s="18">
        <v>2.703882</v>
      </c>
      <c r="AH449" s="18">
        <v>0.0</v>
      </c>
      <c r="AI449" s="18">
        <v>2.350223</v>
      </c>
      <c r="AJ449" s="18">
        <v>2.510916</v>
      </c>
      <c r="AK449" s="18">
        <v>2.228833</v>
      </c>
      <c r="AL449" s="19" t="s">
        <v>58</v>
      </c>
      <c r="AM449" s="19"/>
      <c r="AN449" s="19"/>
      <c r="AO449" s="19"/>
      <c r="AP449" s="19"/>
      <c r="AQ449" s="19"/>
    </row>
    <row r="450">
      <c r="A450" s="14" t="s">
        <v>665</v>
      </c>
      <c r="B450" s="14" t="s">
        <v>705</v>
      </c>
      <c r="C450" s="14" t="s">
        <v>662</v>
      </c>
      <c r="D450" s="14" t="s">
        <v>702</v>
      </c>
      <c r="E450" s="14" t="s">
        <v>75</v>
      </c>
      <c r="F450" s="18">
        <v>21.0</v>
      </c>
      <c r="G450" s="18">
        <v>0.0</v>
      </c>
      <c r="H450" s="18">
        <v>11676.0</v>
      </c>
      <c r="I450" s="18">
        <v>0.0</v>
      </c>
      <c r="J450" s="18">
        <v>92.65886</v>
      </c>
      <c r="K450" s="18">
        <v>102.7513</v>
      </c>
      <c r="L450" s="18">
        <v>105.8151</v>
      </c>
      <c r="M450" s="18">
        <v>88.58822</v>
      </c>
      <c r="N450" s="18">
        <v>0.862162</v>
      </c>
      <c r="O450" s="18">
        <v>0.0</v>
      </c>
      <c r="P450" s="18">
        <v>0.152381</v>
      </c>
      <c r="Q450" s="18">
        <v>0.333333</v>
      </c>
      <c r="R450" s="18">
        <v>1.036364</v>
      </c>
      <c r="S450" s="18">
        <v>2.482628</v>
      </c>
      <c r="T450" s="18">
        <v>0.152381</v>
      </c>
      <c r="U450" s="18">
        <v>0.333333</v>
      </c>
      <c r="V450" s="18">
        <v>0.765431</v>
      </c>
      <c r="W450" s="18">
        <v>1.719139</v>
      </c>
      <c r="X450" s="18">
        <v>2.580989</v>
      </c>
      <c r="Y450" s="18">
        <v>4.892918</v>
      </c>
      <c r="Z450" s="18">
        <v>0.0</v>
      </c>
      <c r="AA450" s="18">
        <v>2.384431</v>
      </c>
      <c r="AB450" s="18">
        <v>2.722291</v>
      </c>
      <c r="AC450" s="18">
        <v>4.36197</v>
      </c>
      <c r="AD450" s="18">
        <v>1.052405</v>
      </c>
      <c r="AE450" s="18">
        <v>1.719139</v>
      </c>
      <c r="AF450" s="18">
        <v>3.699983</v>
      </c>
      <c r="AG450" s="18">
        <v>1.653609</v>
      </c>
      <c r="AH450" s="18">
        <v>0.0</v>
      </c>
      <c r="AI450" s="18">
        <v>2.350223</v>
      </c>
      <c r="AJ450" s="18">
        <v>2.510916</v>
      </c>
      <c r="AK450" s="18">
        <v>2.228833</v>
      </c>
      <c r="AL450" s="19" t="s">
        <v>58</v>
      </c>
      <c r="AM450" s="19"/>
      <c r="AN450" s="19"/>
      <c r="AO450" s="19"/>
      <c r="AP450" s="19"/>
      <c r="AQ450" s="19"/>
    </row>
    <row r="451">
      <c r="A451" s="14" t="s">
        <v>666</v>
      </c>
      <c r="B451" s="14" t="s">
        <v>706</v>
      </c>
      <c r="C451" s="14" t="s">
        <v>662</v>
      </c>
      <c r="D451" s="14" t="s">
        <v>702</v>
      </c>
      <c r="E451" s="14" t="s">
        <v>60</v>
      </c>
      <c r="F451" s="18">
        <v>9.0</v>
      </c>
      <c r="G451" s="18">
        <v>0.0</v>
      </c>
      <c r="H451" s="18">
        <v>1273.0</v>
      </c>
      <c r="I451" s="18">
        <v>0.0</v>
      </c>
      <c r="J451" s="18">
        <v>10.89545</v>
      </c>
      <c r="K451" s="18">
        <v>10.54471</v>
      </c>
      <c r="L451" s="18">
        <v>10.6112</v>
      </c>
      <c r="M451" s="18">
        <v>7.239193</v>
      </c>
      <c r="N451" s="18">
        <v>0.686524</v>
      </c>
      <c r="O451" s="18">
        <v>0.0</v>
      </c>
      <c r="P451" s="18">
        <v>0.033333</v>
      </c>
      <c r="Q451" s="18">
        <v>0.07037</v>
      </c>
      <c r="R451" s="18">
        <v>0.45</v>
      </c>
      <c r="S451" s="18">
        <v>1.884501</v>
      </c>
      <c r="T451" s="18">
        <v>0.033333</v>
      </c>
      <c r="U451" s="18">
        <v>0.07037</v>
      </c>
      <c r="V451" s="18">
        <v>0.167677</v>
      </c>
      <c r="W451" s="18">
        <v>0.699634</v>
      </c>
      <c r="X451" s="18">
        <v>1.884501</v>
      </c>
      <c r="Y451" s="18">
        <v>1.171634</v>
      </c>
      <c r="Z451" s="18">
        <v>0.0</v>
      </c>
      <c r="AA451" s="18">
        <v>2.384431</v>
      </c>
      <c r="AB451" s="18">
        <v>2.722291</v>
      </c>
      <c r="AC451" s="18">
        <v>4.36197</v>
      </c>
      <c r="AD451" s="18">
        <v>0.757576</v>
      </c>
      <c r="AE451" s="18">
        <v>1.313191</v>
      </c>
      <c r="AF451" s="18">
        <v>1.124487</v>
      </c>
      <c r="AG451" s="18">
        <v>1.171634</v>
      </c>
      <c r="AH451" s="18">
        <v>0.0</v>
      </c>
      <c r="AI451" s="18">
        <v>2.350223</v>
      </c>
      <c r="AJ451" s="18">
        <v>2.510916</v>
      </c>
      <c r="AK451" s="18">
        <v>2.228833</v>
      </c>
      <c r="AL451" s="19" t="s">
        <v>58</v>
      </c>
      <c r="AM451" s="19"/>
      <c r="AN451" s="19"/>
      <c r="AO451" s="19"/>
      <c r="AP451" s="19"/>
      <c r="AQ451" s="19"/>
    </row>
    <row r="452">
      <c r="A452" s="14" t="s">
        <v>668</v>
      </c>
      <c r="B452" s="14" t="s">
        <v>707</v>
      </c>
      <c r="C452" s="14" t="s">
        <v>662</v>
      </c>
      <c r="D452" s="14" t="s">
        <v>702</v>
      </c>
      <c r="E452" s="20">
        <v>46300.0</v>
      </c>
      <c r="F452" s="18">
        <v>64.0</v>
      </c>
      <c r="G452" s="18">
        <v>2.0</v>
      </c>
      <c r="H452" s="18">
        <v>29441.0</v>
      </c>
      <c r="I452" s="18">
        <v>40.0</v>
      </c>
      <c r="J452" s="18">
        <v>445.2601</v>
      </c>
      <c r="K452" s="18">
        <v>406.8103</v>
      </c>
      <c r="L452" s="18">
        <v>412.0083</v>
      </c>
      <c r="M452" s="18">
        <v>303.2529</v>
      </c>
      <c r="N452" s="18">
        <v>0.745441</v>
      </c>
      <c r="O452" s="18">
        <v>0.0</v>
      </c>
      <c r="P452" s="18">
        <v>0.0</v>
      </c>
      <c r="Q452" s="18">
        <v>0.100833</v>
      </c>
      <c r="R452" s="18">
        <v>1.878577</v>
      </c>
      <c r="S452" s="18">
        <v>6.062251</v>
      </c>
      <c r="T452" s="18">
        <v>0.35</v>
      </c>
      <c r="U452" s="18">
        <v>0.957709</v>
      </c>
      <c r="V452" s="18">
        <v>2.018036</v>
      </c>
      <c r="W452" s="18">
        <v>4.374076</v>
      </c>
      <c r="X452" s="18">
        <v>9.877138</v>
      </c>
      <c r="Y452" s="18">
        <v>6.356411</v>
      </c>
      <c r="Z452" s="18">
        <v>0.0</v>
      </c>
      <c r="AA452" s="18">
        <v>2.384431</v>
      </c>
      <c r="AB452" s="18">
        <v>2.722291</v>
      </c>
      <c r="AC452" s="18">
        <v>4.36197</v>
      </c>
      <c r="AD452" s="18">
        <v>1.677806</v>
      </c>
      <c r="AE452" s="18">
        <v>3.292178</v>
      </c>
      <c r="AF452" s="18">
        <v>4.905818</v>
      </c>
      <c r="AG452" s="18">
        <v>4.616449</v>
      </c>
      <c r="AH452" s="18">
        <v>0.0</v>
      </c>
      <c r="AI452" s="18">
        <v>2.350223</v>
      </c>
      <c r="AJ452" s="18">
        <v>2.510916</v>
      </c>
      <c r="AK452" s="18">
        <v>2.228833</v>
      </c>
      <c r="AL452" s="19" t="s">
        <v>58</v>
      </c>
      <c r="AM452" s="19"/>
      <c r="AN452" s="19"/>
      <c r="AO452" s="19"/>
      <c r="AP452" s="19"/>
      <c r="AQ452" s="19"/>
    </row>
    <row r="453">
      <c r="A453" s="14" t="s">
        <v>669</v>
      </c>
      <c r="B453" s="14" t="s">
        <v>708</v>
      </c>
      <c r="C453" s="14" t="s">
        <v>662</v>
      </c>
      <c r="D453" s="14" t="s">
        <v>702</v>
      </c>
      <c r="E453" s="14" t="s">
        <v>62</v>
      </c>
      <c r="F453" s="18">
        <v>193.0</v>
      </c>
      <c r="G453" s="18">
        <v>15.0</v>
      </c>
      <c r="H453" s="18">
        <v>485.0</v>
      </c>
      <c r="I453" s="18">
        <v>485.0</v>
      </c>
      <c r="J453" s="18">
        <v>0.0</v>
      </c>
      <c r="K453" s="18">
        <v>0.0</v>
      </c>
      <c r="L453" s="18">
        <v>0.0</v>
      </c>
      <c r="M453" s="18">
        <v>0.0</v>
      </c>
      <c r="N453" s="18">
        <v>0.0</v>
      </c>
      <c r="O453" s="18">
        <v>0.0</v>
      </c>
      <c r="P453" s="18">
        <v>0.0</v>
      </c>
      <c r="Q453" s="18">
        <v>0.0</v>
      </c>
      <c r="R453" s="18">
        <v>0.0</v>
      </c>
      <c r="S453" s="18">
        <v>0.0</v>
      </c>
      <c r="T453" s="18">
        <v>0.0</v>
      </c>
      <c r="U453" s="18">
        <v>0.0</v>
      </c>
      <c r="V453" s="18">
        <v>0.0</v>
      </c>
      <c r="W453" s="18">
        <v>0.0</v>
      </c>
      <c r="X453" s="18">
        <v>0.0</v>
      </c>
      <c r="Y453" s="18">
        <v>0.0</v>
      </c>
      <c r="Z453" s="18">
        <v>0.0</v>
      </c>
      <c r="AA453" s="18">
        <v>2.384431</v>
      </c>
      <c r="AB453" s="18">
        <v>2.722291</v>
      </c>
      <c r="AC453" s="18">
        <v>4.36197</v>
      </c>
      <c r="AD453" s="18">
        <v>0.0</v>
      </c>
      <c r="AE453" s="18">
        <v>0.0</v>
      </c>
      <c r="AF453" s="18">
        <v>0.0</v>
      </c>
      <c r="AG453" s="18">
        <v>0.0</v>
      </c>
      <c r="AH453" s="18">
        <v>0.0</v>
      </c>
      <c r="AI453" s="18">
        <v>2.350223</v>
      </c>
      <c r="AJ453" s="18">
        <v>2.510916</v>
      </c>
      <c r="AK453" s="18">
        <v>2.228833</v>
      </c>
      <c r="AL453" s="19" t="s">
        <v>58</v>
      </c>
      <c r="AM453" s="19"/>
      <c r="AN453" s="19"/>
      <c r="AO453" s="19"/>
      <c r="AP453" s="19"/>
      <c r="AQ453" s="19"/>
    </row>
    <row r="454">
      <c r="A454" s="14" t="s">
        <v>661</v>
      </c>
      <c r="B454" s="14" t="s">
        <v>709</v>
      </c>
      <c r="C454" s="14" t="s">
        <v>662</v>
      </c>
      <c r="D454" s="14" t="s">
        <v>710</v>
      </c>
      <c r="E454" s="14" t="s">
        <v>88</v>
      </c>
      <c r="F454" s="18">
        <v>6.0</v>
      </c>
      <c r="G454" s="18">
        <v>0.0</v>
      </c>
      <c r="H454" s="18">
        <v>2886.0</v>
      </c>
      <c r="I454" s="18">
        <v>0.0</v>
      </c>
      <c r="J454" s="18">
        <v>73.2946</v>
      </c>
      <c r="K454" s="18">
        <v>74.01793</v>
      </c>
      <c r="L454" s="18">
        <v>71.1202</v>
      </c>
      <c r="M454" s="18">
        <v>55.99343</v>
      </c>
      <c r="N454" s="18">
        <v>0.756485</v>
      </c>
      <c r="O454" s="18">
        <v>0.0</v>
      </c>
      <c r="P454" s="18">
        <v>0.0</v>
      </c>
      <c r="Q454" s="18">
        <v>0.0</v>
      </c>
      <c r="R454" s="18">
        <v>10.19827</v>
      </c>
      <c r="S454" s="18">
        <v>14.114</v>
      </c>
      <c r="T454" s="18">
        <v>7.826227</v>
      </c>
      <c r="U454" s="18">
        <v>7.826227</v>
      </c>
      <c r="V454" s="18">
        <v>10.19827</v>
      </c>
      <c r="W454" s="18">
        <v>14.114</v>
      </c>
      <c r="X454" s="18">
        <v>14.114</v>
      </c>
      <c r="Y454" s="18">
        <v>12.33632</v>
      </c>
      <c r="Z454" s="18">
        <v>0.0</v>
      </c>
      <c r="AA454" s="18">
        <v>3.728099</v>
      </c>
      <c r="AB454" s="18">
        <v>2.738372</v>
      </c>
      <c r="AC454" s="18">
        <v>2.228833</v>
      </c>
      <c r="AD454" s="18">
        <v>0.333333</v>
      </c>
      <c r="AE454" s="18">
        <v>8.746558</v>
      </c>
      <c r="AF454" s="18">
        <v>7.80959</v>
      </c>
      <c r="AG454" s="18">
        <v>4.878436</v>
      </c>
      <c r="AH454" s="18">
        <v>0.0</v>
      </c>
      <c r="AI454" s="18">
        <v>2.350223</v>
      </c>
      <c r="AJ454" s="18">
        <v>2.510916</v>
      </c>
      <c r="AK454" s="18">
        <v>2.228833</v>
      </c>
      <c r="AL454" s="19" t="s">
        <v>58</v>
      </c>
      <c r="AM454" s="19"/>
      <c r="AN454" s="19"/>
      <c r="AO454" s="19"/>
      <c r="AP454" s="19"/>
      <c r="AQ454" s="19"/>
    </row>
    <row r="455">
      <c r="A455" s="14" t="s">
        <v>663</v>
      </c>
      <c r="B455" s="14" t="s">
        <v>711</v>
      </c>
      <c r="C455" s="14" t="s">
        <v>662</v>
      </c>
      <c r="D455" s="14" t="s">
        <v>710</v>
      </c>
      <c r="E455" s="17">
        <v>46310.0</v>
      </c>
      <c r="F455" s="18">
        <v>8.0</v>
      </c>
      <c r="G455" s="18">
        <v>0.0</v>
      </c>
      <c r="H455" s="18">
        <v>1261.0</v>
      </c>
      <c r="I455" s="18">
        <v>0.0</v>
      </c>
      <c r="J455" s="18">
        <v>17.31268</v>
      </c>
      <c r="K455" s="18">
        <v>17.83066</v>
      </c>
      <c r="L455" s="18">
        <v>15.80788</v>
      </c>
      <c r="M455" s="18">
        <v>13.21117</v>
      </c>
      <c r="N455" s="18">
        <v>0.740924</v>
      </c>
      <c r="O455" s="18">
        <v>0.0</v>
      </c>
      <c r="P455" s="18">
        <v>0.0</v>
      </c>
      <c r="Q455" s="18">
        <v>0.0</v>
      </c>
      <c r="R455" s="18">
        <v>1.342165</v>
      </c>
      <c r="S455" s="18">
        <v>2.682869</v>
      </c>
      <c r="T455" s="18">
        <v>0.594459</v>
      </c>
      <c r="U455" s="18">
        <v>1.342165</v>
      </c>
      <c r="V455" s="18">
        <v>1.342165</v>
      </c>
      <c r="W455" s="18">
        <v>2.682869</v>
      </c>
      <c r="X455" s="18">
        <v>2.833009</v>
      </c>
      <c r="Y455" s="18">
        <v>2.228833</v>
      </c>
      <c r="Z455" s="18">
        <v>0.0</v>
      </c>
      <c r="AA455" s="18">
        <v>3.728099</v>
      </c>
      <c r="AB455" s="18">
        <v>2.738372</v>
      </c>
      <c r="AC455" s="18">
        <v>2.228833</v>
      </c>
      <c r="AD455" s="18">
        <v>2.078782</v>
      </c>
      <c r="AE455" s="18">
        <v>3.32549</v>
      </c>
      <c r="AF455" s="18">
        <v>5.094018</v>
      </c>
      <c r="AG455" s="18">
        <v>3.569298</v>
      </c>
      <c r="AH455" s="18">
        <v>0.0</v>
      </c>
      <c r="AI455" s="18">
        <v>2.350223</v>
      </c>
      <c r="AJ455" s="18">
        <v>2.510916</v>
      </c>
      <c r="AK455" s="18">
        <v>2.228833</v>
      </c>
      <c r="AL455" s="19" t="s">
        <v>58</v>
      </c>
      <c r="AM455" s="19"/>
      <c r="AN455" s="19"/>
      <c r="AO455" s="19"/>
      <c r="AP455" s="19"/>
      <c r="AQ455" s="19"/>
    </row>
    <row r="456">
      <c r="A456" s="14" t="s">
        <v>673</v>
      </c>
      <c r="B456" s="14" t="s">
        <v>712</v>
      </c>
      <c r="C456" s="14" t="s">
        <v>662</v>
      </c>
      <c r="D456" s="14" t="s">
        <v>710</v>
      </c>
      <c r="E456" s="14" t="s">
        <v>72</v>
      </c>
      <c r="F456" s="18">
        <v>8.0</v>
      </c>
      <c r="G456" s="18">
        <v>0.0</v>
      </c>
      <c r="H456" s="18">
        <v>1520.0</v>
      </c>
      <c r="I456" s="18">
        <v>0.0</v>
      </c>
      <c r="J456" s="18">
        <v>16.39265</v>
      </c>
      <c r="K456" s="18">
        <v>18.39521</v>
      </c>
      <c r="L456" s="18">
        <v>17.93631</v>
      </c>
      <c r="M456" s="18">
        <v>10.08131</v>
      </c>
      <c r="N456" s="18">
        <v>0.54804</v>
      </c>
      <c r="O456" s="18">
        <v>0.0</v>
      </c>
      <c r="P456" s="18">
        <v>0.481255</v>
      </c>
      <c r="Q456" s="18">
        <v>0.533333</v>
      </c>
      <c r="R456" s="18">
        <v>1.714411</v>
      </c>
      <c r="S456" s="18">
        <v>4.059067</v>
      </c>
      <c r="T456" s="18">
        <v>0.481255</v>
      </c>
      <c r="U456" s="18">
        <v>0.533333</v>
      </c>
      <c r="V456" s="18">
        <v>1.525834</v>
      </c>
      <c r="W456" s="18">
        <v>1.714411</v>
      </c>
      <c r="X456" s="18">
        <v>4.059067</v>
      </c>
      <c r="Y456" s="18">
        <v>2.299402</v>
      </c>
      <c r="Z456" s="18">
        <v>0.0</v>
      </c>
      <c r="AA456" s="18">
        <v>3.728099</v>
      </c>
      <c r="AB456" s="18">
        <v>2.738372</v>
      </c>
      <c r="AC456" s="18">
        <v>2.228833</v>
      </c>
      <c r="AD456" s="18">
        <v>1.269263</v>
      </c>
      <c r="AE456" s="18">
        <v>1.525834</v>
      </c>
      <c r="AF456" s="18">
        <v>2.851954</v>
      </c>
      <c r="AG456" s="18">
        <v>2.703882</v>
      </c>
      <c r="AH456" s="18">
        <v>0.0</v>
      </c>
      <c r="AI456" s="18">
        <v>2.350223</v>
      </c>
      <c r="AJ456" s="18">
        <v>2.510916</v>
      </c>
      <c r="AK456" s="18">
        <v>2.228833</v>
      </c>
      <c r="AL456" s="19" t="s">
        <v>58</v>
      </c>
      <c r="AM456" s="19"/>
      <c r="AN456" s="19"/>
      <c r="AO456" s="19"/>
      <c r="AP456" s="19"/>
      <c r="AQ456" s="19"/>
    </row>
    <row r="457">
      <c r="A457" s="14" t="s">
        <v>665</v>
      </c>
      <c r="B457" s="14" t="s">
        <v>713</v>
      </c>
      <c r="C457" s="14" t="s">
        <v>662</v>
      </c>
      <c r="D457" s="14" t="s">
        <v>710</v>
      </c>
      <c r="E457" s="14" t="s">
        <v>75</v>
      </c>
      <c r="F457" s="18">
        <v>4.0</v>
      </c>
      <c r="G457" s="18">
        <v>0.0</v>
      </c>
      <c r="H457" s="18">
        <v>511.0</v>
      </c>
      <c r="I457" s="18">
        <v>0.0</v>
      </c>
      <c r="J457" s="18">
        <v>6.948718</v>
      </c>
      <c r="K457" s="18">
        <v>6.614437</v>
      </c>
      <c r="L457" s="18">
        <v>6.664248</v>
      </c>
      <c r="M457" s="18">
        <v>6.523528</v>
      </c>
      <c r="N457" s="18">
        <v>0.986256</v>
      </c>
      <c r="O457" s="18">
        <v>0.0</v>
      </c>
      <c r="P457" s="18">
        <v>0.0</v>
      </c>
      <c r="Q457" s="18">
        <v>0.0</v>
      </c>
      <c r="R457" s="18">
        <v>0.090909</v>
      </c>
      <c r="S457" s="18">
        <v>0.090909</v>
      </c>
      <c r="T457" s="18">
        <v>0.090909</v>
      </c>
      <c r="U457" s="18">
        <v>0.090909</v>
      </c>
      <c r="V457" s="18">
        <v>0.090909</v>
      </c>
      <c r="W457" s="18">
        <v>6.523528</v>
      </c>
      <c r="X457" s="18">
        <v>6.523528</v>
      </c>
      <c r="Y457" s="18">
        <v>1.653609</v>
      </c>
      <c r="Z457" s="18">
        <v>0.0</v>
      </c>
      <c r="AA457" s="18">
        <v>3.728099</v>
      </c>
      <c r="AB457" s="18">
        <v>2.738372</v>
      </c>
      <c r="AC457" s="18">
        <v>2.228833</v>
      </c>
      <c r="AD457" s="18">
        <v>1.052405</v>
      </c>
      <c r="AE457" s="18">
        <v>1.719139</v>
      </c>
      <c r="AF457" s="18">
        <v>3.699983</v>
      </c>
      <c r="AG457" s="18">
        <v>1.653609</v>
      </c>
      <c r="AH457" s="18">
        <v>0.0</v>
      </c>
      <c r="AI457" s="18">
        <v>2.350223</v>
      </c>
      <c r="AJ457" s="18">
        <v>2.510916</v>
      </c>
      <c r="AK457" s="18">
        <v>2.228833</v>
      </c>
      <c r="AL457" s="19" t="s">
        <v>58</v>
      </c>
      <c r="AM457" s="19"/>
      <c r="AN457" s="19"/>
      <c r="AO457" s="19"/>
      <c r="AP457" s="19"/>
      <c r="AQ457" s="19"/>
    </row>
    <row r="458">
      <c r="A458" s="14" t="s">
        <v>666</v>
      </c>
      <c r="B458" s="14" t="s">
        <v>714</v>
      </c>
      <c r="C458" s="14" t="s">
        <v>662</v>
      </c>
      <c r="D458" s="14" t="s">
        <v>710</v>
      </c>
      <c r="E458" s="14" t="s">
        <v>60</v>
      </c>
      <c r="F458" s="18">
        <v>6.0</v>
      </c>
      <c r="G458" s="18">
        <v>0.0</v>
      </c>
      <c r="H458" s="18">
        <v>1028.0</v>
      </c>
      <c r="I458" s="18">
        <v>0.0</v>
      </c>
      <c r="J458" s="18">
        <v>7.620962</v>
      </c>
      <c r="K458" s="18">
        <v>7.702679</v>
      </c>
      <c r="L458" s="18">
        <v>7.580875</v>
      </c>
      <c r="M458" s="18">
        <v>5.500513</v>
      </c>
      <c r="N458" s="18">
        <v>0.714104</v>
      </c>
      <c r="O458" s="18">
        <v>0.0</v>
      </c>
      <c r="P458" s="18">
        <v>0.0</v>
      </c>
      <c r="Q458" s="18">
        <v>0.0</v>
      </c>
      <c r="R458" s="18">
        <v>1.162554</v>
      </c>
      <c r="S458" s="18">
        <v>1.772414</v>
      </c>
      <c r="T458" s="18">
        <v>1.039612</v>
      </c>
      <c r="U458" s="18">
        <v>1.039612</v>
      </c>
      <c r="V458" s="18">
        <v>1.162554</v>
      </c>
      <c r="W458" s="18">
        <v>1.772414</v>
      </c>
      <c r="X458" s="18">
        <v>1.772414</v>
      </c>
      <c r="Y458" s="18">
        <v>1.28378</v>
      </c>
      <c r="Z458" s="18">
        <v>0.0</v>
      </c>
      <c r="AA458" s="18">
        <v>3.728099</v>
      </c>
      <c r="AB458" s="18">
        <v>2.738372</v>
      </c>
      <c r="AC458" s="18">
        <v>2.228833</v>
      </c>
      <c r="AD458" s="18">
        <v>0.757576</v>
      </c>
      <c r="AE458" s="18">
        <v>1.313191</v>
      </c>
      <c r="AF458" s="18">
        <v>1.124487</v>
      </c>
      <c r="AG458" s="18">
        <v>1.171634</v>
      </c>
      <c r="AH458" s="18">
        <v>0.0</v>
      </c>
      <c r="AI458" s="18">
        <v>2.350223</v>
      </c>
      <c r="AJ458" s="18">
        <v>2.510916</v>
      </c>
      <c r="AK458" s="18">
        <v>2.228833</v>
      </c>
      <c r="AL458" s="19" t="s">
        <v>58</v>
      </c>
      <c r="AM458" s="19"/>
      <c r="AN458" s="19"/>
      <c r="AO458" s="19"/>
      <c r="AP458" s="19"/>
      <c r="AQ458" s="19"/>
    </row>
    <row r="459">
      <c r="A459" s="14" t="s">
        <v>668</v>
      </c>
      <c r="B459" s="14" t="s">
        <v>715</v>
      </c>
      <c r="C459" s="14" t="s">
        <v>662</v>
      </c>
      <c r="D459" s="14" t="s">
        <v>710</v>
      </c>
      <c r="E459" s="20">
        <v>46300.0</v>
      </c>
      <c r="F459" s="18">
        <v>8.0</v>
      </c>
      <c r="G459" s="18">
        <v>0.0</v>
      </c>
      <c r="H459" s="18">
        <v>2530.0</v>
      </c>
      <c r="I459" s="18">
        <v>0.0</v>
      </c>
      <c r="J459" s="18">
        <v>30.51547</v>
      </c>
      <c r="K459" s="18">
        <v>37.00305</v>
      </c>
      <c r="L459" s="18">
        <v>31.41829</v>
      </c>
      <c r="M459" s="18">
        <v>15.94774</v>
      </c>
      <c r="N459" s="18">
        <v>0.430984</v>
      </c>
      <c r="O459" s="18">
        <v>0.0</v>
      </c>
      <c r="P459" s="18">
        <v>0.0</v>
      </c>
      <c r="Q459" s="18">
        <v>3.408417</v>
      </c>
      <c r="R459" s="18">
        <v>6.393487</v>
      </c>
      <c r="S459" s="18">
        <v>7.720599</v>
      </c>
      <c r="T459" s="18">
        <v>3.408417</v>
      </c>
      <c r="U459" s="18">
        <v>3.53281</v>
      </c>
      <c r="V459" s="18">
        <v>3.53281</v>
      </c>
      <c r="W459" s="18">
        <v>7.720599</v>
      </c>
      <c r="X459" s="18">
        <v>7.845197</v>
      </c>
      <c r="Y459" s="18">
        <v>4.625381</v>
      </c>
      <c r="Z459" s="18">
        <v>0.0</v>
      </c>
      <c r="AA459" s="18">
        <v>3.728099</v>
      </c>
      <c r="AB459" s="18">
        <v>2.738372</v>
      </c>
      <c r="AC459" s="18">
        <v>2.228833</v>
      </c>
      <c r="AD459" s="18">
        <v>1.677806</v>
      </c>
      <c r="AE459" s="18">
        <v>3.292178</v>
      </c>
      <c r="AF459" s="18">
        <v>4.905818</v>
      </c>
      <c r="AG459" s="18">
        <v>4.616449</v>
      </c>
      <c r="AH459" s="18">
        <v>0.0</v>
      </c>
      <c r="AI459" s="18">
        <v>2.350223</v>
      </c>
      <c r="AJ459" s="18">
        <v>2.510916</v>
      </c>
      <c r="AK459" s="18">
        <v>2.228833</v>
      </c>
      <c r="AL459" s="19" t="s">
        <v>58</v>
      </c>
      <c r="AM459" s="19"/>
      <c r="AN459" s="19"/>
      <c r="AO459" s="19"/>
      <c r="AP459" s="19"/>
      <c r="AQ459" s="19"/>
    </row>
    <row r="460">
      <c r="A460" s="14" t="s">
        <v>669</v>
      </c>
      <c r="B460" s="14" t="s">
        <v>716</v>
      </c>
      <c r="C460" s="14" t="s">
        <v>662</v>
      </c>
      <c r="D460" s="14" t="s">
        <v>710</v>
      </c>
      <c r="E460" s="14" t="s">
        <v>62</v>
      </c>
      <c r="F460" s="18">
        <v>19.0</v>
      </c>
      <c r="G460" s="18">
        <v>0.0</v>
      </c>
      <c r="H460" s="18">
        <v>0.0</v>
      </c>
      <c r="I460" s="18">
        <v>0.0</v>
      </c>
      <c r="J460" s="18">
        <v>0.0</v>
      </c>
      <c r="K460" s="18">
        <v>0.0</v>
      </c>
      <c r="L460" s="18">
        <v>0.0</v>
      </c>
      <c r="M460" s="18">
        <v>0.0</v>
      </c>
      <c r="N460" s="18">
        <v>0.0</v>
      </c>
      <c r="O460" s="18">
        <v>0.0</v>
      </c>
      <c r="P460" s="18">
        <v>0.0</v>
      </c>
      <c r="Q460" s="18">
        <v>0.0</v>
      </c>
      <c r="R460" s="18">
        <v>0.0</v>
      </c>
      <c r="S460" s="18">
        <v>0.0</v>
      </c>
      <c r="T460" s="18">
        <v>0.0</v>
      </c>
      <c r="U460" s="18">
        <v>0.0</v>
      </c>
      <c r="V460" s="18">
        <v>0.0</v>
      </c>
      <c r="W460" s="18">
        <v>0.0</v>
      </c>
      <c r="X460" s="18">
        <v>0.0</v>
      </c>
      <c r="Y460" s="18">
        <v>0.0</v>
      </c>
      <c r="Z460" s="18">
        <v>0.0</v>
      </c>
      <c r="AA460" s="18">
        <v>3.728099</v>
      </c>
      <c r="AB460" s="18">
        <v>2.738372</v>
      </c>
      <c r="AC460" s="18">
        <v>2.228833</v>
      </c>
      <c r="AD460" s="18">
        <v>0.0</v>
      </c>
      <c r="AE460" s="18">
        <v>0.0</v>
      </c>
      <c r="AF460" s="18">
        <v>0.0</v>
      </c>
      <c r="AG460" s="18">
        <v>0.0</v>
      </c>
      <c r="AH460" s="18">
        <v>0.0</v>
      </c>
      <c r="AI460" s="18">
        <v>2.350223</v>
      </c>
      <c r="AJ460" s="18">
        <v>2.510916</v>
      </c>
      <c r="AK460" s="18">
        <v>2.228833</v>
      </c>
      <c r="AL460" s="19" t="s">
        <v>58</v>
      </c>
      <c r="AM460" s="19"/>
      <c r="AN460" s="19"/>
      <c r="AO460" s="19"/>
      <c r="AP460" s="19"/>
      <c r="AQ460" s="19"/>
    </row>
    <row r="461">
      <c r="A461" s="14" t="s">
        <v>717</v>
      </c>
      <c r="B461" s="14" t="s">
        <v>718</v>
      </c>
      <c r="C461" s="14" t="s">
        <v>719</v>
      </c>
      <c r="D461" s="14" t="s">
        <v>720</v>
      </c>
      <c r="E461" s="14" t="s">
        <v>62</v>
      </c>
      <c r="F461" s="18">
        <v>1.0</v>
      </c>
      <c r="G461" s="18">
        <v>0.0</v>
      </c>
      <c r="H461" s="18">
        <v>0.0</v>
      </c>
      <c r="I461" s="18">
        <v>0.0</v>
      </c>
      <c r="J461" s="18">
        <v>0.0</v>
      </c>
      <c r="K461" s="18">
        <v>0.0</v>
      </c>
      <c r="L461" s="18">
        <v>0.0</v>
      </c>
      <c r="M461" s="18">
        <v>0.0</v>
      </c>
      <c r="N461" s="18">
        <v>0.0</v>
      </c>
      <c r="O461" s="18">
        <v>0.0</v>
      </c>
      <c r="P461" s="18">
        <v>0.0</v>
      </c>
      <c r="Q461" s="18">
        <v>0.0</v>
      </c>
      <c r="R461" s="18">
        <v>0.0</v>
      </c>
      <c r="S461" s="18">
        <v>0.0</v>
      </c>
      <c r="T461" s="18">
        <v>0.0</v>
      </c>
      <c r="U461" s="18">
        <v>0.0</v>
      </c>
      <c r="V461" s="18">
        <v>0.0</v>
      </c>
      <c r="W461" s="18">
        <v>0.0</v>
      </c>
      <c r="X461" s="18">
        <v>0.0</v>
      </c>
      <c r="Y461" s="18">
        <v>0.0</v>
      </c>
      <c r="Z461" s="18">
        <v>0.0</v>
      </c>
      <c r="AA461" s="18">
        <v>11.04286</v>
      </c>
      <c r="AB461" s="18">
        <v>9.30503</v>
      </c>
      <c r="AC461" s="18">
        <v>9.562892</v>
      </c>
      <c r="AD461" s="18">
        <v>0.0</v>
      </c>
      <c r="AE461" s="18">
        <v>0.0</v>
      </c>
      <c r="AF461" s="18">
        <v>0.0</v>
      </c>
      <c r="AG461" s="18">
        <v>0.0</v>
      </c>
      <c r="AH461" s="18">
        <v>0.0</v>
      </c>
      <c r="AI461" s="18">
        <v>0.0</v>
      </c>
      <c r="AJ461" s="18">
        <v>0.0</v>
      </c>
      <c r="AK461" s="18">
        <v>0.0</v>
      </c>
      <c r="AL461" s="19" t="s">
        <v>58</v>
      </c>
      <c r="AM461" s="19"/>
      <c r="AN461" s="19"/>
      <c r="AO461" s="19"/>
      <c r="AP461" s="19"/>
      <c r="AQ461" s="19"/>
    </row>
    <row r="462">
      <c r="A462" s="14" t="s">
        <v>721</v>
      </c>
      <c r="B462" s="14" t="s">
        <v>722</v>
      </c>
      <c r="C462" s="14" t="s">
        <v>723</v>
      </c>
      <c r="D462" s="14" t="s">
        <v>724</v>
      </c>
      <c r="E462" s="17">
        <v>46310.0</v>
      </c>
      <c r="F462" s="18">
        <v>6.0</v>
      </c>
      <c r="G462" s="18">
        <v>0.0</v>
      </c>
      <c r="H462" s="18">
        <v>4524.0</v>
      </c>
      <c r="I462" s="18">
        <v>0.0</v>
      </c>
      <c r="J462" s="18">
        <v>110.1897</v>
      </c>
      <c r="K462" s="18">
        <v>111.2979</v>
      </c>
      <c r="L462" s="18">
        <v>101.547</v>
      </c>
      <c r="M462" s="18">
        <v>82.37688</v>
      </c>
      <c r="N462" s="18">
        <v>0.740148</v>
      </c>
      <c r="O462" s="18">
        <v>0.0</v>
      </c>
      <c r="P462" s="18">
        <v>0.5</v>
      </c>
      <c r="Q462" s="18">
        <v>0.5</v>
      </c>
      <c r="R462" s="18">
        <v>18.90674</v>
      </c>
      <c r="S462" s="18">
        <v>25.89167</v>
      </c>
      <c r="T462" s="18">
        <v>0.5</v>
      </c>
      <c r="U462" s="18">
        <v>9.514252</v>
      </c>
      <c r="V462" s="18">
        <v>9.514252</v>
      </c>
      <c r="W462" s="18">
        <v>18.90674</v>
      </c>
      <c r="X462" s="18">
        <v>25.89167</v>
      </c>
      <c r="Y462" s="18">
        <v>18.54965</v>
      </c>
      <c r="Z462" s="18">
        <v>0.0</v>
      </c>
      <c r="AA462" s="18">
        <v>8.243351</v>
      </c>
      <c r="AB462" s="18">
        <v>1.916617</v>
      </c>
      <c r="AC462" s="18">
        <v>3.727778</v>
      </c>
      <c r="AD462" s="18">
        <v>4.437083</v>
      </c>
      <c r="AE462" s="18">
        <v>18.90674</v>
      </c>
      <c r="AF462" s="18">
        <v>22.56373</v>
      </c>
      <c r="AG462" s="18">
        <v>18.54965</v>
      </c>
      <c r="AH462" s="18">
        <v>0.0</v>
      </c>
      <c r="AI462" s="18">
        <v>7.249615</v>
      </c>
      <c r="AJ462" s="18">
        <v>4.160413</v>
      </c>
      <c r="AK462" s="18">
        <v>2.880992</v>
      </c>
      <c r="AL462" s="19" t="s">
        <v>58</v>
      </c>
      <c r="AM462" s="19"/>
      <c r="AN462" s="19"/>
      <c r="AO462" s="19"/>
      <c r="AP462" s="19"/>
      <c r="AQ462" s="19"/>
    </row>
    <row r="463">
      <c r="A463" s="14" t="s">
        <v>725</v>
      </c>
      <c r="B463" s="14" t="s">
        <v>726</v>
      </c>
      <c r="C463" s="14" t="s">
        <v>723</v>
      </c>
      <c r="D463" s="14" t="s">
        <v>724</v>
      </c>
      <c r="E463" s="14" t="s">
        <v>72</v>
      </c>
      <c r="F463" s="18">
        <v>7.0</v>
      </c>
      <c r="G463" s="18">
        <v>0.0</v>
      </c>
      <c r="H463" s="18">
        <v>2985.0</v>
      </c>
      <c r="I463" s="18">
        <v>0.0</v>
      </c>
      <c r="J463" s="18">
        <v>48.09535</v>
      </c>
      <c r="K463" s="18">
        <v>51.82175</v>
      </c>
      <c r="L463" s="18">
        <v>50.21812</v>
      </c>
      <c r="M463" s="18">
        <v>43.5784</v>
      </c>
      <c r="N463" s="18">
        <v>0.840929</v>
      </c>
      <c r="O463" s="18">
        <v>0.0</v>
      </c>
      <c r="P463" s="18">
        <v>0.0</v>
      </c>
      <c r="Q463" s="18">
        <v>0.0</v>
      </c>
      <c r="R463" s="18">
        <v>0.0</v>
      </c>
      <c r="S463" s="18">
        <v>8.243351</v>
      </c>
      <c r="T463" s="18">
        <v>8.243351</v>
      </c>
      <c r="U463" s="18">
        <v>8.243351</v>
      </c>
      <c r="V463" s="18">
        <v>8.243351</v>
      </c>
      <c r="W463" s="18">
        <v>16.68261</v>
      </c>
      <c r="X463" s="18">
        <v>26.89579</v>
      </c>
      <c r="Y463" s="18">
        <v>7.403108</v>
      </c>
      <c r="Z463" s="18">
        <v>0.0</v>
      </c>
      <c r="AA463" s="18">
        <v>8.243351</v>
      </c>
      <c r="AB463" s="18">
        <v>1.916617</v>
      </c>
      <c r="AC463" s="18">
        <v>3.727778</v>
      </c>
      <c r="AD463" s="18">
        <v>4.024989</v>
      </c>
      <c r="AE463" s="18">
        <v>6.315083</v>
      </c>
      <c r="AF463" s="18">
        <v>10.86639</v>
      </c>
      <c r="AG463" s="18">
        <v>7.403108</v>
      </c>
      <c r="AH463" s="18">
        <v>0.0</v>
      </c>
      <c r="AI463" s="18">
        <v>7.249615</v>
      </c>
      <c r="AJ463" s="18">
        <v>4.160413</v>
      </c>
      <c r="AK463" s="18">
        <v>2.880992</v>
      </c>
      <c r="AL463" s="19" t="s">
        <v>58</v>
      </c>
      <c r="AM463" s="19"/>
      <c r="AN463" s="19"/>
      <c r="AO463" s="19"/>
      <c r="AP463" s="19"/>
      <c r="AQ463" s="19"/>
    </row>
    <row r="464">
      <c r="A464" s="14" t="s">
        <v>727</v>
      </c>
      <c r="B464" s="14" t="s">
        <v>728</v>
      </c>
      <c r="C464" s="14" t="s">
        <v>723</v>
      </c>
      <c r="D464" s="14" t="s">
        <v>724</v>
      </c>
      <c r="E464" s="14" t="s">
        <v>75</v>
      </c>
      <c r="F464" s="18">
        <v>2.0</v>
      </c>
      <c r="G464" s="18">
        <v>0.0</v>
      </c>
      <c r="H464" s="18">
        <v>0.0</v>
      </c>
      <c r="I464" s="18">
        <v>0.0</v>
      </c>
      <c r="J464" s="18">
        <v>0.0</v>
      </c>
      <c r="K464" s="18">
        <v>0.0</v>
      </c>
      <c r="L464" s="18">
        <v>0.0</v>
      </c>
      <c r="M464" s="18">
        <v>0.0</v>
      </c>
      <c r="N464" s="18">
        <v>0.0</v>
      </c>
      <c r="O464" s="18">
        <v>0.0</v>
      </c>
      <c r="P464" s="18">
        <v>0.0</v>
      </c>
      <c r="Q464" s="18">
        <v>0.0</v>
      </c>
      <c r="R464" s="18">
        <v>0.0</v>
      </c>
      <c r="S464" s="18">
        <v>0.0</v>
      </c>
      <c r="T464" s="18">
        <v>0.0</v>
      </c>
      <c r="U464" s="18">
        <v>0.0</v>
      </c>
      <c r="V464" s="18">
        <v>0.0</v>
      </c>
      <c r="W464" s="18">
        <v>0.0</v>
      </c>
      <c r="X464" s="18">
        <v>0.0</v>
      </c>
      <c r="Y464" s="18">
        <v>0.0</v>
      </c>
      <c r="Z464" s="18">
        <v>0.0</v>
      </c>
      <c r="AA464" s="18">
        <v>8.243351</v>
      </c>
      <c r="AB464" s="18">
        <v>1.916617</v>
      </c>
      <c r="AC464" s="18">
        <v>3.727778</v>
      </c>
      <c r="AD464" s="18">
        <v>3.136253</v>
      </c>
      <c r="AE464" s="18">
        <v>5.672704</v>
      </c>
      <c r="AF464" s="18">
        <v>7.936144</v>
      </c>
      <c r="AG464" s="18">
        <v>1.014122</v>
      </c>
      <c r="AH464" s="18">
        <v>0.0</v>
      </c>
      <c r="AI464" s="18">
        <v>7.249615</v>
      </c>
      <c r="AJ464" s="18">
        <v>4.160413</v>
      </c>
      <c r="AK464" s="18">
        <v>2.880992</v>
      </c>
      <c r="AL464" s="19" t="s">
        <v>58</v>
      </c>
      <c r="AM464" s="19"/>
      <c r="AN464" s="19"/>
      <c r="AO464" s="19"/>
      <c r="AP464" s="19"/>
      <c r="AQ464" s="19"/>
    </row>
    <row r="465">
      <c r="A465" s="14" t="s">
        <v>729</v>
      </c>
      <c r="B465" s="14" t="s">
        <v>730</v>
      </c>
      <c r="C465" s="14" t="s">
        <v>723</v>
      </c>
      <c r="D465" s="14" t="s">
        <v>724</v>
      </c>
      <c r="E465" s="14" t="s">
        <v>60</v>
      </c>
      <c r="F465" s="18">
        <v>18.0</v>
      </c>
      <c r="G465" s="18">
        <v>0.0</v>
      </c>
      <c r="H465" s="18">
        <v>2088.0</v>
      </c>
      <c r="I465" s="18">
        <v>0.0</v>
      </c>
      <c r="J465" s="18">
        <v>44.54791</v>
      </c>
      <c r="K465" s="18">
        <v>51.85785</v>
      </c>
      <c r="L465" s="18">
        <v>49.3606</v>
      </c>
      <c r="M465" s="18">
        <v>35.18882</v>
      </c>
      <c r="N465" s="18">
        <v>0.678563</v>
      </c>
      <c r="O465" s="18">
        <v>0.0</v>
      </c>
      <c r="P465" s="18">
        <v>0.0</v>
      </c>
      <c r="Q465" s="18">
        <v>0.0</v>
      </c>
      <c r="R465" s="18">
        <v>1.472414</v>
      </c>
      <c r="S465" s="18">
        <v>4.939775</v>
      </c>
      <c r="T465" s="18">
        <v>1.472414</v>
      </c>
      <c r="U465" s="18">
        <v>1.851786</v>
      </c>
      <c r="V465" s="18">
        <v>3.190755</v>
      </c>
      <c r="W465" s="18">
        <v>5.214305</v>
      </c>
      <c r="X465" s="18">
        <v>7.669156</v>
      </c>
      <c r="Y465" s="18">
        <v>2.880992</v>
      </c>
      <c r="Z465" s="18">
        <v>0.0</v>
      </c>
      <c r="AA465" s="18">
        <v>8.243351</v>
      </c>
      <c r="AB465" s="18">
        <v>1.916617</v>
      </c>
      <c r="AC465" s="18">
        <v>3.727778</v>
      </c>
      <c r="AD465" s="18">
        <v>1.472414</v>
      </c>
      <c r="AE465" s="18">
        <v>6.883412</v>
      </c>
      <c r="AF465" s="18">
        <v>5.50136</v>
      </c>
      <c r="AG465" s="18">
        <v>4.021564</v>
      </c>
      <c r="AH465" s="18">
        <v>0.0</v>
      </c>
      <c r="AI465" s="18">
        <v>7.249615</v>
      </c>
      <c r="AJ465" s="18">
        <v>4.160413</v>
      </c>
      <c r="AK465" s="18">
        <v>2.880992</v>
      </c>
      <c r="AL465" s="19" t="s">
        <v>58</v>
      </c>
      <c r="AM465" s="19"/>
      <c r="AN465" s="19"/>
      <c r="AO465" s="19"/>
      <c r="AP465" s="19"/>
      <c r="AQ465" s="19"/>
    </row>
    <row r="466">
      <c r="A466" s="14" t="s">
        <v>731</v>
      </c>
      <c r="B466" s="14" t="s">
        <v>732</v>
      </c>
      <c r="C466" s="14" t="s">
        <v>723</v>
      </c>
      <c r="D466" s="14" t="s">
        <v>724</v>
      </c>
      <c r="E466" s="20">
        <v>46300.0</v>
      </c>
      <c r="F466" s="18">
        <v>3.0</v>
      </c>
      <c r="G466" s="18">
        <v>0.0</v>
      </c>
      <c r="H466" s="18">
        <v>0.0</v>
      </c>
      <c r="I466" s="18">
        <v>0.0</v>
      </c>
      <c r="J466" s="18">
        <v>10.4</v>
      </c>
      <c r="K466" s="18">
        <v>11.18333</v>
      </c>
      <c r="L466" s="18">
        <v>11.43333</v>
      </c>
      <c r="M466" s="18">
        <v>10.78333</v>
      </c>
      <c r="N466" s="18">
        <v>0.964232</v>
      </c>
      <c r="O466" s="18">
        <v>0.0</v>
      </c>
      <c r="P466" s="18">
        <v>0.0</v>
      </c>
      <c r="Q466" s="18">
        <v>0.0</v>
      </c>
      <c r="R466" s="18">
        <v>0.4</v>
      </c>
      <c r="S466" s="18">
        <v>10.78333</v>
      </c>
      <c r="T466" s="18">
        <v>0.4</v>
      </c>
      <c r="U466" s="18">
        <v>0.4</v>
      </c>
      <c r="V466" s="18">
        <v>0.4</v>
      </c>
      <c r="W466" s="18">
        <v>10.78333</v>
      </c>
      <c r="X466" s="18">
        <v>10.78333</v>
      </c>
      <c r="Y466" s="18">
        <v>3.727778</v>
      </c>
      <c r="Z466" s="18">
        <v>0.0</v>
      </c>
      <c r="AA466" s="18">
        <v>8.243351</v>
      </c>
      <c r="AB466" s="18">
        <v>1.916617</v>
      </c>
      <c r="AC466" s="18">
        <v>3.727778</v>
      </c>
      <c r="AD466" s="18">
        <v>7.259594</v>
      </c>
      <c r="AE466" s="18">
        <v>14.67853</v>
      </c>
      <c r="AF466" s="18">
        <v>17.3459</v>
      </c>
      <c r="AG466" s="18">
        <v>21.43133</v>
      </c>
      <c r="AH466" s="18">
        <v>0.0</v>
      </c>
      <c r="AI466" s="18">
        <v>7.249615</v>
      </c>
      <c r="AJ466" s="18">
        <v>4.160413</v>
      </c>
      <c r="AK466" s="18">
        <v>2.880992</v>
      </c>
      <c r="AL466" s="19" t="s">
        <v>58</v>
      </c>
      <c r="AM466" s="19"/>
      <c r="AN466" s="19"/>
      <c r="AO466" s="19"/>
      <c r="AP466" s="19"/>
      <c r="AQ466" s="19"/>
    </row>
    <row r="467">
      <c r="A467" s="14" t="s">
        <v>733</v>
      </c>
      <c r="B467" s="14" t="s">
        <v>734</v>
      </c>
      <c r="C467" s="14" t="s">
        <v>723</v>
      </c>
      <c r="D467" s="14" t="s">
        <v>724</v>
      </c>
      <c r="E467" s="14" t="s">
        <v>62</v>
      </c>
      <c r="F467" s="18">
        <v>82.0</v>
      </c>
      <c r="G467" s="18">
        <v>0.0</v>
      </c>
      <c r="H467" s="18">
        <v>0.0</v>
      </c>
      <c r="I467" s="18">
        <v>0.0</v>
      </c>
      <c r="J467" s="18">
        <v>0.0</v>
      </c>
      <c r="K467" s="18">
        <v>0.0</v>
      </c>
      <c r="L467" s="18">
        <v>0.0</v>
      </c>
      <c r="M467" s="18">
        <v>0.0</v>
      </c>
      <c r="N467" s="18">
        <v>0.0</v>
      </c>
      <c r="O467" s="18">
        <v>0.0</v>
      </c>
      <c r="P467" s="18">
        <v>0.0</v>
      </c>
      <c r="Q467" s="18">
        <v>0.0</v>
      </c>
      <c r="R467" s="18">
        <v>0.0</v>
      </c>
      <c r="S467" s="18">
        <v>0.0</v>
      </c>
      <c r="T467" s="18">
        <v>0.0</v>
      </c>
      <c r="U467" s="18">
        <v>0.0</v>
      </c>
      <c r="V467" s="18">
        <v>0.0</v>
      </c>
      <c r="W467" s="18">
        <v>0.0</v>
      </c>
      <c r="X467" s="18">
        <v>0.0</v>
      </c>
      <c r="Y467" s="18">
        <v>0.0</v>
      </c>
      <c r="Z467" s="18">
        <v>0.0</v>
      </c>
      <c r="AA467" s="18">
        <v>8.243351</v>
      </c>
      <c r="AB467" s="18">
        <v>1.916617</v>
      </c>
      <c r="AC467" s="18">
        <v>3.727778</v>
      </c>
      <c r="AD467" s="18">
        <v>0.0</v>
      </c>
      <c r="AE467" s="18">
        <v>0.0</v>
      </c>
      <c r="AF467" s="18">
        <v>0.0</v>
      </c>
      <c r="AG467" s="18">
        <v>0.0</v>
      </c>
      <c r="AH467" s="18">
        <v>0.0</v>
      </c>
      <c r="AI467" s="18">
        <v>7.249615</v>
      </c>
      <c r="AJ467" s="18">
        <v>4.160413</v>
      </c>
      <c r="AK467" s="18">
        <v>2.880992</v>
      </c>
      <c r="AL467" s="19" t="s">
        <v>58</v>
      </c>
      <c r="AM467" s="19"/>
      <c r="AN467" s="19"/>
      <c r="AO467" s="19"/>
      <c r="AP467" s="19"/>
      <c r="AQ467" s="19"/>
    </row>
    <row r="468">
      <c r="A468" s="14" t="s">
        <v>721</v>
      </c>
      <c r="B468" s="14" t="s">
        <v>735</v>
      </c>
      <c r="C468" s="14" t="s">
        <v>723</v>
      </c>
      <c r="D468" s="14" t="s">
        <v>736</v>
      </c>
      <c r="E468" s="17">
        <v>46310.0</v>
      </c>
      <c r="F468" s="18">
        <v>13.0</v>
      </c>
      <c r="G468" s="18">
        <v>0.0</v>
      </c>
      <c r="H468" s="18">
        <v>13458.0</v>
      </c>
      <c r="I468" s="18">
        <v>0.0</v>
      </c>
      <c r="J468" s="18">
        <v>418.3707</v>
      </c>
      <c r="K468" s="18">
        <v>391.1528</v>
      </c>
      <c r="L468" s="18">
        <v>351.6012</v>
      </c>
      <c r="M468" s="18">
        <v>314.6903</v>
      </c>
      <c r="N468" s="18">
        <v>0.80452</v>
      </c>
      <c r="O468" s="18">
        <v>0.0</v>
      </c>
      <c r="P468" s="18">
        <v>0.0</v>
      </c>
      <c r="Q468" s="18">
        <v>0.0</v>
      </c>
      <c r="R468" s="18">
        <v>4.437083</v>
      </c>
      <c r="S468" s="18">
        <v>27.05867</v>
      </c>
      <c r="T468" s="18">
        <v>2.009765</v>
      </c>
      <c r="U468" s="18">
        <v>4.437083</v>
      </c>
      <c r="V468" s="18">
        <v>19.37296</v>
      </c>
      <c r="W468" s="18">
        <v>27.05867</v>
      </c>
      <c r="X468" s="18">
        <v>33.78943</v>
      </c>
      <c r="Y468" s="18">
        <v>30.08868</v>
      </c>
      <c r="Z468" s="18">
        <v>0.0</v>
      </c>
      <c r="AA468" s="18">
        <v>8.689199</v>
      </c>
      <c r="AB468" s="18">
        <v>8.043118</v>
      </c>
      <c r="AC468" s="18">
        <v>13.22688</v>
      </c>
      <c r="AD468" s="18">
        <v>4.437083</v>
      </c>
      <c r="AE468" s="18">
        <v>18.90674</v>
      </c>
      <c r="AF468" s="18">
        <v>22.56373</v>
      </c>
      <c r="AG468" s="18">
        <v>18.54965</v>
      </c>
      <c r="AH468" s="18">
        <v>0.0</v>
      </c>
      <c r="AI468" s="18">
        <v>7.249615</v>
      </c>
      <c r="AJ468" s="18">
        <v>4.160413</v>
      </c>
      <c r="AK468" s="18">
        <v>2.880992</v>
      </c>
      <c r="AL468" s="19" t="s">
        <v>58</v>
      </c>
      <c r="AM468" s="19"/>
      <c r="AN468" s="19"/>
      <c r="AO468" s="19"/>
      <c r="AP468" s="19"/>
      <c r="AQ468" s="19"/>
    </row>
    <row r="469">
      <c r="A469" s="14" t="s">
        <v>725</v>
      </c>
      <c r="B469" s="14" t="s">
        <v>737</v>
      </c>
      <c r="C469" s="14" t="s">
        <v>723</v>
      </c>
      <c r="D469" s="14" t="s">
        <v>736</v>
      </c>
      <c r="E469" s="14" t="s">
        <v>72</v>
      </c>
      <c r="F469" s="18">
        <v>19.0</v>
      </c>
      <c r="G469" s="18">
        <v>0.0</v>
      </c>
      <c r="H469" s="18">
        <v>11121.0</v>
      </c>
      <c r="I469" s="18">
        <v>0.0</v>
      </c>
      <c r="J469" s="18">
        <v>258.3253</v>
      </c>
      <c r="K469" s="18">
        <v>251.3108</v>
      </c>
      <c r="L469" s="18">
        <v>238.0095</v>
      </c>
      <c r="M469" s="18">
        <v>190.583</v>
      </c>
      <c r="N469" s="18">
        <v>0.758356</v>
      </c>
      <c r="O469" s="18">
        <v>0.0</v>
      </c>
      <c r="P469" s="18">
        <v>0.0</v>
      </c>
      <c r="Q469" s="18">
        <v>0.840829</v>
      </c>
      <c r="R469" s="18">
        <v>4.199847</v>
      </c>
      <c r="S469" s="18">
        <v>6.327256</v>
      </c>
      <c r="T469" s="18">
        <v>0.840829</v>
      </c>
      <c r="U469" s="18">
        <v>3.671863</v>
      </c>
      <c r="V469" s="18">
        <v>4.024989</v>
      </c>
      <c r="W469" s="18">
        <v>5.052961</v>
      </c>
      <c r="X469" s="18">
        <v>22.72776</v>
      </c>
      <c r="Y469" s="18">
        <v>13.22688</v>
      </c>
      <c r="Z469" s="18">
        <v>0.0</v>
      </c>
      <c r="AA469" s="18">
        <v>8.689199</v>
      </c>
      <c r="AB469" s="18">
        <v>8.043118</v>
      </c>
      <c r="AC469" s="18">
        <v>13.22688</v>
      </c>
      <c r="AD469" s="18">
        <v>4.024989</v>
      </c>
      <c r="AE469" s="18">
        <v>6.315083</v>
      </c>
      <c r="AF469" s="18">
        <v>10.86639</v>
      </c>
      <c r="AG469" s="18">
        <v>7.403108</v>
      </c>
      <c r="AH469" s="18">
        <v>0.0</v>
      </c>
      <c r="AI469" s="18">
        <v>7.249615</v>
      </c>
      <c r="AJ469" s="18">
        <v>4.160413</v>
      </c>
      <c r="AK469" s="18">
        <v>2.880992</v>
      </c>
      <c r="AL469" s="19" t="s">
        <v>58</v>
      </c>
      <c r="AM469" s="19"/>
      <c r="AN469" s="19"/>
      <c r="AO469" s="19"/>
      <c r="AP469" s="19"/>
      <c r="AQ469" s="19"/>
    </row>
    <row r="470">
      <c r="A470" s="14" t="s">
        <v>727</v>
      </c>
      <c r="B470" s="14" t="s">
        <v>738</v>
      </c>
      <c r="C470" s="14" t="s">
        <v>723</v>
      </c>
      <c r="D470" s="14" t="s">
        <v>736</v>
      </c>
      <c r="E470" s="14" t="s">
        <v>75</v>
      </c>
      <c r="F470" s="18">
        <v>24.0</v>
      </c>
      <c r="G470" s="18">
        <v>0.0</v>
      </c>
      <c r="H470" s="18">
        <v>10541.0</v>
      </c>
      <c r="I470" s="18">
        <v>0.0</v>
      </c>
      <c r="J470" s="18">
        <v>232.2475</v>
      </c>
      <c r="K470" s="18">
        <v>235.6117</v>
      </c>
      <c r="L470" s="18">
        <v>221.8088</v>
      </c>
      <c r="M470" s="18">
        <v>161.5515</v>
      </c>
      <c r="N470" s="18">
        <v>0.685669</v>
      </c>
      <c r="O470" s="18">
        <v>0.0</v>
      </c>
      <c r="P470" s="18">
        <v>0.0</v>
      </c>
      <c r="Q470" s="18">
        <v>1.0</v>
      </c>
      <c r="R470" s="18">
        <v>4.165441</v>
      </c>
      <c r="S470" s="18">
        <v>8.689199</v>
      </c>
      <c r="T470" s="18">
        <v>1.0</v>
      </c>
      <c r="U470" s="18">
        <v>3.136253</v>
      </c>
      <c r="V470" s="18">
        <v>3.998136</v>
      </c>
      <c r="W470" s="18">
        <v>7.687918</v>
      </c>
      <c r="X470" s="18">
        <v>13.12956</v>
      </c>
      <c r="Y470" s="18">
        <v>9.817152</v>
      </c>
      <c r="Z470" s="18">
        <v>0.0</v>
      </c>
      <c r="AA470" s="18">
        <v>8.689199</v>
      </c>
      <c r="AB470" s="18">
        <v>8.043118</v>
      </c>
      <c r="AC470" s="18">
        <v>13.22688</v>
      </c>
      <c r="AD470" s="18">
        <v>3.136253</v>
      </c>
      <c r="AE470" s="18">
        <v>5.672704</v>
      </c>
      <c r="AF470" s="18">
        <v>7.936144</v>
      </c>
      <c r="AG470" s="18">
        <v>1.014122</v>
      </c>
      <c r="AH470" s="18">
        <v>0.0</v>
      </c>
      <c r="AI470" s="18">
        <v>7.249615</v>
      </c>
      <c r="AJ470" s="18">
        <v>4.160413</v>
      </c>
      <c r="AK470" s="18">
        <v>2.880992</v>
      </c>
      <c r="AL470" s="19" t="s">
        <v>58</v>
      </c>
      <c r="AM470" s="19"/>
      <c r="AN470" s="19"/>
      <c r="AO470" s="19"/>
      <c r="AP470" s="19"/>
      <c r="AQ470" s="19"/>
    </row>
    <row r="471">
      <c r="A471" s="14" t="s">
        <v>729</v>
      </c>
      <c r="B471" s="14" t="s">
        <v>739</v>
      </c>
      <c r="C471" s="14" t="s">
        <v>723</v>
      </c>
      <c r="D471" s="14" t="s">
        <v>736</v>
      </c>
      <c r="E471" s="14" t="s">
        <v>60</v>
      </c>
      <c r="F471" s="18">
        <v>7.0</v>
      </c>
      <c r="G471" s="18">
        <v>0.0</v>
      </c>
      <c r="H471" s="18">
        <v>3904.0</v>
      </c>
      <c r="I471" s="18">
        <v>0.0</v>
      </c>
      <c r="J471" s="18">
        <v>91.97812</v>
      </c>
      <c r="K471" s="18">
        <v>89.94981</v>
      </c>
      <c r="L471" s="18">
        <v>71.62501</v>
      </c>
      <c r="M471" s="18">
        <v>81.86219</v>
      </c>
      <c r="N471" s="18">
        <v>0.910087</v>
      </c>
      <c r="O471" s="18">
        <v>0.0</v>
      </c>
      <c r="P471" s="18">
        <v>0.0</v>
      </c>
      <c r="Q471" s="18">
        <v>0.0</v>
      </c>
      <c r="R471" s="18">
        <v>0.0</v>
      </c>
      <c r="S471" s="18">
        <v>8.08762</v>
      </c>
      <c r="T471" s="18">
        <v>8.08762</v>
      </c>
      <c r="U471" s="18">
        <v>8.08762</v>
      </c>
      <c r="V471" s="18">
        <v>8.08762</v>
      </c>
      <c r="W471" s="18">
        <v>12.97496</v>
      </c>
      <c r="X471" s="18">
        <v>68.88722</v>
      </c>
      <c r="Y471" s="18">
        <v>12.84997</v>
      </c>
      <c r="Z471" s="18">
        <v>0.0</v>
      </c>
      <c r="AA471" s="18">
        <v>8.689199</v>
      </c>
      <c r="AB471" s="18">
        <v>8.043118</v>
      </c>
      <c r="AC471" s="18">
        <v>13.22688</v>
      </c>
      <c r="AD471" s="18">
        <v>1.472414</v>
      </c>
      <c r="AE471" s="18">
        <v>6.883412</v>
      </c>
      <c r="AF471" s="18">
        <v>5.50136</v>
      </c>
      <c r="AG471" s="18">
        <v>4.021564</v>
      </c>
      <c r="AH471" s="18">
        <v>0.0</v>
      </c>
      <c r="AI471" s="18">
        <v>7.249615</v>
      </c>
      <c r="AJ471" s="18">
        <v>4.160413</v>
      </c>
      <c r="AK471" s="18">
        <v>2.880992</v>
      </c>
      <c r="AL471" s="19" t="s">
        <v>58</v>
      </c>
      <c r="AM471" s="19"/>
      <c r="AN471" s="19"/>
      <c r="AO471" s="19"/>
      <c r="AP471" s="19"/>
      <c r="AQ471" s="19"/>
    </row>
    <row r="472">
      <c r="A472" s="14" t="s">
        <v>731</v>
      </c>
      <c r="B472" s="14" t="s">
        <v>740</v>
      </c>
      <c r="C472" s="14" t="s">
        <v>723</v>
      </c>
      <c r="D472" s="14" t="s">
        <v>736</v>
      </c>
      <c r="E472" s="20">
        <v>46300.0</v>
      </c>
      <c r="F472" s="18">
        <v>10.0</v>
      </c>
      <c r="G472" s="18">
        <v>0.0</v>
      </c>
      <c r="H472" s="18">
        <v>12434.0</v>
      </c>
      <c r="I472" s="18">
        <v>0.0</v>
      </c>
      <c r="J472" s="18">
        <v>215.3447</v>
      </c>
      <c r="K472" s="18">
        <v>214.3133</v>
      </c>
      <c r="L472" s="18">
        <v>224.38</v>
      </c>
      <c r="M472" s="18">
        <v>149.9214</v>
      </c>
      <c r="N472" s="18">
        <v>0.699543</v>
      </c>
      <c r="O472" s="18">
        <v>0.0</v>
      </c>
      <c r="P472" s="18">
        <v>0.0</v>
      </c>
      <c r="Q472" s="18">
        <v>5.803378</v>
      </c>
      <c r="R472" s="18">
        <v>14.67853</v>
      </c>
      <c r="S472" s="18">
        <v>18.33039</v>
      </c>
      <c r="T472" s="18">
        <v>5.803378</v>
      </c>
      <c r="U472" s="18">
        <v>7.259594</v>
      </c>
      <c r="V472" s="18">
        <v>14.67853</v>
      </c>
      <c r="W472" s="18">
        <v>18.32008</v>
      </c>
      <c r="X472" s="18">
        <v>18.33039</v>
      </c>
      <c r="Y472" s="18">
        <v>21.43133</v>
      </c>
      <c r="Z472" s="18">
        <v>0.0</v>
      </c>
      <c r="AA472" s="18">
        <v>8.689199</v>
      </c>
      <c r="AB472" s="18">
        <v>8.043118</v>
      </c>
      <c r="AC472" s="18">
        <v>13.22688</v>
      </c>
      <c r="AD472" s="18">
        <v>7.259594</v>
      </c>
      <c r="AE472" s="18">
        <v>14.67853</v>
      </c>
      <c r="AF472" s="18">
        <v>17.3459</v>
      </c>
      <c r="AG472" s="18">
        <v>21.43133</v>
      </c>
      <c r="AH472" s="18">
        <v>0.0</v>
      </c>
      <c r="AI472" s="18">
        <v>7.249615</v>
      </c>
      <c r="AJ472" s="18">
        <v>4.160413</v>
      </c>
      <c r="AK472" s="18">
        <v>2.880992</v>
      </c>
      <c r="AL472" s="19" t="s">
        <v>58</v>
      </c>
      <c r="AM472" s="19"/>
      <c r="AN472" s="19"/>
      <c r="AO472" s="19"/>
      <c r="AP472" s="19"/>
      <c r="AQ472" s="19"/>
    </row>
    <row r="473">
      <c r="A473" s="14" t="s">
        <v>733</v>
      </c>
      <c r="B473" s="14" t="s">
        <v>741</v>
      </c>
      <c r="C473" s="14" t="s">
        <v>723</v>
      </c>
      <c r="D473" s="14" t="s">
        <v>736</v>
      </c>
      <c r="E473" s="14" t="s">
        <v>62</v>
      </c>
      <c r="F473" s="18">
        <v>74.0</v>
      </c>
      <c r="G473" s="18">
        <v>0.0</v>
      </c>
      <c r="H473" s="18">
        <v>0.0</v>
      </c>
      <c r="I473" s="18">
        <v>0.0</v>
      </c>
      <c r="J473" s="18">
        <v>0.0</v>
      </c>
      <c r="K473" s="18">
        <v>0.0</v>
      </c>
      <c r="L473" s="18">
        <v>0.0</v>
      </c>
      <c r="M473" s="18">
        <v>0.0</v>
      </c>
      <c r="N473" s="18">
        <v>0.0</v>
      </c>
      <c r="O473" s="18">
        <v>0.0</v>
      </c>
      <c r="P473" s="18">
        <v>0.0</v>
      </c>
      <c r="Q473" s="18">
        <v>0.0</v>
      </c>
      <c r="R473" s="18">
        <v>0.0</v>
      </c>
      <c r="S473" s="18">
        <v>0.0</v>
      </c>
      <c r="T473" s="18">
        <v>0.0</v>
      </c>
      <c r="U473" s="18">
        <v>0.0</v>
      </c>
      <c r="V473" s="18">
        <v>0.0</v>
      </c>
      <c r="W473" s="18">
        <v>0.0</v>
      </c>
      <c r="X473" s="18">
        <v>0.0</v>
      </c>
      <c r="Y473" s="18">
        <v>0.0</v>
      </c>
      <c r="Z473" s="18">
        <v>0.0</v>
      </c>
      <c r="AA473" s="18">
        <v>8.689199</v>
      </c>
      <c r="AB473" s="18">
        <v>8.043118</v>
      </c>
      <c r="AC473" s="18">
        <v>13.22688</v>
      </c>
      <c r="AD473" s="18">
        <v>0.0</v>
      </c>
      <c r="AE473" s="18">
        <v>0.0</v>
      </c>
      <c r="AF473" s="18">
        <v>0.0</v>
      </c>
      <c r="AG473" s="18">
        <v>0.0</v>
      </c>
      <c r="AH473" s="18">
        <v>0.0</v>
      </c>
      <c r="AI473" s="18">
        <v>7.249615</v>
      </c>
      <c r="AJ473" s="18">
        <v>4.160413</v>
      </c>
      <c r="AK473" s="18">
        <v>2.880992</v>
      </c>
      <c r="AL473" s="19" t="s">
        <v>58</v>
      </c>
      <c r="AM473" s="19"/>
      <c r="AN473" s="19"/>
      <c r="AO473" s="19"/>
      <c r="AP473" s="19"/>
      <c r="AQ473" s="19"/>
    </row>
    <row r="474">
      <c r="A474" s="14" t="s">
        <v>721</v>
      </c>
      <c r="B474" s="14" t="s">
        <v>742</v>
      </c>
      <c r="C474" s="14" t="s">
        <v>723</v>
      </c>
      <c r="D474" s="14" t="s">
        <v>743</v>
      </c>
      <c r="E474" s="17">
        <v>46310.0</v>
      </c>
      <c r="F474" s="18">
        <v>1.0</v>
      </c>
      <c r="G474" s="18">
        <v>0.0</v>
      </c>
      <c r="H474" s="18">
        <v>861.0</v>
      </c>
      <c r="I474" s="18">
        <v>0.0</v>
      </c>
      <c r="J474" s="18">
        <v>11.2788</v>
      </c>
      <c r="K474" s="18">
        <v>11.37102</v>
      </c>
      <c r="L474" s="18">
        <v>11.28747</v>
      </c>
      <c r="M474" s="18">
        <v>11.37102</v>
      </c>
      <c r="N474" s="18">
        <v>1.0</v>
      </c>
      <c r="O474" s="18">
        <v>11.37102</v>
      </c>
      <c r="P474" s="18">
        <v>11.37102</v>
      </c>
      <c r="Q474" s="18">
        <v>11.37102</v>
      </c>
      <c r="R474" s="18">
        <v>11.37102</v>
      </c>
      <c r="S474" s="18">
        <v>11.37102</v>
      </c>
      <c r="T474" s="18">
        <v>11.37102</v>
      </c>
      <c r="U474" s="18">
        <v>11.37102</v>
      </c>
      <c r="V474" s="18">
        <v>11.37102</v>
      </c>
      <c r="W474" s="18">
        <v>11.37102</v>
      </c>
      <c r="X474" s="18">
        <v>11.37102</v>
      </c>
      <c r="Y474" s="18">
        <v>11.37102</v>
      </c>
      <c r="Z474" s="18">
        <v>0.0</v>
      </c>
      <c r="AA474" s="18">
        <v>0.785222</v>
      </c>
      <c r="AB474" s="18">
        <v>0.276212</v>
      </c>
      <c r="AC474" s="18">
        <v>0.486185</v>
      </c>
      <c r="AD474" s="18">
        <v>4.437083</v>
      </c>
      <c r="AE474" s="18">
        <v>18.90674</v>
      </c>
      <c r="AF474" s="18">
        <v>22.56373</v>
      </c>
      <c r="AG474" s="18">
        <v>18.54965</v>
      </c>
      <c r="AH474" s="18">
        <v>0.0</v>
      </c>
      <c r="AI474" s="18">
        <v>7.249615</v>
      </c>
      <c r="AJ474" s="18">
        <v>4.160413</v>
      </c>
      <c r="AK474" s="18">
        <v>2.880992</v>
      </c>
      <c r="AL474" s="19" t="s">
        <v>58</v>
      </c>
      <c r="AM474" s="19"/>
      <c r="AN474" s="19"/>
      <c r="AO474" s="19"/>
      <c r="AP474" s="19"/>
      <c r="AQ474" s="19"/>
    </row>
    <row r="475">
      <c r="A475" s="14" t="s">
        <v>725</v>
      </c>
      <c r="B475" s="14" t="s">
        <v>744</v>
      </c>
      <c r="C475" s="14" t="s">
        <v>723</v>
      </c>
      <c r="D475" s="14" t="s">
        <v>743</v>
      </c>
      <c r="E475" s="14" t="s">
        <v>72</v>
      </c>
      <c r="F475" s="18">
        <v>1.0</v>
      </c>
      <c r="G475" s="18">
        <v>0.0</v>
      </c>
      <c r="H475" s="18">
        <v>58.0</v>
      </c>
      <c r="I475" s="18">
        <v>0.0</v>
      </c>
      <c r="J475" s="18">
        <v>0.767857</v>
      </c>
      <c r="K475" s="18">
        <v>0.274034</v>
      </c>
      <c r="L475" s="18">
        <v>0.269198</v>
      </c>
      <c r="M475" s="18">
        <v>0.274034</v>
      </c>
      <c r="N475" s="18">
        <v>1.0</v>
      </c>
      <c r="O475" s="18">
        <v>0.274034</v>
      </c>
      <c r="P475" s="18">
        <v>0.274034</v>
      </c>
      <c r="Q475" s="18">
        <v>0.274034</v>
      </c>
      <c r="R475" s="18">
        <v>0.274034</v>
      </c>
      <c r="S475" s="18">
        <v>0.274034</v>
      </c>
      <c r="T475" s="18">
        <v>0.274034</v>
      </c>
      <c r="U475" s="18">
        <v>0.274034</v>
      </c>
      <c r="V475" s="18">
        <v>0.274034</v>
      </c>
      <c r="W475" s="18">
        <v>0.274034</v>
      </c>
      <c r="X475" s="18">
        <v>0.274034</v>
      </c>
      <c r="Y475" s="18">
        <v>0.274034</v>
      </c>
      <c r="Z475" s="18">
        <v>0.0</v>
      </c>
      <c r="AA475" s="18">
        <v>0.785222</v>
      </c>
      <c r="AB475" s="18">
        <v>0.276212</v>
      </c>
      <c r="AC475" s="18">
        <v>0.486185</v>
      </c>
      <c r="AD475" s="18">
        <v>4.024989</v>
      </c>
      <c r="AE475" s="18">
        <v>6.315083</v>
      </c>
      <c r="AF475" s="18">
        <v>10.86639</v>
      </c>
      <c r="AG475" s="18">
        <v>7.403108</v>
      </c>
      <c r="AH475" s="18">
        <v>0.0</v>
      </c>
      <c r="AI475" s="18">
        <v>7.249615</v>
      </c>
      <c r="AJ475" s="18">
        <v>4.160413</v>
      </c>
      <c r="AK475" s="18">
        <v>2.880992</v>
      </c>
      <c r="AL475" s="19" t="s">
        <v>58</v>
      </c>
      <c r="AM475" s="19"/>
      <c r="AN475" s="19"/>
      <c r="AO475" s="19"/>
      <c r="AP475" s="19"/>
      <c r="AQ475" s="19"/>
    </row>
    <row r="476">
      <c r="A476" s="14" t="s">
        <v>727</v>
      </c>
      <c r="B476" s="14" t="s">
        <v>745</v>
      </c>
      <c r="C476" s="14" t="s">
        <v>723</v>
      </c>
      <c r="D476" s="14" t="s">
        <v>743</v>
      </c>
      <c r="E476" s="14" t="s">
        <v>75</v>
      </c>
      <c r="F476" s="18">
        <v>3.0</v>
      </c>
      <c r="G476" s="18">
        <v>0.0</v>
      </c>
      <c r="H476" s="18">
        <v>342.0</v>
      </c>
      <c r="I476" s="18">
        <v>0.0</v>
      </c>
      <c r="J476" s="18">
        <v>1.142857</v>
      </c>
      <c r="K476" s="18">
        <v>1.458555</v>
      </c>
      <c r="L476" s="18">
        <v>1.290617</v>
      </c>
      <c r="M476" s="18">
        <v>0.785222</v>
      </c>
      <c r="N476" s="18">
        <v>0.538356</v>
      </c>
      <c r="O476" s="18">
        <v>0.0</v>
      </c>
      <c r="P476" s="18">
        <v>0.0</v>
      </c>
      <c r="Q476" s="18">
        <v>0.0</v>
      </c>
      <c r="R476" s="18">
        <v>0.673333</v>
      </c>
      <c r="S476" s="18">
        <v>0.785222</v>
      </c>
      <c r="T476" s="18">
        <v>0.673333</v>
      </c>
      <c r="U476" s="18">
        <v>0.673333</v>
      </c>
      <c r="V476" s="18">
        <v>0.673333</v>
      </c>
      <c r="W476" s="18">
        <v>0.785222</v>
      </c>
      <c r="X476" s="18">
        <v>0.785222</v>
      </c>
      <c r="Y476" s="18">
        <v>0.486185</v>
      </c>
      <c r="Z476" s="18">
        <v>0.0</v>
      </c>
      <c r="AA476" s="18">
        <v>0.785222</v>
      </c>
      <c r="AB476" s="18">
        <v>0.276212</v>
      </c>
      <c r="AC476" s="18">
        <v>0.486185</v>
      </c>
      <c r="AD476" s="18">
        <v>3.136253</v>
      </c>
      <c r="AE476" s="18">
        <v>5.672704</v>
      </c>
      <c r="AF476" s="18">
        <v>7.936144</v>
      </c>
      <c r="AG476" s="18">
        <v>1.014122</v>
      </c>
      <c r="AH476" s="18">
        <v>0.0</v>
      </c>
      <c r="AI476" s="18">
        <v>7.249615</v>
      </c>
      <c r="AJ476" s="18">
        <v>4.160413</v>
      </c>
      <c r="AK476" s="18">
        <v>2.880992</v>
      </c>
      <c r="AL476" s="19" t="s">
        <v>58</v>
      </c>
      <c r="AM476" s="19"/>
      <c r="AN476" s="19"/>
      <c r="AO476" s="19"/>
      <c r="AP476" s="19"/>
      <c r="AQ476" s="19"/>
    </row>
    <row r="477">
      <c r="A477" s="14" t="s">
        <v>729</v>
      </c>
      <c r="B477" s="14" t="s">
        <v>746</v>
      </c>
      <c r="C477" s="14" t="s">
        <v>723</v>
      </c>
      <c r="D477" s="14" t="s">
        <v>743</v>
      </c>
      <c r="E477" s="14" t="s">
        <v>60</v>
      </c>
      <c r="F477" s="18">
        <v>1.0</v>
      </c>
      <c r="G477" s="18">
        <v>0.0</v>
      </c>
      <c r="H477" s="18">
        <v>77.0</v>
      </c>
      <c r="I477" s="18">
        <v>0.0</v>
      </c>
      <c r="J477" s="18">
        <v>4.164153</v>
      </c>
      <c r="K477" s="18">
        <v>4.021564</v>
      </c>
      <c r="L477" s="18">
        <v>3.276836</v>
      </c>
      <c r="M477" s="18">
        <v>4.021564</v>
      </c>
      <c r="N477" s="18">
        <v>1.0</v>
      </c>
      <c r="O477" s="18">
        <v>4.021564</v>
      </c>
      <c r="P477" s="18">
        <v>4.021564</v>
      </c>
      <c r="Q477" s="18">
        <v>4.021564</v>
      </c>
      <c r="R477" s="18">
        <v>4.021564</v>
      </c>
      <c r="S477" s="18">
        <v>4.021564</v>
      </c>
      <c r="T477" s="18">
        <v>4.021564</v>
      </c>
      <c r="U477" s="18">
        <v>4.021564</v>
      </c>
      <c r="V477" s="18">
        <v>4.021564</v>
      </c>
      <c r="W477" s="18">
        <v>4.021564</v>
      </c>
      <c r="X477" s="18">
        <v>4.021564</v>
      </c>
      <c r="Y477" s="18">
        <v>4.021564</v>
      </c>
      <c r="Z477" s="18">
        <v>0.0</v>
      </c>
      <c r="AA477" s="18">
        <v>0.785222</v>
      </c>
      <c r="AB477" s="18">
        <v>0.276212</v>
      </c>
      <c r="AC477" s="18">
        <v>0.486185</v>
      </c>
      <c r="AD477" s="18">
        <v>1.472414</v>
      </c>
      <c r="AE477" s="18">
        <v>6.883412</v>
      </c>
      <c r="AF477" s="18">
        <v>5.50136</v>
      </c>
      <c r="AG477" s="18">
        <v>4.021564</v>
      </c>
      <c r="AH477" s="18">
        <v>0.0</v>
      </c>
      <c r="AI477" s="18">
        <v>7.249615</v>
      </c>
      <c r="AJ477" s="18">
        <v>4.160413</v>
      </c>
      <c r="AK477" s="18">
        <v>2.880992</v>
      </c>
      <c r="AL477" s="19" t="s">
        <v>58</v>
      </c>
      <c r="AM477" s="19"/>
      <c r="AN477" s="19"/>
      <c r="AO477" s="19"/>
      <c r="AP477" s="19"/>
      <c r="AQ477" s="19"/>
    </row>
    <row r="478">
      <c r="A478" s="14" t="s">
        <v>733</v>
      </c>
      <c r="B478" s="14" t="s">
        <v>747</v>
      </c>
      <c r="C478" s="14" t="s">
        <v>723</v>
      </c>
      <c r="D478" s="14" t="s">
        <v>743</v>
      </c>
      <c r="E478" s="14" t="s">
        <v>62</v>
      </c>
      <c r="F478" s="18">
        <v>56.0</v>
      </c>
      <c r="G478" s="18">
        <v>0.0</v>
      </c>
      <c r="H478" s="18">
        <v>0.0</v>
      </c>
      <c r="I478" s="18">
        <v>0.0</v>
      </c>
      <c r="J478" s="18">
        <v>0.0</v>
      </c>
      <c r="K478" s="18">
        <v>0.0</v>
      </c>
      <c r="L478" s="18">
        <v>0.0</v>
      </c>
      <c r="M478" s="18">
        <v>0.0</v>
      </c>
      <c r="N478" s="18">
        <v>0.0</v>
      </c>
      <c r="O478" s="18">
        <v>0.0</v>
      </c>
      <c r="P478" s="18">
        <v>0.0</v>
      </c>
      <c r="Q478" s="18">
        <v>0.0</v>
      </c>
      <c r="R478" s="18">
        <v>0.0</v>
      </c>
      <c r="S478" s="18">
        <v>0.0</v>
      </c>
      <c r="T478" s="18">
        <v>0.0</v>
      </c>
      <c r="U478" s="18">
        <v>0.0</v>
      </c>
      <c r="V478" s="18">
        <v>0.0</v>
      </c>
      <c r="W478" s="18">
        <v>0.0</v>
      </c>
      <c r="X478" s="18">
        <v>0.0</v>
      </c>
      <c r="Y478" s="18">
        <v>0.0</v>
      </c>
      <c r="Z478" s="18">
        <v>0.0</v>
      </c>
      <c r="AA478" s="18">
        <v>0.785222</v>
      </c>
      <c r="AB478" s="18">
        <v>0.276212</v>
      </c>
      <c r="AC478" s="18">
        <v>0.486185</v>
      </c>
      <c r="AD478" s="18">
        <v>0.0</v>
      </c>
      <c r="AE478" s="18">
        <v>0.0</v>
      </c>
      <c r="AF478" s="18">
        <v>0.0</v>
      </c>
      <c r="AG478" s="18">
        <v>0.0</v>
      </c>
      <c r="AH478" s="18">
        <v>0.0</v>
      </c>
      <c r="AI478" s="18">
        <v>7.249615</v>
      </c>
      <c r="AJ478" s="18">
        <v>4.160413</v>
      </c>
      <c r="AK478" s="18">
        <v>2.880992</v>
      </c>
      <c r="AL478" s="19" t="s">
        <v>58</v>
      </c>
      <c r="AM478" s="19"/>
      <c r="AN478" s="19"/>
      <c r="AO478" s="19"/>
      <c r="AP478" s="19"/>
      <c r="AQ478" s="19"/>
    </row>
    <row r="479">
      <c r="A479" s="14" t="s">
        <v>721</v>
      </c>
      <c r="B479" s="14" t="s">
        <v>748</v>
      </c>
      <c r="C479" s="14" t="s">
        <v>723</v>
      </c>
      <c r="D479" s="14" t="s">
        <v>749</v>
      </c>
      <c r="E479" s="20">
        <v>46310.0</v>
      </c>
      <c r="F479" s="18">
        <v>3.0</v>
      </c>
      <c r="G479" s="18">
        <v>0.0</v>
      </c>
      <c r="H479" s="18">
        <v>597.0</v>
      </c>
      <c r="I479" s="18">
        <v>0.0</v>
      </c>
      <c r="J479" s="18">
        <v>5.056777</v>
      </c>
      <c r="K479" s="18">
        <v>5.144104</v>
      </c>
      <c r="L479" s="18">
        <v>4.627755</v>
      </c>
      <c r="M479" s="18">
        <v>2.981513</v>
      </c>
      <c r="N479" s="18">
        <v>0.579598</v>
      </c>
      <c r="O479" s="18">
        <v>0.869697</v>
      </c>
      <c r="P479" s="18">
        <v>0.869697</v>
      </c>
      <c r="Q479" s="18">
        <v>0.869697</v>
      </c>
      <c r="R479" s="18">
        <v>1.292894</v>
      </c>
      <c r="S479" s="18">
        <v>2.981513</v>
      </c>
      <c r="T479" s="18">
        <v>0.869697</v>
      </c>
      <c r="U479" s="18">
        <v>0.869697</v>
      </c>
      <c r="V479" s="18">
        <v>0.869697</v>
      </c>
      <c r="W479" s="18">
        <v>1.292894</v>
      </c>
      <c r="X479" s="18">
        <v>2.981513</v>
      </c>
      <c r="Y479" s="18">
        <v>1.714701</v>
      </c>
      <c r="Z479" s="18">
        <v>0.0</v>
      </c>
      <c r="AA479" s="18">
        <v>1.292894</v>
      </c>
      <c r="AB479" s="18">
        <v>0.539886</v>
      </c>
      <c r="AC479" s="18">
        <v>1.014122</v>
      </c>
      <c r="AD479" s="18">
        <v>4.437083</v>
      </c>
      <c r="AE479" s="18">
        <v>18.90674</v>
      </c>
      <c r="AF479" s="18">
        <v>22.56373</v>
      </c>
      <c r="AG479" s="18">
        <v>18.54965</v>
      </c>
      <c r="AH479" s="18">
        <v>0.0</v>
      </c>
      <c r="AI479" s="18">
        <v>7.249615</v>
      </c>
      <c r="AJ479" s="18">
        <v>4.160413</v>
      </c>
      <c r="AK479" s="18">
        <v>2.880992</v>
      </c>
      <c r="AL479" s="19" t="s">
        <v>58</v>
      </c>
      <c r="AM479" s="19"/>
      <c r="AN479" s="19"/>
      <c r="AO479" s="19"/>
      <c r="AP479" s="19"/>
      <c r="AQ479" s="19"/>
    </row>
    <row r="480">
      <c r="A480" s="14" t="s">
        <v>725</v>
      </c>
      <c r="B480" s="14" t="s">
        <v>750</v>
      </c>
      <c r="C480" s="14" t="s">
        <v>723</v>
      </c>
      <c r="D480" s="14" t="s">
        <v>749</v>
      </c>
      <c r="E480" s="14" t="s">
        <v>72</v>
      </c>
      <c r="F480" s="18">
        <v>1.0</v>
      </c>
      <c r="G480" s="18">
        <v>0.0</v>
      </c>
      <c r="H480" s="18">
        <v>180.0</v>
      </c>
      <c r="I480" s="18">
        <v>0.0</v>
      </c>
      <c r="J480" s="18">
        <v>0.785714</v>
      </c>
      <c r="K480" s="18">
        <v>0.852217</v>
      </c>
      <c r="L480" s="18">
        <v>1.106007</v>
      </c>
      <c r="M480" s="18">
        <v>0.852217</v>
      </c>
      <c r="N480" s="18">
        <v>1.0</v>
      </c>
      <c r="O480" s="18">
        <v>0.852217</v>
      </c>
      <c r="P480" s="18">
        <v>0.852217</v>
      </c>
      <c r="Q480" s="18">
        <v>0.852217</v>
      </c>
      <c r="R480" s="18">
        <v>0.852217</v>
      </c>
      <c r="S480" s="18">
        <v>0.852217</v>
      </c>
      <c r="T480" s="18">
        <v>0.852217</v>
      </c>
      <c r="U480" s="18">
        <v>0.852217</v>
      </c>
      <c r="V480" s="18">
        <v>0.852217</v>
      </c>
      <c r="W480" s="18">
        <v>0.852217</v>
      </c>
      <c r="X480" s="18">
        <v>0.852217</v>
      </c>
      <c r="Y480" s="18">
        <v>0.852217</v>
      </c>
      <c r="Z480" s="18">
        <v>0.0</v>
      </c>
      <c r="AA480" s="18">
        <v>1.292894</v>
      </c>
      <c r="AB480" s="18">
        <v>0.539886</v>
      </c>
      <c r="AC480" s="18">
        <v>1.014122</v>
      </c>
      <c r="AD480" s="18">
        <v>4.024989</v>
      </c>
      <c r="AE480" s="18">
        <v>6.315083</v>
      </c>
      <c r="AF480" s="18">
        <v>10.86639</v>
      </c>
      <c r="AG480" s="18">
        <v>7.403108</v>
      </c>
      <c r="AH480" s="18">
        <v>0.0</v>
      </c>
      <c r="AI480" s="18">
        <v>7.249615</v>
      </c>
      <c r="AJ480" s="18">
        <v>4.160413</v>
      </c>
      <c r="AK480" s="18">
        <v>2.880992</v>
      </c>
      <c r="AL480" s="19" t="s">
        <v>58</v>
      </c>
      <c r="AM480" s="19"/>
      <c r="AN480" s="19"/>
      <c r="AO480" s="19"/>
      <c r="AP480" s="19"/>
      <c r="AQ480" s="19"/>
    </row>
    <row r="481">
      <c r="A481" s="14" t="s">
        <v>727</v>
      </c>
      <c r="B481" s="14" t="s">
        <v>751</v>
      </c>
      <c r="C481" s="14" t="s">
        <v>723</v>
      </c>
      <c r="D481" s="14" t="s">
        <v>749</v>
      </c>
      <c r="E481" s="14" t="s">
        <v>75</v>
      </c>
      <c r="F481" s="18">
        <v>1.0</v>
      </c>
      <c r="G481" s="18">
        <v>0.0</v>
      </c>
      <c r="H481" s="18">
        <v>132.0</v>
      </c>
      <c r="I481" s="18">
        <v>0.0</v>
      </c>
      <c r="J481" s="18">
        <v>1.171245</v>
      </c>
      <c r="K481" s="18">
        <v>1.014122</v>
      </c>
      <c r="L481" s="18">
        <v>0.923807</v>
      </c>
      <c r="M481" s="18">
        <v>1.014122</v>
      </c>
      <c r="N481" s="18">
        <v>1.0</v>
      </c>
      <c r="O481" s="18">
        <v>1.014122</v>
      </c>
      <c r="P481" s="18">
        <v>1.014122</v>
      </c>
      <c r="Q481" s="18">
        <v>1.014122</v>
      </c>
      <c r="R481" s="18">
        <v>1.014122</v>
      </c>
      <c r="S481" s="18">
        <v>1.014122</v>
      </c>
      <c r="T481" s="18">
        <v>1.014122</v>
      </c>
      <c r="U481" s="18">
        <v>1.014122</v>
      </c>
      <c r="V481" s="18">
        <v>1.014122</v>
      </c>
      <c r="W481" s="18">
        <v>1.014122</v>
      </c>
      <c r="X481" s="18">
        <v>1.014122</v>
      </c>
      <c r="Y481" s="18">
        <v>1.014122</v>
      </c>
      <c r="Z481" s="18">
        <v>0.0</v>
      </c>
      <c r="AA481" s="18">
        <v>1.292894</v>
      </c>
      <c r="AB481" s="18">
        <v>0.539886</v>
      </c>
      <c r="AC481" s="18">
        <v>1.014122</v>
      </c>
      <c r="AD481" s="18">
        <v>3.136253</v>
      </c>
      <c r="AE481" s="18">
        <v>5.672704</v>
      </c>
      <c r="AF481" s="18">
        <v>7.936144</v>
      </c>
      <c r="AG481" s="18">
        <v>1.014122</v>
      </c>
      <c r="AH481" s="18">
        <v>0.0</v>
      </c>
      <c r="AI481" s="18">
        <v>7.249615</v>
      </c>
      <c r="AJ481" s="18">
        <v>4.160413</v>
      </c>
      <c r="AK481" s="18">
        <v>2.880992</v>
      </c>
      <c r="AL481" s="19" t="s">
        <v>58</v>
      </c>
      <c r="AM481" s="19"/>
      <c r="AN481" s="19"/>
      <c r="AO481" s="19"/>
      <c r="AP481" s="19"/>
      <c r="AQ481" s="19"/>
    </row>
    <row r="482">
      <c r="A482" s="14" t="s">
        <v>729</v>
      </c>
      <c r="B482" s="14" t="s">
        <v>752</v>
      </c>
      <c r="C482" s="14" t="s">
        <v>723</v>
      </c>
      <c r="D482" s="14" t="s">
        <v>749</v>
      </c>
      <c r="E482" s="14" t="s">
        <v>60</v>
      </c>
      <c r="F482" s="18">
        <v>1.0</v>
      </c>
      <c r="G482" s="18">
        <v>0.0</v>
      </c>
      <c r="H482" s="18">
        <v>159.0</v>
      </c>
      <c r="I482" s="18">
        <v>0.0</v>
      </c>
      <c r="J482" s="18">
        <v>2.791292</v>
      </c>
      <c r="K482" s="18">
        <v>2.707508</v>
      </c>
      <c r="L482" s="18">
        <v>3.056716</v>
      </c>
      <c r="M482" s="18">
        <v>2.707508</v>
      </c>
      <c r="N482" s="18">
        <v>1.0</v>
      </c>
      <c r="O482" s="18">
        <v>2.707508</v>
      </c>
      <c r="P482" s="18">
        <v>2.707508</v>
      </c>
      <c r="Q482" s="18">
        <v>2.707508</v>
      </c>
      <c r="R482" s="18">
        <v>2.707508</v>
      </c>
      <c r="S482" s="18">
        <v>2.707508</v>
      </c>
      <c r="T482" s="18">
        <v>2.707508</v>
      </c>
      <c r="U482" s="18">
        <v>2.707508</v>
      </c>
      <c r="V482" s="18">
        <v>2.707508</v>
      </c>
      <c r="W482" s="18">
        <v>2.707508</v>
      </c>
      <c r="X482" s="18">
        <v>2.707508</v>
      </c>
      <c r="Y482" s="18">
        <v>2.707508</v>
      </c>
      <c r="Z482" s="18">
        <v>0.0</v>
      </c>
      <c r="AA482" s="18">
        <v>1.292894</v>
      </c>
      <c r="AB482" s="18">
        <v>0.539886</v>
      </c>
      <c r="AC482" s="18">
        <v>1.014122</v>
      </c>
      <c r="AD482" s="18">
        <v>1.472414</v>
      </c>
      <c r="AE482" s="18">
        <v>6.883412</v>
      </c>
      <c r="AF482" s="18">
        <v>5.50136</v>
      </c>
      <c r="AG482" s="18">
        <v>4.021564</v>
      </c>
      <c r="AH482" s="18">
        <v>0.0</v>
      </c>
      <c r="AI482" s="18">
        <v>7.249615</v>
      </c>
      <c r="AJ482" s="18">
        <v>4.160413</v>
      </c>
      <c r="AK482" s="18">
        <v>2.880992</v>
      </c>
      <c r="AL482" s="19" t="s">
        <v>58</v>
      </c>
      <c r="AM482" s="19"/>
      <c r="AN482" s="19"/>
      <c r="AO482" s="19"/>
      <c r="AP482" s="19"/>
      <c r="AQ482" s="19"/>
    </row>
    <row r="483">
      <c r="A483" s="14" t="s">
        <v>733</v>
      </c>
      <c r="B483" s="14" t="s">
        <v>753</v>
      </c>
      <c r="C483" s="14" t="s">
        <v>723</v>
      </c>
      <c r="D483" s="14" t="s">
        <v>749</v>
      </c>
      <c r="E483" s="14" t="s">
        <v>62</v>
      </c>
      <c r="F483" s="18">
        <v>12.0</v>
      </c>
      <c r="G483" s="18">
        <v>0.0</v>
      </c>
      <c r="H483" s="18">
        <v>0.0</v>
      </c>
      <c r="I483" s="18">
        <v>0.0</v>
      </c>
      <c r="J483" s="18">
        <v>0.0</v>
      </c>
      <c r="K483" s="18">
        <v>0.0</v>
      </c>
      <c r="L483" s="18">
        <v>0.0</v>
      </c>
      <c r="M483" s="18">
        <v>0.0</v>
      </c>
      <c r="N483" s="18">
        <v>0.0</v>
      </c>
      <c r="O483" s="18">
        <v>0.0</v>
      </c>
      <c r="P483" s="18">
        <v>0.0</v>
      </c>
      <c r="Q483" s="18">
        <v>0.0</v>
      </c>
      <c r="R483" s="18">
        <v>0.0</v>
      </c>
      <c r="S483" s="18">
        <v>0.0</v>
      </c>
      <c r="T483" s="18">
        <v>0.0</v>
      </c>
      <c r="U483" s="18">
        <v>0.0</v>
      </c>
      <c r="V483" s="18">
        <v>0.0</v>
      </c>
      <c r="W483" s="18">
        <v>0.0</v>
      </c>
      <c r="X483" s="18">
        <v>0.0</v>
      </c>
      <c r="Y483" s="18">
        <v>0.0</v>
      </c>
      <c r="Z483" s="18">
        <v>0.0</v>
      </c>
      <c r="AA483" s="18">
        <v>1.292894</v>
      </c>
      <c r="AB483" s="18">
        <v>0.539886</v>
      </c>
      <c r="AC483" s="18">
        <v>1.014122</v>
      </c>
      <c r="AD483" s="18">
        <v>0.0</v>
      </c>
      <c r="AE483" s="18">
        <v>0.0</v>
      </c>
      <c r="AF483" s="18">
        <v>0.0</v>
      </c>
      <c r="AG483" s="18">
        <v>0.0</v>
      </c>
      <c r="AH483" s="18">
        <v>0.0</v>
      </c>
      <c r="AI483" s="18">
        <v>7.249615</v>
      </c>
      <c r="AJ483" s="18">
        <v>4.160413</v>
      </c>
      <c r="AK483" s="18">
        <v>2.880992</v>
      </c>
      <c r="AL483" s="19" t="s">
        <v>58</v>
      </c>
      <c r="AM483" s="19"/>
      <c r="AN483" s="19"/>
      <c r="AO483" s="19"/>
      <c r="AP483" s="19"/>
      <c r="AQ483" s="19"/>
    </row>
    <row r="484">
      <c r="A484" s="14" t="s">
        <v>754</v>
      </c>
      <c r="B484" s="14" t="s">
        <v>755</v>
      </c>
      <c r="C484" s="14" t="s">
        <v>756</v>
      </c>
      <c r="D484" s="14" t="s">
        <v>757</v>
      </c>
      <c r="E484" s="17">
        <v>46310.0</v>
      </c>
      <c r="F484" s="18">
        <v>7.0</v>
      </c>
      <c r="G484" s="18">
        <v>0.0</v>
      </c>
      <c r="H484" s="18">
        <v>2668.0</v>
      </c>
      <c r="I484" s="18">
        <v>0.0</v>
      </c>
      <c r="J484" s="18">
        <v>22.61919</v>
      </c>
      <c r="K484" s="18">
        <v>22.87873</v>
      </c>
      <c r="L484" s="18">
        <v>25.55732</v>
      </c>
      <c r="M484" s="18">
        <v>17.71955</v>
      </c>
      <c r="N484" s="18">
        <v>0.774499</v>
      </c>
      <c r="O484" s="18">
        <v>0.443074</v>
      </c>
      <c r="P484" s="18">
        <v>0.766667</v>
      </c>
      <c r="Q484" s="18">
        <v>0.848787</v>
      </c>
      <c r="R484" s="18">
        <v>0.89418</v>
      </c>
      <c r="S484" s="18">
        <v>2.206478</v>
      </c>
      <c r="T484" s="18">
        <v>0.443074</v>
      </c>
      <c r="U484" s="18">
        <v>0.766667</v>
      </c>
      <c r="V484" s="18">
        <v>0.848787</v>
      </c>
      <c r="W484" s="18">
        <v>0.89418</v>
      </c>
      <c r="X484" s="18">
        <v>2.206478</v>
      </c>
      <c r="Y484" s="18">
        <v>3.268391</v>
      </c>
      <c r="Z484" s="18">
        <v>0.443074</v>
      </c>
      <c r="AA484" s="18">
        <v>3.057737</v>
      </c>
      <c r="AB484" s="18">
        <v>4.369188</v>
      </c>
      <c r="AC484" s="18">
        <v>3.268391</v>
      </c>
      <c r="AD484" s="18">
        <v>4.567831</v>
      </c>
      <c r="AE484" s="18">
        <v>4.854389</v>
      </c>
      <c r="AF484" s="18">
        <v>7.588846</v>
      </c>
      <c r="AG484" s="18">
        <v>4.776483</v>
      </c>
      <c r="AH484" s="18">
        <v>0.0</v>
      </c>
      <c r="AI484" s="18">
        <v>3.593802</v>
      </c>
      <c r="AJ484" s="18">
        <v>3.269407</v>
      </c>
      <c r="AK484" s="18">
        <v>2.096653</v>
      </c>
      <c r="AL484" s="19" t="s">
        <v>58</v>
      </c>
      <c r="AM484" s="19"/>
      <c r="AN484" s="19"/>
      <c r="AO484" s="19"/>
      <c r="AP484" s="19"/>
      <c r="AQ484" s="19"/>
    </row>
    <row r="485">
      <c r="A485" s="14" t="s">
        <v>758</v>
      </c>
      <c r="B485" s="14" t="s">
        <v>759</v>
      </c>
      <c r="C485" s="14" t="s">
        <v>756</v>
      </c>
      <c r="D485" s="14" t="s">
        <v>757</v>
      </c>
      <c r="E485" s="14" t="s">
        <v>72</v>
      </c>
      <c r="F485" s="18">
        <v>4.0</v>
      </c>
      <c r="G485" s="18">
        <v>0.0</v>
      </c>
      <c r="H485" s="18">
        <v>1467.0</v>
      </c>
      <c r="I485" s="18">
        <v>0.0</v>
      </c>
      <c r="J485" s="18">
        <v>13.78243</v>
      </c>
      <c r="K485" s="18">
        <v>14.35275</v>
      </c>
      <c r="L485" s="18">
        <v>14.31521</v>
      </c>
      <c r="M485" s="18">
        <v>6.090481</v>
      </c>
      <c r="N485" s="18">
        <v>0.424342</v>
      </c>
      <c r="O485" s="18">
        <v>0.0</v>
      </c>
      <c r="P485" s="18">
        <v>0.0</v>
      </c>
      <c r="Q485" s="18">
        <v>3.497493</v>
      </c>
      <c r="R485" s="18">
        <v>4.764775</v>
      </c>
      <c r="S485" s="18">
        <v>4.764775</v>
      </c>
      <c r="T485" s="18">
        <v>3.497493</v>
      </c>
      <c r="U485" s="18">
        <v>3.497493</v>
      </c>
      <c r="V485" s="18">
        <v>3.497493</v>
      </c>
      <c r="W485" s="18">
        <v>4.764775</v>
      </c>
      <c r="X485" s="18">
        <v>6.090481</v>
      </c>
      <c r="Y485" s="18">
        <v>3.588187</v>
      </c>
      <c r="Z485" s="18">
        <v>0.443074</v>
      </c>
      <c r="AA485" s="18">
        <v>3.057737</v>
      </c>
      <c r="AB485" s="18">
        <v>4.369188</v>
      </c>
      <c r="AC485" s="18">
        <v>3.268391</v>
      </c>
      <c r="AD485" s="18">
        <v>3.225417</v>
      </c>
      <c r="AE485" s="18">
        <v>3.227732</v>
      </c>
      <c r="AF485" s="18">
        <v>3.393232</v>
      </c>
      <c r="AG485" s="18">
        <v>3.588187</v>
      </c>
      <c r="AH485" s="18">
        <v>0.0</v>
      </c>
      <c r="AI485" s="18">
        <v>3.593802</v>
      </c>
      <c r="AJ485" s="18">
        <v>3.269407</v>
      </c>
      <c r="AK485" s="18">
        <v>2.096653</v>
      </c>
      <c r="AL485" s="19" t="s">
        <v>58</v>
      </c>
      <c r="AM485" s="19"/>
      <c r="AN485" s="19"/>
      <c r="AO485" s="19"/>
      <c r="AP485" s="19"/>
      <c r="AQ485" s="19"/>
    </row>
    <row r="486">
      <c r="A486" s="14" t="s">
        <v>760</v>
      </c>
      <c r="B486" s="14" t="s">
        <v>761</v>
      </c>
      <c r="C486" s="14" t="s">
        <v>756</v>
      </c>
      <c r="D486" s="14" t="s">
        <v>757</v>
      </c>
      <c r="E486" s="14" t="s">
        <v>75</v>
      </c>
      <c r="F486" s="18">
        <v>1.0</v>
      </c>
      <c r="G486" s="18">
        <v>0.0</v>
      </c>
      <c r="H486" s="18">
        <v>0.0</v>
      </c>
      <c r="I486" s="18">
        <v>0.0</v>
      </c>
      <c r="J486" s="18">
        <v>0.0</v>
      </c>
      <c r="K486" s="18">
        <v>0.083333</v>
      </c>
      <c r="L486" s="18">
        <v>0.02381</v>
      </c>
      <c r="M486" s="18">
        <v>0.083333</v>
      </c>
      <c r="N486" s="18">
        <v>1.0</v>
      </c>
      <c r="O486" s="18">
        <v>0.083333</v>
      </c>
      <c r="P486" s="18">
        <v>0.083333</v>
      </c>
      <c r="Q486" s="18">
        <v>0.083333</v>
      </c>
      <c r="R486" s="18">
        <v>0.083333</v>
      </c>
      <c r="S486" s="18">
        <v>0.083333</v>
      </c>
      <c r="T486" s="18">
        <v>0.083333</v>
      </c>
      <c r="U486" s="18">
        <v>0.083333</v>
      </c>
      <c r="V486" s="18">
        <v>0.083333</v>
      </c>
      <c r="W486" s="18">
        <v>0.083333</v>
      </c>
      <c r="X486" s="18">
        <v>0.083333</v>
      </c>
      <c r="Y486" s="18">
        <v>0.083333</v>
      </c>
      <c r="Z486" s="18">
        <v>0.443074</v>
      </c>
      <c r="AA486" s="18">
        <v>3.057737</v>
      </c>
      <c r="AB486" s="18">
        <v>4.369188</v>
      </c>
      <c r="AC486" s="18">
        <v>3.268391</v>
      </c>
      <c r="AD486" s="18">
        <v>1.868132</v>
      </c>
      <c r="AE486" s="18">
        <v>1.923645</v>
      </c>
      <c r="AF486" s="18">
        <v>3.811573</v>
      </c>
      <c r="AG486" s="18">
        <v>1.554328</v>
      </c>
      <c r="AH486" s="18">
        <v>0.0</v>
      </c>
      <c r="AI486" s="18">
        <v>3.593802</v>
      </c>
      <c r="AJ486" s="18">
        <v>3.269407</v>
      </c>
      <c r="AK486" s="18">
        <v>2.096653</v>
      </c>
      <c r="AL486" s="19" t="s">
        <v>58</v>
      </c>
      <c r="AM486" s="19"/>
      <c r="AN486" s="19"/>
      <c r="AO486" s="19"/>
      <c r="AP486" s="19"/>
      <c r="AQ486" s="19"/>
    </row>
    <row r="487">
      <c r="A487" s="14" t="s">
        <v>762</v>
      </c>
      <c r="B487" s="14" t="s">
        <v>763</v>
      </c>
      <c r="C487" s="14" t="s">
        <v>756</v>
      </c>
      <c r="D487" s="14" t="s">
        <v>757</v>
      </c>
      <c r="E487" s="14" t="s">
        <v>60</v>
      </c>
      <c r="F487" s="18">
        <v>5.0</v>
      </c>
      <c r="G487" s="18">
        <v>0.0</v>
      </c>
      <c r="H487" s="18">
        <v>794.0</v>
      </c>
      <c r="I487" s="18">
        <v>0.0</v>
      </c>
      <c r="J487" s="18">
        <v>5.216606</v>
      </c>
      <c r="K487" s="18">
        <v>4.384704</v>
      </c>
      <c r="L487" s="18">
        <v>4.890212</v>
      </c>
      <c r="M487" s="18">
        <v>2.166042</v>
      </c>
      <c r="N487" s="18">
        <v>0.494</v>
      </c>
      <c r="O487" s="18">
        <v>0.0</v>
      </c>
      <c r="P487" s="18">
        <v>0.033333</v>
      </c>
      <c r="Q487" s="18">
        <v>0.033333</v>
      </c>
      <c r="R487" s="18">
        <v>1.003704</v>
      </c>
      <c r="S487" s="18">
        <v>1.181625</v>
      </c>
      <c r="T487" s="18">
        <v>0.033333</v>
      </c>
      <c r="U487" s="18">
        <v>0.033333</v>
      </c>
      <c r="V487" s="18">
        <v>1.003704</v>
      </c>
      <c r="W487" s="18">
        <v>1.181625</v>
      </c>
      <c r="X487" s="18">
        <v>1.181625</v>
      </c>
      <c r="Y487" s="18">
        <v>0.876941</v>
      </c>
      <c r="Z487" s="18">
        <v>0.443074</v>
      </c>
      <c r="AA487" s="18">
        <v>3.057737</v>
      </c>
      <c r="AB487" s="18">
        <v>4.369188</v>
      </c>
      <c r="AC487" s="18">
        <v>3.268391</v>
      </c>
      <c r="AD487" s="18">
        <v>0.333788</v>
      </c>
      <c r="AE487" s="18">
        <v>0.366667</v>
      </c>
      <c r="AF487" s="18">
        <v>1.334379</v>
      </c>
      <c r="AG487" s="18">
        <v>0.876941</v>
      </c>
      <c r="AH487" s="18">
        <v>0.0</v>
      </c>
      <c r="AI487" s="18">
        <v>3.593802</v>
      </c>
      <c r="AJ487" s="18">
        <v>3.269407</v>
      </c>
      <c r="AK487" s="18">
        <v>2.096653</v>
      </c>
      <c r="AL487" s="19" t="s">
        <v>58</v>
      </c>
      <c r="AM487" s="19"/>
      <c r="AN487" s="19"/>
      <c r="AO487" s="19"/>
      <c r="AP487" s="19"/>
      <c r="AQ487" s="19"/>
    </row>
    <row r="488">
      <c r="A488" s="14" t="s">
        <v>764</v>
      </c>
      <c r="B488" s="14" t="s">
        <v>765</v>
      </c>
      <c r="C488" s="14" t="s">
        <v>756</v>
      </c>
      <c r="D488" s="14" t="s">
        <v>757</v>
      </c>
      <c r="E488" s="20">
        <v>46300.0</v>
      </c>
      <c r="F488" s="18">
        <v>7.0</v>
      </c>
      <c r="G488" s="18">
        <v>0.0</v>
      </c>
      <c r="H488" s="18">
        <v>8917.0</v>
      </c>
      <c r="I488" s="18">
        <v>0.0</v>
      </c>
      <c r="J488" s="18">
        <v>124.9609</v>
      </c>
      <c r="K488" s="18">
        <v>119.9604</v>
      </c>
      <c r="L488" s="18">
        <v>121.4767</v>
      </c>
      <c r="M488" s="18">
        <v>84.20651</v>
      </c>
      <c r="N488" s="18">
        <v>0.701952</v>
      </c>
      <c r="O488" s="18">
        <v>0.0</v>
      </c>
      <c r="P488" s="18">
        <v>5.726064</v>
      </c>
      <c r="Q488" s="18">
        <v>7.059289</v>
      </c>
      <c r="R488" s="18">
        <v>8.908351</v>
      </c>
      <c r="S488" s="18">
        <v>14.06021</v>
      </c>
      <c r="T488" s="18">
        <v>5.726064</v>
      </c>
      <c r="U488" s="18">
        <v>7.059289</v>
      </c>
      <c r="V488" s="18">
        <v>7.059289</v>
      </c>
      <c r="W488" s="18">
        <v>14.06021</v>
      </c>
      <c r="X488" s="18">
        <v>40.79446</v>
      </c>
      <c r="Y488" s="18">
        <v>17.1372</v>
      </c>
      <c r="Z488" s="18">
        <v>0.443074</v>
      </c>
      <c r="AA488" s="18">
        <v>3.057737</v>
      </c>
      <c r="AB488" s="18">
        <v>4.369188</v>
      </c>
      <c r="AC488" s="18">
        <v>3.268391</v>
      </c>
      <c r="AD488" s="18">
        <v>5.902463</v>
      </c>
      <c r="AE488" s="18">
        <v>7.264091</v>
      </c>
      <c r="AF488" s="18">
        <v>9.140329</v>
      </c>
      <c r="AG488" s="18">
        <v>10.6983</v>
      </c>
      <c r="AH488" s="18">
        <v>0.0</v>
      </c>
      <c r="AI488" s="18">
        <v>3.593802</v>
      </c>
      <c r="AJ488" s="18">
        <v>3.269407</v>
      </c>
      <c r="AK488" s="18">
        <v>2.096653</v>
      </c>
      <c r="AL488" s="19" t="s">
        <v>58</v>
      </c>
      <c r="AM488" s="19"/>
      <c r="AN488" s="19"/>
      <c r="AO488" s="19"/>
      <c r="AP488" s="19"/>
      <c r="AQ488" s="19"/>
    </row>
    <row r="489">
      <c r="A489" s="14" t="s">
        <v>766</v>
      </c>
      <c r="B489" s="14" t="s">
        <v>767</v>
      </c>
      <c r="C489" s="14" t="s">
        <v>756</v>
      </c>
      <c r="D489" s="14" t="s">
        <v>757</v>
      </c>
      <c r="E489" s="14" t="s">
        <v>62</v>
      </c>
      <c r="F489" s="18">
        <v>13.0</v>
      </c>
      <c r="G489" s="18">
        <v>0.0</v>
      </c>
      <c r="H489" s="18">
        <v>0.0</v>
      </c>
      <c r="I489" s="18">
        <v>0.0</v>
      </c>
      <c r="J489" s="18">
        <v>0.0</v>
      </c>
      <c r="K489" s="18">
        <v>0.0</v>
      </c>
      <c r="L489" s="18">
        <v>0.0</v>
      </c>
      <c r="M489" s="18">
        <v>0.0</v>
      </c>
      <c r="N489" s="18">
        <v>0.0</v>
      </c>
      <c r="O489" s="18">
        <v>0.0</v>
      </c>
      <c r="P489" s="18">
        <v>0.0</v>
      </c>
      <c r="Q489" s="18">
        <v>0.0</v>
      </c>
      <c r="R489" s="18">
        <v>0.0</v>
      </c>
      <c r="S489" s="18">
        <v>0.0</v>
      </c>
      <c r="T489" s="18">
        <v>0.0</v>
      </c>
      <c r="U489" s="18">
        <v>0.0</v>
      </c>
      <c r="V489" s="18">
        <v>0.0</v>
      </c>
      <c r="W489" s="18">
        <v>0.0</v>
      </c>
      <c r="X489" s="18">
        <v>0.0</v>
      </c>
      <c r="Y489" s="18">
        <v>0.0</v>
      </c>
      <c r="Z489" s="18">
        <v>0.443074</v>
      </c>
      <c r="AA489" s="18">
        <v>3.057737</v>
      </c>
      <c r="AB489" s="18">
        <v>4.369188</v>
      </c>
      <c r="AC489" s="18">
        <v>3.268391</v>
      </c>
      <c r="AD489" s="18">
        <v>0.0</v>
      </c>
      <c r="AE489" s="18">
        <v>0.0</v>
      </c>
      <c r="AF489" s="18">
        <v>0.0</v>
      </c>
      <c r="AG489" s="18">
        <v>0.0</v>
      </c>
      <c r="AH489" s="18">
        <v>0.0</v>
      </c>
      <c r="AI489" s="18">
        <v>3.593802</v>
      </c>
      <c r="AJ489" s="18">
        <v>3.269407</v>
      </c>
      <c r="AK489" s="18">
        <v>2.096653</v>
      </c>
      <c r="AL489" s="19" t="s">
        <v>58</v>
      </c>
      <c r="AM489" s="19"/>
      <c r="AN489" s="19"/>
      <c r="AO489" s="19"/>
      <c r="AP489" s="19"/>
      <c r="AQ489" s="19"/>
    </row>
    <row r="490">
      <c r="A490" s="14" t="s">
        <v>768</v>
      </c>
      <c r="B490" s="14" t="s">
        <v>769</v>
      </c>
      <c r="C490" s="14" t="s">
        <v>756</v>
      </c>
      <c r="D490" s="14" t="s">
        <v>770</v>
      </c>
      <c r="E490" s="14" t="s">
        <v>88</v>
      </c>
      <c r="F490" s="18">
        <v>3.0</v>
      </c>
      <c r="G490" s="18">
        <v>0.0</v>
      </c>
      <c r="H490" s="18">
        <v>162.0</v>
      </c>
      <c r="I490" s="18">
        <v>0.0</v>
      </c>
      <c r="J490" s="18">
        <v>6.20275</v>
      </c>
      <c r="K490" s="18">
        <v>5.978157</v>
      </c>
      <c r="L490" s="18">
        <v>5.978157</v>
      </c>
      <c r="M490" s="18">
        <v>3.530929</v>
      </c>
      <c r="N490" s="18">
        <v>0.590638</v>
      </c>
      <c r="O490" s="18">
        <v>0.0</v>
      </c>
      <c r="P490" s="18">
        <v>0.0</v>
      </c>
      <c r="Q490" s="18">
        <v>0.0</v>
      </c>
      <c r="R490" s="18">
        <v>2.447228</v>
      </c>
      <c r="S490" s="18">
        <v>3.530929</v>
      </c>
      <c r="T490" s="18">
        <v>2.447228</v>
      </c>
      <c r="U490" s="18">
        <v>2.447228</v>
      </c>
      <c r="V490" s="18">
        <v>2.447228</v>
      </c>
      <c r="W490" s="18">
        <v>3.530929</v>
      </c>
      <c r="X490" s="18">
        <v>3.530929</v>
      </c>
      <c r="Y490" s="18">
        <v>1.992719</v>
      </c>
      <c r="Z490" s="18">
        <v>0.6</v>
      </c>
      <c r="AA490" s="18">
        <v>3.379283</v>
      </c>
      <c r="AB490" s="18">
        <v>2.798514</v>
      </c>
      <c r="AC490" s="18">
        <v>1.935333</v>
      </c>
      <c r="AD490" s="18">
        <v>3.530929</v>
      </c>
      <c r="AE490" s="18">
        <v>7.791603</v>
      </c>
      <c r="AF490" s="18">
        <v>5.26753</v>
      </c>
      <c r="AG490" s="18">
        <v>6.086233</v>
      </c>
      <c r="AH490" s="18">
        <v>0.0</v>
      </c>
      <c r="AI490" s="18">
        <v>3.593802</v>
      </c>
      <c r="AJ490" s="18">
        <v>3.269407</v>
      </c>
      <c r="AK490" s="18">
        <v>2.096653</v>
      </c>
      <c r="AL490" s="19" t="s">
        <v>58</v>
      </c>
      <c r="AM490" s="19"/>
      <c r="AN490" s="19"/>
      <c r="AO490" s="19"/>
      <c r="AP490" s="19"/>
      <c r="AQ490" s="19"/>
    </row>
    <row r="491">
      <c r="A491" s="14" t="s">
        <v>754</v>
      </c>
      <c r="B491" s="14" t="s">
        <v>771</v>
      </c>
      <c r="C491" s="14" t="s">
        <v>756</v>
      </c>
      <c r="D491" s="14" t="s">
        <v>770</v>
      </c>
      <c r="E491" s="17">
        <v>46310.0</v>
      </c>
      <c r="F491" s="18">
        <v>11.0</v>
      </c>
      <c r="G491" s="18">
        <v>0.0</v>
      </c>
      <c r="H491" s="18">
        <v>4170.0</v>
      </c>
      <c r="I491" s="18">
        <v>0.0</v>
      </c>
      <c r="J491" s="18">
        <v>53.19135</v>
      </c>
      <c r="K491" s="18">
        <v>48.37511</v>
      </c>
      <c r="L491" s="18">
        <v>48.36549</v>
      </c>
      <c r="M491" s="18">
        <v>23.05587</v>
      </c>
      <c r="N491" s="18">
        <v>0.476606</v>
      </c>
      <c r="O491" s="18">
        <v>2.617944</v>
      </c>
      <c r="P491" s="18">
        <v>3.299355</v>
      </c>
      <c r="Q491" s="18">
        <v>3.453269</v>
      </c>
      <c r="R491" s="18">
        <v>3.869841</v>
      </c>
      <c r="S491" s="18">
        <v>4.567831</v>
      </c>
      <c r="T491" s="18">
        <v>3.299355</v>
      </c>
      <c r="U491" s="18">
        <v>3.453269</v>
      </c>
      <c r="V491" s="18">
        <v>3.49847</v>
      </c>
      <c r="W491" s="18">
        <v>4.012528</v>
      </c>
      <c r="X491" s="18">
        <v>4.925087</v>
      </c>
      <c r="Y491" s="18">
        <v>4.397737</v>
      </c>
      <c r="Z491" s="18">
        <v>0.6</v>
      </c>
      <c r="AA491" s="18">
        <v>3.379283</v>
      </c>
      <c r="AB491" s="18">
        <v>2.798514</v>
      </c>
      <c r="AC491" s="18">
        <v>1.935333</v>
      </c>
      <c r="AD491" s="18">
        <v>4.567831</v>
      </c>
      <c r="AE491" s="18">
        <v>4.854389</v>
      </c>
      <c r="AF491" s="18">
        <v>7.588846</v>
      </c>
      <c r="AG491" s="18">
        <v>4.776483</v>
      </c>
      <c r="AH491" s="18">
        <v>0.0</v>
      </c>
      <c r="AI491" s="18">
        <v>3.593802</v>
      </c>
      <c r="AJ491" s="18">
        <v>3.269407</v>
      </c>
      <c r="AK491" s="18">
        <v>2.096653</v>
      </c>
      <c r="AL491" s="19" t="s">
        <v>58</v>
      </c>
      <c r="AM491" s="19"/>
      <c r="AN491" s="19"/>
      <c r="AO491" s="19"/>
      <c r="AP491" s="19"/>
      <c r="AQ491" s="19"/>
    </row>
    <row r="492">
      <c r="A492" s="14" t="s">
        <v>758</v>
      </c>
      <c r="B492" s="14" t="s">
        <v>772</v>
      </c>
      <c r="C492" s="14" t="s">
        <v>756</v>
      </c>
      <c r="D492" s="14" t="s">
        <v>770</v>
      </c>
      <c r="E492" s="14" t="s">
        <v>72</v>
      </c>
      <c r="F492" s="18">
        <v>3.0</v>
      </c>
      <c r="G492" s="18">
        <v>0.0</v>
      </c>
      <c r="H492" s="18">
        <v>987.0</v>
      </c>
      <c r="I492" s="18">
        <v>0.0</v>
      </c>
      <c r="J492" s="18">
        <v>6.21362</v>
      </c>
      <c r="K492" s="18">
        <v>5.805999</v>
      </c>
      <c r="L492" s="18">
        <v>7.464568</v>
      </c>
      <c r="M492" s="18">
        <v>3.379283</v>
      </c>
      <c r="N492" s="18">
        <v>0.582033</v>
      </c>
      <c r="O492" s="18">
        <v>1.088785</v>
      </c>
      <c r="P492" s="18">
        <v>1.088785</v>
      </c>
      <c r="Q492" s="18">
        <v>1.088785</v>
      </c>
      <c r="R492" s="18">
        <v>1.337931</v>
      </c>
      <c r="S492" s="18">
        <v>3.379283</v>
      </c>
      <c r="T492" s="18">
        <v>1.088785</v>
      </c>
      <c r="U492" s="18">
        <v>1.088785</v>
      </c>
      <c r="V492" s="18">
        <v>1.088785</v>
      </c>
      <c r="W492" s="18">
        <v>1.337931</v>
      </c>
      <c r="X492" s="18">
        <v>3.379283</v>
      </c>
      <c r="Y492" s="18">
        <v>1.935333</v>
      </c>
      <c r="Z492" s="18">
        <v>0.6</v>
      </c>
      <c r="AA492" s="18">
        <v>3.379283</v>
      </c>
      <c r="AB492" s="18">
        <v>2.798514</v>
      </c>
      <c r="AC492" s="18">
        <v>1.935333</v>
      </c>
      <c r="AD492" s="18">
        <v>3.225417</v>
      </c>
      <c r="AE492" s="18">
        <v>3.227732</v>
      </c>
      <c r="AF492" s="18">
        <v>3.393232</v>
      </c>
      <c r="AG492" s="18">
        <v>3.588187</v>
      </c>
      <c r="AH492" s="18">
        <v>0.0</v>
      </c>
      <c r="AI492" s="18">
        <v>3.593802</v>
      </c>
      <c r="AJ492" s="18">
        <v>3.269407</v>
      </c>
      <c r="AK492" s="18">
        <v>2.096653</v>
      </c>
      <c r="AL492" s="19" t="s">
        <v>58</v>
      </c>
      <c r="AM492" s="19"/>
      <c r="AN492" s="19"/>
      <c r="AO492" s="19"/>
      <c r="AP492" s="19"/>
      <c r="AQ492" s="19"/>
    </row>
    <row r="493">
      <c r="A493" s="14" t="s">
        <v>760</v>
      </c>
      <c r="B493" s="14" t="s">
        <v>773</v>
      </c>
      <c r="C493" s="14" t="s">
        <v>756</v>
      </c>
      <c r="D493" s="14" t="s">
        <v>770</v>
      </c>
      <c r="E493" s="14" t="s">
        <v>75</v>
      </c>
      <c r="F493" s="18">
        <v>5.0</v>
      </c>
      <c r="G493" s="18">
        <v>0.0</v>
      </c>
      <c r="H493" s="18">
        <v>987.0</v>
      </c>
      <c r="I493" s="18">
        <v>0.0</v>
      </c>
      <c r="J493" s="18">
        <v>7.740842</v>
      </c>
      <c r="K493" s="18">
        <v>7.389067</v>
      </c>
      <c r="L493" s="18">
        <v>7.583325</v>
      </c>
      <c r="M493" s="18">
        <v>2.680724</v>
      </c>
      <c r="N493" s="18">
        <v>0.362796</v>
      </c>
      <c r="O493" s="18">
        <v>0.0</v>
      </c>
      <c r="P493" s="18">
        <v>0.79832</v>
      </c>
      <c r="Q493" s="18">
        <v>0.79832</v>
      </c>
      <c r="R493" s="18">
        <v>1.868132</v>
      </c>
      <c r="S493" s="18">
        <v>2.04189</v>
      </c>
      <c r="T493" s="18">
        <v>0.79832</v>
      </c>
      <c r="U493" s="18">
        <v>0.79832</v>
      </c>
      <c r="V493" s="18">
        <v>1.868132</v>
      </c>
      <c r="W493" s="18">
        <v>2.04189</v>
      </c>
      <c r="X493" s="18">
        <v>2.04189</v>
      </c>
      <c r="Y493" s="18">
        <v>1.477813</v>
      </c>
      <c r="Z493" s="18">
        <v>0.6</v>
      </c>
      <c r="AA493" s="18">
        <v>3.379283</v>
      </c>
      <c r="AB493" s="18">
        <v>2.798514</v>
      </c>
      <c r="AC493" s="18">
        <v>1.935333</v>
      </c>
      <c r="AD493" s="18">
        <v>1.868132</v>
      </c>
      <c r="AE493" s="18">
        <v>1.923645</v>
      </c>
      <c r="AF493" s="18">
        <v>3.811573</v>
      </c>
      <c r="AG493" s="18">
        <v>1.554328</v>
      </c>
      <c r="AH493" s="18">
        <v>0.0</v>
      </c>
      <c r="AI493" s="18">
        <v>3.593802</v>
      </c>
      <c r="AJ493" s="18">
        <v>3.269407</v>
      </c>
      <c r="AK493" s="18">
        <v>2.096653</v>
      </c>
      <c r="AL493" s="19" t="s">
        <v>58</v>
      </c>
      <c r="AM493" s="19"/>
      <c r="AN493" s="19"/>
      <c r="AO493" s="19"/>
      <c r="AP493" s="19"/>
      <c r="AQ493" s="19"/>
    </row>
    <row r="494">
      <c r="A494" s="14" t="s">
        <v>762</v>
      </c>
      <c r="B494" s="14" t="s">
        <v>774</v>
      </c>
      <c r="C494" s="14" t="s">
        <v>756</v>
      </c>
      <c r="D494" s="14" t="s">
        <v>770</v>
      </c>
      <c r="E494" s="14" t="s">
        <v>60</v>
      </c>
      <c r="F494" s="18">
        <v>4.0</v>
      </c>
      <c r="G494" s="18">
        <v>0.0</v>
      </c>
      <c r="H494" s="18">
        <v>605.0</v>
      </c>
      <c r="I494" s="18">
        <v>0.0</v>
      </c>
      <c r="J494" s="18">
        <v>0.928571</v>
      </c>
      <c r="K494" s="18">
        <v>1.267121</v>
      </c>
      <c r="L494" s="18">
        <v>2.771711</v>
      </c>
      <c r="M494" s="18">
        <v>0.6</v>
      </c>
      <c r="N494" s="18">
        <v>0.473514</v>
      </c>
      <c r="O494" s="18">
        <v>0.1</v>
      </c>
      <c r="P494" s="18">
        <v>0.1</v>
      </c>
      <c r="Q494" s="18">
        <v>0.233333</v>
      </c>
      <c r="R494" s="18">
        <v>0.333788</v>
      </c>
      <c r="S494" s="18">
        <v>0.333788</v>
      </c>
      <c r="T494" s="18">
        <v>0.1</v>
      </c>
      <c r="U494" s="18">
        <v>0.1</v>
      </c>
      <c r="V494" s="18">
        <v>0.233333</v>
      </c>
      <c r="W494" s="18">
        <v>0.333788</v>
      </c>
      <c r="X494" s="18">
        <v>0.333788</v>
      </c>
      <c r="Y494" s="18">
        <v>0.31678</v>
      </c>
      <c r="Z494" s="18">
        <v>0.6</v>
      </c>
      <c r="AA494" s="18">
        <v>3.379283</v>
      </c>
      <c r="AB494" s="18">
        <v>2.798514</v>
      </c>
      <c r="AC494" s="18">
        <v>1.935333</v>
      </c>
      <c r="AD494" s="18">
        <v>0.333788</v>
      </c>
      <c r="AE494" s="18">
        <v>0.366667</v>
      </c>
      <c r="AF494" s="18">
        <v>1.334379</v>
      </c>
      <c r="AG494" s="18">
        <v>0.876941</v>
      </c>
      <c r="AH494" s="18">
        <v>0.0</v>
      </c>
      <c r="AI494" s="18">
        <v>3.593802</v>
      </c>
      <c r="AJ494" s="18">
        <v>3.269407</v>
      </c>
      <c r="AK494" s="18">
        <v>2.096653</v>
      </c>
      <c r="AL494" s="19" t="s">
        <v>58</v>
      </c>
      <c r="AM494" s="19"/>
      <c r="AN494" s="19"/>
      <c r="AO494" s="19"/>
      <c r="AP494" s="19"/>
      <c r="AQ494" s="19"/>
    </row>
    <row r="495">
      <c r="A495" s="14" t="s">
        <v>764</v>
      </c>
      <c r="B495" s="14" t="s">
        <v>775</v>
      </c>
      <c r="C495" s="14" t="s">
        <v>756</v>
      </c>
      <c r="D495" s="14" t="s">
        <v>770</v>
      </c>
      <c r="E495" s="20">
        <v>46300.0</v>
      </c>
      <c r="F495" s="18">
        <v>9.0</v>
      </c>
      <c r="G495" s="18">
        <v>0.0</v>
      </c>
      <c r="H495" s="18">
        <v>5383.0</v>
      </c>
      <c r="I495" s="18">
        <v>0.0</v>
      </c>
      <c r="J495" s="18">
        <v>98.33671</v>
      </c>
      <c r="K495" s="18">
        <v>85.10282</v>
      </c>
      <c r="L495" s="18">
        <v>82.79584</v>
      </c>
      <c r="M495" s="18">
        <v>49.72458</v>
      </c>
      <c r="N495" s="18">
        <v>0.584288</v>
      </c>
      <c r="O495" s="18">
        <v>0.0</v>
      </c>
      <c r="P495" s="18">
        <v>1.717008</v>
      </c>
      <c r="Q495" s="18">
        <v>2.887132</v>
      </c>
      <c r="R495" s="18">
        <v>7.202398</v>
      </c>
      <c r="S495" s="18">
        <v>10.30563</v>
      </c>
      <c r="T495" s="18">
        <v>1.717008</v>
      </c>
      <c r="U495" s="18">
        <v>2.887132</v>
      </c>
      <c r="V495" s="18">
        <v>6.001978</v>
      </c>
      <c r="W495" s="18">
        <v>7.264091</v>
      </c>
      <c r="X495" s="18">
        <v>10.30563</v>
      </c>
      <c r="Y495" s="18">
        <v>9.455869</v>
      </c>
      <c r="Z495" s="18">
        <v>0.6</v>
      </c>
      <c r="AA495" s="18">
        <v>3.379283</v>
      </c>
      <c r="AB495" s="18">
        <v>2.798514</v>
      </c>
      <c r="AC495" s="18">
        <v>1.935333</v>
      </c>
      <c r="AD495" s="18">
        <v>5.902463</v>
      </c>
      <c r="AE495" s="18">
        <v>7.264091</v>
      </c>
      <c r="AF495" s="18">
        <v>9.140329</v>
      </c>
      <c r="AG495" s="18">
        <v>10.6983</v>
      </c>
      <c r="AH495" s="18">
        <v>0.0</v>
      </c>
      <c r="AI495" s="18">
        <v>3.593802</v>
      </c>
      <c r="AJ495" s="18">
        <v>3.269407</v>
      </c>
      <c r="AK495" s="18">
        <v>2.096653</v>
      </c>
      <c r="AL495" s="19" t="s">
        <v>58</v>
      </c>
      <c r="AM495" s="19"/>
      <c r="AN495" s="19"/>
      <c r="AO495" s="19"/>
      <c r="AP495" s="19"/>
      <c r="AQ495" s="19"/>
    </row>
    <row r="496">
      <c r="A496" s="14" t="s">
        <v>766</v>
      </c>
      <c r="B496" s="14" t="s">
        <v>776</v>
      </c>
      <c r="C496" s="14" t="s">
        <v>756</v>
      </c>
      <c r="D496" s="14" t="s">
        <v>770</v>
      </c>
      <c r="E496" s="14" t="s">
        <v>62</v>
      </c>
      <c r="F496" s="18">
        <v>20.0</v>
      </c>
      <c r="G496" s="18">
        <v>1.0</v>
      </c>
      <c r="H496" s="18">
        <v>98.0</v>
      </c>
      <c r="I496" s="18">
        <v>98.0</v>
      </c>
      <c r="J496" s="18">
        <v>0.0</v>
      </c>
      <c r="K496" s="18">
        <v>0.0</v>
      </c>
      <c r="L496" s="18">
        <v>0.0</v>
      </c>
      <c r="M496" s="18">
        <v>0.0</v>
      </c>
      <c r="N496" s="18">
        <v>0.0</v>
      </c>
      <c r="O496" s="18">
        <v>0.0</v>
      </c>
      <c r="P496" s="18">
        <v>0.0</v>
      </c>
      <c r="Q496" s="18">
        <v>0.0</v>
      </c>
      <c r="R496" s="18">
        <v>0.0</v>
      </c>
      <c r="S496" s="18">
        <v>0.0</v>
      </c>
      <c r="T496" s="18">
        <v>0.0</v>
      </c>
      <c r="U496" s="18">
        <v>0.0</v>
      </c>
      <c r="V496" s="18">
        <v>0.0</v>
      </c>
      <c r="W496" s="18">
        <v>0.0</v>
      </c>
      <c r="X496" s="18">
        <v>0.0</v>
      </c>
      <c r="Y496" s="18">
        <v>0.0</v>
      </c>
      <c r="Z496" s="18">
        <v>0.6</v>
      </c>
      <c r="AA496" s="18">
        <v>3.379283</v>
      </c>
      <c r="AB496" s="18">
        <v>2.798514</v>
      </c>
      <c r="AC496" s="18">
        <v>1.935333</v>
      </c>
      <c r="AD496" s="18">
        <v>0.0</v>
      </c>
      <c r="AE496" s="18">
        <v>0.0</v>
      </c>
      <c r="AF496" s="18">
        <v>0.0</v>
      </c>
      <c r="AG496" s="18">
        <v>0.0</v>
      </c>
      <c r="AH496" s="18">
        <v>0.0</v>
      </c>
      <c r="AI496" s="18">
        <v>3.593802</v>
      </c>
      <c r="AJ496" s="18">
        <v>3.269407</v>
      </c>
      <c r="AK496" s="18">
        <v>2.096653</v>
      </c>
      <c r="AL496" s="19" t="s">
        <v>58</v>
      </c>
      <c r="AM496" s="19"/>
      <c r="AN496" s="19"/>
      <c r="AO496" s="19"/>
      <c r="AP496" s="19"/>
      <c r="AQ496" s="19"/>
    </row>
    <row r="497">
      <c r="A497" s="14" t="s">
        <v>768</v>
      </c>
      <c r="B497" s="14" t="s">
        <v>777</v>
      </c>
      <c r="C497" s="14" t="s">
        <v>756</v>
      </c>
      <c r="D497" s="14" t="s">
        <v>778</v>
      </c>
      <c r="E497" s="14" t="s">
        <v>88</v>
      </c>
      <c r="F497" s="18">
        <v>12.0</v>
      </c>
      <c r="G497" s="18">
        <v>0.0</v>
      </c>
      <c r="H497" s="18">
        <v>5434.0</v>
      </c>
      <c r="I497" s="18">
        <v>0.0</v>
      </c>
      <c r="J497" s="18">
        <v>75.21482</v>
      </c>
      <c r="K497" s="18">
        <v>73.03479</v>
      </c>
      <c r="L497" s="18">
        <v>74.00787</v>
      </c>
      <c r="M497" s="18">
        <v>47.2647</v>
      </c>
      <c r="N497" s="18">
        <v>0.647153</v>
      </c>
      <c r="O497" s="18">
        <v>0.0</v>
      </c>
      <c r="P497" s="18">
        <v>0.0</v>
      </c>
      <c r="Q497" s="18">
        <v>0.0</v>
      </c>
      <c r="R497" s="18">
        <v>4.985742</v>
      </c>
      <c r="S497" s="18">
        <v>8.422523</v>
      </c>
      <c r="T497" s="18">
        <v>4.570224</v>
      </c>
      <c r="U497" s="18">
        <v>4.985742</v>
      </c>
      <c r="V497" s="18">
        <v>7.791603</v>
      </c>
      <c r="W497" s="18">
        <v>8.422523</v>
      </c>
      <c r="X497" s="18">
        <v>11.8222</v>
      </c>
      <c r="Y497" s="18">
        <v>6.086233</v>
      </c>
      <c r="Z497" s="18">
        <v>0.0</v>
      </c>
      <c r="AA497" s="18">
        <v>4.985742</v>
      </c>
      <c r="AB497" s="18">
        <v>1.872132</v>
      </c>
      <c r="AC497" s="18">
        <v>1.554328</v>
      </c>
      <c r="AD497" s="18">
        <v>3.530929</v>
      </c>
      <c r="AE497" s="18">
        <v>7.791603</v>
      </c>
      <c r="AF497" s="18">
        <v>5.26753</v>
      </c>
      <c r="AG497" s="18">
        <v>6.086233</v>
      </c>
      <c r="AH497" s="18">
        <v>0.0</v>
      </c>
      <c r="AI497" s="18">
        <v>3.593802</v>
      </c>
      <c r="AJ497" s="18">
        <v>3.269407</v>
      </c>
      <c r="AK497" s="18">
        <v>2.096653</v>
      </c>
      <c r="AL497" s="19" t="s">
        <v>58</v>
      </c>
      <c r="AM497" s="19"/>
      <c r="AN497" s="19"/>
      <c r="AO497" s="19"/>
      <c r="AP497" s="19"/>
      <c r="AQ497" s="19"/>
    </row>
    <row r="498">
      <c r="A498" s="14" t="s">
        <v>754</v>
      </c>
      <c r="B498" s="14" t="s">
        <v>779</v>
      </c>
      <c r="C498" s="14" t="s">
        <v>756</v>
      </c>
      <c r="D498" s="14" t="s">
        <v>778</v>
      </c>
      <c r="E498" s="17">
        <v>46310.0</v>
      </c>
      <c r="F498" s="18">
        <v>15.0</v>
      </c>
      <c r="G498" s="18">
        <v>0.0</v>
      </c>
      <c r="H498" s="18">
        <v>4813.0</v>
      </c>
      <c r="I498" s="18">
        <v>0.0</v>
      </c>
      <c r="J498" s="18">
        <v>77.33423</v>
      </c>
      <c r="K498" s="18">
        <v>71.64725</v>
      </c>
      <c r="L498" s="18">
        <v>70.4285</v>
      </c>
      <c r="M498" s="18">
        <v>29.4875</v>
      </c>
      <c r="N498" s="18">
        <v>0.411565</v>
      </c>
      <c r="O498" s="18">
        <v>0.724359</v>
      </c>
      <c r="P498" s="18">
        <v>1.318068</v>
      </c>
      <c r="Q498" s="18">
        <v>2.150794</v>
      </c>
      <c r="R498" s="18">
        <v>4.854389</v>
      </c>
      <c r="S498" s="18">
        <v>6.419299</v>
      </c>
      <c r="T498" s="18">
        <v>0.861111</v>
      </c>
      <c r="U498" s="18">
        <v>1.318068</v>
      </c>
      <c r="V498" s="18">
        <v>3.004436</v>
      </c>
      <c r="W498" s="18">
        <v>5.367867</v>
      </c>
      <c r="X498" s="18">
        <v>6.419299</v>
      </c>
      <c r="Y498" s="18">
        <v>4.776483</v>
      </c>
      <c r="Z498" s="18">
        <v>0.0</v>
      </c>
      <c r="AA498" s="18">
        <v>4.985742</v>
      </c>
      <c r="AB498" s="18">
        <v>1.872132</v>
      </c>
      <c r="AC498" s="18">
        <v>1.554328</v>
      </c>
      <c r="AD498" s="18">
        <v>4.567831</v>
      </c>
      <c r="AE498" s="18">
        <v>4.854389</v>
      </c>
      <c r="AF498" s="18">
        <v>7.588846</v>
      </c>
      <c r="AG498" s="18">
        <v>4.776483</v>
      </c>
      <c r="AH498" s="18">
        <v>0.0</v>
      </c>
      <c r="AI498" s="18">
        <v>3.593802</v>
      </c>
      <c r="AJ498" s="18">
        <v>3.269407</v>
      </c>
      <c r="AK498" s="18">
        <v>2.096653</v>
      </c>
      <c r="AL498" s="19" t="s">
        <v>58</v>
      </c>
      <c r="AM498" s="19"/>
      <c r="AN498" s="19"/>
      <c r="AO498" s="19"/>
      <c r="AP498" s="19"/>
      <c r="AQ498" s="19"/>
    </row>
    <row r="499">
      <c r="A499" s="14" t="s">
        <v>758</v>
      </c>
      <c r="B499" s="14" t="s">
        <v>780</v>
      </c>
      <c r="C499" s="14" t="s">
        <v>756</v>
      </c>
      <c r="D499" s="14" t="s">
        <v>778</v>
      </c>
      <c r="E499" s="14" t="s">
        <v>72</v>
      </c>
      <c r="F499" s="18">
        <v>5.0</v>
      </c>
      <c r="G499" s="18">
        <v>1.0</v>
      </c>
      <c r="H499" s="18">
        <v>1046.0</v>
      </c>
      <c r="I499" s="18">
        <v>95.0</v>
      </c>
      <c r="J499" s="18">
        <v>7.134926</v>
      </c>
      <c r="K499" s="18">
        <v>6.719278</v>
      </c>
      <c r="L499" s="18">
        <v>6.691105</v>
      </c>
      <c r="M499" s="18">
        <v>3.225417</v>
      </c>
      <c r="N499" s="18">
        <v>0.480024</v>
      </c>
      <c r="O499" s="18">
        <v>0.0</v>
      </c>
      <c r="P499" s="18">
        <v>0.466667</v>
      </c>
      <c r="Q499" s="18">
        <v>0.466667</v>
      </c>
      <c r="R499" s="18">
        <v>1.251159</v>
      </c>
      <c r="S499" s="18">
        <v>1.776035</v>
      </c>
      <c r="T499" s="18">
        <v>0.466667</v>
      </c>
      <c r="U499" s="18">
        <v>0.466667</v>
      </c>
      <c r="V499" s="18">
        <v>1.251159</v>
      </c>
      <c r="W499" s="18">
        <v>1.776035</v>
      </c>
      <c r="X499" s="18">
        <v>1.776035</v>
      </c>
      <c r="Y499" s="18">
        <v>1.343856</v>
      </c>
      <c r="Z499" s="18">
        <v>0.0</v>
      </c>
      <c r="AA499" s="18">
        <v>4.985742</v>
      </c>
      <c r="AB499" s="18">
        <v>1.872132</v>
      </c>
      <c r="AC499" s="18">
        <v>1.554328</v>
      </c>
      <c r="AD499" s="18">
        <v>3.225417</v>
      </c>
      <c r="AE499" s="18">
        <v>3.227732</v>
      </c>
      <c r="AF499" s="18">
        <v>3.393232</v>
      </c>
      <c r="AG499" s="18">
        <v>3.588187</v>
      </c>
      <c r="AH499" s="18">
        <v>0.0</v>
      </c>
      <c r="AI499" s="18">
        <v>3.593802</v>
      </c>
      <c r="AJ499" s="18">
        <v>3.269407</v>
      </c>
      <c r="AK499" s="18">
        <v>2.096653</v>
      </c>
      <c r="AL499" s="19" t="s">
        <v>58</v>
      </c>
      <c r="AM499" s="19"/>
      <c r="AN499" s="19"/>
      <c r="AO499" s="19"/>
      <c r="AP499" s="19"/>
      <c r="AQ499" s="19"/>
    </row>
    <row r="500">
      <c r="A500" s="14" t="s">
        <v>760</v>
      </c>
      <c r="B500" s="14" t="s">
        <v>781</v>
      </c>
      <c r="C500" s="14" t="s">
        <v>756</v>
      </c>
      <c r="D500" s="14" t="s">
        <v>778</v>
      </c>
      <c r="E500" s="14" t="s">
        <v>75</v>
      </c>
      <c r="F500" s="18">
        <v>2.0</v>
      </c>
      <c r="G500" s="18">
        <v>0.0</v>
      </c>
      <c r="H500" s="18">
        <v>257.0</v>
      </c>
      <c r="I500" s="18">
        <v>0.0</v>
      </c>
      <c r="J500" s="18">
        <v>3.341977</v>
      </c>
      <c r="K500" s="18">
        <v>3.108656</v>
      </c>
      <c r="L500" s="18">
        <v>1.849159</v>
      </c>
      <c r="M500" s="18">
        <v>3.108656</v>
      </c>
      <c r="N500" s="18">
        <v>1.0</v>
      </c>
      <c r="O500" s="18">
        <v>0.0</v>
      </c>
      <c r="P500" s="18">
        <v>0.0</v>
      </c>
      <c r="Q500" s="18">
        <v>0.0</v>
      </c>
      <c r="R500" s="18">
        <v>3.108656</v>
      </c>
      <c r="S500" s="18">
        <v>3.108656</v>
      </c>
      <c r="T500" s="18">
        <v>3.108656</v>
      </c>
      <c r="U500" s="18">
        <v>3.108656</v>
      </c>
      <c r="V500" s="18">
        <v>3.108656</v>
      </c>
      <c r="W500" s="18">
        <v>3.108656</v>
      </c>
      <c r="X500" s="18">
        <v>3.108656</v>
      </c>
      <c r="Y500" s="18">
        <v>1.554328</v>
      </c>
      <c r="Z500" s="18">
        <v>0.0</v>
      </c>
      <c r="AA500" s="18">
        <v>4.985742</v>
      </c>
      <c r="AB500" s="18">
        <v>1.872132</v>
      </c>
      <c r="AC500" s="18">
        <v>1.554328</v>
      </c>
      <c r="AD500" s="18">
        <v>1.868132</v>
      </c>
      <c r="AE500" s="18">
        <v>1.923645</v>
      </c>
      <c r="AF500" s="18">
        <v>3.811573</v>
      </c>
      <c r="AG500" s="18">
        <v>1.554328</v>
      </c>
      <c r="AH500" s="18">
        <v>0.0</v>
      </c>
      <c r="AI500" s="18">
        <v>3.593802</v>
      </c>
      <c r="AJ500" s="18">
        <v>3.269407</v>
      </c>
      <c r="AK500" s="18">
        <v>2.096653</v>
      </c>
      <c r="AL500" s="19" t="s">
        <v>58</v>
      </c>
      <c r="AM500" s="19"/>
      <c r="AN500" s="19"/>
      <c r="AO500" s="19"/>
      <c r="AP500" s="19"/>
      <c r="AQ500" s="19"/>
    </row>
    <row r="501">
      <c r="A501" s="14" t="s">
        <v>762</v>
      </c>
      <c r="B501" s="14" t="s">
        <v>782</v>
      </c>
      <c r="C501" s="14" t="s">
        <v>756</v>
      </c>
      <c r="D501" s="14" t="s">
        <v>778</v>
      </c>
      <c r="E501" s="14" t="s">
        <v>60</v>
      </c>
      <c r="F501" s="18">
        <v>1.0</v>
      </c>
      <c r="G501" s="18">
        <v>0.0</v>
      </c>
      <c r="H501" s="18">
        <v>150.0</v>
      </c>
      <c r="I501" s="18">
        <v>0.0</v>
      </c>
      <c r="J501" s="18">
        <v>0.837912</v>
      </c>
      <c r="K501" s="18">
        <v>0.831502</v>
      </c>
      <c r="L501" s="18">
        <v>0.831502</v>
      </c>
      <c r="M501" s="18">
        <v>0.831502</v>
      </c>
      <c r="N501" s="18">
        <v>1.0</v>
      </c>
      <c r="O501" s="18">
        <v>0.831502</v>
      </c>
      <c r="P501" s="18">
        <v>0.831502</v>
      </c>
      <c r="Q501" s="18">
        <v>0.831502</v>
      </c>
      <c r="R501" s="18">
        <v>0.831502</v>
      </c>
      <c r="S501" s="18">
        <v>0.831502</v>
      </c>
      <c r="T501" s="18">
        <v>0.831502</v>
      </c>
      <c r="U501" s="18">
        <v>0.831502</v>
      </c>
      <c r="V501" s="18">
        <v>0.831502</v>
      </c>
      <c r="W501" s="18">
        <v>0.831502</v>
      </c>
      <c r="X501" s="18">
        <v>0.831502</v>
      </c>
      <c r="Y501" s="18">
        <v>0.831502</v>
      </c>
      <c r="Z501" s="18">
        <v>0.0</v>
      </c>
      <c r="AA501" s="18">
        <v>4.985742</v>
      </c>
      <c r="AB501" s="18">
        <v>1.872132</v>
      </c>
      <c r="AC501" s="18">
        <v>1.554328</v>
      </c>
      <c r="AD501" s="18">
        <v>0.333788</v>
      </c>
      <c r="AE501" s="18">
        <v>0.366667</v>
      </c>
      <c r="AF501" s="18">
        <v>1.334379</v>
      </c>
      <c r="AG501" s="18">
        <v>0.876941</v>
      </c>
      <c r="AH501" s="18">
        <v>0.0</v>
      </c>
      <c r="AI501" s="18">
        <v>3.593802</v>
      </c>
      <c r="AJ501" s="18">
        <v>3.269407</v>
      </c>
      <c r="AK501" s="18">
        <v>2.096653</v>
      </c>
      <c r="AL501" s="19" t="s">
        <v>58</v>
      </c>
      <c r="AM501" s="19"/>
      <c r="AN501" s="19"/>
      <c r="AO501" s="19"/>
      <c r="AP501" s="19"/>
      <c r="AQ501" s="19"/>
    </row>
    <row r="502">
      <c r="A502" s="14" t="s">
        <v>764</v>
      </c>
      <c r="B502" s="14" t="s">
        <v>783</v>
      </c>
      <c r="C502" s="14" t="s">
        <v>756</v>
      </c>
      <c r="D502" s="14" t="s">
        <v>778</v>
      </c>
      <c r="E502" s="20">
        <v>46300.0</v>
      </c>
      <c r="F502" s="18">
        <v>19.0</v>
      </c>
      <c r="G502" s="18">
        <v>0.0</v>
      </c>
      <c r="H502" s="18">
        <v>6941.0</v>
      </c>
      <c r="I502" s="18">
        <v>0.0</v>
      </c>
      <c r="J502" s="18">
        <v>104.6839</v>
      </c>
      <c r="K502" s="18">
        <v>99.26854</v>
      </c>
      <c r="L502" s="18">
        <v>94.62217</v>
      </c>
      <c r="M502" s="18">
        <v>63.53684</v>
      </c>
      <c r="N502" s="18">
        <v>0.64005</v>
      </c>
      <c r="O502" s="18">
        <v>0.0</v>
      </c>
      <c r="P502" s="18">
        <v>0.0</v>
      </c>
      <c r="Q502" s="18">
        <v>0.0</v>
      </c>
      <c r="R502" s="18">
        <v>1.620304</v>
      </c>
      <c r="S502" s="18">
        <v>8.509595</v>
      </c>
      <c r="T502" s="18">
        <v>0.071429</v>
      </c>
      <c r="U502" s="18">
        <v>0.375</v>
      </c>
      <c r="V502" s="18">
        <v>1.620304</v>
      </c>
      <c r="W502" s="18">
        <v>8.432539</v>
      </c>
      <c r="X502" s="18">
        <v>13.17985</v>
      </c>
      <c r="Y502" s="18">
        <v>5.22466</v>
      </c>
      <c r="Z502" s="18">
        <v>0.0</v>
      </c>
      <c r="AA502" s="18">
        <v>4.985742</v>
      </c>
      <c r="AB502" s="18">
        <v>1.872132</v>
      </c>
      <c r="AC502" s="18">
        <v>1.554328</v>
      </c>
      <c r="AD502" s="18">
        <v>5.902463</v>
      </c>
      <c r="AE502" s="18">
        <v>7.264091</v>
      </c>
      <c r="AF502" s="18">
        <v>9.140329</v>
      </c>
      <c r="AG502" s="18">
        <v>10.6983</v>
      </c>
      <c r="AH502" s="18">
        <v>0.0</v>
      </c>
      <c r="AI502" s="18">
        <v>3.593802</v>
      </c>
      <c r="AJ502" s="18">
        <v>3.269407</v>
      </c>
      <c r="AK502" s="18">
        <v>2.096653</v>
      </c>
      <c r="AL502" s="19" t="s">
        <v>58</v>
      </c>
      <c r="AM502" s="19"/>
      <c r="AN502" s="19"/>
      <c r="AO502" s="19"/>
      <c r="AP502" s="19"/>
      <c r="AQ502" s="19"/>
    </row>
    <row r="503">
      <c r="A503" s="14" t="s">
        <v>766</v>
      </c>
      <c r="B503" s="14" t="s">
        <v>784</v>
      </c>
      <c r="C503" s="14" t="s">
        <v>756</v>
      </c>
      <c r="D503" s="14" t="s">
        <v>778</v>
      </c>
      <c r="E503" s="14" t="s">
        <v>62</v>
      </c>
      <c r="F503" s="18">
        <v>82.0</v>
      </c>
      <c r="G503" s="18">
        <v>5.0</v>
      </c>
      <c r="H503" s="18">
        <v>382.0</v>
      </c>
      <c r="I503" s="18">
        <v>382.0</v>
      </c>
      <c r="J503" s="18">
        <v>0.0</v>
      </c>
      <c r="K503" s="18">
        <v>0.0</v>
      </c>
      <c r="L503" s="18">
        <v>0.0</v>
      </c>
      <c r="M503" s="18">
        <v>0.0</v>
      </c>
      <c r="N503" s="18">
        <v>0.0</v>
      </c>
      <c r="O503" s="18">
        <v>0.0</v>
      </c>
      <c r="P503" s="18">
        <v>0.0</v>
      </c>
      <c r="Q503" s="18">
        <v>0.0</v>
      </c>
      <c r="R503" s="18">
        <v>0.0</v>
      </c>
      <c r="S503" s="18">
        <v>0.0</v>
      </c>
      <c r="T503" s="18">
        <v>0.0</v>
      </c>
      <c r="U503" s="18">
        <v>0.0</v>
      </c>
      <c r="V503" s="18">
        <v>0.0</v>
      </c>
      <c r="W503" s="18">
        <v>0.0</v>
      </c>
      <c r="X503" s="18">
        <v>0.0</v>
      </c>
      <c r="Y503" s="18">
        <v>0.0</v>
      </c>
      <c r="Z503" s="18">
        <v>0.0</v>
      </c>
      <c r="AA503" s="18">
        <v>4.985742</v>
      </c>
      <c r="AB503" s="18">
        <v>1.872132</v>
      </c>
      <c r="AC503" s="18">
        <v>1.554328</v>
      </c>
      <c r="AD503" s="18">
        <v>0.0</v>
      </c>
      <c r="AE503" s="18">
        <v>0.0</v>
      </c>
      <c r="AF503" s="18">
        <v>0.0</v>
      </c>
      <c r="AG503" s="18">
        <v>0.0</v>
      </c>
      <c r="AH503" s="18">
        <v>0.0</v>
      </c>
      <c r="AI503" s="18">
        <v>3.593802</v>
      </c>
      <c r="AJ503" s="18">
        <v>3.269407</v>
      </c>
      <c r="AK503" s="18">
        <v>2.096653</v>
      </c>
      <c r="AL503" s="19" t="s">
        <v>58</v>
      </c>
      <c r="AM503" s="19"/>
      <c r="AN503" s="19"/>
      <c r="AO503" s="19"/>
      <c r="AP503" s="19"/>
      <c r="AQ503" s="19"/>
    </row>
    <row r="504">
      <c r="A504" s="14" t="s">
        <v>754</v>
      </c>
      <c r="B504" s="14" t="s">
        <v>785</v>
      </c>
      <c r="C504" s="14" t="s">
        <v>756</v>
      </c>
      <c r="D504" s="14" t="s">
        <v>786</v>
      </c>
      <c r="E504" s="20">
        <v>46310.0</v>
      </c>
      <c r="F504" s="18">
        <v>12.0</v>
      </c>
      <c r="G504" s="18">
        <v>0.0</v>
      </c>
      <c r="H504" s="18">
        <v>14640.0</v>
      </c>
      <c r="I504" s="18">
        <v>0.0</v>
      </c>
      <c r="J504" s="18">
        <v>211.8471</v>
      </c>
      <c r="K504" s="18">
        <v>198.597</v>
      </c>
      <c r="L504" s="18">
        <v>189.6155</v>
      </c>
      <c r="M504" s="18">
        <v>115.5956</v>
      </c>
      <c r="N504" s="18">
        <v>0.582061</v>
      </c>
      <c r="O504" s="18">
        <v>3.178872</v>
      </c>
      <c r="P504" s="18">
        <v>6.921044</v>
      </c>
      <c r="Q504" s="18">
        <v>7.941591</v>
      </c>
      <c r="R504" s="18">
        <v>10.10881</v>
      </c>
      <c r="S504" s="18">
        <v>26.41393</v>
      </c>
      <c r="T504" s="18">
        <v>3.178872</v>
      </c>
      <c r="U504" s="18">
        <v>6.921044</v>
      </c>
      <c r="V504" s="18">
        <v>7.941591</v>
      </c>
      <c r="W504" s="18">
        <v>10.10881</v>
      </c>
      <c r="X504" s="18">
        <v>26.41393</v>
      </c>
      <c r="Y504" s="18">
        <v>16.54975</v>
      </c>
      <c r="Z504" s="18">
        <v>0.9</v>
      </c>
      <c r="AA504" s="18">
        <v>3.959343</v>
      </c>
      <c r="AB504" s="18">
        <v>5.516029</v>
      </c>
      <c r="AC504" s="18">
        <v>5.802727</v>
      </c>
      <c r="AD504" s="18">
        <v>4.567831</v>
      </c>
      <c r="AE504" s="18">
        <v>4.854389</v>
      </c>
      <c r="AF504" s="18">
        <v>7.588846</v>
      </c>
      <c r="AG504" s="18">
        <v>4.776483</v>
      </c>
      <c r="AH504" s="18">
        <v>0.0</v>
      </c>
      <c r="AI504" s="18">
        <v>3.593802</v>
      </c>
      <c r="AJ504" s="18">
        <v>3.269407</v>
      </c>
      <c r="AK504" s="18">
        <v>2.096653</v>
      </c>
      <c r="AL504" s="19" t="s">
        <v>58</v>
      </c>
      <c r="AM504" s="19"/>
      <c r="AN504" s="19"/>
      <c r="AO504" s="19"/>
      <c r="AP504" s="19"/>
      <c r="AQ504" s="19"/>
    </row>
    <row r="505">
      <c r="A505" s="14" t="s">
        <v>758</v>
      </c>
      <c r="B505" s="14" t="s">
        <v>787</v>
      </c>
      <c r="C505" s="14" t="s">
        <v>756</v>
      </c>
      <c r="D505" s="14" t="s">
        <v>786</v>
      </c>
      <c r="E505" s="14" t="s">
        <v>72</v>
      </c>
      <c r="F505" s="18">
        <v>10.0</v>
      </c>
      <c r="G505" s="18">
        <v>0.0</v>
      </c>
      <c r="H505" s="18">
        <v>6558.0</v>
      </c>
      <c r="I505" s="18">
        <v>0.0</v>
      </c>
      <c r="J505" s="18">
        <v>51.20899</v>
      </c>
      <c r="K505" s="18">
        <v>47.77308</v>
      </c>
      <c r="L505" s="18">
        <v>48.94614</v>
      </c>
      <c r="M505" s="18">
        <v>22.51168</v>
      </c>
      <c r="N505" s="18">
        <v>0.471221</v>
      </c>
      <c r="O505" s="18">
        <v>1.601861</v>
      </c>
      <c r="P505" s="18">
        <v>2.594303</v>
      </c>
      <c r="Q505" s="18">
        <v>3.1711</v>
      </c>
      <c r="R505" s="18">
        <v>3.959343</v>
      </c>
      <c r="S505" s="18">
        <v>4.97736</v>
      </c>
      <c r="T505" s="18">
        <v>1.601861</v>
      </c>
      <c r="U505" s="18">
        <v>2.594303</v>
      </c>
      <c r="V505" s="18">
        <v>3.1711</v>
      </c>
      <c r="W505" s="18">
        <v>3.959343</v>
      </c>
      <c r="X505" s="18">
        <v>4.97736</v>
      </c>
      <c r="Y505" s="18">
        <v>4.777308</v>
      </c>
      <c r="Z505" s="18">
        <v>0.9</v>
      </c>
      <c r="AA505" s="18">
        <v>3.959343</v>
      </c>
      <c r="AB505" s="18">
        <v>5.516029</v>
      </c>
      <c r="AC505" s="18">
        <v>5.802727</v>
      </c>
      <c r="AD505" s="18">
        <v>3.225417</v>
      </c>
      <c r="AE505" s="18">
        <v>3.227732</v>
      </c>
      <c r="AF505" s="18">
        <v>3.393232</v>
      </c>
      <c r="AG505" s="18">
        <v>3.588187</v>
      </c>
      <c r="AH505" s="18">
        <v>0.0</v>
      </c>
      <c r="AI505" s="18">
        <v>3.593802</v>
      </c>
      <c r="AJ505" s="18">
        <v>3.269407</v>
      </c>
      <c r="AK505" s="18">
        <v>2.096653</v>
      </c>
      <c r="AL505" s="19" t="s">
        <v>58</v>
      </c>
      <c r="AM505" s="19"/>
      <c r="AN505" s="19"/>
      <c r="AO505" s="19"/>
      <c r="AP505" s="19"/>
      <c r="AQ505" s="19"/>
    </row>
    <row r="506">
      <c r="A506" s="14" t="s">
        <v>760</v>
      </c>
      <c r="B506" s="14" t="s">
        <v>788</v>
      </c>
      <c r="C506" s="14" t="s">
        <v>756</v>
      </c>
      <c r="D506" s="14" t="s">
        <v>786</v>
      </c>
      <c r="E506" s="14" t="s">
        <v>75</v>
      </c>
      <c r="F506" s="18">
        <v>10.0</v>
      </c>
      <c r="G506" s="18">
        <v>0.0</v>
      </c>
      <c r="H506" s="18">
        <v>4451.0</v>
      </c>
      <c r="I506" s="18">
        <v>0.0</v>
      </c>
      <c r="J506" s="18">
        <v>62.00085</v>
      </c>
      <c r="K506" s="18">
        <v>58.02727</v>
      </c>
      <c r="L506" s="18">
        <v>53.16963</v>
      </c>
      <c r="M506" s="18">
        <v>44.12807</v>
      </c>
      <c r="N506" s="18">
        <v>0.760471</v>
      </c>
      <c r="O506" s="18">
        <v>0.5</v>
      </c>
      <c r="P506" s="18">
        <v>0.943122</v>
      </c>
      <c r="Q506" s="18">
        <v>1.152135</v>
      </c>
      <c r="R506" s="18">
        <v>1.923645</v>
      </c>
      <c r="S506" s="18">
        <v>4.729121</v>
      </c>
      <c r="T506" s="18">
        <v>0.5</v>
      </c>
      <c r="U506" s="18">
        <v>0.943122</v>
      </c>
      <c r="V506" s="18">
        <v>1.152135</v>
      </c>
      <c r="W506" s="18">
        <v>1.923645</v>
      </c>
      <c r="X506" s="18">
        <v>4.729121</v>
      </c>
      <c r="Y506" s="18">
        <v>5.802727</v>
      </c>
      <c r="Z506" s="18">
        <v>0.9</v>
      </c>
      <c r="AA506" s="18">
        <v>3.959343</v>
      </c>
      <c r="AB506" s="18">
        <v>5.516029</v>
      </c>
      <c r="AC506" s="18">
        <v>5.802727</v>
      </c>
      <c r="AD506" s="18">
        <v>1.868132</v>
      </c>
      <c r="AE506" s="18">
        <v>1.923645</v>
      </c>
      <c r="AF506" s="18">
        <v>3.811573</v>
      </c>
      <c r="AG506" s="18">
        <v>1.554328</v>
      </c>
      <c r="AH506" s="18">
        <v>0.0</v>
      </c>
      <c r="AI506" s="18">
        <v>3.593802</v>
      </c>
      <c r="AJ506" s="18">
        <v>3.269407</v>
      </c>
      <c r="AK506" s="18">
        <v>2.096653</v>
      </c>
      <c r="AL506" s="19" t="s">
        <v>58</v>
      </c>
      <c r="AM506" s="19"/>
      <c r="AN506" s="19"/>
      <c r="AO506" s="19"/>
      <c r="AP506" s="19"/>
      <c r="AQ506" s="19"/>
    </row>
    <row r="507">
      <c r="A507" s="14" t="s">
        <v>762</v>
      </c>
      <c r="B507" s="14" t="s">
        <v>789</v>
      </c>
      <c r="C507" s="14" t="s">
        <v>756</v>
      </c>
      <c r="D507" s="14" t="s">
        <v>786</v>
      </c>
      <c r="E507" s="14" t="s">
        <v>60</v>
      </c>
      <c r="F507" s="18">
        <v>9.0</v>
      </c>
      <c r="G507" s="18">
        <v>0.0</v>
      </c>
      <c r="H507" s="18">
        <v>2162.0</v>
      </c>
      <c r="I507" s="18">
        <v>0.0</v>
      </c>
      <c r="J507" s="18">
        <v>25.19852</v>
      </c>
      <c r="K507" s="18">
        <v>18.86987</v>
      </c>
      <c r="L507" s="18">
        <v>19.76462</v>
      </c>
      <c r="M507" s="18">
        <v>17.31062</v>
      </c>
      <c r="N507" s="18">
        <v>0.917368</v>
      </c>
      <c r="O507" s="18">
        <v>0.0</v>
      </c>
      <c r="P507" s="18">
        <v>0.066667</v>
      </c>
      <c r="Q507" s="18">
        <v>0.1</v>
      </c>
      <c r="R507" s="18">
        <v>0.2</v>
      </c>
      <c r="S507" s="18">
        <v>0.625921</v>
      </c>
      <c r="T507" s="18">
        <v>0.066667</v>
      </c>
      <c r="U507" s="18">
        <v>0.1</v>
      </c>
      <c r="V507" s="18">
        <v>0.2</v>
      </c>
      <c r="W507" s="18">
        <v>0.366667</v>
      </c>
      <c r="X507" s="18">
        <v>0.625921</v>
      </c>
      <c r="Y507" s="18">
        <v>2.096653</v>
      </c>
      <c r="Z507" s="18">
        <v>0.9</v>
      </c>
      <c r="AA507" s="18">
        <v>3.959343</v>
      </c>
      <c r="AB507" s="18">
        <v>5.516029</v>
      </c>
      <c r="AC507" s="18">
        <v>5.802727</v>
      </c>
      <c r="AD507" s="18">
        <v>0.333788</v>
      </c>
      <c r="AE507" s="18">
        <v>0.366667</v>
      </c>
      <c r="AF507" s="18">
        <v>1.334379</v>
      </c>
      <c r="AG507" s="18">
        <v>0.876941</v>
      </c>
      <c r="AH507" s="18">
        <v>0.0</v>
      </c>
      <c r="AI507" s="18">
        <v>3.593802</v>
      </c>
      <c r="AJ507" s="18">
        <v>3.269407</v>
      </c>
      <c r="AK507" s="18">
        <v>2.096653</v>
      </c>
      <c r="AL507" s="19" t="s">
        <v>58</v>
      </c>
      <c r="AM507" s="19"/>
      <c r="AN507" s="19"/>
      <c r="AO507" s="19"/>
      <c r="AP507" s="19"/>
      <c r="AQ507" s="19"/>
    </row>
    <row r="508">
      <c r="A508" s="14" t="s">
        <v>764</v>
      </c>
      <c r="B508" s="14" t="s">
        <v>790</v>
      </c>
      <c r="C508" s="14" t="s">
        <v>756</v>
      </c>
      <c r="D508" s="14" t="s">
        <v>786</v>
      </c>
      <c r="E508" s="20">
        <v>46300.0</v>
      </c>
      <c r="F508" s="18">
        <v>10.0</v>
      </c>
      <c r="G508" s="18">
        <v>0.0</v>
      </c>
      <c r="H508" s="18">
        <v>5711.0</v>
      </c>
      <c r="I508" s="18">
        <v>0.0</v>
      </c>
      <c r="J508" s="18">
        <v>119.2866</v>
      </c>
      <c r="K508" s="18">
        <v>106.983</v>
      </c>
      <c r="L508" s="18">
        <v>106.0186</v>
      </c>
      <c r="M508" s="18">
        <v>82.59595</v>
      </c>
      <c r="N508" s="18">
        <v>0.772047</v>
      </c>
      <c r="O508" s="18">
        <v>0.0</v>
      </c>
      <c r="P508" s="18">
        <v>0.160256</v>
      </c>
      <c r="Q508" s="18">
        <v>1.048215</v>
      </c>
      <c r="R508" s="18">
        <v>5.902463</v>
      </c>
      <c r="S508" s="18">
        <v>8.980708</v>
      </c>
      <c r="T508" s="18">
        <v>0.160256</v>
      </c>
      <c r="U508" s="18">
        <v>1.048215</v>
      </c>
      <c r="V508" s="18">
        <v>1.525275</v>
      </c>
      <c r="W508" s="18">
        <v>6.77017</v>
      </c>
      <c r="X508" s="18">
        <v>8.980708</v>
      </c>
      <c r="Y508" s="18">
        <v>10.6983</v>
      </c>
      <c r="Z508" s="18">
        <v>0.9</v>
      </c>
      <c r="AA508" s="18">
        <v>3.959343</v>
      </c>
      <c r="AB508" s="18">
        <v>5.516029</v>
      </c>
      <c r="AC508" s="18">
        <v>5.802727</v>
      </c>
      <c r="AD508" s="18">
        <v>5.902463</v>
      </c>
      <c r="AE508" s="18">
        <v>7.264091</v>
      </c>
      <c r="AF508" s="18">
        <v>9.140329</v>
      </c>
      <c r="AG508" s="18">
        <v>10.6983</v>
      </c>
      <c r="AH508" s="18">
        <v>0.0</v>
      </c>
      <c r="AI508" s="18">
        <v>3.593802</v>
      </c>
      <c r="AJ508" s="18">
        <v>3.269407</v>
      </c>
      <c r="AK508" s="18">
        <v>2.096653</v>
      </c>
      <c r="AL508" s="19" t="s">
        <v>58</v>
      </c>
      <c r="AM508" s="19"/>
      <c r="AN508" s="19"/>
      <c r="AO508" s="19"/>
      <c r="AP508" s="19"/>
      <c r="AQ508" s="19"/>
    </row>
    <row r="509">
      <c r="A509" s="14" t="s">
        <v>766</v>
      </c>
      <c r="B509" s="14" t="s">
        <v>791</v>
      </c>
      <c r="C509" s="14" t="s">
        <v>756</v>
      </c>
      <c r="D509" s="14" t="s">
        <v>786</v>
      </c>
      <c r="E509" s="14" t="s">
        <v>62</v>
      </c>
      <c r="F509" s="18">
        <v>27.0</v>
      </c>
      <c r="G509" s="18">
        <v>0.0</v>
      </c>
      <c r="H509" s="18">
        <v>0.0</v>
      </c>
      <c r="I509" s="18">
        <v>0.0</v>
      </c>
      <c r="J509" s="18">
        <v>0.0</v>
      </c>
      <c r="K509" s="18">
        <v>0.0</v>
      </c>
      <c r="L509" s="18">
        <v>0.0</v>
      </c>
      <c r="M509" s="18">
        <v>0.0</v>
      </c>
      <c r="N509" s="18">
        <v>0.0</v>
      </c>
      <c r="O509" s="18">
        <v>0.0</v>
      </c>
      <c r="P509" s="18">
        <v>0.0</v>
      </c>
      <c r="Q509" s="18">
        <v>0.0</v>
      </c>
      <c r="R509" s="18">
        <v>0.0</v>
      </c>
      <c r="S509" s="18">
        <v>0.0</v>
      </c>
      <c r="T509" s="18">
        <v>0.0</v>
      </c>
      <c r="U509" s="18">
        <v>0.0</v>
      </c>
      <c r="V509" s="18">
        <v>0.0</v>
      </c>
      <c r="W509" s="18">
        <v>0.0</v>
      </c>
      <c r="X509" s="18">
        <v>0.0</v>
      </c>
      <c r="Y509" s="18">
        <v>0.0</v>
      </c>
      <c r="Z509" s="18">
        <v>0.9</v>
      </c>
      <c r="AA509" s="18">
        <v>3.959343</v>
      </c>
      <c r="AB509" s="18">
        <v>5.516029</v>
      </c>
      <c r="AC509" s="18">
        <v>5.802727</v>
      </c>
      <c r="AD509" s="18">
        <v>0.0</v>
      </c>
      <c r="AE509" s="18">
        <v>0.0</v>
      </c>
      <c r="AF509" s="18">
        <v>0.0</v>
      </c>
      <c r="AG509" s="18">
        <v>0.0</v>
      </c>
      <c r="AH509" s="18">
        <v>0.0</v>
      </c>
      <c r="AI509" s="18">
        <v>3.593802</v>
      </c>
      <c r="AJ509" s="18">
        <v>3.269407</v>
      </c>
      <c r="AK509" s="18">
        <v>2.096653</v>
      </c>
      <c r="AL509" s="19" t="s">
        <v>58</v>
      </c>
      <c r="AM509" s="19"/>
      <c r="AN509" s="19"/>
      <c r="AO509" s="19"/>
      <c r="AP509" s="19"/>
      <c r="AQ509" s="19"/>
    </row>
    <row r="510">
      <c r="A510" s="14" t="s">
        <v>792</v>
      </c>
      <c r="B510" s="14" t="s">
        <v>793</v>
      </c>
      <c r="C510" s="14" t="s">
        <v>794</v>
      </c>
      <c r="D510" s="14" t="s">
        <v>795</v>
      </c>
      <c r="E510" s="14" t="s">
        <v>62</v>
      </c>
      <c r="F510" s="18">
        <v>2.0</v>
      </c>
      <c r="G510" s="18">
        <v>0.0</v>
      </c>
      <c r="H510" s="18">
        <v>0.0</v>
      </c>
      <c r="I510" s="18">
        <v>0.0</v>
      </c>
      <c r="J510" s="18">
        <v>0.0</v>
      </c>
      <c r="K510" s="18">
        <v>0.0</v>
      </c>
      <c r="L510" s="18">
        <v>0.0</v>
      </c>
      <c r="M510" s="18">
        <v>0.0</v>
      </c>
      <c r="N510" s="18">
        <v>0.0</v>
      </c>
      <c r="O510" s="18">
        <v>0.0</v>
      </c>
      <c r="P510" s="18">
        <v>0.0</v>
      </c>
      <c r="Q510" s="18">
        <v>0.0</v>
      </c>
      <c r="R510" s="18">
        <v>0.0</v>
      </c>
      <c r="S510" s="18">
        <v>0.0</v>
      </c>
      <c r="T510" s="18">
        <v>0.0</v>
      </c>
      <c r="U510" s="18">
        <v>0.0</v>
      </c>
      <c r="V510" s="18">
        <v>0.0</v>
      </c>
      <c r="W510" s="18">
        <v>0.0</v>
      </c>
      <c r="X510" s="18">
        <v>0.0</v>
      </c>
      <c r="Y510" s="18">
        <v>0.0</v>
      </c>
      <c r="Z510" s="18">
        <v>0.0</v>
      </c>
      <c r="AA510" s="18">
        <v>0.0</v>
      </c>
      <c r="AB510" s="18">
        <v>0.0</v>
      </c>
      <c r="AC510" s="18">
        <v>0.0</v>
      </c>
      <c r="AD510" s="18">
        <v>0.0</v>
      </c>
      <c r="AE510" s="18">
        <v>0.0</v>
      </c>
      <c r="AF510" s="18">
        <v>0.0</v>
      </c>
      <c r="AG510" s="18">
        <v>0.0</v>
      </c>
      <c r="AH510" s="18">
        <v>0.0</v>
      </c>
      <c r="AI510" s="18">
        <v>0.0</v>
      </c>
      <c r="AJ510" s="18">
        <v>0.0</v>
      </c>
      <c r="AK510" s="18">
        <v>0.0</v>
      </c>
      <c r="AL510" s="19" t="s">
        <v>58</v>
      </c>
      <c r="AM510" s="19"/>
      <c r="AN510" s="19"/>
      <c r="AO510" s="19"/>
      <c r="AP510" s="19"/>
      <c r="AQ510" s="19"/>
    </row>
    <row r="511">
      <c r="A511" s="14" t="s">
        <v>796</v>
      </c>
      <c r="B511" s="14" t="s">
        <v>797</v>
      </c>
      <c r="C511" s="14" t="s">
        <v>798</v>
      </c>
      <c r="D511" s="14" t="s">
        <v>799</v>
      </c>
      <c r="E511" s="17">
        <v>46310.0</v>
      </c>
      <c r="F511" s="18">
        <v>1.0</v>
      </c>
      <c r="G511" s="18">
        <v>0.0</v>
      </c>
      <c r="H511" s="18">
        <v>0.0</v>
      </c>
      <c r="I511" s="18">
        <v>0.0</v>
      </c>
      <c r="J511" s="18">
        <v>0.0</v>
      </c>
      <c r="K511" s="18">
        <v>0.0</v>
      </c>
      <c r="L511" s="18">
        <v>6.283333</v>
      </c>
      <c r="M511" s="18">
        <v>0.0</v>
      </c>
      <c r="N511" s="18">
        <v>0.0</v>
      </c>
      <c r="O511" s="18">
        <v>0.0</v>
      </c>
      <c r="P511" s="18">
        <v>0.0</v>
      </c>
      <c r="Q511" s="18">
        <v>0.0</v>
      </c>
      <c r="R511" s="18">
        <v>0.0</v>
      </c>
      <c r="S511" s="18">
        <v>0.0</v>
      </c>
      <c r="T511" s="18">
        <v>0.0</v>
      </c>
      <c r="U511" s="18">
        <v>0.0</v>
      </c>
      <c r="V511" s="18">
        <v>0.0</v>
      </c>
      <c r="W511" s="18">
        <v>0.0</v>
      </c>
      <c r="X511" s="18">
        <v>0.0</v>
      </c>
      <c r="Y511" s="18">
        <v>0.0</v>
      </c>
      <c r="Z511" s="18">
        <v>0.0</v>
      </c>
      <c r="AA511" s="18">
        <v>107.8387</v>
      </c>
      <c r="AB511" s="18">
        <v>27.2706</v>
      </c>
      <c r="AC511" s="18">
        <v>50.4457</v>
      </c>
      <c r="AD511" s="18">
        <v>139.4155</v>
      </c>
      <c r="AE511" s="18">
        <v>312.9754</v>
      </c>
      <c r="AF511" s="18">
        <v>150.0342</v>
      </c>
      <c r="AG511" s="18">
        <v>180.041</v>
      </c>
      <c r="AH511" s="18">
        <v>0.0</v>
      </c>
      <c r="AI511" s="18">
        <v>185.1632</v>
      </c>
      <c r="AJ511" s="18">
        <v>32.09517</v>
      </c>
      <c r="AK511" s="18">
        <v>46.2908</v>
      </c>
      <c r="AL511" s="19" t="s">
        <v>58</v>
      </c>
      <c r="AM511" s="19"/>
      <c r="AN511" s="19"/>
      <c r="AO511" s="19"/>
      <c r="AP511" s="19"/>
      <c r="AQ511" s="19"/>
    </row>
    <row r="512">
      <c r="A512" s="14" t="s">
        <v>800</v>
      </c>
      <c r="B512" s="14" t="s">
        <v>801</v>
      </c>
      <c r="C512" s="14" t="s">
        <v>798</v>
      </c>
      <c r="D512" s="14" t="s">
        <v>799</v>
      </c>
      <c r="E512" s="14" t="s">
        <v>72</v>
      </c>
      <c r="F512" s="18">
        <v>2.0</v>
      </c>
      <c r="G512" s="18">
        <v>0.0</v>
      </c>
      <c r="H512" s="18">
        <v>3085.0</v>
      </c>
      <c r="I512" s="18">
        <v>0.0</v>
      </c>
      <c r="J512" s="18">
        <v>246.9502</v>
      </c>
      <c r="K512" s="18">
        <v>247.4084</v>
      </c>
      <c r="L512" s="18">
        <v>206.6348</v>
      </c>
      <c r="M512" s="18">
        <v>246.4084</v>
      </c>
      <c r="N512" s="18">
        <v>0.995958</v>
      </c>
      <c r="O512" s="18">
        <v>1.0</v>
      </c>
      <c r="P512" s="18">
        <v>1.0</v>
      </c>
      <c r="Q512" s="18">
        <v>1.0</v>
      </c>
      <c r="R512" s="18">
        <v>246.4084</v>
      </c>
      <c r="S512" s="18">
        <v>246.4084</v>
      </c>
      <c r="T512" s="18">
        <v>1.0</v>
      </c>
      <c r="U512" s="18">
        <v>1.0</v>
      </c>
      <c r="V512" s="18">
        <v>1.0</v>
      </c>
      <c r="W512" s="18">
        <v>246.4084</v>
      </c>
      <c r="X512" s="18">
        <v>246.4084</v>
      </c>
      <c r="Y512" s="18">
        <v>123.7042</v>
      </c>
      <c r="Z512" s="18">
        <v>0.0</v>
      </c>
      <c r="AA512" s="18">
        <v>107.8387</v>
      </c>
      <c r="AB512" s="18">
        <v>27.2706</v>
      </c>
      <c r="AC512" s="18">
        <v>50.4457</v>
      </c>
      <c r="AD512" s="18">
        <v>1.0</v>
      </c>
      <c r="AE512" s="18">
        <v>246.4084</v>
      </c>
      <c r="AF512" s="18">
        <v>82.46947</v>
      </c>
      <c r="AG512" s="18">
        <v>123.7042</v>
      </c>
      <c r="AH512" s="18">
        <v>0.0</v>
      </c>
      <c r="AI512" s="18">
        <v>185.1632</v>
      </c>
      <c r="AJ512" s="18">
        <v>32.09517</v>
      </c>
      <c r="AK512" s="18">
        <v>46.2908</v>
      </c>
      <c r="AL512" s="19" t="s">
        <v>58</v>
      </c>
      <c r="AM512" s="19"/>
      <c r="AN512" s="19"/>
      <c r="AO512" s="19"/>
      <c r="AP512" s="19"/>
      <c r="AQ512" s="19"/>
    </row>
    <row r="513">
      <c r="A513" s="14" t="s">
        <v>802</v>
      </c>
      <c r="B513" s="14" t="s">
        <v>803</v>
      </c>
      <c r="C513" s="14" t="s">
        <v>798</v>
      </c>
      <c r="D513" s="14" t="s">
        <v>799</v>
      </c>
      <c r="E513" s="14" t="s">
        <v>75</v>
      </c>
      <c r="F513" s="18">
        <v>1.0</v>
      </c>
      <c r="G513" s="18">
        <v>0.0</v>
      </c>
      <c r="H513" s="18">
        <v>0.0</v>
      </c>
      <c r="I513" s="18">
        <v>0.0</v>
      </c>
      <c r="J513" s="18">
        <v>0.0</v>
      </c>
      <c r="K513" s="18">
        <v>0.0</v>
      </c>
      <c r="L513" s="18">
        <v>0.0</v>
      </c>
      <c r="M513" s="18">
        <v>0.0</v>
      </c>
      <c r="N513" s="18">
        <v>0.0</v>
      </c>
      <c r="O513" s="18">
        <v>0.0</v>
      </c>
      <c r="P513" s="18">
        <v>0.0</v>
      </c>
      <c r="Q513" s="18">
        <v>0.0</v>
      </c>
      <c r="R513" s="18">
        <v>0.0</v>
      </c>
      <c r="S513" s="18">
        <v>0.0</v>
      </c>
      <c r="T513" s="18">
        <v>0.0</v>
      </c>
      <c r="U513" s="18">
        <v>0.0</v>
      </c>
      <c r="V513" s="18">
        <v>0.0</v>
      </c>
      <c r="W513" s="18">
        <v>0.0</v>
      </c>
      <c r="X513" s="18">
        <v>0.0</v>
      </c>
      <c r="Y513" s="18">
        <v>0.0</v>
      </c>
      <c r="Z513" s="18">
        <v>0.0</v>
      </c>
      <c r="AA513" s="18">
        <v>107.8387</v>
      </c>
      <c r="AB513" s="18">
        <v>27.2706</v>
      </c>
      <c r="AC513" s="18">
        <v>50.4457</v>
      </c>
      <c r="AD513" s="18">
        <v>0.0</v>
      </c>
      <c r="AE513" s="18">
        <v>704.3237</v>
      </c>
      <c r="AF513" s="18">
        <v>88.56628</v>
      </c>
      <c r="AG513" s="18">
        <v>89.96845</v>
      </c>
      <c r="AH513" s="18">
        <v>0.0</v>
      </c>
      <c r="AI513" s="18">
        <v>185.1632</v>
      </c>
      <c r="AJ513" s="18">
        <v>32.09517</v>
      </c>
      <c r="AK513" s="18">
        <v>46.2908</v>
      </c>
      <c r="AL513" s="19" t="s">
        <v>58</v>
      </c>
      <c r="AM513" s="19"/>
      <c r="AN513" s="19"/>
      <c r="AO513" s="19"/>
      <c r="AP513" s="19"/>
      <c r="AQ513" s="19"/>
    </row>
    <row r="514">
      <c r="A514" s="14" t="s">
        <v>804</v>
      </c>
      <c r="B514" s="14" t="s">
        <v>805</v>
      </c>
      <c r="C514" s="14" t="s">
        <v>798</v>
      </c>
      <c r="D514" s="14" t="s">
        <v>799</v>
      </c>
      <c r="E514" s="14" t="s">
        <v>60</v>
      </c>
      <c r="F514" s="18">
        <v>2.0</v>
      </c>
      <c r="G514" s="18">
        <v>0.0</v>
      </c>
      <c r="H514" s="18">
        <v>3706.0</v>
      </c>
      <c r="I514" s="18">
        <v>0.0</v>
      </c>
      <c r="J514" s="18">
        <v>98.41462</v>
      </c>
      <c r="K514" s="18">
        <v>100.8914</v>
      </c>
      <c r="L514" s="18">
        <v>106.4464</v>
      </c>
      <c r="M514" s="18">
        <v>69.12823</v>
      </c>
      <c r="N514" s="18">
        <v>0.685175</v>
      </c>
      <c r="O514" s="18">
        <v>31.76316</v>
      </c>
      <c r="P514" s="18">
        <v>31.76316</v>
      </c>
      <c r="Q514" s="18">
        <v>31.76316</v>
      </c>
      <c r="R514" s="18">
        <v>69.12823</v>
      </c>
      <c r="S514" s="18">
        <v>69.12823</v>
      </c>
      <c r="T514" s="18">
        <v>31.76316</v>
      </c>
      <c r="U514" s="18">
        <v>31.76316</v>
      </c>
      <c r="V514" s="18">
        <v>31.76316</v>
      </c>
      <c r="W514" s="18">
        <v>69.12823</v>
      </c>
      <c r="X514" s="18">
        <v>69.12823</v>
      </c>
      <c r="Y514" s="18">
        <v>50.4457</v>
      </c>
      <c r="Z514" s="18">
        <v>0.0</v>
      </c>
      <c r="AA514" s="18">
        <v>107.8387</v>
      </c>
      <c r="AB514" s="18">
        <v>27.2706</v>
      </c>
      <c r="AC514" s="18">
        <v>50.4457</v>
      </c>
      <c r="AD514" s="18">
        <v>0.0</v>
      </c>
      <c r="AE514" s="18">
        <v>69.12823</v>
      </c>
      <c r="AF514" s="18">
        <v>38.02105</v>
      </c>
      <c r="AG514" s="18">
        <v>44.63935</v>
      </c>
      <c r="AH514" s="18">
        <v>0.0</v>
      </c>
      <c r="AI514" s="18">
        <v>185.1632</v>
      </c>
      <c r="AJ514" s="18">
        <v>32.09517</v>
      </c>
      <c r="AK514" s="18">
        <v>46.2908</v>
      </c>
      <c r="AL514" s="19" t="s">
        <v>58</v>
      </c>
      <c r="AM514" s="19"/>
      <c r="AN514" s="19"/>
      <c r="AO514" s="19"/>
      <c r="AP514" s="19"/>
      <c r="AQ514" s="19"/>
    </row>
    <row r="515">
      <c r="A515" s="14" t="s">
        <v>806</v>
      </c>
      <c r="B515" s="14" t="s">
        <v>807</v>
      </c>
      <c r="C515" s="14" t="s">
        <v>798</v>
      </c>
      <c r="D515" s="14" t="s">
        <v>799</v>
      </c>
      <c r="E515" s="20">
        <v>46300.0</v>
      </c>
      <c r="F515" s="18">
        <v>2.0</v>
      </c>
      <c r="G515" s="18">
        <v>0.0</v>
      </c>
      <c r="H515" s="18">
        <v>10392.0</v>
      </c>
      <c r="I515" s="18">
        <v>0.0</v>
      </c>
      <c r="J515" s="18">
        <v>503.863</v>
      </c>
      <c r="K515" s="18">
        <v>497.0887</v>
      </c>
      <c r="L515" s="18">
        <v>454.6637</v>
      </c>
      <c r="M515" s="18">
        <v>389.25</v>
      </c>
      <c r="N515" s="18">
        <v>0.783059</v>
      </c>
      <c r="O515" s="18">
        <v>107.8387</v>
      </c>
      <c r="P515" s="18">
        <v>107.8387</v>
      </c>
      <c r="Q515" s="18">
        <v>107.8387</v>
      </c>
      <c r="R515" s="18">
        <v>389.25</v>
      </c>
      <c r="S515" s="18">
        <v>389.25</v>
      </c>
      <c r="T515" s="18">
        <v>107.8387</v>
      </c>
      <c r="U515" s="18">
        <v>107.8387</v>
      </c>
      <c r="V515" s="18">
        <v>107.8387</v>
      </c>
      <c r="W515" s="18">
        <v>389.25</v>
      </c>
      <c r="X515" s="18">
        <v>389.25</v>
      </c>
      <c r="Y515" s="18">
        <v>248.5443</v>
      </c>
      <c r="Z515" s="18">
        <v>0.0</v>
      </c>
      <c r="AA515" s="18">
        <v>107.8387</v>
      </c>
      <c r="AB515" s="18">
        <v>27.2706</v>
      </c>
      <c r="AC515" s="18">
        <v>50.4457</v>
      </c>
      <c r="AD515" s="18">
        <v>107.8387</v>
      </c>
      <c r="AE515" s="18">
        <v>185.1632</v>
      </c>
      <c r="AF515" s="18">
        <v>113.7086</v>
      </c>
      <c r="AG515" s="18">
        <v>248.5443</v>
      </c>
      <c r="AH515" s="18">
        <v>0.0</v>
      </c>
      <c r="AI515" s="18">
        <v>185.1632</v>
      </c>
      <c r="AJ515" s="18">
        <v>32.09517</v>
      </c>
      <c r="AK515" s="18">
        <v>46.2908</v>
      </c>
      <c r="AL515" s="19" t="s">
        <v>58</v>
      </c>
      <c r="AM515" s="19"/>
      <c r="AN515" s="19"/>
      <c r="AO515" s="19"/>
      <c r="AP515" s="19"/>
      <c r="AQ515" s="19"/>
    </row>
    <row r="516">
      <c r="A516" s="14" t="s">
        <v>808</v>
      </c>
      <c r="B516" s="14" t="s">
        <v>809</v>
      </c>
      <c r="C516" s="14" t="s">
        <v>798</v>
      </c>
      <c r="D516" s="14" t="s">
        <v>799</v>
      </c>
      <c r="E516" s="14" t="s">
        <v>62</v>
      </c>
      <c r="F516" s="18">
        <v>23.0</v>
      </c>
      <c r="G516" s="18">
        <v>0.0</v>
      </c>
      <c r="H516" s="18">
        <v>0.0</v>
      </c>
      <c r="I516" s="18">
        <v>0.0</v>
      </c>
      <c r="J516" s="18">
        <v>0.0</v>
      </c>
      <c r="K516" s="18">
        <v>0.0</v>
      </c>
      <c r="L516" s="18">
        <v>0.0</v>
      </c>
      <c r="M516" s="18">
        <v>0.0</v>
      </c>
      <c r="N516" s="18">
        <v>0.0</v>
      </c>
      <c r="O516" s="18">
        <v>0.0</v>
      </c>
      <c r="P516" s="18">
        <v>0.0</v>
      </c>
      <c r="Q516" s="18">
        <v>0.0</v>
      </c>
      <c r="R516" s="18">
        <v>0.0</v>
      </c>
      <c r="S516" s="18">
        <v>0.0</v>
      </c>
      <c r="T516" s="18">
        <v>0.0</v>
      </c>
      <c r="U516" s="18">
        <v>0.0</v>
      </c>
      <c r="V516" s="18">
        <v>0.0</v>
      </c>
      <c r="W516" s="18">
        <v>0.0</v>
      </c>
      <c r="X516" s="18">
        <v>0.0</v>
      </c>
      <c r="Y516" s="18">
        <v>0.0</v>
      </c>
      <c r="Z516" s="18">
        <v>0.0</v>
      </c>
      <c r="AA516" s="18">
        <v>107.8387</v>
      </c>
      <c r="AB516" s="18">
        <v>27.2706</v>
      </c>
      <c r="AC516" s="18">
        <v>50.4457</v>
      </c>
      <c r="AD516" s="18">
        <v>0.0</v>
      </c>
      <c r="AE516" s="18">
        <v>0.0</v>
      </c>
      <c r="AF516" s="18">
        <v>0.0</v>
      </c>
      <c r="AG516" s="18">
        <v>0.0</v>
      </c>
      <c r="AH516" s="18">
        <v>0.0</v>
      </c>
      <c r="AI516" s="18">
        <v>185.1632</v>
      </c>
      <c r="AJ516" s="18">
        <v>32.09517</v>
      </c>
      <c r="AK516" s="18">
        <v>46.2908</v>
      </c>
      <c r="AL516" s="19" t="s">
        <v>58</v>
      </c>
      <c r="AM516" s="19"/>
      <c r="AN516" s="19"/>
      <c r="AO516" s="19"/>
      <c r="AP516" s="19"/>
      <c r="AQ516" s="19"/>
    </row>
    <row r="517">
      <c r="A517" s="14" t="s">
        <v>802</v>
      </c>
      <c r="B517" s="14" t="s">
        <v>810</v>
      </c>
      <c r="C517" s="14" t="s">
        <v>798</v>
      </c>
      <c r="D517" s="14" t="s">
        <v>811</v>
      </c>
      <c r="E517" s="14" t="s">
        <v>75</v>
      </c>
      <c r="F517" s="18">
        <v>3.0</v>
      </c>
      <c r="G517" s="18">
        <v>0.0</v>
      </c>
      <c r="H517" s="18">
        <v>346.0</v>
      </c>
      <c r="I517" s="18">
        <v>0.0</v>
      </c>
      <c r="J517" s="18">
        <v>299.4129</v>
      </c>
      <c r="K517" s="18">
        <v>269.9053</v>
      </c>
      <c r="L517" s="18">
        <v>230.4862</v>
      </c>
      <c r="M517" s="18">
        <v>269.9053</v>
      </c>
      <c r="N517" s="18">
        <v>1.0</v>
      </c>
      <c r="O517" s="18">
        <v>0.0</v>
      </c>
      <c r="P517" s="18">
        <v>0.0</v>
      </c>
      <c r="Q517" s="18">
        <v>0.0</v>
      </c>
      <c r="R517" s="18">
        <v>0.0</v>
      </c>
      <c r="S517" s="18">
        <v>269.9053</v>
      </c>
      <c r="T517" s="18">
        <v>269.9053</v>
      </c>
      <c r="U517" s="18">
        <v>269.9053</v>
      </c>
      <c r="V517" s="18">
        <v>269.9053</v>
      </c>
      <c r="W517" s="18">
        <v>269.9053</v>
      </c>
      <c r="X517" s="18">
        <v>269.9053</v>
      </c>
      <c r="Y517" s="18">
        <v>89.96845</v>
      </c>
      <c r="Z517" s="18">
        <v>0.0</v>
      </c>
      <c r="AA517" s="18">
        <v>195.4685</v>
      </c>
      <c r="AB517" s="18">
        <v>24.11616</v>
      </c>
      <c r="AC517" s="18">
        <v>44.63935</v>
      </c>
      <c r="AD517" s="18">
        <v>0.0</v>
      </c>
      <c r="AE517" s="18">
        <v>704.3237</v>
      </c>
      <c r="AF517" s="18">
        <v>88.56628</v>
      </c>
      <c r="AG517" s="18">
        <v>89.96845</v>
      </c>
      <c r="AH517" s="18">
        <v>0.0</v>
      </c>
      <c r="AI517" s="18">
        <v>185.1632</v>
      </c>
      <c r="AJ517" s="18">
        <v>32.09517</v>
      </c>
      <c r="AK517" s="18">
        <v>46.2908</v>
      </c>
      <c r="AL517" s="19" t="s">
        <v>58</v>
      </c>
      <c r="AM517" s="19"/>
      <c r="AN517" s="19"/>
      <c r="AO517" s="19"/>
      <c r="AP517" s="19"/>
      <c r="AQ517" s="19"/>
    </row>
    <row r="518">
      <c r="A518" s="14" t="s">
        <v>804</v>
      </c>
      <c r="B518" s="14" t="s">
        <v>812</v>
      </c>
      <c r="C518" s="14" t="s">
        <v>798</v>
      </c>
      <c r="D518" s="14" t="s">
        <v>811</v>
      </c>
      <c r="E518" s="14" t="s">
        <v>60</v>
      </c>
      <c r="F518" s="18">
        <v>8.0</v>
      </c>
      <c r="G518" s="18">
        <v>0.0</v>
      </c>
      <c r="H518" s="18">
        <v>8291.0</v>
      </c>
      <c r="I518" s="18">
        <v>0.0</v>
      </c>
      <c r="J518" s="18">
        <v>379.5665</v>
      </c>
      <c r="K518" s="18">
        <v>357.1148</v>
      </c>
      <c r="L518" s="18">
        <v>319.966</v>
      </c>
      <c r="M518" s="18">
        <v>304.2919</v>
      </c>
      <c r="N518" s="18">
        <v>0.852084</v>
      </c>
      <c r="O518" s="18">
        <v>0.0</v>
      </c>
      <c r="P518" s="18">
        <v>0.0</v>
      </c>
      <c r="Q518" s="18">
        <v>0.0</v>
      </c>
      <c r="R518" s="18">
        <v>0.0</v>
      </c>
      <c r="S518" s="18">
        <v>52.82285</v>
      </c>
      <c r="T518" s="18">
        <v>52.82285</v>
      </c>
      <c r="U518" s="18">
        <v>52.82285</v>
      </c>
      <c r="V518" s="18">
        <v>52.82285</v>
      </c>
      <c r="W518" s="18">
        <v>108.8234</v>
      </c>
      <c r="X518" s="18">
        <v>195.4685</v>
      </c>
      <c r="Y518" s="18">
        <v>44.63935</v>
      </c>
      <c r="Z518" s="18">
        <v>0.0</v>
      </c>
      <c r="AA518" s="18">
        <v>195.4685</v>
      </c>
      <c r="AB518" s="18">
        <v>24.11616</v>
      </c>
      <c r="AC518" s="18">
        <v>44.63935</v>
      </c>
      <c r="AD518" s="18">
        <v>0.0</v>
      </c>
      <c r="AE518" s="18">
        <v>69.12823</v>
      </c>
      <c r="AF518" s="18">
        <v>38.02105</v>
      </c>
      <c r="AG518" s="18">
        <v>44.63935</v>
      </c>
      <c r="AH518" s="18">
        <v>0.0</v>
      </c>
      <c r="AI518" s="18">
        <v>185.1632</v>
      </c>
      <c r="AJ518" s="18">
        <v>32.09517</v>
      </c>
      <c r="AK518" s="18">
        <v>46.2908</v>
      </c>
      <c r="AL518" s="19" t="s">
        <v>58</v>
      </c>
      <c r="AM518" s="19"/>
      <c r="AN518" s="19"/>
      <c r="AO518" s="19"/>
      <c r="AP518" s="19"/>
      <c r="AQ518" s="19"/>
    </row>
    <row r="519">
      <c r="A519" s="14" t="s">
        <v>808</v>
      </c>
      <c r="B519" s="14" t="s">
        <v>813</v>
      </c>
      <c r="C519" s="14" t="s">
        <v>798</v>
      </c>
      <c r="D519" s="14" t="s">
        <v>811</v>
      </c>
      <c r="E519" s="14" t="s">
        <v>62</v>
      </c>
      <c r="F519" s="18">
        <v>15.0</v>
      </c>
      <c r="G519" s="18">
        <v>0.0</v>
      </c>
      <c r="H519" s="18">
        <v>0.0</v>
      </c>
      <c r="I519" s="18">
        <v>0.0</v>
      </c>
      <c r="J519" s="18">
        <v>0.0</v>
      </c>
      <c r="K519" s="18">
        <v>0.0</v>
      </c>
      <c r="L519" s="18">
        <v>0.0</v>
      </c>
      <c r="M519" s="18">
        <v>0.0</v>
      </c>
      <c r="N519" s="18">
        <v>0.0</v>
      </c>
      <c r="O519" s="18">
        <v>0.0</v>
      </c>
      <c r="P519" s="18">
        <v>0.0</v>
      </c>
      <c r="Q519" s="18">
        <v>0.0</v>
      </c>
      <c r="R519" s="18">
        <v>0.0</v>
      </c>
      <c r="S519" s="18">
        <v>0.0</v>
      </c>
      <c r="T519" s="18">
        <v>0.0</v>
      </c>
      <c r="U519" s="18">
        <v>0.0</v>
      </c>
      <c r="V519" s="18">
        <v>0.0</v>
      </c>
      <c r="W519" s="18">
        <v>0.0</v>
      </c>
      <c r="X519" s="18">
        <v>0.0</v>
      </c>
      <c r="Y519" s="18">
        <v>0.0</v>
      </c>
      <c r="Z519" s="18">
        <v>0.0</v>
      </c>
      <c r="AA519" s="18">
        <v>195.4685</v>
      </c>
      <c r="AB519" s="18">
        <v>24.11616</v>
      </c>
      <c r="AC519" s="18">
        <v>44.63935</v>
      </c>
      <c r="AD519" s="18">
        <v>0.0</v>
      </c>
      <c r="AE519" s="18">
        <v>0.0</v>
      </c>
      <c r="AF519" s="18">
        <v>0.0</v>
      </c>
      <c r="AG519" s="18">
        <v>0.0</v>
      </c>
      <c r="AH519" s="18">
        <v>0.0</v>
      </c>
      <c r="AI519" s="18">
        <v>185.1632</v>
      </c>
      <c r="AJ519" s="18">
        <v>32.09517</v>
      </c>
      <c r="AK519" s="18">
        <v>46.2908</v>
      </c>
      <c r="AL519" s="19" t="s">
        <v>58</v>
      </c>
      <c r="AM519" s="19"/>
      <c r="AN519" s="19"/>
      <c r="AO519" s="19"/>
      <c r="AP519" s="19"/>
      <c r="AQ519" s="19"/>
    </row>
    <row r="520">
      <c r="A520" s="14" t="s">
        <v>814</v>
      </c>
      <c r="B520" s="14" t="s">
        <v>815</v>
      </c>
      <c r="C520" s="14" t="s">
        <v>798</v>
      </c>
      <c r="D520" s="14" t="s">
        <v>816</v>
      </c>
      <c r="E520" s="14" t="s">
        <v>88</v>
      </c>
      <c r="F520" s="18">
        <v>1.0</v>
      </c>
      <c r="G520" s="18">
        <v>0.0</v>
      </c>
      <c r="H520" s="18">
        <v>5886.0</v>
      </c>
      <c r="I520" s="18">
        <v>0.0</v>
      </c>
      <c r="J520" s="18">
        <v>350.302</v>
      </c>
      <c r="K520" s="18">
        <v>360.4817</v>
      </c>
      <c r="L520" s="18">
        <v>316.0051</v>
      </c>
      <c r="M520" s="18">
        <v>360.4817</v>
      </c>
      <c r="N520" s="18">
        <v>1.0</v>
      </c>
      <c r="O520" s="18">
        <v>360.4817</v>
      </c>
      <c r="P520" s="18">
        <v>360.4817</v>
      </c>
      <c r="Q520" s="18">
        <v>360.4817</v>
      </c>
      <c r="R520" s="18">
        <v>360.4817</v>
      </c>
      <c r="S520" s="18">
        <v>360.4817</v>
      </c>
      <c r="T520" s="18">
        <v>360.4817</v>
      </c>
      <c r="U520" s="18">
        <v>360.4817</v>
      </c>
      <c r="V520" s="18">
        <v>360.4817</v>
      </c>
      <c r="W520" s="18">
        <v>360.4817</v>
      </c>
      <c r="X520" s="18">
        <v>360.4817</v>
      </c>
      <c r="Y520" s="18">
        <v>360.4817</v>
      </c>
      <c r="Z520" s="18">
        <v>0.0</v>
      </c>
      <c r="AA520" s="18">
        <v>312.9754</v>
      </c>
      <c r="AB520" s="18">
        <v>38.35862</v>
      </c>
      <c r="AC520" s="18">
        <v>46.2908</v>
      </c>
      <c r="AD520" s="18">
        <v>360.4817</v>
      </c>
      <c r="AE520" s="18">
        <v>360.4817</v>
      </c>
      <c r="AF520" s="18">
        <v>360.4817</v>
      </c>
      <c r="AG520" s="18">
        <v>360.4817</v>
      </c>
      <c r="AH520" s="18">
        <v>0.0</v>
      </c>
      <c r="AI520" s="18">
        <v>185.1632</v>
      </c>
      <c r="AJ520" s="18">
        <v>32.09517</v>
      </c>
      <c r="AK520" s="18">
        <v>46.2908</v>
      </c>
      <c r="AL520" s="19" t="s">
        <v>58</v>
      </c>
      <c r="AM520" s="19"/>
      <c r="AN520" s="19"/>
      <c r="AO520" s="19"/>
      <c r="AP520" s="19"/>
      <c r="AQ520" s="19"/>
    </row>
    <row r="521">
      <c r="A521" s="14" t="s">
        <v>796</v>
      </c>
      <c r="B521" s="14" t="s">
        <v>817</v>
      </c>
      <c r="C521" s="14" t="s">
        <v>798</v>
      </c>
      <c r="D521" s="14" t="s">
        <v>816</v>
      </c>
      <c r="E521" s="17">
        <v>46310.0</v>
      </c>
      <c r="F521" s="18">
        <v>5.0</v>
      </c>
      <c r="G521" s="18">
        <v>0.0</v>
      </c>
      <c r="H521" s="18">
        <v>24947.0</v>
      </c>
      <c r="I521" s="18">
        <v>0.0</v>
      </c>
      <c r="J521" s="18">
        <v>1017.62</v>
      </c>
      <c r="K521" s="18">
        <v>900.2052</v>
      </c>
      <c r="L521" s="18">
        <v>785.5606</v>
      </c>
      <c r="M521" s="18">
        <v>447.8142</v>
      </c>
      <c r="N521" s="18">
        <v>0.497458</v>
      </c>
      <c r="O521" s="18">
        <v>0.0</v>
      </c>
      <c r="P521" s="18">
        <v>0.0</v>
      </c>
      <c r="Q521" s="18">
        <v>0.0</v>
      </c>
      <c r="R521" s="18">
        <v>139.4155</v>
      </c>
      <c r="S521" s="18">
        <v>312.9754</v>
      </c>
      <c r="T521" s="18">
        <v>139.4155</v>
      </c>
      <c r="U521" s="18">
        <v>139.4155</v>
      </c>
      <c r="V521" s="18">
        <v>139.4155</v>
      </c>
      <c r="W521" s="18">
        <v>312.9754</v>
      </c>
      <c r="X521" s="18">
        <v>447.8142</v>
      </c>
      <c r="Y521" s="18">
        <v>180.041</v>
      </c>
      <c r="Z521" s="18">
        <v>0.0</v>
      </c>
      <c r="AA521" s="18">
        <v>312.9754</v>
      </c>
      <c r="AB521" s="18">
        <v>38.35862</v>
      </c>
      <c r="AC521" s="18">
        <v>46.2908</v>
      </c>
      <c r="AD521" s="18">
        <v>139.4155</v>
      </c>
      <c r="AE521" s="18">
        <v>312.9754</v>
      </c>
      <c r="AF521" s="18">
        <v>150.0342</v>
      </c>
      <c r="AG521" s="18">
        <v>180.041</v>
      </c>
      <c r="AH521" s="18">
        <v>0.0</v>
      </c>
      <c r="AI521" s="18">
        <v>185.1632</v>
      </c>
      <c r="AJ521" s="18">
        <v>32.09517</v>
      </c>
      <c r="AK521" s="18">
        <v>46.2908</v>
      </c>
      <c r="AL521" s="19" t="s">
        <v>58</v>
      </c>
      <c r="AM521" s="19"/>
      <c r="AN521" s="19"/>
      <c r="AO521" s="19"/>
      <c r="AP521" s="19"/>
      <c r="AQ521" s="19"/>
    </row>
    <row r="522">
      <c r="A522" s="14" t="s">
        <v>800</v>
      </c>
      <c r="B522" s="14" t="s">
        <v>818</v>
      </c>
      <c r="C522" s="14" t="s">
        <v>798</v>
      </c>
      <c r="D522" s="14" t="s">
        <v>816</v>
      </c>
      <c r="E522" s="14" t="s">
        <v>72</v>
      </c>
      <c r="F522" s="18">
        <v>1.0</v>
      </c>
      <c r="G522" s="18">
        <v>0.0</v>
      </c>
      <c r="H522" s="18">
        <v>0.0</v>
      </c>
      <c r="I522" s="18">
        <v>0.0</v>
      </c>
      <c r="J522" s="18">
        <v>0.0</v>
      </c>
      <c r="K522" s="18">
        <v>0.0</v>
      </c>
      <c r="L522" s="18">
        <v>0.0</v>
      </c>
      <c r="M522" s="18">
        <v>0.0</v>
      </c>
      <c r="N522" s="18">
        <v>0.0</v>
      </c>
      <c r="O522" s="18">
        <v>0.0</v>
      </c>
      <c r="P522" s="18">
        <v>0.0</v>
      </c>
      <c r="Q522" s="18">
        <v>0.0</v>
      </c>
      <c r="R522" s="18">
        <v>0.0</v>
      </c>
      <c r="S522" s="18">
        <v>0.0</v>
      </c>
      <c r="T522" s="18">
        <v>0.0</v>
      </c>
      <c r="U522" s="18">
        <v>0.0</v>
      </c>
      <c r="V522" s="18">
        <v>0.0</v>
      </c>
      <c r="W522" s="18">
        <v>0.0</v>
      </c>
      <c r="X522" s="18">
        <v>0.0</v>
      </c>
      <c r="Y522" s="18">
        <v>0.0</v>
      </c>
      <c r="Z522" s="18">
        <v>0.0</v>
      </c>
      <c r="AA522" s="18">
        <v>312.9754</v>
      </c>
      <c r="AB522" s="18">
        <v>38.35862</v>
      </c>
      <c r="AC522" s="18">
        <v>46.2908</v>
      </c>
      <c r="AD522" s="18">
        <v>1.0</v>
      </c>
      <c r="AE522" s="18">
        <v>246.4084</v>
      </c>
      <c r="AF522" s="18">
        <v>82.46947</v>
      </c>
      <c r="AG522" s="18">
        <v>123.7042</v>
      </c>
      <c r="AH522" s="18">
        <v>0.0</v>
      </c>
      <c r="AI522" s="18">
        <v>185.1632</v>
      </c>
      <c r="AJ522" s="18">
        <v>32.09517</v>
      </c>
      <c r="AK522" s="18">
        <v>46.2908</v>
      </c>
      <c r="AL522" s="19" t="s">
        <v>58</v>
      </c>
      <c r="AM522" s="19"/>
      <c r="AN522" s="19"/>
      <c r="AO522" s="19"/>
      <c r="AP522" s="19"/>
      <c r="AQ522" s="19"/>
    </row>
    <row r="523">
      <c r="A523" s="14" t="s">
        <v>802</v>
      </c>
      <c r="B523" s="14" t="s">
        <v>819</v>
      </c>
      <c r="C523" s="14" t="s">
        <v>798</v>
      </c>
      <c r="D523" s="14" t="s">
        <v>816</v>
      </c>
      <c r="E523" s="14" t="s">
        <v>75</v>
      </c>
      <c r="F523" s="18">
        <v>7.0</v>
      </c>
      <c r="G523" s="18">
        <v>0.0</v>
      </c>
      <c r="H523" s="18">
        <v>6111.0</v>
      </c>
      <c r="I523" s="18">
        <v>0.0</v>
      </c>
      <c r="J523" s="18">
        <v>656.6261</v>
      </c>
      <c r="K523" s="18">
        <v>704.3237</v>
      </c>
      <c r="L523" s="18">
        <v>588.6744</v>
      </c>
      <c r="M523" s="18">
        <v>704.3237</v>
      </c>
      <c r="N523" s="18">
        <v>1.0</v>
      </c>
      <c r="O523" s="18">
        <v>0.0</v>
      </c>
      <c r="P523" s="18">
        <v>0.0</v>
      </c>
      <c r="Q523" s="18">
        <v>0.0</v>
      </c>
      <c r="R523" s="18">
        <v>0.0</v>
      </c>
      <c r="S523" s="18">
        <v>0.0</v>
      </c>
      <c r="T523" s="18">
        <v>704.3237</v>
      </c>
      <c r="U523" s="18">
        <v>704.3237</v>
      </c>
      <c r="V523" s="18">
        <v>704.3237</v>
      </c>
      <c r="W523" s="18">
        <v>704.3237</v>
      </c>
      <c r="X523" s="18">
        <v>704.3237</v>
      </c>
      <c r="Y523" s="18">
        <v>100.6177</v>
      </c>
      <c r="Z523" s="18">
        <v>0.0</v>
      </c>
      <c r="AA523" s="18">
        <v>312.9754</v>
      </c>
      <c r="AB523" s="18">
        <v>38.35862</v>
      </c>
      <c r="AC523" s="18">
        <v>46.2908</v>
      </c>
      <c r="AD523" s="18">
        <v>0.0</v>
      </c>
      <c r="AE523" s="18">
        <v>704.3237</v>
      </c>
      <c r="AF523" s="18">
        <v>88.56628</v>
      </c>
      <c r="AG523" s="18">
        <v>89.96845</v>
      </c>
      <c r="AH523" s="18">
        <v>0.0</v>
      </c>
      <c r="AI523" s="18">
        <v>185.1632</v>
      </c>
      <c r="AJ523" s="18">
        <v>32.09517</v>
      </c>
      <c r="AK523" s="18">
        <v>46.2908</v>
      </c>
      <c r="AL523" s="19" t="s">
        <v>58</v>
      </c>
      <c r="AM523" s="19"/>
      <c r="AN523" s="19"/>
      <c r="AO523" s="19"/>
      <c r="AP523" s="19"/>
      <c r="AQ523" s="19"/>
    </row>
    <row r="524">
      <c r="A524" s="14" t="s">
        <v>804</v>
      </c>
      <c r="B524" s="14" t="s">
        <v>820</v>
      </c>
      <c r="C524" s="14" t="s">
        <v>798</v>
      </c>
      <c r="D524" s="14" t="s">
        <v>816</v>
      </c>
      <c r="E524" s="14" t="s">
        <v>60</v>
      </c>
      <c r="F524" s="18">
        <v>3.0</v>
      </c>
      <c r="G524" s="18">
        <v>0.0</v>
      </c>
      <c r="H524" s="18">
        <v>1217.0</v>
      </c>
      <c r="I524" s="18">
        <v>0.0</v>
      </c>
      <c r="J524" s="18">
        <v>39.38415</v>
      </c>
      <c r="K524" s="18">
        <v>36.26742</v>
      </c>
      <c r="L524" s="18">
        <v>28.75311</v>
      </c>
      <c r="M524" s="18">
        <v>36.26742</v>
      </c>
      <c r="N524" s="18">
        <v>1.0</v>
      </c>
      <c r="O524" s="18">
        <v>0.0</v>
      </c>
      <c r="P524" s="18">
        <v>0.0</v>
      </c>
      <c r="Q524" s="18">
        <v>0.0</v>
      </c>
      <c r="R524" s="18">
        <v>0.0</v>
      </c>
      <c r="S524" s="18">
        <v>36.26742</v>
      </c>
      <c r="T524" s="18">
        <v>36.26742</v>
      </c>
      <c r="U524" s="18">
        <v>36.26742</v>
      </c>
      <c r="V524" s="18">
        <v>36.26742</v>
      </c>
      <c r="W524" s="18">
        <v>36.26742</v>
      </c>
      <c r="X524" s="18">
        <v>36.26742</v>
      </c>
      <c r="Y524" s="18">
        <v>12.08914</v>
      </c>
      <c r="Z524" s="18">
        <v>0.0</v>
      </c>
      <c r="AA524" s="18">
        <v>312.9754</v>
      </c>
      <c r="AB524" s="18">
        <v>38.35862</v>
      </c>
      <c r="AC524" s="18">
        <v>46.2908</v>
      </c>
      <c r="AD524" s="18">
        <v>0.0</v>
      </c>
      <c r="AE524" s="18">
        <v>69.12823</v>
      </c>
      <c r="AF524" s="18">
        <v>38.02105</v>
      </c>
      <c r="AG524" s="18">
        <v>44.63935</v>
      </c>
      <c r="AH524" s="18">
        <v>0.0</v>
      </c>
      <c r="AI524" s="18">
        <v>185.1632</v>
      </c>
      <c r="AJ524" s="18">
        <v>32.09517</v>
      </c>
      <c r="AK524" s="18">
        <v>46.2908</v>
      </c>
      <c r="AL524" s="19" t="s">
        <v>58</v>
      </c>
      <c r="AM524" s="19"/>
      <c r="AN524" s="19"/>
      <c r="AO524" s="19"/>
      <c r="AP524" s="19"/>
      <c r="AQ524" s="19"/>
    </row>
    <row r="525">
      <c r="A525" s="14" t="s">
        <v>806</v>
      </c>
      <c r="B525" s="14" t="s">
        <v>821</v>
      </c>
      <c r="C525" s="14" t="s">
        <v>798</v>
      </c>
      <c r="D525" s="14" t="s">
        <v>816</v>
      </c>
      <c r="E525" s="20">
        <v>46300.0</v>
      </c>
      <c r="F525" s="18">
        <v>4.0</v>
      </c>
      <c r="G525" s="18">
        <v>0.0</v>
      </c>
      <c r="H525" s="18">
        <v>18828.0</v>
      </c>
      <c r="I525" s="18">
        <v>0.0</v>
      </c>
      <c r="J525" s="18">
        <v>231.1997</v>
      </c>
      <c r="K525" s="18">
        <v>185.1632</v>
      </c>
      <c r="L525" s="18">
        <v>173.0029</v>
      </c>
      <c r="M525" s="18">
        <v>185.1632</v>
      </c>
      <c r="N525" s="18">
        <v>1.0</v>
      </c>
      <c r="O525" s="18">
        <v>0.0</v>
      </c>
      <c r="P525" s="18">
        <v>0.0</v>
      </c>
      <c r="Q525" s="18">
        <v>0.0</v>
      </c>
      <c r="R525" s="18">
        <v>0.0</v>
      </c>
      <c r="S525" s="18">
        <v>0.0</v>
      </c>
      <c r="T525" s="18">
        <v>185.1632</v>
      </c>
      <c r="U525" s="18">
        <v>185.1632</v>
      </c>
      <c r="V525" s="18">
        <v>185.1632</v>
      </c>
      <c r="W525" s="18">
        <v>185.1632</v>
      </c>
      <c r="X525" s="18">
        <v>185.1632</v>
      </c>
      <c r="Y525" s="18">
        <v>46.2908</v>
      </c>
      <c r="Z525" s="18">
        <v>0.0</v>
      </c>
      <c r="AA525" s="18">
        <v>312.9754</v>
      </c>
      <c r="AB525" s="18">
        <v>38.35862</v>
      </c>
      <c r="AC525" s="18">
        <v>46.2908</v>
      </c>
      <c r="AD525" s="18">
        <v>107.8387</v>
      </c>
      <c r="AE525" s="18">
        <v>185.1632</v>
      </c>
      <c r="AF525" s="18">
        <v>113.7086</v>
      </c>
      <c r="AG525" s="18">
        <v>248.5443</v>
      </c>
      <c r="AH525" s="18">
        <v>0.0</v>
      </c>
      <c r="AI525" s="18">
        <v>185.1632</v>
      </c>
      <c r="AJ525" s="18">
        <v>32.09517</v>
      </c>
      <c r="AK525" s="18">
        <v>46.2908</v>
      </c>
      <c r="AL525" s="19" t="s">
        <v>58</v>
      </c>
      <c r="AM525" s="19"/>
      <c r="AN525" s="19"/>
      <c r="AO525" s="19"/>
      <c r="AP525" s="19"/>
      <c r="AQ525" s="19"/>
    </row>
    <row r="526">
      <c r="A526" s="14" t="s">
        <v>808</v>
      </c>
      <c r="B526" s="14" t="s">
        <v>822</v>
      </c>
      <c r="C526" s="14" t="s">
        <v>798</v>
      </c>
      <c r="D526" s="14" t="s">
        <v>816</v>
      </c>
      <c r="E526" s="14" t="s">
        <v>62</v>
      </c>
      <c r="F526" s="18">
        <v>36.0</v>
      </c>
      <c r="G526" s="18">
        <v>0.0</v>
      </c>
      <c r="H526" s="18">
        <v>0.0</v>
      </c>
      <c r="I526" s="18">
        <v>0.0</v>
      </c>
      <c r="J526" s="18">
        <v>0.0</v>
      </c>
      <c r="K526" s="18">
        <v>0.0</v>
      </c>
      <c r="L526" s="18">
        <v>0.0</v>
      </c>
      <c r="M526" s="18">
        <v>0.0</v>
      </c>
      <c r="N526" s="18">
        <v>0.0</v>
      </c>
      <c r="O526" s="18">
        <v>0.0</v>
      </c>
      <c r="P526" s="18">
        <v>0.0</v>
      </c>
      <c r="Q526" s="18">
        <v>0.0</v>
      </c>
      <c r="R526" s="18">
        <v>0.0</v>
      </c>
      <c r="S526" s="18">
        <v>0.0</v>
      </c>
      <c r="T526" s="18">
        <v>0.0</v>
      </c>
      <c r="U526" s="18">
        <v>0.0</v>
      </c>
      <c r="V526" s="18">
        <v>0.0</v>
      </c>
      <c r="W526" s="18">
        <v>0.0</v>
      </c>
      <c r="X526" s="18">
        <v>0.0</v>
      </c>
      <c r="Y526" s="18">
        <v>0.0</v>
      </c>
      <c r="Z526" s="18">
        <v>0.0</v>
      </c>
      <c r="AA526" s="18">
        <v>312.9754</v>
      </c>
      <c r="AB526" s="18">
        <v>38.35862</v>
      </c>
      <c r="AC526" s="18">
        <v>46.2908</v>
      </c>
      <c r="AD526" s="18">
        <v>0.0</v>
      </c>
      <c r="AE526" s="18">
        <v>0.0</v>
      </c>
      <c r="AF526" s="18">
        <v>0.0</v>
      </c>
      <c r="AG526" s="18">
        <v>0.0</v>
      </c>
      <c r="AH526" s="18">
        <v>0.0</v>
      </c>
      <c r="AI526" s="18">
        <v>185.1632</v>
      </c>
      <c r="AJ526" s="18">
        <v>32.09517</v>
      </c>
      <c r="AK526" s="18">
        <v>46.2908</v>
      </c>
      <c r="AL526" s="19" t="s">
        <v>58</v>
      </c>
      <c r="AM526" s="19"/>
      <c r="AN526" s="19"/>
      <c r="AO526" s="19"/>
      <c r="AP526" s="19"/>
      <c r="AQ526" s="19"/>
    </row>
    <row r="527">
      <c r="A527" s="14" t="s">
        <v>823</v>
      </c>
      <c r="B527" s="14" t="s">
        <v>68</v>
      </c>
      <c r="C527" s="14" t="s">
        <v>824</v>
      </c>
      <c r="D527" s="14" t="s">
        <v>66</v>
      </c>
      <c r="E527" s="14" t="s">
        <v>62</v>
      </c>
      <c r="F527" s="18">
        <v>1.0</v>
      </c>
      <c r="G527" s="18">
        <v>0.0</v>
      </c>
      <c r="H527" s="18">
        <v>0.0</v>
      </c>
      <c r="I527" s="18">
        <v>0.0</v>
      </c>
      <c r="J527" s="18">
        <v>0.0</v>
      </c>
      <c r="K527" s="18">
        <v>0.0</v>
      </c>
      <c r="L527" s="18">
        <v>0.0</v>
      </c>
      <c r="M527" s="18">
        <v>0.0</v>
      </c>
      <c r="N527" s="18">
        <v>0.0</v>
      </c>
      <c r="O527" s="18">
        <v>0.0</v>
      </c>
      <c r="P527" s="18">
        <v>0.0</v>
      </c>
      <c r="Q527" s="18">
        <v>0.0</v>
      </c>
      <c r="R527" s="18">
        <v>0.0</v>
      </c>
      <c r="S527" s="18">
        <v>0.0</v>
      </c>
      <c r="T527" s="18">
        <v>0.0</v>
      </c>
      <c r="U527" s="18">
        <v>0.0</v>
      </c>
      <c r="V527" s="18">
        <v>0.0</v>
      </c>
      <c r="W527" s="18">
        <v>0.0</v>
      </c>
      <c r="X527" s="18">
        <v>0.0</v>
      </c>
      <c r="Y527" s="18">
        <v>0.0</v>
      </c>
      <c r="Z527" s="18">
        <v>0.0</v>
      </c>
      <c r="AA527" s="18">
        <v>0.090909</v>
      </c>
      <c r="AB527" s="18">
        <v>0.008354</v>
      </c>
      <c r="AC527" s="18">
        <v>0.0</v>
      </c>
      <c r="AD527" s="18">
        <v>0.0</v>
      </c>
      <c r="AE527" s="18">
        <v>0.0</v>
      </c>
      <c r="AF527" s="18">
        <v>0.0</v>
      </c>
      <c r="AG527" s="18">
        <v>0.0</v>
      </c>
      <c r="AH527" s="18">
        <v>0.0</v>
      </c>
      <c r="AI527" s="18">
        <v>0.0</v>
      </c>
      <c r="AJ527" s="18">
        <v>0.0</v>
      </c>
      <c r="AK527" s="18">
        <v>0.0</v>
      </c>
      <c r="AL527" s="19" t="s">
        <v>58</v>
      </c>
      <c r="AM527" s="19"/>
      <c r="AN527" s="19"/>
      <c r="AO527" s="19"/>
      <c r="AP527" s="19"/>
      <c r="AQ527" s="19"/>
    </row>
    <row r="528">
      <c r="A528" s="14" t="s">
        <v>825</v>
      </c>
      <c r="B528" s="14" t="s">
        <v>826</v>
      </c>
      <c r="C528" s="14" t="s">
        <v>824</v>
      </c>
      <c r="D528" s="14" t="s">
        <v>827</v>
      </c>
      <c r="E528" s="14" t="s">
        <v>60</v>
      </c>
      <c r="F528" s="18">
        <v>6.0</v>
      </c>
      <c r="G528" s="18">
        <v>0.0</v>
      </c>
      <c r="H528" s="18">
        <v>0.0</v>
      </c>
      <c r="I528" s="18">
        <v>0.0</v>
      </c>
      <c r="J528" s="18">
        <v>0.0</v>
      </c>
      <c r="K528" s="18">
        <v>0.0</v>
      </c>
      <c r="L528" s="18">
        <v>0.0</v>
      </c>
      <c r="M528" s="18">
        <v>0.0</v>
      </c>
      <c r="N528" s="18">
        <v>0.0</v>
      </c>
      <c r="O528" s="18">
        <v>0.0</v>
      </c>
      <c r="P528" s="18">
        <v>0.0</v>
      </c>
      <c r="Q528" s="18">
        <v>0.0</v>
      </c>
      <c r="R528" s="18">
        <v>0.0</v>
      </c>
      <c r="S528" s="18">
        <v>0.0</v>
      </c>
      <c r="T528" s="18">
        <v>0.0</v>
      </c>
      <c r="U528" s="18">
        <v>0.0</v>
      </c>
      <c r="V528" s="18">
        <v>0.0</v>
      </c>
      <c r="W528" s="18">
        <v>0.0</v>
      </c>
      <c r="X528" s="18">
        <v>0.0</v>
      </c>
      <c r="Y528" s="18">
        <v>0.0</v>
      </c>
      <c r="Z528" s="18">
        <v>0.0</v>
      </c>
      <c r="AA528" s="18">
        <v>0.0</v>
      </c>
      <c r="AB528" s="18">
        <v>0.0</v>
      </c>
      <c r="AC528" s="18">
        <v>0.0</v>
      </c>
      <c r="AD528" s="18">
        <v>0.0</v>
      </c>
      <c r="AE528" s="18">
        <v>0.0</v>
      </c>
      <c r="AF528" s="18">
        <v>0.0</v>
      </c>
      <c r="AG528" s="18">
        <v>0.0</v>
      </c>
      <c r="AH528" s="18">
        <v>0.0</v>
      </c>
      <c r="AI528" s="18">
        <v>0.0</v>
      </c>
      <c r="AJ528" s="18">
        <v>0.0</v>
      </c>
      <c r="AK528" s="18">
        <v>0.0</v>
      </c>
      <c r="AL528" s="19" t="s">
        <v>58</v>
      </c>
      <c r="AM528" s="19"/>
      <c r="AN528" s="19"/>
      <c r="AO528" s="19"/>
      <c r="AP528" s="19"/>
      <c r="AQ528" s="19"/>
    </row>
    <row r="529">
      <c r="A529" s="14" t="s">
        <v>828</v>
      </c>
      <c r="B529" s="14" t="s">
        <v>829</v>
      </c>
      <c r="C529" s="14" t="s">
        <v>830</v>
      </c>
      <c r="D529" s="14" t="s">
        <v>831</v>
      </c>
      <c r="E529" s="14" t="s">
        <v>75</v>
      </c>
      <c r="F529" s="18">
        <v>2.0</v>
      </c>
      <c r="G529" s="18">
        <v>0.0</v>
      </c>
      <c r="H529" s="18">
        <v>160.0</v>
      </c>
      <c r="I529" s="18">
        <v>0.0</v>
      </c>
      <c r="J529" s="18">
        <v>6.433788</v>
      </c>
      <c r="K529" s="18">
        <v>7.321268</v>
      </c>
      <c r="L529" s="18">
        <v>13.67243</v>
      </c>
      <c r="M529" s="18">
        <v>7.321268</v>
      </c>
      <c r="N529" s="18">
        <v>1.0</v>
      </c>
      <c r="O529" s="18">
        <v>0.0</v>
      </c>
      <c r="P529" s="18">
        <v>0.0</v>
      </c>
      <c r="Q529" s="18">
        <v>0.0</v>
      </c>
      <c r="R529" s="18">
        <v>7.321268</v>
      </c>
      <c r="S529" s="18">
        <v>7.321268</v>
      </c>
      <c r="T529" s="18">
        <v>7.321268</v>
      </c>
      <c r="U529" s="18">
        <v>7.321268</v>
      </c>
      <c r="V529" s="18">
        <v>7.321268</v>
      </c>
      <c r="W529" s="18">
        <v>7.321268</v>
      </c>
      <c r="X529" s="18">
        <v>7.321268</v>
      </c>
      <c r="Y529" s="18">
        <v>3.660634</v>
      </c>
      <c r="Z529" s="18">
        <v>0.0</v>
      </c>
      <c r="AA529" s="18">
        <v>6.0</v>
      </c>
      <c r="AB529" s="18">
        <v>1.142611</v>
      </c>
      <c r="AC529" s="18">
        <v>3.660634</v>
      </c>
      <c r="AD529" s="18">
        <v>7.321268</v>
      </c>
      <c r="AE529" s="18">
        <v>7.321268</v>
      </c>
      <c r="AF529" s="18">
        <v>3.660634</v>
      </c>
      <c r="AG529" s="18">
        <v>3.660634</v>
      </c>
      <c r="AH529" s="18">
        <v>0.0</v>
      </c>
      <c r="AI529" s="18">
        <v>7.321268</v>
      </c>
      <c r="AJ529" s="18">
        <v>5.94219</v>
      </c>
      <c r="AK529" s="18">
        <v>0.575</v>
      </c>
      <c r="AL529" s="19" t="s">
        <v>58</v>
      </c>
      <c r="AM529" s="19"/>
      <c r="AN529" s="19"/>
      <c r="AO529" s="19"/>
      <c r="AP529" s="19"/>
      <c r="AQ529" s="19"/>
    </row>
    <row r="530">
      <c r="A530" s="14" t="s">
        <v>832</v>
      </c>
      <c r="B530" s="14" t="s">
        <v>833</v>
      </c>
      <c r="C530" s="14" t="s">
        <v>830</v>
      </c>
      <c r="D530" s="14" t="s">
        <v>831</v>
      </c>
      <c r="E530" s="14" t="s">
        <v>60</v>
      </c>
      <c r="F530" s="18">
        <v>8.0</v>
      </c>
      <c r="G530" s="18">
        <v>0.0</v>
      </c>
      <c r="H530" s="18">
        <v>551.0</v>
      </c>
      <c r="I530" s="18">
        <v>0.0</v>
      </c>
      <c r="J530" s="18">
        <v>51.93462</v>
      </c>
      <c r="K530" s="18">
        <v>47.52404</v>
      </c>
      <c r="L530" s="18">
        <v>45.49531</v>
      </c>
      <c r="M530" s="18">
        <v>35.80103</v>
      </c>
      <c r="N530" s="18">
        <v>0.753325</v>
      </c>
      <c r="O530" s="18">
        <v>0.0</v>
      </c>
      <c r="P530" s="18">
        <v>0.0</v>
      </c>
      <c r="Q530" s="18">
        <v>1.25</v>
      </c>
      <c r="R530" s="18">
        <v>2.473007</v>
      </c>
      <c r="S530" s="18">
        <v>6.0</v>
      </c>
      <c r="T530" s="18">
        <v>1.25</v>
      </c>
      <c r="U530" s="18">
        <v>2.0</v>
      </c>
      <c r="V530" s="18">
        <v>2.0</v>
      </c>
      <c r="W530" s="18">
        <v>6.0</v>
      </c>
      <c r="X530" s="18">
        <v>15.73689</v>
      </c>
      <c r="Y530" s="18">
        <v>5.940504</v>
      </c>
      <c r="Z530" s="18">
        <v>0.0</v>
      </c>
      <c r="AA530" s="18">
        <v>6.0</v>
      </c>
      <c r="AB530" s="18">
        <v>1.142611</v>
      </c>
      <c r="AC530" s="18">
        <v>3.660634</v>
      </c>
      <c r="AD530" s="18">
        <v>2.0</v>
      </c>
      <c r="AE530" s="18">
        <v>6.0</v>
      </c>
      <c r="AF530" s="18">
        <v>4.752404</v>
      </c>
      <c r="AG530" s="18">
        <v>5.940504</v>
      </c>
      <c r="AH530" s="18">
        <v>0.0</v>
      </c>
      <c r="AI530" s="18">
        <v>7.321268</v>
      </c>
      <c r="AJ530" s="18">
        <v>5.94219</v>
      </c>
      <c r="AK530" s="18">
        <v>0.575</v>
      </c>
      <c r="AL530" s="19" t="s">
        <v>58</v>
      </c>
      <c r="AM530" s="19"/>
      <c r="AN530" s="19"/>
      <c r="AO530" s="19"/>
      <c r="AP530" s="19"/>
      <c r="AQ530" s="19"/>
    </row>
    <row r="531">
      <c r="A531" s="14" t="s">
        <v>834</v>
      </c>
      <c r="B531" s="14" t="s">
        <v>835</v>
      </c>
      <c r="C531" s="14" t="s">
        <v>830</v>
      </c>
      <c r="D531" s="14" t="s">
        <v>831</v>
      </c>
      <c r="E531" s="14" t="s">
        <v>62</v>
      </c>
      <c r="F531" s="18">
        <v>38.0</v>
      </c>
      <c r="G531" s="18">
        <v>0.0</v>
      </c>
      <c r="H531" s="18">
        <v>0.0</v>
      </c>
      <c r="I531" s="18">
        <v>0.0</v>
      </c>
      <c r="J531" s="18">
        <v>0.0</v>
      </c>
      <c r="K531" s="18">
        <v>0.0</v>
      </c>
      <c r="L531" s="18">
        <v>0.0</v>
      </c>
      <c r="M531" s="18">
        <v>0.0</v>
      </c>
      <c r="N531" s="18">
        <v>0.0</v>
      </c>
      <c r="O531" s="18">
        <v>0.0</v>
      </c>
      <c r="P531" s="18">
        <v>0.0</v>
      </c>
      <c r="Q531" s="18">
        <v>0.0</v>
      </c>
      <c r="R531" s="18">
        <v>0.0</v>
      </c>
      <c r="S531" s="18">
        <v>0.0</v>
      </c>
      <c r="T531" s="18">
        <v>0.0</v>
      </c>
      <c r="U531" s="18">
        <v>0.0</v>
      </c>
      <c r="V531" s="18">
        <v>0.0</v>
      </c>
      <c r="W531" s="18">
        <v>0.0</v>
      </c>
      <c r="X531" s="18">
        <v>0.0</v>
      </c>
      <c r="Y531" s="18">
        <v>0.0</v>
      </c>
      <c r="Z531" s="18">
        <v>0.0</v>
      </c>
      <c r="AA531" s="18">
        <v>6.0</v>
      </c>
      <c r="AB531" s="18">
        <v>1.142611</v>
      </c>
      <c r="AC531" s="18">
        <v>3.660634</v>
      </c>
      <c r="AD531" s="18">
        <v>0.0</v>
      </c>
      <c r="AE531" s="18">
        <v>0.0</v>
      </c>
      <c r="AF531" s="18">
        <v>0.0</v>
      </c>
      <c r="AG531" s="18">
        <v>0.0</v>
      </c>
      <c r="AH531" s="18">
        <v>0.0</v>
      </c>
      <c r="AI531" s="18">
        <v>7.321268</v>
      </c>
      <c r="AJ531" s="18">
        <v>5.94219</v>
      </c>
      <c r="AK531" s="18">
        <v>0.575</v>
      </c>
      <c r="AL531" s="19" t="s">
        <v>58</v>
      </c>
      <c r="AM531" s="19"/>
      <c r="AN531" s="19"/>
      <c r="AO531" s="19"/>
      <c r="AP531" s="19"/>
      <c r="AQ531" s="19"/>
    </row>
    <row r="532">
      <c r="A532" s="14" t="s">
        <v>836</v>
      </c>
      <c r="B532" s="14" t="s">
        <v>837</v>
      </c>
      <c r="C532" s="14" t="s">
        <v>830</v>
      </c>
      <c r="D532" s="14" t="s">
        <v>838</v>
      </c>
      <c r="E532" s="14" t="s">
        <v>88</v>
      </c>
      <c r="F532" s="18">
        <v>1.0</v>
      </c>
      <c r="G532" s="18">
        <v>0.0</v>
      </c>
      <c r="H532" s="18">
        <v>50.0</v>
      </c>
      <c r="I532" s="18">
        <v>0.0</v>
      </c>
      <c r="J532" s="18">
        <v>111.2738</v>
      </c>
      <c r="K532" s="18">
        <v>78.92859</v>
      </c>
      <c r="L532" s="18">
        <v>46.09119</v>
      </c>
      <c r="M532" s="18">
        <v>78.92859</v>
      </c>
      <c r="N532" s="18">
        <v>1.0</v>
      </c>
      <c r="O532" s="18">
        <v>78.92859</v>
      </c>
      <c r="P532" s="18">
        <v>78.92859</v>
      </c>
      <c r="Q532" s="18">
        <v>78.92859</v>
      </c>
      <c r="R532" s="18">
        <v>78.92859</v>
      </c>
      <c r="S532" s="18">
        <v>78.92859</v>
      </c>
      <c r="T532" s="18">
        <v>78.92859</v>
      </c>
      <c r="U532" s="18">
        <v>78.92859</v>
      </c>
      <c r="V532" s="18">
        <v>78.92859</v>
      </c>
      <c r="W532" s="18">
        <v>78.92859</v>
      </c>
      <c r="X532" s="18">
        <v>78.92859</v>
      </c>
      <c r="Y532" s="18">
        <v>78.92859</v>
      </c>
      <c r="Z532" s="18">
        <v>33.19772</v>
      </c>
      <c r="AA532" s="18">
        <v>78.92859</v>
      </c>
      <c r="AB532" s="18">
        <v>50.73798</v>
      </c>
      <c r="AC532" s="18">
        <v>78.92859</v>
      </c>
      <c r="AD532" s="18">
        <v>78.92859</v>
      </c>
      <c r="AE532" s="18">
        <v>78.92859</v>
      </c>
      <c r="AF532" s="18">
        <v>78.92859</v>
      </c>
      <c r="AG532" s="18">
        <v>78.92859</v>
      </c>
      <c r="AH532" s="18">
        <v>0.0</v>
      </c>
      <c r="AI532" s="18">
        <v>7.321268</v>
      </c>
      <c r="AJ532" s="18">
        <v>5.94219</v>
      </c>
      <c r="AK532" s="18">
        <v>0.575</v>
      </c>
      <c r="AL532" s="19" t="s">
        <v>58</v>
      </c>
      <c r="AM532" s="19"/>
      <c r="AN532" s="19"/>
      <c r="AO532" s="19"/>
      <c r="AP532" s="19"/>
      <c r="AQ532" s="19"/>
    </row>
    <row r="533">
      <c r="A533" s="14" t="s">
        <v>839</v>
      </c>
      <c r="B533" s="14" t="s">
        <v>840</v>
      </c>
      <c r="C533" s="14" t="s">
        <v>830</v>
      </c>
      <c r="D533" s="14" t="s">
        <v>838</v>
      </c>
      <c r="E533" s="17">
        <v>46310.0</v>
      </c>
      <c r="F533" s="18">
        <v>2.0</v>
      </c>
      <c r="G533" s="18">
        <v>0.0</v>
      </c>
      <c r="H533" s="18">
        <v>55.0</v>
      </c>
      <c r="I533" s="18">
        <v>0.0</v>
      </c>
      <c r="J533" s="18">
        <v>1.15</v>
      </c>
      <c r="K533" s="18">
        <v>1.15</v>
      </c>
      <c r="L533" s="18">
        <v>1.15</v>
      </c>
      <c r="M533" s="18">
        <v>0.7</v>
      </c>
      <c r="N533" s="18">
        <v>0.608696</v>
      </c>
      <c r="O533" s="18">
        <v>0.45</v>
      </c>
      <c r="P533" s="18">
        <v>0.45</v>
      </c>
      <c r="Q533" s="18">
        <v>0.45</v>
      </c>
      <c r="R533" s="18">
        <v>0.7</v>
      </c>
      <c r="S533" s="18">
        <v>0.7</v>
      </c>
      <c r="T533" s="18">
        <v>0.45</v>
      </c>
      <c r="U533" s="18">
        <v>0.45</v>
      </c>
      <c r="V533" s="18">
        <v>0.45</v>
      </c>
      <c r="W533" s="18">
        <v>0.7</v>
      </c>
      <c r="X533" s="18">
        <v>0.7</v>
      </c>
      <c r="Y533" s="18">
        <v>0.575</v>
      </c>
      <c r="Z533" s="18">
        <v>33.19772</v>
      </c>
      <c r="AA533" s="18">
        <v>78.92859</v>
      </c>
      <c r="AB533" s="18">
        <v>50.73798</v>
      </c>
      <c r="AC533" s="18">
        <v>78.92859</v>
      </c>
      <c r="AD533" s="18">
        <v>0.7</v>
      </c>
      <c r="AE533" s="18">
        <v>0.7</v>
      </c>
      <c r="AF533" s="18">
        <v>0.575</v>
      </c>
      <c r="AG533" s="18">
        <v>0.575</v>
      </c>
      <c r="AH533" s="18">
        <v>0.0</v>
      </c>
      <c r="AI533" s="18">
        <v>7.321268</v>
      </c>
      <c r="AJ533" s="18">
        <v>5.94219</v>
      </c>
      <c r="AK533" s="18">
        <v>0.575</v>
      </c>
      <c r="AL533" s="19" t="s">
        <v>58</v>
      </c>
      <c r="AM533" s="19"/>
      <c r="AN533" s="19"/>
      <c r="AO533" s="19"/>
      <c r="AP533" s="19"/>
      <c r="AQ533" s="19"/>
    </row>
    <row r="534">
      <c r="A534" s="14" t="s">
        <v>841</v>
      </c>
      <c r="B534" s="14" t="s">
        <v>842</v>
      </c>
      <c r="C534" s="14" t="s">
        <v>830</v>
      </c>
      <c r="D534" s="14" t="s">
        <v>838</v>
      </c>
      <c r="E534" s="20">
        <v>46300.0</v>
      </c>
      <c r="F534" s="18">
        <v>3.0</v>
      </c>
      <c r="G534" s="18">
        <v>0.0</v>
      </c>
      <c r="H534" s="18">
        <v>2554.0</v>
      </c>
      <c r="I534" s="18">
        <v>0.0</v>
      </c>
      <c r="J534" s="18">
        <v>423.9154</v>
      </c>
      <c r="K534" s="18">
        <v>275.0872</v>
      </c>
      <c r="L534" s="18">
        <v>192.5785</v>
      </c>
      <c r="M534" s="18">
        <v>147.0213</v>
      </c>
      <c r="N534" s="18">
        <v>0.534454</v>
      </c>
      <c r="O534" s="18">
        <v>33.19772</v>
      </c>
      <c r="P534" s="18">
        <v>33.19772</v>
      </c>
      <c r="Q534" s="18">
        <v>33.19772</v>
      </c>
      <c r="R534" s="18">
        <v>94.86817</v>
      </c>
      <c r="S534" s="18">
        <v>147.0213</v>
      </c>
      <c r="T534" s="18">
        <v>33.19772</v>
      </c>
      <c r="U534" s="18">
        <v>33.19772</v>
      </c>
      <c r="V534" s="18">
        <v>33.19772</v>
      </c>
      <c r="W534" s="18">
        <v>94.86817</v>
      </c>
      <c r="X534" s="18">
        <v>147.0213</v>
      </c>
      <c r="Y534" s="18">
        <v>91.69575</v>
      </c>
      <c r="Z534" s="18">
        <v>33.19772</v>
      </c>
      <c r="AA534" s="18">
        <v>78.92859</v>
      </c>
      <c r="AB534" s="18">
        <v>50.73798</v>
      </c>
      <c r="AC534" s="18">
        <v>78.92859</v>
      </c>
      <c r="AD534" s="18">
        <v>94.86817</v>
      </c>
      <c r="AE534" s="18">
        <v>94.86817</v>
      </c>
      <c r="AF534" s="18">
        <v>91.69575</v>
      </c>
      <c r="AG534" s="18">
        <v>91.69575</v>
      </c>
      <c r="AH534" s="18">
        <v>0.0</v>
      </c>
      <c r="AI534" s="18">
        <v>7.321268</v>
      </c>
      <c r="AJ534" s="18">
        <v>5.94219</v>
      </c>
      <c r="AK534" s="18">
        <v>0.575</v>
      </c>
      <c r="AL534" s="19" t="s">
        <v>58</v>
      </c>
      <c r="AM534" s="19"/>
      <c r="AN534" s="19"/>
      <c r="AO534" s="19"/>
      <c r="AP534" s="19"/>
      <c r="AQ534" s="19"/>
    </row>
    <row r="535">
      <c r="A535" s="14" t="s">
        <v>834</v>
      </c>
      <c r="B535" s="14" t="s">
        <v>843</v>
      </c>
      <c r="C535" s="14" t="s">
        <v>830</v>
      </c>
      <c r="D535" s="14" t="s">
        <v>838</v>
      </c>
      <c r="E535" s="14" t="s">
        <v>62</v>
      </c>
      <c r="F535" s="18">
        <v>1.0</v>
      </c>
      <c r="G535" s="18">
        <v>0.0</v>
      </c>
      <c r="H535" s="18">
        <v>0.0</v>
      </c>
      <c r="I535" s="18">
        <v>0.0</v>
      </c>
      <c r="J535" s="18">
        <v>0.0</v>
      </c>
      <c r="K535" s="18">
        <v>0.0</v>
      </c>
      <c r="L535" s="18">
        <v>0.0</v>
      </c>
      <c r="M535" s="18">
        <v>0.0</v>
      </c>
      <c r="N535" s="18">
        <v>0.0</v>
      </c>
      <c r="O535" s="18">
        <v>0.0</v>
      </c>
      <c r="P535" s="18">
        <v>0.0</v>
      </c>
      <c r="Q535" s="18">
        <v>0.0</v>
      </c>
      <c r="R535" s="18">
        <v>0.0</v>
      </c>
      <c r="S535" s="18">
        <v>0.0</v>
      </c>
      <c r="T535" s="18">
        <v>0.0</v>
      </c>
      <c r="U535" s="18">
        <v>0.0</v>
      </c>
      <c r="V535" s="18">
        <v>0.0</v>
      </c>
      <c r="W535" s="18">
        <v>0.0</v>
      </c>
      <c r="X535" s="18">
        <v>0.0</v>
      </c>
      <c r="Y535" s="18">
        <v>0.0</v>
      </c>
      <c r="Z535" s="18">
        <v>33.19772</v>
      </c>
      <c r="AA535" s="18">
        <v>78.92859</v>
      </c>
      <c r="AB535" s="18">
        <v>50.73798</v>
      </c>
      <c r="AC535" s="18">
        <v>78.92859</v>
      </c>
      <c r="AD535" s="18">
        <v>0.0</v>
      </c>
      <c r="AE535" s="18">
        <v>0.0</v>
      </c>
      <c r="AF535" s="18">
        <v>0.0</v>
      </c>
      <c r="AG535" s="18">
        <v>0.0</v>
      </c>
      <c r="AH535" s="18">
        <v>0.0</v>
      </c>
      <c r="AI535" s="18">
        <v>7.321268</v>
      </c>
      <c r="AJ535" s="18">
        <v>5.94219</v>
      </c>
      <c r="AK535" s="18">
        <v>0.575</v>
      </c>
      <c r="AL535" s="19" t="s">
        <v>58</v>
      </c>
      <c r="AM535" s="19"/>
      <c r="AN535" s="19"/>
      <c r="AO535" s="19"/>
      <c r="AP535" s="19"/>
      <c r="AQ535" s="19"/>
    </row>
    <row r="536">
      <c r="A536" s="14" t="s">
        <v>834</v>
      </c>
      <c r="B536" s="14" t="s">
        <v>844</v>
      </c>
      <c r="C536" s="14" t="s">
        <v>830</v>
      </c>
      <c r="D536" s="14" t="s">
        <v>845</v>
      </c>
      <c r="E536" s="14" t="s">
        <v>62</v>
      </c>
      <c r="F536" s="18">
        <v>1.0</v>
      </c>
      <c r="G536" s="18">
        <v>0.0</v>
      </c>
      <c r="H536" s="18">
        <v>0.0</v>
      </c>
      <c r="I536" s="18">
        <v>0.0</v>
      </c>
      <c r="J536" s="18">
        <v>0.0</v>
      </c>
      <c r="K536" s="18">
        <v>0.0</v>
      </c>
      <c r="L536" s="18">
        <v>0.0</v>
      </c>
      <c r="M536" s="18">
        <v>0.0</v>
      </c>
      <c r="N536" s="18">
        <v>0.0</v>
      </c>
      <c r="O536" s="18">
        <v>0.0</v>
      </c>
      <c r="P536" s="18">
        <v>0.0</v>
      </c>
      <c r="Q536" s="18">
        <v>0.0</v>
      </c>
      <c r="R536" s="18">
        <v>0.0</v>
      </c>
      <c r="S536" s="18">
        <v>0.0</v>
      </c>
      <c r="T536" s="18">
        <v>0.0</v>
      </c>
      <c r="U536" s="18">
        <v>0.0</v>
      </c>
      <c r="V536" s="18">
        <v>0.0</v>
      </c>
      <c r="W536" s="18">
        <v>0.0</v>
      </c>
      <c r="X536" s="18">
        <v>0.0</v>
      </c>
      <c r="Y536" s="18">
        <v>0.0</v>
      </c>
      <c r="Z536" s="18">
        <v>0.0</v>
      </c>
      <c r="AA536" s="18">
        <v>0.0</v>
      </c>
      <c r="AB536" s="18">
        <v>0.0</v>
      </c>
      <c r="AC536" s="18">
        <v>0.0</v>
      </c>
      <c r="AD536" s="18">
        <v>0.0</v>
      </c>
      <c r="AE536" s="18">
        <v>0.0</v>
      </c>
      <c r="AF536" s="18">
        <v>0.0</v>
      </c>
      <c r="AG536" s="18">
        <v>0.0</v>
      </c>
      <c r="AH536" s="18">
        <v>0.0</v>
      </c>
      <c r="AI536" s="18">
        <v>7.321268</v>
      </c>
      <c r="AJ536" s="18">
        <v>5.94219</v>
      </c>
      <c r="AK536" s="18">
        <v>0.575</v>
      </c>
      <c r="AL536" s="19" t="s">
        <v>58</v>
      </c>
      <c r="AM536" s="19"/>
      <c r="AN536" s="19"/>
      <c r="AO536" s="19"/>
      <c r="AP536" s="19"/>
      <c r="AQ536" s="19"/>
    </row>
    <row r="537">
      <c r="A537" s="14" t="s">
        <v>832</v>
      </c>
      <c r="B537" s="14" t="s">
        <v>846</v>
      </c>
      <c r="C537" s="14" t="s">
        <v>830</v>
      </c>
      <c r="D537" s="14" t="s">
        <v>847</v>
      </c>
      <c r="E537" s="14" t="s">
        <v>60</v>
      </c>
      <c r="F537" s="18">
        <v>2.0</v>
      </c>
      <c r="G537" s="18">
        <v>0.0</v>
      </c>
      <c r="H537" s="18">
        <v>0.0</v>
      </c>
      <c r="I537" s="18">
        <v>0.0</v>
      </c>
      <c r="J537" s="18">
        <v>0.0</v>
      </c>
      <c r="K537" s="18">
        <v>0.0</v>
      </c>
      <c r="L537" s="18">
        <v>0.0</v>
      </c>
      <c r="M537" s="18">
        <v>0.0</v>
      </c>
      <c r="N537" s="18">
        <v>0.0</v>
      </c>
      <c r="O537" s="18">
        <v>0.0</v>
      </c>
      <c r="P537" s="18">
        <v>0.0</v>
      </c>
      <c r="Q537" s="18">
        <v>0.0</v>
      </c>
      <c r="R537" s="18">
        <v>0.0</v>
      </c>
      <c r="S537" s="18">
        <v>0.0</v>
      </c>
      <c r="T537" s="18">
        <v>0.0</v>
      </c>
      <c r="U537" s="18">
        <v>0.0</v>
      </c>
      <c r="V537" s="18">
        <v>0.0</v>
      </c>
      <c r="W537" s="18">
        <v>0.0</v>
      </c>
      <c r="X537" s="18">
        <v>0.0</v>
      </c>
      <c r="Y537" s="18">
        <v>0.0</v>
      </c>
      <c r="Z537" s="18">
        <v>0.0</v>
      </c>
      <c r="AA537" s="18">
        <v>0.0</v>
      </c>
      <c r="AB537" s="18">
        <v>0.0</v>
      </c>
      <c r="AC537" s="18">
        <v>0.0</v>
      </c>
      <c r="AD537" s="18">
        <v>2.0</v>
      </c>
      <c r="AE537" s="18">
        <v>6.0</v>
      </c>
      <c r="AF537" s="18">
        <v>4.752404</v>
      </c>
      <c r="AG537" s="18">
        <v>5.940504</v>
      </c>
      <c r="AH537" s="18">
        <v>0.0</v>
      </c>
      <c r="AI537" s="18">
        <v>7.321268</v>
      </c>
      <c r="AJ537" s="18">
        <v>5.94219</v>
      </c>
      <c r="AK537" s="18">
        <v>0.575</v>
      </c>
      <c r="AL537" s="19" t="s">
        <v>58</v>
      </c>
      <c r="AM537" s="19"/>
      <c r="AN537" s="19"/>
      <c r="AO537" s="19"/>
      <c r="AP537" s="19"/>
      <c r="AQ537" s="19"/>
    </row>
    <row r="538">
      <c r="A538" s="14" t="s">
        <v>834</v>
      </c>
      <c r="B538" s="14" t="s">
        <v>848</v>
      </c>
      <c r="C538" s="14" t="s">
        <v>830</v>
      </c>
      <c r="D538" s="14" t="s">
        <v>847</v>
      </c>
      <c r="E538" s="14" t="s">
        <v>62</v>
      </c>
      <c r="F538" s="18">
        <v>11.0</v>
      </c>
      <c r="G538" s="18">
        <v>0.0</v>
      </c>
      <c r="H538" s="18">
        <v>0.0</v>
      </c>
      <c r="I538" s="18">
        <v>0.0</v>
      </c>
      <c r="J538" s="18">
        <v>0.0</v>
      </c>
      <c r="K538" s="18">
        <v>0.0</v>
      </c>
      <c r="L538" s="18">
        <v>0.0</v>
      </c>
      <c r="M538" s="18">
        <v>0.0</v>
      </c>
      <c r="N538" s="18">
        <v>0.0</v>
      </c>
      <c r="O538" s="18">
        <v>0.0</v>
      </c>
      <c r="P538" s="18">
        <v>0.0</v>
      </c>
      <c r="Q538" s="18">
        <v>0.0</v>
      </c>
      <c r="R538" s="18">
        <v>0.0</v>
      </c>
      <c r="S538" s="18">
        <v>0.0</v>
      </c>
      <c r="T538" s="18">
        <v>0.0</v>
      </c>
      <c r="U538" s="18">
        <v>0.0</v>
      </c>
      <c r="V538" s="18">
        <v>0.0</v>
      </c>
      <c r="W538" s="18">
        <v>0.0</v>
      </c>
      <c r="X538" s="18">
        <v>0.0</v>
      </c>
      <c r="Y538" s="18">
        <v>0.0</v>
      </c>
      <c r="Z538" s="18">
        <v>0.0</v>
      </c>
      <c r="AA538" s="18">
        <v>0.0</v>
      </c>
      <c r="AB538" s="18">
        <v>0.0</v>
      </c>
      <c r="AC538" s="18">
        <v>0.0</v>
      </c>
      <c r="AD538" s="18">
        <v>0.0</v>
      </c>
      <c r="AE538" s="18">
        <v>0.0</v>
      </c>
      <c r="AF538" s="18">
        <v>0.0</v>
      </c>
      <c r="AG538" s="18">
        <v>0.0</v>
      </c>
      <c r="AH538" s="18">
        <v>0.0</v>
      </c>
      <c r="AI538" s="18">
        <v>7.321268</v>
      </c>
      <c r="AJ538" s="18">
        <v>5.94219</v>
      </c>
      <c r="AK538" s="18">
        <v>0.575</v>
      </c>
      <c r="AL538" s="19" t="s">
        <v>58</v>
      </c>
      <c r="AM538" s="19"/>
      <c r="AN538" s="19"/>
      <c r="AO538" s="19"/>
      <c r="AP538" s="19"/>
      <c r="AQ538" s="19"/>
    </row>
    <row r="539">
      <c r="A539" s="14" t="s">
        <v>849</v>
      </c>
      <c r="B539" s="14" t="s">
        <v>850</v>
      </c>
      <c r="C539" s="14" t="s">
        <v>851</v>
      </c>
      <c r="D539" s="14" t="s">
        <v>852</v>
      </c>
      <c r="E539" s="14" t="s">
        <v>62</v>
      </c>
      <c r="F539" s="18">
        <v>3.0</v>
      </c>
      <c r="G539" s="18">
        <v>0.0</v>
      </c>
      <c r="H539" s="18">
        <v>0.0</v>
      </c>
      <c r="I539" s="18">
        <v>0.0</v>
      </c>
      <c r="J539" s="18">
        <v>0.0</v>
      </c>
      <c r="K539" s="18">
        <v>0.0</v>
      </c>
      <c r="L539" s="18">
        <v>0.0</v>
      </c>
      <c r="M539" s="18">
        <v>0.0</v>
      </c>
      <c r="N539" s="18">
        <v>0.0</v>
      </c>
      <c r="O539" s="18">
        <v>0.0</v>
      </c>
      <c r="P539" s="18">
        <v>0.0</v>
      </c>
      <c r="Q539" s="18">
        <v>0.0</v>
      </c>
      <c r="R539" s="18">
        <v>0.0</v>
      </c>
      <c r="S539" s="18">
        <v>0.0</v>
      </c>
      <c r="T539" s="18">
        <v>0.0</v>
      </c>
      <c r="U539" s="18">
        <v>0.0</v>
      </c>
      <c r="V539" s="18">
        <v>0.0</v>
      </c>
      <c r="W539" s="18">
        <v>0.0</v>
      </c>
      <c r="X539" s="18">
        <v>0.0</v>
      </c>
      <c r="Y539" s="18">
        <v>0.0</v>
      </c>
      <c r="Z539" s="18">
        <v>0.0</v>
      </c>
      <c r="AA539" s="18">
        <v>0.0</v>
      </c>
      <c r="AB539" s="18">
        <v>0.0</v>
      </c>
      <c r="AC539" s="18">
        <v>0.0</v>
      </c>
      <c r="AD539" s="18">
        <v>0.0</v>
      </c>
      <c r="AE539" s="18">
        <v>0.0</v>
      </c>
      <c r="AF539" s="18">
        <v>0.0</v>
      </c>
      <c r="AG539" s="18">
        <v>0.0</v>
      </c>
      <c r="AH539" s="18">
        <v>0.0</v>
      </c>
      <c r="AI539" s="18">
        <v>15.01037</v>
      </c>
      <c r="AJ539" s="18">
        <v>9.092462</v>
      </c>
      <c r="AK539" s="18">
        <v>11.91792</v>
      </c>
      <c r="AL539" s="19" t="s">
        <v>58</v>
      </c>
      <c r="AM539" s="19"/>
      <c r="AN539" s="19"/>
      <c r="AO539" s="19"/>
      <c r="AP539" s="19"/>
      <c r="AQ539" s="19"/>
    </row>
    <row r="540">
      <c r="A540" s="14" t="s">
        <v>853</v>
      </c>
      <c r="B540" s="14" t="s">
        <v>854</v>
      </c>
      <c r="C540" s="14" t="s">
        <v>851</v>
      </c>
      <c r="D540" s="14" t="s">
        <v>720</v>
      </c>
      <c r="E540" s="17">
        <v>46310.0</v>
      </c>
      <c r="F540" s="18">
        <v>12.0</v>
      </c>
      <c r="G540" s="18">
        <v>0.0</v>
      </c>
      <c r="H540" s="18">
        <v>6680.0</v>
      </c>
      <c r="I540" s="18">
        <v>0.0</v>
      </c>
      <c r="J540" s="18">
        <v>1027.293</v>
      </c>
      <c r="K540" s="18">
        <v>989.61</v>
      </c>
      <c r="L540" s="18">
        <v>968.0844</v>
      </c>
      <c r="M540" s="18">
        <v>822.0396</v>
      </c>
      <c r="N540" s="18">
        <v>0.83067</v>
      </c>
      <c r="O540" s="18">
        <v>5.941275</v>
      </c>
      <c r="P540" s="18">
        <v>7.75</v>
      </c>
      <c r="Q540" s="18">
        <v>11.04286</v>
      </c>
      <c r="R540" s="18">
        <v>33.05373</v>
      </c>
      <c r="S540" s="18">
        <v>42.63146</v>
      </c>
      <c r="T540" s="18">
        <v>5.941275</v>
      </c>
      <c r="U540" s="18">
        <v>7.75</v>
      </c>
      <c r="V540" s="18">
        <v>11.04286</v>
      </c>
      <c r="W540" s="18">
        <v>33.05373</v>
      </c>
      <c r="X540" s="18">
        <v>42.63146</v>
      </c>
      <c r="Y540" s="18">
        <v>82.4675</v>
      </c>
      <c r="Z540" s="18">
        <v>0.0</v>
      </c>
      <c r="AA540" s="18">
        <v>11.04286</v>
      </c>
      <c r="AB540" s="18">
        <v>9.30503</v>
      </c>
      <c r="AC540" s="18">
        <v>9.562892</v>
      </c>
      <c r="AD540" s="18">
        <v>15.92143</v>
      </c>
      <c r="AE540" s="18">
        <v>33.05373</v>
      </c>
      <c r="AF540" s="18">
        <v>85.61811</v>
      </c>
      <c r="AG540" s="18">
        <v>83.08181</v>
      </c>
      <c r="AH540" s="18">
        <v>0.0</v>
      </c>
      <c r="AI540" s="18">
        <v>15.01037</v>
      </c>
      <c r="AJ540" s="18">
        <v>9.092462</v>
      </c>
      <c r="AK540" s="18">
        <v>11.91792</v>
      </c>
      <c r="AL540" s="19" t="s">
        <v>58</v>
      </c>
      <c r="AM540" s="19"/>
      <c r="AN540" s="19"/>
      <c r="AO540" s="19"/>
      <c r="AP540" s="19"/>
      <c r="AQ540" s="19"/>
    </row>
    <row r="541">
      <c r="A541" s="14" t="s">
        <v>855</v>
      </c>
      <c r="B541" s="14" t="s">
        <v>856</v>
      </c>
      <c r="C541" s="14" t="s">
        <v>851</v>
      </c>
      <c r="D541" s="14" t="s">
        <v>720</v>
      </c>
      <c r="E541" s="14" t="s">
        <v>72</v>
      </c>
      <c r="F541" s="18">
        <v>18.0</v>
      </c>
      <c r="G541" s="18">
        <v>0.0</v>
      </c>
      <c r="H541" s="18">
        <v>1724.0</v>
      </c>
      <c r="I541" s="18">
        <v>0.0</v>
      </c>
      <c r="J541" s="18">
        <v>312.5126</v>
      </c>
      <c r="K541" s="18">
        <v>299.3433</v>
      </c>
      <c r="L541" s="18">
        <v>302.3897</v>
      </c>
      <c r="M541" s="18">
        <v>211.2358</v>
      </c>
      <c r="N541" s="18">
        <v>0.705664</v>
      </c>
      <c r="O541" s="18">
        <v>0.0</v>
      </c>
      <c r="P541" s="18">
        <v>1.0</v>
      </c>
      <c r="Q541" s="18">
        <v>4.142184</v>
      </c>
      <c r="R541" s="18">
        <v>9.586905</v>
      </c>
      <c r="S541" s="18">
        <v>14.59048</v>
      </c>
      <c r="T541" s="18">
        <v>1.97619</v>
      </c>
      <c r="U541" s="18">
        <v>4.441767</v>
      </c>
      <c r="V541" s="18">
        <v>5.666058</v>
      </c>
      <c r="W541" s="18">
        <v>9.790418</v>
      </c>
      <c r="X541" s="18">
        <v>18.24131</v>
      </c>
      <c r="Y541" s="18">
        <v>16.63019</v>
      </c>
      <c r="Z541" s="18">
        <v>0.0</v>
      </c>
      <c r="AA541" s="18">
        <v>11.04286</v>
      </c>
      <c r="AB541" s="18">
        <v>9.30503</v>
      </c>
      <c r="AC541" s="18">
        <v>9.562892</v>
      </c>
      <c r="AD541" s="18">
        <v>14.81726</v>
      </c>
      <c r="AE541" s="18">
        <v>18.24131</v>
      </c>
      <c r="AF541" s="18">
        <v>41.96512</v>
      </c>
      <c r="AG541" s="18">
        <v>49.11506</v>
      </c>
      <c r="AH541" s="18">
        <v>0.0</v>
      </c>
      <c r="AI541" s="18">
        <v>15.01037</v>
      </c>
      <c r="AJ541" s="18">
        <v>9.092462</v>
      </c>
      <c r="AK541" s="18">
        <v>11.91792</v>
      </c>
      <c r="AL541" s="19" t="s">
        <v>58</v>
      </c>
      <c r="AM541" s="19"/>
      <c r="AN541" s="19"/>
      <c r="AO541" s="19"/>
      <c r="AP541" s="19"/>
      <c r="AQ541" s="19"/>
    </row>
    <row r="542">
      <c r="A542" s="14" t="s">
        <v>857</v>
      </c>
      <c r="B542" s="14" t="s">
        <v>858</v>
      </c>
      <c r="C542" s="14" t="s">
        <v>851</v>
      </c>
      <c r="D542" s="14" t="s">
        <v>720</v>
      </c>
      <c r="E542" s="14" t="s">
        <v>75</v>
      </c>
      <c r="F542" s="18">
        <v>7.0</v>
      </c>
      <c r="G542" s="18">
        <v>0.0</v>
      </c>
      <c r="H542" s="18">
        <v>1989.0</v>
      </c>
      <c r="I542" s="18">
        <v>0.0</v>
      </c>
      <c r="J542" s="18">
        <v>293.9047</v>
      </c>
      <c r="K542" s="18">
        <v>305.9796</v>
      </c>
      <c r="L542" s="18">
        <v>337.1646</v>
      </c>
      <c r="M542" s="18">
        <v>189.9392</v>
      </c>
      <c r="N542" s="18">
        <v>0.620758</v>
      </c>
      <c r="O542" s="18">
        <v>0.0</v>
      </c>
      <c r="P542" s="18">
        <v>11.62626</v>
      </c>
      <c r="Q542" s="18">
        <v>13.40357</v>
      </c>
      <c r="R542" s="18">
        <v>44.27207</v>
      </c>
      <c r="S542" s="18">
        <v>46.7385</v>
      </c>
      <c r="T542" s="18">
        <v>11.62626</v>
      </c>
      <c r="U542" s="18">
        <v>13.40357</v>
      </c>
      <c r="V542" s="18">
        <v>13.40357</v>
      </c>
      <c r="W542" s="18">
        <v>46.7385</v>
      </c>
      <c r="X542" s="18">
        <v>59.05853</v>
      </c>
      <c r="Y542" s="18">
        <v>43.71137</v>
      </c>
      <c r="Z542" s="18">
        <v>0.0</v>
      </c>
      <c r="AA542" s="18">
        <v>11.04286</v>
      </c>
      <c r="AB542" s="18">
        <v>9.30503</v>
      </c>
      <c r="AC542" s="18">
        <v>9.562892</v>
      </c>
      <c r="AD542" s="18">
        <v>10.8352</v>
      </c>
      <c r="AE542" s="18">
        <v>38.9798</v>
      </c>
      <c r="AF542" s="18">
        <v>39.35895</v>
      </c>
      <c r="AG542" s="18">
        <v>31.12784</v>
      </c>
      <c r="AH542" s="18">
        <v>0.0</v>
      </c>
      <c r="AI542" s="18">
        <v>15.01037</v>
      </c>
      <c r="AJ542" s="18">
        <v>9.092462</v>
      </c>
      <c r="AK542" s="18">
        <v>11.91792</v>
      </c>
      <c r="AL542" s="19" t="s">
        <v>58</v>
      </c>
      <c r="AM542" s="19"/>
      <c r="AN542" s="19"/>
      <c r="AO542" s="19"/>
      <c r="AP542" s="19"/>
      <c r="AQ542" s="19"/>
    </row>
    <row r="543">
      <c r="A543" s="14" t="s">
        <v>859</v>
      </c>
      <c r="B543" s="14" t="s">
        <v>860</v>
      </c>
      <c r="C543" s="14" t="s">
        <v>851</v>
      </c>
      <c r="D543" s="14" t="s">
        <v>720</v>
      </c>
      <c r="E543" s="14" t="s">
        <v>60</v>
      </c>
      <c r="F543" s="18">
        <v>21.0</v>
      </c>
      <c r="G543" s="18">
        <v>0.0</v>
      </c>
      <c r="H543" s="18">
        <v>1450.0</v>
      </c>
      <c r="I543" s="18">
        <v>0.0</v>
      </c>
      <c r="J543" s="18">
        <v>123.5492</v>
      </c>
      <c r="K543" s="18">
        <v>135.5447</v>
      </c>
      <c r="L543" s="18">
        <v>148.5867</v>
      </c>
      <c r="M543" s="18">
        <v>104.1325</v>
      </c>
      <c r="N543" s="18">
        <v>0.768252</v>
      </c>
      <c r="O543" s="18">
        <v>0.0</v>
      </c>
      <c r="P543" s="18">
        <v>0.0</v>
      </c>
      <c r="Q543" s="18">
        <v>0.472727</v>
      </c>
      <c r="R543" s="18">
        <v>2.087302</v>
      </c>
      <c r="S543" s="18">
        <v>5.490332</v>
      </c>
      <c r="T543" s="18">
        <v>1.0</v>
      </c>
      <c r="U543" s="18">
        <v>2.041714</v>
      </c>
      <c r="V543" s="18">
        <v>2.087302</v>
      </c>
      <c r="W543" s="18">
        <v>4.976637</v>
      </c>
      <c r="X543" s="18">
        <v>9.285307</v>
      </c>
      <c r="Y543" s="18">
        <v>6.454509</v>
      </c>
      <c r="Z543" s="18">
        <v>0.0</v>
      </c>
      <c r="AA543" s="18">
        <v>11.04286</v>
      </c>
      <c r="AB543" s="18">
        <v>9.30503</v>
      </c>
      <c r="AC543" s="18">
        <v>9.562892</v>
      </c>
      <c r="AD543" s="18">
        <v>4.294807</v>
      </c>
      <c r="AE543" s="18">
        <v>10.3295</v>
      </c>
      <c r="AF543" s="18">
        <v>23.13687</v>
      </c>
      <c r="AG543" s="18">
        <v>29.98933</v>
      </c>
      <c r="AH543" s="18">
        <v>0.0</v>
      </c>
      <c r="AI543" s="18">
        <v>15.01037</v>
      </c>
      <c r="AJ543" s="18">
        <v>9.092462</v>
      </c>
      <c r="AK543" s="18">
        <v>11.91792</v>
      </c>
      <c r="AL543" s="19" t="s">
        <v>58</v>
      </c>
      <c r="AM543" s="19"/>
      <c r="AN543" s="19"/>
      <c r="AO543" s="19"/>
      <c r="AP543" s="19"/>
      <c r="AQ543" s="19"/>
    </row>
    <row r="544">
      <c r="A544" s="14" t="s">
        <v>861</v>
      </c>
      <c r="B544" s="14" t="s">
        <v>862</v>
      </c>
      <c r="C544" s="14" t="s">
        <v>851</v>
      </c>
      <c r="D544" s="14" t="s">
        <v>720</v>
      </c>
      <c r="E544" s="20">
        <v>46300.0</v>
      </c>
      <c r="F544" s="18">
        <v>1.0</v>
      </c>
      <c r="G544" s="18">
        <v>0.0</v>
      </c>
      <c r="H544" s="18">
        <v>139.0</v>
      </c>
      <c r="I544" s="18">
        <v>0.0</v>
      </c>
      <c r="J544" s="18">
        <v>6.670746</v>
      </c>
      <c r="K544" s="18">
        <v>9.562892</v>
      </c>
      <c r="L544" s="18">
        <v>12.38015</v>
      </c>
      <c r="M544" s="18">
        <v>9.562892</v>
      </c>
      <c r="N544" s="18">
        <v>1.0</v>
      </c>
      <c r="O544" s="18">
        <v>9.562892</v>
      </c>
      <c r="P544" s="18">
        <v>9.562892</v>
      </c>
      <c r="Q544" s="18">
        <v>9.562892</v>
      </c>
      <c r="R544" s="18">
        <v>9.562892</v>
      </c>
      <c r="S544" s="18">
        <v>9.562892</v>
      </c>
      <c r="T544" s="18">
        <v>9.562892</v>
      </c>
      <c r="U544" s="18">
        <v>9.562892</v>
      </c>
      <c r="V544" s="18">
        <v>9.562892</v>
      </c>
      <c r="W544" s="18">
        <v>9.562892</v>
      </c>
      <c r="X544" s="18">
        <v>9.562892</v>
      </c>
      <c r="Y544" s="18">
        <v>9.562892</v>
      </c>
      <c r="Z544" s="18">
        <v>0.0</v>
      </c>
      <c r="AA544" s="18">
        <v>11.04286</v>
      </c>
      <c r="AB544" s="18">
        <v>9.30503</v>
      </c>
      <c r="AC544" s="18">
        <v>9.562892</v>
      </c>
      <c r="AD544" s="18">
        <v>19.66667</v>
      </c>
      <c r="AE544" s="18">
        <v>19.66667</v>
      </c>
      <c r="AF544" s="18">
        <v>35.0279</v>
      </c>
      <c r="AG544" s="18">
        <v>43.51623</v>
      </c>
      <c r="AH544" s="18">
        <v>0.0</v>
      </c>
      <c r="AI544" s="18">
        <v>15.01037</v>
      </c>
      <c r="AJ544" s="18">
        <v>9.092462</v>
      </c>
      <c r="AK544" s="18">
        <v>11.91792</v>
      </c>
      <c r="AL544" s="19" t="s">
        <v>58</v>
      </c>
      <c r="AM544" s="19"/>
      <c r="AN544" s="19"/>
      <c r="AO544" s="19"/>
      <c r="AP544" s="19"/>
      <c r="AQ544" s="19"/>
    </row>
    <row r="545">
      <c r="A545" s="14" t="s">
        <v>849</v>
      </c>
      <c r="B545" s="14" t="s">
        <v>718</v>
      </c>
      <c r="C545" s="14" t="s">
        <v>851</v>
      </c>
      <c r="D545" s="14" t="s">
        <v>720</v>
      </c>
      <c r="E545" s="14" t="s">
        <v>62</v>
      </c>
      <c r="F545" s="18">
        <v>127.0</v>
      </c>
      <c r="G545" s="18">
        <v>0.0</v>
      </c>
      <c r="H545" s="18">
        <v>0.0</v>
      </c>
      <c r="I545" s="18">
        <v>0.0</v>
      </c>
      <c r="J545" s="18">
        <v>0.0</v>
      </c>
      <c r="K545" s="18">
        <v>0.0</v>
      </c>
      <c r="L545" s="18">
        <v>0.0</v>
      </c>
      <c r="M545" s="18">
        <v>0.0</v>
      </c>
      <c r="N545" s="18">
        <v>0.0</v>
      </c>
      <c r="O545" s="18">
        <v>0.0</v>
      </c>
      <c r="P545" s="18">
        <v>0.0</v>
      </c>
      <c r="Q545" s="18">
        <v>0.0</v>
      </c>
      <c r="R545" s="18">
        <v>0.0</v>
      </c>
      <c r="S545" s="18">
        <v>0.0</v>
      </c>
      <c r="T545" s="18">
        <v>0.0</v>
      </c>
      <c r="U545" s="18">
        <v>0.0</v>
      </c>
      <c r="V545" s="18">
        <v>0.0</v>
      </c>
      <c r="W545" s="18">
        <v>0.0</v>
      </c>
      <c r="X545" s="18">
        <v>0.0</v>
      </c>
      <c r="Y545" s="18">
        <v>0.0</v>
      </c>
      <c r="Z545" s="18">
        <v>0.0</v>
      </c>
      <c r="AA545" s="18">
        <v>11.04286</v>
      </c>
      <c r="AB545" s="18">
        <v>9.30503</v>
      </c>
      <c r="AC545" s="18">
        <v>9.562892</v>
      </c>
      <c r="AD545" s="18">
        <v>0.0</v>
      </c>
      <c r="AE545" s="18">
        <v>0.0</v>
      </c>
      <c r="AF545" s="18">
        <v>0.0</v>
      </c>
      <c r="AG545" s="18">
        <v>0.0</v>
      </c>
      <c r="AH545" s="18">
        <v>0.0</v>
      </c>
      <c r="AI545" s="18">
        <v>15.01037</v>
      </c>
      <c r="AJ545" s="18">
        <v>9.092462</v>
      </c>
      <c r="AK545" s="18">
        <v>11.91792</v>
      </c>
      <c r="AL545" s="19" t="s">
        <v>58</v>
      </c>
      <c r="AM545" s="19"/>
      <c r="AN545" s="19"/>
      <c r="AO545" s="19"/>
      <c r="AP545" s="19"/>
      <c r="AQ545" s="19"/>
    </row>
    <row r="546">
      <c r="A546" s="14" t="s">
        <v>853</v>
      </c>
      <c r="B546" s="14" t="s">
        <v>863</v>
      </c>
      <c r="C546" s="14" t="s">
        <v>851</v>
      </c>
      <c r="D546" s="14" t="s">
        <v>864</v>
      </c>
      <c r="E546" s="17">
        <v>46310.0</v>
      </c>
      <c r="F546" s="18">
        <v>4.0</v>
      </c>
      <c r="G546" s="18">
        <v>0.0</v>
      </c>
      <c r="H546" s="18">
        <v>5122.0</v>
      </c>
      <c r="I546" s="18">
        <v>0.0</v>
      </c>
      <c r="J546" s="18">
        <v>675.4806</v>
      </c>
      <c r="K546" s="18">
        <v>703.8888</v>
      </c>
      <c r="L546" s="18">
        <v>714.6858</v>
      </c>
      <c r="M546" s="18">
        <v>659.0361</v>
      </c>
      <c r="N546" s="18">
        <v>0.936279</v>
      </c>
      <c r="O546" s="18">
        <v>2.044315</v>
      </c>
      <c r="P546" s="18">
        <v>2.044315</v>
      </c>
      <c r="Q546" s="18">
        <v>6.589683</v>
      </c>
      <c r="R546" s="18">
        <v>36.21871</v>
      </c>
      <c r="S546" s="18">
        <v>36.21871</v>
      </c>
      <c r="T546" s="18">
        <v>2.044315</v>
      </c>
      <c r="U546" s="18">
        <v>2.044315</v>
      </c>
      <c r="V546" s="18">
        <v>6.589683</v>
      </c>
      <c r="W546" s="18">
        <v>36.21871</v>
      </c>
      <c r="X546" s="18">
        <v>36.21871</v>
      </c>
      <c r="Y546" s="18">
        <v>175.9722</v>
      </c>
      <c r="Z546" s="18">
        <v>0.0</v>
      </c>
      <c r="AA546" s="18">
        <v>30.58301</v>
      </c>
      <c r="AB546" s="18">
        <v>13.43879</v>
      </c>
      <c r="AC546" s="18">
        <v>51.4962</v>
      </c>
      <c r="AD546" s="18">
        <v>15.92143</v>
      </c>
      <c r="AE546" s="18">
        <v>33.05373</v>
      </c>
      <c r="AF546" s="18">
        <v>85.61811</v>
      </c>
      <c r="AG546" s="18">
        <v>83.08181</v>
      </c>
      <c r="AH546" s="18">
        <v>0.0</v>
      </c>
      <c r="AI546" s="18">
        <v>15.01037</v>
      </c>
      <c r="AJ546" s="18">
        <v>9.092462</v>
      </c>
      <c r="AK546" s="18">
        <v>11.91792</v>
      </c>
      <c r="AL546" s="19" t="s">
        <v>58</v>
      </c>
      <c r="AM546" s="19"/>
      <c r="AN546" s="19"/>
      <c r="AO546" s="19"/>
      <c r="AP546" s="19"/>
      <c r="AQ546" s="19"/>
    </row>
    <row r="547">
      <c r="A547" s="14" t="s">
        <v>855</v>
      </c>
      <c r="B547" s="14" t="s">
        <v>865</v>
      </c>
      <c r="C547" s="14" t="s">
        <v>851</v>
      </c>
      <c r="D547" s="14" t="s">
        <v>864</v>
      </c>
      <c r="E547" s="14" t="s">
        <v>72</v>
      </c>
      <c r="F547" s="18">
        <v>12.0</v>
      </c>
      <c r="G547" s="18">
        <v>0.0</v>
      </c>
      <c r="H547" s="18">
        <v>4780.0</v>
      </c>
      <c r="I547" s="18">
        <v>0.0</v>
      </c>
      <c r="J547" s="18">
        <v>951.0729</v>
      </c>
      <c r="K547" s="18">
        <v>938.1605</v>
      </c>
      <c r="L547" s="18">
        <v>901.9063</v>
      </c>
      <c r="M547" s="18">
        <v>481.9988</v>
      </c>
      <c r="N547" s="18">
        <v>0.51377</v>
      </c>
      <c r="O547" s="18">
        <v>2.286705</v>
      </c>
      <c r="P547" s="18">
        <v>15.68719</v>
      </c>
      <c r="Q547" s="18">
        <v>20.44511</v>
      </c>
      <c r="R547" s="18">
        <v>84.13534</v>
      </c>
      <c r="S547" s="18">
        <v>123.3929</v>
      </c>
      <c r="T547" s="18">
        <v>2.286705</v>
      </c>
      <c r="U547" s="18">
        <v>15.68719</v>
      </c>
      <c r="V547" s="18">
        <v>20.44511</v>
      </c>
      <c r="W547" s="18">
        <v>84.13534</v>
      </c>
      <c r="X547" s="18">
        <v>123.3929</v>
      </c>
      <c r="Y547" s="18">
        <v>78.18004</v>
      </c>
      <c r="Z547" s="18">
        <v>0.0</v>
      </c>
      <c r="AA547" s="18">
        <v>30.58301</v>
      </c>
      <c r="AB547" s="18">
        <v>13.43879</v>
      </c>
      <c r="AC547" s="18">
        <v>51.4962</v>
      </c>
      <c r="AD547" s="18">
        <v>14.81726</v>
      </c>
      <c r="AE547" s="18">
        <v>18.24131</v>
      </c>
      <c r="AF547" s="18">
        <v>41.96512</v>
      </c>
      <c r="AG547" s="18">
        <v>49.11506</v>
      </c>
      <c r="AH547" s="18">
        <v>0.0</v>
      </c>
      <c r="AI547" s="18">
        <v>15.01037</v>
      </c>
      <c r="AJ547" s="18">
        <v>9.092462</v>
      </c>
      <c r="AK547" s="18">
        <v>11.91792</v>
      </c>
      <c r="AL547" s="19" t="s">
        <v>58</v>
      </c>
      <c r="AM547" s="19"/>
      <c r="AN547" s="19"/>
      <c r="AO547" s="19"/>
      <c r="AP547" s="19"/>
      <c r="AQ547" s="19"/>
    </row>
    <row r="548">
      <c r="A548" s="14" t="s">
        <v>857</v>
      </c>
      <c r="B548" s="14" t="s">
        <v>866</v>
      </c>
      <c r="C548" s="14" t="s">
        <v>851</v>
      </c>
      <c r="D548" s="14" t="s">
        <v>864</v>
      </c>
      <c r="E548" s="14" t="s">
        <v>75</v>
      </c>
      <c r="F548" s="18">
        <v>9.0</v>
      </c>
      <c r="G548" s="18">
        <v>0.0</v>
      </c>
      <c r="H548" s="18">
        <v>1895.0</v>
      </c>
      <c r="I548" s="18">
        <v>0.0</v>
      </c>
      <c r="J548" s="18">
        <v>490.8777</v>
      </c>
      <c r="K548" s="18">
        <v>463.4658</v>
      </c>
      <c r="L548" s="18">
        <v>415.104</v>
      </c>
      <c r="M548" s="18">
        <v>379.784</v>
      </c>
      <c r="N548" s="18">
        <v>0.819443</v>
      </c>
      <c r="O548" s="18">
        <v>0.0</v>
      </c>
      <c r="P548" s="18">
        <v>0.0</v>
      </c>
      <c r="Q548" s="18">
        <v>2.7</v>
      </c>
      <c r="R548" s="18">
        <v>8.653888</v>
      </c>
      <c r="S548" s="18">
        <v>38.9798</v>
      </c>
      <c r="T548" s="18">
        <v>2.7</v>
      </c>
      <c r="U548" s="18">
        <v>6.357792</v>
      </c>
      <c r="V548" s="18">
        <v>8.653888</v>
      </c>
      <c r="W548" s="18">
        <v>26.99032</v>
      </c>
      <c r="X548" s="18">
        <v>38.9798</v>
      </c>
      <c r="Y548" s="18">
        <v>51.4962</v>
      </c>
      <c r="Z548" s="18">
        <v>0.0</v>
      </c>
      <c r="AA548" s="18">
        <v>30.58301</v>
      </c>
      <c r="AB548" s="18">
        <v>13.43879</v>
      </c>
      <c r="AC548" s="18">
        <v>51.4962</v>
      </c>
      <c r="AD548" s="18">
        <v>10.8352</v>
      </c>
      <c r="AE548" s="18">
        <v>38.9798</v>
      </c>
      <c r="AF548" s="18">
        <v>39.35895</v>
      </c>
      <c r="AG548" s="18">
        <v>31.12784</v>
      </c>
      <c r="AH548" s="18">
        <v>0.0</v>
      </c>
      <c r="AI548" s="18">
        <v>15.01037</v>
      </c>
      <c r="AJ548" s="18">
        <v>9.092462</v>
      </c>
      <c r="AK548" s="18">
        <v>11.91792</v>
      </c>
      <c r="AL548" s="19" t="s">
        <v>58</v>
      </c>
      <c r="AM548" s="19"/>
      <c r="AN548" s="19"/>
      <c r="AO548" s="19"/>
      <c r="AP548" s="19"/>
      <c r="AQ548" s="19"/>
    </row>
    <row r="549">
      <c r="A549" s="14" t="s">
        <v>859</v>
      </c>
      <c r="B549" s="14" t="s">
        <v>867</v>
      </c>
      <c r="C549" s="14" t="s">
        <v>851</v>
      </c>
      <c r="D549" s="14" t="s">
        <v>864</v>
      </c>
      <c r="E549" s="14" t="s">
        <v>60</v>
      </c>
      <c r="F549" s="18">
        <v>10.0</v>
      </c>
      <c r="G549" s="18">
        <v>0.0</v>
      </c>
      <c r="H549" s="18">
        <v>2435.0</v>
      </c>
      <c r="I549" s="18">
        <v>0.0</v>
      </c>
      <c r="J549" s="18">
        <v>496.0067</v>
      </c>
      <c r="K549" s="18">
        <v>492.011</v>
      </c>
      <c r="L549" s="18">
        <v>478.7684</v>
      </c>
      <c r="M549" s="18">
        <v>408.992</v>
      </c>
      <c r="N549" s="18">
        <v>0.831266</v>
      </c>
      <c r="O549" s="18">
        <v>0.0</v>
      </c>
      <c r="P549" s="18">
        <v>1.73956</v>
      </c>
      <c r="Q549" s="18">
        <v>2.638812</v>
      </c>
      <c r="R549" s="18">
        <v>8.354957</v>
      </c>
      <c r="S549" s="18">
        <v>50.63215</v>
      </c>
      <c r="T549" s="18">
        <v>1.73956</v>
      </c>
      <c r="U549" s="18">
        <v>2.638812</v>
      </c>
      <c r="V549" s="18">
        <v>4.45</v>
      </c>
      <c r="W549" s="18">
        <v>15.20348</v>
      </c>
      <c r="X549" s="18">
        <v>50.63215</v>
      </c>
      <c r="Y549" s="18">
        <v>49.2011</v>
      </c>
      <c r="Z549" s="18">
        <v>0.0</v>
      </c>
      <c r="AA549" s="18">
        <v>30.58301</v>
      </c>
      <c r="AB549" s="18">
        <v>13.43879</v>
      </c>
      <c r="AC549" s="18">
        <v>51.4962</v>
      </c>
      <c r="AD549" s="18">
        <v>4.294807</v>
      </c>
      <c r="AE549" s="18">
        <v>10.3295</v>
      </c>
      <c r="AF549" s="18">
        <v>23.13687</v>
      </c>
      <c r="AG549" s="18">
        <v>29.98933</v>
      </c>
      <c r="AH549" s="18">
        <v>0.0</v>
      </c>
      <c r="AI549" s="18">
        <v>15.01037</v>
      </c>
      <c r="AJ549" s="18">
        <v>9.092462</v>
      </c>
      <c r="AK549" s="18">
        <v>11.91792</v>
      </c>
      <c r="AL549" s="19" t="s">
        <v>58</v>
      </c>
      <c r="AM549" s="19"/>
      <c r="AN549" s="19"/>
      <c r="AO549" s="19"/>
      <c r="AP549" s="19"/>
      <c r="AQ549" s="19"/>
    </row>
    <row r="550">
      <c r="A550" s="14" t="s">
        <v>861</v>
      </c>
      <c r="B550" s="14" t="s">
        <v>868</v>
      </c>
      <c r="C550" s="14" t="s">
        <v>851</v>
      </c>
      <c r="D550" s="14" t="s">
        <v>864</v>
      </c>
      <c r="E550" s="20">
        <v>46300.0</v>
      </c>
      <c r="F550" s="18">
        <v>3.0</v>
      </c>
      <c r="G550" s="18">
        <v>0.0</v>
      </c>
      <c r="H550" s="18">
        <v>536.0</v>
      </c>
      <c r="I550" s="18">
        <v>0.0</v>
      </c>
      <c r="J550" s="18">
        <v>138.0098</v>
      </c>
      <c r="K550" s="18">
        <v>130.5487</v>
      </c>
      <c r="L550" s="18">
        <v>142.1454</v>
      </c>
      <c r="M550" s="18">
        <v>110.882</v>
      </c>
      <c r="N550" s="18">
        <v>0.849354</v>
      </c>
      <c r="O550" s="18">
        <v>0.0</v>
      </c>
      <c r="P550" s="18">
        <v>0.0</v>
      </c>
      <c r="Q550" s="18">
        <v>0.0</v>
      </c>
      <c r="R550" s="18">
        <v>19.66667</v>
      </c>
      <c r="S550" s="18">
        <v>110.882</v>
      </c>
      <c r="T550" s="18">
        <v>19.66667</v>
      </c>
      <c r="U550" s="18">
        <v>19.66667</v>
      </c>
      <c r="V550" s="18">
        <v>19.66667</v>
      </c>
      <c r="W550" s="18">
        <v>110.882</v>
      </c>
      <c r="X550" s="18">
        <v>110.882</v>
      </c>
      <c r="Y550" s="18">
        <v>43.51623</v>
      </c>
      <c r="Z550" s="18">
        <v>0.0</v>
      </c>
      <c r="AA550" s="18">
        <v>30.58301</v>
      </c>
      <c r="AB550" s="18">
        <v>13.43879</v>
      </c>
      <c r="AC550" s="18">
        <v>51.4962</v>
      </c>
      <c r="AD550" s="18">
        <v>19.66667</v>
      </c>
      <c r="AE550" s="18">
        <v>19.66667</v>
      </c>
      <c r="AF550" s="18">
        <v>35.0279</v>
      </c>
      <c r="AG550" s="18">
        <v>43.51623</v>
      </c>
      <c r="AH550" s="18">
        <v>0.0</v>
      </c>
      <c r="AI550" s="18">
        <v>15.01037</v>
      </c>
      <c r="AJ550" s="18">
        <v>9.092462</v>
      </c>
      <c r="AK550" s="18">
        <v>11.91792</v>
      </c>
      <c r="AL550" s="19" t="s">
        <v>58</v>
      </c>
      <c r="AM550" s="19"/>
      <c r="AN550" s="19"/>
      <c r="AO550" s="19"/>
      <c r="AP550" s="19"/>
      <c r="AQ550" s="19"/>
    </row>
    <row r="551">
      <c r="A551" s="14" t="s">
        <v>849</v>
      </c>
      <c r="B551" s="14" t="s">
        <v>869</v>
      </c>
      <c r="C551" s="14" t="s">
        <v>851</v>
      </c>
      <c r="D551" s="14" t="s">
        <v>864</v>
      </c>
      <c r="E551" s="14" t="s">
        <v>62</v>
      </c>
      <c r="F551" s="18">
        <v>165.0</v>
      </c>
      <c r="G551" s="18">
        <v>0.0</v>
      </c>
      <c r="H551" s="18">
        <v>0.0</v>
      </c>
      <c r="I551" s="18">
        <v>0.0</v>
      </c>
      <c r="J551" s="18">
        <v>0.0</v>
      </c>
      <c r="K551" s="18">
        <v>0.0</v>
      </c>
      <c r="L551" s="18">
        <v>0.0</v>
      </c>
      <c r="M551" s="18">
        <v>0.0</v>
      </c>
      <c r="N551" s="18">
        <v>0.0</v>
      </c>
      <c r="O551" s="18">
        <v>0.0</v>
      </c>
      <c r="P551" s="18">
        <v>0.0</v>
      </c>
      <c r="Q551" s="18">
        <v>0.0</v>
      </c>
      <c r="R551" s="18">
        <v>0.0</v>
      </c>
      <c r="S551" s="18">
        <v>0.0</v>
      </c>
      <c r="T551" s="18">
        <v>0.0</v>
      </c>
      <c r="U551" s="18">
        <v>0.0</v>
      </c>
      <c r="V551" s="18">
        <v>0.0</v>
      </c>
      <c r="W551" s="18">
        <v>0.0</v>
      </c>
      <c r="X551" s="18">
        <v>0.0</v>
      </c>
      <c r="Y551" s="18">
        <v>0.0</v>
      </c>
      <c r="Z551" s="18">
        <v>0.0</v>
      </c>
      <c r="AA551" s="18">
        <v>30.58301</v>
      </c>
      <c r="AB551" s="18">
        <v>13.43879</v>
      </c>
      <c r="AC551" s="18">
        <v>51.4962</v>
      </c>
      <c r="AD551" s="18">
        <v>0.0</v>
      </c>
      <c r="AE551" s="18">
        <v>0.0</v>
      </c>
      <c r="AF551" s="18">
        <v>0.0</v>
      </c>
      <c r="AG551" s="18">
        <v>0.0</v>
      </c>
      <c r="AH551" s="18">
        <v>0.0</v>
      </c>
      <c r="AI551" s="18">
        <v>15.01037</v>
      </c>
      <c r="AJ551" s="18">
        <v>9.092462</v>
      </c>
      <c r="AK551" s="18">
        <v>11.91792</v>
      </c>
      <c r="AL551" s="19" t="s">
        <v>58</v>
      </c>
      <c r="AM551" s="19"/>
      <c r="AN551" s="19"/>
      <c r="AO551" s="19"/>
      <c r="AP551" s="19"/>
      <c r="AQ551" s="19"/>
    </row>
    <row r="552">
      <c r="A552" s="14" t="s">
        <v>849</v>
      </c>
      <c r="B552" s="14" t="s">
        <v>870</v>
      </c>
      <c r="C552" s="14" t="s">
        <v>851</v>
      </c>
      <c r="D552" s="14" t="s">
        <v>871</v>
      </c>
      <c r="E552" s="14" t="s">
        <v>62</v>
      </c>
      <c r="F552" s="18">
        <v>20.0</v>
      </c>
      <c r="G552" s="18">
        <v>0.0</v>
      </c>
      <c r="H552" s="18">
        <v>0.0</v>
      </c>
      <c r="I552" s="18">
        <v>0.0</v>
      </c>
      <c r="J552" s="18">
        <v>0.0</v>
      </c>
      <c r="K552" s="18">
        <v>0.0</v>
      </c>
      <c r="L552" s="18">
        <v>0.0</v>
      </c>
      <c r="M552" s="18">
        <v>0.0</v>
      </c>
      <c r="N552" s="18">
        <v>0.0</v>
      </c>
      <c r="O552" s="18">
        <v>0.0</v>
      </c>
      <c r="P552" s="18">
        <v>0.0</v>
      </c>
      <c r="Q552" s="18">
        <v>0.0</v>
      </c>
      <c r="R552" s="18">
        <v>0.0</v>
      </c>
      <c r="S552" s="18">
        <v>0.0</v>
      </c>
      <c r="T552" s="18">
        <v>0.0</v>
      </c>
      <c r="U552" s="18">
        <v>0.0</v>
      </c>
      <c r="V552" s="18">
        <v>0.0</v>
      </c>
      <c r="W552" s="18">
        <v>0.0</v>
      </c>
      <c r="X552" s="18">
        <v>0.0</v>
      </c>
      <c r="Y552" s="18">
        <v>0.0</v>
      </c>
      <c r="Z552" s="18">
        <v>0.0</v>
      </c>
      <c r="AA552" s="18">
        <v>0.0</v>
      </c>
      <c r="AB552" s="18">
        <v>0.0</v>
      </c>
      <c r="AC552" s="18">
        <v>0.0</v>
      </c>
      <c r="AD552" s="18">
        <v>0.0</v>
      </c>
      <c r="AE552" s="18">
        <v>0.0</v>
      </c>
      <c r="AF552" s="18">
        <v>0.0</v>
      </c>
      <c r="AG552" s="18">
        <v>0.0</v>
      </c>
      <c r="AH552" s="18">
        <v>0.0</v>
      </c>
      <c r="AI552" s="18">
        <v>15.01037</v>
      </c>
      <c r="AJ552" s="18">
        <v>9.092462</v>
      </c>
      <c r="AK552" s="18">
        <v>11.91792</v>
      </c>
      <c r="AL552" s="19" t="s">
        <v>58</v>
      </c>
      <c r="AM552" s="19"/>
      <c r="AN552" s="19"/>
      <c r="AO552" s="19"/>
      <c r="AP552" s="19"/>
      <c r="AQ552" s="19"/>
    </row>
    <row r="553">
      <c r="A553" s="14" t="s">
        <v>853</v>
      </c>
      <c r="B553" s="14" t="s">
        <v>872</v>
      </c>
      <c r="C553" s="14" t="s">
        <v>851</v>
      </c>
      <c r="D553" s="14" t="s">
        <v>873</v>
      </c>
      <c r="E553" s="17">
        <v>46310.0</v>
      </c>
      <c r="F553" s="18">
        <v>1.0</v>
      </c>
      <c r="G553" s="18">
        <v>0.0</v>
      </c>
      <c r="H553" s="18">
        <v>545.0</v>
      </c>
      <c r="I553" s="18">
        <v>0.0</v>
      </c>
      <c r="J553" s="18">
        <v>87.14684</v>
      </c>
      <c r="K553" s="18">
        <v>83.08181</v>
      </c>
      <c r="L553" s="18">
        <v>108.0471</v>
      </c>
      <c r="M553" s="18">
        <v>83.08181</v>
      </c>
      <c r="N553" s="18">
        <v>1.0</v>
      </c>
      <c r="O553" s="18">
        <v>83.08181</v>
      </c>
      <c r="P553" s="18">
        <v>83.08181</v>
      </c>
      <c r="Q553" s="18">
        <v>83.08181</v>
      </c>
      <c r="R553" s="18">
        <v>83.08181</v>
      </c>
      <c r="S553" s="18">
        <v>83.08181</v>
      </c>
      <c r="T553" s="18">
        <v>83.08181</v>
      </c>
      <c r="U553" s="18">
        <v>83.08181</v>
      </c>
      <c r="V553" s="18">
        <v>83.08181</v>
      </c>
      <c r="W553" s="18">
        <v>83.08181</v>
      </c>
      <c r="X553" s="18">
        <v>83.08181</v>
      </c>
      <c r="Y553" s="18">
        <v>83.08181</v>
      </c>
      <c r="Z553" s="18">
        <v>0.0</v>
      </c>
      <c r="AA553" s="18">
        <v>35.75377</v>
      </c>
      <c r="AB553" s="18">
        <v>2.795758</v>
      </c>
      <c r="AC553" s="18">
        <v>11.91792</v>
      </c>
      <c r="AD553" s="18">
        <v>15.92143</v>
      </c>
      <c r="AE553" s="18">
        <v>33.05373</v>
      </c>
      <c r="AF553" s="18">
        <v>85.61811</v>
      </c>
      <c r="AG553" s="18">
        <v>83.08181</v>
      </c>
      <c r="AH553" s="18">
        <v>0.0</v>
      </c>
      <c r="AI553" s="18">
        <v>15.01037</v>
      </c>
      <c r="AJ553" s="18">
        <v>9.092462</v>
      </c>
      <c r="AK553" s="18">
        <v>11.91792</v>
      </c>
      <c r="AL553" s="19" t="s">
        <v>58</v>
      </c>
      <c r="AM553" s="19"/>
      <c r="AN553" s="19"/>
      <c r="AO553" s="19"/>
      <c r="AP553" s="19"/>
      <c r="AQ553" s="19"/>
    </row>
    <row r="554">
      <c r="A554" s="14" t="s">
        <v>857</v>
      </c>
      <c r="B554" s="14" t="s">
        <v>874</v>
      </c>
      <c r="C554" s="14" t="s">
        <v>851</v>
      </c>
      <c r="D554" s="14" t="s">
        <v>873</v>
      </c>
      <c r="E554" s="14" t="s">
        <v>75</v>
      </c>
      <c r="F554" s="18">
        <v>2.0</v>
      </c>
      <c r="G554" s="18">
        <v>0.0</v>
      </c>
      <c r="H554" s="18">
        <v>256.0</v>
      </c>
      <c r="I554" s="18">
        <v>0.0</v>
      </c>
      <c r="J554" s="18">
        <v>24.6574</v>
      </c>
      <c r="K554" s="18">
        <v>20.95231</v>
      </c>
      <c r="L554" s="18">
        <v>27.23836</v>
      </c>
      <c r="M554" s="18">
        <v>10.8352</v>
      </c>
      <c r="N554" s="18">
        <v>0.517136</v>
      </c>
      <c r="O554" s="18">
        <v>10.11711</v>
      </c>
      <c r="P554" s="18">
        <v>10.11711</v>
      </c>
      <c r="Q554" s="18">
        <v>10.11711</v>
      </c>
      <c r="R554" s="18">
        <v>10.8352</v>
      </c>
      <c r="S554" s="18">
        <v>10.8352</v>
      </c>
      <c r="T554" s="18">
        <v>10.11711</v>
      </c>
      <c r="U554" s="18">
        <v>10.11711</v>
      </c>
      <c r="V554" s="18">
        <v>10.11711</v>
      </c>
      <c r="W554" s="18">
        <v>10.8352</v>
      </c>
      <c r="X554" s="18">
        <v>10.8352</v>
      </c>
      <c r="Y554" s="18">
        <v>10.47615</v>
      </c>
      <c r="Z554" s="18">
        <v>0.0</v>
      </c>
      <c r="AA554" s="18">
        <v>35.75377</v>
      </c>
      <c r="AB554" s="18">
        <v>2.795758</v>
      </c>
      <c r="AC554" s="18">
        <v>11.91792</v>
      </c>
      <c r="AD554" s="18">
        <v>10.8352</v>
      </c>
      <c r="AE554" s="18">
        <v>38.9798</v>
      </c>
      <c r="AF554" s="18">
        <v>39.35895</v>
      </c>
      <c r="AG554" s="18">
        <v>31.12784</v>
      </c>
      <c r="AH554" s="18">
        <v>0.0</v>
      </c>
      <c r="AI554" s="18">
        <v>15.01037</v>
      </c>
      <c r="AJ554" s="18">
        <v>9.092462</v>
      </c>
      <c r="AK554" s="18">
        <v>11.91792</v>
      </c>
      <c r="AL554" s="19" t="s">
        <v>58</v>
      </c>
      <c r="AM554" s="19"/>
      <c r="AN554" s="19"/>
      <c r="AO554" s="19"/>
      <c r="AP554" s="19"/>
      <c r="AQ554" s="19"/>
    </row>
    <row r="555">
      <c r="A555" s="14" t="s">
        <v>859</v>
      </c>
      <c r="B555" s="14" t="s">
        <v>875</v>
      </c>
      <c r="C555" s="14" t="s">
        <v>851</v>
      </c>
      <c r="D555" s="14" t="s">
        <v>873</v>
      </c>
      <c r="E555" s="14" t="s">
        <v>60</v>
      </c>
      <c r="F555" s="18">
        <v>3.0</v>
      </c>
      <c r="G555" s="18">
        <v>0.0</v>
      </c>
      <c r="H555" s="18">
        <v>327.0</v>
      </c>
      <c r="I555" s="18">
        <v>0.0</v>
      </c>
      <c r="J555" s="18">
        <v>31.48488</v>
      </c>
      <c r="K555" s="18">
        <v>35.75377</v>
      </c>
      <c r="L555" s="18">
        <v>34.97413</v>
      </c>
      <c r="M555" s="18">
        <v>35.75377</v>
      </c>
      <c r="N555" s="18">
        <v>1.0</v>
      </c>
      <c r="O555" s="18">
        <v>0.0</v>
      </c>
      <c r="P555" s="18">
        <v>0.0</v>
      </c>
      <c r="Q555" s="18">
        <v>0.0</v>
      </c>
      <c r="R555" s="18">
        <v>0.0</v>
      </c>
      <c r="S555" s="18">
        <v>35.75377</v>
      </c>
      <c r="T555" s="18">
        <v>35.75377</v>
      </c>
      <c r="U555" s="18">
        <v>35.75377</v>
      </c>
      <c r="V555" s="18">
        <v>35.75377</v>
      </c>
      <c r="W555" s="18">
        <v>35.75377</v>
      </c>
      <c r="X555" s="18">
        <v>35.75377</v>
      </c>
      <c r="Y555" s="18">
        <v>11.91792</v>
      </c>
      <c r="Z555" s="18">
        <v>0.0</v>
      </c>
      <c r="AA555" s="18">
        <v>35.75377</v>
      </c>
      <c r="AB555" s="18">
        <v>2.795758</v>
      </c>
      <c r="AC555" s="18">
        <v>11.91792</v>
      </c>
      <c r="AD555" s="18">
        <v>4.294807</v>
      </c>
      <c r="AE555" s="18">
        <v>10.3295</v>
      </c>
      <c r="AF555" s="18">
        <v>23.13687</v>
      </c>
      <c r="AG555" s="18">
        <v>29.98933</v>
      </c>
      <c r="AH555" s="18">
        <v>0.0</v>
      </c>
      <c r="AI555" s="18">
        <v>15.01037</v>
      </c>
      <c r="AJ555" s="18">
        <v>9.092462</v>
      </c>
      <c r="AK555" s="18">
        <v>11.91792</v>
      </c>
      <c r="AL555" s="19" t="s">
        <v>58</v>
      </c>
      <c r="AM555" s="19"/>
      <c r="AN555" s="19"/>
      <c r="AO555" s="19"/>
      <c r="AP555" s="19"/>
      <c r="AQ555" s="19"/>
    </row>
    <row r="556">
      <c r="A556" s="14" t="s">
        <v>849</v>
      </c>
      <c r="B556" s="14" t="s">
        <v>876</v>
      </c>
      <c r="C556" s="14" t="s">
        <v>851</v>
      </c>
      <c r="D556" s="14" t="s">
        <v>873</v>
      </c>
      <c r="E556" s="14" t="s">
        <v>62</v>
      </c>
      <c r="F556" s="18">
        <v>44.0</v>
      </c>
      <c r="G556" s="18">
        <v>0.0</v>
      </c>
      <c r="H556" s="18">
        <v>0.0</v>
      </c>
      <c r="I556" s="18">
        <v>0.0</v>
      </c>
      <c r="J556" s="18">
        <v>0.0</v>
      </c>
      <c r="K556" s="18">
        <v>0.0</v>
      </c>
      <c r="L556" s="18">
        <v>0.0</v>
      </c>
      <c r="M556" s="18">
        <v>0.0</v>
      </c>
      <c r="N556" s="18">
        <v>0.0</v>
      </c>
      <c r="O556" s="18">
        <v>0.0</v>
      </c>
      <c r="P556" s="18">
        <v>0.0</v>
      </c>
      <c r="Q556" s="18">
        <v>0.0</v>
      </c>
      <c r="R556" s="18">
        <v>0.0</v>
      </c>
      <c r="S556" s="18">
        <v>0.0</v>
      </c>
      <c r="T556" s="18">
        <v>0.0</v>
      </c>
      <c r="U556" s="18">
        <v>0.0</v>
      </c>
      <c r="V556" s="18">
        <v>0.0</v>
      </c>
      <c r="W556" s="18">
        <v>0.0</v>
      </c>
      <c r="X556" s="18">
        <v>0.0</v>
      </c>
      <c r="Y556" s="18">
        <v>0.0</v>
      </c>
      <c r="Z556" s="18">
        <v>0.0</v>
      </c>
      <c r="AA556" s="18">
        <v>35.75377</v>
      </c>
      <c r="AB556" s="18">
        <v>2.795758</v>
      </c>
      <c r="AC556" s="18">
        <v>11.91792</v>
      </c>
      <c r="AD556" s="18">
        <v>0.0</v>
      </c>
      <c r="AE556" s="18">
        <v>0.0</v>
      </c>
      <c r="AF556" s="18">
        <v>0.0</v>
      </c>
      <c r="AG556" s="18">
        <v>0.0</v>
      </c>
      <c r="AH556" s="18">
        <v>0.0</v>
      </c>
      <c r="AI556" s="18">
        <v>15.01037</v>
      </c>
      <c r="AJ556" s="18">
        <v>9.092462</v>
      </c>
      <c r="AK556" s="18">
        <v>11.91792</v>
      </c>
      <c r="AL556" s="19" t="s">
        <v>58</v>
      </c>
      <c r="AM556" s="19"/>
      <c r="AN556" s="19"/>
      <c r="AO556" s="19"/>
      <c r="AP556" s="19"/>
      <c r="AQ556" s="19"/>
    </row>
    <row r="557">
      <c r="A557" s="14" t="s">
        <v>857</v>
      </c>
      <c r="B557" s="14" t="s">
        <v>877</v>
      </c>
      <c r="C557" s="14" t="s">
        <v>851</v>
      </c>
      <c r="D557" s="14" t="s">
        <v>878</v>
      </c>
      <c r="E557" s="14" t="s">
        <v>75</v>
      </c>
      <c r="F557" s="18">
        <v>1.0</v>
      </c>
      <c r="G557" s="18">
        <v>0.0</v>
      </c>
      <c r="H557" s="18">
        <v>58.0</v>
      </c>
      <c r="I557" s="18">
        <v>0.0</v>
      </c>
      <c r="J557" s="18">
        <v>6.098984</v>
      </c>
      <c r="K557" s="18">
        <v>6.809153</v>
      </c>
      <c r="L557" s="18">
        <v>7.474667</v>
      </c>
      <c r="M557" s="18">
        <v>6.809153</v>
      </c>
      <c r="N557" s="18">
        <v>1.0</v>
      </c>
      <c r="O557" s="18">
        <v>6.809153</v>
      </c>
      <c r="P557" s="18">
        <v>6.809153</v>
      </c>
      <c r="Q557" s="18">
        <v>6.809153</v>
      </c>
      <c r="R557" s="18">
        <v>6.809153</v>
      </c>
      <c r="S557" s="18">
        <v>6.809153</v>
      </c>
      <c r="T557" s="18">
        <v>6.809153</v>
      </c>
      <c r="U557" s="18">
        <v>6.809153</v>
      </c>
      <c r="V557" s="18">
        <v>6.809153</v>
      </c>
      <c r="W557" s="18">
        <v>6.809153</v>
      </c>
      <c r="X557" s="18">
        <v>6.809153</v>
      </c>
      <c r="Y557" s="18">
        <v>6.809153</v>
      </c>
      <c r="Z557" s="18">
        <v>0.0</v>
      </c>
      <c r="AA557" s="18">
        <v>6.809153</v>
      </c>
      <c r="AB557" s="18">
        <v>0.324245</v>
      </c>
      <c r="AC557" s="18">
        <v>6.809153</v>
      </c>
      <c r="AD557" s="18">
        <v>10.8352</v>
      </c>
      <c r="AE557" s="18">
        <v>38.9798</v>
      </c>
      <c r="AF557" s="18">
        <v>39.35895</v>
      </c>
      <c r="AG557" s="18">
        <v>31.12784</v>
      </c>
      <c r="AH557" s="18">
        <v>0.0</v>
      </c>
      <c r="AI557" s="18">
        <v>15.01037</v>
      </c>
      <c r="AJ557" s="18">
        <v>9.092462</v>
      </c>
      <c r="AK557" s="18">
        <v>11.91792</v>
      </c>
      <c r="AL557" s="19" t="s">
        <v>58</v>
      </c>
      <c r="AM557" s="19"/>
      <c r="AN557" s="19"/>
      <c r="AO557" s="19"/>
      <c r="AP557" s="19"/>
      <c r="AQ557" s="19"/>
    </row>
    <row r="558">
      <c r="A558" s="14" t="s">
        <v>849</v>
      </c>
      <c r="B558" s="14" t="s">
        <v>879</v>
      </c>
      <c r="C558" s="14" t="s">
        <v>851</v>
      </c>
      <c r="D558" s="14" t="s">
        <v>878</v>
      </c>
      <c r="E558" s="14" t="s">
        <v>62</v>
      </c>
      <c r="F558" s="18">
        <v>20.0</v>
      </c>
      <c r="G558" s="18">
        <v>1.0</v>
      </c>
      <c r="H558" s="18">
        <v>12.0</v>
      </c>
      <c r="I558" s="18">
        <v>12.0</v>
      </c>
      <c r="J558" s="18">
        <v>0.0</v>
      </c>
      <c r="K558" s="18">
        <v>0.0</v>
      </c>
      <c r="L558" s="18">
        <v>0.0</v>
      </c>
      <c r="M558" s="18">
        <v>0.0</v>
      </c>
      <c r="N558" s="18">
        <v>0.0</v>
      </c>
      <c r="O558" s="18">
        <v>0.0</v>
      </c>
      <c r="P558" s="18">
        <v>0.0</v>
      </c>
      <c r="Q558" s="18">
        <v>0.0</v>
      </c>
      <c r="R558" s="18">
        <v>0.0</v>
      </c>
      <c r="S558" s="18">
        <v>0.0</v>
      </c>
      <c r="T558" s="18">
        <v>0.0</v>
      </c>
      <c r="U558" s="18">
        <v>0.0</v>
      </c>
      <c r="V558" s="18">
        <v>0.0</v>
      </c>
      <c r="W558" s="18">
        <v>0.0</v>
      </c>
      <c r="X558" s="18">
        <v>0.0</v>
      </c>
      <c r="Y558" s="18">
        <v>0.0</v>
      </c>
      <c r="Z558" s="18">
        <v>0.0</v>
      </c>
      <c r="AA558" s="18">
        <v>6.809153</v>
      </c>
      <c r="AB558" s="18">
        <v>0.324245</v>
      </c>
      <c r="AC558" s="18">
        <v>6.809153</v>
      </c>
      <c r="AD558" s="18">
        <v>0.0</v>
      </c>
      <c r="AE558" s="18">
        <v>0.0</v>
      </c>
      <c r="AF558" s="18">
        <v>0.0</v>
      </c>
      <c r="AG558" s="18">
        <v>0.0</v>
      </c>
      <c r="AH558" s="18">
        <v>0.0</v>
      </c>
      <c r="AI558" s="18">
        <v>15.01037</v>
      </c>
      <c r="AJ558" s="18">
        <v>9.092462</v>
      </c>
      <c r="AK558" s="18">
        <v>11.91792</v>
      </c>
      <c r="AL558" s="19" t="s">
        <v>58</v>
      </c>
      <c r="AM558" s="19"/>
      <c r="AN558" s="19"/>
      <c r="AO558" s="19"/>
      <c r="AP558" s="19"/>
      <c r="AQ558" s="19"/>
    </row>
    <row r="559">
      <c r="A559" s="14" t="s">
        <v>853</v>
      </c>
      <c r="B559" s="14" t="s">
        <v>880</v>
      </c>
      <c r="C559" s="14" t="s">
        <v>851</v>
      </c>
      <c r="D559" s="14" t="s">
        <v>881</v>
      </c>
      <c r="E559" s="17">
        <v>46310.0</v>
      </c>
      <c r="F559" s="18">
        <v>4.0</v>
      </c>
      <c r="G559" s="18">
        <v>0.0</v>
      </c>
      <c r="H559" s="18">
        <v>121.0</v>
      </c>
      <c r="I559" s="18">
        <v>0.0</v>
      </c>
      <c r="J559" s="18">
        <v>24.75982</v>
      </c>
      <c r="K559" s="18">
        <v>21.39967</v>
      </c>
      <c r="L559" s="18">
        <v>20.02882</v>
      </c>
      <c r="M559" s="18">
        <v>21.39967</v>
      </c>
      <c r="N559" s="18">
        <v>1.0</v>
      </c>
      <c r="O559" s="18">
        <v>0.0</v>
      </c>
      <c r="P559" s="18">
        <v>0.0</v>
      </c>
      <c r="Q559" s="18">
        <v>0.0</v>
      </c>
      <c r="R559" s="18">
        <v>0.0</v>
      </c>
      <c r="S559" s="18">
        <v>0.0</v>
      </c>
      <c r="T559" s="18">
        <v>21.39967</v>
      </c>
      <c r="U559" s="18">
        <v>21.39967</v>
      </c>
      <c r="V559" s="18">
        <v>21.39967</v>
      </c>
      <c r="W559" s="18">
        <v>21.39967</v>
      </c>
      <c r="X559" s="18">
        <v>21.39967</v>
      </c>
      <c r="Y559" s="18">
        <v>5.349917</v>
      </c>
      <c r="Z559" s="18">
        <v>0.0</v>
      </c>
      <c r="AA559" s="18">
        <v>21.39967</v>
      </c>
      <c r="AB559" s="18">
        <v>7.279023</v>
      </c>
      <c r="AC559" s="18">
        <v>29.98933</v>
      </c>
      <c r="AD559" s="18">
        <v>15.92143</v>
      </c>
      <c r="AE559" s="18">
        <v>33.05373</v>
      </c>
      <c r="AF559" s="18">
        <v>85.61811</v>
      </c>
      <c r="AG559" s="18">
        <v>83.08181</v>
      </c>
      <c r="AH559" s="18">
        <v>0.0</v>
      </c>
      <c r="AI559" s="18">
        <v>15.01037</v>
      </c>
      <c r="AJ559" s="18">
        <v>9.092462</v>
      </c>
      <c r="AK559" s="18">
        <v>11.91792</v>
      </c>
      <c r="AL559" s="19" t="s">
        <v>58</v>
      </c>
      <c r="AM559" s="19"/>
      <c r="AN559" s="19"/>
      <c r="AO559" s="19"/>
      <c r="AP559" s="19"/>
      <c r="AQ559" s="19"/>
    </row>
    <row r="560">
      <c r="A560" s="14" t="s">
        <v>855</v>
      </c>
      <c r="B560" s="14" t="s">
        <v>882</v>
      </c>
      <c r="C560" s="14" t="s">
        <v>851</v>
      </c>
      <c r="D560" s="14" t="s">
        <v>881</v>
      </c>
      <c r="E560" s="14" t="s">
        <v>72</v>
      </c>
      <c r="F560" s="18">
        <v>3.0</v>
      </c>
      <c r="G560" s="18">
        <v>0.0</v>
      </c>
      <c r="H560" s="18">
        <v>713.0</v>
      </c>
      <c r="I560" s="18">
        <v>0.0</v>
      </c>
      <c r="J560" s="18">
        <v>153.0924</v>
      </c>
      <c r="K560" s="18">
        <v>147.3452</v>
      </c>
      <c r="L560" s="18">
        <v>151.1411</v>
      </c>
      <c r="M560" s="18">
        <v>132.5279</v>
      </c>
      <c r="N560" s="18">
        <v>0.899438</v>
      </c>
      <c r="O560" s="18">
        <v>0.0</v>
      </c>
      <c r="P560" s="18">
        <v>0.0</v>
      </c>
      <c r="Q560" s="18">
        <v>0.0</v>
      </c>
      <c r="R560" s="18">
        <v>14.81726</v>
      </c>
      <c r="S560" s="18">
        <v>132.5279</v>
      </c>
      <c r="T560" s="18">
        <v>14.81726</v>
      </c>
      <c r="U560" s="18">
        <v>14.81726</v>
      </c>
      <c r="V560" s="18">
        <v>14.81726</v>
      </c>
      <c r="W560" s="18">
        <v>132.5279</v>
      </c>
      <c r="X560" s="18">
        <v>132.5279</v>
      </c>
      <c r="Y560" s="18">
        <v>49.11506</v>
      </c>
      <c r="Z560" s="18">
        <v>0.0</v>
      </c>
      <c r="AA560" s="18">
        <v>21.39967</v>
      </c>
      <c r="AB560" s="18">
        <v>7.279023</v>
      </c>
      <c r="AC560" s="18">
        <v>29.98933</v>
      </c>
      <c r="AD560" s="18">
        <v>14.81726</v>
      </c>
      <c r="AE560" s="18">
        <v>18.24131</v>
      </c>
      <c r="AF560" s="18">
        <v>41.96512</v>
      </c>
      <c r="AG560" s="18">
        <v>49.11506</v>
      </c>
      <c r="AH560" s="18">
        <v>0.0</v>
      </c>
      <c r="AI560" s="18">
        <v>15.01037</v>
      </c>
      <c r="AJ560" s="18">
        <v>9.092462</v>
      </c>
      <c r="AK560" s="18">
        <v>11.91792</v>
      </c>
      <c r="AL560" s="19" t="s">
        <v>58</v>
      </c>
      <c r="AM560" s="19"/>
      <c r="AN560" s="19"/>
      <c r="AO560" s="19"/>
      <c r="AP560" s="19"/>
      <c r="AQ560" s="19"/>
    </row>
    <row r="561">
      <c r="A561" s="14" t="s">
        <v>857</v>
      </c>
      <c r="B561" s="14" t="s">
        <v>883</v>
      </c>
      <c r="C561" s="14" t="s">
        <v>851</v>
      </c>
      <c r="D561" s="14" t="s">
        <v>881</v>
      </c>
      <c r="E561" s="14" t="s">
        <v>75</v>
      </c>
      <c r="F561" s="18">
        <v>6.0</v>
      </c>
      <c r="G561" s="18">
        <v>0.0</v>
      </c>
      <c r="H561" s="18">
        <v>911.0</v>
      </c>
      <c r="I561" s="18">
        <v>0.0</v>
      </c>
      <c r="J561" s="18">
        <v>172.5234</v>
      </c>
      <c r="K561" s="18">
        <v>186.767</v>
      </c>
      <c r="L561" s="18">
        <v>182.7041</v>
      </c>
      <c r="M561" s="18">
        <v>186.767</v>
      </c>
      <c r="N561" s="18">
        <v>1.0</v>
      </c>
      <c r="O561" s="18">
        <v>0.0</v>
      </c>
      <c r="P561" s="18">
        <v>0.0</v>
      </c>
      <c r="Q561" s="18">
        <v>0.0</v>
      </c>
      <c r="R561" s="18">
        <v>0.0</v>
      </c>
      <c r="S561" s="18">
        <v>73.49333</v>
      </c>
      <c r="T561" s="18">
        <v>73.49333</v>
      </c>
      <c r="U561" s="18">
        <v>73.49333</v>
      </c>
      <c r="V561" s="18">
        <v>73.49333</v>
      </c>
      <c r="W561" s="18">
        <v>113.2737</v>
      </c>
      <c r="X561" s="18">
        <v>113.2737</v>
      </c>
      <c r="Y561" s="18">
        <v>31.12784</v>
      </c>
      <c r="Z561" s="18">
        <v>0.0</v>
      </c>
      <c r="AA561" s="18">
        <v>21.39967</v>
      </c>
      <c r="AB561" s="18">
        <v>7.279023</v>
      </c>
      <c r="AC561" s="18">
        <v>29.98933</v>
      </c>
      <c r="AD561" s="18">
        <v>10.8352</v>
      </c>
      <c r="AE561" s="18">
        <v>38.9798</v>
      </c>
      <c r="AF561" s="18">
        <v>39.35895</v>
      </c>
      <c r="AG561" s="18">
        <v>31.12784</v>
      </c>
      <c r="AH561" s="18">
        <v>0.0</v>
      </c>
      <c r="AI561" s="18">
        <v>15.01037</v>
      </c>
      <c r="AJ561" s="18">
        <v>9.092462</v>
      </c>
      <c r="AK561" s="18">
        <v>11.91792</v>
      </c>
      <c r="AL561" s="19" t="s">
        <v>58</v>
      </c>
      <c r="AM561" s="19"/>
      <c r="AN561" s="19"/>
      <c r="AO561" s="19"/>
      <c r="AP561" s="19"/>
      <c r="AQ561" s="19"/>
    </row>
    <row r="562">
      <c r="A562" s="14" t="s">
        <v>859</v>
      </c>
      <c r="B562" s="14" t="s">
        <v>884</v>
      </c>
      <c r="C562" s="14" t="s">
        <v>851</v>
      </c>
      <c r="D562" s="14" t="s">
        <v>881</v>
      </c>
      <c r="E562" s="14" t="s">
        <v>60</v>
      </c>
      <c r="F562" s="18">
        <v>18.0</v>
      </c>
      <c r="G562" s="18">
        <v>0.0</v>
      </c>
      <c r="H562" s="18">
        <v>3877.0</v>
      </c>
      <c r="I562" s="18">
        <v>0.0</v>
      </c>
      <c r="J562" s="18">
        <v>515.4578</v>
      </c>
      <c r="K562" s="18">
        <v>539.8079</v>
      </c>
      <c r="L562" s="18">
        <v>532.1641</v>
      </c>
      <c r="M562" s="18">
        <v>389.2001</v>
      </c>
      <c r="N562" s="18">
        <v>0.720997</v>
      </c>
      <c r="O562" s="18">
        <v>0.0</v>
      </c>
      <c r="P562" s="18">
        <v>0.0</v>
      </c>
      <c r="Q562" s="18">
        <v>3.168288</v>
      </c>
      <c r="R562" s="18">
        <v>11.02313</v>
      </c>
      <c r="S562" s="18">
        <v>45.31934</v>
      </c>
      <c r="T562" s="18">
        <v>3.168288</v>
      </c>
      <c r="U562" s="18">
        <v>4.010878</v>
      </c>
      <c r="V562" s="18">
        <v>10.45041</v>
      </c>
      <c r="W562" s="18">
        <v>12.77676</v>
      </c>
      <c r="X562" s="18">
        <v>46.56741</v>
      </c>
      <c r="Y562" s="18">
        <v>29.98933</v>
      </c>
      <c r="Z562" s="18">
        <v>0.0</v>
      </c>
      <c r="AA562" s="18">
        <v>21.39967</v>
      </c>
      <c r="AB562" s="18">
        <v>7.279023</v>
      </c>
      <c r="AC562" s="18">
        <v>29.98933</v>
      </c>
      <c r="AD562" s="18">
        <v>4.294807</v>
      </c>
      <c r="AE562" s="18">
        <v>10.3295</v>
      </c>
      <c r="AF562" s="18">
        <v>23.13687</v>
      </c>
      <c r="AG562" s="18">
        <v>29.98933</v>
      </c>
      <c r="AH562" s="18">
        <v>0.0</v>
      </c>
      <c r="AI562" s="18">
        <v>15.01037</v>
      </c>
      <c r="AJ562" s="18">
        <v>9.092462</v>
      </c>
      <c r="AK562" s="18">
        <v>11.91792</v>
      </c>
      <c r="AL562" s="19" t="s">
        <v>58</v>
      </c>
      <c r="AM562" s="19"/>
      <c r="AN562" s="19"/>
      <c r="AO562" s="19"/>
      <c r="AP562" s="19"/>
      <c r="AQ562" s="19"/>
    </row>
    <row r="563">
      <c r="A563" s="14" t="s">
        <v>849</v>
      </c>
      <c r="B563" s="14" t="s">
        <v>885</v>
      </c>
      <c r="C563" s="14" t="s">
        <v>851</v>
      </c>
      <c r="D563" s="14" t="s">
        <v>881</v>
      </c>
      <c r="E563" s="14" t="s">
        <v>62</v>
      </c>
      <c r="F563" s="18">
        <v>92.0</v>
      </c>
      <c r="G563" s="18">
        <v>3.0</v>
      </c>
      <c r="H563" s="18">
        <v>12.0</v>
      </c>
      <c r="I563" s="18">
        <v>12.0</v>
      </c>
      <c r="J563" s="18">
        <v>0.0</v>
      </c>
      <c r="K563" s="18">
        <v>0.0</v>
      </c>
      <c r="L563" s="18">
        <v>0.0</v>
      </c>
      <c r="M563" s="18">
        <v>0.0</v>
      </c>
      <c r="N563" s="18">
        <v>0.0</v>
      </c>
      <c r="O563" s="18">
        <v>0.0</v>
      </c>
      <c r="P563" s="18">
        <v>0.0</v>
      </c>
      <c r="Q563" s="18">
        <v>0.0</v>
      </c>
      <c r="R563" s="18">
        <v>0.0</v>
      </c>
      <c r="S563" s="18">
        <v>0.0</v>
      </c>
      <c r="T563" s="18">
        <v>0.0</v>
      </c>
      <c r="U563" s="18">
        <v>0.0</v>
      </c>
      <c r="V563" s="18">
        <v>0.0</v>
      </c>
      <c r="W563" s="18">
        <v>0.0</v>
      </c>
      <c r="X563" s="18">
        <v>0.0</v>
      </c>
      <c r="Y563" s="18">
        <v>0.0</v>
      </c>
      <c r="Z563" s="18">
        <v>0.0</v>
      </c>
      <c r="AA563" s="18">
        <v>21.39967</v>
      </c>
      <c r="AB563" s="18">
        <v>7.279023</v>
      </c>
      <c r="AC563" s="18">
        <v>29.98933</v>
      </c>
      <c r="AD563" s="18">
        <v>0.0</v>
      </c>
      <c r="AE563" s="18">
        <v>0.0</v>
      </c>
      <c r="AF563" s="18">
        <v>0.0</v>
      </c>
      <c r="AG563" s="18">
        <v>0.0</v>
      </c>
      <c r="AH563" s="18">
        <v>0.0</v>
      </c>
      <c r="AI563" s="18">
        <v>15.01037</v>
      </c>
      <c r="AJ563" s="18">
        <v>9.092462</v>
      </c>
      <c r="AK563" s="18">
        <v>11.91792</v>
      </c>
      <c r="AL563" s="19" t="s">
        <v>58</v>
      </c>
      <c r="AM563" s="19"/>
      <c r="AN563" s="19"/>
      <c r="AO563" s="19"/>
      <c r="AP563" s="19"/>
      <c r="AQ563" s="19"/>
    </row>
    <row r="564">
      <c r="A564" s="14" t="s">
        <v>886</v>
      </c>
      <c r="B564" s="14" t="s">
        <v>887</v>
      </c>
      <c r="C564" s="14" t="s">
        <v>888</v>
      </c>
      <c r="D564" s="14" t="s">
        <v>889</v>
      </c>
      <c r="E564" s="14" t="s">
        <v>62</v>
      </c>
      <c r="F564" s="18">
        <v>1.0</v>
      </c>
      <c r="G564" s="18">
        <v>0.0</v>
      </c>
      <c r="H564" s="18">
        <v>0.0</v>
      </c>
      <c r="I564" s="18">
        <v>0.0</v>
      </c>
      <c r="J564" s="18">
        <v>0.0</v>
      </c>
      <c r="K564" s="18">
        <v>0.0</v>
      </c>
      <c r="L564" s="18">
        <v>0.0</v>
      </c>
      <c r="M564" s="18">
        <v>0.0</v>
      </c>
      <c r="N564" s="18">
        <v>0.0</v>
      </c>
      <c r="O564" s="18">
        <v>0.0</v>
      </c>
      <c r="P564" s="18">
        <v>0.0</v>
      </c>
      <c r="Q564" s="18">
        <v>0.0</v>
      </c>
      <c r="R564" s="18">
        <v>0.0</v>
      </c>
      <c r="S564" s="18">
        <v>0.0</v>
      </c>
      <c r="T564" s="18">
        <v>0.0</v>
      </c>
      <c r="U564" s="18">
        <v>0.0</v>
      </c>
      <c r="V564" s="18">
        <v>0.0</v>
      </c>
      <c r="W564" s="18">
        <v>0.0</v>
      </c>
      <c r="X564" s="18">
        <v>0.0</v>
      </c>
      <c r="Y564" s="18">
        <v>0.0</v>
      </c>
      <c r="Z564" s="18">
        <v>0.0</v>
      </c>
      <c r="AA564" s="18">
        <v>0.0</v>
      </c>
      <c r="AB564" s="18">
        <v>0.0</v>
      </c>
      <c r="AC564" s="18">
        <v>0.0</v>
      </c>
      <c r="AD564" s="18">
        <v>0.0</v>
      </c>
      <c r="AE564" s="18">
        <v>0.0</v>
      </c>
      <c r="AF564" s="18">
        <v>0.0</v>
      </c>
      <c r="AG564" s="18">
        <v>0.0</v>
      </c>
      <c r="AH564" s="18">
        <v>0.0</v>
      </c>
      <c r="AI564" s="18">
        <v>4.021519</v>
      </c>
      <c r="AJ564" s="18">
        <v>2.057606</v>
      </c>
      <c r="AK564" s="18">
        <v>2.610813</v>
      </c>
      <c r="AL564" s="19" t="s">
        <v>58</v>
      </c>
      <c r="AM564" s="19"/>
      <c r="AN564" s="19"/>
      <c r="AO564" s="19"/>
      <c r="AP564" s="19"/>
      <c r="AQ564" s="19"/>
    </row>
    <row r="565">
      <c r="A565" s="14" t="s">
        <v>890</v>
      </c>
      <c r="B565" s="14" t="s">
        <v>891</v>
      </c>
      <c r="C565" s="14" t="s">
        <v>888</v>
      </c>
      <c r="D565" s="14" t="s">
        <v>892</v>
      </c>
      <c r="E565" s="14" t="s">
        <v>88</v>
      </c>
      <c r="F565" s="18">
        <v>1.0</v>
      </c>
      <c r="G565" s="18">
        <v>0.0</v>
      </c>
      <c r="H565" s="18">
        <v>0.0</v>
      </c>
      <c r="I565" s="18">
        <v>0.0</v>
      </c>
      <c r="J565" s="18">
        <v>0.0</v>
      </c>
      <c r="K565" s="18">
        <v>0.0</v>
      </c>
      <c r="L565" s="18">
        <v>0.0</v>
      </c>
      <c r="M565" s="18">
        <v>0.0</v>
      </c>
      <c r="N565" s="18">
        <v>0.0</v>
      </c>
      <c r="O565" s="18">
        <v>0.0</v>
      </c>
      <c r="P565" s="18">
        <v>0.0</v>
      </c>
      <c r="Q565" s="18">
        <v>0.0</v>
      </c>
      <c r="R565" s="18">
        <v>0.0</v>
      </c>
      <c r="S565" s="18">
        <v>0.0</v>
      </c>
      <c r="T565" s="18">
        <v>0.0</v>
      </c>
      <c r="U565" s="18">
        <v>0.0</v>
      </c>
      <c r="V565" s="18">
        <v>0.0</v>
      </c>
      <c r="W565" s="18">
        <v>0.0</v>
      </c>
      <c r="X565" s="18">
        <v>0.0</v>
      </c>
      <c r="Y565" s="18">
        <v>0.0</v>
      </c>
      <c r="Z565" s="18">
        <v>0.0</v>
      </c>
      <c r="AA565" s="18">
        <v>3.027313</v>
      </c>
      <c r="AB565" s="18">
        <v>2.410938</v>
      </c>
      <c r="AC565" s="18">
        <v>2.610813</v>
      </c>
      <c r="AD565" s="18">
        <v>0.0</v>
      </c>
      <c r="AE565" s="18">
        <v>19.91445</v>
      </c>
      <c r="AF565" s="18">
        <v>5.181926</v>
      </c>
      <c r="AG565" s="18">
        <v>5.356038</v>
      </c>
      <c r="AH565" s="18">
        <v>0.0</v>
      </c>
      <c r="AI565" s="18">
        <v>4.021519</v>
      </c>
      <c r="AJ565" s="18">
        <v>2.057606</v>
      </c>
      <c r="AK565" s="18">
        <v>2.610813</v>
      </c>
      <c r="AL565" s="19" t="s">
        <v>58</v>
      </c>
      <c r="AM565" s="19"/>
      <c r="AN565" s="19"/>
      <c r="AO565" s="19"/>
      <c r="AP565" s="19"/>
      <c r="AQ565" s="19"/>
    </row>
    <row r="566">
      <c r="A566" s="14" t="s">
        <v>893</v>
      </c>
      <c r="B566" s="14" t="s">
        <v>894</v>
      </c>
      <c r="C566" s="14" t="s">
        <v>888</v>
      </c>
      <c r="D566" s="14" t="s">
        <v>892</v>
      </c>
      <c r="E566" s="17">
        <v>46310.0</v>
      </c>
      <c r="F566" s="18">
        <v>4.0</v>
      </c>
      <c r="G566" s="18">
        <v>0.0</v>
      </c>
      <c r="H566" s="18">
        <v>1013.0</v>
      </c>
      <c r="I566" s="18">
        <v>0.0</v>
      </c>
      <c r="J566" s="18">
        <v>7.006899</v>
      </c>
      <c r="K566" s="18">
        <v>7.485674</v>
      </c>
      <c r="L566" s="18">
        <v>7.692166</v>
      </c>
      <c r="M566" s="18">
        <v>6.882226</v>
      </c>
      <c r="N566" s="18">
        <v>0.919386</v>
      </c>
      <c r="O566" s="18">
        <v>0.0</v>
      </c>
      <c r="P566" s="18">
        <v>0.0</v>
      </c>
      <c r="Q566" s="18">
        <v>0.270115</v>
      </c>
      <c r="R566" s="18">
        <v>0.333333</v>
      </c>
      <c r="S566" s="18">
        <v>0.333333</v>
      </c>
      <c r="T566" s="18">
        <v>0.270115</v>
      </c>
      <c r="U566" s="18">
        <v>0.270115</v>
      </c>
      <c r="V566" s="18">
        <v>0.270115</v>
      </c>
      <c r="W566" s="18">
        <v>0.333333</v>
      </c>
      <c r="X566" s="18">
        <v>6.882226</v>
      </c>
      <c r="Y566" s="18">
        <v>1.871419</v>
      </c>
      <c r="Z566" s="18">
        <v>0.0</v>
      </c>
      <c r="AA566" s="18">
        <v>3.027313</v>
      </c>
      <c r="AB566" s="18">
        <v>2.410938</v>
      </c>
      <c r="AC566" s="18">
        <v>2.610813</v>
      </c>
      <c r="AD566" s="18">
        <v>4.213878</v>
      </c>
      <c r="AE566" s="18">
        <v>8.456906</v>
      </c>
      <c r="AF566" s="18">
        <v>6.585812</v>
      </c>
      <c r="AG566" s="18">
        <v>7.485815</v>
      </c>
      <c r="AH566" s="18">
        <v>0.0</v>
      </c>
      <c r="AI566" s="18">
        <v>4.021519</v>
      </c>
      <c r="AJ566" s="18">
        <v>2.057606</v>
      </c>
      <c r="AK566" s="18">
        <v>2.610813</v>
      </c>
      <c r="AL566" s="19" t="s">
        <v>58</v>
      </c>
      <c r="AM566" s="19"/>
      <c r="AN566" s="19"/>
      <c r="AO566" s="19"/>
      <c r="AP566" s="19"/>
      <c r="AQ566" s="19"/>
    </row>
    <row r="567">
      <c r="A567" s="14" t="s">
        <v>895</v>
      </c>
      <c r="B567" s="14" t="s">
        <v>896</v>
      </c>
      <c r="C567" s="14" t="s">
        <v>888</v>
      </c>
      <c r="D567" s="14" t="s">
        <v>892</v>
      </c>
      <c r="E567" s="14" t="s">
        <v>72</v>
      </c>
      <c r="F567" s="18">
        <v>3.0</v>
      </c>
      <c r="G567" s="18">
        <v>0.0</v>
      </c>
      <c r="H567" s="18">
        <v>948.0</v>
      </c>
      <c r="I567" s="18">
        <v>0.0</v>
      </c>
      <c r="J567" s="18">
        <v>7.054107</v>
      </c>
      <c r="K567" s="18">
        <v>7.832439</v>
      </c>
      <c r="L567" s="18">
        <v>8.178956</v>
      </c>
      <c r="M567" s="18">
        <v>3.310641</v>
      </c>
      <c r="N567" s="18">
        <v>0.422683</v>
      </c>
      <c r="O567" s="18">
        <v>1.95416</v>
      </c>
      <c r="P567" s="18">
        <v>1.95416</v>
      </c>
      <c r="Q567" s="18">
        <v>1.95416</v>
      </c>
      <c r="R567" s="18">
        <v>2.567638</v>
      </c>
      <c r="S567" s="18">
        <v>3.310641</v>
      </c>
      <c r="T567" s="18">
        <v>1.95416</v>
      </c>
      <c r="U567" s="18">
        <v>1.95416</v>
      </c>
      <c r="V567" s="18">
        <v>1.95416</v>
      </c>
      <c r="W567" s="18">
        <v>2.567638</v>
      </c>
      <c r="X567" s="18">
        <v>3.310641</v>
      </c>
      <c r="Y567" s="18">
        <v>2.610813</v>
      </c>
      <c r="Z567" s="18">
        <v>0.0</v>
      </c>
      <c r="AA567" s="18">
        <v>3.027313</v>
      </c>
      <c r="AB567" s="18">
        <v>2.410938</v>
      </c>
      <c r="AC567" s="18">
        <v>2.610813</v>
      </c>
      <c r="AD567" s="18">
        <v>2.424242</v>
      </c>
      <c r="AE567" s="18">
        <v>4.263675</v>
      </c>
      <c r="AF567" s="18">
        <v>6.013277</v>
      </c>
      <c r="AG567" s="18">
        <v>5.437256</v>
      </c>
      <c r="AH567" s="18">
        <v>0.0</v>
      </c>
      <c r="AI567" s="18">
        <v>4.021519</v>
      </c>
      <c r="AJ567" s="18">
        <v>2.057606</v>
      </c>
      <c r="AK567" s="18">
        <v>2.610813</v>
      </c>
      <c r="AL567" s="19" t="s">
        <v>58</v>
      </c>
      <c r="AM567" s="19"/>
      <c r="AN567" s="19"/>
      <c r="AO567" s="19"/>
      <c r="AP567" s="19"/>
      <c r="AQ567" s="19"/>
    </row>
    <row r="568">
      <c r="A568" s="14" t="s">
        <v>897</v>
      </c>
      <c r="B568" s="14" t="s">
        <v>898</v>
      </c>
      <c r="C568" s="14" t="s">
        <v>888</v>
      </c>
      <c r="D568" s="14" t="s">
        <v>892</v>
      </c>
      <c r="E568" s="14" t="s">
        <v>75</v>
      </c>
      <c r="F568" s="18">
        <v>4.0</v>
      </c>
      <c r="G568" s="18">
        <v>0.0</v>
      </c>
      <c r="H568" s="18">
        <v>3215.0</v>
      </c>
      <c r="I568" s="18">
        <v>0.0</v>
      </c>
      <c r="J568" s="18">
        <v>61.90973</v>
      </c>
      <c r="K568" s="18">
        <v>57.25523</v>
      </c>
      <c r="L568" s="18">
        <v>51.20418</v>
      </c>
      <c r="M568" s="18">
        <v>40.35663</v>
      </c>
      <c r="N568" s="18">
        <v>0.704855</v>
      </c>
      <c r="O568" s="18">
        <v>1.0</v>
      </c>
      <c r="P568" s="18">
        <v>1.0</v>
      </c>
      <c r="Q568" s="18">
        <v>3.370728</v>
      </c>
      <c r="R568" s="18">
        <v>12.52787</v>
      </c>
      <c r="S568" s="18">
        <v>12.52787</v>
      </c>
      <c r="T568" s="18">
        <v>1.0</v>
      </c>
      <c r="U568" s="18">
        <v>1.0</v>
      </c>
      <c r="V568" s="18">
        <v>3.370728</v>
      </c>
      <c r="W568" s="18">
        <v>12.52787</v>
      </c>
      <c r="X568" s="18">
        <v>12.52787</v>
      </c>
      <c r="Y568" s="18">
        <v>14.31381</v>
      </c>
      <c r="Z568" s="18">
        <v>0.0</v>
      </c>
      <c r="AA568" s="18">
        <v>3.027313</v>
      </c>
      <c r="AB568" s="18">
        <v>2.410938</v>
      </c>
      <c r="AC568" s="18">
        <v>2.610813</v>
      </c>
      <c r="AD568" s="18">
        <v>2.588363</v>
      </c>
      <c r="AE568" s="18">
        <v>3.655069</v>
      </c>
      <c r="AF568" s="18">
        <v>6.039959</v>
      </c>
      <c r="AG568" s="18">
        <v>6.694172</v>
      </c>
      <c r="AH568" s="18">
        <v>0.0</v>
      </c>
      <c r="AI568" s="18">
        <v>4.021519</v>
      </c>
      <c r="AJ568" s="18">
        <v>2.057606</v>
      </c>
      <c r="AK568" s="18">
        <v>2.610813</v>
      </c>
      <c r="AL568" s="19" t="s">
        <v>58</v>
      </c>
      <c r="AM568" s="19"/>
      <c r="AN568" s="19"/>
      <c r="AO568" s="19"/>
      <c r="AP568" s="19"/>
      <c r="AQ568" s="19"/>
    </row>
    <row r="569">
      <c r="A569" s="14" t="s">
        <v>899</v>
      </c>
      <c r="B569" s="14" t="s">
        <v>900</v>
      </c>
      <c r="C569" s="14" t="s">
        <v>888</v>
      </c>
      <c r="D569" s="14" t="s">
        <v>892</v>
      </c>
      <c r="E569" s="14" t="s">
        <v>60</v>
      </c>
      <c r="F569" s="18">
        <v>9.0</v>
      </c>
      <c r="G569" s="18">
        <v>0.0</v>
      </c>
      <c r="H569" s="18">
        <v>1174.0</v>
      </c>
      <c r="I569" s="18">
        <v>0.0</v>
      </c>
      <c r="J569" s="18">
        <v>39.22163</v>
      </c>
      <c r="K569" s="18">
        <v>32.2618</v>
      </c>
      <c r="L569" s="18">
        <v>30.35974</v>
      </c>
      <c r="M569" s="18">
        <v>20.08121</v>
      </c>
      <c r="N569" s="18">
        <v>0.622445</v>
      </c>
      <c r="O569" s="18">
        <v>0.875805</v>
      </c>
      <c r="P569" s="18">
        <v>0.955243</v>
      </c>
      <c r="Q569" s="18">
        <v>1.193335</v>
      </c>
      <c r="R569" s="18">
        <v>1.946038</v>
      </c>
      <c r="S569" s="18">
        <v>3.027313</v>
      </c>
      <c r="T569" s="18">
        <v>0.875805</v>
      </c>
      <c r="U569" s="18">
        <v>0.955243</v>
      </c>
      <c r="V569" s="18">
        <v>1.193335</v>
      </c>
      <c r="W569" s="18">
        <v>1.946038</v>
      </c>
      <c r="X569" s="18">
        <v>3.027313</v>
      </c>
      <c r="Y569" s="18">
        <v>3.584645</v>
      </c>
      <c r="Z569" s="18">
        <v>0.0</v>
      </c>
      <c r="AA569" s="18">
        <v>3.027313</v>
      </c>
      <c r="AB569" s="18">
        <v>2.410938</v>
      </c>
      <c r="AC569" s="18">
        <v>2.610813</v>
      </c>
      <c r="AD569" s="18">
        <v>1.376803</v>
      </c>
      <c r="AE569" s="18">
        <v>2.514003</v>
      </c>
      <c r="AF569" s="18">
        <v>2.706956</v>
      </c>
      <c r="AG569" s="18">
        <v>2.792947</v>
      </c>
      <c r="AH569" s="18">
        <v>0.0</v>
      </c>
      <c r="AI569" s="18">
        <v>4.021519</v>
      </c>
      <c r="AJ569" s="18">
        <v>2.057606</v>
      </c>
      <c r="AK569" s="18">
        <v>2.610813</v>
      </c>
      <c r="AL569" s="19" t="s">
        <v>58</v>
      </c>
      <c r="AM569" s="19"/>
      <c r="AN569" s="19"/>
      <c r="AO569" s="19"/>
      <c r="AP569" s="19"/>
      <c r="AQ569" s="19"/>
    </row>
    <row r="570">
      <c r="A570" s="14" t="s">
        <v>901</v>
      </c>
      <c r="B570" s="14" t="s">
        <v>902</v>
      </c>
      <c r="C570" s="14" t="s">
        <v>888</v>
      </c>
      <c r="D570" s="14" t="s">
        <v>892</v>
      </c>
      <c r="E570" s="20">
        <v>46300.0</v>
      </c>
      <c r="F570" s="18">
        <v>5.0</v>
      </c>
      <c r="G570" s="18">
        <v>0.0</v>
      </c>
      <c r="H570" s="18">
        <v>7629.0</v>
      </c>
      <c r="I570" s="18">
        <v>0.0</v>
      </c>
      <c r="J570" s="18">
        <v>110.2852</v>
      </c>
      <c r="K570" s="18">
        <v>104.9165</v>
      </c>
      <c r="L570" s="18">
        <v>101.5503</v>
      </c>
      <c r="M570" s="18">
        <v>39.16784</v>
      </c>
      <c r="N570" s="18">
        <v>0.373324</v>
      </c>
      <c r="O570" s="18">
        <v>2.97674</v>
      </c>
      <c r="P570" s="18">
        <v>11.69368</v>
      </c>
      <c r="Q570" s="18">
        <v>11.69368</v>
      </c>
      <c r="R570" s="18">
        <v>19.22213</v>
      </c>
      <c r="S570" s="18">
        <v>31.85608</v>
      </c>
      <c r="T570" s="18">
        <v>2.97674</v>
      </c>
      <c r="U570" s="18">
        <v>11.69368</v>
      </c>
      <c r="V570" s="18">
        <v>11.69368</v>
      </c>
      <c r="W570" s="18">
        <v>19.22213</v>
      </c>
      <c r="X570" s="18">
        <v>31.85608</v>
      </c>
      <c r="Y570" s="18">
        <v>20.98329</v>
      </c>
      <c r="Z570" s="18">
        <v>0.0</v>
      </c>
      <c r="AA570" s="18">
        <v>3.027313</v>
      </c>
      <c r="AB570" s="18">
        <v>2.410938</v>
      </c>
      <c r="AC570" s="18">
        <v>2.610813</v>
      </c>
      <c r="AD570" s="18">
        <v>2.117664</v>
      </c>
      <c r="AE570" s="18">
        <v>11.04455</v>
      </c>
      <c r="AF570" s="18">
        <v>9.634846</v>
      </c>
      <c r="AG570" s="18">
        <v>9.730538</v>
      </c>
      <c r="AH570" s="18">
        <v>0.0</v>
      </c>
      <c r="AI570" s="18">
        <v>4.021519</v>
      </c>
      <c r="AJ570" s="18">
        <v>2.057606</v>
      </c>
      <c r="AK570" s="18">
        <v>2.610813</v>
      </c>
      <c r="AL570" s="19" t="s">
        <v>58</v>
      </c>
      <c r="AM570" s="19"/>
      <c r="AN570" s="19"/>
      <c r="AO570" s="19"/>
      <c r="AP570" s="19"/>
      <c r="AQ570" s="19"/>
    </row>
    <row r="571">
      <c r="A571" s="14" t="s">
        <v>886</v>
      </c>
      <c r="B571" s="14" t="s">
        <v>903</v>
      </c>
      <c r="C571" s="14" t="s">
        <v>888</v>
      </c>
      <c r="D571" s="14" t="s">
        <v>892</v>
      </c>
      <c r="E571" s="14" t="s">
        <v>62</v>
      </c>
      <c r="F571" s="18">
        <v>61.0</v>
      </c>
      <c r="G571" s="18">
        <v>4.0</v>
      </c>
      <c r="H571" s="18">
        <v>60.0</v>
      </c>
      <c r="I571" s="18">
        <v>60.0</v>
      </c>
      <c r="J571" s="18">
        <v>0.0</v>
      </c>
      <c r="K571" s="18">
        <v>0.0</v>
      </c>
      <c r="L571" s="18">
        <v>0.0</v>
      </c>
      <c r="M571" s="18">
        <v>0.0</v>
      </c>
      <c r="N571" s="18">
        <v>0.0</v>
      </c>
      <c r="O571" s="18">
        <v>0.0</v>
      </c>
      <c r="P571" s="18">
        <v>0.0</v>
      </c>
      <c r="Q571" s="18">
        <v>0.0</v>
      </c>
      <c r="R571" s="18">
        <v>0.0</v>
      </c>
      <c r="S571" s="18">
        <v>0.0</v>
      </c>
      <c r="T571" s="18">
        <v>0.0</v>
      </c>
      <c r="U571" s="18">
        <v>0.0</v>
      </c>
      <c r="V571" s="18">
        <v>0.0</v>
      </c>
      <c r="W571" s="18">
        <v>0.0</v>
      </c>
      <c r="X571" s="18">
        <v>0.0</v>
      </c>
      <c r="Y571" s="18">
        <v>0.0</v>
      </c>
      <c r="Z571" s="18">
        <v>0.0</v>
      </c>
      <c r="AA571" s="18">
        <v>3.027313</v>
      </c>
      <c r="AB571" s="18">
        <v>2.410938</v>
      </c>
      <c r="AC571" s="18">
        <v>2.610813</v>
      </c>
      <c r="AD571" s="18">
        <v>0.0</v>
      </c>
      <c r="AE571" s="18">
        <v>0.0</v>
      </c>
      <c r="AF571" s="18">
        <v>0.0</v>
      </c>
      <c r="AG571" s="18">
        <v>0.0</v>
      </c>
      <c r="AH571" s="18">
        <v>0.0</v>
      </c>
      <c r="AI571" s="18">
        <v>4.021519</v>
      </c>
      <c r="AJ571" s="18">
        <v>2.057606</v>
      </c>
      <c r="AK571" s="18">
        <v>2.610813</v>
      </c>
      <c r="AL571" s="19" t="s">
        <v>58</v>
      </c>
      <c r="AM571" s="19"/>
      <c r="AN571" s="19"/>
      <c r="AO571" s="19"/>
      <c r="AP571" s="19"/>
      <c r="AQ571" s="19"/>
    </row>
    <row r="572">
      <c r="A572" s="14" t="s">
        <v>890</v>
      </c>
      <c r="B572" s="14" t="s">
        <v>904</v>
      </c>
      <c r="C572" s="14" t="s">
        <v>888</v>
      </c>
      <c r="D572" s="14" t="s">
        <v>905</v>
      </c>
      <c r="E572" s="14" t="s">
        <v>88</v>
      </c>
      <c r="F572" s="18">
        <v>1.0</v>
      </c>
      <c r="G572" s="18">
        <v>0.0</v>
      </c>
      <c r="H572" s="18">
        <v>4427.0</v>
      </c>
      <c r="I572" s="18">
        <v>0.0</v>
      </c>
      <c r="J572" s="18">
        <v>60.63511</v>
      </c>
      <c r="K572" s="18">
        <v>60.96432</v>
      </c>
      <c r="L572" s="18">
        <v>61.51911</v>
      </c>
      <c r="M572" s="18">
        <v>60.96432</v>
      </c>
      <c r="N572" s="18">
        <v>1.0</v>
      </c>
      <c r="O572" s="18">
        <v>60.96432</v>
      </c>
      <c r="P572" s="18">
        <v>60.96432</v>
      </c>
      <c r="Q572" s="18">
        <v>60.96432</v>
      </c>
      <c r="R572" s="18">
        <v>60.96432</v>
      </c>
      <c r="S572" s="18">
        <v>60.96432</v>
      </c>
      <c r="T572" s="18">
        <v>60.96432</v>
      </c>
      <c r="U572" s="18">
        <v>60.96432</v>
      </c>
      <c r="V572" s="18">
        <v>60.96432</v>
      </c>
      <c r="W572" s="18">
        <v>60.96432</v>
      </c>
      <c r="X572" s="18">
        <v>60.96432</v>
      </c>
      <c r="Y572" s="18">
        <v>60.96432</v>
      </c>
      <c r="Z572" s="18">
        <v>0.0</v>
      </c>
      <c r="AA572" s="18">
        <v>11.04455</v>
      </c>
      <c r="AB572" s="18">
        <v>2.374441</v>
      </c>
      <c r="AC572" s="18">
        <v>11.04455</v>
      </c>
      <c r="AD572" s="18">
        <v>0.0</v>
      </c>
      <c r="AE572" s="18">
        <v>19.91445</v>
      </c>
      <c r="AF572" s="18">
        <v>5.181926</v>
      </c>
      <c r="AG572" s="18">
        <v>5.356038</v>
      </c>
      <c r="AH572" s="18">
        <v>0.0</v>
      </c>
      <c r="AI572" s="18">
        <v>4.021519</v>
      </c>
      <c r="AJ572" s="18">
        <v>2.057606</v>
      </c>
      <c r="AK572" s="18">
        <v>2.610813</v>
      </c>
      <c r="AL572" s="19" t="s">
        <v>58</v>
      </c>
      <c r="AM572" s="19"/>
      <c r="AN572" s="19"/>
      <c r="AO572" s="19"/>
      <c r="AP572" s="19"/>
      <c r="AQ572" s="19"/>
    </row>
    <row r="573">
      <c r="A573" s="14" t="s">
        <v>893</v>
      </c>
      <c r="B573" s="14" t="s">
        <v>906</v>
      </c>
      <c r="C573" s="14" t="s">
        <v>888</v>
      </c>
      <c r="D573" s="14" t="s">
        <v>905</v>
      </c>
      <c r="E573" s="17">
        <v>46310.0</v>
      </c>
      <c r="F573" s="18">
        <v>1.0</v>
      </c>
      <c r="G573" s="18">
        <v>0.0</v>
      </c>
      <c r="H573" s="18">
        <v>1230.0</v>
      </c>
      <c r="I573" s="18">
        <v>0.0</v>
      </c>
      <c r="J573" s="18">
        <v>12.26713</v>
      </c>
      <c r="K573" s="18">
        <v>14.44543</v>
      </c>
      <c r="L573" s="18">
        <v>16.82505</v>
      </c>
      <c r="M573" s="18">
        <v>14.44543</v>
      </c>
      <c r="N573" s="18">
        <v>1.0</v>
      </c>
      <c r="O573" s="18">
        <v>14.44543</v>
      </c>
      <c r="P573" s="18">
        <v>14.44543</v>
      </c>
      <c r="Q573" s="18">
        <v>14.44543</v>
      </c>
      <c r="R573" s="18">
        <v>14.44543</v>
      </c>
      <c r="S573" s="18">
        <v>14.44543</v>
      </c>
      <c r="T573" s="18">
        <v>14.44543</v>
      </c>
      <c r="U573" s="18">
        <v>14.44543</v>
      </c>
      <c r="V573" s="18">
        <v>14.44543</v>
      </c>
      <c r="W573" s="18">
        <v>14.44543</v>
      </c>
      <c r="X573" s="18">
        <v>14.44543</v>
      </c>
      <c r="Y573" s="18">
        <v>14.44543</v>
      </c>
      <c r="Z573" s="18">
        <v>0.0</v>
      </c>
      <c r="AA573" s="18">
        <v>11.04455</v>
      </c>
      <c r="AB573" s="18">
        <v>2.374441</v>
      </c>
      <c r="AC573" s="18">
        <v>11.04455</v>
      </c>
      <c r="AD573" s="18">
        <v>4.213878</v>
      </c>
      <c r="AE573" s="18">
        <v>8.456906</v>
      </c>
      <c r="AF573" s="18">
        <v>6.585812</v>
      </c>
      <c r="AG573" s="18">
        <v>7.485815</v>
      </c>
      <c r="AH573" s="18">
        <v>0.0</v>
      </c>
      <c r="AI573" s="18">
        <v>4.021519</v>
      </c>
      <c r="AJ573" s="18">
        <v>2.057606</v>
      </c>
      <c r="AK573" s="18">
        <v>2.610813</v>
      </c>
      <c r="AL573" s="19" t="s">
        <v>58</v>
      </c>
      <c r="AM573" s="19"/>
      <c r="AN573" s="19"/>
      <c r="AO573" s="19"/>
      <c r="AP573" s="19"/>
      <c r="AQ573" s="19"/>
    </row>
    <row r="574">
      <c r="A574" s="14" t="s">
        <v>895</v>
      </c>
      <c r="B574" s="14" t="s">
        <v>907</v>
      </c>
      <c r="C574" s="14" t="s">
        <v>888</v>
      </c>
      <c r="D574" s="14" t="s">
        <v>905</v>
      </c>
      <c r="E574" s="14" t="s">
        <v>72</v>
      </c>
      <c r="F574" s="18">
        <v>1.0</v>
      </c>
      <c r="G574" s="18">
        <v>0.0</v>
      </c>
      <c r="H574" s="18">
        <v>0.0</v>
      </c>
      <c r="I574" s="18">
        <v>0.0</v>
      </c>
      <c r="J574" s="18">
        <v>0.0</v>
      </c>
      <c r="K574" s="18">
        <v>0.0</v>
      </c>
      <c r="L574" s="18">
        <v>0.0</v>
      </c>
      <c r="M574" s="18">
        <v>0.0</v>
      </c>
      <c r="N574" s="18">
        <v>0.0</v>
      </c>
      <c r="O574" s="18">
        <v>0.0</v>
      </c>
      <c r="P574" s="18">
        <v>0.0</v>
      </c>
      <c r="Q574" s="18">
        <v>0.0</v>
      </c>
      <c r="R574" s="18">
        <v>0.0</v>
      </c>
      <c r="S574" s="18">
        <v>0.0</v>
      </c>
      <c r="T574" s="18">
        <v>0.0</v>
      </c>
      <c r="U574" s="18">
        <v>0.0</v>
      </c>
      <c r="V574" s="18">
        <v>0.0</v>
      </c>
      <c r="W574" s="18">
        <v>0.0</v>
      </c>
      <c r="X574" s="18">
        <v>0.0</v>
      </c>
      <c r="Y574" s="18">
        <v>0.0</v>
      </c>
      <c r="Z574" s="18">
        <v>0.0</v>
      </c>
      <c r="AA574" s="18">
        <v>11.04455</v>
      </c>
      <c r="AB574" s="18">
        <v>2.374441</v>
      </c>
      <c r="AC574" s="18">
        <v>11.04455</v>
      </c>
      <c r="AD574" s="18">
        <v>2.424242</v>
      </c>
      <c r="AE574" s="18">
        <v>4.263675</v>
      </c>
      <c r="AF574" s="18">
        <v>6.013277</v>
      </c>
      <c r="AG574" s="18">
        <v>5.437256</v>
      </c>
      <c r="AH574" s="18">
        <v>0.0</v>
      </c>
      <c r="AI574" s="18">
        <v>4.021519</v>
      </c>
      <c r="AJ574" s="18">
        <v>2.057606</v>
      </c>
      <c r="AK574" s="18">
        <v>2.610813</v>
      </c>
      <c r="AL574" s="19" t="s">
        <v>58</v>
      </c>
      <c r="AM574" s="19"/>
      <c r="AN574" s="19"/>
      <c r="AO574" s="19"/>
      <c r="AP574" s="19"/>
      <c r="AQ574" s="19"/>
    </row>
    <row r="575">
      <c r="A575" s="14" t="s">
        <v>899</v>
      </c>
      <c r="B575" s="14" t="s">
        <v>908</v>
      </c>
      <c r="C575" s="14" t="s">
        <v>888</v>
      </c>
      <c r="D575" s="14" t="s">
        <v>905</v>
      </c>
      <c r="E575" s="14" t="s">
        <v>60</v>
      </c>
      <c r="F575" s="18">
        <v>4.0</v>
      </c>
      <c r="G575" s="18">
        <v>0.0</v>
      </c>
      <c r="H575" s="18">
        <v>652.0</v>
      </c>
      <c r="I575" s="18">
        <v>0.0</v>
      </c>
      <c r="J575" s="18">
        <v>6.408791</v>
      </c>
      <c r="K575" s="18">
        <v>6.148897</v>
      </c>
      <c r="L575" s="18">
        <v>7.441264</v>
      </c>
      <c r="M575" s="18">
        <v>3.043463</v>
      </c>
      <c r="N575" s="18">
        <v>0.494961</v>
      </c>
      <c r="O575" s="18">
        <v>0.0</v>
      </c>
      <c r="P575" s="18">
        <v>0.0</v>
      </c>
      <c r="Q575" s="18">
        <v>0.570288</v>
      </c>
      <c r="R575" s="18">
        <v>2.535145</v>
      </c>
      <c r="S575" s="18">
        <v>2.535145</v>
      </c>
      <c r="T575" s="18">
        <v>0.570288</v>
      </c>
      <c r="U575" s="18">
        <v>0.570288</v>
      </c>
      <c r="V575" s="18">
        <v>0.570288</v>
      </c>
      <c r="W575" s="18">
        <v>2.535145</v>
      </c>
      <c r="X575" s="18">
        <v>3.043463</v>
      </c>
      <c r="Y575" s="18">
        <v>1.537224</v>
      </c>
      <c r="Z575" s="18">
        <v>0.0</v>
      </c>
      <c r="AA575" s="18">
        <v>11.04455</v>
      </c>
      <c r="AB575" s="18">
        <v>2.374441</v>
      </c>
      <c r="AC575" s="18">
        <v>11.04455</v>
      </c>
      <c r="AD575" s="18">
        <v>1.376803</v>
      </c>
      <c r="AE575" s="18">
        <v>2.514003</v>
      </c>
      <c r="AF575" s="18">
        <v>2.706956</v>
      </c>
      <c r="AG575" s="18">
        <v>2.792947</v>
      </c>
      <c r="AH575" s="18">
        <v>0.0</v>
      </c>
      <c r="AI575" s="18">
        <v>4.021519</v>
      </c>
      <c r="AJ575" s="18">
        <v>2.057606</v>
      </c>
      <c r="AK575" s="18">
        <v>2.610813</v>
      </c>
      <c r="AL575" s="19" t="s">
        <v>58</v>
      </c>
      <c r="AM575" s="19"/>
      <c r="AN575" s="19"/>
      <c r="AO575" s="19"/>
      <c r="AP575" s="19"/>
      <c r="AQ575" s="19"/>
    </row>
    <row r="576">
      <c r="A576" s="14" t="s">
        <v>901</v>
      </c>
      <c r="B576" s="14" t="s">
        <v>909</v>
      </c>
      <c r="C576" s="14" t="s">
        <v>888</v>
      </c>
      <c r="D576" s="14" t="s">
        <v>905</v>
      </c>
      <c r="E576" s="17">
        <v>46300.0</v>
      </c>
      <c r="F576" s="18">
        <v>1.0</v>
      </c>
      <c r="G576" s="18">
        <v>0.0</v>
      </c>
      <c r="H576" s="18">
        <v>1565.0</v>
      </c>
      <c r="I576" s="18">
        <v>0.0</v>
      </c>
      <c r="J576" s="18">
        <v>10.5373</v>
      </c>
      <c r="K576" s="18">
        <v>11.04455</v>
      </c>
      <c r="L576" s="18">
        <v>12.4745</v>
      </c>
      <c r="M576" s="18">
        <v>11.04455</v>
      </c>
      <c r="N576" s="18">
        <v>1.0</v>
      </c>
      <c r="O576" s="18">
        <v>11.04455</v>
      </c>
      <c r="P576" s="18">
        <v>11.04455</v>
      </c>
      <c r="Q576" s="18">
        <v>11.04455</v>
      </c>
      <c r="R576" s="18">
        <v>11.04455</v>
      </c>
      <c r="S576" s="18">
        <v>11.04455</v>
      </c>
      <c r="T576" s="18">
        <v>11.04455</v>
      </c>
      <c r="U576" s="18">
        <v>11.04455</v>
      </c>
      <c r="V576" s="18">
        <v>11.04455</v>
      </c>
      <c r="W576" s="18">
        <v>11.04455</v>
      </c>
      <c r="X576" s="18">
        <v>11.04455</v>
      </c>
      <c r="Y576" s="18">
        <v>11.04455</v>
      </c>
      <c r="Z576" s="18">
        <v>0.0</v>
      </c>
      <c r="AA576" s="18">
        <v>11.04455</v>
      </c>
      <c r="AB576" s="18">
        <v>2.374441</v>
      </c>
      <c r="AC576" s="18">
        <v>11.04455</v>
      </c>
      <c r="AD576" s="18">
        <v>2.117664</v>
      </c>
      <c r="AE576" s="18">
        <v>11.04455</v>
      </c>
      <c r="AF576" s="18">
        <v>9.634846</v>
      </c>
      <c r="AG576" s="18">
        <v>9.730538</v>
      </c>
      <c r="AH576" s="18">
        <v>0.0</v>
      </c>
      <c r="AI576" s="18">
        <v>4.021519</v>
      </c>
      <c r="AJ576" s="18">
        <v>2.057606</v>
      </c>
      <c r="AK576" s="18">
        <v>2.610813</v>
      </c>
      <c r="AL576" s="19" t="s">
        <v>58</v>
      </c>
      <c r="AM576" s="19"/>
      <c r="AN576" s="19"/>
      <c r="AO576" s="19"/>
      <c r="AP576" s="19"/>
      <c r="AQ576" s="19"/>
    </row>
    <row r="577">
      <c r="A577" s="14" t="s">
        <v>886</v>
      </c>
      <c r="B577" s="14" t="s">
        <v>910</v>
      </c>
      <c r="C577" s="14" t="s">
        <v>888</v>
      </c>
      <c r="D577" s="14" t="s">
        <v>905</v>
      </c>
      <c r="E577" s="14" t="s">
        <v>62</v>
      </c>
      <c r="F577" s="18">
        <v>31.0</v>
      </c>
      <c r="G577" s="18">
        <v>5.0</v>
      </c>
      <c r="H577" s="18">
        <v>61.0</v>
      </c>
      <c r="I577" s="18">
        <v>61.0</v>
      </c>
      <c r="J577" s="18">
        <v>0.0</v>
      </c>
      <c r="K577" s="18">
        <v>0.0</v>
      </c>
      <c r="L577" s="18">
        <v>0.0</v>
      </c>
      <c r="M577" s="18">
        <v>0.0</v>
      </c>
      <c r="N577" s="18">
        <v>0.0</v>
      </c>
      <c r="O577" s="18">
        <v>0.0</v>
      </c>
      <c r="P577" s="18">
        <v>0.0</v>
      </c>
      <c r="Q577" s="18">
        <v>0.0</v>
      </c>
      <c r="R577" s="18">
        <v>0.0</v>
      </c>
      <c r="S577" s="18">
        <v>0.0</v>
      </c>
      <c r="T577" s="18">
        <v>0.0</v>
      </c>
      <c r="U577" s="18">
        <v>0.0</v>
      </c>
      <c r="V577" s="18">
        <v>0.0</v>
      </c>
      <c r="W577" s="18">
        <v>0.0</v>
      </c>
      <c r="X577" s="18">
        <v>0.0</v>
      </c>
      <c r="Y577" s="18">
        <v>0.0</v>
      </c>
      <c r="Z577" s="18">
        <v>0.0</v>
      </c>
      <c r="AA577" s="18">
        <v>11.04455</v>
      </c>
      <c r="AB577" s="18">
        <v>2.374441</v>
      </c>
      <c r="AC577" s="18">
        <v>11.04455</v>
      </c>
      <c r="AD577" s="18">
        <v>0.0</v>
      </c>
      <c r="AE577" s="18">
        <v>0.0</v>
      </c>
      <c r="AF577" s="18">
        <v>0.0</v>
      </c>
      <c r="AG577" s="18">
        <v>0.0</v>
      </c>
      <c r="AH577" s="18">
        <v>0.0</v>
      </c>
      <c r="AI577" s="18">
        <v>4.021519</v>
      </c>
      <c r="AJ577" s="18">
        <v>2.057606</v>
      </c>
      <c r="AK577" s="18">
        <v>2.610813</v>
      </c>
      <c r="AL577" s="19" t="s">
        <v>58</v>
      </c>
      <c r="AM577" s="19"/>
      <c r="AN577" s="19"/>
      <c r="AO577" s="19"/>
      <c r="AP577" s="19"/>
      <c r="AQ577" s="19"/>
    </row>
    <row r="578">
      <c r="A578" s="14" t="s">
        <v>893</v>
      </c>
      <c r="B578" s="14" t="s">
        <v>911</v>
      </c>
      <c r="C578" s="14" t="s">
        <v>888</v>
      </c>
      <c r="D578" s="14" t="s">
        <v>912</v>
      </c>
      <c r="E578" s="17">
        <v>46310.0</v>
      </c>
      <c r="F578" s="18">
        <v>8.0</v>
      </c>
      <c r="G578" s="18">
        <v>0.0</v>
      </c>
      <c r="H578" s="18">
        <v>4148.0</v>
      </c>
      <c r="I578" s="18">
        <v>0.0</v>
      </c>
      <c r="J578" s="18">
        <v>61.98478</v>
      </c>
      <c r="K578" s="18">
        <v>62.94324</v>
      </c>
      <c r="L578" s="18">
        <v>67.98018</v>
      </c>
      <c r="M578" s="18">
        <v>40.92357</v>
      </c>
      <c r="N578" s="18">
        <v>0.650166</v>
      </c>
      <c r="O578" s="18">
        <v>0.0</v>
      </c>
      <c r="P578" s="18">
        <v>0.0</v>
      </c>
      <c r="Q578" s="18">
        <v>0.0</v>
      </c>
      <c r="R578" s="18">
        <v>9.154758</v>
      </c>
      <c r="S578" s="18">
        <v>12.474</v>
      </c>
      <c r="T578" s="18">
        <v>0.390909</v>
      </c>
      <c r="U578" s="18">
        <v>9.154758</v>
      </c>
      <c r="V578" s="18">
        <v>9.154758</v>
      </c>
      <c r="W578" s="18">
        <v>12.474</v>
      </c>
      <c r="X578" s="18">
        <v>20.10747</v>
      </c>
      <c r="Y578" s="18">
        <v>7.867905</v>
      </c>
      <c r="Z578" s="18">
        <v>0.0</v>
      </c>
      <c r="AA578" s="18">
        <v>3.322601</v>
      </c>
      <c r="AB578" s="18">
        <v>1.453844</v>
      </c>
      <c r="AC578" s="18">
        <v>4.031315</v>
      </c>
      <c r="AD578" s="18">
        <v>4.213878</v>
      </c>
      <c r="AE578" s="18">
        <v>8.456906</v>
      </c>
      <c r="AF578" s="18">
        <v>6.585812</v>
      </c>
      <c r="AG578" s="18">
        <v>7.485815</v>
      </c>
      <c r="AH578" s="18">
        <v>0.0</v>
      </c>
      <c r="AI578" s="18">
        <v>4.021519</v>
      </c>
      <c r="AJ578" s="18">
        <v>2.057606</v>
      </c>
      <c r="AK578" s="18">
        <v>2.610813</v>
      </c>
      <c r="AL578" s="19" t="s">
        <v>58</v>
      </c>
      <c r="AM578" s="19"/>
      <c r="AN578" s="19"/>
      <c r="AO578" s="19"/>
      <c r="AP578" s="19"/>
      <c r="AQ578" s="19"/>
    </row>
    <row r="579">
      <c r="A579" s="14" t="s">
        <v>895</v>
      </c>
      <c r="B579" s="14" t="s">
        <v>913</v>
      </c>
      <c r="C579" s="14" t="s">
        <v>888</v>
      </c>
      <c r="D579" s="14" t="s">
        <v>912</v>
      </c>
      <c r="E579" s="14" t="s">
        <v>72</v>
      </c>
      <c r="F579" s="18">
        <v>17.0</v>
      </c>
      <c r="G579" s="18">
        <v>0.0</v>
      </c>
      <c r="H579" s="18">
        <v>5271.0</v>
      </c>
      <c r="I579" s="18">
        <v>0.0</v>
      </c>
      <c r="J579" s="18">
        <v>64.82057</v>
      </c>
      <c r="K579" s="18">
        <v>68.53236</v>
      </c>
      <c r="L579" s="18">
        <v>91.58378</v>
      </c>
      <c r="M579" s="18">
        <v>43.88543</v>
      </c>
      <c r="N579" s="18">
        <v>0.640361</v>
      </c>
      <c r="O579" s="18">
        <v>0.0</v>
      </c>
      <c r="P579" s="18">
        <v>0.0</v>
      </c>
      <c r="Q579" s="18">
        <v>0.307738</v>
      </c>
      <c r="R579" s="18">
        <v>2.241717</v>
      </c>
      <c r="S579" s="18">
        <v>5.936496</v>
      </c>
      <c r="T579" s="18">
        <v>1.061111</v>
      </c>
      <c r="U579" s="18">
        <v>1.177778</v>
      </c>
      <c r="V579" s="18">
        <v>2.241717</v>
      </c>
      <c r="W579" s="18">
        <v>5.936496</v>
      </c>
      <c r="X579" s="18">
        <v>6.747216</v>
      </c>
      <c r="Y579" s="18">
        <v>4.031315</v>
      </c>
      <c r="Z579" s="18">
        <v>0.0</v>
      </c>
      <c r="AA579" s="18">
        <v>3.322601</v>
      </c>
      <c r="AB579" s="18">
        <v>1.453844</v>
      </c>
      <c r="AC579" s="18">
        <v>4.031315</v>
      </c>
      <c r="AD579" s="18">
        <v>2.424242</v>
      </c>
      <c r="AE579" s="18">
        <v>4.263675</v>
      </c>
      <c r="AF579" s="18">
        <v>6.013277</v>
      </c>
      <c r="AG579" s="18">
        <v>5.437256</v>
      </c>
      <c r="AH579" s="18">
        <v>0.0</v>
      </c>
      <c r="AI579" s="18">
        <v>4.021519</v>
      </c>
      <c r="AJ579" s="18">
        <v>2.057606</v>
      </c>
      <c r="AK579" s="18">
        <v>2.610813</v>
      </c>
      <c r="AL579" s="19" t="s">
        <v>58</v>
      </c>
      <c r="AM579" s="19"/>
      <c r="AN579" s="19"/>
      <c r="AO579" s="19"/>
      <c r="AP579" s="19"/>
      <c r="AQ579" s="19"/>
    </row>
    <row r="580">
      <c r="A580" s="14" t="s">
        <v>897</v>
      </c>
      <c r="B580" s="14" t="s">
        <v>914</v>
      </c>
      <c r="C580" s="14" t="s">
        <v>888</v>
      </c>
      <c r="D580" s="14" t="s">
        <v>912</v>
      </c>
      <c r="E580" s="14" t="s">
        <v>75</v>
      </c>
      <c r="F580" s="18">
        <v>18.0</v>
      </c>
      <c r="G580" s="18">
        <v>0.0</v>
      </c>
      <c r="H580" s="18">
        <v>7593.0</v>
      </c>
      <c r="I580" s="18">
        <v>0.0</v>
      </c>
      <c r="J580" s="18">
        <v>120.7422</v>
      </c>
      <c r="K580" s="18">
        <v>120.4951</v>
      </c>
      <c r="L580" s="18">
        <v>129.0279</v>
      </c>
      <c r="M580" s="18">
        <v>96.92571</v>
      </c>
      <c r="N580" s="18">
        <v>0.804395</v>
      </c>
      <c r="O580" s="18">
        <v>0.0</v>
      </c>
      <c r="P580" s="18">
        <v>0.0</v>
      </c>
      <c r="Q580" s="18">
        <v>0.988215</v>
      </c>
      <c r="R580" s="18">
        <v>2.148942</v>
      </c>
      <c r="S580" s="18">
        <v>4.26358</v>
      </c>
      <c r="T580" s="18">
        <v>0.988215</v>
      </c>
      <c r="U580" s="18">
        <v>1.267816</v>
      </c>
      <c r="V580" s="18">
        <v>1.890403</v>
      </c>
      <c r="W580" s="18">
        <v>3.232311</v>
      </c>
      <c r="X580" s="18">
        <v>4.824811</v>
      </c>
      <c r="Y580" s="18">
        <v>6.694172</v>
      </c>
      <c r="Z580" s="18">
        <v>0.0</v>
      </c>
      <c r="AA580" s="18">
        <v>3.322601</v>
      </c>
      <c r="AB580" s="18">
        <v>1.453844</v>
      </c>
      <c r="AC580" s="18">
        <v>4.031315</v>
      </c>
      <c r="AD580" s="18">
        <v>2.588363</v>
      </c>
      <c r="AE580" s="18">
        <v>3.655069</v>
      </c>
      <c r="AF580" s="18">
        <v>6.039959</v>
      </c>
      <c r="AG580" s="18">
        <v>6.694172</v>
      </c>
      <c r="AH580" s="18">
        <v>0.0</v>
      </c>
      <c r="AI580" s="18">
        <v>4.021519</v>
      </c>
      <c r="AJ580" s="18">
        <v>2.057606</v>
      </c>
      <c r="AK580" s="18">
        <v>2.610813</v>
      </c>
      <c r="AL580" s="19" t="s">
        <v>58</v>
      </c>
      <c r="AM580" s="19"/>
      <c r="AN580" s="19"/>
      <c r="AO580" s="19"/>
      <c r="AP580" s="19"/>
      <c r="AQ580" s="19"/>
    </row>
    <row r="581">
      <c r="A581" s="14" t="s">
        <v>899</v>
      </c>
      <c r="B581" s="14" t="s">
        <v>915</v>
      </c>
      <c r="C581" s="14" t="s">
        <v>888</v>
      </c>
      <c r="D581" s="14" t="s">
        <v>912</v>
      </c>
      <c r="E581" s="14" t="s">
        <v>60</v>
      </c>
      <c r="F581" s="18">
        <v>41.0</v>
      </c>
      <c r="G581" s="18">
        <v>1.0</v>
      </c>
      <c r="H581" s="18">
        <v>10564.0</v>
      </c>
      <c r="I581" s="18">
        <v>3.0</v>
      </c>
      <c r="J581" s="18">
        <v>109.6576</v>
      </c>
      <c r="K581" s="18">
        <v>114.5108</v>
      </c>
      <c r="L581" s="18">
        <v>120.6422</v>
      </c>
      <c r="M581" s="18">
        <v>65.7534</v>
      </c>
      <c r="N581" s="18">
        <v>0.574211</v>
      </c>
      <c r="O581" s="18">
        <v>0.0</v>
      </c>
      <c r="P581" s="18">
        <v>0.111111</v>
      </c>
      <c r="Q581" s="18">
        <v>0.680371</v>
      </c>
      <c r="R581" s="18">
        <v>1.876642</v>
      </c>
      <c r="S581" s="18">
        <v>3.753685</v>
      </c>
      <c r="T581" s="18">
        <v>0.513957</v>
      </c>
      <c r="U581" s="18">
        <v>0.914054</v>
      </c>
      <c r="V581" s="18">
        <v>1.345341</v>
      </c>
      <c r="W581" s="18">
        <v>3.016419</v>
      </c>
      <c r="X581" s="18">
        <v>4.063415</v>
      </c>
      <c r="Y581" s="18">
        <v>2.792947</v>
      </c>
      <c r="Z581" s="18">
        <v>0.0</v>
      </c>
      <c r="AA581" s="18">
        <v>3.322601</v>
      </c>
      <c r="AB581" s="18">
        <v>1.453844</v>
      </c>
      <c r="AC581" s="18">
        <v>4.031315</v>
      </c>
      <c r="AD581" s="18">
        <v>1.376803</v>
      </c>
      <c r="AE581" s="18">
        <v>2.514003</v>
      </c>
      <c r="AF581" s="18">
        <v>2.706956</v>
      </c>
      <c r="AG581" s="18">
        <v>2.792947</v>
      </c>
      <c r="AH581" s="18">
        <v>0.0</v>
      </c>
      <c r="AI581" s="18">
        <v>4.021519</v>
      </c>
      <c r="AJ581" s="18">
        <v>2.057606</v>
      </c>
      <c r="AK581" s="18">
        <v>2.610813</v>
      </c>
      <c r="AL581" s="19" t="s">
        <v>58</v>
      </c>
      <c r="AM581" s="19"/>
      <c r="AN581" s="19"/>
      <c r="AO581" s="19"/>
      <c r="AP581" s="19"/>
      <c r="AQ581" s="19"/>
    </row>
    <row r="582">
      <c r="A582" s="14" t="s">
        <v>901</v>
      </c>
      <c r="B582" s="14" t="s">
        <v>916</v>
      </c>
      <c r="C582" s="14" t="s">
        <v>888</v>
      </c>
      <c r="D582" s="14" t="s">
        <v>912</v>
      </c>
      <c r="E582" s="20">
        <v>46300.0</v>
      </c>
      <c r="F582" s="18">
        <v>10.0</v>
      </c>
      <c r="G582" s="18">
        <v>0.0</v>
      </c>
      <c r="H582" s="18">
        <v>24.0</v>
      </c>
      <c r="I582" s="18">
        <v>0.0</v>
      </c>
      <c r="J582" s="18">
        <v>28.45208</v>
      </c>
      <c r="K582" s="18">
        <v>24.60259</v>
      </c>
      <c r="L582" s="18">
        <v>28.86357</v>
      </c>
      <c r="M582" s="18">
        <v>24.60259</v>
      </c>
      <c r="N582" s="18">
        <v>1.0</v>
      </c>
      <c r="O582" s="18">
        <v>0.0</v>
      </c>
      <c r="P582" s="18">
        <v>0.0</v>
      </c>
      <c r="Q582" s="18">
        <v>0.0</v>
      </c>
      <c r="R582" s="18">
        <v>0.0</v>
      </c>
      <c r="S582" s="18">
        <v>0.0</v>
      </c>
      <c r="T582" s="18">
        <v>24.60259</v>
      </c>
      <c r="U582" s="18">
        <v>24.60259</v>
      </c>
      <c r="V582" s="18">
        <v>24.60259</v>
      </c>
      <c r="W582" s="18">
        <v>24.60259</v>
      </c>
      <c r="X582" s="18">
        <v>24.60259</v>
      </c>
      <c r="Y582" s="18">
        <v>2.460259</v>
      </c>
      <c r="Z582" s="18">
        <v>0.0</v>
      </c>
      <c r="AA582" s="18">
        <v>3.322601</v>
      </c>
      <c r="AB582" s="18">
        <v>1.453844</v>
      </c>
      <c r="AC582" s="18">
        <v>4.031315</v>
      </c>
      <c r="AD582" s="18">
        <v>2.117664</v>
      </c>
      <c r="AE582" s="18">
        <v>11.04455</v>
      </c>
      <c r="AF582" s="18">
        <v>9.634846</v>
      </c>
      <c r="AG582" s="18">
        <v>9.730538</v>
      </c>
      <c r="AH582" s="18">
        <v>0.0</v>
      </c>
      <c r="AI582" s="18">
        <v>4.021519</v>
      </c>
      <c r="AJ582" s="18">
        <v>2.057606</v>
      </c>
      <c r="AK582" s="18">
        <v>2.610813</v>
      </c>
      <c r="AL582" s="19" t="s">
        <v>58</v>
      </c>
      <c r="AM582" s="19"/>
      <c r="AN582" s="19"/>
      <c r="AO582" s="19"/>
      <c r="AP582" s="19"/>
      <c r="AQ582" s="19"/>
    </row>
    <row r="583">
      <c r="A583" s="14" t="s">
        <v>886</v>
      </c>
      <c r="B583" s="14" t="s">
        <v>917</v>
      </c>
      <c r="C583" s="14" t="s">
        <v>888</v>
      </c>
      <c r="D583" s="14" t="s">
        <v>912</v>
      </c>
      <c r="E583" s="14" t="s">
        <v>62</v>
      </c>
      <c r="F583" s="18">
        <v>175.0</v>
      </c>
      <c r="G583" s="18">
        <v>14.0</v>
      </c>
      <c r="H583" s="18">
        <v>260.0</v>
      </c>
      <c r="I583" s="18">
        <v>260.0</v>
      </c>
      <c r="J583" s="18">
        <v>0.0</v>
      </c>
      <c r="K583" s="18">
        <v>0.0</v>
      </c>
      <c r="L583" s="18">
        <v>0.0</v>
      </c>
      <c r="M583" s="18">
        <v>0.0</v>
      </c>
      <c r="N583" s="18">
        <v>0.0</v>
      </c>
      <c r="O583" s="18">
        <v>0.0</v>
      </c>
      <c r="P583" s="18">
        <v>0.0</v>
      </c>
      <c r="Q583" s="18">
        <v>0.0</v>
      </c>
      <c r="R583" s="18">
        <v>0.0</v>
      </c>
      <c r="S583" s="18">
        <v>0.0</v>
      </c>
      <c r="T583" s="18">
        <v>0.0</v>
      </c>
      <c r="U583" s="18">
        <v>0.0</v>
      </c>
      <c r="V583" s="18">
        <v>0.0</v>
      </c>
      <c r="W583" s="18">
        <v>0.0</v>
      </c>
      <c r="X583" s="18">
        <v>0.0</v>
      </c>
      <c r="Y583" s="18">
        <v>0.0</v>
      </c>
      <c r="Z583" s="18">
        <v>0.0</v>
      </c>
      <c r="AA583" s="18">
        <v>3.322601</v>
      </c>
      <c r="AB583" s="18">
        <v>1.453844</v>
      </c>
      <c r="AC583" s="18">
        <v>4.031315</v>
      </c>
      <c r="AD583" s="18">
        <v>0.0</v>
      </c>
      <c r="AE583" s="18">
        <v>0.0</v>
      </c>
      <c r="AF583" s="18">
        <v>0.0</v>
      </c>
      <c r="AG583" s="18">
        <v>0.0</v>
      </c>
      <c r="AH583" s="18">
        <v>0.0</v>
      </c>
      <c r="AI583" s="18">
        <v>4.021519</v>
      </c>
      <c r="AJ583" s="18">
        <v>2.057606</v>
      </c>
      <c r="AK583" s="18">
        <v>2.610813</v>
      </c>
      <c r="AL583" s="19" t="s">
        <v>58</v>
      </c>
      <c r="AM583" s="19"/>
      <c r="AN583" s="19"/>
      <c r="AO583" s="19"/>
      <c r="AP583" s="19"/>
      <c r="AQ583" s="19"/>
    </row>
    <row r="584">
      <c r="A584" s="14" t="s">
        <v>893</v>
      </c>
      <c r="B584" s="14" t="s">
        <v>918</v>
      </c>
      <c r="C584" s="14" t="s">
        <v>888</v>
      </c>
      <c r="D584" s="14" t="s">
        <v>919</v>
      </c>
      <c r="E584" s="17">
        <v>46310.0</v>
      </c>
      <c r="F584" s="18">
        <v>2.0</v>
      </c>
      <c r="G584" s="18">
        <v>0.0</v>
      </c>
      <c r="H584" s="18">
        <v>1629.0</v>
      </c>
      <c r="I584" s="18">
        <v>0.0</v>
      </c>
      <c r="J584" s="18">
        <v>16.22482</v>
      </c>
      <c r="K584" s="18">
        <v>14.97163</v>
      </c>
      <c r="L584" s="18">
        <v>18.24891</v>
      </c>
      <c r="M584" s="18">
        <v>14.97163</v>
      </c>
      <c r="N584" s="18">
        <v>1.0</v>
      </c>
      <c r="O584" s="18">
        <v>0.0</v>
      </c>
      <c r="P584" s="18">
        <v>0.0</v>
      </c>
      <c r="Q584" s="18">
        <v>0.0</v>
      </c>
      <c r="R584" s="18">
        <v>14.97163</v>
      </c>
      <c r="S584" s="18">
        <v>14.97163</v>
      </c>
      <c r="T584" s="18">
        <v>14.97163</v>
      </c>
      <c r="U584" s="18">
        <v>14.97163</v>
      </c>
      <c r="V584" s="18">
        <v>14.97163</v>
      </c>
      <c r="W584" s="18">
        <v>14.97163</v>
      </c>
      <c r="X584" s="18">
        <v>14.97163</v>
      </c>
      <c r="Y584" s="18">
        <v>7.485815</v>
      </c>
      <c r="Z584" s="18">
        <v>0.0</v>
      </c>
      <c r="AA584" s="18">
        <v>2.858115</v>
      </c>
      <c r="AB584" s="18">
        <v>4.198615</v>
      </c>
      <c r="AC584" s="18">
        <v>8.512889</v>
      </c>
      <c r="AD584" s="18">
        <v>4.213878</v>
      </c>
      <c r="AE584" s="18">
        <v>8.456906</v>
      </c>
      <c r="AF584" s="18">
        <v>6.585812</v>
      </c>
      <c r="AG584" s="18">
        <v>7.485815</v>
      </c>
      <c r="AH584" s="18">
        <v>0.0</v>
      </c>
      <c r="AI584" s="18">
        <v>4.021519</v>
      </c>
      <c r="AJ584" s="18">
        <v>2.057606</v>
      </c>
      <c r="AK584" s="18">
        <v>2.610813</v>
      </c>
      <c r="AL584" s="19" t="s">
        <v>58</v>
      </c>
      <c r="AM584" s="19"/>
      <c r="AN584" s="19"/>
      <c r="AO584" s="19"/>
      <c r="AP584" s="19"/>
      <c r="AQ584" s="19"/>
    </row>
    <row r="585">
      <c r="A585" s="14" t="s">
        <v>895</v>
      </c>
      <c r="B585" s="14" t="s">
        <v>920</v>
      </c>
      <c r="C585" s="14" t="s">
        <v>888</v>
      </c>
      <c r="D585" s="14" t="s">
        <v>919</v>
      </c>
      <c r="E585" s="14" t="s">
        <v>72</v>
      </c>
      <c r="F585" s="18">
        <v>5.0</v>
      </c>
      <c r="G585" s="18">
        <v>0.0</v>
      </c>
      <c r="H585" s="18">
        <v>8799.0</v>
      </c>
      <c r="I585" s="18">
        <v>0.0</v>
      </c>
      <c r="J585" s="18">
        <v>72.60379</v>
      </c>
      <c r="K585" s="18">
        <v>74.53374</v>
      </c>
      <c r="L585" s="18">
        <v>83.4302</v>
      </c>
      <c r="M585" s="18">
        <v>42.04629</v>
      </c>
      <c r="N585" s="18">
        <v>0.564124</v>
      </c>
      <c r="O585" s="18">
        <v>0.0</v>
      </c>
      <c r="P585" s="18">
        <v>0.533333</v>
      </c>
      <c r="Q585" s="18">
        <v>0.533333</v>
      </c>
      <c r="R585" s="18">
        <v>2.858115</v>
      </c>
      <c r="S585" s="18">
        <v>29.096</v>
      </c>
      <c r="T585" s="18">
        <v>0.533333</v>
      </c>
      <c r="U585" s="18">
        <v>0.533333</v>
      </c>
      <c r="V585" s="18">
        <v>2.858115</v>
      </c>
      <c r="W585" s="18">
        <v>29.096</v>
      </c>
      <c r="X585" s="18">
        <v>29.096</v>
      </c>
      <c r="Y585" s="18">
        <v>14.90675</v>
      </c>
      <c r="Z585" s="18">
        <v>0.0</v>
      </c>
      <c r="AA585" s="18">
        <v>2.858115</v>
      </c>
      <c r="AB585" s="18">
        <v>4.198615</v>
      </c>
      <c r="AC585" s="18">
        <v>8.512889</v>
      </c>
      <c r="AD585" s="18">
        <v>2.424242</v>
      </c>
      <c r="AE585" s="18">
        <v>4.263675</v>
      </c>
      <c r="AF585" s="18">
        <v>6.013277</v>
      </c>
      <c r="AG585" s="18">
        <v>5.437256</v>
      </c>
      <c r="AH585" s="18">
        <v>0.0</v>
      </c>
      <c r="AI585" s="18">
        <v>4.021519</v>
      </c>
      <c r="AJ585" s="18">
        <v>2.057606</v>
      </c>
      <c r="AK585" s="18">
        <v>2.610813</v>
      </c>
      <c r="AL585" s="19" t="s">
        <v>58</v>
      </c>
      <c r="AM585" s="19"/>
      <c r="AN585" s="19"/>
      <c r="AO585" s="19"/>
      <c r="AP585" s="19"/>
      <c r="AQ585" s="19"/>
    </row>
    <row r="586">
      <c r="A586" s="14" t="s">
        <v>897</v>
      </c>
      <c r="B586" s="14" t="s">
        <v>921</v>
      </c>
      <c r="C586" s="14" t="s">
        <v>888</v>
      </c>
      <c r="D586" s="14" t="s">
        <v>919</v>
      </c>
      <c r="E586" s="14" t="s">
        <v>75</v>
      </c>
      <c r="F586" s="18">
        <v>7.0</v>
      </c>
      <c r="G586" s="18">
        <v>0.0</v>
      </c>
      <c r="H586" s="18">
        <v>5040.0</v>
      </c>
      <c r="I586" s="18">
        <v>0.0</v>
      </c>
      <c r="J586" s="18">
        <v>77.33925</v>
      </c>
      <c r="K586" s="18">
        <v>59.59022</v>
      </c>
      <c r="L586" s="18">
        <v>48.11262</v>
      </c>
      <c r="M586" s="18">
        <v>48.34881</v>
      </c>
      <c r="N586" s="18">
        <v>0.811355</v>
      </c>
      <c r="O586" s="18">
        <v>0.0</v>
      </c>
      <c r="P586" s="18">
        <v>0.0</v>
      </c>
      <c r="Q586" s="18">
        <v>1.0</v>
      </c>
      <c r="R586" s="18">
        <v>3.655069</v>
      </c>
      <c r="S586" s="18">
        <v>6.586342</v>
      </c>
      <c r="T586" s="18">
        <v>1.0</v>
      </c>
      <c r="U586" s="18">
        <v>3.655069</v>
      </c>
      <c r="V586" s="18">
        <v>3.655069</v>
      </c>
      <c r="W586" s="18">
        <v>6.586342</v>
      </c>
      <c r="X586" s="18">
        <v>21.11322</v>
      </c>
      <c r="Y586" s="18">
        <v>8.512889</v>
      </c>
      <c r="Z586" s="18">
        <v>0.0</v>
      </c>
      <c r="AA586" s="18">
        <v>2.858115</v>
      </c>
      <c r="AB586" s="18">
        <v>4.198615</v>
      </c>
      <c r="AC586" s="18">
        <v>8.512889</v>
      </c>
      <c r="AD586" s="18">
        <v>2.588363</v>
      </c>
      <c r="AE586" s="18">
        <v>3.655069</v>
      </c>
      <c r="AF586" s="18">
        <v>6.039959</v>
      </c>
      <c r="AG586" s="18">
        <v>6.694172</v>
      </c>
      <c r="AH586" s="18">
        <v>0.0</v>
      </c>
      <c r="AI586" s="18">
        <v>4.021519</v>
      </c>
      <c r="AJ586" s="18">
        <v>2.057606</v>
      </c>
      <c r="AK586" s="18">
        <v>2.610813</v>
      </c>
      <c r="AL586" s="19" t="s">
        <v>58</v>
      </c>
      <c r="AM586" s="19"/>
      <c r="AN586" s="19"/>
      <c r="AO586" s="19"/>
      <c r="AP586" s="19"/>
      <c r="AQ586" s="19"/>
    </row>
    <row r="587">
      <c r="A587" s="14" t="s">
        <v>899</v>
      </c>
      <c r="B587" s="14" t="s">
        <v>922</v>
      </c>
      <c r="C587" s="14" t="s">
        <v>888</v>
      </c>
      <c r="D587" s="14" t="s">
        <v>919</v>
      </c>
      <c r="E587" s="14" t="s">
        <v>60</v>
      </c>
      <c r="F587" s="18">
        <v>11.0</v>
      </c>
      <c r="G587" s="18">
        <v>0.0</v>
      </c>
      <c r="H587" s="18">
        <v>3205.0</v>
      </c>
      <c r="I587" s="18">
        <v>0.0</v>
      </c>
      <c r="J587" s="18">
        <v>33.11457</v>
      </c>
      <c r="K587" s="18">
        <v>34.46446</v>
      </c>
      <c r="L587" s="18">
        <v>33.85866</v>
      </c>
      <c r="M587" s="18">
        <v>30.83235</v>
      </c>
      <c r="N587" s="18">
        <v>0.894613</v>
      </c>
      <c r="O587" s="18">
        <v>0.0</v>
      </c>
      <c r="P587" s="18">
        <v>0.0</v>
      </c>
      <c r="Q587" s="18">
        <v>0.0</v>
      </c>
      <c r="R587" s="18">
        <v>0.878788</v>
      </c>
      <c r="S587" s="18">
        <v>1.409726</v>
      </c>
      <c r="T587" s="18">
        <v>0.410256</v>
      </c>
      <c r="U587" s="18">
        <v>0.878788</v>
      </c>
      <c r="V587" s="18">
        <v>0.933333</v>
      </c>
      <c r="W587" s="18">
        <v>1.409726</v>
      </c>
      <c r="X587" s="18">
        <v>1.671659</v>
      </c>
      <c r="Y587" s="18">
        <v>3.133132</v>
      </c>
      <c r="Z587" s="18">
        <v>0.0</v>
      </c>
      <c r="AA587" s="18">
        <v>2.858115</v>
      </c>
      <c r="AB587" s="18">
        <v>4.198615</v>
      </c>
      <c r="AC587" s="18">
        <v>8.512889</v>
      </c>
      <c r="AD587" s="18">
        <v>1.376803</v>
      </c>
      <c r="AE587" s="18">
        <v>2.514003</v>
      </c>
      <c r="AF587" s="18">
        <v>2.706956</v>
      </c>
      <c r="AG587" s="18">
        <v>2.792947</v>
      </c>
      <c r="AH587" s="18">
        <v>0.0</v>
      </c>
      <c r="AI587" s="18">
        <v>4.021519</v>
      </c>
      <c r="AJ587" s="18">
        <v>2.057606</v>
      </c>
      <c r="AK587" s="18">
        <v>2.610813</v>
      </c>
      <c r="AL587" s="19" t="s">
        <v>58</v>
      </c>
      <c r="AM587" s="19"/>
      <c r="AN587" s="19"/>
      <c r="AO587" s="19"/>
      <c r="AP587" s="19"/>
      <c r="AQ587" s="19"/>
    </row>
    <row r="588">
      <c r="A588" s="14" t="s">
        <v>901</v>
      </c>
      <c r="B588" s="14" t="s">
        <v>923</v>
      </c>
      <c r="C588" s="14" t="s">
        <v>888</v>
      </c>
      <c r="D588" s="14" t="s">
        <v>919</v>
      </c>
      <c r="E588" s="20">
        <v>46300.0</v>
      </c>
      <c r="F588" s="18">
        <v>3.0</v>
      </c>
      <c r="G588" s="18">
        <v>0.0</v>
      </c>
      <c r="H588" s="18">
        <v>3390.0</v>
      </c>
      <c r="I588" s="18">
        <v>0.0</v>
      </c>
      <c r="J588" s="18">
        <v>86.59565</v>
      </c>
      <c r="K588" s="18">
        <v>80.95271</v>
      </c>
      <c r="L588" s="18">
        <v>86.52759</v>
      </c>
      <c r="M588" s="18">
        <v>80.86938</v>
      </c>
      <c r="N588" s="18">
        <v>0.998971</v>
      </c>
      <c r="O588" s="18">
        <v>0.0</v>
      </c>
      <c r="P588" s="18">
        <v>0.0</v>
      </c>
      <c r="Q588" s="18">
        <v>0.0</v>
      </c>
      <c r="R588" s="18">
        <v>0.083333</v>
      </c>
      <c r="S588" s="18">
        <v>80.86938</v>
      </c>
      <c r="T588" s="18">
        <v>0.083333</v>
      </c>
      <c r="U588" s="18">
        <v>0.083333</v>
      </c>
      <c r="V588" s="18">
        <v>0.083333</v>
      </c>
      <c r="W588" s="18">
        <v>80.86938</v>
      </c>
      <c r="X588" s="18">
        <v>80.86938</v>
      </c>
      <c r="Y588" s="18">
        <v>26.98424</v>
      </c>
      <c r="Z588" s="18">
        <v>0.0</v>
      </c>
      <c r="AA588" s="18">
        <v>2.858115</v>
      </c>
      <c r="AB588" s="18">
        <v>4.198615</v>
      </c>
      <c r="AC588" s="18">
        <v>8.512889</v>
      </c>
      <c r="AD588" s="18">
        <v>2.117664</v>
      </c>
      <c r="AE588" s="18">
        <v>11.04455</v>
      </c>
      <c r="AF588" s="18">
        <v>9.634846</v>
      </c>
      <c r="AG588" s="18">
        <v>9.730538</v>
      </c>
      <c r="AH588" s="18">
        <v>0.0</v>
      </c>
      <c r="AI588" s="18">
        <v>4.021519</v>
      </c>
      <c r="AJ588" s="18">
        <v>2.057606</v>
      </c>
      <c r="AK588" s="18">
        <v>2.610813</v>
      </c>
      <c r="AL588" s="19" t="s">
        <v>58</v>
      </c>
      <c r="AM588" s="19"/>
      <c r="AN588" s="19"/>
      <c r="AO588" s="19"/>
      <c r="AP588" s="19"/>
      <c r="AQ588" s="19"/>
    </row>
    <row r="589">
      <c r="A589" s="14" t="s">
        <v>886</v>
      </c>
      <c r="B589" s="14" t="s">
        <v>924</v>
      </c>
      <c r="C589" s="14" t="s">
        <v>888</v>
      </c>
      <c r="D589" s="14" t="s">
        <v>919</v>
      </c>
      <c r="E589" s="14" t="s">
        <v>62</v>
      </c>
      <c r="F589" s="18">
        <v>35.0</v>
      </c>
      <c r="G589" s="18">
        <v>0.0</v>
      </c>
      <c r="H589" s="18">
        <v>0.0</v>
      </c>
      <c r="I589" s="18">
        <v>0.0</v>
      </c>
      <c r="J589" s="18">
        <v>0.0</v>
      </c>
      <c r="K589" s="18">
        <v>0.0</v>
      </c>
      <c r="L589" s="18">
        <v>0.0</v>
      </c>
      <c r="M589" s="18">
        <v>0.0</v>
      </c>
      <c r="N589" s="18">
        <v>0.0</v>
      </c>
      <c r="O589" s="18">
        <v>0.0</v>
      </c>
      <c r="P589" s="18">
        <v>0.0</v>
      </c>
      <c r="Q589" s="18">
        <v>0.0</v>
      </c>
      <c r="R589" s="18">
        <v>0.0</v>
      </c>
      <c r="S589" s="18">
        <v>0.0</v>
      </c>
      <c r="T589" s="18">
        <v>0.0</v>
      </c>
      <c r="U589" s="18">
        <v>0.0</v>
      </c>
      <c r="V589" s="18">
        <v>0.0</v>
      </c>
      <c r="W589" s="18">
        <v>0.0</v>
      </c>
      <c r="X589" s="18">
        <v>0.0</v>
      </c>
      <c r="Y589" s="18">
        <v>0.0</v>
      </c>
      <c r="Z589" s="18">
        <v>0.0</v>
      </c>
      <c r="AA589" s="18">
        <v>2.858115</v>
      </c>
      <c r="AB589" s="18">
        <v>4.198615</v>
      </c>
      <c r="AC589" s="18">
        <v>8.512889</v>
      </c>
      <c r="AD589" s="18">
        <v>0.0</v>
      </c>
      <c r="AE589" s="18">
        <v>0.0</v>
      </c>
      <c r="AF589" s="18">
        <v>0.0</v>
      </c>
      <c r="AG589" s="18">
        <v>0.0</v>
      </c>
      <c r="AH589" s="18">
        <v>0.0</v>
      </c>
      <c r="AI589" s="18">
        <v>4.021519</v>
      </c>
      <c r="AJ589" s="18">
        <v>2.057606</v>
      </c>
      <c r="AK589" s="18">
        <v>2.610813</v>
      </c>
      <c r="AL589" s="19" t="s">
        <v>58</v>
      </c>
      <c r="AM589" s="19"/>
      <c r="AN589" s="19"/>
      <c r="AO589" s="19"/>
      <c r="AP589" s="19"/>
      <c r="AQ589" s="19"/>
    </row>
    <row r="590">
      <c r="A590" s="14" t="s">
        <v>890</v>
      </c>
      <c r="B590" s="14" t="s">
        <v>925</v>
      </c>
      <c r="C590" s="14" t="s">
        <v>888</v>
      </c>
      <c r="D590" s="14" t="s">
        <v>926</v>
      </c>
      <c r="E590" s="14" t="s">
        <v>88</v>
      </c>
      <c r="F590" s="18">
        <v>7.0</v>
      </c>
      <c r="G590" s="18">
        <v>0.0</v>
      </c>
      <c r="H590" s="18">
        <v>2940.0</v>
      </c>
      <c r="I590" s="18">
        <v>0.0</v>
      </c>
      <c r="J590" s="18">
        <v>37.02189</v>
      </c>
      <c r="K590" s="18">
        <v>37.49227</v>
      </c>
      <c r="L590" s="18">
        <v>37.99629</v>
      </c>
      <c r="M590" s="18">
        <v>32.53129</v>
      </c>
      <c r="N590" s="18">
        <v>0.86768</v>
      </c>
      <c r="O590" s="18">
        <v>0.0</v>
      </c>
      <c r="P590" s="18">
        <v>0.0</v>
      </c>
      <c r="Q590" s="18">
        <v>0.0</v>
      </c>
      <c r="R590" s="18">
        <v>0.0</v>
      </c>
      <c r="S590" s="18">
        <v>4.960975</v>
      </c>
      <c r="T590" s="18">
        <v>4.960975</v>
      </c>
      <c r="U590" s="18">
        <v>4.960975</v>
      </c>
      <c r="V590" s="18">
        <v>4.960975</v>
      </c>
      <c r="W590" s="18">
        <v>12.61685</v>
      </c>
      <c r="X590" s="18">
        <v>19.91445</v>
      </c>
      <c r="Y590" s="18">
        <v>5.356038</v>
      </c>
      <c r="Z590" s="18">
        <v>0.0</v>
      </c>
      <c r="AA590" s="18">
        <v>8.144018</v>
      </c>
      <c r="AB590" s="18">
        <v>4.194764</v>
      </c>
      <c r="AC590" s="18">
        <v>5.356038</v>
      </c>
      <c r="AD590" s="18">
        <v>0.0</v>
      </c>
      <c r="AE590" s="18">
        <v>19.91445</v>
      </c>
      <c r="AF590" s="18">
        <v>5.181926</v>
      </c>
      <c r="AG590" s="18">
        <v>5.356038</v>
      </c>
      <c r="AH590" s="18">
        <v>0.0</v>
      </c>
      <c r="AI590" s="18">
        <v>4.021519</v>
      </c>
      <c r="AJ590" s="18">
        <v>2.057606</v>
      </c>
      <c r="AK590" s="18">
        <v>2.610813</v>
      </c>
      <c r="AL590" s="19" t="s">
        <v>58</v>
      </c>
      <c r="AM590" s="19"/>
      <c r="AN590" s="19"/>
      <c r="AO590" s="19"/>
      <c r="AP590" s="19"/>
      <c r="AQ590" s="19"/>
    </row>
    <row r="591">
      <c r="A591" s="14" t="s">
        <v>893</v>
      </c>
      <c r="B591" s="14" t="s">
        <v>927</v>
      </c>
      <c r="C591" s="14" t="s">
        <v>888</v>
      </c>
      <c r="D591" s="14" t="s">
        <v>926</v>
      </c>
      <c r="E591" s="17">
        <v>46310.0</v>
      </c>
      <c r="F591" s="18">
        <v>23.0</v>
      </c>
      <c r="G591" s="18">
        <v>0.0</v>
      </c>
      <c r="H591" s="18">
        <v>14778.0</v>
      </c>
      <c r="I591" s="18">
        <v>0.0</v>
      </c>
      <c r="J591" s="18">
        <v>238.2622</v>
      </c>
      <c r="K591" s="18">
        <v>237.7897</v>
      </c>
      <c r="L591" s="18">
        <v>234.5274</v>
      </c>
      <c r="M591" s="18">
        <v>106.0799</v>
      </c>
      <c r="N591" s="18">
        <v>0.446108</v>
      </c>
      <c r="O591" s="18">
        <v>2.684697</v>
      </c>
      <c r="P591" s="18">
        <v>4.213878</v>
      </c>
      <c r="Q591" s="18">
        <v>5.847444</v>
      </c>
      <c r="R591" s="18">
        <v>8.748206</v>
      </c>
      <c r="S591" s="18">
        <v>12.90209</v>
      </c>
      <c r="T591" s="18">
        <v>4.213878</v>
      </c>
      <c r="U591" s="18">
        <v>5.847444</v>
      </c>
      <c r="V591" s="18">
        <v>6.693127</v>
      </c>
      <c r="W591" s="18">
        <v>10.32607</v>
      </c>
      <c r="X591" s="18">
        <v>12.90209</v>
      </c>
      <c r="Y591" s="18">
        <v>10.33868</v>
      </c>
      <c r="Z591" s="18">
        <v>0.0</v>
      </c>
      <c r="AA591" s="18">
        <v>8.144018</v>
      </c>
      <c r="AB591" s="18">
        <v>4.194764</v>
      </c>
      <c r="AC591" s="18">
        <v>5.356038</v>
      </c>
      <c r="AD591" s="18">
        <v>4.213878</v>
      </c>
      <c r="AE591" s="18">
        <v>8.456906</v>
      </c>
      <c r="AF591" s="18">
        <v>6.585812</v>
      </c>
      <c r="AG591" s="18">
        <v>7.485815</v>
      </c>
      <c r="AH591" s="18">
        <v>0.0</v>
      </c>
      <c r="AI591" s="18">
        <v>4.021519</v>
      </c>
      <c r="AJ591" s="18">
        <v>2.057606</v>
      </c>
      <c r="AK591" s="18">
        <v>2.610813</v>
      </c>
      <c r="AL591" s="19" t="s">
        <v>58</v>
      </c>
      <c r="AM591" s="19"/>
      <c r="AN591" s="19"/>
      <c r="AO591" s="19"/>
      <c r="AP591" s="19"/>
      <c r="AQ591" s="19"/>
    </row>
    <row r="592">
      <c r="A592" s="14" t="s">
        <v>895</v>
      </c>
      <c r="B592" s="14" t="s">
        <v>928</v>
      </c>
      <c r="C592" s="14" t="s">
        <v>888</v>
      </c>
      <c r="D592" s="14" t="s">
        <v>926</v>
      </c>
      <c r="E592" s="14" t="s">
        <v>72</v>
      </c>
      <c r="F592" s="18">
        <v>14.0</v>
      </c>
      <c r="G592" s="18">
        <v>0.0</v>
      </c>
      <c r="H592" s="18">
        <v>11742.0</v>
      </c>
      <c r="I592" s="18">
        <v>0.0</v>
      </c>
      <c r="J592" s="18">
        <v>137.2726</v>
      </c>
      <c r="K592" s="18">
        <v>134.1615</v>
      </c>
      <c r="L592" s="18">
        <v>139.071</v>
      </c>
      <c r="M592" s="18">
        <v>79.73789</v>
      </c>
      <c r="N592" s="18">
        <v>0.594343</v>
      </c>
      <c r="O592" s="18">
        <v>1.370765</v>
      </c>
      <c r="P592" s="18">
        <v>1.896268</v>
      </c>
      <c r="Q592" s="18">
        <v>2.424242</v>
      </c>
      <c r="R592" s="18">
        <v>7.460661</v>
      </c>
      <c r="S592" s="18">
        <v>9.449261</v>
      </c>
      <c r="T592" s="18">
        <v>1.896268</v>
      </c>
      <c r="U592" s="18">
        <v>2.097535</v>
      </c>
      <c r="V592" s="18">
        <v>2.424242</v>
      </c>
      <c r="W592" s="18">
        <v>7.460661</v>
      </c>
      <c r="X592" s="18">
        <v>10.13419</v>
      </c>
      <c r="Y592" s="18">
        <v>9.582961</v>
      </c>
      <c r="Z592" s="18">
        <v>0.0</v>
      </c>
      <c r="AA592" s="18">
        <v>8.144018</v>
      </c>
      <c r="AB592" s="18">
        <v>4.194764</v>
      </c>
      <c r="AC592" s="18">
        <v>5.356038</v>
      </c>
      <c r="AD592" s="18">
        <v>2.424242</v>
      </c>
      <c r="AE592" s="18">
        <v>4.263675</v>
      </c>
      <c r="AF592" s="18">
        <v>6.013277</v>
      </c>
      <c r="AG592" s="18">
        <v>5.437256</v>
      </c>
      <c r="AH592" s="18">
        <v>0.0</v>
      </c>
      <c r="AI592" s="18">
        <v>4.021519</v>
      </c>
      <c r="AJ592" s="18">
        <v>2.057606</v>
      </c>
      <c r="AK592" s="18">
        <v>2.610813</v>
      </c>
      <c r="AL592" s="19" t="s">
        <v>58</v>
      </c>
      <c r="AM592" s="19"/>
      <c r="AN592" s="19"/>
      <c r="AO592" s="19"/>
      <c r="AP592" s="19"/>
      <c r="AQ592" s="19"/>
    </row>
    <row r="593">
      <c r="A593" s="14" t="s">
        <v>897</v>
      </c>
      <c r="B593" s="14" t="s">
        <v>929</v>
      </c>
      <c r="C593" s="14" t="s">
        <v>888</v>
      </c>
      <c r="D593" s="14" t="s">
        <v>926</v>
      </c>
      <c r="E593" s="14" t="s">
        <v>75</v>
      </c>
      <c r="F593" s="18">
        <v>5.0</v>
      </c>
      <c r="G593" s="18">
        <v>0.0</v>
      </c>
      <c r="H593" s="18">
        <v>1975.0</v>
      </c>
      <c r="I593" s="18">
        <v>0.0</v>
      </c>
      <c r="J593" s="18">
        <v>23.91042</v>
      </c>
      <c r="K593" s="18">
        <v>21.40719</v>
      </c>
      <c r="L593" s="18">
        <v>20.17679</v>
      </c>
      <c r="M593" s="18">
        <v>8.144018</v>
      </c>
      <c r="N593" s="18">
        <v>0.380434</v>
      </c>
      <c r="O593" s="18">
        <v>0.0</v>
      </c>
      <c r="P593" s="18">
        <v>3.718719</v>
      </c>
      <c r="Q593" s="18">
        <v>3.718719</v>
      </c>
      <c r="R593" s="18">
        <v>4.659406</v>
      </c>
      <c r="S593" s="18">
        <v>4.885043</v>
      </c>
      <c r="T593" s="18">
        <v>3.718719</v>
      </c>
      <c r="U593" s="18">
        <v>3.718719</v>
      </c>
      <c r="V593" s="18">
        <v>4.659406</v>
      </c>
      <c r="W593" s="18">
        <v>4.885043</v>
      </c>
      <c r="X593" s="18">
        <v>4.885043</v>
      </c>
      <c r="Y593" s="18">
        <v>4.281437</v>
      </c>
      <c r="Z593" s="18">
        <v>0.0</v>
      </c>
      <c r="AA593" s="18">
        <v>8.144018</v>
      </c>
      <c r="AB593" s="18">
        <v>4.194764</v>
      </c>
      <c r="AC593" s="18">
        <v>5.356038</v>
      </c>
      <c r="AD593" s="18">
        <v>2.588363</v>
      </c>
      <c r="AE593" s="18">
        <v>3.655069</v>
      </c>
      <c r="AF593" s="18">
        <v>6.039959</v>
      </c>
      <c r="AG593" s="18">
        <v>6.694172</v>
      </c>
      <c r="AH593" s="18">
        <v>0.0</v>
      </c>
      <c r="AI593" s="18">
        <v>4.021519</v>
      </c>
      <c r="AJ593" s="18">
        <v>2.057606</v>
      </c>
      <c r="AK593" s="18">
        <v>2.610813</v>
      </c>
      <c r="AL593" s="19" t="s">
        <v>58</v>
      </c>
      <c r="AM593" s="19"/>
      <c r="AN593" s="19"/>
      <c r="AO593" s="19"/>
      <c r="AP593" s="19"/>
      <c r="AQ593" s="19"/>
    </row>
    <row r="594">
      <c r="A594" s="14" t="s">
        <v>899</v>
      </c>
      <c r="B594" s="14" t="s">
        <v>930</v>
      </c>
      <c r="C594" s="14" t="s">
        <v>888</v>
      </c>
      <c r="D594" s="14" t="s">
        <v>926</v>
      </c>
      <c r="E594" s="14" t="s">
        <v>60</v>
      </c>
      <c r="F594" s="18">
        <v>3.0</v>
      </c>
      <c r="G594" s="18">
        <v>0.0</v>
      </c>
      <c r="H594" s="18">
        <v>259.0</v>
      </c>
      <c r="I594" s="18">
        <v>0.0</v>
      </c>
      <c r="J594" s="18">
        <v>3.147103</v>
      </c>
      <c r="K594" s="18">
        <v>2.583865</v>
      </c>
      <c r="L594" s="18">
        <v>2.226383</v>
      </c>
      <c r="M594" s="18">
        <v>2.583865</v>
      </c>
      <c r="N594" s="18">
        <v>1.0</v>
      </c>
      <c r="O594" s="18">
        <v>0.0</v>
      </c>
      <c r="P594" s="18">
        <v>0.0</v>
      </c>
      <c r="Q594" s="18">
        <v>0.0</v>
      </c>
      <c r="R594" s="18">
        <v>0.0</v>
      </c>
      <c r="S594" s="18">
        <v>2.583865</v>
      </c>
      <c r="T594" s="18">
        <v>2.583865</v>
      </c>
      <c r="U594" s="18">
        <v>2.583865</v>
      </c>
      <c r="V594" s="18">
        <v>2.583865</v>
      </c>
      <c r="W594" s="18">
        <v>2.583865</v>
      </c>
      <c r="X594" s="18">
        <v>2.583865</v>
      </c>
      <c r="Y594" s="18">
        <v>0.861288</v>
      </c>
      <c r="Z594" s="18">
        <v>0.0</v>
      </c>
      <c r="AA594" s="18">
        <v>8.144018</v>
      </c>
      <c r="AB594" s="18">
        <v>4.194764</v>
      </c>
      <c r="AC594" s="18">
        <v>5.356038</v>
      </c>
      <c r="AD594" s="18">
        <v>1.376803</v>
      </c>
      <c r="AE594" s="18">
        <v>2.514003</v>
      </c>
      <c r="AF594" s="18">
        <v>2.706956</v>
      </c>
      <c r="AG594" s="18">
        <v>2.792947</v>
      </c>
      <c r="AH594" s="18">
        <v>0.0</v>
      </c>
      <c r="AI594" s="18">
        <v>4.021519</v>
      </c>
      <c r="AJ594" s="18">
        <v>2.057606</v>
      </c>
      <c r="AK594" s="18">
        <v>2.610813</v>
      </c>
      <c r="AL594" s="19" t="s">
        <v>58</v>
      </c>
      <c r="AM594" s="19"/>
      <c r="AN594" s="19"/>
      <c r="AO594" s="19"/>
      <c r="AP594" s="19"/>
      <c r="AQ594" s="19"/>
    </row>
    <row r="595">
      <c r="A595" s="14" t="s">
        <v>901</v>
      </c>
      <c r="B595" s="14" t="s">
        <v>931</v>
      </c>
      <c r="C595" s="14" t="s">
        <v>888</v>
      </c>
      <c r="D595" s="14" t="s">
        <v>926</v>
      </c>
      <c r="E595" s="20">
        <v>46300.0</v>
      </c>
      <c r="F595" s="18">
        <v>24.0</v>
      </c>
      <c r="G595" s="18">
        <v>0.0</v>
      </c>
      <c r="H595" s="18">
        <v>17632.0</v>
      </c>
      <c r="I595" s="18">
        <v>0.0</v>
      </c>
      <c r="J595" s="18">
        <v>238.2</v>
      </c>
      <c r="K595" s="18">
        <v>233.5329</v>
      </c>
      <c r="L595" s="18">
        <v>240.8813</v>
      </c>
      <c r="M595" s="18">
        <v>156.9757</v>
      </c>
      <c r="N595" s="18">
        <v>0.672178</v>
      </c>
      <c r="O595" s="18">
        <v>0.0</v>
      </c>
      <c r="P595" s="18">
        <v>0.0</v>
      </c>
      <c r="Q595" s="18">
        <v>0.464286</v>
      </c>
      <c r="R595" s="18">
        <v>6.568407</v>
      </c>
      <c r="S595" s="18">
        <v>10.8442</v>
      </c>
      <c r="T595" s="18">
        <v>0.5</v>
      </c>
      <c r="U595" s="18">
        <v>2.117664</v>
      </c>
      <c r="V595" s="18">
        <v>6.568407</v>
      </c>
      <c r="W595" s="18">
        <v>8.136256</v>
      </c>
      <c r="X595" s="18">
        <v>17.19081</v>
      </c>
      <c r="Y595" s="18">
        <v>9.730538</v>
      </c>
      <c r="Z595" s="18">
        <v>0.0</v>
      </c>
      <c r="AA595" s="18">
        <v>8.144018</v>
      </c>
      <c r="AB595" s="18">
        <v>4.194764</v>
      </c>
      <c r="AC595" s="18">
        <v>5.356038</v>
      </c>
      <c r="AD595" s="18">
        <v>2.117664</v>
      </c>
      <c r="AE595" s="18">
        <v>11.04455</v>
      </c>
      <c r="AF595" s="18">
        <v>9.634846</v>
      </c>
      <c r="AG595" s="18">
        <v>9.730538</v>
      </c>
      <c r="AH595" s="18">
        <v>0.0</v>
      </c>
      <c r="AI595" s="18">
        <v>4.021519</v>
      </c>
      <c r="AJ595" s="18">
        <v>2.057606</v>
      </c>
      <c r="AK595" s="18">
        <v>2.610813</v>
      </c>
      <c r="AL595" s="19" t="s">
        <v>58</v>
      </c>
      <c r="AM595" s="19"/>
      <c r="AN595" s="19"/>
      <c r="AO595" s="19"/>
      <c r="AP595" s="19"/>
      <c r="AQ595" s="19"/>
    </row>
    <row r="596">
      <c r="A596" s="14" t="s">
        <v>886</v>
      </c>
      <c r="B596" s="14" t="s">
        <v>932</v>
      </c>
      <c r="C596" s="14" t="s">
        <v>888</v>
      </c>
      <c r="D596" s="14" t="s">
        <v>926</v>
      </c>
      <c r="E596" s="14" t="s">
        <v>62</v>
      </c>
      <c r="F596" s="18">
        <v>83.0</v>
      </c>
      <c r="G596" s="18">
        <v>5.0</v>
      </c>
      <c r="H596" s="18">
        <v>143.0</v>
      </c>
      <c r="I596" s="18">
        <v>143.0</v>
      </c>
      <c r="J596" s="18">
        <v>0.0</v>
      </c>
      <c r="K596" s="18">
        <v>0.0</v>
      </c>
      <c r="L596" s="18">
        <v>0.0</v>
      </c>
      <c r="M596" s="18">
        <v>0.0</v>
      </c>
      <c r="N596" s="18">
        <v>0.0</v>
      </c>
      <c r="O596" s="18">
        <v>0.0</v>
      </c>
      <c r="P596" s="18">
        <v>0.0</v>
      </c>
      <c r="Q596" s="18">
        <v>0.0</v>
      </c>
      <c r="R596" s="18">
        <v>0.0</v>
      </c>
      <c r="S596" s="18">
        <v>0.0</v>
      </c>
      <c r="T596" s="18">
        <v>0.0</v>
      </c>
      <c r="U596" s="18">
        <v>0.0</v>
      </c>
      <c r="V596" s="18">
        <v>0.0</v>
      </c>
      <c r="W596" s="18">
        <v>0.0</v>
      </c>
      <c r="X596" s="18">
        <v>0.0</v>
      </c>
      <c r="Y596" s="18">
        <v>0.0</v>
      </c>
      <c r="Z596" s="18">
        <v>0.0</v>
      </c>
      <c r="AA596" s="18">
        <v>8.144018</v>
      </c>
      <c r="AB596" s="18">
        <v>4.194764</v>
      </c>
      <c r="AC596" s="18">
        <v>5.356038</v>
      </c>
      <c r="AD596" s="18">
        <v>0.0</v>
      </c>
      <c r="AE596" s="18">
        <v>0.0</v>
      </c>
      <c r="AF596" s="18">
        <v>0.0</v>
      </c>
      <c r="AG596" s="18">
        <v>0.0</v>
      </c>
      <c r="AH596" s="18">
        <v>0.0</v>
      </c>
      <c r="AI596" s="18">
        <v>4.021519</v>
      </c>
      <c r="AJ596" s="18">
        <v>2.057606</v>
      </c>
      <c r="AK596" s="18">
        <v>2.610813</v>
      </c>
      <c r="AL596" s="19" t="s">
        <v>58</v>
      </c>
      <c r="AM596" s="19"/>
      <c r="AN596" s="19"/>
      <c r="AO596" s="19"/>
      <c r="AP596" s="19"/>
      <c r="AQ596" s="19"/>
    </row>
    <row r="597">
      <c r="A597" s="14" t="s">
        <v>886</v>
      </c>
      <c r="B597" s="14" t="s">
        <v>933</v>
      </c>
      <c r="C597" s="14" t="s">
        <v>888</v>
      </c>
      <c r="D597" s="14" t="s">
        <v>934</v>
      </c>
      <c r="E597" s="14" t="s">
        <v>62</v>
      </c>
      <c r="F597" s="18">
        <v>2.0</v>
      </c>
      <c r="G597" s="18">
        <v>0.0</v>
      </c>
      <c r="H597" s="18">
        <v>0.0</v>
      </c>
      <c r="I597" s="18">
        <v>0.0</v>
      </c>
      <c r="J597" s="18">
        <v>0.0</v>
      </c>
      <c r="K597" s="18">
        <v>0.0</v>
      </c>
      <c r="L597" s="18">
        <v>0.0</v>
      </c>
      <c r="M597" s="18">
        <v>0.0</v>
      </c>
      <c r="N597" s="18">
        <v>0.0</v>
      </c>
      <c r="O597" s="18">
        <v>0.0</v>
      </c>
      <c r="P597" s="18">
        <v>0.0</v>
      </c>
      <c r="Q597" s="18">
        <v>0.0</v>
      </c>
      <c r="R597" s="18">
        <v>0.0</v>
      </c>
      <c r="S597" s="18">
        <v>0.0</v>
      </c>
      <c r="T597" s="18">
        <v>0.0</v>
      </c>
      <c r="U597" s="18">
        <v>0.0</v>
      </c>
      <c r="V597" s="18">
        <v>0.0</v>
      </c>
      <c r="W597" s="18">
        <v>0.0</v>
      </c>
      <c r="X597" s="18">
        <v>0.0</v>
      </c>
      <c r="Y597" s="18">
        <v>0.0</v>
      </c>
      <c r="Z597" s="18">
        <v>0.0</v>
      </c>
      <c r="AA597" s="18">
        <v>0.0</v>
      </c>
      <c r="AB597" s="18">
        <v>0.0</v>
      </c>
      <c r="AC597" s="18">
        <v>0.0</v>
      </c>
      <c r="AD597" s="18">
        <v>0.0</v>
      </c>
      <c r="AE597" s="18">
        <v>0.0</v>
      </c>
      <c r="AF597" s="18">
        <v>0.0</v>
      </c>
      <c r="AG597" s="18">
        <v>0.0</v>
      </c>
      <c r="AH597" s="18">
        <v>0.0</v>
      </c>
      <c r="AI597" s="18">
        <v>4.021519</v>
      </c>
      <c r="AJ597" s="18">
        <v>2.057606</v>
      </c>
      <c r="AK597" s="18">
        <v>2.610813</v>
      </c>
      <c r="AL597" s="19" t="s">
        <v>58</v>
      </c>
      <c r="AM597" s="19"/>
      <c r="AN597" s="19"/>
      <c r="AO597" s="19"/>
      <c r="AP597" s="19"/>
      <c r="AQ597" s="19"/>
    </row>
    <row r="598">
      <c r="A598" s="14" t="s">
        <v>890</v>
      </c>
      <c r="B598" s="14" t="s">
        <v>935</v>
      </c>
      <c r="C598" s="14" t="s">
        <v>888</v>
      </c>
      <c r="D598" s="14" t="s">
        <v>936</v>
      </c>
      <c r="E598" s="14" t="s">
        <v>88</v>
      </c>
      <c r="F598" s="18">
        <v>10.0</v>
      </c>
      <c r="G598" s="18">
        <v>0.0</v>
      </c>
      <c r="H598" s="18">
        <v>0.0</v>
      </c>
      <c r="I598" s="18">
        <v>0.0</v>
      </c>
      <c r="J598" s="18">
        <v>0.0</v>
      </c>
      <c r="K598" s="18">
        <v>0.0</v>
      </c>
      <c r="L598" s="18">
        <v>0.1</v>
      </c>
      <c r="M598" s="18">
        <v>0.0</v>
      </c>
      <c r="N598" s="18">
        <v>0.0</v>
      </c>
      <c r="O598" s="18">
        <v>0.0</v>
      </c>
      <c r="P598" s="18">
        <v>0.0</v>
      </c>
      <c r="Q598" s="18">
        <v>0.0</v>
      </c>
      <c r="R598" s="18">
        <v>0.0</v>
      </c>
      <c r="S598" s="18">
        <v>0.0</v>
      </c>
      <c r="T598" s="18">
        <v>0.0</v>
      </c>
      <c r="U598" s="18">
        <v>0.0</v>
      </c>
      <c r="V598" s="18">
        <v>0.0</v>
      </c>
      <c r="W598" s="18">
        <v>0.0</v>
      </c>
      <c r="X598" s="18">
        <v>0.0</v>
      </c>
      <c r="Y598" s="18">
        <v>0.0</v>
      </c>
      <c r="Z598" s="18">
        <v>0.0</v>
      </c>
      <c r="AA598" s="18">
        <v>2.454958</v>
      </c>
      <c r="AB598" s="18">
        <v>0.654986</v>
      </c>
      <c r="AC598" s="18">
        <v>1.505249</v>
      </c>
      <c r="AD598" s="18">
        <v>0.0</v>
      </c>
      <c r="AE598" s="18">
        <v>19.91445</v>
      </c>
      <c r="AF598" s="18">
        <v>5.181926</v>
      </c>
      <c r="AG598" s="18">
        <v>5.356038</v>
      </c>
      <c r="AH598" s="18">
        <v>0.0</v>
      </c>
      <c r="AI598" s="18">
        <v>4.021519</v>
      </c>
      <c r="AJ598" s="18">
        <v>2.057606</v>
      </c>
      <c r="AK598" s="18">
        <v>2.610813</v>
      </c>
      <c r="AL598" s="19" t="s">
        <v>58</v>
      </c>
      <c r="AM598" s="19"/>
      <c r="AN598" s="19"/>
      <c r="AO598" s="19"/>
      <c r="AP598" s="19"/>
      <c r="AQ598" s="19"/>
    </row>
    <row r="599">
      <c r="A599" s="14" t="s">
        <v>893</v>
      </c>
      <c r="B599" s="14" t="s">
        <v>937</v>
      </c>
      <c r="C599" s="14" t="s">
        <v>888</v>
      </c>
      <c r="D599" s="14" t="s">
        <v>936</v>
      </c>
      <c r="E599" s="17">
        <v>46310.0</v>
      </c>
      <c r="F599" s="18">
        <v>16.0</v>
      </c>
      <c r="G599" s="18">
        <v>0.0</v>
      </c>
      <c r="H599" s="18">
        <v>1850.0</v>
      </c>
      <c r="I599" s="18">
        <v>0.0</v>
      </c>
      <c r="J599" s="18">
        <v>26.38906</v>
      </c>
      <c r="K599" s="18">
        <v>24.08398</v>
      </c>
      <c r="L599" s="18">
        <v>20.93575</v>
      </c>
      <c r="M599" s="18">
        <v>21.45926</v>
      </c>
      <c r="N599" s="18">
        <v>0.891018</v>
      </c>
      <c r="O599" s="18">
        <v>0.0</v>
      </c>
      <c r="P599" s="18">
        <v>0.0</v>
      </c>
      <c r="Q599" s="18">
        <v>0.0</v>
      </c>
      <c r="R599" s="18">
        <v>0.0</v>
      </c>
      <c r="S599" s="18">
        <v>2.09496</v>
      </c>
      <c r="T599" s="18">
        <v>0.125</v>
      </c>
      <c r="U599" s="18">
        <v>0.404762</v>
      </c>
      <c r="V599" s="18">
        <v>2.09496</v>
      </c>
      <c r="W599" s="18">
        <v>2.910164</v>
      </c>
      <c r="X599" s="18">
        <v>4.087386</v>
      </c>
      <c r="Y599" s="18">
        <v>1.505249</v>
      </c>
      <c r="Z599" s="18">
        <v>0.0</v>
      </c>
      <c r="AA599" s="18">
        <v>2.454958</v>
      </c>
      <c r="AB599" s="18">
        <v>0.654986</v>
      </c>
      <c r="AC599" s="18">
        <v>1.505249</v>
      </c>
      <c r="AD599" s="18">
        <v>4.213878</v>
      </c>
      <c r="AE599" s="18">
        <v>8.456906</v>
      </c>
      <c r="AF599" s="18">
        <v>6.585812</v>
      </c>
      <c r="AG599" s="18">
        <v>7.485815</v>
      </c>
      <c r="AH599" s="18">
        <v>0.0</v>
      </c>
      <c r="AI599" s="18">
        <v>4.021519</v>
      </c>
      <c r="AJ599" s="18">
        <v>2.057606</v>
      </c>
      <c r="AK599" s="18">
        <v>2.610813</v>
      </c>
      <c r="AL599" s="19" t="s">
        <v>58</v>
      </c>
      <c r="AM599" s="19"/>
      <c r="AN599" s="19"/>
      <c r="AO599" s="19"/>
      <c r="AP599" s="19"/>
      <c r="AQ599" s="19"/>
    </row>
    <row r="600">
      <c r="A600" s="14" t="s">
        <v>895</v>
      </c>
      <c r="B600" s="14" t="s">
        <v>938</v>
      </c>
      <c r="C600" s="14" t="s">
        <v>888</v>
      </c>
      <c r="D600" s="14" t="s">
        <v>936</v>
      </c>
      <c r="E600" s="14" t="s">
        <v>72</v>
      </c>
      <c r="F600" s="18">
        <v>8.0</v>
      </c>
      <c r="G600" s="18">
        <v>0.0</v>
      </c>
      <c r="H600" s="18">
        <v>121.0</v>
      </c>
      <c r="I600" s="18">
        <v>0.0</v>
      </c>
      <c r="J600" s="18">
        <v>3.644913</v>
      </c>
      <c r="K600" s="18">
        <v>4.763137</v>
      </c>
      <c r="L600" s="18">
        <v>4.50919</v>
      </c>
      <c r="M600" s="18">
        <v>3.929804</v>
      </c>
      <c r="N600" s="18">
        <v>0.825045</v>
      </c>
      <c r="O600" s="18">
        <v>0.0</v>
      </c>
      <c r="P600" s="18">
        <v>0.0</v>
      </c>
      <c r="Q600" s="18">
        <v>0.0</v>
      </c>
      <c r="R600" s="18">
        <v>0.25</v>
      </c>
      <c r="S600" s="18">
        <v>0.5</v>
      </c>
      <c r="T600" s="18">
        <v>0.083333</v>
      </c>
      <c r="U600" s="18">
        <v>0.25</v>
      </c>
      <c r="V600" s="18">
        <v>0.25</v>
      </c>
      <c r="W600" s="18">
        <v>0.5</v>
      </c>
      <c r="X600" s="18">
        <v>1.642857</v>
      </c>
      <c r="Y600" s="18">
        <v>0.595392</v>
      </c>
      <c r="Z600" s="18">
        <v>0.0</v>
      </c>
      <c r="AA600" s="18">
        <v>2.454958</v>
      </c>
      <c r="AB600" s="18">
        <v>0.654986</v>
      </c>
      <c r="AC600" s="18">
        <v>1.505249</v>
      </c>
      <c r="AD600" s="18">
        <v>2.424242</v>
      </c>
      <c r="AE600" s="18">
        <v>4.263675</v>
      </c>
      <c r="AF600" s="18">
        <v>6.013277</v>
      </c>
      <c r="AG600" s="18">
        <v>5.437256</v>
      </c>
      <c r="AH600" s="18">
        <v>0.0</v>
      </c>
      <c r="AI600" s="18">
        <v>4.021519</v>
      </c>
      <c r="AJ600" s="18">
        <v>2.057606</v>
      </c>
      <c r="AK600" s="18">
        <v>2.610813</v>
      </c>
      <c r="AL600" s="19" t="s">
        <v>58</v>
      </c>
      <c r="AM600" s="19"/>
      <c r="AN600" s="19"/>
      <c r="AO600" s="19"/>
      <c r="AP600" s="19"/>
      <c r="AQ600" s="19"/>
    </row>
    <row r="601">
      <c r="A601" s="14" t="s">
        <v>897</v>
      </c>
      <c r="B601" s="14" t="s">
        <v>939</v>
      </c>
      <c r="C601" s="14" t="s">
        <v>888</v>
      </c>
      <c r="D601" s="14" t="s">
        <v>936</v>
      </c>
      <c r="E601" s="14" t="s">
        <v>75</v>
      </c>
      <c r="F601" s="18">
        <v>19.0</v>
      </c>
      <c r="G601" s="18">
        <v>0.0</v>
      </c>
      <c r="H601" s="18">
        <v>2902.0</v>
      </c>
      <c r="I601" s="18">
        <v>0.0</v>
      </c>
      <c r="J601" s="18">
        <v>34.88729</v>
      </c>
      <c r="K601" s="18">
        <v>39.77638</v>
      </c>
      <c r="L601" s="18">
        <v>37.33114</v>
      </c>
      <c r="M601" s="18">
        <v>27.11114</v>
      </c>
      <c r="N601" s="18">
        <v>0.681589</v>
      </c>
      <c r="O601" s="18">
        <v>0.0</v>
      </c>
      <c r="P601" s="18">
        <v>0.0</v>
      </c>
      <c r="Q601" s="18">
        <v>0.0</v>
      </c>
      <c r="R601" s="18">
        <v>0.935644</v>
      </c>
      <c r="S601" s="18">
        <v>2.454958</v>
      </c>
      <c r="T601" s="18">
        <v>0.882468</v>
      </c>
      <c r="U601" s="18">
        <v>0.935644</v>
      </c>
      <c r="V601" s="18">
        <v>1.40156</v>
      </c>
      <c r="W601" s="18">
        <v>2.454958</v>
      </c>
      <c r="X601" s="18">
        <v>3.753178</v>
      </c>
      <c r="Y601" s="18">
        <v>2.093494</v>
      </c>
      <c r="Z601" s="18">
        <v>0.0</v>
      </c>
      <c r="AA601" s="18">
        <v>2.454958</v>
      </c>
      <c r="AB601" s="18">
        <v>0.654986</v>
      </c>
      <c r="AC601" s="18">
        <v>1.505249</v>
      </c>
      <c r="AD601" s="18">
        <v>2.588363</v>
      </c>
      <c r="AE601" s="18">
        <v>3.655069</v>
      </c>
      <c r="AF601" s="18">
        <v>6.039959</v>
      </c>
      <c r="AG601" s="18">
        <v>6.694172</v>
      </c>
      <c r="AH601" s="18">
        <v>0.0</v>
      </c>
      <c r="AI601" s="18">
        <v>4.021519</v>
      </c>
      <c r="AJ601" s="18">
        <v>2.057606</v>
      </c>
      <c r="AK601" s="18">
        <v>2.610813</v>
      </c>
      <c r="AL601" s="19" t="s">
        <v>58</v>
      </c>
      <c r="AM601" s="19"/>
      <c r="AN601" s="19"/>
      <c r="AO601" s="19"/>
      <c r="AP601" s="19"/>
      <c r="AQ601" s="19"/>
    </row>
    <row r="602">
      <c r="A602" s="14" t="s">
        <v>899</v>
      </c>
      <c r="B602" s="14" t="s">
        <v>940</v>
      </c>
      <c r="C602" s="14" t="s">
        <v>888</v>
      </c>
      <c r="D602" s="14" t="s">
        <v>936</v>
      </c>
      <c r="E602" s="14" t="s">
        <v>60</v>
      </c>
      <c r="F602" s="18">
        <v>14.0</v>
      </c>
      <c r="G602" s="18">
        <v>0.0</v>
      </c>
      <c r="H602" s="18">
        <v>3643.0</v>
      </c>
      <c r="I602" s="18">
        <v>0.0</v>
      </c>
      <c r="J602" s="18">
        <v>59.25919</v>
      </c>
      <c r="K602" s="18">
        <v>50.36543</v>
      </c>
      <c r="L602" s="18">
        <v>45.65138</v>
      </c>
      <c r="M602" s="18">
        <v>30.76007</v>
      </c>
      <c r="N602" s="18">
        <v>0.610738</v>
      </c>
      <c r="O602" s="18">
        <v>0.0</v>
      </c>
      <c r="P602" s="18">
        <v>0.0</v>
      </c>
      <c r="Q602" s="18">
        <v>0.25</v>
      </c>
      <c r="R602" s="18">
        <v>2.501453</v>
      </c>
      <c r="S602" s="18">
        <v>5.118695</v>
      </c>
      <c r="T602" s="18">
        <v>0.891199</v>
      </c>
      <c r="U602" s="18">
        <v>1.939941</v>
      </c>
      <c r="V602" s="18">
        <v>2.501453</v>
      </c>
      <c r="W602" s="18">
        <v>5.118695</v>
      </c>
      <c r="X602" s="18">
        <v>7.370387</v>
      </c>
      <c r="Y602" s="18">
        <v>3.597531</v>
      </c>
      <c r="Z602" s="18">
        <v>0.0</v>
      </c>
      <c r="AA602" s="18">
        <v>2.454958</v>
      </c>
      <c r="AB602" s="18">
        <v>0.654986</v>
      </c>
      <c r="AC602" s="18">
        <v>1.505249</v>
      </c>
      <c r="AD602" s="18">
        <v>1.376803</v>
      </c>
      <c r="AE602" s="18">
        <v>2.514003</v>
      </c>
      <c r="AF602" s="18">
        <v>2.706956</v>
      </c>
      <c r="AG602" s="18">
        <v>2.792947</v>
      </c>
      <c r="AH602" s="18">
        <v>0.0</v>
      </c>
      <c r="AI602" s="18">
        <v>4.021519</v>
      </c>
      <c r="AJ602" s="18">
        <v>2.057606</v>
      </c>
      <c r="AK602" s="18">
        <v>2.610813</v>
      </c>
      <c r="AL602" s="19" t="s">
        <v>58</v>
      </c>
      <c r="AM602" s="19"/>
      <c r="AN602" s="19"/>
      <c r="AO602" s="19"/>
      <c r="AP602" s="19"/>
      <c r="AQ602" s="19"/>
    </row>
    <row r="603">
      <c r="A603" s="14" t="s">
        <v>901</v>
      </c>
      <c r="B603" s="14" t="s">
        <v>941</v>
      </c>
      <c r="C603" s="14" t="s">
        <v>888</v>
      </c>
      <c r="D603" s="14" t="s">
        <v>936</v>
      </c>
      <c r="E603" s="20">
        <v>46300.0</v>
      </c>
      <c r="F603" s="18">
        <v>4.0</v>
      </c>
      <c r="G603" s="18">
        <v>0.0</v>
      </c>
      <c r="H603" s="18">
        <v>59.0</v>
      </c>
      <c r="I603" s="18">
        <v>0.0</v>
      </c>
      <c r="J603" s="18">
        <v>6.165268</v>
      </c>
      <c r="K603" s="18">
        <v>7.423376</v>
      </c>
      <c r="L603" s="18">
        <v>7.434279</v>
      </c>
      <c r="M603" s="18">
        <v>5.169431</v>
      </c>
      <c r="N603" s="18">
        <v>0.696372</v>
      </c>
      <c r="O603" s="18">
        <v>0.0</v>
      </c>
      <c r="P603" s="18">
        <v>0.0</v>
      </c>
      <c r="Q603" s="18">
        <v>0.0</v>
      </c>
      <c r="R603" s="18">
        <v>2.253945</v>
      </c>
      <c r="S603" s="18">
        <v>2.253945</v>
      </c>
      <c r="T603" s="18">
        <v>2.253945</v>
      </c>
      <c r="U603" s="18">
        <v>2.253945</v>
      </c>
      <c r="V603" s="18">
        <v>2.253945</v>
      </c>
      <c r="W603" s="18">
        <v>5.169431</v>
      </c>
      <c r="X603" s="18">
        <v>5.169431</v>
      </c>
      <c r="Y603" s="18">
        <v>1.855844</v>
      </c>
      <c r="Z603" s="18">
        <v>0.0</v>
      </c>
      <c r="AA603" s="18">
        <v>2.454958</v>
      </c>
      <c r="AB603" s="18">
        <v>0.654986</v>
      </c>
      <c r="AC603" s="18">
        <v>1.505249</v>
      </c>
      <c r="AD603" s="18">
        <v>2.117664</v>
      </c>
      <c r="AE603" s="18">
        <v>11.04455</v>
      </c>
      <c r="AF603" s="18">
        <v>9.634846</v>
      </c>
      <c r="AG603" s="18">
        <v>9.730538</v>
      </c>
      <c r="AH603" s="18">
        <v>0.0</v>
      </c>
      <c r="AI603" s="18">
        <v>4.021519</v>
      </c>
      <c r="AJ603" s="18">
        <v>2.057606</v>
      </c>
      <c r="AK603" s="18">
        <v>2.610813</v>
      </c>
      <c r="AL603" s="19" t="s">
        <v>58</v>
      </c>
      <c r="AM603" s="19"/>
      <c r="AN603" s="19"/>
      <c r="AO603" s="19"/>
      <c r="AP603" s="19"/>
      <c r="AQ603" s="19"/>
    </row>
    <row r="604">
      <c r="A604" s="14" t="s">
        <v>886</v>
      </c>
      <c r="B604" s="14" t="s">
        <v>942</v>
      </c>
      <c r="C604" s="14" t="s">
        <v>888</v>
      </c>
      <c r="D604" s="14" t="s">
        <v>936</v>
      </c>
      <c r="E604" s="14" t="s">
        <v>62</v>
      </c>
      <c r="F604" s="18">
        <v>122.0</v>
      </c>
      <c r="G604" s="18">
        <v>3.0</v>
      </c>
      <c r="H604" s="18">
        <v>91.0</v>
      </c>
      <c r="I604" s="18">
        <v>91.0</v>
      </c>
      <c r="J604" s="18">
        <v>0.0</v>
      </c>
      <c r="K604" s="18">
        <v>0.0</v>
      </c>
      <c r="L604" s="18">
        <v>0.0</v>
      </c>
      <c r="M604" s="18">
        <v>0.0</v>
      </c>
      <c r="N604" s="18">
        <v>0.0</v>
      </c>
      <c r="O604" s="18">
        <v>0.0</v>
      </c>
      <c r="P604" s="18">
        <v>0.0</v>
      </c>
      <c r="Q604" s="18">
        <v>0.0</v>
      </c>
      <c r="R604" s="18">
        <v>0.0</v>
      </c>
      <c r="S604" s="18">
        <v>0.0</v>
      </c>
      <c r="T604" s="18">
        <v>0.0</v>
      </c>
      <c r="U604" s="18">
        <v>0.0</v>
      </c>
      <c r="V604" s="18">
        <v>0.0</v>
      </c>
      <c r="W604" s="18">
        <v>0.0</v>
      </c>
      <c r="X604" s="18">
        <v>0.0</v>
      </c>
      <c r="Y604" s="18">
        <v>0.0</v>
      </c>
      <c r="Z604" s="18">
        <v>0.0</v>
      </c>
      <c r="AA604" s="18">
        <v>2.454958</v>
      </c>
      <c r="AB604" s="18">
        <v>0.654986</v>
      </c>
      <c r="AC604" s="18">
        <v>1.505249</v>
      </c>
      <c r="AD604" s="18">
        <v>0.0</v>
      </c>
      <c r="AE604" s="18">
        <v>0.0</v>
      </c>
      <c r="AF604" s="18">
        <v>0.0</v>
      </c>
      <c r="AG604" s="18">
        <v>0.0</v>
      </c>
      <c r="AH604" s="18">
        <v>0.0</v>
      </c>
      <c r="AI604" s="18">
        <v>4.021519</v>
      </c>
      <c r="AJ604" s="18">
        <v>2.057606</v>
      </c>
      <c r="AK604" s="18">
        <v>2.610813</v>
      </c>
      <c r="AL604" s="19" t="s">
        <v>58</v>
      </c>
      <c r="AM604" s="19"/>
      <c r="AN604" s="19"/>
      <c r="AO604" s="19"/>
      <c r="AP604" s="19"/>
      <c r="AQ604" s="19"/>
    </row>
    <row r="605">
      <c r="A605" s="14" t="s">
        <v>893</v>
      </c>
      <c r="B605" s="14" t="s">
        <v>943</v>
      </c>
      <c r="C605" s="14" t="s">
        <v>888</v>
      </c>
      <c r="D605" s="14" t="s">
        <v>944</v>
      </c>
      <c r="E605" s="17">
        <v>46310.0</v>
      </c>
      <c r="F605" s="18">
        <v>1.0</v>
      </c>
      <c r="G605" s="18">
        <v>0.0</v>
      </c>
      <c r="H605" s="18">
        <v>0.0</v>
      </c>
      <c r="I605" s="18">
        <v>0.0</v>
      </c>
      <c r="J605" s="18">
        <v>0.5</v>
      </c>
      <c r="K605" s="18">
        <v>0.5</v>
      </c>
      <c r="L605" s="18">
        <v>0.5</v>
      </c>
      <c r="M605" s="18">
        <v>0.5</v>
      </c>
      <c r="N605" s="18">
        <v>1.0</v>
      </c>
      <c r="O605" s="18">
        <v>0.5</v>
      </c>
      <c r="P605" s="18">
        <v>0.5</v>
      </c>
      <c r="Q605" s="18">
        <v>0.5</v>
      </c>
      <c r="R605" s="18">
        <v>0.5</v>
      </c>
      <c r="S605" s="18">
        <v>0.5</v>
      </c>
      <c r="T605" s="18">
        <v>0.5</v>
      </c>
      <c r="U605" s="18">
        <v>0.5</v>
      </c>
      <c r="V605" s="18">
        <v>0.5</v>
      </c>
      <c r="W605" s="18">
        <v>0.5</v>
      </c>
      <c r="X605" s="18">
        <v>0.5</v>
      </c>
      <c r="Y605" s="18">
        <v>0.5</v>
      </c>
      <c r="Z605" s="18">
        <v>0.0</v>
      </c>
      <c r="AA605" s="18">
        <v>4.010878</v>
      </c>
      <c r="AB605" s="18">
        <v>1.255786</v>
      </c>
      <c r="AC605" s="18">
        <v>1.931439</v>
      </c>
      <c r="AD605" s="18">
        <v>4.213878</v>
      </c>
      <c r="AE605" s="18">
        <v>8.456906</v>
      </c>
      <c r="AF605" s="18">
        <v>6.585812</v>
      </c>
      <c r="AG605" s="18">
        <v>7.485815</v>
      </c>
      <c r="AH605" s="18">
        <v>0.0</v>
      </c>
      <c r="AI605" s="18">
        <v>4.021519</v>
      </c>
      <c r="AJ605" s="18">
        <v>2.057606</v>
      </c>
      <c r="AK605" s="18">
        <v>2.610813</v>
      </c>
      <c r="AL605" s="19" t="s">
        <v>58</v>
      </c>
      <c r="AM605" s="19"/>
      <c r="AN605" s="19"/>
      <c r="AO605" s="19"/>
      <c r="AP605" s="19"/>
      <c r="AQ605" s="19"/>
    </row>
    <row r="606">
      <c r="A606" s="14" t="s">
        <v>895</v>
      </c>
      <c r="B606" s="14" t="s">
        <v>945</v>
      </c>
      <c r="C606" s="14" t="s">
        <v>888</v>
      </c>
      <c r="D606" s="14" t="s">
        <v>944</v>
      </c>
      <c r="E606" s="14" t="s">
        <v>72</v>
      </c>
      <c r="F606" s="18">
        <v>2.0</v>
      </c>
      <c r="G606" s="18">
        <v>0.0</v>
      </c>
      <c r="H606" s="18">
        <v>634.0</v>
      </c>
      <c r="I606" s="18">
        <v>0.0</v>
      </c>
      <c r="J606" s="18">
        <v>11.83273</v>
      </c>
      <c r="K606" s="18">
        <v>11.99274</v>
      </c>
      <c r="L606" s="18">
        <v>10.72064</v>
      </c>
      <c r="M606" s="18">
        <v>10.15426</v>
      </c>
      <c r="N606" s="18">
        <v>0.846701</v>
      </c>
      <c r="O606" s="18">
        <v>1.838472</v>
      </c>
      <c r="P606" s="18">
        <v>1.838472</v>
      </c>
      <c r="Q606" s="18">
        <v>1.838472</v>
      </c>
      <c r="R606" s="18">
        <v>10.15426</v>
      </c>
      <c r="S606" s="18">
        <v>10.15426</v>
      </c>
      <c r="T606" s="18">
        <v>1.838472</v>
      </c>
      <c r="U606" s="18">
        <v>1.838472</v>
      </c>
      <c r="V606" s="18">
        <v>1.838472</v>
      </c>
      <c r="W606" s="18">
        <v>10.15426</v>
      </c>
      <c r="X606" s="18">
        <v>10.15426</v>
      </c>
      <c r="Y606" s="18">
        <v>5.996368</v>
      </c>
      <c r="Z606" s="18">
        <v>0.0</v>
      </c>
      <c r="AA606" s="18">
        <v>4.010878</v>
      </c>
      <c r="AB606" s="18">
        <v>1.255786</v>
      </c>
      <c r="AC606" s="18">
        <v>1.931439</v>
      </c>
      <c r="AD606" s="18">
        <v>2.424242</v>
      </c>
      <c r="AE606" s="18">
        <v>4.263675</v>
      </c>
      <c r="AF606" s="18">
        <v>6.013277</v>
      </c>
      <c r="AG606" s="18">
        <v>5.437256</v>
      </c>
      <c r="AH606" s="18">
        <v>0.0</v>
      </c>
      <c r="AI606" s="18">
        <v>4.021519</v>
      </c>
      <c r="AJ606" s="18">
        <v>2.057606</v>
      </c>
      <c r="AK606" s="18">
        <v>2.610813</v>
      </c>
      <c r="AL606" s="19" t="s">
        <v>58</v>
      </c>
      <c r="AM606" s="19"/>
      <c r="AN606" s="19"/>
      <c r="AO606" s="19"/>
      <c r="AP606" s="19"/>
      <c r="AQ606" s="19"/>
    </row>
    <row r="607">
      <c r="A607" s="14" t="s">
        <v>897</v>
      </c>
      <c r="B607" s="14" t="s">
        <v>946</v>
      </c>
      <c r="C607" s="14" t="s">
        <v>888</v>
      </c>
      <c r="D607" s="14" t="s">
        <v>944</v>
      </c>
      <c r="E607" s="14" t="s">
        <v>75</v>
      </c>
      <c r="F607" s="18">
        <v>3.0</v>
      </c>
      <c r="G607" s="18">
        <v>0.0</v>
      </c>
      <c r="H607" s="18">
        <v>3075.0</v>
      </c>
      <c r="I607" s="18">
        <v>0.0</v>
      </c>
      <c r="J607" s="18">
        <v>43.86487</v>
      </c>
      <c r="K607" s="18">
        <v>44.60475</v>
      </c>
      <c r="L607" s="18">
        <v>49.23809</v>
      </c>
      <c r="M607" s="18">
        <v>32.08198</v>
      </c>
      <c r="N607" s="18">
        <v>0.71925</v>
      </c>
      <c r="O607" s="18">
        <v>3.400842</v>
      </c>
      <c r="P607" s="18">
        <v>3.400842</v>
      </c>
      <c r="Q607" s="18">
        <v>3.400842</v>
      </c>
      <c r="R607" s="18">
        <v>9.121927</v>
      </c>
      <c r="S607" s="18">
        <v>32.08198</v>
      </c>
      <c r="T607" s="18">
        <v>3.400842</v>
      </c>
      <c r="U607" s="18">
        <v>3.400842</v>
      </c>
      <c r="V607" s="18">
        <v>3.400842</v>
      </c>
      <c r="W607" s="18">
        <v>9.121927</v>
      </c>
      <c r="X607" s="18">
        <v>32.08198</v>
      </c>
      <c r="Y607" s="18">
        <v>14.86825</v>
      </c>
      <c r="Z607" s="18">
        <v>0.0</v>
      </c>
      <c r="AA607" s="18">
        <v>4.010878</v>
      </c>
      <c r="AB607" s="18">
        <v>1.255786</v>
      </c>
      <c r="AC607" s="18">
        <v>1.931439</v>
      </c>
      <c r="AD607" s="18">
        <v>2.588363</v>
      </c>
      <c r="AE607" s="18">
        <v>3.655069</v>
      </c>
      <c r="AF607" s="18">
        <v>6.039959</v>
      </c>
      <c r="AG607" s="18">
        <v>6.694172</v>
      </c>
      <c r="AH607" s="18">
        <v>0.0</v>
      </c>
      <c r="AI607" s="18">
        <v>4.021519</v>
      </c>
      <c r="AJ607" s="18">
        <v>2.057606</v>
      </c>
      <c r="AK607" s="18">
        <v>2.610813</v>
      </c>
      <c r="AL607" s="19" t="s">
        <v>58</v>
      </c>
      <c r="AM607" s="19"/>
      <c r="AN607" s="19"/>
      <c r="AO607" s="19"/>
      <c r="AP607" s="19"/>
      <c r="AQ607" s="19"/>
    </row>
    <row r="608">
      <c r="A608" s="14" t="s">
        <v>899</v>
      </c>
      <c r="B608" s="14" t="s">
        <v>947</v>
      </c>
      <c r="C608" s="14" t="s">
        <v>888</v>
      </c>
      <c r="D608" s="14" t="s">
        <v>944</v>
      </c>
      <c r="E608" s="14" t="s">
        <v>60</v>
      </c>
      <c r="F608" s="18">
        <v>14.0</v>
      </c>
      <c r="G608" s="18">
        <v>2.0</v>
      </c>
      <c r="H608" s="18">
        <v>1975.0</v>
      </c>
      <c r="I608" s="18">
        <v>14.0</v>
      </c>
      <c r="J608" s="18">
        <v>24.01204</v>
      </c>
      <c r="K608" s="18">
        <v>27.04014</v>
      </c>
      <c r="L608" s="18">
        <v>28.74934</v>
      </c>
      <c r="M608" s="18">
        <v>18.85722</v>
      </c>
      <c r="N608" s="18">
        <v>0.697379</v>
      </c>
      <c r="O608" s="18">
        <v>0.0</v>
      </c>
      <c r="P608" s="18">
        <v>0.0</v>
      </c>
      <c r="Q608" s="18">
        <v>0.0</v>
      </c>
      <c r="R608" s="18">
        <v>0.322293</v>
      </c>
      <c r="S608" s="18">
        <v>2.514003</v>
      </c>
      <c r="T608" s="18">
        <v>0.322293</v>
      </c>
      <c r="U608" s="18">
        <v>1.335744</v>
      </c>
      <c r="V608" s="18">
        <v>2.514003</v>
      </c>
      <c r="W608" s="18">
        <v>4.010878</v>
      </c>
      <c r="X608" s="18">
        <v>5.407724</v>
      </c>
      <c r="Y608" s="18">
        <v>1.931439</v>
      </c>
      <c r="Z608" s="18">
        <v>0.0</v>
      </c>
      <c r="AA608" s="18">
        <v>4.010878</v>
      </c>
      <c r="AB608" s="18">
        <v>1.255786</v>
      </c>
      <c r="AC608" s="18">
        <v>1.931439</v>
      </c>
      <c r="AD608" s="18">
        <v>1.376803</v>
      </c>
      <c r="AE608" s="18">
        <v>2.514003</v>
      </c>
      <c r="AF608" s="18">
        <v>2.706956</v>
      </c>
      <c r="AG608" s="18">
        <v>2.792947</v>
      </c>
      <c r="AH608" s="18">
        <v>0.0</v>
      </c>
      <c r="AI608" s="18">
        <v>4.021519</v>
      </c>
      <c r="AJ608" s="18">
        <v>2.057606</v>
      </c>
      <c r="AK608" s="18">
        <v>2.610813</v>
      </c>
      <c r="AL608" s="19" t="s">
        <v>58</v>
      </c>
      <c r="AM608" s="19"/>
      <c r="AN608" s="19"/>
      <c r="AO608" s="19"/>
      <c r="AP608" s="19"/>
      <c r="AQ608" s="19"/>
    </row>
    <row r="609">
      <c r="A609" s="14" t="s">
        <v>901</v>
      </c>
      <c r="B609" s="14" t="s">
        <v>948</v>
      </c>
      <c r="C609" s="14" t="s">
        <v>888</v>
      </c>
      <c r="D609" s="14" t="s">
        <v>944</v>
      </c>
      <c r="E609" s="20">
        <v>46300.0</v>
      </c>
      <c r="F609" s="18">
        <v>1.0</v>
      </c>
      <c r="G609" s="18">
        <v>0.0</v>
      </c>
      <c r="H609" s="18">
        <v>0.0</v>
      </c>
      <c r="I609" s="18">
        <v>0.0</v>
      </c>
      <c r="J609" s="18">
        <v>0.0</v>
      </c>
      <c r="K609" s="18">
        <v>0.0</v>
      </c>
      <c r="L609" s="18">
        <v>0.0</v>
      </c>
      <c r="M609" s="18">
        <v>0.0</v>
      </c>
      <c r="N609" s="18">
        <v>0.0</v>
      </c>
      <c r="O609" s="18">
        <v>0.0</v>
      </c>
      <c r="P609" s="18">
        <v>0.0</v>
      </c>
      <c r="Q609" s="18">
        <v>0.0</v>
      </c>
      <c r="R609" s="18">
        <v>0.0</v>
      </c>
      <c r="S609" s="18">
        <v>0.0</v>
      </c>
      <c r="T609" s="18">
        <v>0.0</v>
      </c>
      <c r="U609" s="18">
        <v>0.0</v>
      </c>
      <c r="V609" s="18">
        <v>0.0</v>
      </c>
      <c r="W609" s="18">
        <v>0.0</v>
      </c>
      <c r="X609" s="18">
        <v>0.0</v>
      </c>
      <c r="Y609" s="18">
        <v>0.0</v>
      </c>
      <c r="Z609" s="18">
        <v>0.0</v>
      </c>
      <c r="AA609" s="18">
        <v>4.010878</v>
      </c>
      <c r="AB609" s="18">
        <v>1.255786</v>
      </c>
      <c r="AC609" s="18">
        <v>1.931439</v>
      </c>
      <c r="AD609" s="18">
        <v>2.117664</v>
      </c>
      <c r="AE609" s="18">
        <v>11.04455</v>
      </c>
      <c r="AF609" s="18">
        <v>9.634846</v>
      </c>
      <c r="AG609" s="18">
        <v>9.730538</v>
      </c>
      <c r="AH609" s="18">
        <v>0.0</v>
      </c>
      <c r="AI609" s="18">
        <v>4.021519</v>
      </c>
      <c r="AJ609" s="18">
        <v>2.057606</v>
      </c>
      <c r="AK609" s="18">
        <v>2.610813</v>
      </c>
      <c r="AL609" s="19" t="s">
        <v>58</v>
      </c>
      <c r="AM609" s="19"/>
      <c r="AN609" s="19"/>
      <c r="AO609" s="19"/>
      <c r="AP609" s="19"/>
      <c r="AQ609" s="19"/>
    </row>
    <row r="610">
      <c r="A610" s="14" t="s">
        <v>886</v>
      </c>
      <c r="B610" s="14" t="s">
        <v>949</v>
      </c>
      <c r="C610" s="14" t="s">
        <v>888</v>
      </c>
      <c r="D610" s="14" t="s">
        <v>944</v>
      </c>
      <c r="E610" s="14" t="s">
        <v>62</v>
      </c>
      <c r="F610" s="18">
        <v>46.0</v>
      </c>
      <c r="G610" s="18">
        <v>0.0</v>
      </c>
      <c r="H610" s="18">
        <v>0.0</v>
      </c>
      <c r="I610" s="18">
        <v>0.0</v>
      </c>
      <c r="J610" s="18">
        <v>0.0</v>
      </c>
      <c r="K610" s="18">
        <v>0.0</v>
      </c>
      <c r="L610" s="18">
        <v>0.0</v>
      </c>
      <c r="M610" s="18">
        <v>0.0</v>
      </c>
      <c r="N610" s="18">
        <v>0.0</v>
      </c>
      <c r="O610" s="18">
        <v>0.0</v>
      </c>
      <c r="P610" s="18">
        <v>0.0</v>
      </c>
      <c r="Q610" s="18">
        <v>0.0</v>
      </c>
      <c r="R610" s="18">
        <v>0.0</v>
      </c>
      <c r="S610" s="18">
        <v>0.0</v>
      </c>
      <c r="T610" s="18">
        <v>0.0</v>
      </c>
      <c r="U610" s="18">
        <v>0.0</v>
      </c>
      <c r="V610" s="18">
        <v>0.0</v>
      </c>
      <c r="W610" s="18">
        <v>0.0</v>
      </c>
      <c r="X610" s="18">
        <v>0.0</v>
      </c>
      <c r="Y610" s="18">
        <v>0.0</v>
      </c>
      <c r="Z610" s="18">
        <v>0.0</v>
      </c>
      <c r="AA610" s="18">
        <v>4.010878</v>
      </c>
      <c r="AB610" s="18">
        <v>1.255786</v>
      </c>
      <c r="AC610" s="18">
        <v>1.931439</v>
      </c>
      <c r="AD610" s="18">
        <v>0.0</v>
      </c>
      <c r="AE610" s="18">
        <v>0.0</v>
      </c>
      <c r="AF610" s="18">
        <v>0.0</v>
      </c>
      <c r="AG610" s="18">
        <v>0.0</v>
      </c>
      <c r="AH610" s="18">
        <v>0.0</v>
      </c>
      <c r="AI610" s="18">
        <v>4.021519</v>
      </c>
      <c r="AJ610" s="18">
        <v>2.057606</v>
      </c>
      <c r="AK610" s="18">
        <v>2.610813</v>
      </c>
      <c r="AL610" s="19" t="s">
        <v>58</v>
      </c>
      <c r="AM610" s="19"/>
      <c r="AN610" s="19"/>
      <c r="AO610" s="19"/>
      <c r="AP610" s="19"/>
      <c r="AQ610" s="19"/>
    </row>
    <row r="611">
      <c r="A611" s="14" t="s">
        <v>895</v>
      </c>
      <c r="B611" s="14" t="s">
        <v>950</v>
      </c>
      <c r="C611" s="14" t="s">
        <v>888</v>
      </c>
      <c r="D611" s="14" t="s">
        <v>951</v>
      </c>
      <c r="E611" s="14" t="s">
        <v>72</v>
      </c>
      <c r="F611" s="18">
        <v>2.0</v>
      </c>
      <c r="G611" s="18">
        <v>0.0</v>
      </c>
      <c r="H611" s="18">
        <v>1161.0</v>
      </c>
      <c r="I611" s="18">
        <v>0.0</v>
      </c>
      <c r="J611" s="18">
        <v>9.084249</v>
      </c>
      <c r="K611" s="18">
        <v>10.87451</v>
      </c>
      <c r="L611" s="18">
        <v>10.21659</v>
      </c>
      <c r="M611" s="18">
        <v>6.610837</v>
      </c>
      <c r="N611" s="18">
        <v>0.60792</v>
      </c>
      <c r="O611" s="18">
        <v>4.263675</v>
      </c>
      <c r="P611" s="18">
        <v>4.263675</v>
      </c>
      <c r="Q611" s="18">
        <v>4.263675</v>
      </c>
      <c r="R611" s="18">
        <v>6.610837</v>
      </c>
      <c r="S611" s="18">
        <v>6.610837</v>
      </c>
      <c r="T611" s="18">
        <v>4.263675</v>
      </c>
      <c r="U611" s="18">
        <v>4.263675</v>
      </c>
      <c r="V611" s="18">
        <v>4.263675</v>
      </c>
      <c r="W611" s="18">
        <v>6.610837</v>
      </c>
      <c r="X611" s="18">
        <v>6.610837</v>
      </c>
      <c r="Y611" s="18">
        <v>5.437256</v>
      </c>
      <c r="Z611" s="18">
        <v>0.0</v>
      </c>
      <c r="AA611" s="18">
        <v>3.292215</v>
      </c>
      <c r="AB611" s="18">
        <v>1.172763</v>
      </c>
      <c r="AC611" s="18">
        <v>4.409572</v>
      </c>
      <c r="AD611" s="18">
        <v>2.424242</v>
      </c>
      <c r="AE611" s="18">
        <v>4.263675</v>
      </c>
      <c r="AF611" s="18">
        <v>6.013277</v>
      </c>
      <c r="AG611" s="18">
        <v>5.437256</v>
      </c>
      <c r="AH611" s="18">
        <v>0.0</v>
      </c>
      <c r="AI611" s="18">
        <v>4.021519</v>
      </c>
      <c r="AJ611" s="18">
        <v>2.057606</v>
      </c>
      <c r="AK611" s="18">
        <v>2.610813</v>
      </c>
      <c r="AL611" s="19" t="s">
        <v>58</v>
      </c>
      <c r="AM611" s="19"/>
      <c r="AN611" s="19"/>
      <c r="AO611" s="19"/>
      <c r="AP611" s="19"/>
      <c r="AQ611" s="19"/>
    </row>
    <row r="612">
      <c r="A612" s="14" t="s">
        <v>897</v>
      </c>
      <c r="B612" s="14" t="s">
        <v>952</v>
      </c>
      <c r="C612" s="14" t="s">
        <v>888</v>
      </c>
      <c r="D612" s="14" t="s">
        <v>951</v>
      </c>
      <c r="E612" s="14" t="s">
        <v>75</v>
      </c>
      <c r="F612" s="18">
        <v>3.0</v>
      </c>
      <c r="G612" s="18">
        <v>0.0</v>
      </c>
      <c r="H612" s="18">
        <v>893.0</v>
      </c>
      <c r="I612" s="18">
        <v>0.0</v>
      </c>
      <c r="J612" s="18">
        <v>13.16921</v>
      </c>
      <c r="K612" s="18">
        <v>13.22872</v>
      </c>
      <c r="L612" s="18">
        <v>12.24104</v>
      </c>
      <c r="M612" s="18">
        <v>7.307343</v>
      </c>
      <c r="N612" s="18">
        <v>0.552385</v>
      </c>
      <c r="O612" s="18">
        <v>2.629158</v>
      </c>
      <c r="P612" s="18">
        <v>2.629158</v>
      </c>
      <c r="Q612" s="18">
        <v>2.629158</v>
      </c>
      <c r="R612" s="18">
        <v>3.292215</v>
      </c>
      <c r="S612" s="18">
        <v>7.307343</v>
      </c>
      <c r="T612" s="18">
        <v>2.629158</v>
      </c>
      <c r="U612" s="18">
        <v>2.629158</v>
      </c>
      <c r="V612" s="18">
        <v>2.629158</v>
      </c>
      <c r="W612" s="18">
        <v>3.292215</v>
      </c>
      <c r="X612" s="18">
        <v>7.307343</v>
      </c>
      <c r="Y612" s="18">
        <v>4.409572</v>
      </c>
      <c r="Z612" s="18">
        <v>0.0</v>
      </c>
      <c r="AA612" s="18">
        <v>3.292215</v>
      </c>
      <c r="AB612" s="18">
        <v>1.172763</v>
      </c>
      <c r="AC612" s="18">
        <v>4.409572</v>
      </c>
      <c r="AD612" s="18">
        <v>2.588363</v>
      </c>
      <c r="AE612" s="18">
        <v>3.655069</v>
      </c>
      <c r="AF612" s="18">
        <v>6.039959</v>
      </c>
      <c r="AG612" s="18">
        <v>6.694172</v>
      </c>
      <c r="AH612" s="18">
        <v>0.0</v>
      </c>
      <c r="AI612" s="18">
        <v>4.021519</v>
      </c>
      <c r="AJ612" s="18">
        <v>2.057606</v>
      </c>
      <c r="AK612" s="18">
        <v>2.610813</v>
      </c>
      <c r="AL612" s="19" t="s">
        <v>58</v>
      </c>
      <c r="AM612" s="19"/>
      <c r="AN612" s="19"/>
      <c r="AO612" s="19"/>
      <c r="AP612" s="19"/>
      <c r="AQ612" s="19"/>
    </row>
    <row r="613">
      <c r="A613" s="14" t="s">
        <v>899</v>
      </c>
      <c r="B613" s="14" t="s">
        <v>953</v>
      </c>
      <c r="C613" s="14" t="s">
        <v>888</v>
      </c>
      <c r="D613" s="14" t="s">
        <v>951</v>
      </c>
      <c r="E613" s="14" t="s">
        <v>60</v>
      </c>
      <c r="F613" s="18">
        <v>6.0</v>
      </c>
      <c r="G613" s="18">
        <v>0.0</v>
      </c>
      <c r="H613" s="18">
        <v>993.0</v>
      </c>
      <c r="I613" s="18">
        <v>0.0</v>
      </c>
      <c r="J613" s="18">
        <v>7.842025</v>
      </c>
      <c r="K613" s="18">
        <v>8.734131</v>
      </c>
      <c r="L613" s="18">
        <v>8.442746</v>
      </c>
      <c r="M613" s="18">
        <v>7.289131</v>
      </c>
      <c r="N613" s="18">
        <v>0.834557</v>
      </c>
      <c r="O613" s="18">
        <v>0.0</v>
      </c>
      <c r="P613" s="18">
        <v>0.266667</v>
      </c>
      <c r="Q613" s="18">
        <v>0.266667</v>
      </c>
      <c r="R613" s="18">
        <v>0.72</v>
      </c>
      <c r="S613" s="18">
        <v>1.407332</v>
      </c>
      <c r="T613" s="18">
        <v>0.266667</v>
      </c>
      <c r="U613" s="18">
        <v>0.458333</v>
      </c>
      <c r="V613" s="18">
        <v>0.458333</v>
      </c>
      <c r="W613" s="18">
        <v>0.72</v>
      </c>
      <c r="X613" s="18">
        <v>1.407332</v>
      </c>
      <c r="Y613" s="18">
        <v>1.455689</v>
      </c>
      <c r="Z613" s="18">
        <v>0.0</v>
      </c>
      <c r="AA613" s="18">
        <v>3.292215</v>
      </c>
      <c r="AB613" s="18">
        <v>1.172763</v>
      </c>
      <c r="AC613" s="18">
        <v>4.409572</v>
      </c>
      <c r="AD613" s="18">
        <v>1.376803</v>
      </c>
      <c r="AE613" s="18">
        <v>2.514003</v>
      </c>
      <c r="AF613" s="18">
        <v>2.706956</v>
      </c>
      <c r="AG613" s="18">
        <v>2.792947</v>
      </c>
      <c r="AH613" s="18">
        <v>0.0</v>
      </c>
      <c r="AI613" s="18">
        <v>4.021519</v>
      </c>
      <c r="AJ613" s="18">
        <v>2.057606</v>
      </c>
      <c r="AK613" s="18">
        <v>2.610813</v>
      </c>
      <c r="AL613" s="19" t="s">
        <v>58</v>
      </c>
      <c r="AM613" s="19"/>
      <c r="AN613" s="19"/>
      <c r="AO613" s="19"/>
      <c r="AP613" s="19"/>
      <c r="AQ613" s="19"/>
    </row>
    <row r="614">
      <c r="A614" s="14" t="s">
        <v>886</v>
      </c>
      <c r="B614" s="14" t="s">
        <v>954</v>
      </c>
      <c r="C614" s="14" t="s">
        <v>888</v>
      </c>
      <c r="D614" s="14" t="s">
        <v>951</v>
      </c>
      <c r="E614" s="14" t="s">
        <v>62</v>
      </c>
      <c r="F614" s="18">
        <v>17.0</v>
      </c>
      <c r="G614" s="18">
        <v>2.0</v>
      </c>
      <c r="H614" s="18">
        <v>60.0</v>
      </c>
      <c r="I614" s="18">
        <v>60.0</v>
      </c>
      <c r="J614" s="18">
        <v>0.0</v>
      </c>
      <c r="K614" s="18">
        <v>0.0</v>
      </c>
      <c r="L614" s="18">
        <v>0.0</v>
      </c>
      <c r="M614" s="18">
        <v>0.0</v>
      </c>
      <c r="N614" s="18">
        <v>0.0</v>
      </c>
      <c r="O614" s="18">
        <v>0.0</v>
      </c>
      <c r="P614" s="18">
        <v>0.0</v>
      </c>
      <c r="Q614" s="18">
        <v>0.0</v>
      </c>
      <c r="R614" s="18">
        <v>0.0</v>
      </c>
      <c r="S614" s="18">
        <v>0.0</v>
      </c>
      <c r="T614" s="18">
        <v>0.0</v>
      </c>
      <c r="U614" s="18">
        <v>0.0</v>
      </c>
      <c r="V614" s="18">
        <v>0.0</v>
      </c>
      <c r="W614" s="18">
        <v>0.0</v>
      </c>
      <c r="X614" s="18">
        <v>0.0</v>
      </c>
      <c r="Y614" s="18">
        <v>0.0</v>
      </c>
      <c r="Z614" s="18">
        <v>0.0</v>
      </c>
      <c r="AA614" s="18">
        <v>3.292215</v>
      </c>
      <c r="AB614" s="18">
        <v>1.172763</v>
      </c>
      <c r="AC614" s="18">
        <v>4.409572</v>
      </c>
      <c r="AD614" s="18">
        <v>0.0</v>
      </c>
      <c r="AE614" s="18">
        <v>0.0</v>
      </c>
      <c r="AF614" s="18">
        <v>0.0</v>
      </c>
      <c r="AG614" s="18">
        <v>0.0</v>
      </c>
      <c r="AH614" s="18">
        <v>0.0</v>
      </c>
      <c r="AI614" s="18">
        <v>4.021519</v>
      </c>
      <c r="AJ614" s="18">
        <v>2.057606</v>
      </c>
      <c r="AK614" s="18">
        <v>2.610813</v>
      </c>
      <c r="AL614" s="19" t="s">
        <v>58</v>
      </c>
      <c r="AM614" s="19"/>
      <c r="AN614" s="19"/>
      <c r="AO614" s="19"/>
      <c r="AP614" s="19"/>
      <c r="AQ614" s="19"/>
    </row>
    <row r="615">
      <c r="A615" s="14" t="s">
        <v>955</v>
      </c>
      <c r="B615" s="14" t="s">
        <v>956</v>
      </c>
      <c r="C615" s="14" t="s">
        <v>957</v>
      </c>
      <c r="D615" s="14" t="s">
        <v>958</v>
      </c>
      <c r="E615" s="14" t="s">
        <v>62</v>
      </c>
      <c r="F615" s="18">
        <v>1.0</v>
      </c>
      <c r="G615" s="18">
        <v>0.0</v>
      </c>
      <c r="H615" s="18">
        <v>0.0</v>
      </c>
      <c r="I615" s="18">
        <v>0.0</v>
      </c>
      <c r="J615" s="18">
        <v>0.0</v>
      </c>
      <c r="K615" s="18">
        <v>0.0</v>
      </c>
      <c r="L615" s="18">
        <v>0.0</v>
      </c>
      <c r="M615" s="18">
        <v>0.0</v>
      </c>
      <c r="N615" s="18">
        <v>0.0</v>
      </c>
      <c r="O615" s="18">
        <v>0.0</v>
      </c>
      <c r="P615" s="18">
        <v>0.0</v>
      </c>
      <c r="Q615" s="18">
        <v>0.0</v>
      </c>
      <c r="R615" s="18">
        <v>0.0</v>
      </c>
      <c r="S615" s="18">
        <v>0.0</v>
      </c>
      <c r="T615" s="18">
        <v>0.0</v>
      </c>
      <c r="U615" s="18">
        <v>0.0</v>
      </c>
      <c r="V615" s="18">
        <v>0.0</v>
      </c>
      <c r="W615" s="18">
        <v>0.0</v>
      </c>
      <c r="X615" s="18">
        <v>0.0</v>
      </c>
      <c r="Y615" s="18">
        <v>0.0</v>
      </c>
      <c r="Z615" s="18">
        <v>0.0</v>
      </c>
      <c r="AA615" s="18">
        <v>0.0</v>
      </c>
      <c r="AB615" s="18">
        <v>0.0</v>
      </c>
      <c r="AC615" s="18">
        <v>0.0</v>
      </c>
      <c r="AD615" s="18">
        <v>0.0</v>
      </c>
      <c r="AE615" s="18">
        <v>0.0</v>
      </c>
      <c r="AF615" s="18">
        <v>0.0</v>
      </c>
      <c r="AG615" s="18">
        <v>0.0</v>
      </c>
      <c r="AH615" s="18">
        <v>0.0</v>
      </c>
      <c r="AI615" s="18">
        <v>0.0</v>
      </c>
      <c r="AJ615" s="18">
        <v>0.0</v>
      </c>
      <c r="AK615" s="18">
        <v>0.0</v>
      </c>
      <c r="AL615" s="19" t="s">
        <v>58</v>
      </c>
      <c r="AM615" s="19"/>
      <c r="AN615" s="19"/>
      <c r="AO615" s="19"/>
      <c r="AP615" s="19"/>
      <c r="AQ615" s="19"/>
    </row>
    <row r="616">
      <c r="A616" s="14" t="s">
        <v>959</v>
      </c>
      <c r="B616" s="14" t="s">
        <v>960</v>
      </c>
      <c r="C616" s="14" t="s">
        <v>961</v>
      </c>
      <c r="D616" s="14" t="s">
        <v>962</v>
      </c>
      <c r="E616" s="14" t="s">
        <v>88</v>
      </c>
      <c r="F616" s="18">
        <v>7.0</v>
      </c>
      <c r="G616" s="18">
        <v>0.0</v>
      </c>
      <c r="H616" s="18">
        <v>4675.0</v>
      </c>
      <c r="I616" s="18">
        <v>0.0</v>
      </c>
      <c r="J616" s="18">
        <v>1173.187</v>
      </c>
      <c r="K616" s="18">
        <v>1179.508</v>
      </c>
      <c r="L616" s="18">
        <v>1194.458</v>
      </c>
      <c r="M616" s="18">
        <v>751.2423</v>
      </c>
      <c r="N616" s="18">
        <v>0.636911</v>
      </c>
      <c r="O616" s="18">
        <v>48.43957</v>
      </c>
      <c r="P616" s="18">
        <v>67.15731</v>
      </c>
      <c r="Q616" s="18">
        <v>75.81989</v>
      </c>
      <c r="R616" s="18">
        <v>109.207</v>
      </c>
      <c r="S616" s="18">
        <v>127.6423</v>
      </c>
      <c r="T616" s="18">
        <v>48.43957</v>
      </c>
      <c r="U616" s="18">
        <v>67.15731</v>
      </c>
      <c r="V616" s="18">
        <v>75.81989</v>
      </c>
      <c r="W616" s="18">
        <v>109.207</v>
      </c>
      <c r="X616" s="18">
        <v>127.6423</v>
      </c>
      <c r="Y616" s="18">
        <v>168.5012</v>
      </c>
      <c r="Z616" s="18">
        <v>0.0</v>
      </c>
      <c r="AA616" s="18">
        <v>64.97499</v>
      </c>
      <c r="AB616" s="18">
        <v>30.42347</v>
      </c>
      <c r="AC616" s="18">
        <v>59.83797</v>
      </c>
      <c r="AD616" s="18">
        <v>58.10169</v>
      </c>
      <c r="AE616" s="18">
        <v>129.2987</v>
      </c>
      <c r="AF616" s="18">
        <v>202.0053</v>
      </c>
      <c r="AG616" s="18">
        <v>177.0103</v>
      </c>
      <c r="AH616" s="18">
        <v>0.0</v>
      </c>
      <c r="AI616" s="18">
        <v>55.35194</v>
      </c>
      <c r="AJ616" s="18">
        <v>17.84486</v>
      </c>
      <c r="AK616" s="18">
        <v>11.99677</v>
      </c>
      <c r="AL616" s="19" t="s">
        <v>58</v>
      </c>
      <c r="AM616" s="19"/>
      <c r="AN616" s="19"/>
      <c r="AO616" s="19"/>
      <c r="AP616" s="19"/>
      <c r="AQ616" s="19"/>
    </row>
    <row r="617">
      <c r="A617" s="14" t="s">
        <v>963</v>
      </c>
      <c r="B617" s="14" t="s">
        <v>964</v>
      </c>
      <c r="C617" s="14" t="s">
        <v>961</v>
      </c>
      <c r="D617" s="14" t="s">
        <v>962</v>
      </c>
      <c r="E617" s="17">
        <v>46310.0</v>
      </c>
      <c r="F617" s="18">
        <v>7.0</v>
      </c>
      <c r="G617" s="18">
        <v>0.0</v>
      </c>
      <c r="H617" s="18">
        <v>1671.0</v>
      </c>
      <c r="I617" s="18">
        <v>0.0</v>
      </c>
      <c r="J617" s="18">
        <v>399.8567</v>
      </c>
      <c r="K617" s="18">
        <v>418.8658</v>
      </c>
      <c r="L617" s="18">
        <v>440.6829</v>
      </c>
      <c r="M617" s="18">
        <v>310.7497</v>
      </c>
      <c r="N617" s="18">
        <v>0.741884</v>
      </c>
      <c r="O617" s="18">
        <v>0.0</v>
      </c>
      <c r="P617" s="18">
        <v>2.813444</v>
      </c>
      <c r="Q617" s="18">
        <v>17.10129</v>
      </c>
      <c r="R617" s="18">
        <v>23.22633</v>
      </c>
      <c r="S617" s="18">
        <v>64.97499</v>
      </c>
      <c r="T617" s="18">
        <v>2.813444</v>
      </c>
      <c r="U617" s="18">
        <v>17.10129</v>
      </c>
      <c r="V617" s="18">
        <v>17.10129</v>
      </c>
      <c r="W617" s="18">
        <v>64.97499</v>
      </c>
      <c r="X617" s="18">
        <v>77.27976</v>
      </c>
      <c r="Y617" s="18">
        <v>59.83797</v>
      </c>
      <c r="Z617" s="18">
        <v>0.0</v>
      </c>
      <c r="AA617" s="18">
        <v>64.97499</v>
      </c>
      <c r="AB617" s="18">
        <v>30.42347</v>
      </c>
      <c r="AC617" s="18">
        <v>59.83797</v>
      </c>
      <c r="AD617" s="18">
        <v>17.7571</v>
      </c>
      <c r="AE617" s="18">
        <v>60.3017</v>
      </c>
      <c r="AF617" s="18">
        <v>73.6803</v>
      </c>
      <c r="AG617" s="18">
        <v>59.83797</v>
      </c>
      <c r="AH617" s="18">
        <v>0.0</v>
      </c>
      <c r="AI617" s="18">
        <v>55.35194</v>
      </c>
      <c r="AJ617" s="18">
        <v>17.84486</v>
      </c>
      <c r="AK617" s="18">
        <v>11.99677</v>
      </c>
      <c r="AL617" s="19" t="s">
        <v>58</v>
      </c>
      <c r="AM617" s="19"/>
      <c r="AN617" s="19"/>
      <c r="AO617" s="19"/>
      <c r="AP617" s="19"/>
      <c r="AQ617" s="19"/>
    </row>
    <row r="618">
      <c r="A618" s="14" t="s">
        <v>965</v>
      </c>
      <c r="B618" s="14" t="s">
        <v>966</v>
      </c>
      <c r="C618" s="14" t="s">
        <v>961</v>
      </c>
      <c r="D618" s="14" t="s">
        <v>962</v>
      </c>
      <c r="E618" s="14" t="s">
        <v>72</v>
      </c>
      <c r="F618" s="18">
        <v>1.0</v>
      </c>
      <c r="G618" s="18">
        <v>0.0</v>
      </c>
      <c r="H618" s="18">
        <v>376.0</v>
      </c>
      <c r="I618" s="18">
        <v>0.0</v>
      </c>
      <c r="J618" s="18">
        <v>81.00793</v>
      </c>
      <c r="K618" s="18">
        <v>85.31042</v>
      </c>
      <c r="L618" s="18">
        <v>84.71233</v>
      </c>
      <c r="M618" s="18">
        <v>85.31042</v>
      </c>
      <c r="N618" s="18">
        <v>1.0</v>
      </c>
      <c r="O618" s="18">
        <v>85.31042</v>
      </c>
      <c r="P618" s="18">
        <v>85.31042</v>
      </c>
      <c r="Q618" s="18">
        <v>85.31042</v>
      </c>
      <c r="R618" s="18">
        <v>85.31042</v>
      </c>
      <c r="S618" s="18">
        <v>85.31042</v>
      </c>
      <c r="T618" s="18">
        <v>85.31042</v>
      </c>
      <c r="U618" s="18">
        <v>85.31042</v>
      </c>
      <c r="V618" s="18">
        <v>85.31042</v>
      </c>
      <c r="W618" s="18">
        <v>85.31042</v>
      </c>
      <c r="X618" s="18">
        <v>85.31042</v>
      </c>
      <c r="Y618" s="18">
        <v>85.31042</v>
      </c>
      <c r="Z618" s="18">
        <v>0.0</v>
      </c>
      <c r="AA618" s="18">
        <v>64.97499</v>
      </c>
      <c r="AB618" s="18">
        <v>30.42347</v>
      </c>
      <c r="AC618" s="18">
        <v>59.83797</v>
      </c>
      <c r="AD618" s="18">
        <v>7.07565</v>
      </c>
      <c r="AE618" s="18">
        <v>33.24818</v>
      </c>
      <c r="AF618" s="18">
        <v>28.67151</v>
      </c>
      <c r="AG618" s="18">
        <v>32.88374</v>
      </c>
      <c r="AH618" s="18">
        <v>0.0</v>
      </c>
      <c r="AI618" s="18">
        <v>55.35194</v>
      </c>
      <c r="AJ618" s="18">
        <v>17.84486</v>
      </c>
      <c r="AK618" s="18">
        <v>11.99677</v>
      </c>
      <c r="AL618" s="19" t="s">
        <v>58</v>
      </c>
      <c r="AM618" s="19"/>
      <c r="AN618" s="19"/>
      <c r="AO618" s="19"/>
      <c r="AP618" s="19"/>
      <c r="AQ618" s="19"/>
    </row>
    <row r="619">
      <c r="A619" s="14" t="s">
        <v>967</v>
      </c>
      <c r="B619" s="14" t="s">
        <v>968</v>
      </c>
      <c r="C619" s="14" t="s">
        <v>961</v>
      </c>
      <c r="D619" s="14" t="s">
        <v>962</v>
      </c>
      <c r="E619" s="20">
        <v>46300.0</v>
      </c>
      <c r="F619" s="18">
        <v>17.0</v>
      </c>
      <c r="G619" s="18">
        <v>0.0</v>
      </c>
      <c r="H619" s="18">
        <v>3058.0</v>
      </c>
      <c r="I619" s="18">
        <v>0.0</v>
      </c>
      <c r="J619" s="18">
        <v>994.3424</v>
      </c>
      <c r="K619" s="18">
        <v>963.157</v>
      </c>
      <c r="L619" s="18">
        <v>950.0799</v>
      </c>
      <c r="M619" s="18">
        <v>636.6817</v>
      </c>
      <c r="N619" s="18">
        <v>0.661036</v>
      </c>
      <c r="O619" s="18">
        <v>0.0</v>
      </c>
      <c r="P619" s="18">
        <v>11.81571</v>
      </c>
      <c r="Q619" s="18">
        <v>14.72017</v>
      </c>
      <c r="R619" s="18">
        <v>29.11456</v>
      </c>
      <c r="S619" s="18">
        <v>56.20545</v>
      </c>
      <c r="T619" s="18">
        <v>11.81571</v>
      </c>
      <c r="U619" s="18">
        <v>14.72017</v>
      </c>
      <c r="V619" s="18">
        <v>18.37794</v>
      </c>
      <c r="W619" s="18">
        <v>34.1301</v>
      </c>
      <c r="X619" s="18">
        <v>67.99411</v>
      </c>
      <c r="Y619" s="18">
        <v>56.6563</v>
      </c>
      <c r="Z619" s="18">
        <v>0.0</v>
      </c>
      <c r="AA619" s="18">
        <v>64.97499</v>
      </c>
      <c r="AB619" s="18">
        <v>30.42347</v>
      </c>
      <c r="AC619" s="18">
        <v>59.83797</v>
      </c>
      <c r="AD619" s="18">
        <v>26.27795</v>
      </c>
      <c r="AE619" s="18">
        <v>48.40812</v>
      </c>
      <c r="AF619" s="18">
        <v>105.8746</v>
      </c>
      <c r="AG619" s="18">
        <v>56.6563</v>
      </c>
      <c r="AH619" s="18">
        <v>0.0</v>
      </c>
      <c r="AI619" s="18">
        <v>55.35194</v>
      </c>
      <c r="AJ619" s="18">
        <v>17.84486</v>
      </c>
      <c r="AK619" s="18">
        <v>11.99677</v>
      </c>
      <c r="AL619" s="19" t="s">
        <v>58</v>
      </c>
      <c r="AM619" s="19"/>
      <c r="AN619" s="19"/>
      <c r="AO619" s="19"/>
      <c r="AP619" s="19"/>
      <c r="AQ619" s="19"/>
    </row>
    <row r="620">
      <c r="A620" s="14" t="s">
        <v>969</v>
      </c>
      <c r="B620" s="14" t="s">
        <v>970</v>
      </c>
      <c r="C620" s="14" t="s">
        <v>961</v>
      </c>
      <c r="D620" s="14" t="s">
        <v>962</v>
      </c>
      <c r="E620" s="14" t="s">
        <v>62</v>
      </c>
      <c r="F620" s="18">
        <v>55.0</v>
      </c>
      <c r="G620" s="18">
        <v>0.0</v>
      </c>
      <c r="H620" s="18">
        <v>0.0</v>
      </c>
      <c r="I620" s="18">
        <v>0.0</v>
      </c>
      <c r="J620" s="18">
        <v>0.0</v>
      </c>
      <c r="K620" s="18">
        <v>0.0</v>
      </c>
      <c r="L620" s="18">
        <v>0.0</v>
      </c>
      <c r="M620" s="18">
        <v>0.0</v>
      </c>
      <c r="N620" s="18">
        <v>0.0</v>
      </c>
      <c r="O620" s="18">
        <v>0.0</v>
      </c>
      <c r="P620" s="18">
        <v>0.0</v>
      </c>
      <c r="Q620" s="18">
        <v>0.0</v>
      </c>
      <c r="R620" s="18">
        <v>0.0</v>
      </c>
      <c r="S620" s="18">
        <v>0.0</v>
      </c>
      <c r="T620" s="18">
        <v>0.0</v>
      </c>
      <c r="U620" s="18">
        <v>0.0</v>
      </c>
      <c r="V620" s="18">
        <v>0.0</v>
      </c>
      <c r="W620" s="18">
        <v>0.0</v>
      </c>
      <c r="X620" s="18">
        <v>0.0</v>
      </c>
      <c r="Y620" s="18">
        <v>0.0</v>
      </c>
      <c r="Z620" s="18">
        <v>0.0</v>
      </c>
      <c r="AA620" s="18">
        <v>64.97499</v>
      </c>
      <c r="AB620" s="18">
        <v>30.42347</v>
      </c>
      <c r="AC620" s="18">
        <v>59.83797</v>
      </c>
      <c r="AD620" s="18">
        <v>0.0</v>
      </c>
      <c r="AE620" s="18">
        <v>0.0</v>
      </c>
      <c r="AF620" s="18">
        <v>0.0</v>
      </c>
      <c r="AG620" s="18">
        <v>0.0</v>
      </c>
      <c r="AH620" s="18">
        <v>0.0</v>
      </c>
      <c r="AI620" s="18">
        <v>55.35194</v>
      </c>
      <c r="AJ620" s="18">
        <v>17.84486</v>
      </c>
      <c r="AK620" s="18">
        <v>11.99677</v>
      </c>
      <c r="AL620" s="19" t="s">
        <v>58</v>
      </c>
      <c r="AM620" s="19"/>
      <c r="AN620" s="19"/>
      <c r="AO620" s="19"/>
      <c r="AP620" s="19"/>
      <c r="AQ620" s="19"/>
    </row>
    <row r="621">
      <c r="A621" s="14" t="s">
        <v>969</v>
      </c>
      <c r="B621" s="14" t="s">
        <v>971</v>
      </c>
      <c r="C621" s="14" t="s">
        <v>961</v>
      </c>
      <c r="D621" s="14" t="s">
        <v>972</v>
      </c>
      <c r="E621" s="14" t="s">
        <v>62</v>
      </c>
      <c r="F621" s="18">
        <v>4.0</v>
      </c>
      <c r="G621" s="18">
        <v>0.0</v>
      </c>
      <c r="H621" s="18">
        <v>0.0</v>
      </c>
      <c r="I621" s="18">
        <v>0.0</v>
      </c>
      <c r="J621" s="18">
        <v>0.0</v>
      </c>
      <c r="K621" s="18">
        <v>0.0</v>
      </c>
      <c r="L621" s="18">
        <v>0.0</v>
      </c>
      <c r="M621" s="18">
        <v>0.0</v>
      </c>
      <c r="N621" s="18">
        <v>0.0</v>
      </c>
      <c r="O621" s="18">
        <v>0.0</v>
      </c>
      <c r="P621" s="18">
        <v>0.0</v>
      </c>
      <c r="Q621" s="18">
        <v>0.0</v>
      </c>
      <c r="R621" s="18">
        <v>0.0</v>
      </c>
      <c r="S621" s="18">
        <v>0.0</v>
      </c>
      <c r="T621" s="18">
        <v>0.0</v>
      </c>
      <c r="U621" s="18">
        <v>0.0</v>
      </c>
      <c r="V621" s="18">
        <v>0.0</v>
      </c>
      <c r="W621" s="18">
        <v>0.0</v>
      </c>
      <c r="X621" s="18">
        <v>0.0</v>
      </c>
      <c r="Y621" s="18">
        <v>0.0</v>
      </c>
      <c r="Z621" s="18">
        <v>0.0</v>
      </c>
      <c r="AA621" s="18">
        <v>4.088455</v>
      </c>
      <c r="AB621" s="18">
        <v>2.588991</v>
      </c>
      <c r="AC621" s="18">
        <v>5.098565</v>
      </c>
      <c r="AD621" s="18">
        <v>0.0</v>
      </c>
      <c r="AE621" s="18">
        <v>0.0</v>
      </c>
      <c r="AF621" s="18">
        <v>0.0</v>
      </c>
      <c r="AG621" s="18">
        <v>0.0</v>
      </c>
      <c r="AH621" s="18">
        <v>0.0</v>
      </c>
      <c r="AI621" s="18">
        <v>55.35194</v>
      </c>
      <c r="AJ621" s="18">
        <v>17.84486</v>
      </c>
      <c r="AK621" s="18">
        <v>11.99677</v>
      </c>
      <c r="AL621" s="19" t="s">
        <v>58</v>
      </c>
      <c r="AM621" s="19"/>
      <c r="AN621" s="19"/>
      <c r="AO621" s="19"/>
      <c r="AP621" s="19"/>
      <c r="AQ621" s="19"/>
    </row>
    <row r="622">
      <c r="A622" s="14" t="s">
        <v>969</v>
      </c>
      <c r="B622" s="14" t="s">
        <v>305</v>
      </c>
      <c r="C622" s="14" t="s">
        <v>961</v>
      </c>
      <c r="D622" s="14" t="s">
        <v>295</v>
      </c>
      <c r="E622" s="14" t="s">
        <v>62</v>
      </c>
      <c r="F622" s="18">
        <v>4.0</v>
      </c>
      <c r="G622" s="18">
        <v>0.0</v>
      </c>
      <c r="H622" s="18">
        <v>0.0</v>
      </c>
      <c r="I622" s="18">
        <v>0.0</v>
      </c>
      <c r="J622" s="18">
        <v>0.0</v>
      </c>
      <c r="K622" s="18">
        <v>0.0</v>
      </c>
      <c r="L622" s="18">
        <v>0.0</v>
      </c>
      <c r="M622" s="18">
        <v>0.0</v>
      </c>
      <c r="N622" s="18">
        <v>0.0</v>
      </c>
      <c r="O622" s="18">
        <v>0.0</v>
      </c>
      <c r="P622" s="18">
        <v>0.0</v>
      </c>
      <c r="Q622" s="18">
        <v>0.0</v>
      </c>
      <c r="R622" s="18">
        <v>0.0</v>
      </c>
      <c r="S622" s="18">
        <v>0.0</v>
      </c>
      <c r="T622" s="18">
        <v>0.0</v>
      </c>
      <c r="U622" s="18">
        <v>0.0</v>
      </c>
      <c r="V622" s="18">
        <v>0.0</v>
      </c>
      <c r="W622" s="18">
        <v>0.0</v>
      </c>
      <c r="X622" s="18">
        <v>0.0</v>
      </c>
      <c r="Y622" s="18">
        <v>0.0</v>
      </c>
      <c r="Z622" s="18">
        <v>0.0</v>
      </c>
      <c r="AA622" s="18">
        <v>42.38207</v>
      </c>
      <c r="AB622" s="18">
        <v>33.90873</v>
      </c>
      <c r="AC622" s="18">
        <v>27.57779</v>
      </c>
      <c r="AD622" s="18">
        <v>0.0</v>
      </c>
      <c r="AE622" s="18">
        <v>0.0</v>
      </c>
      <c r="AF622" s="18">
        <v>0.0</v>
      </c>
      <c r="AG622" s="18">
        <v>0.0</v>
      </c>
      <c r="AH622" s="18">
        <v>0.0</v>
      </c>
      <c r="AI622" s="18">
        <v>55.35194</v>
      </c>
      <c r="AJ622" s="18">
        <v>17.84486</v>
      </c>
      <c r="AK622" s="18">
        <v>11.99677</v>
      </c>
      <c r="AL622" s="19" t="s">
        <v>58</v>
      </c>
      <c r="AM622" s="19"/>
      <c r="AN622" s="19"/>
      <c r="AO622" s="19"/>
      <c r="AP622" s="19"/>
      <c r="AQ622" s="19"/>
    </row>
    <row r="623">
      <c r="A623" s="14" t="s">
        <v>959</v>
      </c>
      <c r="B623" s="14" t="s">
        <v>973</v>
      </c>
      <c r="C623" s="14" t="s">
        <v>961</v>
      </c>
      <c r="D623" s="14" t="s">
        <v>974</v>
      </c>
      <c r="E623" s="14" t="s">
        <v>88</v>
      </c>
      <c r="F623" s="18">
        <v>15.0</v>
      </c>
      <c r="G623" s="18">
        <v>0.0</v>
      </c>
      <c r="H623" s="18">
        <v>31168.0</v>
      </c>
      <c r="I623" s="18">
        <v>0.0</v>
      </c>
      <c r="J623" s="18">
        <v>5181.154</v>
      </c>
      <c r="K623" s="18">
        <v>5209.314</v>
      </c>
      <c r="L623" s="18">
        <v>5025.488</v>
      </c>
      <c r="M623" s="18">
        <v>3988.873</v>
      </c>
      <c r="N623" s="18">
        <v>0.765719</v>
      </c>
      <c r="O623" s="18">
        <v>0.0</v>
      </c>
      <c r="P623" s="18">
        <v>0.0</v>
      </c>
      <c r="Q623" s="18">
        <v>52.20521</v>
      </c>
      <c r="R623" s="18">
        <v>85.88392</v>
      </c>
      <c r="S623" s="18">
        <v>340.3357</v>
      </c>
      <c r="T623" s="18">
        <v>55.8071</v>
      </c>
      <c r="U623" s="18">
        <v>60.54846</v>
      </c>
      <c r="V623" s="18">
        <v>85.88392</v>
      </c>
      <c r="W623" s="18">
        <v>109.6525</v>
      </c>
      <c r="X623" s="18">
        <v>426.9826</v>
      </c>
      <c r="Y623" s="18">
        <v>347.2876</v>
      </c>
      <c r="Z623" s="18">
        <v>0.0</v>
      </c>
      <c r="AA623" s="18">
        <v>56.10846</v>
      </c>
      <c r="AB623" s="18">
        <v>20.346</v>
      </c>
      <c r="AC623" s="18">
        <v>32.88374</v>
      </c>
      <c r="AD623" s="18">
        <v>58.10169</v>
      </c>
      <c r="AE623" s="18">
        <v>129.2987</v>
      </c>
      <c r="AF623" s="18">
        <v>202.0053</v>
      </c>
      <c r="AG623" s="18">
        <v>177.0103</v>
      </c>
      <c r="AH623" s="18">
        <v>0.0</v>
      </c>
      <c r="AI623" s="18">
        <v>55.35194</v>
      </c>
      <c r="AJ623" s="18">
        <v>17.84486</v>
      </c>
      <c r="AK623" s="18">
        <v>11.99677</v>
      </c>
      <c r="AL623" s="19" t="s">
        <v>58</v>
      </c>
      <c r="AM623" s="19"/>
      <c r="AN623" s="19"/>
      <c r="AO623" s="19"/>
      <c r="AP623" s="19"/>
      <c r="AQ623" s="19"/>
    </row>
    <row r="624">
      <c r="A624" s="14" t="s">
        <v>963</v>
      </c>
      <c r="B624" s="14" t="s">
        <v>975</v>
      </c>
      <c r="C624" s="14" t="s">
        <v>961</v>
      </c>
      <c r="D624" s="14" t="s">
        <v>974</v>
      </c>
      <c r="E624" s="17">
        <v>46310.0</v>
      </c>
      <c r="F624" s="18">
        <v>45.0</v>
      </c>
      <c r="G624" s="18">
        <v>0.0</v>
      </c>
      <c r="H624" s="18">
        <v>23429.0</v>
      </c>
      <c r="I624" s="18">
        <v>0.0</v>
      </c>
      <c r="J624" s="18">
        <v>4166.629</v>
      </c>
      <c r="K624" s="18">
        <v>4326.878</v>
      </c>
      <c r="L624" s="18">
        <v>4429.156</v>
      </c>
      <c r="M624" s="18">
        <v>3497.269</v>
      </c>
      <c r="N624" s="18">
        <v>0.808266</v>
      </c>
      <c r="O624" s="18">
        <v>0.0</v>
      </c>
      <c r="P624" s="18">
        <v>0.0</v>
      </c>
      <c r="Q624" s="18">
        <v>0.0</v>
      </c>
      <c r="R624" s="18">
        <v>21.2431</v>
      </c>
      <c r="S624" s="18">
        <v>65.83333</v>
      </c>
      <c r="T624" s="18">
        <v>18.21536</v>
      </c>
      <c r="U624" s="18">
        <v>33.71435</v>
      </c>
      <c r="V624" s="18">
        <v>52.16156</v>
      </c>
      <c r="W624" s="18">
        <v>76.20304</v>
      </c>
      <c r="X624" s="18">
        <v>108.173</v>
      </c>
      <c r="Y624" s="18">
        <v>96.15284</v>
      </c>
      <c r="Z624" s="18">
        <v>0.0</v>
      </c>
      <c r="AA624" s="18">
        <v>56.10846</v>
      </c>
      <c r="AB624" s="18">
        <v>20.346</v>
      </c>
      <c r="AC624" s="18">
        <v>32.88374</v>
      </c>
      <c r="AD624" s="18">
        <v>17.7571</v>
      </c>
      <c r="AE624" s="18">
        <v>60.3017</v>
      </c>
      <c r="AF624" s="18">
        <v>73.6803</v>
      </c>
      <c r="AG624" s="18">
        <v>59.83797</v>
      </c>
      <c r="AH624" s="18">
        <v>0.0</v>
      </c>
      <c r="AI624" s="18">
        <v>55.35194</v>
      </c>
      <c r="AJ624" s="18">
        <v>17.84486</v>
      </c>
      <c r="AK624" s="18">
        <v>11.99677</v>
      </c>
      <c r="AL624" s="19" t="s">
        <v>58</v>
      </c>
      <c r="AM624" s="19"/>
      <c r="AN624" s="19"/>
      <c r="AO624" s="19"/>
      <c r="AP624" s="19"/>
      <c r="AQ624" s="19"/>
    </row>
    <row r="625">
      <c r="A625" s="14" t="s">
        <v>965</v>
      </c>
      <c r="B625" s="14" t="s">
        <v>976</v>
      </c>
      <c r="C625" s="14" t="s">
        <v>961</v>
      </c>
      <c r="D625" s="14" t="s">
        <v>974</v>
      </c>
      <c r="E625" s="14" t="s">
        <v>72</v>
      </c>
      <c r="F625" s="18">
        <v>32.0</v>
      </c>
      <c r="G625" s="18">
        <v>0.0</v>
      </c>
      <c r="H625" s="18">
        <v>4987.0</v>
      </c>
      <c r="I625" s="18">
        <v>0.0</v>
      </c>
      <c r="J625" s="18">
        <v>977.4434</v>
      </c>
      <c r="K625" s="18">
        <v>1052.28</v>
      </c>
      <c r="L625" s="18">
        <v>1083.74</v>
      </c>
      <c r="M625" s="18">
        <v>806.9341</v>
      </c>
      <c r="N625" s="18">
        <v>0.766844</v>
      </c>
      <c r="O625" s="18">
        <v>0.0</v>
      </c>
      <c r="P625" s="18">
        <v>0.0</v>
      </c>
      <c r="Q625" s="18">
        <v>0.0</v>
      </c>
      <c r="R625" s="18">
        <v>5.950484</v>
      </c>
      <c r="S625" s="18">
        <v>41.68665</v>
      </c>
      <c r="T625" s="18">
        <v>5.950484</v>
      </c>
      <c r="U625" s="18">
        <v>11.17966</v>
      </c>
      <c r="V625" s="18">
        <v>29.69622</v>
      </c>
      <c r="W625" s="18">
        <v>43.38669</v>
      </c>
      <c r="X625" s="18">
        <v>85.15865</v>
      </c>
      <c r="Y625" s="18">
        <v>32.88374</v>
      </c>
      <c r="Z625" s="18">
        <v>0.0</v>
      </c>
      <c r="AA625" s="18">
        <v>56.10846</v>
      </c>
      <c r="AB625" s="18">
        <v>20.346</v>
      </c>
      <c r="AC625" s="18">
        <v>32.88374</v>
      </c>
      <c r="AD625" s="18">
        <v>7.07565</v>
      </c>
      <c r="AE625" s="18">
        <v>33.24818</v>
      </c>
      <c r="AF625" s="18">
        <v>28.67151</v>
      </c>
      <c r="AG625" s="18">
        <v>32.88374</v>
      </c>
      <c r="AH625" s="18">
        <v>0.0</v>
      </c>
      <c r="AI625" s="18">
        <v>55.35194</v>
      </c>
      <c r="AJ625" s="18">
        <v>17.84486</v>
      </c>
      <c r="AK625" s="18">
        <v>11.99677</v>
      </c>
      <c r="AL625" s="19" t="s">
        <v>58</v>
      </c>
      <c r="AM625" s="19"/>
      <c r="AN625" s="19"/>
      <c r="AO625" s="19"/>
      <c r="AP625" s="19"/>
      <c r="AQ625" s="19"/>
    </row>
    <row r="626">
      <c r="A626" s="14" t="s">
        <v>977</v>
      </c>
      <c r="B626" s="14" t="s">
        <v>978</v>
      </c>
      <c r="C626" s="14" t="s">
        <v>961</v>
      </c>
      <c r="D626" s="14" t="s">
        <v>974</v>
      </c>
      <c r="E626" s="14" t="s">
        <v>75</v>
      </c>
      <c r="F626" s="18">
        <v>27.0</v>
      </c>
      <c r="G626" s="18">
        <v>0.0</v>
      </c>
      <c r="H626" s="18">
        <v>1344.0</v>
      </c>
      <c r="I626" s="18">
        <v>0.0</v>
      </c>
      <c r="J626" s="18">
        <v>276.7622</v>
      </c>
      <c r="K626" s="18">
        <v>276.046</v>
      </c>
      <c r="L626" s="18">
        <v>255.2067</v>
      </c>
      <c r="M626" s="18">
        <v>240.8649</v>
      </c>
      <c r="N626" s="18">
        <v>0.872553</v>
      </c>
      <c r="O626" s="18">
        <v>0.0</v>
      </c>
      <c r="P626" s="18">
        <v>0.0</v>
      </c>
      <c r="Q626" s="18">
        <v>0.0</v>
      </c>
      <c r="R626" s="18">
        <v>0.0</v>
      </c>
      <c r="S626" s="18">
        <v>7.231997</v>
      </c>
      <c r="T626" s="18">
        <v>6.29049</v>
      </c>
      <c r="U626" s="18">
        <v>7.231997</v>
      </c>
      <c r="V626" s="18">
        <v>7.686833</v>
      </c>
      <c r="W626" s="18">
        <v>9.173118</v>
      </c>
      <c r="X626" s="18">
        <v>11.22603</v>
      </c>
      <c r="Y626" s="18">
        <v>10.22393</v>
      </c>
      <c r="Z626" s="18">
        <v>0.0</v>
      </c>
      <c r="AA626" s="18">
        <v>56.10846</v>
      </c>
      <c r="AB626" s="18">
        <v>20.346</v>
      </c>
      <c r="AC626" s="18">
        <v>32.88374</v>
      </c>
      <c r="AD626" s="18">
        <v>0.0</v>
      </c>
      <c r="AE626" s="18">
        <v>8.483333</v>
      </c>
      <c r="AF626" s="18">
        <v>8.200985</v>
      </c>
      <c r="AG626" s="18">
        <v>0.5575</v>
      </c>
      <c r="AH626" s="18">
        <v>0.0</v>
      </c>
      <c r="AI626" s="18">
        <v>55.35194</v>
      </c>
      <c r="AJ626" s="18">
        <v>17.84486</v>
      </c>
      <c r="AK626" s="18">
        <v>11.99677</v>
      </c>
      <c r="AL626" s="19" t="s">
        <v>58</v>
      </c>
      <c r="AM626" s="19"/>
      <c r="AN626" s="19"/>
      <c r="AO626" s="19"/>
      <c r="AP626" s="19"/>
      <c r="AQ626" s="19"/>
    </row>
    <row r="627">
      <c r="A627" s="14" t="s">
        <v>979</v>
      </c>
      <c r="B627" s="14" t="s">
        <v>980</v>
      </c>
      <c r="C627" s="14" t="s">
        <v>961</v>
      </c>
      <c r="D627" s="14" t="s">
        <v>974</v>
      </c>
      <c r="E627" s="14" t="s">
        <v>60</v>
      </c>
      <c r="F627" s="18">
        <v>26.0</v>
      </c>
      <c r="G627" s="18">
        <v>0.0</v>
      </c>
      <c r="H627" s="18">
        <v>3519.0</v>
      </c>
      <c r="I627" s="18">
        <v>0.0</v>
      </c>
      <c r="J627" s="18">
        <v>465.7305</v>
      </c>
      <c r="K627" s="18">
        <v>493.4404</v>
      </c>
      <c r="L627" s="18">
        <v>493.8241</v>
      </c>
      <c r="M627" s="18">
        <v>481.7722</v>
      </c>
      <c r="N627" s="18">
        <v>0.976353</v>
      </c>
      <c r="O627" s="18">
        <v>0.0</v>
      </c>
      <c r="P627" s="18">
        <v>0.0</v>
      </c>
      <c r="Q627" s="18">
        <v>0.0</v>
      </c>
      <c r="R627" s="18">
        <v>0.0</v>
      </c>
      <c r="S627" s="18">
        <v>4.293271</v>
      </c>
      <c r="T627" s="18">
        <v>1.478302</v>
      </c>
      <c r="U627" s="18">
        <v>4.293271</v>
      </c>
      <c r="V627" s="18">
        <v>5.896596</v>
      </c>
      <c r="W627" s="18">
        <v>6.890842</v>
      </c>
      <c r="X627" s="18">
        <v>12.51667</v>
      </c>
      <c r="Y627" s="18">
        <v>18.97848</v>
      </c>
      <c r="Z627" s="18">
        <v>0.0</v>
      </c>
      <c r="AA627" s="18">
        <v>56.10846</v>
      </c>
      <c r="AB627" s="18">
        <v>20.346</v>
      </c>
      <c r="AC627" s="18">
        <v>32.88374</v>
      </c>
      <c r="AD627" s="18">
        <v>0.0</v>
      </c>
      <c r="AE627" s="18">
        <v>7.183004</v>
      </c>
      <c r="AF627" s="18">
        <v>13.40854</v>
      </c>
      <c r="AG627" s="18">
        <v>2.297742</v>
      </c>
      <c r="AH627" s="18">
        <v>0.0</v>
      </c>
      <c r="AI627" s="18">
        <v>55.35194</v>
      </c>
      <c r="AJ627" s="18">
        <v>17.84486</v>
      </c>
      <c r="AK627" s="18">
        <v>11.99677</v>
      </c>
      <c r="AL627" s="19" t="s">
        <v>58</v>
      </c>
      <c r="AM627" s="19"/>
      <c r="AN627" s="19"/>
      <c r="AO627" s="19"/>
      <c r="AP627" s="19"/>
      <c r="AQ627" s="19"/>
    </row>
    <row r="628">
      <c r="A628" s="14" t="s">
        <v>967</v>
      </c>
      <c r="B628" s="14" t="s">
        <v>981</v>
      </c>
      <c r="C628" s="14" t="s">
        <v>961</v>
      </c>
      <c r="D628" s="14" t="s">
        <v>974</v>
      </c>
      <c r="E628" s="20">
        <v>46300.0</v>
      </c>
      <c r="F628" s="18">
        <v>27.0</v>
      </c>
      <c r="G628" s="18">
        <v>0.0</v>
      </c>
      <c r="H628" s="18">
        <v>55148.0</v>
      </c>
      <c r="I628" s="18">
        <v>0.0</v>
      </c>
      <c r="J628" s="18">
        <v>7342.525</v>
      </c>
      <c r="K628" s="18">
        <v>7502.785</v>
      </c>
      <c r="L628" s="18">
        <v>7443.945</v>
      </c>
      <c r="M628" s="18">
        <v>5610.445</v>
      </c>
      <c r="N628" s="18">
        <v>0.747782</v>
      </c>
      <c r="O628" s="18">
        <v>0.0</v>
      </c>
      <c r="P628" s="18">
        <v>0.0</v>
      </c>
      <c r="Q628" s="18">
        <v>17.92874</v>
      </c>
      <c r="R628" s="18">
        <v>46.25262</v>
      </c>
      <c r="S628" s="18">
        <v>268.6054</v>
      </c>
      <c r="T628" s="18">
        <v>23.35</v>
      </c>
      <c r="U628" s="18">
        <v>28.67652</v>
      </c>
      <c r="V628" s="18">
        <v>46.25262</v>
      </c>
      <c r="W628" s="18">
        <v>242.338</v>
      </c>
      <c r="X628" s="18">
        <v>541.0704</v>
      </c>
      <c r="Y628" s="18">
        <v>277.8809</v>
      </c>
      <c r="Z628" s="18">
        <v>0.0</v>
      </c>
      <c r="AA628" s="18">
        <v>56.10846</v>
      </c>
      <c r="AB628" s="18">
        <v>20.346</v>
      </c>
      <c r="AC628" s="18">
        <v>32.88374</v>
      </c>
      <c r="AD628" s="18">
        <v>26.27795</v>
      </c>
      <c r="AE628" s="18">
        <v>48.40812</v>
      </c>
      <c r="AF628" s="18">
        <v>105.8746</v>
      </c>
      <c r="AG628" s="18">
        <v>56.6563</v>
      </c>
      <c r="AH628" s="18">
        <v>0.0</v>
      </c>
      <c r="AI628" s="18">
        <v>55.35194</v>
      </c>
      <c r="AJ628" s="18">
        <v>17.84486</v>
      </c>
      <c r="AK628" s="18">
        <v>11.99677</v>
      </c>
      <c r="AL628" s="19" t="s">
        <v>58</v>
      </c>
      <c r="AM628" s="19"/>
      <c r="AN628" s="19"/>
      <c r="AO628" s="19"/>
      <c r="AP628" s="19"/>
      <c r="AQ628" s="19"/>
    </row>
    <row r="629">
      <c r="A629" s="14" t="s">
        <v>969</v>
      </c>
      <c r="B629" s="14" t="s">
        <v>982</v>
      </c>
      <c r="C629" s="14" t="s">
        <v>961</v>
      </c>
      <c r="D629" s="14" t="s">
        <v>974</v>
      </c>
      <c r="E629" s="14" t="s">
        <v>62</v>
      </c>
      <c r="F629" s="18">
        <v>755.0</v>
      </c>
      <c r="G629" s="18">
        <v>1.0</v>
      </c>
      <c r="H629" s="18">
        <v>2.0</v>
      </c>
      <c r="I629" s="18">
        <v>2.0</v>
      </c>
      <c r="J629" s="18">
        <v>0.0</v>
      </c>
      <c r="K629" s="18">
        <v>0.0</v>
      </c>
      <c r="L629" s="18">
        <v>0.0</v>
      </c>
      <c r="M629" s="18">
        <v>0.0</v>
      </c>
      <c r="N629" s="18">
        <v>0.0</v>
      </c>
      <c r="O629" s="18">
        <v>0.0</v>
      </c>
      <c r="P629" s="18">
        <v>0.0</v>
      </c>
      <c r="Q629" s="18">
        <v>0.0</v>
      </c>
      <c r="R629" s="18">
        <v>0.0</v>
      </c>
      <c r="S629" s="18">
        <v>0.0</v>
      </c>
      <c r="T629" s="18">
        <v>0.0</v>
      </c>
      <c r="U629" s="18">
        <v>0.0</v>
      </c>
      <c r="V629" s="18">
        <v>0.0</v>
      </c>
      <c r="W629" s="18">
        <v>0.0</v>
      </c>
      <c r="X629" s="18">
        <v>0.0</v>
      </c>
      <c r="Y629" s="18">
        <v>0.0</v>
      </c>
      <c r="Z629" s="18">
        <v>0.0</v>
      </c>
      <c r="AA629" s="18">
        <v>56.10846</v>
      </c>
      <c r="AB629" s="18">
        <v>20.346</v>
      </c>
      <c r="AC629" s="18">
        <v>32.88374</v>
      </c>
      <c r="AD629" s="18">
        <v>0.0</v>
      </c>
      <c r="AE629" s="18">
        <v>0.0</v>
      </c>
      <c r="AF629" s="18">
        <v>0.0</v>
      </c>
      <c r="AG629" s="18">
        <v>0.0</v>
      </c>
      <c r="AH629" s="18">
        <v>0.0</v>
      </c>
      <c r="AI629" s="18">
        <v>55.35194</v>
      </c>
      <c r="AJ629" s="18">
        <v>17.84486</v>
      </c>
      <c r="AK629" s="18">
        <v>11.99677</v>
      </c>
      <c r="AL629" s="19" t="s">
        <v>58</v>
      </c>
      <c r="AM629" s="19"/>
      <c r="AN629" s="19"/>
      <c r="AO629" s="19"/>
      <c r="AP629" s="19"/>
      <c r="AQ629" s="19"/>
    </row>
    <row r="630">
      <c r="A630" s="14" t="s">
        <v>959</v>
      </c>
      <c r="B630" s="14" t="s">
        <v>983</v>
      </c>
      <c r="C630" s="14" t="s">
        <v>961</v>
      </c>
      <c r="D630" s="14" t="s">
        <v>984</v>
      </c>
      <c r="E630" s="14" t="s">
        <v>88</v>
      </c>
      <c r="F630" s="18">
        <v>15.0</v>
      </c>
      <c r="G630" s="18">
        <v>0.0</v>
      </c>
      <c r="H630" s="18">
        <v>16962.0</v>
      </c>
      <c r="I630" s="18">
        <v>0.0</v>
      </c>
      <c r="J630" s="18">
        <v>2576.154</v>
      </c>
      <c r="K630" s="18">
        <v>2655.154</v>
      </c>
      <c r="L630" s="18">
        <v>2644.26</v>
      </c>
      <c r="M630" s="18">
        <v>1700.471</v>
      </c>
      <c r="N630" s="18">
        <v>0.640442</v>
      </c>
      <c r="O630" s="18">
        <v>0.0</v>
      </c>
      <c r="P630" s="18">
        <v>40.72146</v>
      </c>
      <c r="Q630" s="18">
        <v>45.44975</v>
      </c>
      <c r="R630" s="18">
        <v>94.14153</v>
      </c>
      <c r="S630" s="18">
        <v>137.6068</v>
      </c>
      <c r="T630" s="18">
        <v>40.72146</v>
      </c>
      <c r="U630" s="18">
        <v>45.44975</v>
      </c>
      <c r="V630" s="18">
        <v>62.5207</v>
      </c>
      <c r="W630" s="18">
        <v>112.8344</v>
      </c>
      <c r="X630" s="18">
        <v>242.9163</v>
      </c>
      <c r="Y630" s="18">
        <v>177.0103</v>
      </c>
      <c r="Z630" s="18">
        <v>0.0</v>
      </c>
      <c r="AA630" s="18">
        <v>94.14153</v>
      </c>
      <c r="AB630" s="18">
        <v>33.224</v>
      </c>
      <c r="AC630" s="18">
        <v>11.99677</v>
      </c>
      <c r="AD630" s="18">
        <v>58.10169</v>
      </c>
      <c r="AE630" s="18">
        <v>129.2987</v>
      </c>
      <c r="AF630" s="18">
        <v>202.0053</v>
      </c>
      <c r="AG630" s="18">
        <v>177.0103</v>
      </c>
      <c r="AH630" s="18">
        <v>0.0</v>
      </c>
      <c r="AI630" s="18">
        <v>55.35194</v>
      </c>
      <c r="AJ630" s="18">
        <v>17.84486</v>
      </c>
      <c r="AK630" s="18">
        <v>11.99677</v>
      </c>
      <c r="AL630" s="19" t="s">
        <v>58</v>
      </c>
      <c r="AM630" s="19"/>
      <c r="AN630" s="19"/>
      <c r="AO630" s="19"/>
      <c r="AP630" s="19"/>
      <c r="AQ630" s="19"/>
    </row>
    <row r="631">
      <c r="A631" s="14" t="s">
        <v>967</v>
      </c>
      <c r="B631" s="14" t="s">
        <v>985</v>
      </c>
      <c r="C631" s="14" t="s">
        <v>961</v>
      </c>
      <c r="D631" s="14" t="s">
        <v>984</v>
      </c>
      <c r="E631" s="20">
        <v>46300.0</v>
      </c>
      <c r="F631" s="18">
        <v>3.0</v>
      </c>
      <c r="G631" s="18">
        <v>0.0</v>
      </c>
      <c r="H631" s="18">
        <v>38.0</v>
      </c>
      <c r="I631" s="18">
        <v>0.0</v>
      </c>
      <c r="J631" s="18">
        <v>3.184582</v>
      </c>
      <c r="K631" s="18">
        <v>35.9903</v>
      </c>
      <c r="L631" s="18">
        <v>26.2434</v>
      </c>
      <c r="M631" s="18">
        <v>32.74293</v>
      </c>
      <c r="N631" s="18">
        <v>0.909771</v>
      </c>
      <c r="O631" s="18">
        <v>0.0</v>
      </c>
      <c r="P631" s="18">
        <v>0.0</v>
      </c>
      <c r="Q631" s="18">
        <v>0.0</v>
      </c>
      <c r="R631" s="18">
        <v>3.247367</v>
      </c>
      <c r="S631" s="18">
        <v>32.74293</v>
      </c>
      <c r="T631" s="18">
        <v>3.247367</v>
      </c>
      <c r="U631" s="18">
        <v>3.247367</v>
      </c>
      <c r="V631" s="18">
        <v>3.247367</v>
      </c>
      <c r="W631" s="18">
        <v>32.74293</v>
      </c>
      <c r="X631" s="18">
        <v>32.74293</v>
      </c>
      <c r="Y631" s="18">
        <v>11.99677</v>
      </c>
      <c r="Z631" s="18">
        <v>0.0</v>
      </c>
      <c r="AA631" s="18">
        <v>94.14153</v>
      </c>
      <c r="AB631" s="18">
        <v>33.224</v>
      </c>
      <c r="AC631" s="18">
        <v>11.99677</v>
      </c>
      <c r="AD631" s="18">
        <v>26.27795</v>
      </c>
      <c r="AE631" s="18">
        <v>48.40812</v>
      </c>
      <c r="AF631" s="18">
        <v>105.8746</v>
      </c>
      <c r="AG631" s="18">
        <v>56.6563</v>
      </c>
      <c r="AH631" s="18">
        <v>0.0</v>
      </c>
      <c r="AI631" s="18">
        <v>55.35194</v>
      </c>
      <c r="AJ631" s="18">
        <v>17.84486</v>
      </c>
      <c r="AK631" s="18">
        <v>11.99677</v>
      </c>
      <c r="AL631" s="19" t="s">
        <v>58</v>
      </c>
      <c r="AM631" s="19"/>
      <c r="AN631" s="19"/>
      <c r="AO631" s="19"/>
      <c r="AP631" s="19"/>
      <c r="AQ631" s="19"/>
    </row>
    <row r="632">
      <c r="A632" s="14" t="s">
        <v>969</v>
      </c>
      <c r="B632" s="14" t="s">
        <v>986</v>
      </c>
      <c r="C632" s="14" t="s">
        <v>961</v>
      </c>
      <c r="D632" s="14" t="s">
        <v>984</v>
      </c>
      <c r="E632" s="14" t="s">
        <v>62</v>
      </c>
      <c r="F632" s="18">
        <v>63.0</v>
      </c>
      <c r="G632" s="18">
        <v>0.0</v>
      </c>
      <c r="H632" s="18">
        <v>0.0</v>
      </c>
      <c r="I632" s="18">
        <v>0.0</v>
      </c>
      <c r="J632" s="18">
        <v>0.0</v>
      </c>
      <c r="K632" s="18">
        <v>0.0</v>
      </c>
      <c r="L632" s="18">
        <v>0.0</v>
      </c>
      <c r="M632" s="18">
        <v>0.0</v>
      </c>
      <c r="N632" s="18">
        <v>0.0</v>
      </c>
      <c r="O632" s="18">
        <v>0.0</v>
      </c>
      <c r="P632" s="18">
        <v>0.0</v>
      </c>
      <c r="Q632" s="18">
        <v>0.0</v>
      </c>
      <c r="R632" s="18">
        <v>0.0</v>
      </c>
      <c r="S632" s="18">
        <v>0.0</v>
      </c>
      <c r="T632" s="18">
        <v>0.0</v>
      </c>
      <c r="U632" s="18">
        <v>0.0</v>
      </c>
      <c r="V632" s="18">
        <v>0.0</v>
      </c>
      <c r="W632" s="18">
        <v>0.0</v>
      </c>
      <c r="X632" s="18">
        <v>0.0</v>
      </c>
      <c r="Y632" s="18">
        <v>0.0</v>
      </c>
      <c r="Z632" s="18">
        <v>0.0</v>
      </c>
      <c r="AA632" s="18">
        <v>94.14153</v>
      </c>
      <c r="AB632" s="18">
        <v>33.224</v>
      </c>
      <c r="AC632" s="18">
        <v>11.99677</v>
      </c>
      <c r="AD632" s="18">
        <v>0.0</v>
      </c>
      <c r="AE632" s="18">
        <v>0.0</v>
      </c>
      <c r="AF632" s="18">
        <v>0.0</v>
      </c>
      <c r="AG632" s="18">
        <v>0.0</v>
      </c>
      <c r="AH632" s="18">
        <v>0.0</v>
      </c>
      <c r="AI632" s="18">
        <v>55.35194</v>
      </c>
      <c r="AJ632" s="18">
        <v>17.84486</v>
      </c>
      <c r="AK632" s="18">
        <v>11.99677</v>
      </c>
      <c r="AL632" s="19" t="s">
        <v>58</v>
      </c>
      <c r="AM632" s="19"/>
      <c r="AN632" s="19"/>
      <c r="AO632" s="19"/>
      <c r="AP632" s="19"/>
      <c r="AQ632" s="19"/>
    </row>
    <row r="633">
      <c r="A633" s="14" t="s">
        <v>959</v>
      </c>
      <c r="B633" s="14" t="s">
        <v>987</v>
      </c>
      <c r="C633" s="14" t="s">
        <v>961</v>
      </c>
      <c r="D633" s="14" t="s">
        <v>988</v>
      </c>
      <c r="E633" s="14" t="s">
        <v>88</v>
      </c>
      <c r="F633" s="18">
        <v>1.0</v>
      </c>
      <c r="G633" s="18">
        <v>0.0</v>
      </c>
      <c r="H633" s="18">
        <v>0.0</v>
      </c>
      <c r="I633" s="18">
        <v>0.0</v>
      </c>
      <c r="J633" s="18">
        <v>0.0</v>
      </c>
      <c r="K633" s="18">
        <v>0.0</v>
      </c>
      <c r="L633" s="18">
        <v>0.0</v>
      </c>
      <c r="M633" s="18">
        <v>0.0</v>
      </c>
      <c r="N633" s="18">
        <v>0.0</v>
      </c>
      <c r="O633" s="18">
        <v>0.0</v>
      </c>
      <c r="P633" s="18">
        <v>0.0</v>
      </c>
      <c r="Q633" s="18">
        <v>0.0</v>
      </c>
      <c r="R633" s="18">
        <v>0.0</v>
      </c>
      <c r="S633" s="18">
        <v>0.0</v>
      </c>
      <c r="T633" s="18">
        <v>0.0</v>
      </c>
      <c r="U633" s="18">
        <v>0.0</v>
      </c>
      <c r="V633" s="18">
        <v>0.0</v>
      </c>
      <c r="W633" s="18">
        <v>0.0</v>
      </c>
      <c r="X633" s="18">
        <v>0.0</v>
      </c>
      <c r="Y633" s="18">
        <v>0.0</v>
      </c>
      <c r="Z633" s="18">
        <v>0.0</v>
      </c>
      <c r="AA633" s="18">
        <v>23.77791</v>
      </c>
      <c r="AB633" s="18">
        <v>2.712495</v>
      </c>
      <c r="AC633" s="18">
        <v>0.0</v>
      </c>
      <c r="AD633" s="18">
        <v>58.10169</v>
      </c>
      <c r="AE633" s="18">
        <v>129.2987</v>
      </c>
      <c r="AF633" s="18">
        <v>202.0053</v>
      </c>
      <c r="AG633" s="18">
        <v>177.0103</v>
      </c>
      <c r="AH633" s="18">
        <v>0.0</v>
      </c>
      <c r="AI633" s="18">
        <v>55.35194</v>
      </c>
      <c r="AJ633" s="18">
        <v>17.84486</v>
      </c>
      <c r="AK633" s="18">
        <v>11.99677</v>
      </c>
      <c r="AL633" s="19" t="s">
        <v>58</v>
      </c>
      <c r="AM633" s="19"/>
      <c r="AN633" s="19"/>
      <c r="AO633" s="19"/>
      <c r="AP633" s="19"/>
      <c r="AQ633" s="19"/>
    </row>
    <row r="634">
      <c r="A634" s="14" t="s">
        <v>963</v>
      </c>
      <c r="B634" s="14" t="s">
        <v>989</v>
      </c>
      <c r="C634" s="14" t="s">
        <v>961</v>
      </c>
      <c r="D634" s="14" t="s">
        <v>988</v>
      </c>
      <c r="E634" s="17">
        <v>46310.0</v>
      </c>
      <c r="F634" s="18">
        <v>5.0</v>
      </c>
      <c r="G634" s="18">
        <v>0.0</v>
      </c>
      <c r="H634" s="18">
        <v>37.0</v>
      </c>
      <c r="I634" s="18">
        <v>0.0</v>
      </c>
      <c r="J634" s="18">
        <v>3.076415</v>
      </c>
      <c r="K634" s="18">
        <v>2.204188</v>
      </c>
      <c r="L634" s="18">
        <v>3.403681</v>
      </c>
      <c r="M634" s="18">
        <v>2.204188</v>
      </c>
      <c r="N634" s="18">
        <v>1.0</v>
      </c>
      <c r="O634" s="18">
        <v>0.0</v>
      </c>
      <c r="P634" s="18">
        <v>0.0</v>
      </c>
      <c r="Q634" s="18">
        <v>0.0</v>
      </c>
      <c r="R634" s="18">
        <v>0.0</v>
      </c>
      <c r="S634" s="18">
        <v>0.0</v>
      </c>
      <c r="T634" s="18">
        <v>2.204188</v>
      </c>
      <c r="U634" s="18">
        <v>2.204188</v>
      </c>
      <c r="V634" s="18">
        <v>2.204188</v>
      </c>
      <c r="W634" s="18">
        <v>2.204188</v>
      </c>
      <c r="X634" s="18">
        <v>2.204188</v>
      </c>
      <c r="Y634" s="18">
        <v>0.440838</v>
      </c>
      <c r="Z634" s="18">
        <v>0.0</v>
      </c>
      <c r="AA634" s="18">
        <v>23.77791</v>
      </c>
      <c r="AB634" s="18">
        <v>2.712495</v>
      </c>
      <c r="AC634" s="18">
        <v>0.0</v>
      </c>
      <c r="AD634" s="18">
        <v>17.7571</v>
      </c>
      <c r="AE634" s="18">
        <v>60.3017</v>
      </c>
      <c r="AF634" s="18">
        <v>73.6803</v>
      </c>
      <c r="AG634" s="18">
        <v>59.83797</v>
      </c>
      <c r="AH634" s="18">
        <v>0.0</v>
      </c>
      <c r="AI634" s="18">
        <v>55.35194</v>
      </c>
      <c r="AJ634" s="18">
        <v>17.84486</v>
      </c>
      <c r="AK634" s="18">
        <v>11.99677</v>
      </c>
      <c r="AL634" s="19" t="s">
        <v>58</v>
      </c>
      <c r="AM634" s="19"/>
      <c r="AN634" s="19"/>
      <c r="AO634" s="19"/>
      <c r="AP634" s="19"/>
      <c r="AQ634" s="19"/>
    </row>
    <row r="635">
      <c r="A635" s="14" t="s">
        <v>965</v>
      </c>
      <c r="B635" s="14" t="s">
        <v>990</v>
      </c>
      <c r="C635" s="14" t="s">
        <v>961</v>
      </c>
      <c r="D635" s="14" t="s">
        <v>988</v>
      </c>
      <c r="E635" s="14" t="s">
        <v>72</v>
      </c>
      <c r="F635" s="18">
        <v>6.0</v>
      </c>
      <c r="G635" s="18">
        <v>0.0</v>
      </c>
      <c r="H635" s="18">
        <v>190.0</v>
      </c>
      <c r="I635" s="18">
        <v>0.0</v>
      </c>
      <c r="J635" s="18">
        <v>35.00771</v>
      </c>
      <c r="K635" s="18">
        <v>42.54179</v>
      </c>
      <c r="L635" s="18">
        <v>42.07483</v>
      </c>
      <c r="M635" s="18">
        <v>42.54179</v>
      </c>
      <c r="N635" s="18">
        <v>1.0</v>
      </c>
      <c r="O635" s="18">
        <v>0.0</v>
      </c>
      <c r="P635" s="18">
        <v>0.0</v>
      </c>
      <c r="Q635" s="18">
        <v>0.0</v>
      </c>
      <c r="R635" s="18">
        <v>0.0</v>
      </c>
      <c r="S635" s="18">
        <v>20.37284</v>
      </c>
      <c r="T635" s="18">
        <v>20.37284</v>
      </c>
      <c r="U635" s="18">
        <v>20.37284</v>
      </c>
      <c r="V635" s="18">
        <v>20.37284</v>
      </c>
      <c r="W635" s="18">
        <v>22.16895</v>
      </c>
      <c r="X635" s="18">
        <v>22.16895</v>
      </c>
      <c r="Y635" s="18">
        <v>7.090299</v>
      </c>
      <c r="Z635" s="18">
        <v>0.0</v>
      </c>
      <c r="AA635" s="18">
        <v>23.77791</v>
      </c>
      <c r="AB635" s="18">
        <v>2.712495</v>
      </c>
      <c r="AC635" s="18">
        <v>0.0</v>
      </c>
      <c r="AD635" s="18">
        <v>7.07565</v>
      </c>
      <c r="AE635" s="18">
        <v>33.24818</v>
      </c>
      <c r="AF635" s="18">
        <v>28.67151</v>
      </c>
      <c r="AG635" s="18">
        <v>32.88374</v>
      </c>
      <c r="AH635" s="18">
        <v>0.0</v>
      </c>
      <c r="AI635" s="18">
        <v>55.35194</v>
      </c>
      <c r="AJ635" s="18">
        <v>17.84486</v>
      </c>
      <c r="AK635" s="18">
        <v>11.99677</v>
      </c>
      <c r="AL635" s="19" t="s">
        <v>58</v>
      </c>
      <c r="AM635" s="19"/>
      <c r="AN635" s="19"/>
      <c r="AO635" s="19"/>
      <c r="AP635" s="19"/>
      <c r="AQ635" s="19"/>
    </row>
    <row r="636">
      <c r="A636" s="14" t="s">
        <v>977</v>
      </c>
      <c r="B636" s="14" t="s">
        <v>991</v>
      </c>
      <c r="C636" s="14" t="s">
        <v>961</v>
      </c>
      <c r="D636" s="14" t="s">
        <v>988</v>
      </c>
      <c r="E636" s="14" t="s">
        <v>75</v>
      </c>
      <c r="F636" s="18">
        <v>2.0</v>
      </c>
      <c r="G636" s="18">
        <v>0.0</v>
      </c>
      <c r="H636" s="18">
        <v>0.0</v>
      </c>
      <c r="I636" s="18">
        <v>0.0</v>
      </c>
      <c r="J636" s="18">
        <v>0.0</v>
      </c>
      <c r="K636" s="18">
        <v>0.0</v>
      </c>
      <c r="L636" s="18">
        <v>0.0</v>
      </c>
      <c r="M636" s="18">
        <v>0.0</v>
      </c>
      <c r="N636" s="18">
        <v>0.0</v>
      </c>
      <c r="O636" s="18">
        <v>0.0</v>
      </c>
      <c r="P636" s="18">
        <v>0.0</v>
      </c>
      <c r="Q636" s="18">
        <v>0.0</v>
      </c>
      <c r="R636" s="18">
        <v>0.0</v>
      </c>
      <c r="S636" s="18">
        <v>0.0</v>
      </c>
      <c r="T636" s="18">
        <v>0.0</v>
      </c>
      <c r="U636" s="18">
        <v>0.0</v>
      </c>
      <c r="V636" s="18">
        <v>0.0</v>
      </c>
      <c r="W636" s="18">
        <v>0.0</v>
      </c>
      <c r="X636" s="18">
        <v>0.0</v>
      </c>
      <c r="Y636" s="18">
        <v>0.0</v>
      </c>
      <c r="Z636" s="18">
        <v>0.0</v>
      </c>
      <c r="AA636" s="18">
        <v>23.77791</v>
      </c>
      <c r="AB636" s="18">
        <v>2.712495</v>
      </c>
      <c r="AC636" s="18">
        <v>0.0</v>
      </c>
      <c r="AD636" s="18">
        <v>0.0</v>
      </c>
      <c r="AE636" s="18">
        <v>8.483333</v>
      </c>
      <c r="AF636" s="18">
        <v>8.200985</v>
      </c>
      <c r="AG636" s="18">
        <v>0.5575</v>
      </c>
      <c r="AH636" s="18">
        <v>0.0</v>
      </c>
      <c r="AI636" s="18">
        <v>55.35194</v>
      </c>
      <c r="AJ636" s="18">
        <v>17.84486</v>
      </c>
      <c r="AK636" s="18">
        <v>11.99677</v>
      </c>
      <c r="AL636" s="19" t="s">
        <v>58</v>
      </c>
      <c r="AM636" s="19"/>
      <c r="AN636" s="19"/>
      <c r="AO636" s="19"/>
      <c r="AP636" s="19"/>
      <c r="AQ636" s="19"/>
    </row>
    <row r="637">
      <c r="A637" s="14" t="s">
        <v>979</v>
      </c>
      <c r="B637" s="14" t="s">
        <v>992</v>
      </c>
      <c r="C637" s="14" t="s">
        <v>961</v>
      </c>
      <c r="D637" s="14" t="s">
        <v>988</v>
      </c>
      <c r="E637" s="14" t="s">
        <v>60</v>
      </c>
      <c r="F637" s="18">
        <v>5.0</v>
      </c>
      <c r="G637" s="18">
        <v>0.0</v>
      </c>
      <c r="H637" s="18">
        <v>0.0</v>
      </c>
      <c r="I637" s="18">
        <v>0.0</v>
      </c>
      <c r="J637" s="18">
        <v>0.0</v>
      </c>
      <c r="K637" s="18">
        <v>0.0</v>
      </c>
      <c r="L637" s="18">
        <v>0.830332</v>
      </c>
      <c r="M637" s="18">
        <v>0.0</v>
      </c>
      <c r="N637" s="18">
        <v>0.0</v>
      </c>
      <c r="O637" s="18">
        <v>0.0</v>
      </c>
      <c r="P637" s="18">
        <v>0.0</v>
      </c>
      <c r="Q637" s="18">
        <v>0.0</v>
      </c>
      <c r="R637" s="18">
        <v>0.0</v>
      </c>
      <c r="S637" s="18">
        <v>0.0</v>
      </c>
      <c r="T637" s="18">
        <v>0.0</v>
      </c>
      <c r="U637" s="18">
        <v>0.0</v>
      </c>
      <c r="V637" s="18">
        <v>0.0</v>
      </c>
      <c r="W637" s="18">
        <v>0.0</v>
      </c>
      <c r="X637" s="18">
        <v>0.0</v>
      </c>
      <c r="Y637" s="18">
        <v>0.0</v>
      </c>
      <c r="Z637" s="18">
        <v>0.0</v>
      </c>
      <c r="AA637" s="18">
        <v>23.77791</v>
      </c>
      <c r="AB637" s="18">
        <v>2.712495</v>
      </c>
      <c r="AC637" s="18">
        <v>0.0</v>
      </c>
      <c r="AD637" s="18">
        <v>0.0</v>
      </c>
      <c r="AE637" s="18">
        <v>7.183004</v>
      </c>
      <c r="AF637" s="18">
        <v>13.40854</v>
      </c>
      <c r="AG637" s="18">
        <v>2.297742</v>
      </c>
      <c r="AH637" s="18">
        <v>0.0</v>
      </c>
      <c r="AI637" s="18">
        <v>55.35194</v>
      </c>
      <c r="AJ637" s="18">
        <v>17.84486</v>
      </c>
      <c r="AK637" s="18">
        <v>11.99677</v>
      </c>
      <c r="AL637" s="19" t="s">
        <v>58</v>
      </c>
      <c r="AM637" s="19"/>
      <c r="AN637" s="19"/>
      <c r="AO637" s="19"/>
      <c r="AP637" s="19"/>
      <c r="AQ637" s="19"/>
    </row>
    <row r="638">
      <c r="A638" s="14" t="s">
        <v>967</v>
      </c>
      <c r="B638" s="14" t="s">
        <v>993</v>
      </c>
      <c r="C638" s="14" t="s">
        <v>961</v>
      </c>
      <c r="D638" s="14" t="s">
        <v>988</v>
      </c>
      <c r="E638" s="20">
        <v>46300.0</v>
      </c>
      <c r="F638" s="18">
        <v>15.0</v>
      </c>
      <c r="G638" s="18">
        <v>0.0</v>
      </c>
      <c r="H638" s="18">
        <v>4351.0</v>
      </c>
      <c r="I638" s="18">
        <v>0.0</v>
      </c>
      <c r="J638" s="18">
        <v>535.8607</v>
      </c>
      <c r="K638" s="18">
        <v>533.0155</v>
      </c>
      <c r="L638" s="18">
        <v>586.728</v>
      </c>
      <c r="M638" s="18">
        <v>465.5818</v>
      </c>
      <c r="N638" s="18">
        <v>0.873486</v>
      </c>
      <c r="O638" s="18">
        <v>0.0</v>
      </c>
      <c r="P638" s="18">
        <v>0.0</v>
      </c>
      <c r="Q638" s="18">
        <v>0.0</v>
      </c>
      <c r="R638" s="18">
        <v>0.0</v>
      </c>
      <c r="S638" s="18">
        <v>23.77791</v>
      </c>
      <c r="T638" s="18">
        <v>5.194185</v>
      </c>
      <c r="U638" s="18">
        <v>11.46159</v>
      </c>
      <c r="V638" s="18">
        <v>23.77791</v>
      </c>
      <c r="W638" s="18">
        <v>27.0</v>
      </c>
      <c r="X638" s="18">
        <v>28.91546</v>
      </c>
      <c r="Y638" s="18">
        <v>35.53437</v>
      </c>
      <c r="Z638" s="18">
        <v>0.0</v>
      </c>
      <c r="AA638" s="18">
        <v>23.77791</v>
      </c>
      <c r="AB638" s="18">
        <v>2.712495</v>
      </c>
      <c r="AC638" s="18">
        <v>0.0</v>
      </c>
      <c r="AD638" s="18">
        <v>26.27795</v>
      </c>
      <c r="AE638" s="18">
        <v>48.40812</v>
      </c>
      <c r="AF638" s="18">
        <v>105.8746</v>
      </c>
      <c r="AG638" s="18">
        <v>56.6563</v>
      </c>
      <c r="AH638" s="18">
        <v>0.0</v>
      </c>
      <c r="AI638" s="18">
        <v>55.35194</v>
      </c>
      <c r="AJ638" s="18">
        <v>17.84486</v>
      </c>
      <c r="AK638" s="18">
        <v>11.99677</v>
      </c>
      <c r="AL638" s="19" t="s">
        <v>58</v>
      </c>
      <c r="AM638" s="19"/>
      <c r="AN638" s="19"/>
      <c r="AO638" s="19"/>
      <c r="AP638" s="19"/>
      <c r="AQ638" s="19"/>
    </row>
    <row r="639">
      <c r="A639" s="14" t="s">
        <v>969</v>
      </c>
      <c r="B639" s="14" t="s">
        <v>994</v>
      </c>
      <c r="C639" s="14" t="s">
        <v>961</v>
      </c>
      <c r="D639" s="14" t="s">
        <v>988</v>
      </c>
      <c r="E639" s="14" t="s">
        <v>62</v>
      </c>
      <c r="F639" s="18">
        <v>179.0</v>
      </c>
      <c r="G639" s="18">
        <v>0.0</v>
      </c>
      <c r="H639" s="18">
        <v>0.0</v>
      </c>
      <c r="I639" s="18">
        <v>0.0</v>
      </c>
      <c r="J639" s="18">
        <v>0.0</v>
      </c>
      <c r="K639" s="18">
        <v>0.0</v>
      </c>
      <c r="L639" s="18">
        <v>0.0</v>
      </c>
      <c r="M639" s="18">
        <v>0.0</v>
      </c>
      <c r="N639" s="18">
        <v>0.0</v>
      </c>
      <c r="O639" s="18">
        <v>0.0</v>
      </c>
      <c r="P639" s="18">
        <v>0.0</v>
      </c>
      <c r="Q639" s="18">
        <v>0.0</v>
      </c>
      <c r="R639" s="18">
        <v>0.0</v>
      </c>
      <c r="S639" s="18">
        <v>0.0</v>
      </c>
      <c r="T639" s="18">
        <v>0.0</v>
      </c>
      <c r="U639" s="18">
        <v>0.0</v>
      </c>
      <c r="V639" s="18">
        <v>0.0</v>
      </c>
      <c r="W639" s="18">
        <v>0.0</v>
      </c>
      <c r="X639" s="18">
        <v>0.0</v>
      </c>
      <c r="Y639" s="18">
        <v>0.0</v>
      </c>
      <c r="Z639" s="18">
        <v>0.0</v>
      </c>
      <c r="AA639" s="18">
        <v>23.77791</v>
      </c>
      <c r="AB639" s="18">
        <v>2.712495</v>
      </c>
      <c r="AC639" s="18">
        <v>0.0</v>
      </c>
      <c r="AD639" s="18">
        <v>0.0</v>
      </c>
      <c r="AE639" s="18">
        <v>0.0</v>
      </c>
      <c r="AF639" s="18">
        <v>0.0</v>
      </c>
      <c r="AG639" s="18">
        <v>0.0</v>
      </c>
      <c r="AH639" s="18">
        <v>0.0</v>
      </c>
      <c r="AI639" s="18">
        <v>55.35194</v>
      </c>
      <c r="AJ639" s="18">
        <v>17.84486</v>
      </c>
      <c r="AK639" s="18">
        <v>11.99677</v>
      </c>
      <c r="AL639" s="19" t="s">
        <v>58</v>
      </c>
      <c r="AM639" s="19"/>
      <c r="AN639" s="19"/>
      <c r="AO639" s="19"/>
      <c r="AP639" s="19"/>
      <c r="AQ639" s="19"/>
    </row>
    <row r="640">
      <c r="A640" s="14" t="s">
        <v>959</v>
      </c>
      <c r="B640" s="14" t="s">
        <v>995</v>
      </c>
      <c r="C640" s="14" t="s">
        <v>961</v>
      </c>
      <c r="D640" s="14" t="s">
        <v>996</v>
      </c>
      <c r="E640" s="14" t="s">
        <v>88</v>
      </c>
      <c r="F640" s="18">
        <v>59.0</v>
      </c>
      <c r="G640" s="18">
        <v>0.0</v>
      </c>
      <c r="H640" s="18">
        <v>92378.0</v>
      </c>
      <c r="I640" s="18">
        <v>0.0</v>
      </c>
      <c r="J640" s="18">
        <v>10437.84</v>
      </c>
      <c r="K640" s="18">
        <v>10550.54</v>
      </c>
      <c r="L640" s="18">
        <v>10929.21</v>
      </c>
      <c r="M640" s="18">
        <v>8551.727</v>
      </c>
      <c r="N640" s="18">
        <v>0.810549</v>
      </c>
      <c r="O640" s="18">
        <v>0.0</v>
      </c>
      <c r="P640" s="18">
        <v>0.0</v>
      </c>
      <c r="Q640" s="18">
        <v>0.0</v>
      </c>
      <c r="R640" s="18">
        <v>22.26588</v>
      </c>
      <c r="S640" s="18">
        <v>156.8962</v>
      </c>
      <c r="T640" s="18">
        <v>19.24147</v>
      </c>
      <c r="U640" s="18">
        <v>32.38337</v>
      </c>
      <c r="V640" s="18">
        <v>47.79008</v>
      </c>
      <c r="W640" s="18">
        <v>164.034</v>
      </c>
      <c r="X640" s="18">
        <v>252.9109</v>
      </c>
      <c r="Y640" s="18">
        <v>178.8228</v>
      </c>
      <c r="Z640" s="18">
        <v>0.0</v>
      </c>
      <c r="AA640" s="18">
        <v>48.61757</v>
      </c>
      <c r="AB640" s="18">
        <v>16.58497</v>
      </c>
      <c r="AC640" s="18">
        <v>19.82251</v>
      </c>
      <c r="AD640" s="18">
        <v>58.10169</v>
      </c>
      <c r="AE640" s="18">
        <v>129.2987</v>
      </c>
      <c r="AF640" s="18">
        <v>202.0053</v>
      </c>
      <c r="AG640" s="18">
        <v>177.0103</v>
      </c>
      <c r="AH640" s="18">
        <v>0.0</v>
      </c>
      <c r="AI640" s="18">
        <v>55.35194</v>
      </c>
      <c r="AJ640" s="18">
        <v>17.84486</v>
      </c>
      <c r="AK640" s="18">
        <v>11.99677</v>
      </c>
      <c r="AL640" s="19" t="s">
        <v>58</v>
      </c>
      <c r="AM640" s="19"/>
      <c r="AN640" s="19"/>
      <c r="AO640" s="19"/>
      <c r="AP640" s="19"/>
      <c r="AQ640" s="19"/>
    </row>
    <row r="641">
      <c r="A641" s="14" t="s">
        <v>963</v>
      </c>
      <c r="B641" s="14" t="s">
        <v>997</v>
      </c>
      <c r="C641" s="14" t="s">
        <v>961</v>
      </c>
      <c r="D641" s="14" t="s">
        <v>996</v>
      </c>
      <c r="E641" s="17">
        <v>46310.0</v>
      </c>
      <c r="F641" s="18">
        <v>26.0</v>
      </c>
      <c r="G641" s="18">
        <v>0.0</v>
      </c>
      <c r="H641" s="18">
        <v>8267.0</v>
      </c>
      <c r="I641" s="18">
        <v>0.0</v>
      </c>
      <c r="J641" s="18">
        <v>1382.091</v>
      </c>
      <c r="K641" s="18">
        <v>1367.517</v>
      </c>
      <c r="L641" s="18">
        <v>1388.613</v>
      </c>
      <c r="M641" s="18">
        <v>1072.091</v>
      </c>
      <c r="N641" s="18">
        <v>0.783969</v>
      </c>
      <c r="O641" s="18">
        <v>0.0</v>
      </c>
      <c r="P641" s="18">
        <v>0.0</v>
      </c>
      <c r="Q641" s="18">
        <v>3.76735</v>
      </c>
      <c r="R641" s="18">
        <v>18.53875</v>
      </c>
      <c r="S641" s="18">
        <v>39.94186</v>
      </c>
      <c r="T641" s="18">
        <v>6.066667</v>
      </c>
      <c r="U641" s="18">
        <v>14.03913</v>
      </c>
      <c r="V641" s="18">
        <v>18.43012</v>
      </c>
      <c r="W641" s="18">
        <v>25.63172</v>
      </c>
      <c r="X641" s="18">
        <v>87.94904</v>
      </c>
      <c r="Y641" s="18">
        <v>52.59682</v>
      </c>
      <c r="Z641" s="18">
        <v>0.0</v>
      </c>
      <c r="AA641" s="18">
        <v>48.61757</v>
      </c>
      <c r="AB641" s="18">
        <v>16.58497</v>
      </c>
      <c r="AC641" s="18">
        <v>19.82251</v>
      </c>
      <c r="AD641" s="18">
        <v>17.7571</v>
      </c>
      <c r="AE641" s="18">
        <v>60.3017</v>
      </c>
      <c r="AF641" s="18">
        <v>73.6803</v>
      </c>
      <c r="AG641" s="18">
        <v>59.83797</v>
      </c>
      <c r="AH641" s="18">
        <v>0.0</v>
      </c>
      <c r="AI641" s="18">
        <v>55.35194</v>
      </c>
      <c r="AJ641" s="18">
        <v>17.84486</v>
      </c>
      <c r="AK641" s="18">
        <v>11.99677</v>
      </c>
      <c r="AL641" s="19" t="s">
        <v>58</v>
      </c>
      <c r="AM641" s="19"/>
      <c r="AN641" s="19"/>
      <c r="AO641" s="19"/>
      <c r="AP641" s="19"/>
      <c r="AQ641" s="19"/>
    </row>
    <row r="642">
      <c r="A642" s="14" t="s">
        <v>965</v>
      </c>
      <c r="B642" s="14" t="s">
        <v>998</v>
      </c>
      <c r="C642" s="14" t="s">
        <v>961</v>
      </c>
      <c r="D642" s="14" t="s">
        <v>996</v>
      </c>
      <c r="E642" s="14" t="s">
        <v>72</v>
      </c>
      <c r="F642" s="18">
        <v>7.0</v>
      </c>
      <c r="G642" s="18">
        <v>0.0</v>
      </c>
      <c r="H642" s="18">
        <v>1014.0</v>
      </c>
      <c r="I642" s="18">
        <v>0.0</v>
      </c>
      <c r="J642" s="18">
        <v>128.1319</v>
      </c>
      <c r="K642" s="18">
        <v>138.7576</v>
      </c>
      <c r="L642" s="18">
        <v>150.8845</v>
      </c>
      <c r="M642" s="18">
        <v>73.07143</v>
      </c>
      <c r="N642" s="18">
        <v>0.526612</v>
      </c>
      <c r="O642" s="18">
        <v>0.0</v>
      </c>
      <c r="P642" s="18">
        <v>1.8</v>
      </c>
      <c r="Q642" s="18">
        <v>12.67178</v>
      </c>
      <c r="R642" s="18">
        <v>23.98184</v>
      </c>
      <c r="S642" s="18">
        <v>27.23253</v>
      </c>
      <c r="T642" s="18">
        <v>1.8</v>
      </c>
      <c r="U642" s="18">
        <v>12.67178</v>
      </c>
      <c r="V642" s="18">
        <v>12.67178</v>
      </c>
      <c r="W642" s="18">
        <v>27.23253</v>
      </c>
      <c r="X642" s="18">
        <v>33.24818</v>
      </c>
      <c r="Y642" s="18">
        <v>19.82251</v>
      </c>
      <c r="Z642" s="18">
        <v>0.0</v>
      </c>
      <c r="AA642" s="18">
        <v>48.61757</v>
      </c>
      <c r="AB642" s="18">
        <v>16.58497</v>
      </c>
      <c r="AC642" s="18">
        <v>19.82251</v>
      </c>
      <c r="AD642" s="18">
        <v>7.07565</v>
      </c>
      <c r="AE642" s="18">
        <v>33.24818</v>
      </c>
      <c r="AF642" s="18">
        <v>28.67151</v>
      </c>
      <c r="AG642" s="18">
        <v>32.88374</v>
      </c>
      <c r="AH642" s="18">
        <v>0.0</v>
      </c>
      <c r="AI642" s="18">
        <v>55.35194</v>
      </c>
      <c r="AJ642" s="18">
        <v>17.84486</v>
      </c>
      <c r="AK642" s="18">
        <v>11.99677</v>
      </c>
      <c r="AL642" s="19" t="s">
        <v>58</v>
      </c>
      <c r="AM642" s="19"/>
      <c r="AN642" s="19"/>
      <c r="AO642" s="19"/>
      <c r="AP642" s="19"/>
      <c r="AQ642" s="19"/>
    </row>
    <row r="643">
      <c r="A643" s="14" t="s">
        <v>977</v>
      </c>
      <c r="B643" s="14" t="s">
        <v>999</v>
      </c>
      <c r="C643" s="14" t="s">
        <v>961</v>
      </c>
      <c r="D643" s="14" t="s">
        <v>996</v>
      </c>
      <c r="E643" s="14" t="s">
        <v>75</v>
      </c>
      <c r="F643" s="18">
        <v>5.0</v>
      </c>
      <c r="G643" s="18">
        <v>0.0</v>
      </c>
      <c r="H643" s="18">
        <v>163.0</v>
      </c>
      <c r="I643" s="18">
        <v>0.0</v>
      </c>
      <c r="J643" s="18">
        <v>3.214286</v>
      </c>
      <c r="K643" s="18">
        <v>2.7875</v>
      </c>
      <c r="L643" s="18">
        <v>2.7875</v>
      </c>
      <c r="M643" s="18">
        <v>2.0</v>
      </c>
      <c r="N643" s="18">
        <v>0.717489</v>
      </c>
      <c r="O643" s="18">
        <v>0.0</v>
      </c>
      <c r="P643" s="18">
        <v>0.0</v>
      </c>
      <c r="Q643" s="18">
        <v>0.0</v>
      </c>
      <c r="R643" s="18">
        <v>0.0</v>
      </c>
      <c r="S643" s="18">
        <v>0.7875</v>
      </c>
      <c r="T643" s="18">
        <v>0.7875</v>
      </c>
      <c r="U643" s="18">
        <v>0.7875</v>
      </c>
      <c r="V643" s="18">
        <v>0.7875</v>
      </c>
      <c r="W643" s="18">
        <v>2.0</v>
      </c>
      <c r="X643" s="18">
        <v>2.0</v>
      </c>
      <c r="Y643" s="18">
        <v>0.5575</v>
      </c>
      <c r="Z643" s="18">
        <v>0.0</v>
      </c>
      <c r="AA643" s="18">
        <v>48.61757</v>
      </c>
      <c r="AB643" s="18">
        <v>16.58497</v>
      </c>
      <c r="AC643" s="18">
        <v>19.82251</v>
      </c>
      <c r="AD643" s="18">
        <v>0.0</v>
      </c>
      <c r="AE643" s="18">
        <v>8.483333</v>
      </c>
      <c r="AF643" s="18">
        <v>8.200985</v>
      </c>
      <c r="AG643" s="18">
        <v>0.5575</v>
      </c>
      <c r="AH643" s="18">
        <v>0.0</v>
      </c>
      <c r="AI643" s="18">
        <v>55.35194</v>
      </c>
      <c r="AJ643" s="18">
        <v>17.84486</v>
      </c>
      <c r="AK643" s="18">
        <v>11.99677</v>
      </c>
      <c r="AL643" s="19" t="s">
        <v>58</v>
      </c>
      <c r="AM643" s="19"/>
      <c r="AN643" s="19"/>
      <c r="AO643" s="19"/>
      <c r="AP643" s="19"/>
      <c r="AQ643" s="19"/>
    </row>
    <row r="644">
      <c r="A644" s="14" t="s">
        <v>979</v>
      </c>
      <c r="B644" s="14" t="s">
        <v>1000</v>
      </c>
      <c r="C644" s="14" t="s">
        <v>961</v>
      </c>
      <c r="D644" s="14" t="s">
        <v>996</v>
      </c>
      <c r="E644" s="14" t="s">
        <v>60</v>
      </c>
      <c r="F644" s="18">
        <v>7.0</v>
      </c>
      <c r="G644" s="18">
        <v>0.0</v>
      </c>
      <c r="H644" s="18">
        <v>145.0</v>
      </c>
      <c r="I644" s="18">
        <v>0.0</v>
      </c>
      <c r="J644" s="18">
        <v>14.03664</v>
      </c>
      <c r="K644" s="18">
        <v>16.08419</v>
      </c>
      <c r="L644" s="18">
        <v>16.33127</v>
      </c>
      <c r="M644" s="18">
        <v>14.83419</v>
      </c>
      <c r="N644" s="18">
        <v>0.922284</v>
      </c>
      <c r="O644" s="18">
        <v>0.0</v>
      </c>
      <c r="P644" s="18">
        <v>0.0</v>
      </c>
      <c r="Q644" s="18">
        <v>0.0</v>
      </c>
      <c r="R644" s="18">
        <v>0.0</v>
      </c>
      <c r="S644" s="18">
        <v>1.25</v>
      </c>
      <c r="T644" s="18">
        <v>1.25</v>
      </c>
      <c r="U644" s="18">
        <v>1.25</v>
      </c>
      <c r="V644" s="18">
        <v>1.25</v>
      </c>
      <c r="W644" s="18">
        <v>7.183004</v>
      </c>
      <c r="X644" s="18">
        <v>7.65119</v>
      </c>
      <c r="Y644" s="18">
        <v>2.297742</v>
      </c>
      <c r="Z644" s="18">
        <v>0.0</v>
      </c>
      <c r="AA644" s="18">
        <v>48.61757</v>
      </c>
      <c r="AB644" s="18">
        <v>16.58497</v>
      </c>
      <c r="AC644" s="18">
        <v>19.82251</v>
      </c>
      <c r="AD644" s="18">
        <v>0.0</v>
      </c>
      <c r="AE644" s="18">
        <v>7.183004</v>
      </c>
      <c r="AF644" s="18">
        <v>13.40854</v>
      </c>
      <c r="AG644" s="18">
        <v>2.297742</v>
      </c>
      <c r="AH644" s="18">
        <v>0.0</v>
      </c>
      <c r="AI644" s="18">
        <v>55.35194</v>
      </c>
      <c r="AJ644" s="18">
        <v>17.84486</v>
      </c>
      <c r="AK644" s="18">
        <v>11.99677</v>
      </c>
      <c r="AL644" s="19" t="s">
        <v>58</v>
      </c>
      <c r="AM644" s="19"/>
      <c r="AN644" s="19"/>
      <c r="AO644" s="19"/>
      <c r="AP644" s="19"/>
      <c r="AQ644" s="19"/>
    </row>
    <row r="645">
      <c r="A645" s="14" t="s">
        <v>967</v>
      </c>
      <c r="B645" s="14" t="s">
        <v>1001</v>
      </c>
      <c r="C645" s="14" t="s">
        <v>961</v>
      </c>
      <c r="D645" s="14" t="s">
        <v>996</v>
      </c>
      <c r="E645" s="20">
        <v>46300.0</v>
      </c>
      <c r="F645" s="18">
        <v>70.0</v>
      </c>
      <c r="G645" s="18">
        <v>0.0</v>
      </c>
      <c r="H645" s="18">
        <v>37712.0</v>
      </c>
      <c r="I645" s="18">
        <v>0.0</v>
      </c>
      <c r="J645" s="18">
        <v>4876.938</v>
      </c>
      <c r="K645" s="18">
        <v>4940.494</v>
      </c>
      <c r="L645" s="18">
        <v>5266.187</v>
      </c>
      <c r="M645" s="18">
        <v>3221.235</v>
      </c>
      <c r="N645" s="18">
        <v>0.652007</v>
      </c>
      <c r="O645" s="18">
        <v>0.0</v>
      </c>
      <c r="P645" s="18">
        <v>0.0</v>
      </c>
      <c r="Q645" s="18">
        <v>12.17549</v>
      </c>
      <c r="R645" s="18">
        <v>26.86791</v>
      </c>
      <c r="S645" s="18">
        <v>77.91015</v>
      </c>
      <c r="T645" s="18">
        <v>13.67919</v>
      </c>
      <c r="U645" s="18">
        <v>16.9779</v>
      </c>
      <c r="V645" s="18">
        <v>22.61133</v>
      </c>
      <c r="W645" s="18">
        <v>54.59938</v>
      </c>
      <c r="X645" s="18">
        <v>117.7618</v>
      </c>
      <c r="Y645" s="18">
        <v>70.57849</v>
      </c>
      <c r="Z645" s="18">
        <v>0.0</v>
      </c>
      <c r="AA645" s="18">
        <v>48.61757</v>
      </c>
      <c r="AB645" s="18">
        <v>16.58497</v>
      </c>
      <c r="AC645" s="18">
        <v>19.82251</v>
      </c>
      <c r="AD645" s="18">
        <v>26.27795</v>
      </c>
      <c r="AE645" s="18">
        <v>48.40812</v>
      </c>
      <c r="AF645" s="18">
        <v>105.8746</v>
      </c>
      <c r="AG645" s="18">
        <v>56.6563</v>
      </c>
      <c r="AH645" s="18">
        <v>0.0</v>
      </c>
      <c r="AI645" s="18">
        <v>55.35194</v>
      </c>
      <c r="AJ645" s="18">
        <v>17.84486</v>
      </c>
      <c r="AK645" s="18">
        <v>11.99677</v>
      </c>
      <c r="AL645" s="19" t="s">
        <v>58</v>
      </c>
      <c r="AM645" s="19"/>
      <c r="AN645" s="19"/>
      <c r="AO645" s="19"/>
      <c r="AP645" s="19"/>
      <c r="AQ645" s="19"/>
    </row>
    <row r="646">
      <c r="A646" s="14" t="s">
        <v>969</v>
      </c>
      <c r="B646" s="14" t="s">
        <v>1002</v>
      </c>
      <c r="C646" s="14" t="s">
        <v>961</v>
      </c>
      <c r="D646" s="14" t="s">
        <v>996</v>
      </c>
      <c r="E646" s="14" t="s">
        <v>62</v>
      </c>
      <c r="F646" s="18">
        <v>852.0</v>
      </c>
      <c r="G646" s="18">
        <v>0.0</v>
      </c>
      <c r="H646" s="18">
        <v>0.0</v>
      </c>
      <c r="I646" s="18">
        <v>0.0</v>
      </c>
      <c r="J646" s="18">
        <v>0.0</v>
      </c>
      <c r="K646" s="18">
        <v>0.0</v>
      </c>
      <c r="L646" s="18">
        <v>0.0</v>
      </c>
      <c r="M646" s="18">
        <v>0.0</v>
      </c>
      <c r="N646" s="18">
        <v>0.0</v>
      </c>
      <c r="O646" s="18">
        <v>0.0</v>
      </c>
      <c r="P646" s="18">
        <v>0.0</v>
      </c>
      <c r="Q646" s="18">
        <v>0.0</v>
      </c>
      <c r="R646" s="18">
        <v>0.0</v>
      </c>
      <c r="S646" s="18">
        <v>0.0</v>
      </c>
      <c r="T646" s="18">
        <v>0.0</v>
      </c>
      <c r="U646" s="18">
        <v>0.0</v>
      </c>
      <c r="V646" s="18">
        <v>0.0</v>
      </c>
      <c r="W646" s="18">
        <v>0.0</v>
      </c>
      <c r="X646" s="18">
        <v>0.0</v>
      </c>
      <c r="Y646" s="18">
        <v>0.0</v>
      </c>
      <c r="Z646" s="18">
        <v>0.0</v>
      </c>
      <c r="AA646" s="18">
        <v>48.61757</v>
      </c>
      <c r="AB646" s="18">
        <v>16.58497</v>
      </c>
      <c r="AC646" s="18">
        <v>19.82251</v>
      </c>
      <c r="AD646" s="18">
        <v>0.0</v>
      </c>
      <c r="AE646" s="18">
        <v>0.0</v>
      </c>
      <c r="AF646" s="18">
        <v>0.0</v>
      </c>
      <c r="AG646" s="18">
        <v>0.0</v>
      </c>
      <c r="AH646" s="18">
        <v>0.0</v>
      </c>
      <c r="AI646" s="18">
        <v>55.35194</v>
      </c>
      <c r="AJ646" s="18">
        <v>17.84486</v>
      </c>
      <c r="AK646" s="18">
        <v>11.99677</v>
      </c>
      <c r="AL646" s="19" t="s">
        <v>58</v>
      </c>
      <c r="AM646" s="19"/>
      <c r="AN646" s="19"/>
      <c r="AO646" s="19"/>
      <c r="AP646" s="19"/>
      <c r="AQ646" s="19"/>
    </row>
    <row r="647">
      <c r="A647" s="14" t="s">
        <v>1003</v>
      </c>
      <c r="B647" s="14" t="s">
        <v>64</v>
      </c>
      <c r="C647" s="14" t="s">
        <v>1004</v>
      </c>
      <c r="D647" s="14" t="s">
        <v>66</v>
      </c>
      <c r="E647" s="14" t="s">
        <v>60</v>
      </c>
      <c r="F647" s="18">
        <v>11.0</v>
      </c>
      <c r="G647" s="18">
        <v>0.0</v>
      </c>
      <c r="H647" s="18">
        <v>129.0</v>
      </c>
      <c r="I647" s="18">
        <v>0.0</v>
      </c>
      <c r="J647" s="18">
        <v>0.076923</v>
      </c>
      <c r="K647" s="18">
        <v>0.067816</v>
      </c>
      <c r="L647" s="18">
        <v>0.033616</v>
      </c>
      <c r="M647" s="18">
        <v>0.067816</v>
      </c>
      <c r="N647" s="18">
        <v>1.0</v>
      </c>
      <c r="O647" s="18">
        <v>0.0</v>
      </c>
      <c r="P647" s="18">
        <v>0.0</v>
      </c>
      <c r="Q647" s="18">
        <v>0.0</v>
      </c>
      <c r="R647" s="18">
        <v>0.0</v>
      </c>
      <c r="S647" s="18">
        <v>0.0</v>
      </c>
      <c r="T647" s="18">
        <v>0.067816</v>
      </c>
      <c r="U647" s="18">
        <v>0.067816</v>
      </c>
      <c r="V647" s="18">
        <v>0.067816</v>
      </c>
      <c r="W647" s="18">
        <v>0.067816</v>
      </c>
      <c r="X647" s="18">
        <v>0.067816</v>
      </c>
      <c r="Y647" s="18">
        <v>0.006165</v>
      </c>
      <c r="Z647" s="18">
        <v>0.0</v>
      </c>
      <c r="AA647" s="18">
        <v>0.090909</v>
      </c>
      <c r="AB647" s="18">
        <v>0.008354</v>
      </c>
      <c r="AC647" s="18">
        <v>0.0</v>
      </c>
      <c r="AD647" s="18">
        <v>0.0</v>
      </c>
      <c r="AE647" s="18">
        <v>0.067816</v>
      </c>
      <c r="AF647" s="18">
        <v>0.002512</v>
      </c>
      <c r="AG647" s="18">
        <v>0.0</v>
      </c>
      <c r="AH647" s="18">
        <v>0.0</v>
      </c>
      <c r="AI647" s="18">
        <v>0.067816</v>
      </c>
      <c r="AJ647" s="18">
        <v>0.001507</v>
      </c>
      <c r="AK647" s="18">
        <v>0.0</v>
      </c>
      <c r="AL647" s="19" t="s">
        <v>58</v>
      </c>
      <c r="AM647" s="19"/>
      <c r="AN647" s="19"/>
      <c r="AO647" s="19"/>
      <c r="AP647" s="19"/>
      <c r="AQ647" s="19"/>
    </row>
    <row r="648">
      <c r="A648" s="14" t="s">
        <v>1005</v>
      </c>
      <c r="B648" s="14" t="s">
        <v>68</v>
      </c>
      <c r="C648" s="14" t="s">
        <v>1004</v>
      </c>
      <c r="D648" s="14" t="s">
        <v>66</v>
      </c>
      <c r="E648" s="14" t="s">
        <v>62</v>
      </c>
      <c r="F648" s="18">
        <v>4.0</v>
      </c>
      <c r="G648" s="18">
        <v>0.0</v>
      </c>
      <c r="H648" s="18">
        <v>0.0</v>
      </c>
      <c r="I648" s="18">
        <v>0.0</v>
      </c>
      <c r="J648" s="18">
        <v>0.0</v>
      </c>
      <c r="K648" s="18">
        <v>0.0</v>
      </c>
      <c r="L648" s="18">
        <v>0.0</v>
      </c>
      <c r="M648" s="18">
        <v>0.0</v>
      </c>
      <c r="N648" s="18">
        <v>0.0</v>
      </c>
      <c r="O648" s="18">
        <v>0.0</v>
      </c>
      <c r="P648" s="18">
        <v>0.0</v>
      </c>
      <c r="Q648" s="18">
        <v>0.0</v>
      </c>
      <c r="R648" s="18">
        <v>0.0</v>
      </c>
      <c r="S648" s="18">
        <v>0.0</v>
      </c>
      <c r="T648" s="18">
        <v>0.0</v>
      </c>
      <c r="U648" s="18">
        <v>0.0</v>
      </c>
      <c r="V648" s="18">
        <v>0.0</v>
      </c>
      <c r="W648" s="18">
        <v>0.0</v>
      </c>
      <c r="X648" s="18">
        <v>0.0</v>
      </c>
      <c r="Y648" s="18">
        <v>0.0</v>
      </c>
      <c r="Z648" s="18">
        <v>0.0</v>
      </c>
      <c r="AA648" s="18">
        <v>0.090909</v>
      </c>
      <c r="AB648" s="18">
        <v>0.008354</v>
      </c>
      <c r="AC648" s="18">
        <v>0.0</v>
      </c>
      <c r="AD648" s="18">
        <v>0.0</v>
      </c>
      <c r="AE648" s="18">
        <v>0.0</v>
      </c>
      <c r="AF648" s="18">
        <v>0.0</v>
      </c>
      <c r="AG648" s="18">
        <v>0.0</v>
      </c>
      <c r="AH648" s="18">
        <v>0.0</v>
      </c>
      <c r="AI648" s="18">
        <v>0.067816</v>
      </c>
      <c r="AJ648" s="18">
        <v>0.001507</v>
      </c>
      <c r="AK648" s="18">
        <v>0.0</v>
      </c>
      <c r="AL648" s="19" t="s">
        <v>58</v>
      </c>
      <c r="AM648" s="19"/>
      <c r="AN648" s="19"/>
      <c r="AO648" s="19"/>
      <c r="AP648" s="19"/>
      <c r="AQ648" s="19"/>
    </row>
    <row r="649">
      <c r="A649" s="14" t="s">
        <v>1003</v>
      </c>
      <c r="B649" s="14" t="s">
        <v>1006</v>
      </c>
      <c r="C649" s="14" t="s">
        <v>1004</v>
      </c>
      <c r="D649" s="14" t="s">
        <v>1007</v>
      </c>
      <c r="E649" s="14" t="s">
        <v>60</v>
      </c>
      <c r="F649" s="18">
        <v>1.0</v>
      </c>
      <c r="G649" s="18">
        <v>0.0</v>
      </c>
      <c r="H649" s="18">
        <v>0.0</v>
      </c>
      <c r="I649" s="18">
        <v>0.0</v>
      </c>
      <c r="J649" s="18">
        <v>0.0</v>
      </c>
      <c r="K649" s="18">
        <v>0.0</v>
      </c>
      <c r="L649" s="18">
        <v>0.0</v>
      </c>
      <c r="M649" s="18">
        <v>0.0</v>
      </c>
      <c r="N649" s="18">
        <v>0.0</v>
      </c>
      <c r="O649" s="18">
        <v>0.0</v>
      </c>
      <c r="P649" s="18">
        <v>0.0</v>
      </c>
      <c r="Q649" s="18">
        <v>0.0</v>
      </c>
      <c r="R649" s="18">
        <v>0.0</v>
      </c>
      <c r="S649" s="18">
        <v>0.0</v>
      </c>
      <c r="T649" s="18">
        <v>0.0</v>
      </c>
      <c r="U649" s="18">
        <v>0.0</v>
      </c>
      <c r="V649" s="18">
        <v>0.0</v>
      </c>
      <c r="W649" s="18">
        <v>0.0</v>
      </c>
      <c r="X649" s="18">
        <v>0.0</v>
      </c>
      <c r="Y649" s="18">
        <v>0.0</v>
      </c>
      <c r="Z649" s="18">
        <v>0.0</v>
      </c>
      <c r="AA649" s="18">
        <v>0.0</v>
      </c>
      <c r="AB649" s="18">
        <v>0.0</v>
      </c>
      <c r="AC649" s="18">
        <v>0.0</v>
      </c>
      <c r="AD649" s="18">
        <v>0.0</v>
      </c>
      <c r="AE649" s="18">
        <v>0.067816</v>
      </c>
      <c r="AF649" s="18">
        <v>0.002512</v>
      </c>
      <c r="AG649" s="18">
        <v>0.0</v>
      </c>
      <c r="AH649" s="18">
        <v>0.0</v>
      </c>
      <c r="AI649" s="18">
        <v>0.067816</v>
      </c>
      <c r="AJ649" s="18">
        <v>0.001507</v>
      </c>
      <c r="AK649" s="18">
        <v>0.0</v>
      </c>
      <c r="AL649" s="19" t="s">
        <v>58</v>
      </c>
      <c r="AM649" s="19"/>
      <c r="AN649" s="19"/>
      <c r="AO649" s="19"/>
      <c r="AP649" s="19"/>
      <c r="AQ649" s="19"/>
    </row>
    <row r="650">
      <c r="A650" s="14" t="s">
        <v>1005</v>
      </c>
      <c r="B650" s="14" t="s">
        <v>1008</v>
      </c>
      <c r="C650" s="14" t="s">
        <v>1004</v>
      </c>
      <c r="D650" s="14" t="s">
        <v>1007</v>
      </c>
      <c r="E650" s="14" t="s">
        <v>62</v>
      </c>
      <c r="F650" s="18">
        <v>1.0</v>
      </c>
      <c r="G650" s="18">
        <v>0.0</v>
      </c>
      <c r="H650" s="18">
        <v>0.0</v>
      </c>
      <c r="I650" s="18">
        <v>0.0</v>
      </c>
      <c r="J650" s="18">
        <v>0.0</v>
      </c>
      <c r="K650" s="18">
        <v>0.0</v>
      </c>
      <c r="L650" s="18">
        <v>0.0</v>
      </c>
      <c r="M650" s="18">
        <v>0.0</v>
      </c>
      <c r="N650" s="18">
        <v>0.0</v>
      </c>
      <c r="O650" s="18">
        <v>0.0</v>
      </c>
      <c r="P650" s="18">
        <v>0.0</v>
      </c>
      <c r="Q650" s="18">
        <v>0.0</v>
      </c>
      <c r="R650" s="18">
        <v>0.0</v>
      </c>
      <c r="S650" s="18">
        <v>0.0</v>
      </c>
      <c r="T650" s="18">
        <v>0.0</v>
      </c>
      <c r="U650" s="18">
        <v>0.0</v>
      </c>
      <c r="V650" s="18">
        <v>0.0</v>
      </c>
      <c r="W650" s="18">
        <v>0.0</v>
      </c>
      <c r="X650" s="18">
        <v>0.0</v>
      </c>
      <c r="Y650" s="18">
        <v>0.0</v>
      </c>
      <c r="Z650" s="18">
        <v>0.0</v>
      </c>
      <c r="AA650" s="18">
        <v>0.0</v>
      </c>
      <c r="AB650" s="18">
        <v>0.0</v>
      </c>
      <c r="AC650" s="18">
        <v>0.0</v>
      </c>
      <c r="AD650" s="18">
        <v>0.0</v>
      </c>
      <c r="AE650" s="18">
        <v>0.0</v>
      </c>
      <c r="AF650" s="18">
        <v>0.0</v>
      </c>
      <c r="AG650" s="18">
        <v>0.0</v>
      </c>
      <c r="AH650" s="18">
        <v>0.0</v>
      </c>
      <c r="AI650" s="18">
        <v>0.067816</v>
      </c>
      <c r="AJ650" s="18">
        <v>0.001507</v>
      </c>
      <c r="AK650" s="18">
        <v>0.0</v>
      </c>
      <c r="AL650" s="19" t="s">
        <v>58</v>
      </c>
      <c r="AM650" s="19"/>
      <c r="AN650" s="19"/>
      <c r="AO650" s="19"/>
      <c r="AP650" s="19"/>
      <c r="AQ650" s="19"/>
    </row>
    <row r="651">
      <c r="A651" s="14" t="s">
        <v>1003</v>
      </c>
      <c r="B651" s="14" t="s">
        <v>1009</v>
      </c>
      <c r="C651" s="14" t="s">
        <v>1004</v>
      </c>
      <c r="D651" s="14" t="s">
        <v>1010</v>
      </c>
      <c r="E651" s="14" t="s">
        <v>60</v>
      </c>
      <c r="F651" s="18">
        <v>3.0</v>
      </c>
      <c r="G651" s="18">
        <v>0.0</v>
      </c>
      <c r="H651" s="18">
        <v>0.0</v>
      </c>
      <c r="I651" s="18">
        <v>0.0</v>
      </c>
      <c r="J651" s="18">
        <v>0.0</v>
      </c>
      <c r="K651" s="18">
        <v>0.0</v>
      </c>
      <c r="L651" s="18">
        <v>0.0</v>
      </c>
      <c r="M651" s="18">
        <v>0.0</v>
      </c>
      <c r="N651" s="18">
        <v>0.0</v>
      </c>
      <c r="O651" s="18">
        <v>0.0</v>
      </c>
      <c r="P651" s="18">
        <v>0.0</v>
      </c>
      <c r="Q651" s="18">
        <v>0.0</v>
      </c>
      <c r="R651" s="18">
        <v>0.0</v>
      </c>
      <c r="S651" s="18">
        <v>0.0</v>
      </c>
      <c r="T651" s="18">
        <v>0.0</v>
      </c>
      <c r="U651" s="18">
        <v>0.0</v>
      </c>
      <c r="V651" s="18">
        <v>0.0</v>
      </c>
      <c r="W651" s="18">
        <v>0.0</v>
      </c>
      <c r="X651" s="18">
        <v>0.0</v>
      </c>
      <c r="Y651" s="18">
        <v>0.0</v>
      </c>
      <c r="Z651" s="18">
        <v>0.0</v>
      </c>
      <c r="AA651" s="18">
        <v>0.0</v>
      </c>
      <c r="AB651" s="18">
        <v>0.0</v>
      </c>
      <c r="AC651" s="18">
        <v>0.0</v>
      </c>
      <c r="AD651" s="18">
        <v>0.0</v>
      </c>
      <c r="AE651" s="18">
        <v>0.067816</v>
      </c>
      <c r="AF651" s="18">
        <v>0.002512</v>
      </c>
      <c r="AG651" s="18">
        <v>0.0</v>
      </c>
      <c r="AH651" s="18">
        <v>0.0</v>
      </c>
      <c r="AI651" s="18">
        <v>0.067816</v>
      </c>
      <c r="AJ651" s="18">
        <v>0.001507</v>
      </c>
      <c r="AK651" s="18">
        <v>0.0</v>
      </c>
      <c r="AL651" s="19" t="s">
        <v>58</v>
      </c>
      <c r="AM651" s="19"/>
      <c r="AN651" s="19"/>
      <c r="AO651" s="19"/>
      <c r="AP651" s="19"/>
      <c r="AQ651" s="19"/>
    </row>
    <row r="652">
      <c r="A652" s="14" t="s">
        <v>1005</v>
      </c>
      <c r="B652" s="14" t="s">
        <v>1011</v>
      </c>
      <c r="C652" s="14" t="s">
        <v>1004</v>
      </c>
      <c r="D652" s="14" t="s">
        <v>1010</v>
      </c>
      <c r="E652" s="14" t="s">
        <v>62</v>
      </c>
      <c r="F652" s="18">
        <v>1.0</v>
      </c>
      <c r="G652" s="18">
        <v>0.0</v>
      </c>
      <c r="H652" s="18">
        <v>0.0</v>
      </c>
      <c r="I652" s="18">
        <v>0.0</v>
      </c>
      <c r="J652" s="18">
        <v>0.0</v>
      </c>
      <c r="K652" s="18">
        <v>0.0</v>
      </c>
      <c r="L652" s="18">
        <v>0.0</v>
      </c>
      <c r="M652" s="18">
        <v>0.0</v>
      </c>
      <c r="N652" s="18">
        <v>0.0</v>
      </c>
      <c r="O652" s="18">
        <v>0.0</v>
      </c>
      <c r="P652" s="18">
        <v>0.0</v>
      </c>
      <c r="Q652" s="18">
        <v>0.0</v>
      </c>
      <c r="R652" s="18">
        <v>0.0</v>
      </c>
      <c r="S652" s="18">
        <v>0.0</v>
      </c>
      <c r="T652" s="18">
        <v>0.0</v>
      </c>
      <c r="U652" s="18">
        <v>0.0</v>
      </c>
      <c r="V652" s="18">
        <v>0.0</v>
      </c>
      <c r="W652" s="18">
        <v>0.0</v>
      </c>
      <c r="X652" s="18">
        <v>0.0</v>
      </c>
      <c r="Y652" s="18">
        <v>0.0</v>
      </c>
      <c r="Z652" s="18">
        <v>0.0</v>
      </c>
      <c r="AA652" s="18">
        <v>0.0</v>
      </c>
      <c r="AB652" s="18">
        <v>0.0</v>
      </c>
      <c r="AC652" s="18">
        <v>0.0</v>
      </c>
      <c r="AD652" s="18">
        <v>0.0</v>
      </c>
      <c r="AE652" s="18">
        <v>0.0</v>
      </c>
      <c r="AF652" s="18">
        <v>0.0</v>
      </c>
      <c r="AG652" s="18">
        <v>0.0</v>
      </c>
      <c r="AH652" s="18">
        <v>0.0</v>
      </c>
      <c r="AI652" s="18">
        <v>0.067816</v>
      </c>
      <c r="AJ652" s="18">
        <v>0.001507</v>
      </c>
      <c r="AK652" s="18">
        <v>0.0</v>
      </c>
      <c r="AL652" s="19" t="s">
        <v>58</v>
      </c>
      <c r="AM652" s="19"/>
      <c r="AN652" s="19"/>
      <c r="AO652" s="19"/>
      <c r="AP652" s="19"/>
      <c r="AQ652" s="19"/>
    </row>
    <row r="653">
      <c r="A653" s="14" t="s">
        <v>1003</v>
      </c>
      <c r="B653" s="14" t="s">
        <v>1012</v>
      </c>
      <c r="C653" s="14" t="s">
        <v>1004</v>
      </c>
      <c r="D653" s="14" t="s">
        <v>1013</v>
      </c>
      <c r="E653" s="14" t="s">
        <v>60</v>
      </c>
      <c r="F653" s="18">
        <v>12.0</v>
      </c>
      <c r="G653" s="18">
        <v>12.0</v>
      </c>
      <c r="H653" s="18">
        <v>268.0</v>
      </c>
      <c r="I653" s="18">
        <v>268.0</v>
      </c>
      <c r="J653" s="18">
        <v>0.0</v>
      </c>
      <c r="K653" s="18">
        <v>0.0</v>
      </c>
      <c r="L653" s="18">
        <v>0.0</v>
      </c>
      <c r="M653" s="18">
        <v>0.0</v>
      </c>
      <c r="N653" s="18">
        <v>0.0</v>
      </c>
      <c r="O653" s="18">
        <v>0.0</v>
      </c>
      <c r="P653" s="18">
        <v>0.0</v>
      </c>
      <c r="Q653" s="18">
        <v>0.0</v>
      </c>
      <c r="R653" s="18">
        <v>0.0</v>
      </c>
      <c r="S653" s="18">
        <v>0.0</v>
      </c>
      <c r="T653" s="18">
        <v>0.0</v>
      </c>
      <c r="U653" s="18">
        <v>0.0</v>
      </c>
      <c r="V653" s="18">
        <v>0.0</v>
      </c>
      <c r="W653" s="18">
        <v>0.0</v>
      </c>
      <c r="X653" s="18">
        <v>0.0</v>
      </c>
      <c r="Y653" s="18">
        <v>0.0</v>
      </c>
      <c r="Z653" s="18">
        <v>0.0</v>
      </c>
      <c r="AA653" s="18">
        <v>0.0</v>
      </c>
      <c r="AB653" s="18">
        <v>0.0</v>
      </c>
      <c r="AC653" s="18">
        <v>0.0</v>
      </c>
      <c r="AD653" s="18">
        <v>0.0</v>
      </c>
      <c r="AE653" s="18">
        <v>0.067816</v>
      </c>
      <c r="AF653" s="18">
        <v>0.002512</v>
      </c>
      <c r="AG653" s="18">
        <v>0.0</v>
      </c>
      <c r="AH653" s="18">
        <v>0.0</v>
      </c>
      <c r="AI653" s="18">
        <v>0.067816</v>
      </c>
      <c r="AJ653" s="18">
        <v>0.001507</v>
      </c>
      <c r="AK653" s="18">
        <v>0.0</v>
      </c>
      <c r="AL653" s="19" t="s">
        <v>58</v>
      </c>
      <c r="AM653" s="19"/>
      <c r="AN653" s="19"/>
      <c r="AO653" s="19"/>
      <c r="AP653" s="19"/>
      <c r="AQ653" s="19"/>
    </row>
    <row r="654">
      <c r="A654" s="14" t="s">
        <v>1005</v>
      </c>
      <c r="B654" s="14" t="s">
        <v>1014</v>
      </c>
      <c r="C654" s="14" t="s">
        <v>1004</v>
      </c>
      <c r="D654" s="14" t="s">
        <v>1013</v>
      </c>
      <c r="E654" s="14" t="s">
        <v>62</v>
      </c>
      <c r="F654" s="18">
        <v>12.0</v>
      </c>
      <c r="G654" s="18">
        <v>5.0</v>
      </c>
      <c r="H654" s="18">
        <v>125.0</v>
      </c>
      <c r="I654" s="18">
        <v>125.0</v>
      </c>
      <c r="J654" s="18">
        <v>0.0</v>
      </c>
      <c r="K654" s="18">
        <v>0.0</v>
      </c>
      <c r="L654" s="18">
        <v>0.0</v>
      </c>
      <c r="M654" s="18">
        <v>0.0</v>
      </c>
      <c r="N654" s="18">
        <v>0.0</v>
      </c>
      <c r="O654" s="18">
        <v>0.0</v>
      </c>
      <c r="P654" s="18">
        <v>0.0</v>
      </c>
      <c r="Q654" s="18">
        <v>0.0</v>
      </c>
      <c r="R654" s="18">
        <v>0.0</v>
      </c>
      <c r="S654" s="18">
        <v>0.0</v>
      </c>
      <c r="T654" s="18">
        <v>0.0</v>
      </c>
      <c r="U654" s="18">
        <v>0.0</v>
      </c>
      <c r="V654" s="18">
        <v>0.0</v>
      </c>
      <c r="W654" s="18">
        <v>0.0</v>
      </c>
      <c r="X654" s="18">
        <v>0.0</v>
      </c>
      <c r="Y654" s="18">
        <v>0.0</v>
      </c>
      <c r="Z654" s="18">
        <v>0.0</v>
      </c>
      <c r="AA654" s="18">
        <v>0.0</v>
      </c>
      <c r="AB654" s="18">
        <v>0.0</v>
      </c>
      <c r="AC654" s="18">
        <v>0.0</v>
      </c>
      <c r="AD654" s="18">
        <v>0.0</v>
      </c>
      <c r="AE654" s="18">
        <v>0.0</v>
      </c>
      <c r="AF654" s="18">
        <v>0.0</v>
      </c>
      <c r="AG654" s="18">
        <v>0.0</v>
      </c>
      <c r="AH654" s="18">
        <v>0.0</v>
      </c>
      <c r="AI654" s="18">
        <v>0.067816</v>
      </c>
      <c r="AJ654" s="18">
        <v>0.001507</v>
      </c>
      <c r="AK654" s="18">
        <v>0.0</v>
      </c>
      <c r="AL654" s="19" t="s">
        <v>58</v>
      </c>
      <c r="AM654" s="19"/>
      <c r="AN654" s="19"/>
      <c r="AO654" s="19"/>
      <c r="AP654" s="19"/>
      <c r="AQ654" s="19"/>
    </row>
    <row r="655">
      <c r="A655" s="14" t="s">
        <v>1015</v>
      </c>
      <c r="B655" s="14" t="s">
        <v>1016</v>
      </c>
      <c r="C655" s="14" t="s">
        <v>1017</v>
      </c>
      <c r="D655" s="14" t="s">
        <v>1018</v>
      </c>
      <c r="E655" s="14" t="s">
        <v>60</v>
      </c>
      <c r="F655" s="18">
        <v>2.0</v>
      </c>
      <c r="G655" s="18">
        <v>0.0</v>
      </c>
      <c r="H655" s="18">
        <v>0.0</v>
      </c>
      <c r="I655" s="18">
        <v>0.0</v>
      </c>
      <c r="J655" s="18">
        <v>0.0</v>
      </c>
      <c r="K655" s="18">
        <v>0.0</v>
      </c>
      <c r="L655" s="18">
        <v>0.0</v>
      </c>
      <c r="M655" s="18">
        <v>0.0</v>
      </c>
      <c r="N655" s="18">
        <v>0.0</v>
      </c>
      <c r="O655" s="18">
        <v>0.0</v>
      </c>
      <c r="P655" s="18">
        <v>0.0</v>
      </c>
      <c r="Q655" s="18">
        <v>0.0</v>
      </c>
      <c r="R655" s="18">
        <v>0.0</v>
      </c>
      <c r="S655" s="18">
        <v>0.0</v>
      </c>
      <c r="T655" s="18">
        <v>0.0</v>
      </c>
      <c r="U655" s="18">
        <v>0.0</v>
      </c>
      <c r="V655" s="18">
        <v>0.0</v>
      </c>
      <c r="W655" s="18">
        <v>0.0</v>
      </c>
      <c r="X655" s="18">
        <v>0.0</v>
      </c>
      <c r="Y655" s="18">
        <v>0.0</v>
      </c>
      <c r="Z655" s="18">
        <v>0.0</v>
      </c>
      <c r="AA655" s="18">
        <v>0.0</v>
      </c>
      <c r="AB655" s="18">
        <v>0.0</v>
      </c>
      <c r="AC655" s="18">
        <v>0.0</v>
      </c>
      <c r="AD655" s="18">
        <v>0.0</v>
      </c>
      <c r="AE655" s="18">
        <v>0.0</v>
      </c>
      <c r="AF655" s="18">
        <v>0.0</v>
      </c>
      <c r="AG655" s="18">
        <v>0.0</v>
      </c>
      <c r="AH655" s="18">
        <v>0.0</v>
      </c>
      <c r="AI655" s="18">
        <v>642.5301</v>
      </c>
      <c r="AJ655" s="18">
        <v>15.7752</v>
      </c>
      <c r="AK655" s="18">
        <v>0.0</v>
      </c>
      <c r="AL655" s="19" t="s">
        <v>58</v>
      </c>
      <c r="AM655" s="19"/>
      <c r="AN655" s="19"/>
      <c r="AO655" s="19"/>
      <c r="AP655" s="19"/>
      <c r="AQ655" s="19"/>
    </row>
    <row r="656">
      <c r="A656" s="14" t="s">
        <v>1019</v>
      </c>
      <c r="B656" s="14" t="s">
        <v>1020</v>
      </c>
      <c r="C656" s="14" t="s">
        <v>1017</v>
      </c>
      <c r="D656" s="14" t="s">
        <v>1018</v>
      </c>
      <c r="E656" s="14" t="s">
        <v>62</v>
      </c>
      <c r="F656" s="18">
        <v>58.0</v>
      </c>
      <c r="G656" s="18">
        <v>0.0</v>
      </c>
      <c r="H656" s="18">
        <v>0.0</v>
      </c>
      <c r="I656" s="18">
        <v>0.0</v>
      </c>
      <c r="J656" s="18">
        <v>0.0</v>
      </c>
      <c r="K656" s="18">
        <v>0.0</v>
      </c>
      <c r="L656" s="18">
        <v>0.0</v>
      </c>
      <c r="M656" s="18">
        <v>0.0</v>
      </c>
      <c r="N656" s="18">
        <v>0.0</v>
      </c>
      <c r="O656" s="18">
        <v>0.0</v>
      </c>
      <c r="P656" s="18">
        <v>0.0</v>
      </c>
      <c r="Q656" s="18">
        <v>0.0</v>
      </c>
      <c r="R656" s="18">
        <v>0.0</v>
      </c>
      <c r="S656" s="18">
        <v>0.0</v>
      </c>
      <c r="T656" s="18">
        <v>0.0</v>
      </c>
      <c r="U656" s="18">
        <v>0.0</v>
      </c>
      <c r="V656" s="18">
        <v>0.0</v>
      </c>
      <c r="W656" s="18">
        <v>0.0</v>
      </c>
      <c r="X656" s="18">
        <v>0.0</v>
      </c>
      <c r="Y656" s="18">
        <v>0.0</v>
      </c>
      <c r="Z656" s="18">
        <v>0.0</v>
      </c>
      <c r="AA656" s="18">
        <v>0.0</v>
      </c>
      <c r="AB656" s="18">
        <v>0.0</v>
      </c>
      <c r="AC656" s="18">
        <v>0.0</v>
      </c>
      <c r="AD656" s="18">
        <v>0.0</v>
      </c>
      <c r="AE656" s="18">
        <v>0.0</v>
      </c>
      <c r="AF656" s="18">
        <v>0.0</v>
      </c>
      <c r="AG656" s="18">
        <v>0.0</v>
      </c>
      <c r="AH656" s="18">
        <v>0.0</v>
      </c>
      <c r="AI656" s="18">
        <v>642.5301</v>
      </c>
      <c r="AJ656" s="18">
        <v>15.7752</v>
      </c>
      <c r="AK656" s="18">
        <v>0.0</v>
      </c>
      <c r="AL656" s="19" t="s">
        <v>58</v>
      </c>
      <c r="AM656" s="19"/>
      <c r="AN656" s="19"/>
      <c r="AO656" s="19"/>
      <c r="AP656" s="19"/>
      <c r="AQ656" s="19"/>
    </row>
    <row r="657">
      <c r="A657" s="14" t="s">
        <v>1021</v>
      </c>
      <c r="B657" s="14" t="s">
        <v>1022</v>
      </c>
      <c r="C657" s="14" t="s">
        <v>1017</v>
      </c>
      <c r="D657" s="14" t="s">
        <v>1023</v>
      </c>
      <c r="E657" s="14" t="s">
        <v>88</v>
      </c>
      <c r="F657" s="18">
        <v>3.0</v>
      </c>
      <c r="G657" s="18">
        <v>0.0</v>
      </c>
      <c r="H657" s="18">
        <v>13465.0</v>
      </c>
      <c r="I657" s="18">
        <v>0.0</v>
      </c>
      <c r="J657" s="18">
        <v>1617.695</v>
      </c>
      <c r="K657" s="18">
        <v>1467.094</v>
      </c>
      <c r="L657" s="18">
        <v>1530.015</v>
      </c>
      <c r="M657" s="18">
        <v>645.0844</v>
      </c>
      <c r="N657" s="18">
        <v>0.439702</v>
      </c>
      <c r="O657" s="18">
        <v>179.4794</v>
      </c>
      <c r="P657" s="18">
        <v>179.4794</v>
      </c>
      <c r="Q657" s="18">
        <v>179.4794</v>
      </c>
      <c r="R657" s="18">
        <v>642.5301</v>
      </c>
      <c r="S657" s="18">
        <v>645.0844</v>
      </c>
      <c r="T657" s="18">
        <v>179.4794</v>
      </c>
      <c r="U657" s="18">
        <v>179.4794</v>
      </c>
      <c r="V657" s="18">
        <v>179.4794</v>
      </c>
      <c r="W657" s="18">
        <v>642.5301</v>
      </c>
      <c r="X657" s="18">
        <v>645.0844</v>
      </c>
      <c r="Y657" s="18">
        <v>489.0313</v>
      </c>
      <c r="Z657" s="18">
        <v>0.0</v>
      </c>
      <c r="AA657" s="18">
        <v>642.5301</v>
      </c>
      <c r="AB657" s="18">
        <v>163.0104</v>
      </c>
      <c r="AC657" s="18">
        <v>0.0</v>
      </c>
      <c r="AD657" s="18">
        <v>642.5301</v>
      </c>
      <c r="AE657" s="18">
        <v>642.5301</v>
      </c>
      <c r="AF657" s="18">
        <v>489.0313</v>
      </c>
      <c r="AG657" s="18">
        <v>489.0313</v>
      </c>
      <c r="AH657" s="18">
        <v>0.0</v>
      </c>
      <c r="AI657" s="18">
        <v>642.5301</v>
      </c>
      <c r="AJ657" s="18">
        <v>15.7752</v>
      </c>
      <c r="AK657" s="18">
        <v>0.0</v>
      </c>
      <c r="AL657" s="19" t="s">
        <v>58</v>
      </c>
      <c r="AM657" s="19"/>
      <c r="AN657" s="19"/>
      <c r="AO657" s="19"/>
      <c r="AP657" s="19"/>
      <c r="AQ657" s="19"/>
    </row>
    <row r="658">
      <c r="A658" s="14" t="s">
        <v>1015</v>
      </c>
      <c r="B658" s="14" t="s">
        <v>1024</v>
      </c>
      <c r="C658" s="14" t="s">
        <v>1017</v>
      </c>
      <c r="D658" s="14" t="s">
        <v>1023</v>
      </c>
      <c r="E658" s="14" t="s">
        <v>60</v>
      </c>
      <c r="F658" s="18">
        <v>1.0</v>
      </c>
      <c r="G658" s="18">
        <v>0.0</v>
      </c>
      <c r="H658" s="18">
        <v>0.0</v>
      </c>
      <c r="I658" s="18">
        <v>0.0</v>
      </c>
      <c r="J658" s="18">
        <v>0.0</v>
      </c>
      <c r="K658" s="18">
        <v>0.0</v>
      </c>
      <c r="L658" s="18">
        <v>0.0</v>
      </c>
      <c r="M658" s="18">
        <v>0.0</v>
      </c>
      <c r="N658" s="18">
        <v>0.0</v>
      </c>
      <c r="O658" s="18">
        <v>0.0</v>
      </c>
      <c r="P658" s="18">
        <v>0.0</v>
      </c>
      <c r="Q658" s="18">
        <v>0.0</v>
      </c>
      <c r="R658" s="18">
        <v>0.0</v>
      </c>
      <c r="S658" s="18">
        <v>0.0</v>
      </c>
      <c r="T658" s="18">
        <v>0.0</v>
      </c>
      <c r="U658" s="18">
        <v>0.0</v>
      </c>
      <c r="V658" s="18">
        <v>0.0</v>
      </c>
      <c r="W658" s="18">
        <v>0.0</v>
      </c>
      <c r="X658" s="18">
        <v>0.0</v>
      </c>
      <c r="Y658" s="18">
        <v>0.0</v>
      </c>
      <c r="Z658" s="18">
        <v>0.0</v>
      </c>
      <c r="AA658" s="18">
        <v>642.5301</v>
      </c>
      <c r="AB658" s="18">
        <v>163.0104</v>
      </c>
      <c r="AC658" s="18">
        <v>0.0</v>
      </c>
      <c r="AD658" s="18">
        <v>0.0</v>
      </c>
      <c r="AE658" s="18">
        <v>0.0</v>
      </c>
      <c r="AF658" s="18">
        <v>0.0</v>
      </c>
      <c r="AG658" s="18">
        <v>0.0</v>
      </c>
      <c r="AH658" s="18">
        <v>0.0</v>
      </c>
      <c r="AI658" s="18">
        <v>642.5301</v>
      </c>
      <c r="AJ658" s="18">
        <v>15.7752</v>
      </c>
      <c r="AK658" s="18">
        <v>0.0</v>
      </c>
      <c r="AL658" s="19" t="s">
        <v>58</v>
      </c>
      <c r="AM658" s="19"/>
      <c r="AN658" s="19"/>
      <c r="AO658" s="19"/>
      <c r="AP658" s="19"/>
      <c r="AQ658" s="19"/>
    </row>
    <row r="659">
      <c r="A659" s="14" t="s">
        <v>1019</v>
      </c>
      <c r="B659" s="14" t="s">
        <v>1025</v>
      </c>
      <c r="C659" s="14" t="s">
        <v>1017</v>
      </c>
      <c r="D659" s="14" t="s">
        <v>1023</v>
      </c>
      <c r="E659" s="14" t="s">
        <v>62</v>
      </c>
      <c r="F659" s="18">
        <v>5.0</v>
      </c>
      <c r="G659" s="18">
        <v>0.0</v>
      </c>
      <c r="H659" s="18">
        <v>0.0</v>
      </c>
      <c r="I659" s="18">
        <v>0.0</v>
      </c>
      <c r="J659" s="18">
        <v>0.0</v>
      </c>
      <c r="K659" s="18">
        <v>0.0</v>
      </c>
      <c r="L659" s="18">
        <v>0.0</v>
      </c>
      <c r="M659" s="18">
        <v>0.0</v>
      </c>
      <c r="N659" s="18">
        <v>0.0</v>
      </c>
      <c r="O659" s="18">
        <v>0.0</v>
      </c>
      <c r="P659" s="18">
        <v>0.0</v>
      </c>
      <c r="Q659" s="18">
        <v>0.0</v>
      </c>
      <c r="R659" s="18">
        <v>0.0</v>
      </c>
      <c r="S659" s="18">
        <v>0.0</v>
      </c>
      <c r="T659" s="18">
        <v>0.0</v>
      </c>
      <c r="U659" s="18">
        <v>0.0</v>
      </c>
      <c r="V659" s="18">
        <v>0.0</v>
      </c>
      <c r="W659" s="18">
        <v>0.0</v>
      </c>
      <c r="X659" s="18">
        <v>0.0</v>
      </c>
      <c r="Y659" s="18">
        <v>0.0</v>
      </c>
      <c r="Z659" s="18">
        <v>0.0</v>
      </c>
      <c r="AA659" s="18">
        <v>642.5301</v>
      </c>
      <c r="AB659" s="18">
        <v>163.0104</v>
      </c>
      <c r="AC659" s="18">
        <v>0.0</v>
      </c>
      <c r="AD659" s="18">
        <v>0.0</v>
      </c>
      <c r="AE659" s="18">
        <v>0.0</v>
      </c>
      <c r="AF659" s="18">
        <v>0.0</v>
      </c>
      <c r="AG659" s="18">
        <v>0.0</v>
      </c>
      <c r="AH659" s="18">
        <v>0.0</v>
      </c>
      <c r="AI659" s="18">
        <v>642.5301</v>
      </c>
      <c r="AJ659" s="18">
        <v>15.7752</v>
      </c>
      <c r="AK659" s="18">
        <v>0.0</v>
      </c>
      <c r="AL659" s="19" t="s">
        <v>58</v>
      </c>
      <c r="AM659" s="19"/>
      <c r="AN659" s="19"/>
      <c r="AO659" s="19"/>
      <c r="AP659" s="19"/>
      <c r="AQ659" s="19"/>
    </row>
    <row r="660">
      <c r="A660" s="14" t="s">
        <v>1015</v>
      </c>
      <c r="B660" s="14" t="s">
        <v>1026</v>
      </c>
      <c r="C660" s="14" t="s">
        <v>1017</v>
      </c>
      <c r="D660" s="14" t="s">
        <v>1027</v>
      </c>
      <c r="E660" s="14" t="s">
        <v>60</v>
      </c>
      <c r="F660" s="18">
        <v>15.0</v>
      </c>
      <c r="G660" s="18">
        <v>0.0</v>
      </c>
      <c r="H660" s="18">
        <v>0.0</v>
      </c>
      <c r="I660" s="18">
        <v>0.0</v>
      </c>
      <c r="J660" s="18">
        <v>0.0</v>
      </c>
      <c r="K660" s="18">
        <v>0.0</v>
      </c>
      <c r="L660" s="18">
        <v>0.0</v>
      </c>
      <c r="M660" s="18">
        <v>0.0</v>
      </c>
      <c r="N660" s="18">
        <v>0.0</v>
      </c>
      <c r="O660" s="18">
        <v>0.0</v>
      </c>
      <c r="P660" s="18">
        <v>0.0</v>
      </c>
      <c r="Q660" s="18">
        <v>0.0</v>
      </c>
      <c r="R660" s="18">
        <v>0.0</v>
      </c>
      <c r="S660" s="18">
        <v>0.0</v>
      </c>
      <c r="T660" s="18">
        <v>0.0</v>
      </c>
      <c r="U660" s="18">
        <v>0.0</v>
      </c>
      <c r="V660" s="18">
        <v>0.0</v>
      </c>
      <c r="W660" s="18">
        <v>0.0</v>
      </c>
      <c r="X660" s="18">
        <v>0.0</v>
      </c>
      <c r="Y660" s="18">
        <v>0.0</v>
      </c>
      <c r="Z660" s="18">
        <v>0.0</v>
      </c>
      <c r="AA660" s="18">
        <v>0.0</v>
      </c>
      <c r="AB660" s="18">
        <v>0.0</v>
      </c>
      <c r="AC660" s="18">
        <v>0.0</v>
      </c>
      <c r="AD660" s="18">
        <v>0.0</v>
      </c>
      <c r="AE660" s="18">
        <v>0.0</v>
      </c>
      <c r="AF660" s="18">
        <v>0.0</v>
      </c>
      <c r="AG660" s="18">
        <v>0.0</v>
      </c>
      <c r="AH660" s="18">
        <v>0.0</v>
      </c>
      <c r="AI660" s="18">
        <v>642.5301</v>
      </c>
      <c r="AJ660" s="18">
        <v>15.7752</v>
      </c>
      <c r="AK660" s="18">
        <v>0.0</v>
      </c>
      <c r="AL660" s="19" t="s">
        <v>58</v>
      </c>
      <c r="AM660" s="19"/>
      <c r="AN660" s="19"/>
      <c r="AO660" s="19"/>
      <c r="AP660" s="19"/>
      <c r="AQ660" s="19"/>
    </row>
    <row r="661">
      <c r="A661" s="14" t="s">
        <v>1019</v>
      </c>
      <c r="B661" s="14" t="s">
        <v>1028</v>
      </c>
      <c r="C661" s="14" t="s">
        <v>1017</v>
      </c>
      <c r="D661" s="14" t="s">
        <v>1027</v>
      </c>
      <c r="E661" s="14" t="s">
        <v>62</v>
      </c>
      <c r="F661" s="18">
        <v>9.0</v>
      </c>
      <c r="G661" s="18">
        <v>0.0</v>
      </c>
      <c r="H661" s="18">
        <v>0.0</v>
      </c>
      <c r="I661" s="18">
        <v>0.0</v>
      </c>
      <c r="J661" s="18">
        <v>0.0</v>
      </c>
      <c r="K661" s="18">
        <v>0.0</v>
      </c>
      <c r="L661" s="18">
        <v>0.0</v>
      </c>
      <c r="M661" s="18">
        <v>0.0</v>
      </c>
      <c r="N661" s="18">
        <v>0.0</v>
      </c>
      <c r="O661" s="18">
        <v>0.0</v>
      </c>
      <c r="P661" s="18">
        <v>0.0</v>
      </c>
      <c r="Q661" s="18">
        <v>0.0</v>
      </c>
      <c r="R661" s="18">
        <v>0.0</v>
      </c>
      <c r="S661" s="18">
        <v>0.0</v>
      </c>
      <c r="T661" s="18">
        <v>0.0</v>
      </c>
      <c r="U661" s="18">
        <v>0.0</v>
      </c>
      <c r="V661" s="18">
        <v>0.0</v>
      </c>
      <c r="W661" s="18">
        <v>0.0</v>
      </c>
      <c r="X661" s="18">
        <v>0.0</v>
      </c>
      <c r="Y661" s="18">
        <v>0.0</v>
      </c>
      <c r="Z661" s="18">
        <v>0.0</v>
      </c>
      <c r="AA661" s="18">
        <v>0.0</v>
      </c>
      <c r="AB661" s="18">
        <v>0.0</v>
      </c>
      <c r="AC661" s="18">
        <v>0.0</v>
      </c>
      <c r="AD661" s="18">
        <v>0.0</v>
      </c>
      <c r="AE661" s="18">
        <v>0.0</v>
      </c>
      <c r="AF661" s="18">
        <v>0.0</v>
      </c>
      <c r="AG661" s="18">
        <v>0.0</v>
      </c>
      <c r="AH661" s="18">
        <v>0.0</v>
      </c>
      <c r="AI661" s="18">
        <v>642.5301</v>
      </c>
      <c r="AJ661" s="18">
        <v>15.7752</v>
      </c>
      <c r="AK661" s="18">
        <v>0.0</v>
      </c>
      <c r="AL661" s="19" t="s">
        <v>58</v>
      </c>
      <c r="AM661" s="19"/>
      <c r="AN661" s="19"/>
      <c r="AO661" s="19"/>
      <c r="AP661" s="19"/>
      <c r="AQ661" s="19"/>
    </row>
    <row r="662">
      <c r="A662" s="14" t="s">
        <v>1029</v>
      </c>
      <c r="B662" s="14" t="s">
        <v>1030</v>
      </c>
      <c r="C662" s="14" t="s">
        <v>1031</v>
      </c>
      <c r="D662" s="14" t="s">
        <v>1032</v>
      </c>
      <c r="E662" s="14" t="s">
        <v>60</v>
      </c>
      <c r="F662" s="18">
        <v>1.0</v>
      </c>
      <c r="G662" s="18">
        <v>1.0</v>
      </c>
      <c r="H662" s="18">
        <v>5.0</v>
      </c>
      <c r="I662" s="18">
        <v>5.0</v>
      </c>
      <c r="J662" s="18">
        <v>0.0</v>
      </c>
      <c r="K662" s="18">
        <v>0.0</v>
      </c>
      <c r="L662" s="18">
        <v>0.0</v>
      </c>
      <c r="M662" s="18">
        <v>0.0</v>
      </c>
      <c r="N662" s="18">
        <v>0.0</v>
      </c>
      <c r="O662" s="18">
        <v>0.0</v>
      </c>
      <c r="P662" s="18">
        <v>0.0</v>
      </c>
      <c r="Q662" s="18">
        <v>0.0</v>
      </c>
      <c r="R662" s="18">
        <v>0.0</v>
      </c>
      <c r="S662" s="18">
        <v>0.0</v>
      </c>
      <c r="T662" s="18">
        <v>0.0</v>
      </c>
      <c r="U662" s="18">
        <v>0.0</v>
      </c>
      <c r="V662" s="18">
        <v>0.0</v>
      </c>
      <c r="W662" s="18">
        <v>0.0</v>
      </c>
      <c r="X662" s="18">
        <v>0.0</v>
      </c>
      <c r="Y662" s="18">
        <v>0.0</v>
      </c>
      <c r="Z662" s="18">
        <v>0.0</v>
      </c>
      <c r="AA662" s="18">
        <v>0.0</v>
      </c>
      <c r="AB662" s="18">
        <v>0.0</v>
      </c>
      <c r="AC662" s="18">
        <v>0.0</v>
      </c>
      <c r="AD662" s="18">
        <v>0.0</v>
      </c>
      <c r="AE662" s="18">
        <v>0.0</v>
      </c>
      <c r="AF662" s="18">
        <v>0.0</v>
      </c>
      <c r="AG662" s="18">
        <v>0.0</v>
      </c>
      <c r="AH662" s="18">
        <v>0.0</v>
      </c>
      <c r="AI662" s="18">
        <v>0.0</v>
      </c>
      <c r="AJ662" s="18">
        <v>0.0</v>
      </c>
      <c r="AK662" s="18">
        <v>0.0</v>
      </c>
      <c r="AL662" s="19" t="s">
        <v>58</v>
      </c>
      <c r="AM662" s="19"/>
      <c r="AN662" s="19"/>
      <c r="AO662" s="19"/>
      <c r="AP662" s="19"/>
      <c r="AQ662" s="19"/>
    </row>
    <row r="663">
      <c r="A663" s="14" t="s">
        <v>1033</v>
      </c>
      <c r="B663" s="14" t="s">
        <v>1034</v>
      </c>
      <c r="C663" s="14" t="s">
        <v>1035</v>
      </c>
      <c r="D663" s="14" t="s">
        <v>1036</v>
      </c>
      <c r="E663" s="14" t="s">
        <v>60</v>
      </c>
      <c r="F663" s="18">
        <v>6.0</v>
      </c>
      <c r="G663" s="18">
        <v>0.0</v>
      </c>
      <c r="H663" s="18">
        <v>1001.0</v>
      </c>
      <c r="I663" s="18">
        <v>0.0</v>
      </c>
      <c r="J663" s="18">
        <v>2.948168</v>
      </c>
      <c r="K663" s="18">
        <v>3.715669</v>
      </c>
      <c r="L663" s="18">
        <v>2.631744</v>
      </c>
      <c r="M663" s="18">
        <v>1.997967</v>
      </c>
      <c r="N663" s="18">
        <v>0.537714</v>
      </c>
      <c r="O663" s="18">
        <v>0.172751</v>
      </c>
      <c r="P663" s="18">
        <v>0.35</v>
      </c>
      <c r="Q663" s="18">
        <v>0.35</v>
      </c>
      <c r="R663" s="18">
        <v>0.651892</v>
      </c>
      <c r="S663" s="18">
        <v>0.737931</v>
      </c>
      <c r="T663" s="18">
        <v>0.172751</v>
      </c>
      <c r="U663" s="18">
        <v>0.35</v>
      </c>
      <c r="V663" s="18">
        <v>0.35</v>
      </c>
      <c r="W663" s="18">
        <v>0.651892</v>
      </c>
      <c r="X663" s="18">
        <v>0.737931</v>
      </c>
      <c r="Y663" s="18">
        <v>0.619278</v>
      </c>
      <c r="Z663" s="18">
        <v>0.543059</v>
      </c>
      <c r="AA663" s="18">
        <v>0.651892</v>
      </c>
      <c r="AB663" s="18">
        <v>0.53081</v>
      </c>
      <c r="AC663" s="18">
        <v>0.619278</v>
      </c>
      <c r="AD663" s="18">
        <v>0.511434</v>
      </c>
      <c r="AE663" s="18">
        <v>0.604551</v>
      </c>
      <c r="AF663" s="18">
        <v>1.180471</v>
      </c>
      <c r="AG663" s="18">
        <v>0.619278</v>
      </c>
      <c r="AH663" s="18">
        <v>0.0</v>
      </c>
      <c r="AI663" s="18">
        <v>1.088474</v>
      </c>
      <c r="AJ663" s="18">
        <v>1.125775</v>
      </c>
      <c r="AK663" s="18">
        <v>1.071261</v>
      </c>
      <c r="AL663" s="19" t="s">
        <v>58</v>
      </c>
      <c r="AM663" s="19"/>
      <c r="AN663" s="19"/>
      <c r="AO663" s="19"/>
      <c r="AP663" s="19"/>
      <c r="AQ663" s="19"/>
    </row>
    <row r="664">
      <c r="A664" s="14" t="s">
        <v>1037</v>
      </c>
      <c r="B664" s="14" t="s">
        <v>1038</v>
      </c>
      <c r="C664" s="14" t="s">
        <v>1035</v>
      </c>
      <c r="D664" s="14" t="s">
        <v>1036</v>
      </c>
      <c r="E664" s="14" t="s">
        <v>62</v>
      </c>
      <c r="F664" s="18">
        <v>1.0</v>
      </c>
      <c r="G664" s="18">
        <v>0.0</v>
      </c>
      <c r="H664" s="18">
        <v>0.0</v>
      </c>
      <c r="I664" s="18">
        <v>0.0</v>
      </c>
      <c r="J664" s="18">
        <v>0.0</v>
      </c>
      <c r="K664" s="18">
        <v>0.0</v>
      </c>
      <c r="L664" s="18">
        <v>0.0</v>
      </c>
      <c r="M664" s="18">
        <v>0.0</v>
      </c>
      <c r="N664" s="18">
        <v>0.0</v>
      </c>
      <c r="O664" s="18">
        <v>0.0</v>
      </c>
      <c r="P664" s="18">
        <v>0.0</v>
      </c>
      <c r="Q664" s="18">
        <v>0.0</v>
      </c>
      <c r="R664" s="18">
        <v>0.0</v>
      </c>
      <c r="S664" s="18">
        <v>0.0</v>
      </c>
      <c r="T664" s="18">
        <v>0.0</v>
      </c>
      <c r="U664" s="18">
        <v>0.0</v>
      </c>
      <c r="V664" s="18">
        <v>0.0</v>
      </c>
      <c r="W664" s="18">
        <v>0.0</v>
      </c>
      <c r="X664" s="18">
        <v>0.0</v>
      </c>
      <c r="Y664" s="18">
        <v>0.0</v>
      </c>
      <c r="Z664" s="18">
        <v>0.543059</v>
      </c>
      <c r="AA664" s="18">
        <v>0.651892</v>
      </c>
      <c r="AB664" s="18">
        <v>0.53081</v>
      </c>
      <c r="AC664" s="18">
        <v>0.619278</v>
      </c>
      <c r="AD664" s="18">
        <v>0.0</v>
      </c>
      <c r="AE664" s="18">
        <v>0.0</v>
      </c>
      <c r="AF664" s="18">
        <v>0.0</v>
      </c>
      <c r="AG664" s="18">
        <v>0.0</v>
      </c>
      <c r="AH664" s="18">
        <v>0.0</v>
      </c>
      <c r="AI664" s="18">
        <v>1.088474</v>
      </c>
      <c r="AJ664" s="18">
        <v>1.125775</v>
      </c>
      <c r="AK664" s="18">
        <v>1.071261</v>
      </c>
      <c r="AL664" s="19" t="s">
        <v>58</v>
      </c>
      <c r="AM664" s="19"/>
      <c r="AN664" s="19"/>
      <c r="AO664" s="19"/>
      <c r="AP664" s="19"/>
      <c r="AQ664" s="19"/>
    </row>
    <row r="665">
      <c r="A665" s="14" t="s">
        <v>1039</v>
      </c>
      <c r="B665" s="14" t="s">
        <v>1040</v>
      </c>
      <c r="C665" s="14" t="s">
        <v>1035</v>
      </c>
      <c r="D665" s="14" t="s">
        <v>1041</v>
      </c>
      <c r="E665" s="17">
        <v>46310.0</v>
      </c>
      <c r="F665" s="18">
        <v>3.0</v>
      </c>
      <c r="G665" s="18">
        <v>0.0</v>
      </c>
      <c r="H665" s="18">
        <v>333.0</v>
      </c>
      <c r="I665" s="18">
        <v>0.0</v>
      </c>
      <c r="J665" s="18">
        <v>2.335165</v>
      </c>
      <c r="K665" s="18">
        <v>2.260212</v>
      </c>
      <c r="L665" s="18">
        <v>2.561418</v>
      </c>
      <c r="M665" s="18">
        <v>2.260212</v>
      </c>
      <c r="N665" s="18">
        <v>1.0</v>
      </c>
      <c r="O665" s="18">
        <v>0.0</v>
      </c>
      <c r="P665" s="18">
        <v>0.0</v>
      </c>
      <c r="Q665" s="18">
        <v>0.0</v>
      </c>
      <c r="R665" s="18">
        <v>0.0</v>
      </c>
      <c r="S665" s="18">
        <v>2.260212</v>
      </c>
      <c r="T665" s="18">
        <v>2.260212</v>
      </c>
      <c r="U665" s="18">
        <v>2.260212</v>
      </c>
      <c r="V665" s="18">
        <v>2.260212</v>
      </c>
      <c r="W665" s="18">
        <v>2.260212</v>
      </c>
      <c r="X665" s="18">
        <v>2.260212</v>
      </c>
      <c r="Y665" s="18">
        <v>0.753404</v>
      </c>
      <c r="Z665" s="18">
        <v>0.3</v>
      </c>
      <c r="AA665" s="18">
        <v>1.632011</v>
      </c>
      <c r="AB665" s="18">
        <v>1.165552</v>
      </c>
      <c r="AC665" s="18">
        <v>1.071261</v>
      </c>
      <c r="AD665" s="18">
        <v>2.260212</v>
      </c>
      <c r="AE665" s="18">
        <v>13.92708</v>
      </c>
      <c r="AF665" s="18">
        <v>5.521933</v>
      </c>
      <c r="AG665" s="18">
        <v>1.580013</v>
      </c>
      <c r="AH665" s="18">
        <v>0.0</v>
      </c>
      <c r="AI665" s="18">
        <v>1.088474</v>
      </c>
      <c r="AJ665" s="18">
        <v>1.125775</v>
      </c>
      <c r="AK665" s="18">
        <v>1.071261</v>
      </c>
      <c r="AL665" s="19" t="s">
        <v>58</v>
      </c>
      <c r="AM665" s="19"/>
      <c r="AN665" s="19"/>
      <c r="AO665" s="19"/>
      <c r="AP665" s="19"/>
      <c r="AQ665" s="19"/>
    </row>
    <row r="666">
      <c r="A666" s="14" t="s">
        <v>1042</v>
      </c>
      <c r="B666" s="14" t="s">
        <v>1043</v>
      </c>
      <c r="C666" s="14" t="s">
        <v>1035</v>
      </c>
      <c r="D666" s="14" t="s">
        <v>1041</v>
      </c>
      <c r="E666" s="14" t="s">
        <v>72</v>
      </c>
      <c r="F666" s="18">
        <v>3.0</v>
      </c>
      <c r="G666" s="18">
        <v>0.0</v>
      </c>
      <c r="H666" s="18">
        <v>574.0</v>
      </c>
      <c r="I666" s="18">
        <v>0.0</v>
      </c>
      <c r="J666" s="18">
        <v>4.821479</v>
      </c>
      <c r="K666" s="18">
        <v>4.154585</v>
      </c>
      <c r="L666" s="18">
        <v>3.305872</v>
      </c>
      <c r="M666" s="18">
        <v>2.327048</v>
      </c>
      <c r="N666" s="18">
        <v>0.560116</v>
      </c>
      <c r="O666" s="18">
        <v>0.784839</v>
      </c>
      <c r="P666" s="18">
        <v>0.784839</v>
      </c>
      <c r="Q666" s="18">
        <v>0.784839</v>
      </c>
      <c r="R666" s="18">
        <v>1.042699</v>
      </c>
      <c r="S666" s="18">
        <v>2.327048</v>
      </c>
      <c r="T666" s="18">
        <v>0.784839</v>
      </c>
      <c r="U666" s="18">
        <v>0.784839</v>
      </c>
      <c r="V666" s="18">
        <v>0.784839</v>
      </c>
      <c r="W666" s="18">
        <v>1.042699</v>
      </c>
      <c r="X666" s="18">
        <v>2.327048</v>
      </c>
      <c r="Y666" s="18">
        <v>1.384862</v>
      </c>
      <c r="Z666" s="18">
        <v>0.3</v>
      </c>
      <c r="AA666" s="18">
        <v>1.632011</v>
      </c>
      <c r="AB666" s="18">
        <v>1.165552</v>
      </c>
      <c r="AC666" s="18">
        <v>1.071261</v>
      </c>
      <c r="AD666" s="18">
        <v>3.017908</v>
      </c>
      <c r="AE666" s="18">
        <v>3.957378</v>
      </c>
      <c r="AF666" s="18">
        <v>5.886706</v>
      </c>
      <c r="AG666" s="18">
        <v>4.182023</v>
      </c>
      <c r="AH666" s="18">
        <v>0.0</v>
      </c>
      <c r="AI666" s="18">
        <v>1.088474</v>
      </c>
      <c r="AJ666" s="18">
        <v>1.125775</v>
      </c>
      <c r="AK666" s="18">
        <v>1.071261</v>
      </c>
      <c r="AL666" s="19" t="s">
        <v>58</v>
      </c>
      <c r="AM666" s="19"/>
      <c r="AN666" s="19"/>
      <c r="AO666" s="19"/>
      <c r="AP666" s="19"/>
      <c r="AQ666" s="19"/>
    </row>
    <row r="667">
      <c r="A667" s="14" t="s">
        <v>1044</v>
      </c>
      <c r="B667" s="14" t="s">
        <v>1045</v>
      </c>
      <c r="C667" s="14" t="s">
        <v>1035</v>
      </c>
      <c r="D667" s="14" t="s">
        <v>1041</v>
      </c>
      <c r="E667" s="14" t="s">
        <v>75</v>
      </c>
      <c r="F667" s="18">
        <v>3.0</v>
      </c>
      <c r="G667" s="18">
        <v>0.0</v>
      </c>
      <c r="H667" s="18">
        <v>636.0</v>
      </c>
      <c r="I667" s="18">
        <v>0.0</v>
      </c>
      <c r="J667" s="18">
        <v>3.22619</v>
      </c>
      <c r="K667" s="18">
        <v>3.213784</v>
      </c>
      <c r="L667" s="18">
        <v>2.858707</v>
      </c>
      <c r="M667" s="18">
        <v>1.632011</v>
      </c>
      <c r="N667" s="18">
        <v>0.507816</v>
      </c>
      <c r="O667" s="18">
        <v>0.3</v>
      </c>
      <c r="P667" s="18">
        <v>0.3</v>
      </c>
      <c r="Q667" s="18">
        <v>0.3</v>
      </c>
      <c r="R667" s="18">
        <v>1.281773</v>
      </c>
      <c r="S667" s="18">
        <v>1.632011</v>
      </c>
      <c r="T667" s="18">
        <v>0.3</v>
      </c>
      <c r="U667" s="18">
        <v>0.3</v>
      </c>
      <c r="V667" s="18">
        <v>0.3</v>
      </c>
      <c r="W667" s="18">
        <v>1.281773</v>
      </c>
      <c r="X667" s="18">
        <v>1.632011</v>
      </c>
      <c r="Y667" s="18">
        <v>1.071261</v>
      </c>
      <c r="Z667" s="18">
        <v>0.3</v>
      </c>
      <c r="AA667" s="18">
        <v>1.632011</v>
      </c>
      <c r="AB667" s="18">
        <v>1.165552</v>
      </c>
      <c r="AC667" s="18">
        <v>1.071261</v>
      </c>
      <c r="AD667" s="18">
        <v>1.632011</v>
      </c>
      <c r="AE667" s="18">
        <v>2.067834</v>
      </c>
      <c r="AF667" s="18">
        <v>3.67977</v>
      </c>
      <c r="AG667" s="18">
        <v>2.082105</v>
      </c>
      <c r="AH667" s="18">
        <v>0.0</v>
      </c>
      <c r="AI667" s="18">
        <v>1.088474</v>
      </c>
      <c r="AJ667" s="18">
        <v>1.125775</v>
      </c>
      <c r="AK667" s="18">
        <v>1.071261</v>
      </c>
      <c r="AL667" s="19" t="s">
        <v>58</v>
      </c>
      <c r="AM667" s="19"/>
      <c r="AN667" s="19"/>
      <c r="AO667" s="19"/>
      <c r="AP667" s="19"/>
      <c r="AQ667" s="19"/>
    </row>
    <row r="668">
      <c r="A668" s="14" t="s">
        <v>1033</v>
      </c>
      <c r="B668" s="14" t="s">
        <v>1046</v>
      </c>
      <c r="C668" s="14" t="s">
        <v>1035</v>
      </c>
      <c r="D668" s="14" t="s">
        <v>1041</v>
      </c>
      <c r="E668" s="14" t="s">
        <v>60</v>
      </c>
      <c r="F668" s="18">
        <v>1.0</v>
      </c>
      <c r="G668" s="18">
        <v>0.0</v>
      </c>
      <c r="H668" s="18">
        <v>112.0</v>
      </c>
      <c r="I668" s="18">
        <v>0.0</v>
      </c>
      <c r="J668" s="18">
        <v>0.611111</v>
      </c>
      <c r="K668" s="18">
        <v>0.577436</v>
      </c>
      <c r="L668" s="18">
        <v>0.67341</v>
      </c>
      <c r="M668" s="18">
        <v>0.577436</v>
      </c>
      <c r="N668" s="18">
        <v>1.0</v>
      </c>
      <c r="O668" s="18">
        <v>0.577436</v>
      </c>
      <c r="P668" s="18">
        <v>0.577436</v>
      </c>
      <c r="Q668" s="18">
        <v>0.577436</v>
      </c>
      <c r="R668" s="18">
        <v>0.577436</v>
      </c>
      <c r="S668" s="18">
        <v>0.577436</v>
      </c>
      <c r="T668" s="18">
        <v>0.577436</v>
      </c>
      <c r="U668" s="18">
        <v>0.577436</v>
      </c>
      <c r="V668" s="18">
        <v>0.577436</v>
      </c>
      <c r="W668" s="18">
        <v>0.577436</v>
      </c>
      <c r="X668" s="18">
        <v>0.577436</v>
      </c>
      <c r="Y668" s="18">
        <v>0.577436</v>
      </c>
      <c r="Z668" s="18">
        <v>0.3</v>
      </c>
      <c r="AA668" s="18">
        <v>1.632011</v>
      </c>
      <c r="AB668" s="18">
        <v>1.165552</v>
      </c>
      <c r="AC668" s="18">
        <v>1.071261</v>
      </c>
      <c r="AD668" s="18">
        <v>0.511434</v>
      </c>
      <c r="AE668" s="18">
        <v>0.604551</v>
      </c>
      <c r="AF668" s="18">
        <v>1.180471</v>
      </c>
      <c r="AG668" s="18">
        <v>0.619278</v>
      </c>
      <c r="AH668" s="18">
        <v>0.0</v>
      </c>
      <c r="AI668" s="18">
        <v>1.088474</v>
      </c>
      <c r="AJ668" s="18">
        <v>1.125775</v>
      </c>
      <c r="AK668" s="18">
        <v>1.071261</v>
      </c>
      <c r="AL668" s="19" t="s">
        <v>58</v>
      </c>
      <c r="AM668" s="19"/>
      <c r="AN668" s="19"/>
      <c r="AO668" s="19"/>
      <c r="AP668" s="19"/>
      <c r="AQ668" s="19"/>
    </row>
    <row r="669">
      <c r="A669" s="14" t="s">
        <v>1047</v>
      </c>
      <c r="B669" s="14" t="s">
        <v>1048</v>
      </c>
      <c r="C669" s="14" t="s">
        <v>1035</v>
      </c>
      <c r="D669" s="14" t="s">
        <v>1041</v>
      </c>
      <c r="E669" s="20">
        <v>46300.0</v>
      </c>
      <c r="F669" s="18">
        <v>5.0</v>
      </c>
      <c r="G669" s="18">
        <v>0.0</v>
      </c>
      <c r="H669" s="18">
        <v>1244.0</v>
      </c>
      <c r="I669" s="18">
        <v>0.0</v>
      </c>
      <c r="J669" s="18">
        <v>20.86424</v>
      </c>
      <c r="K669" s="18">
        <v>18.93278</v>
      </c>
      <c r="L669" s="18">
        <v>17.59293</v>
      </c>
      <c r="M669" s="18">
        <v>6.589577</v>
      </c>
      <c r="N669" s="18">
        <v>0.348051</v>
      </c>
      <c r="O669" s="18">
        <v>0.956011</v>
      </c>
      <c r="P669" s="18">
        <v>3.449884</v>
      </c>
      <c r="Q669" s="18">
        <v>3.449884</v>
      </c>
      <c r="R669" s="18">
        <v>3.55579</v>
      </c>
      <c r="S669" s="18">
        <v>4.38152</v>
      </c>
      <c r="T669" s="18">
        <v>0.956011</v>
      </c>
      <c r="U669" s="18">
        <v>3.449884</v>
      </c>
      <c r="V669" s="18">
        <v>3.449884</v>
      </c>
      <c r="W669" s="18">
        <v>3.55579</v>
      </c>
      <c r="X669" s="18">
        <v>4.38152</v>
      </c>
      <c r="Y669" s="18">
        <v>3.786556</v>
      </c>
      <c r="Z669" s="18">
        <v>0.3</v>
      </c>
      <c r="AA669" s="18">
        <v>1.632011</v>
      </c>
      <c r="AB669" s="18">
        <v>1.165552</v>
      </c>
      <c r="AC669" s="18">
        <v>1.071261</v>
      </c>
      <c r="AD669" s="18">
        <v>3.55579</v>
      </c>
      <c r="AE669" s="18">
        <v>3.55579</v>
      </c>
      <c r="AF669" s="18">
        <v>3.424027</v>
      </c>
      <c r="AG669" s="18">
        <v>3.786556</v>
      </c>
      <c r="AH669" s="18">
        <v>0.0</v>
      </c>
      <c r="AI669" s="18">
        <v>1.088474</v>
      </c>
      <c r="AJ669" s="18">
        <v>1.125775</v>
      </c>
      <c r="AK669" s="18">
        <v>1.071261</v>
      </c>
      <c r="AL669" s="19" t="s">
        <v>58</v>
      </c>
      <c r="AM669" s="19"/>
      <c r="AN669" s="19"/>
      <c r="AO669" s="19"/>
      <c r="AP669" s="19"/>
      <c r="AQ669" s="19"/>
    </row>
    <row r="670">
      <c r="A670" s="14" t="s">
        <v>1037</v>
      </c>
      <c r="B670" s="14" t="s">
        <v>1049</v>
      </c>
      <c r="C670" s="14" t="s">
        <v>1035</v>
      </c>
      <c r="D670" s="14" t="s">
        <v>1041</v>
      </c>
      <c r="E670" s="14" t="s">
        <v>62</v>
      </c>
      <c r="F670" s="18">
        <v>10.0</v>
      </c>
      <c r="G670" s="18">
        <v>0.0</v>
      </c>
      <c r="H670" s="18">
        <v>0.0</v>
      </c>
      <c r="I670" s="18">
        <v>0.0</v>
      </c>
      <c r="J670" s="18">
        <v>0.0</v>
      </c>
      <c r="K670" s="18">
        <v>0.0</v>
      </c>
      <c r="L670" s="18">
        <v>0.0</v>
      </c>
      <c r="M670" s="18">
        <v>0.0</v>
      </c>
      <c r="N670" s="18">
        <v>0.0</v>
      </c>
      <c r="O670" s="18">
        <v>0.0</v>
      </c>
      <c r="P670" s="18">
        <v>0.0</v>
      </c>
      <c r="Q670" s="18">
        <v>0.0</v>
      </c>
      <c r="R670" s="18">
        <v>0.0</v>
      </c>
      <c r="S670" s="18">
        <v>0.0</v>
      </c>
      <c r="T670" s="18">
        <v>0.0</v>
      </c>
      <c r="U670" s="18">
        <v>0.0</v>
      </c>
      <c r="V670" s="18">
        <v>0.0</v>
      </c>
      <c r="W670" s="18">
        <v>0.0</v>
      </c>
      <c r="X670" s="18">
        <v>0.0</v>
      </c>
      <c r="Y670" s="18">
        <v>0.0</v>
      </c>
      <c r="Z670" s="18">
        <v>0.3</v>
      </c>
      <c r="AA670" s="18">
        <v>1.632011</v>
      </c>
      <c r="AB670" s="18">
        <v>1.165552</v>
      </c>
      <c r="AC670" s="18">
        <v>1.071261</v>
      </c>
      <c r="AD670" s="18">
        <v>0.0</v>
      </c>
      <c r="AE670" s="18">
        <v>0.0</v>
      </c>
      <c r="AF670" s="18">
        <v>0.0</v>
      </c>
      <c r="AG670" s="18">
        <v>0.0</v>
      </c>
      <c r="AH670" s="18">
        <v>0.0</v>
      </c>
      <c r="AI670" s="18">
        <v>1.088474</v>
      </c>
      <c r="AJ670" s="18">
        <v>1.125775</v>
      </c>
      <c r="AK670" s="18">
        <v>1.071261</v>
      </c>
      <c r="AL670" s="19" t="s">
        <v>58</v>
      </c>
      <c r="AM670" s="19"/>
      <c r="AN670" s="19"/>
      <c r="AO670" s="19"/>
      <c r="AP670" s="19"/>
      <c r="AQ670" s="19"/>
    </row>
    <row r="671">
      <c r="A671" s="14" t="s">
        <v>1050</v>
      </c>
      <c r="B671" s="14" t="s">
        <v>1051</v>
      </c>
      <c r="C671" s="14" t="s">
        <v>1035</v>
      </c>
      <c r="D671" s="14" t="s">
        <v>1052</v>
      </c>
      <c r="E671" s="14" t="s">
        <v>88</v>
      </c>
      <c r="F671" s="18">
        <v>2.0</v>
      </c>
      <c r="G671" s="18">
        <v>0.0</v>
      </c>
      <c r="H671" s="18">
        <v>0.0</v>
      </c>
      <c r="I671" s="18">
        <v>0.0</v>
      </c>
      <c r="J671" s="18">
        <v>0.0</v>
      </c>
      <c r="K671" s="18">
        <v>0.0</v>
      </c>
      <c r="L671" s="18">
        <v>0.0</v>
      </c>
      <c r="M671" s="18">
        <v>0.0</v>
      </c>
      <c r="N671" s="18">
        <v>0.0</v>
      </c>
      <c r="O671" s="18">
        <v>0.0</v>
      </c>
      <c r="P671" s="18">
        <v>0.0</v>
      </c>
      <c r="Q671" s="18">
        <v>0.0</v>
      </c>
      <c r="R671" s="18">
        <v>0.0</v>
      </c>
      <c r="S671" s="18">
        <v>0.0</v>
      </c>
      <c r="T671" s="18">
        <v>0.0</v>
      </c>
      <c r="U671" s="18">
        <v>0.0</v>
      </c>
      <c r="V671" s="18">
        <v>0.0</v>
      </c>
      <c r="W671" s="18">
        <v>0.0</v>
      </c>
      <c r="X671" s="18">
        <v>0.0</v>
      </c>
      <c r="Y671" s="18">
        <v>0.0</v>
      </c>
      <c r="Z671" s="18">
        <v>0.0</v>
      </c>
      <c r="AA671" s="18">
        <v>9.86455</v>
      </c>
      <c r="AB671" s="18">
        <v>1.619333</v>
      </c>
      <c r="AC671" s="18">
        <v>2.082105</v>
      </c>
      <c r="AD671" s="18">
        <v>0.0</v>
      </c>
      <c r="AE671" s="18">
        <v>0.0</v>
      </c>
      <c r="AF671" s="18">
        <v>0.0</v>
      </c>
      <c r="AG671" s="18">
        <v>0.0</v>
      </c>
      <c r="AH671" s="18">
        <v>0.0</v>
      </c>
      <c r="AI671" s="18">
        <v>1.088474</v>
      </c>
      <c r="AJ671" s="18">
        <v>1.125775</v>
      </c>
      <c r="AK671" s="18">
        <v>1.071261</v>
      </c>
      <c r="AL671" s="19" t="s">
        <v>58</v>
      </c>
      <c r="AM671" s="19"/>
      <c r="AN671" s="19"/>
      <c r="AO671" s="19"/>
      <c r="AP671" s="19"/>
      <c r="AQ671" s="19"/>
    </row>
    <row r="672">
      <c r="A672" s="14" t="s">
        <v>1042</v>
      </c>
      <c r="B672" s="14" t="s">
        <v>1053</v>
      </c>
      <c r="C672" s="14" t="s">
        <v>1035</v>
      </c>
      <c r="D672" s="14" t="s">
        <v>1052</v>
      </c>
      <c r="E672" s="14" t="s">
        <v>72</v>
      </c>
      <c r="F672" s="18">
        <v>2.0</v>
      </c>
      <c r="G672" s="18">
        <v>0.0</v>
      </c>
      <c r="H672" s="18">
        <v>1292.0</v>
      </c>
      <c r="I672" s="18">
        <v>0.0</v>
      </c>
      <c r="J672" s="18">
        <v>29.40738</v>
      </c>
      <c r="K672" s="18">
        <v>27.06588</v>
      </c>
      <c r="L672" s="18">
        <v>27.38997</v>
      </c>
      <c r="M672" s="18">
        <v>17.20133</v>
      </c>
      <c r="N672" s="18">
        <v>0.635536</v>
      </c>
      <c r="O672" s="18">
        <v>9.86455</v>
      </c>
      <c r="P672" s="18">
        <v>9.86455</v>
      </c>
      <c r="Q672" s="18">
        <v>9.86455</v>
      </c>
      <c r="R672" s="18">
        <v>17.20133</v>
      </c>
      <c r="S672" s="18">
        <v>17.20133</v>
      </c>
      <c r="T672" s="18">
        <v>9.86455</v>
      </c>
      <c r="U672" s="18">
        <v>9.86455</v>
      </c>
      <c r="V672" s="18">
        <v>9.86455</v>
      </c>
      <c r="W672" s="18">
        <v>17.20133</v>
      </c>
      <c r="X672" s="18">
        <v>17.20133</v>
      </c>
      <c r="Y672" s="18">
        <v>13.53294</v>
      </c>
      <c r="Z672" s="18">
        <v>0.0</v>
      </c>
      <c r="AA672" s="18">
        <v>9.86455</v>
      </c>
      <c r="AB672" s="18">
        <v>1.619333</v>
      </c>
      <c r="AC672" s="18">
        <v>2.082105</v>
      </c>
      <c r="AD672" s="18">
        <v>3.017908</v>
      </c>
      <c r="AE672" s="18">
        <v>3.957378</v>
      </c>
      <c r="AF672" s="18">
        <v>5.886706</v>
      </c>
      <c r="AG672" s="18">
        <v>4.182023</v>
      </c>
      <c r="AH672" s="18">
        <v>0.0</v>
      </c>
      <c r="AI672" s="18">
        <v>1.088474</v>
      </c>
      <c r="AJ672" s="18">
        <v>1.125775</v>
      </c>
      <c r="AK672" s="18">
        <v>1.071261</v>
      </c>
      <c r="AL672" s="19" t="s">
        <v>58</v>
      </c>
      <c r="AM672" s="19"/>
      <c r="AN672" s="19"/>
      <c r="AO672" s="19"/>
      <c r="AP672" s="19"/>
      <c r="AQ672" s="19"/>
    </row>
    <row r="673">
      <c r="A673" s="14" t="s">
        <v>1044</v>
      </c>
      <c r="B673" s="14" t="s">
        <v>1054</v>
      </c>
      <c r="C673" s="14" t="s">
        <v>1035</v>
      </c>
      <c r="D673" s="14" t="s">
        <v>1052</v>
      </c>
      <c r="E673" s="14" t="s">
        <v>75</v>
      </c>
      <c r="F673" s="18">
        <v>1.0</v>
      </c>
      <c r="G673" s="18">
        <v>0.0</v>
      </c>
      <c r="H673" s="18">
        <v>243.0</v>
      </c>
      <c r="I673" s="18">
        <v>0.0</v>
      </c>
      <c r="J673" s="18">
        <v>2.295163</v>
      </c>
      <c r="K673" s="18">
        <v>2.082105</v>
      </c>
      <c r="L673" s="18">
        <v>2.017127</v>
      </c>
      <c r="M673" s="18">
        <v>2.082105</v>
      </c>
      <c r="N673" s="18">
        <v>1.0</v>
      </c>
      <c r="O673" s="18">
        <v>2.082105</v>
      </c>
      <c r="P673" s="18">
        <v>2.082105</v>
      </c>
      <c r="Q673" s="18">
        <v>2.082105</v>
      </c>
      <c r="R673" s="18">
        <v>2.082105</v>
      </c>
      <c r="S673" s="18">
        <v>2.082105</v>
      </c>
      <c r="T673" s="18">
        <v>2.082105</v>
      </c>
      <c r="U673" s="18">
        <v>2.082105</v>
      </c>
      <c r="V673" s="18">
        <v>2.082105</v>
      </c>
      <c r="W673" s="18">
        <v>2.082105</v>
      </c>
      <c r="X673" s="18">
        <v>2.082105</v>
      </c>
      <c r="Y673" s="18">
        <v>2.082105</v>
      </c>
      <c r="Z673" s="18">
        <v>0.0</v>
      </c>
      <c r="AA673" s="18">
        <v>9.86455</v>
      </c>
      <c r="AB673" s="18">
        <v>1.619333</v>
      </c>
      <c r="AC673" s="18">
        <v>2.082105</v>
      </c>
      <c r="AD673" s="18">
        <v>1.632011</v>
      </c>
      <c r="AE673" s="18">
        <v>2.067834</v>
      </c>
      <c r="AF673" s="18">
        <v>3.67977</v>
      </c>
      <c r="AG673" s="18">
        <v>2.082105</v>
      </c>
      <c r="AH673" s="18">
        <v>0.0</v>
      </c>
      <c r="AI673" s="18">
        <v>1.088474</v>
      </c>
      <c r="AJ673" s="18">
        <v>1.125775</v>
      </c>
      <c r="AK673" s="18">
        <v>1.071261</v>
      </c>
      <c r="AL673" s="19" t="s">
        <v>58</v>
      </c>
      <c r="AM673" s="19"/>
      <c r="AN673" s="19"/>
      <c r="AO673" s="19"/>
      <c r="AP673" s="19"/>
      <c r="AQ673" s="19"/>
    </row>
    <row r="674">
      <c r="A674" s="14" t="s">
        <v>1037</v>
      </c>
      <c r="B674" s="14" t="s">
        <v>1055</v>
      </c>
      <c r="C674" s="14" t="s">
        <v>1035</v>
      </c>
      <c r="D674" s="14" t="s">
        <v>1052</v>
      </c>
      <c r="E674" s="14" t="s">
        <v>62</v>
      </c>
      <c r="F674" s="18">
        <v>13.0</v>
      </c>
      <c r="G674" s="18">
        <v>0.0</v>
      </c>
      <c r="H674" s="18">
        <v>0.0</v>
      </c>
      <c r="I674" s="18">
        <v>0.0</v>
      </c>
      <c r="J674" s="18">
        <v>0.0</v>
      </c>
      <c r="K674" s="18">
        <v>0.0</v>
      </c>
      <c r="L674" s="18">
        <v>0.0</v>
      </c>
      <c r="M674" s="18">
        <v>0.0</v>
      </c>
      <c r="N674" s="18">
        <v>0.0</v>
      </c>
      <c r="O674" s="18">
        <v>0.0</v>
      </c>
      <c r="P674" s="18">
        <v>0.0</v>
      </c>
      <c r="Q674" s="18">
        <v>0.0</v>
      </c>
      <c r="R674" s="18">
        <v>0.0</v>
      </c>
      <c r="S674" s="18">
        <v>0.0</v>
      </c>
      <c r="T674" s="18">
        <v>0.0</v>
      </c>
      <c r="U674" s="18">
        <v>0.0</v>
      </c>
      <c r="V674" s="18">
        <v>0.0</v>
      </c>
      <c r="W674" s="18">
        <v>0.0</v>
      </c>
      <c r="X674" s="18">
        <v>0.0</v>
      </c>
      <c r="Y674" s="18">
        <v>0.0</v>
      </c>
      <c r="Z674" s="18">
        <v>0.0</v>
      </c>
      <c r="AA674" s="18">
        <v>9.86455</v>
      </c>
      <c r="AB674" s="18">
        <v>1.619333</v>
      </c>
      <c r="AC674" s="18">
        <v>2.082105</v>
      </c>
      <c r="AD674" s="18">
        <v>0.0</v>
      </c>
      <c r="AE674" s="18">
        <v>0.0</v>
      </c>
      <c r="AF674" s="18">
        <v>0.0</v>
      </c>
      <c r="AG674" s="18">
        <v>0.0</v>
      </c>
      <c r="AH674" s="18">
        <v>0.0</v>
      </c>
      <c r="AI674" s="18">
        <v>1.088474</v>
      </c>
      <c r="AJ674" s="18">
        <v>1.125775</v>
      </c>
      <c r="AK674" s="18">
        <v>1.071261</v>
      </c>
      <c r="AL674" s="19" t="s">
        <v>58</v>
      </c>
      <c r="AM674" s="19"/>
      <c r="AN674" s="19"/>
      <c r="AO674" s="19"/>
      <c r="AP674" s="19"/>
      <c r="AQ674" s="19"/>
    </row>
    <row r="675">
      <c r="A675" s="14" t="s">
        <v>1039</v>
      </c>
      <c r="B675" s="14" t="s">
        <v>1056</v>
      </c>
      <c r="C675" s="14" t="s">
        <v>1035</v>
      </c>
      <c r="D675" s="14" t="s">
        <v>1057</v>
      </c>
      <c r="E675" s="17">
        <v>46310.0</v>
      </c>
      <c r="F675" s="18">
        <v>2.0</v>
      </c>
      <c r="G675" s="18">
        <v>0.0</v>
      </c>
      <c r="H675" s="18">
        <v>1913.0</v>
      </c>
      <c r="I675" s="18">
        <v>0.0</v>
      </c>
      <c r="J675" s="18">
        <v>36.06611</v>
      </c>
      <c r="K675" s="18">
        <v>37.17521</v>
      </c>
      <c r="L675" s="18">
        <v>38.57625</v>
      </c>
      <c r="M675" s="18">
        <v>23.24814</v>
      </c>
      <c r="N675" s="18">
        <v>0.625367</v>
      </c>
      <c r="O675" s="18">
        <v>13.92708</v>
      </c>
      <c r="P675" s="18">
        <v>13.92708</v>
      </c>
      <c r="Q675" s="18">
        <v>13.92708</v>
      </c>
      <c r="R675" s="18">
        <v>23.24814</v>
      </c>
      <c r="S675" s="18">
        <v>23.24814</v>
      </c>
      <c r="T675" s="18">
        <v>13.92708</v>
      </c>
      <c r="U675" s="18">
        <v>13.92708</v>
      </c>
      <c r="V675" s="18">
        <v>13.92708</v>
      </c>
      <c r="W675" s="18">
        <v>23.24814</v>
      </c>
      <c r="X675" s="18">
        <v>23.24814</v>
      </c>
      <c r="Y675" s="18">
        <v>18.58761</v>
      </c>
      <c r="Z675" s="18">
        <v>0.0</v>
      </c>
      <c r="AA675" s="18">
        <v>2.387213</v>
      </c>
      <c r="AB675" s="18">
        <v>1.650614</v>
      </c>
      <c r="AC675" s="18">
        <v>3.131603</v>
      </c>
      <c r="AD675" s="18">
        <v>2.260212</v>
      </c>
      <c r="AE675" s="18">
        <v>13.92708</v>
      </c>
      <c r="AF675" s="18">
        <v>5.521933</v>
      </c>
      <c r="AG675" s="18">
        <v>1.580013</v>
      </c>
      <c r="AH675" s="18">
        <v>0.0</v>
      </c>
      <c r="AI675" s="18">
        <v>1.088474</v>
      </c>
      <c r="AJ675" s="18">
        <v>1.125775</v>
      </c>
      <c r="AK675" s="18">
        <v>1.071261</v>
      </c>
      <c r="AL675" s="19" t="s">
        <v>58</v>
      </c>
      <c r="AM675" s="19"/>
      <c r="AN675" s="19"/>
      <c r="AO675" s="19"/>
      <c r="AP675" s="19"/>
      <c r="AQ675" s="19"/>
    </row>
    <row r="676">
      <c r="A676" s="14" t="s">
        <v>1042</v>
      </c>
      <c r="B676" s="14" t="s">
        <v>1058</v>
      </c>
      <c r="C676" s="14" t="s">
        <v>1035</v>
      </c>
      <c r="D676" s="14" t="s">
        <v>1057</v>
      </c>
      <c r="E676" s="14" t="s">
        <v>72</v>
      </c>
      <c r="F676" s="18">
        <v>4.0</v>
      </c>
      <c r="G676" s="18">
        <v>0.0</v>
      </c>
      <c r="H676" s="18">
        <v>828.0</v>
      </c>
      <c r="I676" s="18">
        <v>0.0</v>
      </c>
      <c r="J676" s="18">
        <v>13.8688</v>
      </c>
      <c r="K676" s="18">
        <v>15.16368</v>
      </c>
      <c r="L676" s="18">
        <v>18.65278</v>
      </c>
      <c r="M676" s="18">
        <v>11.35348</v>
      </c>
      <c r="N676" s="18">
        <v>0.748729</v>
      </c>
      <c r="O676" s="18">
        <v>0.0</v>
      </c>
      <c r="P676" s="18">
        <v>0.0</v>
      </c>
      <c r="Q676" s="18">
        <v>1.511905</v>
      </c>
      <c r="R676" s="18">
        <v>2.298291</v>
      </c>
      <c r="S676" s="18">
        <v>2.298291</v>
      </c>
      <c r="T676" s="18">
        <v>1.511905</v>
      </c>
      <c r="U676" s="18">
        <v>1.511905</v>
      </c>
      <c r="V676" s="18">
        <v>1.511905</v>
      </c>
      <c r="W676" s="18">
        <v>2.298291</v>
      </c>
      <c r="X676" s="18">
        <v>11.35348</v>
      </c>
      <c r="Y676" s="18">
        <v>3.790919</v>
      </c>
      <c r="Z676" s="18">
        <v>0.0</v>
      </c>
      <c r="AA676" s="18">
        <v>2.387213</v>
      </c>
      <c r="AB676" s="18">
        <v>1.650614</v>
      </c>
      <c r="AC676" s="18">
        <v>3.131603</v>
      </c>
      <c r="AD676" s="18">
        <v>3.017908</v>
      </c>
      <c r="AE676" s="18">
        <v>3.957378</v>
      </c>
      <c r="AF676" s="18">
        <v>5.886706</v>
      </c>
      <c r="AG676" s="18">
        <v>4.182023</v>
      </c>
      <c r="AH676" s="18">
        <v>0.0</v>
      </c>
      <c r="AI676" s="18">
        <v>1.088474</v>
      </c>
      <c r="AJ676" s="18">
        <v>1.125775</v>
      </c>
      <c r="AK676" s="18">
        <v>1.071261</v>
      </c>
      <c r="AL676" s="19" t="s">
        <v>58</v>
      </c>
      <c r="AM676" s="19"/>
      <c r="AN676" s="19"/>
      <c r="AO676" s="19"/>
      <c r="AP676" s="19"/>
      <c r="AQ676" s="19"/>
    </row>
    <row r="677">
      <c r="A677" s="14" t="s">
        <v>1044</v>
      </c>
      <c r="B677" s="14" t="s">
        <v>1059</v>
      </c>
      <c r="C677" s="14" t="s">
        <v>1035</v>
      </c>
      <c r="D677" s="14" t="s">
        <v>1057</v>
      </c>
      <c r="E677" s="14" t="s">
        <v>75</v>
      </c>
      <c r="F677" s="18">
        <v>8.0</v>
      </c>
      <c r="G677" s="18">
        <v>0.0</v>
      </c>
      <c r="H677" s="18">
        <v>1996.0</v>
      </c>
      <c r="I677" s="18">
        <v>0.0</v>
      </c>
      <c r="J677" s="18">
        <v>22.94801</v>
      </c>
      <c r="K677" s="18">
        <v>25.05282</v>
      </c>
      <c r="L677" s="18">
        <v>23.26594</v>
      </c>
      <c r="M677" s="18">
        <v>10.84548</v>
      </c>
      <c r="N677" s="18">
        <v>0.432905</v>
      </c>
      <c r="O677" s="18">
        <v>0.0</v>
      </c>
      <c r="P677" s="18">
        <v>1.437037</v>
      </c>
      <c r="Q677" s="18">
        <v>2.067834</v>
      </c>
      <c r="R677" s="18">
        <v>3.577185</v>
      </c>
      <c r="S677" s="18">
        <v>3.890316</v>
      </c>
      <c r="T677" s="18">
        <v>1.437037</v>
      </c>
      <c r="U677" s="18">
        <v>2.067834</v>
      </c>
      <c r="V677" s="18">
        <v>3.234969</v>
      </c>
      <c r="W677" s="18">
        <v>3.577185</v>
      </c>
      <c r="X677" s="18">
        <v>3.890316</v>
      </c>
      <c r="Y677" s="18">
        <v>3.131603</v>
      </c>
      <c r="Z677" s="18">
        <v>0.0</v>
      </c>
      <c r="AA677" s="18">
        <v>2.387213</v>
      </c>
      <c r="AB677" s="18">
        <v>1.650614</v>
      </c>
      <c r="AC677" s="18">
        <v>3.131603</v>
      </c>
      <c r="AD677" s="18">
        <v>1.632011</v>
      </c>
      <c r="AE677" s="18">
        <v>2.067834</v>
      </c>
      <c r="AF677" s="18">
        <v>3.67977</v>
      </c>
      <c r="AG677" s="18">
        <v>2.082105</v>
      </c>
      <c r="AH677" s="18">
        <v>0.0</v>
      </c>
      <c r="AI677" s="18">
        <v>1.088474</v>
      </c>
      <c r="AJ677" s="18">
        <v>1.125775</v>
      </c>
      <c r="AK677" s="18">
        <v>1.071261</v>
      </c>
      <c r="AL677" s="19" t="s">
        <v>58</v>
      </c>
      <c r="AM677" s="19"/>
      <c r="AN677" s="19"/>
      <c r="AO677" s="19"/>
      <c r="AP677" s="19"/>
      <c r="AQ677" s="19"/>
    </row>
    <row r="678">
      <c r="A678" s="14" t="s">
        <v>1033</v>
      </c>
      <c r="B678" s="14" t="s">
        <v>1060</v>
      </c>
      <c r="C678" s="14" t="s">
        <v>1035</v>
      </c>
      <c r="D678" s="14" t="s">
        <v>1057</v>
      </c>
      <c r="E678" s="14" t="s">
        <v>60</v>
      </c>
      <c r="F678" s="18">
        <v>16.0</v>
      </c>
      <c r="G678" s="18">
        <v>0.0</v>
      </c>
      <c r="H678" s="18">
        <v>4849.0</v>
      </c>
      <c r="I678" s="18">
        <v>0.0</v>
      </c>
      <c r="J678" s="18">
        <v>43.01062</v>
      </c>
      <c r="K678" s="18">
        <v>44.30173</v>
      </c>
      <c r="L678" s="18">
        <v>40.17408</v>
      </c>
      <c r="M678" s="18">
        <v>28.33733</v>
      </c>
      <c r="N678" s="18">
        <v>0.639644</v>
      </c>
      <c r="O678" s="18">
        <v>0.366667</v>
      </c>
      <c r="P678" s="18">
        <v>0.546561</v>
      </c>
      <c r="Q678" s="18">
        <v>0.733333</v>
      </c>
      <c r="R678" s="18">
        <v>2.058781</v>
      </c>
      <c r="S678" s="18">
        <v>2.460194</v>
      </c>
      <c r="T678" s="18">
        <v>0.366667</v>
      </c>
      <c r="U678" s="18">
        <v>0.546561</v>
      </c>
      <c r="V678" s="18">
        <v>0.733333</v>
      </c>
      <c r="W678" s="18">
        <v>2.058781</v>
      </c>
      <c r="X678" s="18">
        <v>2.460194</v>
      </c>
      <c r="Y678" s="18">
        <v>2.768858</v>
      </c>
      <c r="Z678" s="18">
        <v>0.0</v>
      </c>
      <c r="AA678" s="18">
        <v>2.387213</v>
      </c>
      <c r="AB678" s="18">
        <v>1.650614</v>
      </c>
      <c r="AC678" s="18">
        <v>3.131603</v>
      </c>
      <c r="AD678" s="18">
        <v>0.511434</v>
      </c>
      <c r="AE678" s="18">
        <v>0.604551</v>
      </c>
      <c r="AF678" s="18">
        <v>1.180471</v>
      </c>
      <c r="AG678" s="18">
        <v>0.619278</v>
      </c>
      <c r="AH678" s="18">
        <v>0.0</v>
      </c>
      <c r="AI678" s="18">
        <v>1.088474</v>
      </c>
      <c r="AJ678" s="18">
        <v>1.125775</v>
      </c>
      <c r="AK678" s="18">
        <v>1.071261</v>
      </c>
      <c r="AL678" s="19" t="s">
        <v>58</v>
      </c>
      <c r="AM678" s="19"/>
      <c r="AN678" s="19"/>
      <c r="AO678" s="19"/>
      <c r="AP678" s="19"/>
      <c r="AQ678" s="19"/>
    </row>
    <row r="679">
      <c r="A679" s="14" t="s">
        <v>1047</v>
      </c>
      <c r="B679" s="14" t="s">
        <v>1061</v>
      </c>
      <c r="C679" s="14" t="s">
        <v>1035</v>
      </c>
      <c r="D679" s="14" t="s">
        <v>1057</v>
      </c>
      <c r="E679" s="20">
        <v>46300.0</v>
      </c>
      <c r="F679" s="18">
        <v>5.0</v>
      </c>
      <c r="G679" s="18">
        <v>0.0</v>
      </c>
      <c r="H679" s="18">
        <v>767.0</v>
      </c>
      <c r="I679" s="18">
        <v>0.0</v>
      </c>
      <c r="J679" s="18">
        <v>15.71814</v>
      </c>
      <c r="K679" s="18">
        <v>15.30749</v>
      </c>
      <c r="L679" s="18">
        <v>15.95726</v>
      </c>
      <c r="M679" s="18">
        <v>6.869005</v>
      </c>
      <c r="N679" s="18">
        <v>0.448735</v>
      </c>
      <c r="O679" s="18">
        <v>0.0</v>
      </c>
      <c r="P679" s="18">
        <v>0.627773</v>
      </c>
      <c r="Q679" s="18">
        <v>0.627773</v>
      </c>
      <c r="R679" s="18">
        <v>1.033333</v>
      </c>
      <c r="S679" s="18">
        <v>6.777377</v>
      </c>
      <c r="T679" s="18">
        <v>0.627773</v>
      </c>
      <c r="U679" s="18">
        <v>0.627773</v>
      </c>
      <c r="V679" s="18">
        <v>1.033333</v>
      </c>
      <c r="W679" s="18">
        <v>6.777377</v>
      </c>
      <c r="X679" s="18">
        <v>6.777377</v>
      </c>
      <c r="Y679" s="18">
        <v>3.061498</v>
      </c>
      <c r="Z679" s="18">
        <v>0.0</v>
      </c>
      <c r="AA679" s="18">
        <v>2.387213</v>
      </c>
      <c r="AB679" s="18">
        <v>1.650614</v>
      </c>
      <c r="AC679" s="18">
        <v>3.131603</v>
      </c>
      <c r="AD679" s="18">
        <v>3.55579</v>
      </c>
      <c r="AE679" s="18">
        <v>3.55579</v>
      </c>
      <c r="AF679" s="18">
        <v>3.424027</v>
      </c>
      <c r="AG679" s="18">
        <v>3.786556</v>
      </c>
      <c r="AH679" s="18">
        <v>0.0</v>
      </c>
      <c r="AI679" s="18">
        <v>1.088474</v>
      </c>
      <c r="AJ679" s="18">
        <v>1.125775</v>
      </c>
      <c r="AK679" s="18">
        <v>1.071261</v>
      </c>
      <c r="AL679" s="19" t="s">
        <v>58</v>
      </c>
      <c r="AM679" s="19"/>
      <c r="AN679" s="19"/>
      <c r="AO679" s="19"/>
      <c r="AP679" s="19"/>
      <c r="AQ679" s="19"/>
    </row>
    <row r="680">
      <c r="A680" s="14" t="s">
        <v>1037</v>
      </c>
      <c r="B680" s="14" t="s">
        <v>1062</v>
      </c>
      <c r="C680" s="14" t="s">
        <v>1035</v>
      </c>
      <c r="D680" s="14" t="s">
        <v>1057</v>
      </c>
      <c r="E680" s="14" t="s">
        <v>62</v>
      </c>
      <c r="F680" s="18">
        <v>48.0</v>
      </c>
      <c r="G680" s="18">
        <v>3.0</v>
      </c>
      <c r="H680" s="18">
        <v>368.0</v>
      </c>
      <c r="I680" s="18">
        <v>368.0</v>
      </c>
      <c r="J680" s="18">
        <v>0.0</v>
      </c>
      <c r="K680" s="18">
        <v>0.0</v>
      </c>
      <c r="L680" s="18">
        <v>0.0</v>
      </c>
      <c r="M680" s="18">
        <v>0.0</v>
      </c>
      <c r="N680" s="18">
        <v>0.0</v>
      </c>
      <c r="O680" s="18">
        <v>0.0</v>
      </c>
      <c r="P680" s="18">
        <v>0.0</v>
      </c>
      <c r="Q680" s="18">
        <v>0.0</v>
      </c>
      <c r="R680" s="18">
        <v>0.0</v>
      </c>
      <c r="S680" s="18">
        <v>0.0</v>
      </c>
      <c r="T680" s="18">
        <v>0.0</v>
      </c>
      <c r="U680" s="18">
        <v>0.0</v>
      </c>
      <c r="V680" s="18">
        <v>0.0</v>
      </c>
      <c r="W680" s="18">
        <v>0.0</v>
      </c>
      <c r="X680" s="18">
        <v>0.0</v>
      </c>
      <c r="Y680" s="18">
        <v>0.0</v>
      </c>
      <c r="Z680" s="18">
        <v>0.0</v>
      </c>
      <c r="AA680" s="18">
        <v>2.387213</v>
      </c>
      <c r="AB680" s="18">
        <v>1.650614</v>
      </c>
      <c r="AC680" s="18">
        <v>3.131603</v>
      </c>
      <c r="AD680" s="18">
        <v>0.0</v>
      </c>
      <c r="AE680" s="18">
        <v>0.0</v>
      </c>
      <c r="AF680" s="18">
        <v>0.0</v>
      </c>
      <c r="AG680" s="18">
        <v>0.0</v>
      </c>
      <c r="AH680" s="18">
        <v>0.0</v>
      </c>
      <c r="AI680" s="18">
        <v>1.088474</v>
      </c>
      <c r="AJ680" s="18">
        <v>1.125775</v>
      </c>
      <c r="AK680" s="18">
        <v>1.071261</v>
      </c>
      <c r="AL680" s="19" t="s">
        <v>58</v>
      </c>
      <c r="AM680" s="19"/>
      <c r="AN680" s="19"/>
      <c r="AO680" s="19"/>
      <c r="AP680" s="19"/>
      <c r="AQ680" s="19"/>
    </row>
    <row r="681">
      <c r="A681" s="14" t="s">
        <v>1044</v>
      </c>
      <c r="B681" s="14" t="s">
        <v>1063</v>
      </c>
      <c r="C681" s="14" t="s">
        <v>1035</v>
      </c>
      <c r="D681" s="14" t="s">
        <v>1064</v>
      </c>
      <c r="E681" s="14" t="s">
        <v>75</v>
      </c>
      <c r="F681" s="18">
        <v>6.0</v>
      </c>
      <c r="G681" s="18">
        <v>0.0</v>
      </c>
      <c r="H681" s="18">
        <v>1377.0</v>
      </c>
      <c r="I681" s="18">
        <v>0.0</v>
      </c>
      <c r="J681" s="18">
        <v>1.685065</v>
      </c>
      <c r="K681" s="18">
        <v>1.588733</v>
      </c>
      <c r="L681" s="18">
        <v>1.872405</v>
      </c>
      <c r="M681" s="18">
        <v>1.040248</v>
      </c>
      <c r="N681" s="18">
        <v>0.654766</v>
      </c>
      <c r="O681" s="18">
        <v>0.066667</v>
      </c>
      <c r="P681" s="18">
        <v>0.1</v>
      </c>
      <c r="Q681" s="18">
        <v>0.1</v>
      </c>
      <c r="R681" s="18">
        <v>0.215152</v>
      </c>
      <c r="S681" s="18">
        <v>0.447683</v>
      </c>
      <c r="T681" s="18">
        <v>0.066667</v>
      </c>
      <c r="U681" s="18">
        <v>0.1</v>
      </c>
      <c r="V681" s="18">
        <v>0.1</v>
      </c>
      <c r="W681" s="18">
        <v>0.215152</v>
      </c>
      <c r="X681" s="18">
        <v>0.447683</v>
      </c>
      <c r="Y681" s="18">
        <v>0.264789</v>
      </c>
      <c r="Z681" s="18">
        <v>0.215152</v>
      </c>
      <c r="AA681" s="18">
        <v>0.215152</v>
      </c>
      <c r="AB681" s="18">
        <v>0.236758</v>
      </c>
      <c r="AC681" s="18">
        <v>0.264789</v>
      </c>
      <c r="AD681" s="18">
        <v>1.632011</v>
      </c>
      <c r="AE681" s="18">
        <v>2.067834</v>
      </c>
      <c r="AF681" s="18">
        <v>3.67977</v>
      </c>
      <c r="AG681" s="18">
        <v>2.082105</v>
      </c>
      <c r="AH681" s="18">
        <v>0.0</v>
      </c>
      <c r="AI681" s="18">
        <v>1.088474</v>
      </c>
      <c r="AJ681" s="18">
        <v>1.125775</v>
      </c>
      <c r="AK681" s="18">
        <v>1.071261</v>
      </c>
      <c r="AL681" s="19" t="s">
        <v>58</v>
      </c>
      <c r="AM681" s="19"/>
      <c r="AN681" s="19"/>
      <c r="AO681" s="19"/>
      <c r="AP681" s="19"/>
      <c r="AQ681" s="19"/>
    </row>
    <row r="682">
      <c r="A682" s="14" t="s">
        <v>1033</v>
      </c>
      <c r="B682" s="14" t="s">
        <v>1065</v>
      </c>
      <c r="C682" s="14" t="s">
        <v>1035</v>
      </c>
      <c r="D682" s="14" t="s">
        <v>1064</v>
      </c>
      <c r="E682" s="14" t="s">
        <v>60</v>
      </c>
      <c r="F682" s="18">
        <v>4.0</v>
      </c>
      <c r="G682" s="18">
        <v>0.0</v>
      </c>
      <c r="H682" s="18">
        <v>799.0</v>
      </c>
      <c r="I682" s="18">
        <v>0.0</v>
      </c>
      <c r="J682" s="18">
        <v>0.72619</v>
      </c>
      <c r="K682" s="18">
        <v>0.778852</v>
      </c>
      <c r="L682" s="18">
        <v>1.426534</v>
      </c>
      <c r="M682" s="18">
        <v>0.3</v>
      </c>
      <c r="N682" s="18">
        <v>0.385183</v>
      </c>
      <c r="O682" s="18">
        <v>0.033333</v>
      </c>
      <c r="P682" s="18">
        <v>0.033333</v>
      </c>
      <c r="Q682" s="18">
        <v>0.176471</v>
      </c>
      <c r="R682" s="18">
        <v>0.269048</v>
      </c>
      <c r="S682" s="18">
        <v>0.269048</v>
      </c>
      <c r="T682" s="18">
        <v>0.033333</v>
      </c>
      <c r="U682" s="18">
        <v>0.033333</v>
      </c>
      <c r="V682" s="18">
        <v>0.176471</v>
      </c>
      <c r="W682" s="18">
        <v>0.269048</v>
      </c>
      <c r="X682" s="18">
        <v>0.269048</v>
      </c>
      <c r="Y682" s="18">
        <v>0.194713</v>
      </c>
      <c r="Z682" s="18">
        <v>0.215152</v>
      </c>
      <c r="AA682" s="18">
        <v>0.215152</v>
      </c>
      <c r="AB682" s="18">
        <v>0.236758</v>
      </c>
      <c r="AC682" s="18">
        <v>0.264789</v>
      </c>
      <c r="AD682" s="18">
        <v>0.511434</v>
      </c>
      <c r="AE682" s="18">
        <v>0.604551</v>
      </c>
      <c r="AF682" s="18">
        <v>1.180471</v>
      </c>
      <c r="AG682" s="18">
        <v>0.619278</v>
      </c>
      <c r="AH682" s="18">
        <v>0.0</v>
      </c>
      <c r="AI682" s="18">
        <v>1.088474</v>
      </c>
      <c r="AJ682" s="18">
        <v>1.125775</v>
      </c>
      <c r="AK682" s="18">
        <v>1.071261</v>
      </c>
      <c r="AL682" s="19" t="s">
        <v>58</v>
      </c>
      <c r="AM682" s="19"/>
      <c r="AN682" s="19"/>
      <c r="AO682" s="19"/>
      <c r="AP682" s="19"/>
      <c r="AQ682" s="19"/>
    </row>
    <row r="683">
      <c r="A683" s="14" t="s">
        <v>1042</v>
      </c>
      <c r="B683" s="14" t="s">
        <v>1066</v>
      </c>
      <c r="C683" s="14" t="s">
        <v>1035</v>
      </c>
      <c r="D683" s="14" t="s">
        <v>1067</v>
      </c>
      <c r="E683" s="14" t="s">
        <v>72</v>
      </c>
      <c r="F683" s="18">
        <v>2.0</v>
      </c>
      <c r="G683" s="18">
        <v>0.0</v>
      </c>
      <c r="H683" s="18">
        <v>558.0</v>
      </c>
      <c r="I683" s="18">
        <v>0.0</v>
      </c>
      <c r="J683" s="18">
        <v>7.474997</v>
      </c>
      <c r="K683" s="18">
        <v>8.364046</v>
      </c>
      <c r="L683" s="18">
        <v>7.056145</v>
      </c>
      <c r="M683" s="18">
        <v>5.346138</v>
      </c>
      <c r="N683" s="18">
        <v>0.639181</v>
      </c>
      <c r="O683" s="18">
        <v>3.017908</v>
      </c>
      <c r="P683" s="18">
        <v>3.017908</v>
      </c>
      <c r="Q683" s="18">
        <v>3.017908</v>
      </c>
      <c r="R683" s="18">
        <v>5.346138</v>
      </c>
      <c r="S683" s="18">
        <v>5.346138</v>
      </c>
      <c r="T683" s="18">
        <v>3.017908</v>
      </c>
      <c r="U683" s="18">
        <v>3.017908</v>
      </c>
      <c r="V683" s="18">
        <v>3.017908</v>
      </c>
      <c r="W683" s="18">
        <v>5.346138</v>
      </c>
      <c r="X683" s="18">
        <v>5.346138</v>
      </c>
      <c r="Y683" s="18">
        <v>4.182023</v>
      </c>
      <c r="Z683" s="18">
        <v>0.0</v>
      </c>
      <c r="AA683" s="18">
        <v>3.017908</v>
      </c>
      <c r="AB683" s="18">
        <v>0.603925</v>
      </c>
      <c r="AC683" s="18">
        <v>0.090909</v>
      </c>
      <c r="AD683" s="18">
        <v>3.017908</v>
      </c>
      <c r="AE683" s="18">
        <v>3.957378</v>
      </c>
      <c r="AF683" s="18">
        <v>5.886706</v>
      </c>
      <c r="AG683" s="18">
        <v>4.182023</v>
      </c>
      <c r="AH683" s="18">
        <v>0.0</v>
      </c>
      <c r="AI683" s="18">
        <v>1.088474</v>
      </c>
      <c r="AJ683" s="18">
        <v>1.125775</v>
      </c>
      <c r="AK683" s="18">
        <v>1.071261</v>
      </c>
      <c r="AL683" s="19" t="s">
        <v>58</v>
      </c>
      <c r="AM683" s="19"/>
      <c r="AN683" s="19"/>
      <c r="AO683" s="19"/>
      <c r="AP683" s="19"/>
      <c r="AQ683" s="19"/>
    </row>
    <row r="684">
      <c r="A684" s="14" t="s">
        <v>1033</v>
      </c>
      <c r="B684" s="14" t="s">
        <v>1068</v>
      </c>
      <c r="C684" s="14" t="s">
        <v>1035</v>
      </c>
      <c r="D684" s="14" t="s">
        <v>1067</v>
      </c>
      <c r="E684" s="14" t="s">
        <v>60</v>
      </c>
      <c r="F684" s="18">
        <v>1.0</v>
      </c>
      <c r="G684" s="18">
        <v>0.0</v>
      </c>
      <c r="H684" s="18">
        <v>0.0</v>
      </c>
      <c r="I684" s="18">
        <v>0.0</v>
      </c>
      <c r="J684" s="18">
        <v>0.0</v>
      </c>
      <c r="K684" s="18">
        <v>0.090909</v>
      </c>
      <c r="L684" s="18">
        <v>1.224026</v>
      </c>
      <c r="M684" s="18">
        <v>0.090909</v>
      </c>
      <c r="N684" s="18">
        <v>1.0</v>
      </c>
      <c r="O684" s="18">
        <v>0.090909</v>
      </c>
      <c r="P684" s="18">
        <v>0.090909</v>
      </c>
      <c r="Q684" s="18">
        <v>0.090909</v>
      </c>
      <c r="R684" s="18">
        <v>0.090909</v>
      </c>
      <c r="S684" s="18">
        <v>0.090909</v>
      </c>
      <c r="T684" s="18">
        <v>0.090909</v>
      </c>
      <c r="U684" s="18">
        <v>0.090909</v>
      </c>
      <c r="V684" s="18">
        <v>0.090909</v>
      </c>
      <c r="W684" s="18">
        <v>0.090909</v>
      </c>
      <c r="X684" s="18">
        <v>0.090909</v>
      </c>
      <c r="Y684" s="18">
        <v>0.090909</v>
      </c>
      <c r="Z684" s="18">
        <v>0.0</v>
      </c>
      <c r="AA684" s="18">
        <v>3.017908</v>
      </c>
      <c r="AB684" s="18">
        <v>0.603925</v>
      </c>
      <c r="AC684" s="18">
        <v>0.090909</v>
      </c>
      <c r="AD684" s="18">
        <v>0.511434</v>
      </c>
      <c r="AE684" s="18">
        <v>0.604551</v>
      </c>
      <c r="AF684" s="18">
        <v>1.180471</v>
      </c>
      <c r="AG684" s="18">
        <v>0.619278</v>
      </c>
      <c r="AH684" s="18">
        <v>0.0</v>
      </c>
      <c r="AI684" s="18">
        <v>1.088474</v>
      </c>
      <c r="AJ684" s="18">
        <v>1.125775</v>
      </c>
      <c r="AK684" s="18">
        <v>1.071261</v>
      </c>
      <c r="AL684" s="19" t="s">
        <v>58</v>
      </c>
      <c r="AM684" s="19"/>
      <c r="AN684" s="19"/>
      <c r="AO684" s="19"/>
      <c r="AP684" s="19"/>
      <c r="AQ684" s="19"/>
    </row>
    <row r="685">
      <c r="A685" s="14" t="s">
        <v>1037</v>
      </c>
      <c r="B685" s="14" t="s">
        <v>1069</v>
      </c>
      <c r="C685" s="14" t="s">
        <v>1035</v>
      </c>
      <c r="D685" s="14" t="s">
        <v>1067</v>
      </c>
      <c r="E685" s="14" t="s">
        <v>62</v>
      </c>
      <c r="F685" s="18">
        <v>11.0</v>
      </c>
      <c r="G685" s="18">
        <v>0.0</v>
      </c>
      <c r="H685" s="18">
        <v>0.0</v>
      </c>
      <c r="I685" s="18">
        <v>0.0</v>
      </c>
      <c r="J685" s="18">
        <v>0.0</v>
      </c>
      <c r="K685" s="18">
        <v>0.0</v>
      </c>
      <c r="L685" s="18">
        <v>0.0</v>
      </c>
      <c r="M685" s="18">
        <v>0.0</v>
      </c>
      <c r="N685" s="18">
        <v>0.0</v>
      </c>
      <c r="O685" s="18">
        <v>0.0</v>
      </c>
      <c r="P685" s="18">
        <v>0.0</v>
      </c>
      <c r="Q685" s="18">
        <v>0.0</v>
      </c>
      <c r="R685" s="18">
        <v>0.0</v>
      </c>
      <c r="S685" s="18">
        <v>0.0</v>
      </c>
      <c r="T685" s="18">
        <v>0.0</v>
      </c>
      <c r="U685" s="18">
        <v>0.0</v>
      </c>
      <c r="V685" s="18">
        <v>0.0</v>
      </c>
      <c r="W685" s="18">
        <v>0.0</v>
      </c>
      <c r="X685" s="18">
        <v>0.0</v>
      </c>
      <c r="Y685" s="18">
        <v>0.0</v>
      </c>
      <c r="Z685" s="18">
        <v>0.0</v>
      </c>
      <c r="AA685" s="18">
        <v>3.017908</v>
      </c>
      <c r="AB685" s="18">
        <v>0.603925</v>
      </c>
      <c r="AC685" s="18">
        <v>0.090909</v>
      </c>
      <c r="AD685" s="18">
        <v>0.0</v>
      </c>
      <c r="AE685" s="18">
        <v>0.0</v>
      </c>
      <c r="AF685" s="18">
        <v>0.0</v>
      </c>
      <c r="AG685" s="18">
        <v>0.0</v>
      </c>
      <c r="AH685" s="18">
        <v>0.0</v>
      </c>
      <c r="AI685" s="18">
        <v>1.088474</v>
      </c>
      <c r="AJ685" s="18">
        <v>1.125775</v>
      </c>
      <c r="AK685" s="18">
        <v>1.071261</v>
      </c>
      <c r="AL685" s="19" t="s">
        <v>58</v>
      </c>
      <c r="AM685" s="19"/>
      <c r="AN685" s="19"/>
      <c r="AO685" s="19"/>
      <c r="AP685" s="19"/>
      <c r="AQ685" s="19"/>
    </row>
    <row r="686">
      <c r="A686" s="14" t="s">
        <v>1039</v>
      </c>
      <c r="B686" s="14" t="s">
        <v>1070</v>
      </c>
      <c r="C686" s="14" t="s">
        <v>1035</v>
      </c>
      <c r="D686" s="14" t="s">
        <v>1071</v>
      </c>
      <c r="E686" s="17">
        <v>46310.0</v>
      </c>
      <c r="F686" s="18">
        <v>3.0</v>
      </c>
      <c r="G686" s="18">
        <v>0.0</v>
      </c>
      <c r="H686" s="18">
        <v>466.0</v>
      </c>
      <c r="I686" s="18">
        <v>0.0</v>
      </c>
      <c r="J686" s="18">
        <v>5.006088</v>
      </c>
      <c r="K686" s="18">
        <v>4.74004</v>
      </c>
      <c r="L686" s="18">
        <v>4.753896</v>
      </c>
      <c r="M686" s="18">
        <v>4.74004</v>
      </c>
      <c r="N686" s="18">
        <v>1.0</v>
      </c>
      <c r="O686" s="18">
        <v>0.0</v>
      </c>
      <c r="P686" s="18">
        <v>0.0</v>
      </c>
      <c r="Q686" s="18">
        <v>0.0</v>
      </c>
      <c r="R686" s="18">
        <v>0.0</v>
      </c>
      <c r="S686" s="18">
        <v>4.74004</v>
      </c>
      <c r="T686" s="18">
        <v>4.74004</v>
      </c>
      <c r="U686" s="18">
        <v>4.74004</v>
      </c>
      <c r="V686" s="18">
        <v>4.74004</v>
      </c>
      <c r="W686" s="18">
        <v>4.74004</v>
      </c>
      <c r="X686" s="18">
        <v>4.74004</v>
      </c>
      <c r="Y686" s="18">
        <v>1.580013</v>
      </c>
      <c r="Z686" s="18">
        <v>0.0</v>
      </c>
      <c r="AA686" s="18">
        <v>0.710256</v>
      </c>
      <c r="AB686" s="18">
        <v>0.935665</v>
      </c>
      <c r="AC686" s="18">
        <v>1.580013</v>
      </c>
      <c r="AD686" s="18">
        <v>2.260212</v>
      </c>
      <c r="AE686" s="18">
        <v>13.92708</v>
      </c>
      <c r="AF686" s="18">
        <v>5.521933</v>
      </c>
      <c r="AG686" s="18">
        <v>1.580013</v>
      </c>
      <c r="AH686" s="18">
        <v>0.0</v>
      </c>
      <c r="AI686" s="18">
        <v>1.088474</v>
      </c>
      <c r="AJ686" s="18">
        <v>1.125775</v>
      </c>
      <c r="AK686" s="18">
        <v>1.071261</v>
      </c>
      <c r="AL686" s="19" t="s">
        <v>58</v>
      </c>
      <c r="AM686" s="19"/>
      <c r="AN686" s="19"/>
      <c r="AO686" s="19"/>
      <c r="AP686" s="19"/>
      <c r="AQ686" s="19"/>
    </row>
    <row r="687">
      <c r="A687" s="14" t="s">
        <v>1042</v>
      </c>
      <c r="B687" s="14" t="s">
        <v>1072</v>
      </c>
      <c r="C687" s="14" t="s">
        <v>1035</v>
      </c>
      <c r="D687" s="14" t="s">
        <v>1071</v>
      </c>
      <c r="E687" s="14" t="s">
        <v>72</v>
      </c>
      <c r="F687" s="18">
        <v>6.0</v>
      </c>
      <c r="G687" s="18">
        <v>0.0</v>
      </c>
      <c r="H687" s="18">
        <v>2144.0</v>
      </c>
      <c r="I687" s="18">
        <v>0.0</v>
      </c>
      <c r="J687" s="18">
        <v>41.92233</v>
      </c>
      <c r="K687" s="18">
        <v>45.32582</v>
      </c>
      <c r="L687" s="18">
        <v>44.71663</v>
      </c>
      <c r="M687" s="18">
        <v>34.20222</v>
      </c>
      <c r="N687" s="18">
        <v>0.754586</v>
      </c>
      <c r="O687" s="18">
        <v>0.0</v>
      </c>
      <c r="P687" s="18">
        <v>2.574103</v>
      </c>
      <c r="Q687" s="18">
        <v>2.574103</v>
      </c>
      <c r="R687" s="18">
        <v>4.59212</v>
      </c>
      <c r="S687" s="18">
        <v>16.80253</v>
      </c>
      <c r="T687" s="18">
        <v>2.574103</v>
      </c>
      <c r="U687" s="18">
        <v>3.957378</v>
      </c>
      <c r="V687" s="18">
        <v>3.957378</v>
      </c>
      <c r="W687" s="18">
        <v>4.59212</v>
      </c>
      <c r="X687" s="18">
        <v>16.80253</v>
      </c>
      <c r="Y687" s="18">
        <v>7.554303</v>
      </c>
      <c r="Z687" s="18">
        <v>0.0</v>
      </c>
      <c r="AA687" s="18">
        <v>0.710256</v>
      </c>
      <c r="AB687" s="18">
        <v>0.935665</v>
      </c>
      <c r="AC687" s="18">
        <v>1.580013</v>
      </c>
      <c r="AD687" s="18">
        <v>3.017908</v>
      </c>
      <c r="AE687" s="18">
        <v>3.957378</v>
      </c>
      <c r="AF687" s="18">
        <v>5.886706</v>
      </c>
      <c r="AG687" s="18">
        <v>4.182023</v>
      </c>
      <c r="AH687" s="18">
        <v>0.0</v>
      </c>
      <c r="AI687" s="18">
        <v>1.088474</v>
      </c>
      <c r="AJ687" s="18">
        <v>1.125775</v>
      </c>
      <c r="AK687" s="18">
        <v>1.071261</v>
      </c>
      <c r="AL687" s="19" t="s">
        <v>58</v>
      </c>
      <c r="AM687" s="19"/>
      <c r="AN687" s="19"/>
      <c r="AO687" s="19"/>
      <c r="AP687" s="19"/>
      <c r="AQ687" s="19"/>
    </row>
    <row r="688">
      <c r="A688" s="14" t="s">
        <v>1044</v>
      </c>
      <c r="B688" s="14" t="s">
        <v>1073</v>
      </c>
      <c r="C688" s="14" t="s">
        <v>1035</v>
      </c>
      <c r="D688" s="14" t="s">
        <v>1071</v>
      </c>
      <c r="E688" s="14" t="s">
        <v>75</v>
      </c>
      <c r="F688" s="18">
        <v>3.0</v>
      </c>
      <c r="G688" s="18">
        <v>0.0</v>
      </c>
      <c r="H688" s="18">
        <v>3286.0</v>
      </c>
      <c r="I688" s="18">
        <v>0.0</v>
      </c>
      <c r="J688" s="18">
        <v>45.9626</v>
      </c>
      <c r="K688" s="18">
        <v>45.33772</v>
      </c>
      <c r="L688" s="18">
        <v>43.89615</v>
      </c>
      <c r="M688" s="18">
        <v>38.03707</v>
      </c>
      <c r="N688" s="18">
        <v>0.838972</v>
      </c>
      <c r="O688" s="18">
        <v>3.143169</v>
      </c>
      <c r="P688" s="18">
        <v>3.143169</v>
      </c>
      <c r="Q688" s="18">
        <v>3.143169</v>
      </c>
      <c r="R688" s="18">
        <v>4.157488</v>
      </c>
      <c r="S688" s="18">
        <v>38.03707</v>
      </c>
      <c r="T688" s="18">
        <v>3.143169</v>
      </c>
      <c r="U688" s="18">
        <v>3.143169</v>
      </c>
      <c r="V688" s="18">
        <v>3.143169</v>
      </c>
      <c r="W688" s="18">
        <v>4.157488</v>
      </c>
      <c r="X688" s="18">
        <v>38.03707</v>
      </c>
      <c r="Y688" s="18">
        <v>15.11257</v>
      </c>
      <c r="Z688" s="18">
        <v>0.0</v>
      </c>
      <c r="AA688" s="18">
        <v>0.710256</v>
      </c>
      <c r="AB688" s="18">
        <v>0.935665</v>
      </c>
      <c r="AC688" s="18">
        <v>1.580013</v>
      </c>
      <c r="AD688" s="18">
        <v>1.632011</v>
      </c>
      <c r="AE688" s="18">
        <v>2.067834</v>
      </c>
      <c r="AF688" s="18">
        <v>3.67977</v>
      </c>
      <c r="AG688" s="18">
        <v>2.082105</v>
      </c>
      <c r="AH688" s="18">
        <v>0.0</v>
      </c>
      <c r="AI688" s="18">
        <v>1.088474</v>
      </c>
      <c r="AJ688" s="18">
        <v>1.125775</v>
      </c>
      <c r="AK688" s="18">
        <v>1.071261</v>
      </c>
      <c r="AL688" s="19" t="s">
        <v>58</v>
      </c>
      <c r="AM688" s="19"/>
      <c r="AN688" s="19"/>
      <c r="AO688" s="19"/>
      <c r="AP688" s="19"/>
      <c r="AQ688" s="19"/>
    </row>
    <row r="689">
      <c r="A689" s="14" t="s">
        <v>1033</v>
      </c>
      <c r="B689" s="14" t="s">
        <v>1074</v>
      </c>
      <c r="C689" s="14" t="s">
        <v>1035</v>
      </c>
      <c r="D689" s="14" t="s">
        <v>1071</v>
      </c>
      <c r="E689" s="14" t="s">
        <v>60</v>
      </c>
      <c r="F689" s="18">
        <v>71.0</v>
      </c>
      <c r="G689" s="18">
        <v>2.0</v>
      </c>
      <c r="H689" s="18">
        <v>13108.0</v>
      </c>
      <c r="I689" s="18">
        <v>159.0</v>
      </c>
      <c r="J689" s="18">
        <v>68.91992</v>
      </c>
      <c r="K689" s="18">
        <v>67.40205</v>
      </c>
      <c r="L689" s="18">
        <v>65.88078</v>
      </c>
      <c r="M689" s="18">
        <v>45.79924</v>
      </c>
      <c r="N689" s="18">
        <v>0.679493</v>
      </c>
      <c r="O689" s="18">
        <v>0.0</v>
      </c>
      <c r="P689" s="18">
        <v>0.106343</v>
      </c>
      <c r="Q689" s="18">
        <v>0.200097</v>
      </c>
      <c r="R689" s="18">
        <v>0.486128</v>
      </c>
      <c r="S689" s="18">
        <v>0.948041</v>
      </c>
      <c r="T689" s="18">
        <v>0.166667</v>
      </c>
      <c r="U689" s="18">
        <v>0.233333</v>
      </c>
      <c r="V689" s="18">
        <v>0.324664</v>
      </c>
      <c r="W689" s="18">
        <v>0.551733</v>
      </c>
      <c r="X689" s="18">
        <v>1.170055</v>
      </c>
      <c r="Y689" s="18">
        <v>0.949325</v>
      </c>
      <c r="Z689" s="18">
        <v>0.0</v>
      </c>
      <c r="AA689" s="18">
        <v>0.710256</v>
      </c>
      <c r="AB689" s="18">
        <v>0.935665</v>
      </c>
      <c r="AC689" s="18">
        <v>1.580013</v>
      </c>
      <c r="AD689" s="18">
        <v>0.511434</v>
      </c>
      <c r="AE689" s="18">
        <v>0.604551</v>
      </c>
      <c r="AF689" s="18">
        <v>1.180471</v>
      </c>
      <c r="AG689" s="18">
        <v>0.619278</v>
      </c>
      <c r="AH689" s="18">
        <v>0.0</v>
      </c>
      <c r="AI689" s="18">
        <v>1.088474</v>
      </c>
      <c r="AJ689" s="18">
        <v>1.125775</v>
      </c>
      <c r="AK689" s="18">
        <v>1.071261</v>
      </c>
      <c r="AL689" s="19" t="s">
        <v>58</v>
      </c>
      <c r="AM689" s="19"/>
      <c r="AN689" s="19"/>
      <c r="AO689" s="19"/>
      <c r="AP689" s="19"/>
      <c r="AQ689" s="19"/>
    </row>
    <row r="690">
      <c r="A690" s="14" t="s">
        <v>1037</v>
      </c>
      <c r="B690" s="14" t="s">
        <v>1075</v>
      </c>
      <c r="C690" s="14" t="s">
        <v>1035</v>
      </c>
      <c r="D690" s="14" t="s">
        <v>1071</v>
      </c>
      <c r="E690" s="14" t="s">
        <v>62</v>
      </c>
      <c r="F690" s="18">
        <v>91.0</v>
      </c>
      <c r="G690" s="18">
        <v>14.0</v>
      </c>
      <c r="H690" s="18">
        <v>945.0</v>
      </c>
      <c r="I690" s="18">
        <v>945.0</v>
      </c>
      <c r="J690" s="18">
        <v>0.0</v>
      </c>
      <c r="K690" s="18">
        <v>0.0</v>
      </c>
      <c r="L690" s="18">
        <v>0.0</v>
      </c>
      <c r="M690" s="18">
        <v>0.0</v>
      </c>
      <c r="N690" s="18">
        <v>0.0</v>
      </c>
      <c r="O690" s="18">
        <v>0.0</v>
      </c>
      <c r="P690" s="18">
        <v>0.0</v>
      </c>
      <c r="Q690" s="18">
        <v>0.0</v>
      </c>
      <c r="R690" s="18">
        <v>0.0</v>
      </c>
      <c r="S690" s="18">
        <v>0.0</v>
      </c>
      <c r="T690" s="18">
        <v>0.0</v>
      </c>
      <c r="U690" s="18">
        <v>0.0</v>
      </c>
      <c r="V690" s="18">
        <v>0.0</v>
      </c>
      <c r="W690" s="18">
        <v>0.0</v>
      </c>
      <c r="X690" s="18">
        <v>0.0</v>
      </c>
      <c r="Y690" s="18">
        <v>0.0</v>
      </c>
      <c r="Z690" s="18">
        <v>0.0</v>
      </c>
      <c r="AA690" s="18">
        <v>0.710256</v>
      </c>
      <c r="AB690" s="18">
        <v>0.935665</v>
      </c>
      <c r="AC690" s="18">
        <v>1.580013</v>
      </c>
      <c r="AD690" s="18">
        <v>0.0</v>
      </c>
      <c r="AE690" s="18">
        <v>0.0</v>
      </c>
      <c r="AF690" s="18">
        <v>0.0</v>
      </c>
      <c r="AG690" s="18">
        <v>0.0</v>
      </c>
      <c r="AH690" s="18">
        <v>0.0</v>
      </c>
      <c r="AI690" s="18">
        <v>1.088474</v>
      </c>
      <c r="AJ690" s="18">
        <v>1.125775</v>
      </c>
      <c r="AK690" s="18">
        <v>1.071261</v>
      </c>
      <c r="AL690" s="19" t="s">
        <v>58</v>
      </c>
      <c r="AM690" s="19"/>
      <c r="AN690" s="19"/>
      <c r="AO690" s="19"/>
      <c r="AP690" s="19"/>
      <c r="AQ690" s="19"/>
    </row>
    <row r="691">
      <c r="A691" s="14" t="s">
        <v>1076</v>
      </c>
      <c r="B691" s="14" t="s">
        <v>1077</v>
      </c>
      <c r="C691" s="14" t="s">
        <v>1078</v>
      </c>
      <c r="D691" s="14" t="s">
        <v>1079</v>
      </c>
      <c r="E691" s="14" t="s">
        <v>75</v>
      </c>
      <c r="F691" s="18">
        <v>2.0</v>
      </c>
      <c r="G691" s="18">
        <v>0.0</v>
      </c>
      <c r="H691" s="18">
        <v>0.0</v>
      </c>
      <c r="I691" s="18">
        <v>0.0</v>
      </c>
      <c r="J691" s="18">
        <v>0.0</v>
      </c>
      <c r="K691" s="18">
        <v>0.0</v>
      </c>
      <c r="L691" s="18">
        <v>0.0</v>
      </c>
      <c r="M691" s="18">
        <v>0.0</v>
      </c>
      <c r="N691" s="18">
        <v>0.0</v>
      </c>
      <c r="O691" s="18">
        <v>0.0</v>
      </c>
      <c r="P691" s="18">
        <v>0.0</v>
      </c>
      <c r="Q691" s="18">
        <v>0.0</v>
      </c>
      <c r="R691" s="18">
        <v>0.0</v>
      </c>
      <c r="S691" s="18">
        <v>0.0</v>
      </c>
      <c r="T691" s="18">
        <v>0.0</v>
      </c>
      <c r="U691" s="18">
        <v>0.0</v>
      </c>
      <c r="V691" s="18">
        <v>0.0</v>
      </c>
      <c r="W691" s="18">
        <v>0.0</v>
      </c>
      <c r="X691" s="18">
        <v>0.0</v>
      </c>
      <c r="Y691" s="18">
        <v>0.0</v>
      </c>
      <c r="Z691" s="18">
        <v>0.0</v>
      </c>
      <c r="AA691" s="18">
        <v>0.0</v>
      </c>
      <c r="AB691" s="18">
        <v>0.0</v>
      </c>
      <c r="AC691" s="18">
        <v>0.0</v>
      </c>
      <c r="AD691" s="18">
        <v>0.0</v>
      </c>
      <c r="AE691" s="18">
        <v>0.0</v>
      </c>
      <c r="AF691" s="18">
        <v>0.0</v>
      </c>
      <c r="AG691" s="18">
        <v>0.0</v>
      </c>
      <c r="AH691" s="18">
        <v>0.0</v>
      </c>
      <c r="AI691" s="18">
        <v>0.0</v>
      </c>
      <c r="AJ691" s="18">
        <v>0.0</v>
      </c>
      <c r="AK691" s="18">
        <v>0.0</v>
      </c>
      <c r="AL691" s="19" t="s">
        <v>58</v>
      </c>
      <c r="AM691" s="19"/>
      <c r="AN691" s="19"/>
      <c r="AO691" s="19"/>
      <c r="AP691" s="19"/>
      <c r="AQ691" s="19"/>
    </row>
    <row r="692">
      <c r="A692" s="14" t="s">
        <v>1080</v>
      </c>
      <c r="B692" s="14" t="s">
        <v>1081</v>
      </c>
      <c r="C692" s="14" t="s">
        <v>1078</v>
      </c>
      <c r="D692" s="14" t="s">
        <v>1079</v>
      </c>
      <c r="E692" s="14" t="s">
        <v>60</v>
      </c>
      <c r="F692" s="18">
        <v>2.0</v>
      </c>
      <c r="G692" s="18">
        <v>0.0</v>
      </c>
      <c r="H692" s="18">
        <v>0.0</v>
      </c>
      <c r="I692" s="18">
        <v>0.0</v>
      </c>
      <c r="J692" s="18">
        <v>0.0</v>
      </c>
      <c r="K692" s="18">
        <v>0.0</v>
      </c>
      <c r="L692" s="18">
        <v>0.0</v>
      </c>
      <c r="M692" s="18">
        <v>0.0</v>
      </c>
      <c r="N692" s="18">
        <v>0.0</v>
      </c>
      <c r="O692" s="18">
        <v>0.0</v>
      </c>
      <c r="P692" s="18">
        <v>0.0</v>
      </c>
      <c r="Q692" s="18">
        <v>0.0</v>
      </c>
      <c r="R692" s="18">
        <v>0.0</v>
      </c>
      <c r="S692" s="18">
        <v>0.0</v>
      </c>
      <c r="T692" s="18">
        <v>0.0</v>
      </c>
      <c r="U692" s="18">
        <v>0.0</v>
      </c>
      <c r="V692" s="18">
        <v>0.0</v>
      </c>
      <c r="W692" s="18">
        <v>0.0</v>
      </c>
      <c r="X692" s="18">
        <v>0.0</v>
      </c>
      <c r="Y692" s="18">
        <v>0.0</v>
      </c>
      <c r="Z692" s="18">
        <v>0.0</v>
      </c>
      <c r="AA692" s="18">
        <v>0.0</v>
      </c>
      <c r="AB692" s="18">
        <v>0.0</v>
      </c>
      <c r="AC692" s="18">
        <v>0.0</v>
      </c>
      <c r="AD692" s="18">
        <v>0.0</v>
      </c>
      <c r="AE692" s="18">
        <v>0.0</v>
      </c>
      <c r="AF692" s="18">
        <v>0.0</v>
      </c>
      <c r="AG692" s="18">
        <v>0.0</v>
      </c>
      <c r="AH692" s="18">
        <v>0.0</v>
      </c>
      <c r="AI692" s="18">
        <v>0.0</v>
      </c>
      <c r="AJ692" s="18">
        <v>0.0</v>
      </c>
      <c r="AK692" s="18">
        <v>0.0</v>
      </c>
      <c r="AL692" s="19" t="s">
        <v>58</v>
      </c>
      <c r="AM692" s="19"/>
      <c r="AN692" s="19"/>
      <c r="AO692" s="19"/>
      <c r="AP692" s="19"/>
      <c r="AQ692" s="19"/>
    </row>
    <row r="693">
      <c r="A693" s="14" t="s">
        <v>1082</v>
      </c>
      <c r="B693" s="14" t="s">
        <v>1083</v>
      </c>
      <c r="C693" s="14" t="s">
        <v>1078</v>
      </c>
      <c r="D693" s="14" t="s">
        <v>1079</v>
      </c>
      <c r="E693" s="14" t="s">
        <v>62</v>
      </c>
      <c r="F693" s="18">
        <v>1.0</v>
      </c>
      <c r="G693" s="18">
        <v>0.0</v>
      </c>
      <c r="H693" s="18">
        <v>0.0</v>
      </c>
      <c r="I693" s="18">
        <v>0.0</v>
      </c>
      <c r="J693" s="18">
        <v>0.0</v>
      </c>
      <c r="K693" s="18">
        <v>0.0</v>
      </c>
      <c r="L693" s="18">
        <v>0.0</v>
      </c>
      <c r="M693" s="18">
        <v>0.0</v>
      </c>
      <c r="N693" s="18">
        <v>0.0</v>
      </c>
      <c r="O693" s="18">
        <v>0.0</v>
      </c>
      <c r="P693" s="18">
        <v>0.0</v>
      </c>
      <c r="Q693" s="18">
        <v>0.0</v>
      </c>
      <c r="R693" s="18">
        <v>0.0</v>
      </c>
      <c r="S693" s="18">
        <v>0.0</v>
      </c>
      <c r="T693" s="18">
        <v>0.0</v>
      </c>
      <c r="U693" s="18">
        <v>0.0</v>
      </c>
      <c r="V693" s="18">
        <v>0.0</v>
      </c>
      <c r="W693" s="18">
        <v>0.0</v>
      </c>
      <c r="X693" s="18">
        <v>0.0</v>
      </c>
      <c r="Y693" s="18">
        <v>0.0</v>
      </c>
      <c r="Z693" s="18">
        <v>0.0</v>
      </c>
      <c r="AA693" s="18">
        <v>0.0</v>
      </c>
      <c r="AB693" s="18">
        <v>0.0</v>
      </c>
      <c r="AC693" s="18">
        <v>0.0</v>
      </c>
      <c r="AD693" s="18">
        <v>0.0</v>
      </c>
      <c r="AE693" s="18">
        <v>0.0</v>
      </c>
      <c r="AF693" s="18">
        <v>0.0</v>
      </c>
      <c r="AG693" s="18">
        <v>0.0</v>
      </c>
      <c r="AH693" s="18">
        <v>0.0</v>
      </c>
      <c r="AI693" s="18">
        <v>0.0</v>
      </c>
      <c r="AJ693" s="18">
        <v>0.0</v>
      </c>
      <c r="AK693" s="18">
        <v>0.0</v>
      </c>
      <c r="AL693" s="19" t="s">
        <v>58</v>
      </c>
      <c r="AM693" s="19"/>
      <c r="AN693" s="19"/>
      <c r="AO693" s="19"/>
      <c r="AP693" s="19"/>
      <c r="AQ693" s="19"/>
    </row>
    <row r="694">
      <c r="A694" s="14" t="s">
        <v>1082</v>
      </c>
      <c r="B694" s="14" t="s">
        <v>1084</v>
      </c>
      <c r="C694" s="14" t="s">
        <v>1078</v>
      </c>
      <c r="D694" s="14" t="s">
        <v>1085</v>
      </c>
      <c r="E694" s="14" t="s">
        <v>62</v>
      </c>
      <c r="F694" s="18">
        <v>2.0</v>
      </c>
      <c r="G694" s="18">
        <v>0.0</v>
      </c>
      <c r="H694" s="18">
        <v>0.0</v>
      </c>
      <c r="I694" s="18">
        <v>0.0</v>
      </c>
      <c r="J694" s="18">
        <v>0.0</v>
      </c>
      <c r="K694" s="18">
        <v>0.0</v>
      </c>
      <c r="L694" s="18">
        <v>0.0</v>
      </c>
      <c r="M694" s="18">
        <v>0.0</v>
      </c>
      <c r="N694" s="18">
        <v>0.0</v>
      </c>
      <c r="O694" s="18">
        <v>0.0</v>
      </c>
      <c r="P694" s="18">
        <v>0.0</v>
      </c>
      <c r="Q694" s="18">
        <v>0.0</v>
      </c>
      <c r="R694" s="18">
        <v>0.0</v>
      </c>
      <c r="S694" s="18">
        <v>0.0</v>
      </c>
      <c r="T694" s="18">
        <v>0.0</v>
      </c>
      <c r="U694" s="18">
        <v>0.0</v>
      </c>
      <c r="V694" s="18">
        <v>0.0</v>
      </c>
      <c r="W694" s="18">
        <v>0.0</v>
      </c>
      <c r="X694" s="18">
        <v>0.0</v>
      </c>
      <c r="Y694" s="18">
        <v>0.0</v>
      </c>
      <c r="Z694" s="18">
        <v>0.0</v>
      </c>
      <c r="AA694" s="18">
        <v>0.0</v>
      </c>
      <c r="AB694" s="18">
        <v>0.0</v>
      </c>
      <c r="AC694" s="18">
        <v>0.0</v>
      </c>
      <c r="AD694" s="18">
        <v>0.0</v>
      </c>
      <c r="AE694" s="18">
        <v>0.0</v>
      </c>
      <c r="AF694" s="18">
        <v>0.0</v>
      </c>
      <c r="AG694" s="18">
        <v>0.0</v>
      </c>
      <c r="AH694" s="18">
        <v>0.0</v>
      </c>
      <c r="AI694" s="18">
        <v>0.0</v>
      </c>
      <c r="AJ694" s="18">
        <v>0.0</v>
      </c>
      <c r="AK694" s="18">
        <v>0.0</v>
      </c>
      <c r="AL694" s="19" t="s">
        <v>58</v>
      </c>
      <c r="AM694" s="19"/>
      <c r="AN694" s="19"/>
      <c r="AO694" s="19"/>
      <c r="AP694" s="19"/>
      <c r="AQ694" s="19"/>
    </row>
    <row r="695">
      <c r="A695" s="14" t="s">
        <v>1086</v>
      </c>
      <c r="B695" s="14" t="s">
        <v>1087</v>
      </c>
      <c r="C695" s="14" t="s">
        <v>1088</v>
      </c>
      <c r="D695" s="14" t="s">
        <v>1089</v>
      </c>
      <c r="E695" s="14" t="s">
        <v>62</v>
      </c>
      <c r="F695" s="18">
        <v>2.0</v>
      </c>
      <c r="G695" s="18">
        <v>0.0</v>
      </c>
      <c r="H695" s="18">
        <v>0.0</v>
      </c>
      <c r="I695" s="18">
        <v>0.0</v>
      </c>
      <c r="J695" s="18">
        <v>0.0</v>
      </c>
      <c r="K695" s="18">
        <v>0.0</v>
      </c>
      <c r="L695" s="18">
        <v>0.0</v>
      </c>
      <c r="M695" s="18">
        <v>0.0</v>
      </c>
      <c r="N695" s="18">
        <v>0.0</v>
      </c>
      <c r="O695" s="18">
        <v>0.0</v>
      </c>
      <c r="P695" s="18">
        <v>0.0</v>
      </c>
      <c r="Q695" s="18">
        <v>0.0</v>
      </c>
      <c r="R695" s="18">
        <v>0.0</v>
      </c>
      <c r="S695" s="18">
        <v>0.0</v>
      </c>
      <c r="T695" s="18">
        <v>0.0</v>
      </c>
      <c r="U695" s="18">
        <v>0.0</v>
      </c>
      <c r="V695" s="18">
        <v>0.0</v>
      </c>
      <c r="W695" s="18">
        <v>0.0</v>
      </c>
      <c r="X695" s="18">
        <v>0.0</v>
      </c>
      <c r="Y695" s="18">
        <v>0.0</v>
      </c>
      <c r="Z695" s="18">
        <v>0.0</v>
      </c>
      <c r="AA695" s="18">
        <v>0.0</v>
      </c>
      <c r="AB695" s="18">
        <v>0.0</v>
      </c>
      <c r="AC695" s="18">
        <v>0.0</v>
      </c>
      <c r="AD695" s="18">
        <v>0.0</v>
      </c>
      <c r="AE695" s="18">
        <v>0.0</v>
      </c>
      <c r="AF695" s="18">
        <v>0.0</v>
      </c>
      <c r="AG695" s="18">
        <v>0.0</v>
      </c>
      <c r="AH695" s="18">
        <v>0.0</v>
      </c>
      <c r="AI695" s="18">
        <v>0.0</v>
      </c>
      <c r="AJ695" s="18">
        <v>0.0</v>
      </c>
      <c r="AK695" s="18">
        <v>0.0</v>
      </c>
      <c r="AL695" s="19" t="s">
        <v>58</v>
      </c>
      <c r="AM695" s="19"/>
      <c r="AN695" s="19"/>
      <c r="AO695" s="19"/>
      <c r="AP695" s="19"/>
      <c r="AQ695" s="19"/>
    </row>
    <row r="696">
      <c r="A696" s="14" t="s">
        <v>1090</v>
      </c>
      <c r="B696" s="14" t="s">
        <v>1091</v>
      </c>
      <c r="C696" s="14" t="s">
        <v>1092</v>
      </c>
      <c r="D696" s="14" t="s">
        <v>1093</v>
      </c>
      <c r="E696" s="20">
        <v>46310.0</v>
      </c>
      <c r="F696" s="18">
        <v>4.0</v>
      </c>
      <c r="G696" s="18">
        <v>0.0</v>
      </c>
      <c r="H696" s="18">
        <v>1837.0</v>
      </c>
      <c r="I696" s="18">
        <v>0.0</v>
      </c>
      <c r="J696" s="18">
        <v>19.56467</v>
      </c>
      <c r="K696" s="18">
        <v>14.8226</v>
      </c>
      <c r="L696" s="18">
        <v>15.14388</v>
      </c>
      <c r="M696" s="18">
        <v>7.530419</v>
      </c>
      <c r="N696" s="18">
        <v>0.508036</v>
      </c>
      <c r="O696" s="18">
        <v>0.333333</v>
      </c>
      <c r="P696" s="18">
        <v>0.333333</v>
      </c>
      <c r="Q696" s="18">
        <v>0.6</v>
      </c>
      <c r="R696" s="18">
        <v>6.358844</v>
      </c>
      <c r="S696" s="18">
        <v>6.358844</v>
      </c>
      <c r="T696" s="18">
        <v>0.333333</v>
      </c>
      <c r="U696" s="18">
        <v>0.333333</v>
      </c>
      <c r="V696" s="18">
        <v>0.6</v>
      </c>
      <c r="W696" s="18">
        <v>6.358844</v>
      </c>
      <c r="X696" s="18">
        <v>6.358844</v>
      </c>
      <c r="Y696" s="18">
        <v>3.705649</v>
      </c>
      <c r="Z696" s="18">
        <v>0.0</v>
      </c>
      <c r="AA696" s="18">
        <v>0.635632</v>
      </c>
      <c r="AB696" s="18">
        <v>0.691047</v>
      </c>
      <c r="AC696" s="18">
        <v>1.835215</v>
      </c>
      <c r="AD696" s="18">
        <v>0.333333</v>
      </c>
      <c r="AE696" s="18">
        <v>0.63258</v>
      </c>
      <c r="AF696" s="18">
        <v>2.029723</v>
      </c>
      <c r="AG696" s="18">
        <v>0.564646</v>
      </c>
      <c r="AH696" s="18">
        <v>0.0</v>
      </c>
      <c r="AI696" s="18">
        <v>0.704174</v>
      </c>
      <c r="AJ696" s="18">
        <v>0.723118</v>
      </c>
      <c r="AK696" s="18">
        <v>0.482918</v>
      </c>
      <c r="AL696" s="19" t="s">
        <v>58</v>
      </c>
      <c r="AM696" s="19"/>
      <c r="AN696" s="19"/>
      <c r="AO696" s="19"/>
      <c r="AP696" s="19"/>
      <c r="AQ696" s="19"/>
    </row>
    <row r="697">
      <c r="A697" s="14" t="s">
        <v>1094</v>
      </c>
      <c r="B697" s="14" t="s">
        <v>1095</v>
      </c>
      <c r="C697" s="14" t="s">
        <v>1092</v>
      </c>
      <c r="D697" s="14" t="s">
        <v>1093</v>
      </c>
      <c r="E697" s="14" t="s">
        <v>72</v>
      </c>
      <c r="F697" s="18">
        <v>3.0</v>
      </c>
      <c r="G697" s="18">
        <v>0.0</v>
      </c>
      <c r="H697" s="18">
        <v>796.0</v>
      </c>
      <c r="I697" s="18">
        <v>0.0</v>
      </c>
      <c r="J697" s="18">
        <v>7.432784</v>
      </c>
      <c r="K697" s="18">
        <v>5.505644</v>
      </c>
      <c r="L697" s="18">
        <v>4.303708</v>
      </c>
      <c r="M697" s="18">
        <v>3.00871</v>
      </c>
      <c r="N697" s="18">
        <v>0.546477</v>
      </c>
      <c r="O697" s="18">
        <v>0.266667</v>
      </c>
      <c r="P697" s="18">
        <v>0.266667</v>
      </c>
      <c r="Q697" s="18">
        <v>0.266667</v>
      </c>
      <c r="R697" s="18">
        <v>2.230267</v>
      </c>
      <c r="S697" s="18">
        <v>3.00871</v>
      </c>
      <c r="T697" s="18">
        <v>0.266667</v>
      </c>
      <c r="U697" s="18">
        <v>0.266667</v>
      </c>
      <c r="V697" s="18">
        <v>0.266667</v>
      </c>
      <c r="W697" s="18">
        <v>2.230267</v>
      </c>
      <c r="X697" s="18">
        <v>3.00871</v>
      </c>
      <c r="Y697" s="18">
        <v>1.835215</v>
      </c>
      <c r="Z697" s="18">
        <v>0.0</v>
      </c>
      <c r="AA697" s="18">
        <v>0.635632</v>
      </c>
      <c r="AB697" s="18">
        <v>0.691047</v>
      </c>
      <c r="AC697" s="18">
        <v>1.835215</v>
      </c>
      <c r="AD697" s="18">
        <v>0.737484</v>
      </c>
      <c r="AE697" s="18">
        <v>1.149905</v>
      </c>
      <c r="AF697" s="18">
        <v>1.407836</v>
      </c>
      <c r="AG697" s="18">
        <v>1.625606</v>
      </c>
      <c r="AH697" s="18">
        <v>0.0</v>
      </c>
      <c r="AI697" s="18">
        <v>0.704174</v>
      </c>
      <c r="AJ697" s="18">
        <v>0.723118</v>
      </c>
      <c r="AK697" s="18">
        <v>0.482918</v>
      </c>
      <c r="AL697" s="19" t="s">
        <v>58</v>
      </c>
      <c r="AM697" s="19"/>
      <c r="AN697" s="19"/>
      <c r="AO697" s="19"/>
      <c r="AP697" s="19"/>
      <c r="AQ697" s="19"/>
    </row>
    <row r="698">
      <c r="A698" s="14" t="s">
        <v>1096</v>
      </c>
      <c r="B698" s="14" t="s">
        <v>1097</v>
      </c>
      <c r="C698" s="14" t="s">
        <v>1092</v>
      </c>
      <c r="D698" s="14" t="s">
        <v>1093</v>
      </c>
      <c r="E698" s="14" t="s">
        <v>75</v>
      </c>
      <c r="F698" s="18">
        <v>2.0</v>
      </c>
      <c r="G698" s="18">
        <v>0.0</v>
      </c>
      <c r="H698" s="18">
        <v>1259.0</v>
      </c>
      <c r="I698" s="18">
        <v>0.0</v>
      </c>
      <c r="J698" s="18">
        <v>22.8182</v>
      </c>
      <c r="K698" s="18">
        <v>20.98681</v>
      </c>
      <c r="L698" s="18">
        <v>18.43722</v>
      </c>
      <c r="M698" s="18">
        <v>11.00899</v>
      </c>
      <c r="N698" s="18">
        <v>0.524567</v>
      </c>
      <c r="O698" s="18">
        <v>9.977817</v>
      </c>
      <c r="P698" s="18">
        <v>9.977817</v>
      </c>
      <c r="Q698" s="18">
        <v>9.977817</v>
      </c>
      <c r="R698" s="18">
        <v>11.00899</v>
      </c>
      <c r="S698" s="18">
        <v>11.00899</v>
      </c>
      <c r="T698" s="18">
        <v>9.977817</v>
      </c>
      <c r="U698" s="18">
        <v>9.977817</v>
      </c>
      <c r="V698" s="18">
        <v>9.977817</v>
      </c>
      <c r="W698" s="18">
        <v>11.00899</v>
      </c>
      <c r="X698" s="18">
        <v>11.00899</v>
      </c>
      <c r="Y698" s="18">
        <v>10.4934</v>
      </c>
      <c r="Z698" s="18">
        <v>0.0</v>
      </c>
      <c r="AA698" s="18">
        <v>0.635632</v>
      </c>
      <c r="AB698" s="18">
        <v>0.691047</v>
      </c>
      <c r="AC698" s="18">
        <v>1.835215</v>
      </c>
      <c r="AD698" s="18">
        <v>0.671963</v>
      </c>
      <c r="AE698" s="18">
        <v>0.781481</v>
      </c>
      <c r="AF698" s="18">
        <v>2.838917</v>
      </c>
      <c r="AG698" s="18">
        <v>1.058424</v>
      </c>
      <c r="AH698" s="18">
        <v>0.0</v>
      </c>
      <c r="AI698" s="18">
        <v>0.704174</v>
      </c>
      <c r="AJ698" s="18">
        <v>0.723118</v>
      </c>
      <c r="AK698" s="18">
        <v>0.482918</v>
      </c>
      <c r="AL698" s="19" t="s">
        <v>58</v>
      </c>
      <c r="AM698" s="19"/>
      <c r="AN698" s="19"/>
      <c r="AO698" s="19"/>
      <c r="AP698" s="19"/>
      <c r="AQ698" s="19"/>
    </row>
    <row r="699">
      <c r="A699" s="14" t="s">
        <v>1098</v>
      </c>
      <c r="B699" s="14" t="s">
        <v>1099</v>
      </c>
      <c r="C699" s="14" t="s">
        <v>1092</v>
      </c>
      <c r="D699" s="14" t="s">
        <v>1093</v>
      </c>
      <c r="E699" s="14" t="s">
        <v>60</v>
      </c>
      <c r="F699" s="18">
        <v>9.0</v>
      </c>
      <c r="G699" s="18">
        <v>1.0</v>
      </c>
      <c r="H699" s="18">
        <v>1446.0</v>
      </c>
      <c r="I699" s="18">
        <v>36.0</v>
      </c>
      <c r="J699" s="18">
        <v>1.25</v>
      </c>
      <c r="K699" s="18">
        <v>2.181385</v>
      </c>
      <c r="L699" s="18">
        <v>0.79925</v>
      </c>
      <c r="M699" s="18">
        <v>1.47381</v>
      </c>
      <c r="N699" s="18">
        <v>0.67563</v>
      </c>
      <c r="O699" s="18">
        <v>0.0</v>
      </c>
      <c r="P699" s="18">
        <v>0.0</v>
      </c>
      <c r="Q699" s="18">
        <v>0.05</v>
      </c>
      <c r="R699" s="18">
        <v>0.157576</v>
      </c>
      <c r="S699" s="18">
        <v>0.266667</v>
      </c>
      <c r="T699" s="18">
        <v>0.05</v>
      </c>
      <c r="U699" s="18">
        <v>0.066667</v>
      </c>
      <c r="V699" s="18">
        <v>0.157576</v>
      </c>
      <c r="W699" s="18">
        <v>0.166667</v>
      </c>
      <c r="X699" s="18">
        <v>0.266667</v>
      </c>
      <c r="Y699" s="18">
        <v>0.242376</v>
      </c>
      <c r="Z699" s="18">
        <v>0.0</v>
      </c>
      <c r="AA699" s="18">
        <v>0.635632</v>
      </c>
      <c r="AB699" s="18">
        <v>0.691047</v>
      </c>
      <c r="AC699" s="18">
        <v>1.835215</v>
      </c>
      <c r="AD699" s="18">
        <v>0.091667</v>
      </c>
      <c r="AE699" s="18">
        <v>0.272414</v>
      </c>
      <c r="AF699" s="18">
        <v>0.710043</v>
      </c>
      <c r="AG699" s="18">
        <v>0.242376</v>
      </c>
      <c r="AH699" s="18">
        <v>0.0</v>
      </c>
      <c r="AI699" s="18">
        <v>0.704174</v>
      </c>
      <c r="AJ699" s="18">
        <v>0.723118</v>
      </c>
      <c r="AK699" s="18">
        <v>0.482918</v>
      </c>
      <c r="AL699" s="19" t="s">
        <v>58</v>
      </c>
      <c r="AM699" s="19"/>
      <c r="AN699" s="19"/>
      <c r="AO699" s="19"/>
      <c r="AP699" s="19"/>
      <c r="AQ699" s="19"/>
    </row>
    <row r="700">
      <c r="A700" s="14" t="s">
        <v>1100</v>
      </c>
      <c r="B700" s="14" t="s">
        <v>1101</v>
      </c>
      <c r="C700" s="14" t="s">
        <v>1092</v>
      </c>
      <c r="D700" s="14" t="s">
        <v>1093</v>
      </c>
      <c r="E700" s="20">
        <v>46300.0</v>
      </c>
      <c r="F700" s="18">
        <v>2.0</v>
      </c>
      <c r="G700" s="18">
        <v>0.0</v>
      </c>
      <c r="H700" s="18">
        <v>783.0</v>
      </c>
      <c r="I700" s="18">
        <v>0.0</v>
      </c>
      <c r="J700" s="18">
        <v>1.582418</v>
      </c>
      <c r="K700" s="18">
        <v>1.42162</v>
      </c>
      <c r="L700" s="18">
        <v>0.964248</v>
      </c>
      <c r="M700" s="18">
        <v>0.785988</v>
      </c>
      <c r="N700" s="18">
        <v>0.552882</v>
      </c>
      <c r="O700" s="18">
        <v>0.635632</v>
      </c>
      <c r="P700" s="18">
        <v>0.635632</v>
      </c>
      <c r="Q700" s="18">
        <v>0.635632</v>
      </c>
      <c r="R700" s="18">
        <v>0.785988</v>
      </c>
      <c r="S700" s="18">
        <v>0.785988</v>
      </c>
      <c r="T700" s="18">
        <v>0.635632</v>
      </c>
      <c r="U700" s="18">
        <v>0.635632</v>
      </c>
      <c r="V700" s="18">
        <v>0.635632</v>
      </c>
      <c r="W700" s="18">
        <v>0.785988</v>
      </c>
      <c r="X700" s="18">
        <v>0.785988</v>
      </c>
      <c r="Y700" s="18">
        <v>0.71081</v>
      </c>
      <c r="Z700" s="18">
        <v>0.0</v>
      </c>
      <c r="AA700" s="18">
        <v>0.635632</v>
      </c>
      <c r="AB700" s="18">
        <v>0.691047</v>
      </c>
      <c r="AC700" s="18">
        <v>1.835215</v>
      </c>
      <c r="AD700" s="18">
        <v>0.603704</v>
      </c>
      <c r="AE700" s="18">
        <v>0.7</v>
      </c>
      <c r="AF700" s="18">
        <v>1.371626</v>
      </c>
      <c r="AG700" s="18">
        <v>0.808292</v>
      </c>
      <c r="AH700" s="18">
        <v>0.0</v>
      </c>
      <c r="AI700" s="18">
        <v>0.704174</v>
      </c>
      <c r="AJ700" s="18">
        <v>0.723118</v>
      </c>
      <c r="AK700" s="18">
        <v>0.482918</v>
      </c>
      <c r="AL700" s="19" t="s">
        <v>58</v>
      </c>
      <c r="AM700" s="19"/>
      <c r="AN700" s="19"/>
      <c r="AO700" s="19"/>
      <c r="AP700" s="19"/>
      <c r="AQ700" s="19"/>
    </row>
    <row r="701">
      <c r="A701" s="14" t="s">
        <v>1102</v>
      </c>
      <c r="B701" s="14" t="s">
        <v>1103</v>
      </c>
      <c r="C701" s="14" t="s">
        <v>1092</v>
      </c>
      <c r="D701" s="14" t="s">
        <v>1093</v>
      </c>
      <c r="E701" s="14" t="s">
        <v>62</v>
      </c>
      <c r="F701" s="18">
        <v>45.0</v>
      </c>
      <c r="G701" s="18">
        <v>6.0</v>
      </c>
      <c r="H701" s="18">
        <v>338.0</v>
      </c>
      <c r="I701" s="18">
        <v>338.0</v>
      </c>
      <c r="J701" s="18">
        <v>0.0</v>
      </c>
      <c r="K701" s="18">
        <v>0.0</v>
      </c>
      <c r="L701" s="18">
        <v>0.0</v>
      </c>
      <c r="M701" s="18">
        <v>0.0</v>
      </c>
      <c r="N701" s="18">
        <v>0.0</v>
      </c>
      <c r="O701" s="18">
        <v>0.0</v>
      </c>
      <c r="P701" s="18">
        <v>0.0</v>
      </c>
      <c r="Q701" s="18">
        <v>0.0</v>
      </c>
      <c r="R701" s="18">
        <v>0.0</v>
      </c>
      <c r="S701" s="18">
        <v>0.0</v>
      </c>
      <c r="T701" s="18">
        <v>0.0</v>
      </c>
      <c r="U701" s="18">
        <v>0.0</v>
      </c>
      <c r="V701" s="18">
        <v>0.0</v>
      </c>
      <c r="W701" s="18">
        <v>0.0</v>
      </c>
      <c r="X701" s="18">
        <v>0.0</v>
      </c>
      <c r="Y701" s="18">
        <v>0.0</v>
      </c>
      <c r="Z701" s="18">
        <v>0.0</v>
      </c>
      <c r="AA701" s="18">
        <v>0.635632</v>
      </c>
      <c r="AB701" s="18">
        <v>0.691047</v>
      </c>
      <c r="AC701" s="18">
        <v>1.835215</v>
      </c>
      <c r="AD701" s="18">
        <v>0.0</v>
      </c>
      <c r="AE701" s="18">
        <v>0.0</v>
      </c>
      <c r="AF701" s="18">
        <v>0.0</v>
      </c>
      <c r="AG701" s="18">
        <v>0.0</v>
      </c>
      <c r="AH701" s="18">
        <v>0.0</v>
      </c>
      <c r="AI701" s="18">
        <v>0.704174</v>
      </c>
      <c r="AJ701" s="18">
        <v>0.723118</v>
      </c>
      <c r="AK701" s="18">
        <v>0.482918</v>
      </c>
      <c r="AL701" s="19" t="s">
        <v>58</v>
      </c>
      <c r="AM701" s="19"/>
      <c r="AN701" s="19"/>
      <c r="AO701" s="19"/>
      <c r="AP701" s="19"/>
      <c r="AQ701" s="19"/>
    </row>
    <row r="702">
      <c r="A702" s="14" t="s">
        <v>1090</v>
      </c>
      <c r="B702" s="14" t="s">
        <v>1104</v>
      </c>
      <c r="C702" s="14" t="s">
        <v>1092</v>
      </c>
      <c r="D702" s="14" t="s">
        <v>1105</v>
      </c>
      <c r="E702" s="17">
        <v>46310.0</v>
      </c>
      <c r="F702" s="18">
        <v>7.0</v>
      </c>
      <c r="G702" s="18">
        <v>0.0</v>
      </c>
      <c r="H702" s="18">
        <v>549.0</v>
      </c>
      <c r="I702" s="18">
        <v>0.0</v>
      </c>
      <c r="J702" s="18">
        <v>19.76439</v>
      </c>
      <c r="K702" s="18">
        <v>15.65858</v>
      </c>
      <c r="L702" s="18">
        <v>13.81847</v>
      </c>
      <c r="M702" s="18">
        <v>11.07104</v>
      </c>
      <c r="N702" s="18">
        <v>0.707027</v>
      </c>
      <c r="O702" s="18">
        <v>0.0</v>
      </c>
      <c r="P702" s="18">
        <v>0.0</v>
      </c>
      <c r="Q702" s="18">
        <v>1.025054</v>
      </c>
      <c r="R702" s="18">
        <v>1.276323</v>
      </c>
      <c r="S702" s="18">
        <v>2.286161</v>
      </c>
      <c r="T702" s="18">
        <v>1.025054</v>
      </c>
      <c r="U702" s="18">
        <v>1.276323</v>
      </c>
      <c r="V702" s="18">
        <v>1.276323</v>
      </c>
      <c r="W702" s="18">
        <v>2.286161</v>
      </c>
      <c r="X702" s="18">
        <v>2.89421</v>
      </c>
      <c r="Y702" s="18">
        <v>2.23694</v>
      </c>
      <c r="Z702" s="18">
        <v>0.810873</v>
      </c>
      <c r="AA702" s="18">
        <v>1.591817</v>
      </c>
      <c r="AB702" s="18">
        <v>2.021347</v>
      </c>
      <c r="AC702" s="18">
        <v>2.23694</v>
      </c>
      <c r="AD702" s="18">
        <v>0.333333</v>
      </c>
      <c r="AE702" s="18">
        <v>0.63258</v>
      </c>
      <c r="AF702" s="18">
        <v>2.029723</v>
      </c>
      <c r="AG702" s="18">
        <v>0.564646</v>
      </c>
      <c r="AH702" s="18">
        <v>0.0</v>
      </c>
      <c r="AI702" s="18">
        <v>0.704174</v>
      </c>
      <c r="AJ702" s="18">
        <v>0.723118</v>
      </c>
      <c r="AK702" s="18">
        <v>0.482918</v>
      </c>
      <c r="AL702" s="19" t="s">
        <v>58</v>
      </c>
      <c r="AM702" s="19"/>
      <c r="AN702" s="19"/>
      <c r="AO702" s="19"/>
      <c r="AP702" s="19"/>
      <c r="AQ702" s="19"/>
    </row>
    <row r="703">
      <c r="A703" s="14" t="s">
        <v>1094</v>
      </c>
      <c r="B703" s="14" t="s">
        <v>1106</v>
      </c>
      <c r="C703" s="14" t="s">
        <v>1092</v>
      </c>
      <c r="D703" s="14" t="s">
        <v>1105</v>
      </c>
      <c r="E703" s="14" t="s">
        <v>72</v>
      </c>
      <c r="F703" s="18">
        <v>12.0</v>
      </c>
      <c r="G703" s="18">
        <v>1.0</v>
      </c>
      <c r="H703" s="18">
        <v>2304.0</v>
      </c>
      <c r="I703" s="18">
        <v>17.0</v>
      </c>
      <c r="J703" s="18">
        <v>24.62419</v>
      </c>
      <c r="K703" s="18">
        <v>19.50727</v>
      </c>
      <c r="L703" s="18">
        <v>20.01915</v>
      </c>
      <c r="M703" s="18">
        <v>10.6801</v>
      </c>
      <c r="N703" s="18">
        <v>0.547493</v>
      </c>
      <c r="O703" s="18">
        <v>0.363392</v>
      </c>
      <c r="P703" s="18">
        <v>0.476373</v>
      </c>
      <c r="Q703" s="18">
        <v>0.737484</v>
      </c>
      <c r="R703" s="18">
        <v>1.329473</v>
      </c>
      <c r="S703" s="18">
        <v>2.133282</v>
      </c>
      <c r="T703" s="18">
        <v>0.476373</v>
      </c>
      <c r="U703" s="18">
        <v>0.737484</v>
      </c>
      <c r="V703" s="18">
        <v>1.149905</v>
      </c>
      <c r="W703" s="18">
        <v>1.329473</v>
      </c>
      <c r="X703" s="18">
        <v>2.133282</v>
      </c>
      <c r="Y703" s="18">
        <v>1.625606</v>
      </c>
      <c r="Z703" s="18">
        <v>0.810873</v>
      </c>
      <c r="AA703" s="18">
        <v>1.591817</v>
      </c>
      <c r="AB703" s="18">
        <v>2.021347</v>
      </c>
      <c r="AC703" s="18">
        <v>2.23694</v>
      </c>
      <c r="AD703" s="18">
        <v>0.737484</v>
      </c>
      <c r="AE703" s="18">
        <v>1.149905</v>
      </c>
      <c r="AF703" s="18">
        <v>1.407836</v>
      </c>
      <c r="AG703" s="18">
        <v>1.625606</v>
      </c>
      <c r="AH703" s="18">
        <v>0.0</v>
      </c>
      <c r="AI703" s="18">
        <v>0.704174</v>
      </c>
      <c r="AJ703" s="18">
        <v>0.723118</v>
      </c>
      <c r="AK703" s="18">
        <v>0.482918</v>
      </c>
      <c r="AL703" s="19" t="s">
        <v>58</v>
      </c>
      <c r="AM703" s="19"/>
      <c r="AN703" s="19"/>
      <c r="AO703" s="19"/>
      <c r="AP703" s="19"/>
      <c r="AQ703" s="19"/>
    </row>
    <row r="704">
      <c r="A704" s="14" t="s">
        <v>1096</v>
      </c>
      <c r="B704" s="14" t="s">
        <v>1107</v>
      </c>
      <c r="C704" s="14" t="s">
        <v>1092</v>
      </c>
      <c r="D704" s="14" t="s">
        <v>1105</v>
      </c>
      <c r="E704" s="14" t="s">
        <v>75</v>
      </c>
      <c r="F704" s="18">
        <v>4.0</v>
      </c>
      <c r="G704" s="18">
        <v>0.0</v>
      </c>
      <c r="H704" s="18">
        <v>2254.0</v>
      </c>
      <c r="I704" s="18">
        <v>0.0</v>
      </c>
      <c r="J704" s="18">
        <v>28.5377</v>
      </c>
      <c r="K704" s="18">
        <v>28.6463</v>
      </c>
      <c r="L704" s="18">
        <v>28.84717</v>
      </c>
      <c r="M704" s="18">
        <v>12.80857</v>
      </c>
      <c r="N704" s="18">
        <v>0.447128</v>
      </c>
      <c r="O704" s="18">
        <v>1.011852</v>
      </c>
      <c r="P704" s="18">
        <v>1.011852</v>
      </c>
      <c r="Q704" s="18">
        <v>7.085265</v>
      </c>
      <c r="R704" s="18">
        <v>7.740618</v>
      </c>
      <c r="S704" s="18">
        <v>7.740618</v>
      </c>
      <c r="T704" s="18">
        <v>1.011852</v>
      </c>
      <c r="U704" s="18">
        <v>1.011852</v>
      </c>
      <c r="V704" s="18">
        <v>7.085265</v>
      </c>
      <c r="W704" s="18">
        <v>7.740618</v>
      </c>
      <c r="X704" s="18">
        <v>7.740618</v>
      </c>
      <c r="Y704" s="18">
        <v>7.161576</v>
      </c>
      <c r="Z704" s="18">
        <v>0.810873</v>
      </c>
      <c r="AA704" s="18">
        <v>1.591817</v>
      </c>
      <c r="AB704" s="18">
        <v>2.021347</v>
      </c>
      <c r="AC704" s="18">
        <v>2.23694</v>
      </c>
      <c r="AD704" s="18">
        <v>0.671963</v>
      </c>
      <c r="AE704" s="18">
        <v>0.781481</v>
      </c>
      <c r="AF704" s="18">
        <v>2.838917</v>
      </c>
      <c r="AG704" s="18">
        <v>1.058424</v>
      </c>
      <c r="AH704" s="18">
        <v>0.0</v>
      </c>
      <c r="AI704" s="18">
        <v>0.704174</v>
      </c>
      <c r="AJ704" s="18">
        <v>0.723118</v>
      </c>
      <c r="AK704" s="18">
        <v>0.482918</v>
      </c>
      <c r="AL704" s="19" t="s">
        <v>58</v>
      </c>
      <c r="AM704" s="19"/>
      <c r="AN704" s="19"/>
      <c r="AO704" s="19"/>
      <c r="AP704" s="19"/>
      <c r="AQ704" s="19"/>
    </row>
    <row r="705">
      <c r="A705" s="14" t="s">
        <v>1098</v>
      </c>
      <c r="B705" s="14" t="s">
        <v>1108</v>
      </c>
      <c r="C705" s="14" t="s">
        <v>1092</v>
      </c>
      <c r="D705" s="14" t="s">
        <v>1105</v>
      </c>
      <c r="E705" s="14" t="s">
        <v>60</v>
      </c>
      <c r="F705" s="18">
        <v>16.0</v>
      </c>
      <c r="G705" s="18">
        <v>0.0</v>
      </c>
      <c r="H705" s="18">
        <v>4961.0</v>
      </c>
      <c r="I705" s="18">
        <v>0.0</v>
      </c>
      <c r="J705" s="18">
        <v>34.94411</v>
      </c>
      <c r="K705" s="18">
        <v>33.03163</v>
      </c>
      <c r="L705" s="18">
        <v>32.40458</v>
      </c>
      <c r="M705" s="18">
        <v>21.47228</v>
      </c>
      <c r="N705" s="18">
        <v>0.650052</v>
      </c>
      <c r="O705" s="18">
        <v>0.3</v>
      </c>
      <c r="P705" s="18">
        <v>0.747628</v>
      </c>
      <c r="Q705" s="18">
        <v>0.810873</v>
      </c>
      <c r="R705" s="18">
        <v>1.278833</v>
      </c>
      <c r="S705" s="18">
        <v>1.725091</v>
      </c>
      <c r="T705" s="18">
        <v>0.3</v>
      </c>
      <c r="U705" s="18">
        <v>0.747628</v>
      </c>
      <c r="V705" s="18">
        <v>0.810873</v>
      </c>
      <c r="W705" s="18">
        <v>1.278833</v>
      </c>
      <c r="X705" s="18">
        <v>1.725091</v>
      </c>
      <c r="Y705" s="18">
        <v>2.064477</v>
      </c>
      <c r="Z705" s="18">
        <v>0.810873</v>
      </c>
      <c r="AA705" s="18">
        <v>1.591817</v>
      </c>
      <c r="AB705" s="18">
        <v>2.021347</v>
      </c>
      <c r="AC705" s="18">
        <v>2.23694</v>
      </c>
      <c r="AD705" s="18">
        <v>0.091667</v>
      </c>
      <c r="AE705" s="18">
        <v>0.272414</v>
      </c>
      <c r="AF705" s="18">
        <v>0.710043</v>
      </c>
      <c r="AG705" s="18">
        <v>0.242376</v>
      </c>
      <c r="AH705" s="18">
        <v>0.0</v>
      </c>
      <c r="AI705" s="18">
        <v>0.704174</v>
      </c>
      <c r="AJ705" s="18">
        <v>0.723118</v>
      </c>
      <c r="AK705" s="18">
        <v>0.482918</v>
      </c>
      <c r="AL705" s="19" t="s">
        <v>58</v>
      </c>
      <c r="AM705" s="19"/>
      <c r="AN705" s="19"/>
      <c r="AO705" s="19"/>
      <c r="AP705" s="19"/>
      <c r="AQ705" s="19"/>
    </row>
    <row r="706">
      <c r="A706" s="14" t="s">
        <v>1100</v>
      </c>
      <c r="B706" s="14" t="s">
        <v>1109</v>
      </c>
      <c r="C706" s="14" t="s">
        <v>1092</v>
      </c>
      <c r="D706" s="14" t="s">
        <v>1105</v>
      </c>
      <c r="E706" s="20">
        <v>46300.0</v>
      </c>
      <c r="F706" s="18">
        <v>8.0</v>
      </c>
      <c r="G706" s="18">
        <v>0.0</v>
      </c>
      <c r="H706" s="18">
        <v>3036.0</v>
      </c>
      <c r="I706" s="18">
        <v>0.0</v>
      </c>
      <c r="J706" s="18">
        <v>41.33237</v>
      </c>
      <c r="K706" s="18">
        <v>38.58644</v>
      </c>
      <c r="L706" s="18">
        <v>38.82254</v>
      </c>
      <c r="M706" s="18">
        <v>27.73015</v>
      </c>
      <c r="N706" s="18">
        <v>0.71865</v>
      </c>
      <c r="O706" s="18">
        <v>0.0</v>
      </c>
      <c r="P706" s="18">
        <v>0.0</v>
      </c>
      <c r="Q706" s="18">
        <v>0.078462</v>
      </c>
      <c r="R706" s="18">
        <v>3.51598</v>
      </c>
      <c r="S706" s="18">
        <v>4.755404</v>
      </c>
      <c r="T706" s="18">
        <v>0.078462</v>
      </c>
      <c r="U706" s="18">
        <v>2.506441</v>
      </c>
      <c r="V706" s="18">
        <v>2.506441</v>
      </c>
      <c r="W706" s="18">
        <v>4.755404</v>
      </c>
      <c r="X706" s="18">
        <v>12.007</v>
      </c>
      <c r="Y706" s="18">
        <v>4.823305</v>
      </c>
      <c r="Z706" s="18">
        <v>0.810873</v>
      </c>
      <c r="AA706" s="18">
        <v>1.591817</v>
      </c>
      <c r="AB706" s="18">
        <v>2.021347</v>
      </c>
      <c r="AC706" s="18">
        <v>2.23694</v>
      </c>
      <c r="AD706" s="18">
        <v>0.603704</v>
      </c>
      <c r="AE706" s="18">
        <v>0.7</v>
      </c>
      <c r="AF706" s="18">
        <v>1.371626</v>
      </c>
      <c r="AG706" s="18">
        <v>0.808292</v>
      </c>
      <c r="AH706" s="18">
        <v>0.0</v>
      </c>
      <c r="AI706" s="18">
        <v>0.704174</v>
      </c>
      <c r="AJ706" s="18">
        <v>0.723118</v>
      </c>
      <c r="AK706" s="18">
        <v>0.482918</v>
      </c>
      <c r="AL706" s="19" t="s">
        <v>58</v>
      </c>
      <c r="AM706" s="19"/>
      <c r="AN706" s="19"/>
      <c r="AO706" s="19"/>
      <c r="AP706" s="19"/>
      <c r="AQ706" s="19"/>
    </row>
    <row r="707">
      <c r="A707" s="14" t="s">
        <v>1102</v>
      </c>
      <c r="B707" s="14" t="s">
        <v>1110</v>
      </c>
      <c r="C707" s="14" t="s">
        <v>1092</v>
      </c>
      <c r="D707" s="14" t="s">
        <v>1105</v>
      </c>
      <c r="E707" s="14" t="s">
        <v>62</v>
      </c>
      <c r="F707" s="18">
        <v>20.0</v>
      </c>
      <c r="G707" s="18">
        <v>1.0</v>
      </c>
      <c r="H707" s="18">
        <v>16.0</v>
      </c>
      <c r="I707" s="18">
        <v>16.0</v>
      </c>
      <c r="J707" s="18">
        <v>0.0</v>
      </c>
      <c r="K707" s="18">
        <v>0.0</v>
      </c>
      <c r="L707" s="18">
        <v>0.0</v>
      </c>
      <c r="M707" s="18">
        <v>0.0</v>
      </c>
      <c r="N707" s="18">
        <v>0.0</v>
      </c>
      <c r="O707" s="18">
        <v>0.0</v>
      </c>
      <c r="P707" s="18">
        <v>0.0</v>
      </c>
      <c r="Q707" s="18">
        <v>0.0</v>
      </c>
      <c r="R707" s="18">
        <v>0.0</v>
      </c>
      <c r="S707" s="18">
        <v>0.0</v>
      </c>
      <c r="T707" s="18">
        <v>0.0</v>
      </c>
      <c r="U707" s="18">
        <v>0.0</v>
      </c>
      <c r="V707" s="18">
        <v>0.0</v>
      </c>
      <c r="W707" s="18">
        <v>0.0</v>
      </c>
      <c r="X707" s="18">
        <v>0.0</v>
      </c>
      <c r="Y707" s="18">
        <v>0.0</v>
      </c>
      <c r="Z707" s="18">
        <v>0.810873</v>
      </c>
      <c r="AA707" s="18">
        <v>1.591817</v>
      </c>
      <c r="AB707" s="18">
        <v>2.021347</v>
      </c>
      <c r="AC707" s="18">
        <v>2.23694</v>
      </c>
      <c r="AD707" s="18">
        <v>0.0</v>
      </c>
      <c r="AE707" s="18">
        <v>0.0</v>
      </c>
      <c r="AF707" s="18">
        <v>0.0</v>
      </c>
      <c r="AG707" s="18">
        <v>0.0</v>
      </c>
      <c r="AH707" s="18">
        <v>0.0</v>
      </c>
      <c r="AI707" s="18">
        <v>0.704174</v>
      </c>
      <c r="AJ707" s="18">
        <v>0.723118</v>
      </c>
      <c r="AK707" s="18">
        <v>0.482918</v>
      </c>
      <c r="AL707" s="19" t="s">
        <v>58</v>
      </c>
      <c r="AM707" s="19"/>
      <c r="AN707" s="19"/>
      <c r="AO707" s="19"/>
      <c r="AP707" s="19"/>
      <c r="AQ707" s="19"/>
    </row>
    <row r="708">
      <c r="A708" s="14" t="s">
        <v>1090</v>
      </c>
      <c r="B708" s="14" t="s">
        <v>1111</v>
      </c>
      <c r="C708" s="14" t="s">
        <v>1092</v>
      </c>
      <c r="D708" s="14" t="s">
        <v>1112</v>
      </c>
      <c r="E708" s="17">
        <v>46310.0</v>
      </c>
      <c r="F708" s="18">
        <v>3.0</v>
      </c>
      <c r="G708" s="18">
        <v>0.0</v>
      </c>
      <c r="H708" s="18">
        <v>627.0</v>
      </c>
      <c r="I708" s="18">
        <v>0.0</v>
      </c>
      <c r="J708" s="18">
        <v>1.440476</v>
      </c>
      <c r="K708" s="18">
        <v>1.051133</v>
      </c>
      <c r="L708" s="18">
        <v>0.712734</v>
      </c>
      <c r="M708" s="18">
        <v>0.569448</v>
      </c>
      <c r="N708" s="18">
        <v>0.541747</v>
      </c>
      <c r="O708" s="18">
        <v>0.233333</v>
      </c>
      <c r="P708" s="18">
        <v>0.233333</v>
      </c>
      <c r="Q708" s="18">
        <v>0.233333</v>
      </c>
      <c r="R708" s="18">
        <v>0.248352</v>
      </c>
      <c r="S708" s="18">
        <v>0.569448</v>
      </c>
      <c r="T708" s="18">
        <v>0.233333</v>
      </c>
      <c r="U708" s="18">
        <v>0.233333</v>
      </c>
      <c r="V708" s="18">
        <v>0.233333</v>
      </c>
      <c r="W708" s="18">
        <v>0.248352</v>
      </c>
      <c r="X708" s="18">
        <v>0.569448</v>
      </c>
      <c r="Y708" s="18">
        <v>0.350378</v>
      </c>
      <c r="Z708" s="18">
        <v>0.233333</v>
      </c>
      <c r="AA708" s="18">
        <v>0.388933</v>
      </c>
      <c r="AB708" s="18">
        <v>0.280235</v>
      </c>
      <c r="AC708" s="18">
        <v>0.320585</v>
      </c>
      <c r="AD708" s="18">
        <v>0.333333</v>
      </c>
      <c r="AE708" s="18">
        <v>0.63258</v>
      </c>
      <c r="AF708" s="18">
        <v>2.029723</v>
      </c>
      <c r="AG708" s="18">
        <v>0.564646</v>
      </c>
      <c r="AH708" s="18">
        <v>0.0</v>
      </c>
      <c r="AI708" s="18">
        <v>0.704174</v>
      </c>
      <c r="AJ708" s="18">
        <v>0.723118</v>
      </c>
      <c r="AK708" s="18">
        <v>0.482918</v>
      </c>
      <c r="AL708" s="19" t="s">
        <v>58</v>
      </c>
      <c r="AM708" s="19"/>
      <c r="AN708" s="19"/>
      <c r="AO708" s="19"/>
      <c r="AP708" s="19"/>
      <c r="AQ708" s="19"/>
    </row>
    <row r="709">
      <c r="A709" s="14" t="s">
        <v>1094</v>
      </c>
      <c r="B709" s="14" t="s">
        <v>1113</v>
      </c>
      <c r="C709" s="14" t="s">
        <v>1092</v>
      </c>
      <c r="D709" s="14" t="s">
        <v>1112</v>
      </c>
      <c r="E709" s="14" t="s">
        <v>72</v>
      </c>
      <c r="F709" s="18">
        <v>1.0</v>
      </c>
      <c r="G709" s="18">
        <v>0.0</v>
      </c>
      <c r="H709" s="18">
        <v>0.0</v>
      </c>
      <c r="I709" s="18">
        <v>0.0</v>
      </c>
      <c r="J709" s="18">
        <v>0.0</v>
      </c>
      <c r="K709" s="18">
        <v>0.0</v>
      </c>
      <c r="L709" s="18">
        <v>0.2</v>
      </c>
      <c r="M709" s="18">
        <v>0.0</v>
      </c>
      <c r="N709" s="18">
        <v>0.0</v>
      </c>
      <c r="O709" s="18">
        <v>0.0</v>
      </c>
      <c r="P709" s="18">
        <v>0.0</v>
      </c>
      <c r="Q709" s="18">
        <v>0.0</v>
      </c>
      <c r="R709" s="18">
        <v>0.0</v>
      </c>
      <c r="S709" s="18">
        <v>0.0</v>
      </c>
      <c r="T709" s="18">
        <v>0.0</v>
      </c>
      <c r="U709" s="18">
        <v>0.0</v>
      </c>
      <c r="V709" s="18">
        <v>0.0</v>
      </c>
      <c r="W709" s="18">
        <v>0.0</v>
      </c>
      <c r="X709" s="18">
        <v>0.0</v>
      </c>
      <c r="Y709" s="18">
        <v>0.0</v>
      </c>
      <c r="Z709" s="18">
        <v>0.233333</v>
      </c>
      <c r="AA709" s="18">
        <v>0.388933</v>
      </c>
      <c r="AB709" s="18">
        <v>0.280235</v>
      </c>
      <c r="AC709" s="18">
        <v>0.320585</v>
      </c>
      <c r="AD709" s="18">
        <v>0.737484</v>
      </c>
      <c r="AE709" s="18">
        <v>1.149905</v>
      </c>
      <c r="AF709" s="18">
        <v>1.407836</v>
      </c>
      <c r="AG709" s="18">
        <v>1.625606</v>
      </c>
      <c r="AH709" s="18">
        <v>0.0</v>
      </c>
      <c r="AI709" s="18">
        <v>0.704174</v>
      </c>
      <c r="AJ709" s="18">
        <v>0.723118</v>
      </c>
      <c r="AK709" s="18">
        <v>0.482918</v>
      </c>
      <c r="AL709" s="19" t="s">
        <v>58</v>
      </c>
      <c r="AM709" s="19"/>
      <c r="AN709" s="19"/>
      <c r="AO709" s="19"/>
      <c r="AP709" s="19"/>
      <c r="AQ709" s="19"/>
    </row>
    <row r="710">
      <c r="A710" s="14" t="s">
        <v>1096</v>
      </c>
      <c r="B710" s="14" t="s">
        <v>1114</v>
      </c>
      <c r="C710" s="14" t="s">
        <v>1092</v>
      </c>
      <c r="D710" s="14" t="s">
        <v>1112</v>
      </c>
      <c r="E710" s="14" t="s">
        <v>75</v>
      </c>
      <c r="F710" s="18">
        <v>1.0</v>
      </c>
      <c r="G710" s="18">
        <v>0.0</v>
      </c>
      <c r="H710" s="18">
        <v>45.0</v>
      </c>
      <c r="I710" s="18">
        <v>0.0</v>
      </c>
      <c r="J710" s="18">
        <v>0.940909</v>
      </c>
      <c r="K710" s="18">
        <v>0.671963</v>
      </c>
      <c r="L710" s="18">
        <v>0.458681</v>
      </c>
      <c r="M710" s="18">
        <v>0.671963</v>
      </c>
      <c r="N710" s="18">
        <v>1.0</v>
      </c>
      <c r="O710" s="18">
        <v>0.671963</v>
      </c>
      <c r="P710" s="18">
        <v>0.671963</v>
      </c>
      <c r="Q710" s="18">
        <v>0.671963</v>
      </c>
      <c r="R710" s="18">
        <v>0.671963</v>
      </c>
      <c r="S710" s="18">
        <v>0.671963</v>
      </c>
      <c r="T710" s="18">
        <v>0.671963</v>
      </c>
      <c r="U710" s="18">
        <v>0.671963</v>
      </c>
      <c r="V710" s="18">
        <v>0.671963</v>
      </c>
      <c r="W710" s="18">
        <v>0.671963</v>
      </c>
      <c r="X710" s="18">
        <v>0.671963</v>
      </c>
      <c r="Y710" s="18">
        <v>0.671963</v>
      </c>
      <c r="Z710" s="18">
        <v>0.233333</v>
      </c>
      <c r="AA710" s="18">
        <v>0.388933</v>
      </c>
      <c r="AB710" s="18">
        <v>0.280235</v>
      </c>
      <c r="AC710" s="18">
        <v>0.320585</v>
      </c>
      <c r="AD710" s="18">
        <v>0.671963</v>
      </c>
      <c r="AE710" s="18">
        <v>0.781481</v>
      </c>
      <c r="AF710" s="18">
        <v>2.838917</v>
      </c>
      <c r="AG710" s="18">
        <v>1.058424</v>
      </c>
      <c r="AH710" s="18">
        <v>0.0</v>
      </c>
      <c r="AI710" s="18">
        <v>0.704174</v>
      </c>
      <c r="AJ710" s="18">
        <v>0.723118</v>
      </c>
      <c r="AK710" s="18">
        <v>0.482918</v>
      </c>
      <c r="AL710" s="19" t="s">
        <v>58</v>
      </c>
      <c r="AM710" s="19"/>
      <c r="AN710" s="19"/>
      <c r="AO710" s="19"/>
      <c r="AP710" s="19"/>
      <c r="AQ710" s="19"/>
    </row>
    <row r="711">
      <c r="A711" s="14" t="s">
        <v>1098</v>
      </c>
      <c r="B711" s="14" t="s">
        <v>1115</v>
      </c>
      <c r="C711" s="14" t="s">
        <v>1092</v>
      </c>
      <c r="D711" s="14" t="s">
        <v>1112</v>
      </c>
      <c r="E711" s="14" t="s">
        <v>60</v>
      </c>
      <c r="F711" s="18">
        <v>5.0</v>
      </c>
      <c r="G711" s="18">
        <v>0.0</v>
      </c>
      <c r="H711" s="18">
        <v>875.0</v>
      </c>
      <c r="I711" s="18">
        <v>0.0</v>
      </c>
      <c r="J711" s="18">
        <v>2.045635</v>
      </c>
      <c r="K711" s="18">
        <v>1.602926</v>
      </c>
      <c r="L711" s="18">
        <v>1.382257</v>
      </c>
      <c r="M711" s="18">
        <v>0.87037</v>
      </c>
      <c r="N711" s="18">
        <v>0.542988</v>
      </c>
      <c r="O711" s="18">
        <v>0.0</v>
      </c>
      <c r="P711" s="18">
        <v>0.066667</v>
      </c>
      <c r="Q711" s="18">
        <v>0.066667</v>
      </c>
      <c r="R711" s="18">
        <v>0.2</v>
      </c>
      <c r="S711" s="18">
        <v>0.465889</v>
      </c>
      <c r="T711" s="18">
        <v>0.066667</v>
      </c>
      <c r="U711" s="18">
        <v>0.066667</v>
      </c>
      <c r="V711" s="18">
        <v>0.2</v>
      </c>
      <c r="W711" s="18">
        <v>0.465889</v>
      </c>
      <c r="X711" s="18">
        <v>0.465889</v>
      </c>
      <c r="Y711" s="18">
        <v>0.320585</v>
      </c>
      <c r="Z711" s="18">
        <v>0.233333</v>
      </c>
      <c r="AA711" s="18">
        <v>0.388933</v>
      </c>
      <c r="AB711" s="18">
        <v>0.280235</v>
      </c>
      <c r="AC711" s="18">
        <v>0.320585</v>
      </c>
      <c r="AD711" s="18">
        <v>0.091667</v>
      </c>
      <c r="AE711" s="18">
        <v>0.272414</v>
      </c>
      <c r="AF711" s="18">
        <v>0.710043</v>
      </c>
      <c r="AG711" s="18">
        <v>0.242376</v>
      </c>
      <c r="AH711" s="18">
        <v>0.0</v>
      </c>
      <c r="AI711" s="18">
        <v>0.704174</v>
      </c>
      <c r="AJ711" s="18">
        <v>0.723118</v>
      </c>
      <c r="AK711" s="18">
        <v>0.482918</v>
      </c>
      <c r="AL711" s="19" t="s">
        <v>58</v>
      </c>
      <c r="AM711" s="19"/>
      <c r="AN711" s="19"/>
      <c r="AO711" s="19"/>
      <c r="AP711" s="19"/>
      <c r="AQ711" s="19"/>
    </row>
    <row r="712">
      <c r="A712" s="14" t="s">
        <v>1100</v>
      </c>
      <c r="B712" s="14" t="s">
        <v>1116</v>
      </c>
      <c r="C712" s="14" t="s">
        <v>1092</v>
      </c>
      <c r="D712" s="14" t="s">
        <v>1112</v>
      </c>
      <c r="E712" s="20">
        <v>46300.0</v>
      </c>
      <c r="F712" s="18">
        <v>2.0</v>
      </c>
      <c r="G712" s="18">
        <v>0.0</v>
      </c>
      <c r="H712" s="18">
        <v>151.0</v>
      </c>
      <c r="I712" s="18">
        <v>0.0</v>
      </c>
      <c r="J712" s="18">
        <v>0.821429</v>
      </c>
      <c r="K712" s="18">
        <v>0.597266</v>
      </c>
      <c r="L712" s="18">
        <v>0.933262</v>
      </c>
      <c r="M712" s="18">
        <v>0.388933</v>
      </c>
      <c r="N712" s="18">
        <v>0.651188</v>
      </c>
      <c r="O712" s="18">
        <v>0.208333</v>
      </c>
      <c r="P712" s="18">
        <v>0.208333</v>
      </c>
      <c r="Q712" s="18">
        <v>0.208333</v>
      </c>
      <c r="R712" s="18">
        <v>0.388933</v>
      </c>
      <c r="S712" s="18">
        <v>0.388933</v>
      </c>
      <c r="T712" s="18">
        <v>0.208333</v>
      </c>
      <c r="U712" s="18">
        <v>0.208333</v>
      </c>
      <c r="V712" s="18">
        <v>0.208333</v>
      </c>
      <c r="W712" s="18">
        <v>0.388933</v>
      </c>
      <c r="X712" s="18">
        <v>0.388933</v>
      </c>
      <c r="Y712" s="18">
        <v>0.298633</v>
      </c>
      <c r="Z712" s="18">
        <v>0.233333</v>
      </c>
      <c r="AA712" s="18">
        <v>0.388933</v>
      </c>
      <c r="AB712" s="18">
        <v>0.280235</v>
      </c>
      <c r="AC712" s="18">
        <v>0.320585</v>
      </c>
      <c r="AD712" s="18">
        <v>0.603704</v>
      </c>
      <c r="AE712" s="18">
        <v>0.7</v>
      </c>
      <c r="AF712" s="18">
        <v>1.371626</v>
      </c>
      <c r="AG712" s="18">
        <v>0.808292</v>
      </c>
      <c r="AH712" s="18">
        <v>0.0</v>
      </c>
      <c r="AI712" s="18">
        <v>0.704174</v>
      </c>
      <c r="AJ712" s="18">
        <v>0.723118</v>
      </c>
      <c r="AK712" s="18">
        <v>0.482918</v>
      </c>
      <c r="AL712" s="19" t="s">
        <v>58</v>
      </c>
      <c r="AM712" s="19"/>
      <c r="AN712" s="19"/>
      <c r="AO712" s="19"/>
      <c r="AP712" s="19"/>
      <c r="AQ712" s="19"/>
    </row>
    <row r="713">
      <c r="A713" s="14" t="s">
        <v>1102</v>
      </c>
      <c r="B713" s="14" t="s">
        <v>1117</v>
      </c>
      <c r="C713" s="14" t="s">
        <v>1092</v>
      </c>
      <c r="D713" s="14" t="s">
        <v>1112</v>
      </c>
      <c r="E713" s="14" t="s">
        <v>62</v>
      </c>
      <c r="F713" s="18">
        <v>2.0</v>
      </c>
      <c r="G713" s="18">
        <v>0.0</v>
      </c>
      <c r="H713" s="18">
        <v>0.0</v>
      </c>
      <c r="I713" s="18">
        <v>0.0</v>
      </c>
      <c r="J713" s="18">
        <v>0.0</v>
      </c>
      <c r="K713" s="18">
        <v>0.0</v>
      </c>
      <c r="L713" s="18">
        <v>0.0</v>
      </c>
      <c r="M713" s="18">
        <v>0.0</v>
      </c>
      <c r="N713" s="18">
        <v>0.0</v>
      </c>
      <c r="O713" s="18">
        <v>0.0</v>
      </c>
      <c r="P713" s="18">
        <v>0.0</v>
      </c>
      <c r="Q713" s="18">
        <v>0.0</v>
      </c>
      <c r="R713" s="18">
        <v>0.0</v>
      </c>
      <c r="S713" s="18">
        <v>0.0</v>
      </c>
      <c r="T713" s="18">
        <v>0.0</v>
      </c>
      <c r="U713" s="18">
        <v>0.0</v>
      </c>
      <c r="V713" s="18">
        <v>0.0</v>
      </c>
      <c r="W713" s="18">
        <v>0.0</v>
      </c>
      <c r="X713" s="18">
        <v>0.0</v>
      </c>
      <c r="Y713" s="18">
        <v>0.0</v>
      </c>
      <c r="Z713" s="18">
        <v>0.233333</v>
      </c>
      <c r="AA713" s="18">
        <v>0.388933</v>
      </c>
      <c r="AB713" s="18">
        <v>0.280235</v>
      </c>
      <c r="AC713" s="18">
        <v>0.320585</v>
      </c>
      <c r="AD713" s="18">
        <v>0.0</v>
      </c>
      <c r="AE713" s="18">
        <v>0.0</v>
      </c>
      <c r="AF713" s="18">
        <v>0.0</v>
      </c>
      <c r="AG713" s="18">
        <v>0.0</v>
      </c>
      <c r="AH713" s="18">
        <v>0.0</v>
      </c>
      <c r="AI713" s="18">
        <v>0.704174</v>
      </c>
      <c r="AJ713" s="18">
        <v>0.723118</v>
      </c>
      <c r="AK713" s="18">
        <v>0.482918</v>
      </c>
      <c r="AL713" s="19" t="s">
        <v>58</v>
      </c>
      <c r="AM713" s="19"/>
      <c r="AN713" s="19"/>
      <c r="AO713" s="19"/>
      <c r="AP713" s="19"/>
      <c r="AQ713" s="19"/>
    </row>
    <row r="714">
      <c r="A714" s="14" t="s">
        <v>1098</v>
      </c>
      <c r="B714" s="14" t="s">
        <v>1118</v>
      </c>
      <c r="C714" s="14" t="s">
        <v>1092</v>
      </c>
      <c r="D714" s="14" t="s">
        <v>1119</v>
      </c>
      <c r="E714" s="14" t="s">
        <v>60</v>
      </c>
      <c r="F714" s="18">
        <v>7.0</v>
      </c>
      <c r="G714" s="18">
        <v>7.0</v>
      </c>
      <c r="H714" s="18">
        <v>12.0</v>
      </c>
      <c r="I714" s="18">
        <v>12.0</v>
      </c>
      <c r="J714" s="18">
        <v>0.0</v>
      </c>
      <c r="K714" s="18">
        <v>0.0</v>
      </c>
      <c r="L714" s="18">
        <v>0.0</v>
      </c>
      <c r="M714" s="18">
        <v>0.0</v>
      </c>
      <c r="N714" s="18">
        <v>0.0</v>
      </c>
      <c r="O714" s="18">
        <v>0.0</v>
      </c>
      <c r="P714" s="18">
        <v>0.0</v>
      </c>
      <c r="Q714" s="18">
        <v>0.0</v>
      </c>
      <c r="R714" s="18">
        <v>0.0</v>
      </c>
      <c r="S714" s="18">
        <v>0.0</v>
      </c>
      <c r="T714" s="18">
        <v>0.0</v>
      </c>
      <c r="U714" s="18">
        <v>0.0</v>
      </c>
      <c r="V714" s="18">
        <v>0.0</v>
      </c>
      <c r="W714" s="18">
        <v>0.0</v>
      </c>
      <c r="X714" s="18">
        <v>0.0</v>
      </c>
      <c r="Y714" s="18">
        <v>0.0</v>
      </c>
      <c r="Z714" s="18">
        <v>0.0</v>
      </c>
      <c r="AA714" s="18">
        <v>0.0</v>
      </c>
      <c r="AB714" s="18">
        <v>0.0</v>
      </c>
      <c r="AC714" s="18">
        <v>0.0</v>
      </c>
      <c r="AD714" s="18">
        <v>0.091667</v>
      </c>
      <c r="AE714" s="18">
        <v>0.272414</v>
      </c>
      <c r="AF714" s="18">
        <v>0.710043</v>
      </c>
      <c r="AG714" s="18">
        <v>0.242376</v>
      </c>
      <c r="AH714" s="18">
        <v>0.0</v>
      </c>
      <c r="AI714" s="18">
        <v>0.704174</v>
      </c>
      <c r="AJ714" s="18">
        <v>0.723118</v>
      </c>
      <c r="AK714" s="18">
        <v>0.482918</v>
      </c>
      <c r="AL714" s="19" t="s">
        <v>58</v>
      </c>
      <c r="AM714" s="19"/>
      <c r="AN714" s="19"/>
      <c r="AO714" s="19"/>
      <c r="AP714" s="19"/>
      <c r="AQ714" s="19"/>
    </row>
    <row r="715">
      <c r="A715" s="14" t="s">
        <v>1102</v>
      </c>
      <c r="B715" s="14" t="s">
        <v>1120</v>
      </c>
      <c r="C715" s="14" t="s">
        <v>1092</v>
      </c>
      <c r="D715" s="14" t="s">
        <v>1119</v>
      </c>
      <c r="E715" s="14" t="s">
        <v>62</v>
      </c>
      <c r="F715" s="18">
        <v>1.0</v>
      </c>
      <c r="G715" s="18">
        <v>1.0</v>
      </c>
      <c r="H715" s="18">
        <v>2.0</v>
      </c>
      <c r="I715" s="18">
        <v>2.0</v>
      </c>
      <c r="J715" s="18">
        <v>0.0</v>
      </c>
      <c r="K715" s="18">
        <v>0.0</v>
      </c>
      <c r="L715" s="18">
        <v>0.0</v>
      </c>
      <c r="M715" s="18">
        <v>0.0</v>
      </c>
      <c r="N715" s="18">
        <v>0.0</v>
      </c>
      <c r="O715" s="18">
        <v>0.0</v>
      </c>
      <c r="P715" s="18">
        <v>0.0</v>
      </c>
      <c r="Q715" s="18">
        <v>0.0</v>
      </c>
      <c r="R715" s="18">
        <v>0.0</v>
      </c>
      <c r="S715" s="18">
        <v>0.0</v>
      </c>
      <c r="T715" s="18">
        <v>0.0</v>
      </c>
      <c r="U715" s="18">
        <v>0.0</v>
      </c>
      <c r="V715" s="18">
        <v>0.0</v>
      </c>
      <c r="W715" s="18">
        <v>0.0</v>
      </c>
      <c r="X715" s="18">
        <v>0.0</v>
      </c>
      <c r="Y715" s="18">
        <v>0.0</v>
      </c>
      <c r="Z715" s="18">
        <v>0.0</v>
      </c>
      <c r="AA715" s="18">
        <v>0.0</v>
      </c>
      <c r="AB715" s="18">
        <v>0.0</v>
      </c>
      <c r="AC715" s="18">
        <v>0.0</v>
      </c>
      <c r="AD715" s="18">
        <v>0.0</v>
      </c>
      <c r="AE715" s="18">
        <v>0.0</v>
      </c>
      <c r="AF715" s="18">
        <v>0.0</v>
      </c>
      <c r="AG715" s="18">
        <v>0.0</v>
      </c>
      <c r="AH715" s="18">
        <v>0.0</v>
      </c>
      <c r="AI715" s="18">
        <v>0.704174</v>
      </c>
      <c r="AJ715" s="18">
        <v>0.723118</v>
      </c>
      <c r="AK715" s="18">
        <v>0.482918</v>
      </c>
      <c r="AL715" s="19" t="s">
        <v>58</v>
      </c>
      <c r="AM715" s="19"/>
      <c r="AN715" s="19"/>
      <c r="AO715" s="19"/>
      <c r="AP715" s="19"/>
      <c r="AQ715" s="19"/>
    </row>
    <row r="716">
      <c r="A716" s="14" t="s">
        <v>1121</v>
      </c>
      <c r="B716" s="14" t="s">
        <v>1122</v>
      </c>
      <c r="C716" s="14" t="s">
        <v>1092</v>
      </c>
      <c r="D716" s="14" t="s">
        <v>1123</v>
      </c>
      <c r="E716" s="14" t="s">
        <v>88</v>
      </c>
      <c r="F716" s="18">
        <v>4.0</v>
      </c>
      <c r="G716" s="18">
        <v>0.0</v>
      </c>
      <c r="H716" s="18">
        <v>244.0</v>
      </c>
      <c r="I716" s="18">
        <v>0.0</v>
      </c>
      <c r="J716" s="18">
        <v>2.098901</v>
      </c>
      <c r="K716" s="18">
        <v>1.931673</v>
      </c>
      <c r="L716" s="18">
        <v>1.747685</v>
      </c>
      <c r="M716" s="18">
        <v>1.931673</v>
      </c>
      <c r="N716" s="18">
        <v>1.0</v>
      </c>
      <c r="O716" s="18">
        <v>0.0</v>
      </c>
      <c r="P716" s="18">
        <v>0.0</v>
      </c>
      <c r="Q716" s="18">
        <v>0.0</v>
      </c>
      <c r="R716" s="18">
        <v>0.0</v>
      </c>
      <c r="S716" s="18">
        <v>0.0</v>
      </c>
      <c r="T716" s="18">
        <v>1.931673</v>
      </c>
      <c r="U716" s="18">
        <v>1.931673</v>
      </c>
      <c r="V716" s="18">
        <v>1.931673</v>
      </c>
      <c r="W716" s="18">
        <v>1.931673</v>
      </c>
      <c r="X716" s="18">
        <v>1.931673</v>
      </c>
      <c r="Y716" s="18">
        <v>0.482918</v>
      </c>
      <c r="Z716" s="18">
        <v>0.0</v>
      </c>
      <c r="AA716" s="18">
        <v>0.233333</v>
      </c>
      <c r="AB716" s="18">
        <v>0.161519</v>
      </c>
      <c r="AC716" s="18">
        <v>0.260313</v>
      </c>
      <c r="AD716" s="18">
        <v>1.172515</v>
      </c>
      <c r="AE716" s="18">
        <v>1.931673</v>
      </c>
      <c r="AF716" s="18">
        <v>4.303015</v>
      </c>
      <c r="AG716" s="18">
        <v>4.438945</v>
      </c>
      <c r="AH716" s="18">
        <v>0.0</v>
      </c>
      <c r="AI716" s="18">
        <v>0.704174</v>
      </c>
      <c r="AJ716" s="18">
        <v>0.723118</v>
      </c>
      <c r="AK716" s="18">
        <v>0.482918</v>
      </c>
      <c r="AL716" s="19" t="s">
        <v>58</v>
      </c>
      <c r="AM716" s="19"/>
      <c r="AN716" s="19"/>
      <c r="AO716" s="19"/>
      <c r="AP716" s="19"/>
      <c r="AQ716" s="19"/>
    </row>
    <row r="717">
      <c r="A717" s="14" t="s">
        <v>1090</v>
      </c>
      <c r="B717" s="14" t="s">
        <v>1124</v>
      </c>
      <c r="C717" s="14" t="s">
        <v>1092</v>
      </c>
      <c r="D717" s="14" t="s">
        <v>1123</v>
      </c>
      <c r="E717" s="17">
        <v>46310.0</v>
      </c>
      <c r="F717" s="18">
        <v>5.0</v>
      </c>
      <c r="G717" s="18">
        <v>0.0</v>
      </c>
      <c r="H717" s="18">
        <v>1133.0</v>
      </c>
      <c r="I717" s="18">
        <v>0.0</v>
      </c>
      <c r="J717" s="18">
        <v>2.635365</v>
      </c>
      <c r="K717" s="18">
        <v>2.82323</v>
      </c>
      <c r="L717" s="18">
        <v>4.198889</v>
      </c>
      <c r="M717" s="18">
        <v>1.945452</v>
      </c>
      <c r="N717" s="18">
        <v>0.689087</v>
      </c>
      <c r="O717" s="18">
        <v>0.0</v>
      </c>
      <c r="P717" s="18">
        <v>0.033333</v>
      </c>
      <c r="Q717" s="18">
        <v>0.033333</v>
      </c>
      <c r="R717" s="18">
        <v>0.266667</v>
      </c>
      <c r="S717" s="18">
        <v>0.577778</v>
      </c>
      <c r="T717" s="18">
        <v>0.033333</v>
      </c>
      <c r="U717" s="18">
        <v>0.033333</v>
      </c>
      <c r="V717" s="18">
        <v>0.266667</v>
      </c>
      <c r="W717" s="18">
        <v>0.577778</v>
      </c>
      <c r="X717" s="18">
        <v>0.577778</v>
      </c>
      <c r="Y717" s="18">
        <v>0.564646</v>
      </c>
      <c r="Z717" s="18">
        <v>0.0</v>
      </c>
      <c r="AA717" s="18">
        <v>0.233333</v>
      </c>
      <c r="AB717" s="18">
        <v>0.161519</v>
      </c>
      <c r="AC717" s="18">
        <v>0.260313</v>
      </c>
      <c r="AD717" s="18">
        <v>0.333333</v>
      </c>
      <c r="AE717" s="18">
        <v>0.63258</v>
      </c>
      <c r="AF717" s="18">
        <v>2.029723</v>
      </c>
      <c r="AG717" s="18">
        <v>0.564646</v>
      </c>
      <c r="AH717" s="18">
        <v>0.0</v>
      </c>
      <c r="AI717" s="18">
        <v>0.704174</v>
      </c>
      <c r="AJ717" s="18">
        <v>0.723118</v>
      </c>
      <c r="AK717" s="18">
        <v>0.482918</v>
      </c>
      <c r="AL717" s="19" t="s">
        <v>58</v>
      </c>
      <c r="AM717" s="19"/>
      <c r="AN717" s="19"/>
      <c r="AO717" s="19"/>
      <c r="AP717" s="19"/>
      <c r="AQ717" s="19"/>
    </row>
    <row r="718">
      <c r="A718" s="14" t="s">
        <v>1094</v>
      </c>
      <c r="B718" s="14" t="s">
        <v>1125</v>
      </c>
      <c r="C718" s="14" t="s">
        <v>1092</v>
      </c>
      <c r="D718" s="14" t="s">
        <v>1123</v>
      </c>
      <c r="E718" s="14" t="s">
        <v>72</v>
      </c>
      <c r="F718" s="18">
        <v>9.0</v>
      </c>
      <c r="G718" s="18">
        <v>0.0</v>
      </c>
      <c r="H718" s="18">
        <v>1971.0</v>
      </c>
      <c r="I718" s="18">
        <v>0.0</v>
      </c>
      <c r="J718" s="18">
        <v>1.934066</v>
      </c>
      <c r="K718" s="18">
        <v>2.342816</v>
      </c>
      <c r="L718" s="18">
        <v>2.525767</v>
      </c>
      <c r="M718" s="18">
        <v>1.040741</v>
      </c>
      <c r="N718" s="18">
        <v>0.444226</v>
      </c>
      <c r="O718" s="18">
        <v>0.033333</v>
      </c>
      <c r="P718" s="18">
        <v>0.041667</v>
      </c>
      <c r="Q718" s="18">
        <v>0.066667</v>
      </c>
      <c r="R718" s="18">
        <v>0.233333</v>
      </c>
      <c r="S718" s="18">
        <v>0.492593</v>
      </c>
      <c r="T718" s="18">
        <v>0.033333</v>
      </c>
      <c r="U718" s="18">
        <v>0.041667</v>
      </c>
      <c r="V718" s="18">
        <v>0.066667</v>
      </c>
      <c r="W718" s="18">
        <v>0.233333</v>
      </c>
      <c r="X718" s="18">
        <v>0.492593</v>
      </c>
      <c r="Y718" s="18">
        <v>0.260313</v>
      </c>
      <c r="Z718" s="18">
        <v>0.0</v>
      </c>
      <c r="AA718" s="18">
        <v>0.233333</v>
      </c>
      <c r="AB718" s="18">
        <v>0.161519</v>
      </c>
      <c r="AC718" s="18">
        <v>0.260313</v>
      </c>
      <c r="AD718" s="18">
        <v>0.737484</v>
      </c>
      <c r="AE718" s="18">
        <v>1.149905</v>
      </c>
      <c r="AF718" s="18">
        <v>1.407836</v>
      </c>
      <c r="AG718" s="18">
        <v>1.625606</v>
      </c>
      <c r="AH718" s="18">
        <v>0.0</v>
      </c>
      <c r="AI718" s="18">
        <v>0.704174</v>
      </c>
      <c r="AJ718" s="18">
        <v>0.723118</v>
      </c>
      <c r="AK718" s="18">
        <v>0.482918</v>
      </c>
      <c r="AL718" s="19" t="s">
        <v>58</v>
      </c>
      <c r="AM718" s="19"/>
      <c r="AN718" s="19"/>
      <c r="AO718" s="19"/>
      <c r="AP718" s="19"/>
      <c r="AQ718" s="19"/>
    </row>
    <row r="719">
      <c r="A719" s="14" t="s">
        <v>1096</v>
      </c>
      <c r="B719" s="14" t="s">
        <v>1126</v>
      </c>
      <c r="C719" s="14" t="s">
        <v>1092</v>
      </c>
      <c r="D719" s="14" t="s">
        <v>1123</v>
      </c>
      <c r="E719" s="14" t="s">
        <v>75</v>
      </c>
      <c r="F719" s="18">
        <v>4.0</v>
      </c>
      <c r="G719" s="18">
        <v>1.0</v>
      </c>
      <c r="H719" s="18">
        <v>828.0</v>
      </c>
      <c r="I719" s="18">
        <v>200.0</v>
      </c>
      <c r="J719" s="18">
        <v>0.428571</v>
      </c>
      <c r="K719" s="18">
        <v>0.3</v>
      </c>
      <c r="L719" s="18">
        <v>0.316667</v>
      </c>
      <c r="M719" s="18">
        <v>0.2</v>
      </c>
      <c r="N719" s="18">
        <v>0.666667</v>
      </c>
      <c r="O719" s="18">
        <v>0.0</v>
      </c>
      <c r="P719" s="18">
        <v>0.0</v>
      </c>
      <c r="Q719" s="18">
        <v>0.033333</v>
      </c>
      <c r="R719" s="18">
        <v>0.066667</v>
      </c>
      <c r="S719" s="18">
        <v>0.066667</v>
      </c>
      <c r="T719" s="18">
        <v>0.033333</v>
      </c>
      <c r="U719" s="18">
        <v>0.033333</v>
      </c>
      <c r="V719" s="18">
        <v>0.033333</v>
      </c>
      <c r="W719" s="18">
        <v>0.066667</v>
      </c>
      <c r="X719" s="18">
        <v>0.2</v>
      </c>
      <c r="Y719" s="18">
        <v>0.075</v>
      </c>
      <c r="Z719" s="18">
        <v>0.0</v>
      </c>
      <c r="AA719" s="18">
        <v>0.233333</v>
      </c>
      <c r="AB719" s="18">
        <v>0.161519</v>
      </c>
      <c r="AC719" s="18">
        <v>0.260313</v>
      </c>
      <c r="AD719" s="18">
        <v>0.671963</v>
      </c>
      <c r="AE719" s="18">
        <v>0.781481</v>
      </c>
      <c r="AF719" s="18">
        <v>2.838917</v>
      </c>
      <c r="AG719" s="18">
        <v>1.058424</v>
      </c>
      <c r="AH719" s="18">
        <v>0.0</v>
      </c>
      <c r="AI719" s="18">
        <v>0.704174</v>
      </c>
      <c r="AJ719" s="18">
        <v>0.723118</v>
      </c>
      <c r="AK719" s="18">
        <v>0.482918</v>
      </c>
      <c r="AL719" s="19" t="s">
        <v>58</v>
      </c>
      <c r="AM719" s="19"/>
      <c r="AN719" s="19"/>
      <c r="AO719" s="19"/>
      <c r="AP719" s="19"/>
      <c r="AQ719" s="19"/>
    </row>
    <row r="720">
      <c r="A720" s="14" t="s">
        <v>1098</v>
      </c>
      <c r="B720" s="14" t="s">
        <v>1127</v>
      </c>
      <c r="C720" s="14" t="s">
        <v>1092</v>
      </c>
      <c r="D720" s="14" t="s">
        <v>1123</v>
      </c>
      <c r="E720" s="14" t="s">
        <v>60</v>
      </c>
      <c r="F720" s="18">
        <v>9.0</v>
      </c>
      <c r="G720" s="18">
        <v>1.0</v>
      </c>
      <c r="H720" s="18">
        <v>1617.0</v>
      </c>
      <c r="I720" s="18">
        <v>226.0</v>
      </c>
      <c r="J720" s="18">
        <v>0.285714</v>
      </c>
      <c r="K720" s="18">
        <v>0.83908</v>
      </c>
      <c r="L720" s="18">
        <v>1.067688</v>
      </c>
      <c r="M720" s="18">
        <v>0.572414</v>
      </c>
      <c r="N720" s="18">
        <v>0.682192</v>
      </c>
      <c r="O720" s="18">
        <v>0.0</v>
      </c>
      <c r="P720" s="18">
        <v>0.0</v>
      </c>
      <c r="Q720" s="18">
        <v>0.0</v>
      </c>
      <c r="R720" s="18">
        <v>0.033333</v>
      </c>
      <c r="S720" s="18">
        <v>0.166667</v>
      </c>
      <c r="T720" s="18">
        <v>0.033333</v>
      </c>
      <c r="U720" s="18">
        <v>0.033333</v>
      </c>
      <c r="V720" s="18">
        <v>0.033333</v>
      </c>
      <c r="W720" s="18">
        <v>0.166667</v>
      </c>
      <c r="X720" s="18">
        <v>0.272414</v>
      </c>
      <c r="Y720" s="18">
        <v>0.093231</v>
      </c>
      <c r="Z720" s="18">
        <v>0.0</v>
      </c>
      <c r="AA720" s="18">
        <v>0.233333</v>
      </c>
      <c r="AB720" s="18">
        <v>0.161519</v>
      </c>
      <c r="AC720" s="18">
        <v>0.260313</v>
      </c>
      <c r="AD720" s="18">
        <v>0.091667</v>
      </c>
      <c r="AE720" s="18">
        <v>0.272414</v>
      </c>
      <c r="AF720" s="18">
        <v>0.710043</v>
      </c>
      <c r="AG720" s="18">
        <v>0.242376</v>
      </c>
      <c r="AH720" s="18">
        <v>0.0</v>
      </c>
      <c r="AI720" s="18">
        <v>0.704174</v>
      </c>
      <c r="AJ720" s="18">
        <v>0.723118</v>
      </c>
      <c r="AK720" s="18">
        <v>0.482918</v>
      </c>
      <c r="AL720" s="19" t="s">
        <v>58</v>
      </c>
      <c r="AM720" s="19"/>
      <c r="AN720" s="19"/>
      <c r="AO720" s="19"/>
      <c r="AP720" s="19"/>
      <c r="AQ720" s="19"/>
    </row>
    <row r="721">
      <c r="A721" s="14" t="s">
        <v>1100</v>
      </c>
      <c r="B721" s="14" t="s">
        <v>1128</v>
      </c>
      <c r="C721" s="14" t="s">
        <v>1092</v>
      </c>
      <c r="D721" s="14" t="s">
        <v>1123</v>
      </c>
      <c r="E721" s="20">
        <v>46300.0</v>
      </c>
      <c r="F721" s="18">
        <v>1.0</v>
      </c>
      <c r="G721" s="18">
        <v>0.0</v>
      </c>
      <c r="H721" s="18">
        <v>222.0</v>
      </c>
      <c r="I721" s="18">
        <v>0.0</v>
      </c>
      <c r="J721" s="18">
        <v>0.571429</v>
      </c>
      <c r="K721" s="18">
        <v>0.808292</v>
      </c>
      <c r="L721" s="18">
        <v>0.673604</v>
      </c>
      <c r="M721" s="18">
        <v>0.808292</v>
      </c>
      <c r="N721" s="18">
        <v>1.0</v>
      </c>
      <c r="O721" s="18">
        <v>0.808292</v>
      </c>
      <c r="P721" s="18">
        <v>0.808292</v>
      </c>
      <c r="Q721" s="18">
        <v>0.808292</v>
      </c>
      <c r="R721" s="18">
        <v>0.808292</v>
      </c>
      <c r="S721" s="18">
        <v>0.808292</v>
      </c>
      <c r="T721" s="18">
        <v>0.808292</v>
      </c>
      <c r="U721" s="18">
        <v>0.808292</v>
      </c>
      <c r="V721" s="18">
        <v>0.808292</v>
      </c>
      <c r="W721" s="18">
        <v>0.808292</v>
      </c>
      <c r="X721" s="18">
        <v>0.808292</v>
      </c>
      <c r="Y721" s="18">
        <v>0.808292</v>
      </c>
      <c r="Z721" s="18">
        <v>0.0</v>
      </c>
      <c r="AA721" s="18">
        <v>0.233333</v>
      </c>
      <c r="AB721" s="18">
        <v>0.161519</v>
      </c>
      <c r="AC721" s="18">
        <v>0.260313</v>
      </c>
      <c r="AD721" s="18">
        <v>0.603704</v>
      </c>
      <c r="AE721" s="18">
        <v>0.7</v>
      </c>
      <c r="AF721" s="18">
        <v>1.371626</v>
      </c>
      <c r="AG721" s="18">
        <v>0.808292</v>
      </c>
      <c r="AH721" s="18">
        <v>0.0</v>
      </c>
      <c r="AI721" s="18">
        <v>0.704174</v>
      </c>
      <c r="AJ721" s="18">
        <v>0.723118</v>
      </c>
      <c r="AK721" s="18">
        <v>0.482918</v>
      </c>
      <c r="AL721" s="19" t="s">
        <v>58</v>
      </c>
      <c r="AM721" s="19"/>
      <c r="AN721" s="19"/>
      <c r="AO721" s="19"/>
      <c r="AP721" s="19"/>
      <c r="AQ721" s="19"/>
    </row>
    <row r="722">
      <c r="A722" s="14" t="s">
        <v>1102</v>
      </c>
      <c r="B722" s="14" t="s">
        <v>1129</v>
      </c>
      <c r="C722" s="14" t="s">
        <v>1092</v>
      </c>
      <c r="D722" s="14" t="s">
        <v>1123</v>
      </c>
      <c r="E722" s="14" t="s">
        <v>62</v>
      </c>
      <c r="F722" s="18">
        <v>24.0</v>
      </c>
      <c r="G722" s="18">
        <v>0.0</v>
      </c>
      <c r="H722" s="18">
        <v>0.0</v>
      </c>
      <c r="I722" s="18">
        <v>0.0</v>
      </c>
      <c r="J722" s="18">
        <v>0.0</v>
      </c>
      <c r="K722" s="18">
        <v>0.0</v>
      </c>
      <c r="L722" s="18">
        <v>0.0</v>
      </c>
      <c r="M722" s="18">
        <v>0.0</v>
      </c>
      <c r="N722" s="18">
        <v>0.0</v>
      </c>
      <c r="O722" s="18">
        <v>0.0</v>
      </c>
      <c r="P722" s="18">
        <v>0.0</v>
      </c>
      <c r="Q722" s="18">
        <v>0.0</v>
      </c>
      <c r="R722" s="18">
        <v>0.0</v>
      </c>
      <c r="S722" s="18">
        <v>0.0</v>
      </c>
      <c r="T722" s="18">
        <v>0.0</v>
      </c>
      <c r="U722" s="18">
        <v>0.0</v>
      </c>
      <c r="V722" s="18">
        <v>0.0</v>
      </c>
      <c r="W722" s="18">
        <v>0.0</v>
      </c>
      <c r="X722" s="18">
        <v>0.0</v>
      </c>
      <c r="Y722" s="18">
        <v>0.0</v>
      </c>
      <c r="Z722" s="18">
        <v>0.0</v>
      </c>
      <c r="AA722" s="18">
        <v>0.233333</v>
      </c>
      <c r="AB722" s="18">
        <v>0.161519</v>
      </c>
      <c r="AC722" s="18">
        <v>0.260313</v>
      </c>
      <c r="AD722" s="18">
        <v>0.0</v>
      </c>
      <c r="AE722" s="18">
        <v>0.0</v>
      </c>
      <c r="AF722" s="18">
        <v>0.0</v>
      </c>
      <c r="AG722" s="18">
        <v>0.0</v>
      </c>
      <c r="AH722" s="18">
        <v>0.0</v>
      </c>
      <c r="AI722" s="18">
        <v>0.704174</v>
      </c>
      <c r="AJ722" s="18">
        <v>0.723118</v>
      </c>
      <c r="AK722" s="18">
        <v>0.482918</v>
      </c>
      <c r="AL722" s="19" t="s">
        <v>58</v>
      </c>
      <c r="AM722" s="19"/>
      <c r="AN722" s="19"/>
      <c r="AO722" s="19"/>
      <c r="AP722" s="19"/>
      <c r="AQ722" s="19"/>
    </row>
    <row r="723">
      <c r="A723" s="14" t="s">
        <v>1102</v>
      </c>
      <c r="B723" s="14" t="s">
        <v>1130</v>
      </c>
      <c r="C723" s="14" t="s">
        <v>1092</v>
      </c>
      <c r="D723" s="14" t="s">
        <v>1131</v>
      </c>
      <c r="E723" s="14" t="s">
        <v>62</v>
      </c>
      <c r="F723" s="18">
        <v>1.0</v>
      </c>
      <c r="G723" s="18">
        <v>0.0</v>
      </c>
      <c r="H723" s="18">
        <v>0.0</v>
      </c>
      <c r="I723" s="18">
        <v>0.0</v>
      </c>
      <c r="J723" s="18">
        <v>0.0</v>
      </c>
      <c r="K723" s="18">
        <v>0.0</v>
      </c>
      <c r="L723" s="18">
        <v>0.0</v>
      </c>
      <c r="M723" s="18">
        <v>0.0</v>
      </c>
      <c r="N723" s="18">
        <v>0.0</v>
      </c>
      <c r="O723" s="18">
        <v>0.0</v>
      </c>
      <c r="P723" s="18">
        <v>0.0</v>
      </c>
      <c r="Q723" s="18">
        <v>0.0</v>
      </c>
      <c r="R723" s="18">
        <v>0.0</v>
      </c>
      <c r="S723" s="18">
        <v>0.0</v>
      </c>
      <c r="T723" s="18">
        <v>0.0</v>
      </c>
      <c r="U723" s="18">
        <v>0.0</v>
      </c>
      <c r="V723" s="18">
        <v>0.0</v>
      </c>
      <c r="W723" s="18">
        <v>0.0</v>
      </c>
      <c r="X723" s="18">
        <v>0.0</v>
      </c>
      <c r="Y723" s="18">
        <v>0.0</v>
      </c>
      <c r="Z723" s="18">
        <v>0.0</v>
      </c>
      <c r="AA723" s="18">
        <v>1.968966</v>
      </c>
      <c r="AB723" s="18">
        <v>0.287248</v>
      </c>
      <c r="AC723" s="18">
        <v>0.340476</v>
      </c>
      <c r="AD723" s="18">
        <v>0.0</v>
      </c>
      <c r="AE723" s="18">
        <v>0.0</v>
      </c>
      <c r="AF723" s="18">
        <v>0.0</v>
      </c>
      <c r="AG723" s="18">
        <v>0.0</v>
      </c>
      <c r="AH723" s="18">
        <v>0.0</v>
      </c>
      <c r="AI723" s="18">
        <v>0.704174</v>
      </c>
      <c r="AJ723" s="18">
        <v>0.723118</v>
      </c>
      <c r="AK723" s="18">
        <v>0.482918</v>
      </c>
      <c r="AL723" s="19" t="s">
        <v>58</v>
      </c>
      <c r="AM723" s="19"/>
      <c r="AN723" s="19"/>
      <c r="AO723" s="19"/>
      <c r="AP723" s="19"/>
      <c r="AQ723" s="19"/>
    </row>
    <row r="724">
      <c r="A724" s="14" t="s">
        <v>1098</v>
      </c>
      <c r="B724" s="14" t="s">
        <v>1132</v>
      </c>
      <c r="C724" s="14" t="s">
        <v>1092</v>
      </c>
      <c r="D724" s="14" t="s">
        <v>1133</v>
      </c>
      <c r="E724" s="14" t="s">
        <v>60</v>
      </c>
      <c r="F724" s="18">
        <v>1.0</v>
      </c>
      <c r="G724" s="18">
        <v>0.0</v>
      </c>
      <c r="H724" s="18">
        <v>0.0</v>
      </c>
      <c r="I724" s="18">
        <v>0.0</v>
      </c>
      <c r="J724" s="18">
        <v>0.1</v>
      </c>
      <c r="K724" s="18">
        <v>0.149573</v>
      </c>
      <c r="L724" s="18">
        <v>0.043498</v>
      </c>
      <c r="M724" s="18">
        <v>0.149573</v>
      </c>
      <c r="N724" s="18">
        <v>1.0</v>
      </c>
      <c r="O724" s="18">
        <v>0.149573</v>
      </c>
      <c r="P724" s="18">
        <v>0.149573</v>
      </c>
      <c r="Q724" s="18">
        <v>0.149573</v>
      </c>
      <c r="R724" s="18">
        <v>0.149573</v>
      </c>
      <c r="S724" s="18">
        <v>0.149573</v>
      </c>
      <c r="T724" s="18">
        <v>0.149573</v>
      </c>
      <c r="U724" s="18">
        <v>0.149573</v>
      </c>
      <c r="V724" s="18">
        <v>0.149573</v>
      </c>
      <c r="W724" s="18">
        <v>0.149573</v>
      </c>
      <c r="X724" s="18">
        <v>0.149573</v>
      </c>
      <c r="Y724" s="18">
        <v>0.149573</v>
      </c>
      <c r="Z724" s="18">
        <v>0.0</v>
      </c>
      <c r="AA724" s="18">
        <v>0.149573</v>
      </c>
      <c r="AB724" s="18">
        <v>0.059829</v>
      </c>
      <c r="AC724" s="18">
        <v>0.074786</v>
      </c>
      <c r="AD724" s="18">
        <v>0.091667</v>
      </c>
      <c r="AE724" s="18">
        <v>0.272414</v>
      </c>
      <c r="AF724" s="18">
        <v>0.710043</v>
      </c>
      <c r="AG724" s="18">
        <v>0.242376</v>
      </c>
      <c r="AH724" s="18">
        <v>0.0</v>
      </c>
      <c r="AI724" s="18">
        <v>0.704174</v>
      </c>
      <c r="AJ724" s="18">
        <v>0.723118</v>
      </c>
      <c r="AK724" s="18">
        <v>0.482918</v>
      </c>
      <c r="AL724" s="19" t="s">
        <v>58</v>
      </c>
      <c r="AM724" s="19"/>
      <c r="AN724" s="19"/>
      <c r="AO724" s="19"/>
      <c r="AP724" s="19"/>
      <c r="AQ724" s="19"/>
    </row>
    <row r="725">
      <c r="A725" s="14" t="s">
        <v>1102</v>
      </c>
      <c r="B725" s="14" t="s">
        <v>1134</v>
      </c>
      <c r="C725" s="14" t="s">
        <v>1092</v>
      </c>
      <c r="D725" s="14" t="s">
        <v>1133</v>
      </c>
      <c r="E725" s="14" t="s">
        <v>62</v>
      </c>
      <c r="F725" s="18">
        <v>1.0</v>
      </c>
      <c r="G725" s="18">
        <v>0.0</v>
      </c>
      <c r="H725" s="18">
        <v>0.0</v>
      </c>
      <c r="I725" s="18">
        <v>0.0</v>
      </c>
      <c r="J725" s="18">
        <v>0.0</v>
      </c>
      <c r="K725" s="18">
        <v>0.0</v>
      </c>
      <c r="L725" s="18">
        <v>0.0</v>
      </c>
      <c r="M725" s="18">
        <v>0.0</v>
      </c>
      <c r="N725" s="18">
        <v>0.0</v>
      </c>
      <c r="O725" s="18">
        <v>0.0</v>
      </c>
      <c r="P725" s="18">
        <v>0.0</v>
      </c>
      <c r="Q725" s="18">
        <v>0.0</v>
      </c>
      <c r="R725" s="18">
        <v>0.0</v>
      </c>
      <c r="S725" s="18">
        <v>0.0</v>
      </c>
      <c r="T725" s="18">
        <v>0.0</v>
      </c>
      <c r="U725" s="18">
        <v>0.0</v>
      </c>
      <c r="V725" s="18">
        <v>0.0</v>
      </c>
      <c r="W725" s="18">
        <v>0.0</v>
      </c>
      <c r="X725" s="18">
        <v>0.0</v>
      </c>
      <c r="Y725" s="18">
        <v>0.0</v>
      </c>
      <c r="Z725" s="18">
        <v>0.0</v>
      </c>
      <c r="AA725" s="18">
        <v>0.149573</v>
      </c>
      <c r="AB725" s="18">
        <v>0.059829</v>
      </c>
      <c r="AC725" s="18">
        <v>0.074786</v>
      </c>
      <c r="AD725" s="18">
        <v>0.0</v>
      </c>
      <c r="AE725" s="18">
        <v>0.0</v>
      </c>
      <c r="AF725" s="18">
        <v>0.0</v>
      </c>
      <c r="AG725" s="18">
        <v>0.0</v>
      </c>
      <c r="AH725" s="18">
        <v>0.0</v>
      </c>
      <c r="AI725" s="18">
        <v>0.704174</v>
      </c>
      <c r="AJ725" s="18">
        <v>0.723118</v>
      </c>
      <c r="AK725" s="18">
        <v>0.482918</v>
      </c>
      <c r="AL725" s="19" t="s">
        <v>58</v>
      </c>
      <c r="AM725" s="19"/>
      <c r="AN725" s="19"/>
      <c r="AO725" s="19"/>
      <c r="AP725" s="19"/>
      <c r="AQ725" s="19"/>
    </row>
    <row r="726">
      <c r="A726" s="14" t="s">
        <v>1121</v>
      </c>
      <c r="B726" s="14" t="s">
        <v>1135</v>
      </c>
      <c r="C726" s="14" t="s">
        <v>1092</v>
      </c>
      <c r="D726" s="14" t="s">
        <v>1136</v>
      </c>
      <c r="E726" s="14" t="s">
        <v>88</v>
      </c>
      <c r="F726" s="18">
        <v>2.0</v>
      </c>
      <c r="G726" s="18">
        <v>0.0</v>
      </c>
      <c r="H726" s="18">
        <v>2382.0</v>
      </c>
      <c r="I726" s="18">
        <v>0.0</v>
      </c>
      <c r="J726" s="18">
        <v>44.29794</v>
      </c>
      <c r="K726" s="18">
        <v>44.13561</v>
      </c>
      <c r="L726" s="18">
        <v>43.26846</v>
      </c>
      <c r="M726" s="18">
        <v>43.13561</v>
      </c>
      <c r="N726" s="18">
        <v>0.977343</v>
      </c>
      <c r="O726" s="18">
        <v>1.0</v>
      </c>
      <c r="P726" s="18">
        <v>1.0</v>
      </c>
      <c r="Q726" s="18">
        <v>1.0</v>
      </c>
      <c r="R726" s="18">
        <v>43.13561</v>
      </c>
      <c r="S726" s="18">
        <v>43.13561</v>
      </c>
      <c r="T726" s="18">
        <v>1.0</v>
      </c>
      <c r="U726" s="18">
        <v>1.0</v>
      </c>
      <c r="V726" s="18">
        <v>1.0</v>
      </c>
      <c r="W726" s="18">
        <v>43.13561</v>
      </c>
      <c r="X726" s="18">
        <v>43.13561</v>
      </c>
      <c r="Y726" s="18">
        <v>22.06781</v>
      </c>
      <c r="Z726" s="18">
        <v>0.0</v>
      </c>
      <c r="AA726" s="18">
        <v>5.242503</v>
      </c>
      <c r="AB726" s="18">
        <v>2.936813</v>
      </c>
      <c r="AC726" s="18">
        <v>3.793247</v>
      </c>
      <c r="AD726" s="18">
        <v>1.172515</v>
      </c>
      <c r="AE726" s="18">
        <v>1.931673</v>
      </c>
      <c r="AF726" s="18">
        <v>4.303015</v>
      </c>
      <c r="AG726" s="18">
        <v>4.438945</v>
      </c>
      <c r="AH726" s="18">
        <v>0.0</v>
      </c>
      <c r="AI726" s="18">
        <v>0.704174</v>
      </c>
      <c r="AJ726" s="18">
        <v>0.723118</v>
      </c>
      <c r="AK726" s="18">
        <v>0.482918</v>
      </c>
      <c r="AL726" s="19" t="s">
        <v>58</v>
      </c>
      <c r="AM726" s="19"/>
      <c r="AN726" s="19"/>
      <c r="AO726" s="19"/>
      <c r="AP726" s="19"/>
      <c r="AQ726" s="19"/>
    </row>
    <row r="727">
      <c r="A727" s="14" t="s">
        <v>1090</v>
      </c>
      <c r="B727" s="14" t="s">
        <v>1137</v>
      </c>
      <c r="C727" s="14" t="s">
        <v>1092</v>
      </c>
      <c r="D727" s="14" t="s">
        <v>1136</v>
      </c>
      <c r="E727" s="17">
        <v>46310.0</v>
      </c>
      <c r="F727" s="18">
        <v>3.0</v>
      </c>
      <c r="G727" s="18">
        <v>0.0</v>
      </c>
      <c r="H727" s="18">
        <v>2822.0</v>
      </c>
      <c r="I727" s="18">
        <v>0.0</v>
      </c>
      <c r="J727" s="18">
        <v>38.14284</v>
      </c>
      <c r="K727" s="18">
        <v>34.3486</v>
      </c>
      <c r="L727" s="18">
        <v>32.13606</v>
      </c>
      <c r="M727" s="18">
        <v>18.48831</v>
      </c>
      <c r="N727" s="18">
        <v>0.538255</v>
      </c>
      <c r="O727" s="18">
        <v>3.074771</v>
      </c>
      <c r="P727" s="18">
        <v>3.074771</v>
      </c>
      <c r="Q727" s="18">
        <v>3.074771</v>
      </c>
      <c r="R727" s="18">
        <v>12.78552</v>
      </c>
      <c r="S727" s="18">
        <v>18.48831</v>
      </c>
      <c r="T727" s="18">
        <v>3.074771</v>
      </c>
      <c r="U727" s="18">
        <v>3.074771</v>
      </c>
      <c r="V727" s="18">
        <v>3.074771</v>
      </c>
      <c r="W727" s="18">
        <v>12.78552</v>
      </c>
      <c r="X727" s="18">
        <v>18.48831</v>
      </c>
      <c r="Y727" s="18">
        <v>11.44953</v>
      </c>
      <c r="Z727" s="18">
        <v>0.0</v>
      </c>
      <c r="AA727" s="18">
        <v>5.242503</v>
      </c>
      <c r="AB727" s="18">
        <v>2.936813</v>
      </c>
      <c r="AC727" s="18">
        <v>3.793247</v>
      </c>
      <c r="AD727" s="18">
        <v>0.333333</v>
      </c>
      <c r="AE727" s="18">
        <v>0.63258</v>
      </c>
      <c r="AF727" s="18">
        <v>2.029723</v>
      </c>
      <c r="AG727" s="18">
        <v>0.564646</v>
      </c>
      <c r="AH727" s="18">
        <v>0.0</v>
      </c>
      <c r="AI727" s="18">
        <v>0.704174</v>
      </c>
      <c r="AJ727" s="18">
        <v>0.723118</v>
      </c>
      <c r="AK727" s="18">
        <v>0.482918</v>
      </c>
      <c r="AL727" s="19" t="s">
        <v>58</v>
      </c>
      <c r="AM727" s="19"/>
      <c r="AN727" s="19"/>
      <c r="AO727" s="19"/>
      <c r="AP727" s="19"/>
      <c r="AQ727" s="19"/>
    </row>
    <row r="728">
      <c r="A728" s="14" t="s">
        <v>1094</v>
      </c>
      <c r="B728" s="14" t="s">
        <v>1138</v>
      </c>
      <c r="C728" s="14" t="s">
        <v>1092</v>
      </c>
      <c r="D728" s="14" t="s">
        <v>1136</v>
      </c>
      <c r="E728" s="14" t="s">
        <v>72</v>
      </c>
      <c r="F728" s="18">
        <v>4.0</v>
      </c>
      <c r="G728" s="18">
        <v>0.0</v>
      </c>
      <c r="H728" s="18">
        <v>1054.0</v>
      </c>
      <c r="I728" s="18">
        <v>0.0</v>
      </c>
      <c r="J728" s="18">
        <v>14.8249</v>
      </c>
      <c r="K728" s="18">
        <v>15.17299</v>
      </c>
      <c r="L728" s="18">
        <v>13.80551</v>
      </c>
      <c r="M728" s="18">
        <v>6.602416</v>
      </c>
      <c r="N728" s="18">
        <v>0.435143</v>
      </c>
      <c r="O728" s="18">
        <v>0.0</v>
      </c>
      <c r="P728" s="18">
        <v>0.0</v>
      </c>
      <c r="Q728" s="18">
        <v>3.32807</v>
      </c>
      <c r="R728" s="18">
        <v>5.242503</v>
      </c>
      <c r="S728" s="18">
        <v>5.242503</v>
      </c>
      <c r="T728" s="18">
        <v>3.32807</v>
      </c>
      <c r="U728" s="18">
        <v>3.32807</v>
      </c>
      <c r="V728" s="18">
        <v>3.32807</v>
      </c>
      <c r="W728" s="18">
        <v>5.242503</v>
      </c>
      <c r="X728" s="18">
        <v>6.602416</v>
      </c>
      <c r="Y728" s="18">
        <v>3.793247</v>
      </c>
      <c r="Z728" s="18">
        <v>0.0</v>
      </c>
      <c r="AA728" s="18">
        <v>5.242503</v>
      </c>
      <c r="AB728" s="18">
        <v>2.936813</v>
      </c>
      <c r="AC728" s="18">
        <v>3.793247</v>
      </c>
      <c r="AD728" s="18">
        <v>0.737484</v>
      </c>
      <c r="AE728" s="18">
        <v>1.149905</v>
      </c>
      <c r="AF728" s="18">
        <v>1.407836</v>
      </c>
      <c r="AG728" s="18">
        <v>1.625606</v>
      </c>
      <c r="AH728" s="18">
        <v>0.0</v>
      </c>
      <c r="AI728" s="18">
        <v>0.704174</v>
      </c>
      <c r="AJ728" s="18">
        <v>0.723118</v>
      </c>
      <c r="AK728" s="18">
        <v>0.482918</v>
      </c>
      <c r="AL728" s="19" t="s">
        <v>58</v>
      </c>
      <c r="AM728" s="19"/>
      <c r="AN728" s="19"/>
      <c r="AO728" s="19"/>
      <c r="AP728" s="19"/>
      <c r="AQ728" s="19"/>
    </row>
    <row r="729">
      <c r="A729" s="14" t="s">
        <v>1098</v>
      </c>
      <c r="B729" s="14" t="s">
        <v>1139</v>
      </c>
      <c r="C729" s="14" t="s">
        <v>1092</v>
      </c>
      <c r="D729" s="14" t="s">
        <v>1136</v>
      </c>
      <c r="E729" s="14" t="s">
        <v>60</v>
      </c>
      <c r="F729" s="18">
        <v>5.0</v>
      </c>
      <c r="G729" s="18">
        <v>0.0</v>
      </c>
      <c r="H729" s="18">
        <v>1233.0</v>
      </c>
      <c r="I729" s="18">
        <v>0.0</v>
      </c>
      <c r="J729" s="18">
        <v>17.37881</v>
      </c>
      <c r="K729" s="18">
        <v>17.9417</v>
      </c>
      <c r="L729" s="18">
        <v>17.14031</v>
      </c>
      <c r="M729" s="18">
        <v>10.20679</v>
      </c>
      <c r="N729" s="18">
        <v>0.568887</v>
      </c>
      <c r="O729" s="18">
        <v>0.0</v>
      </c>
      <c r="P729" s="18">
        <v>0.0</v>
      </c>
      <c r="Q729" s="18">
        <v>0.0</v>
      </c>
      <c r="R729" s="18">
        <v>3.319085</v>
      </c>
      <c r="S729" s="18">
        <v>4.415819</v>
      </c>
      <c r="T729" s="18">
        <v>3.319085</v>
      </c>
      <c r="U729" s="18">
        <v>3.319085</v>
      </c>
      <c r="V729" s="18">
        <v>3.319085</v>
      </c>
      <c r="W729" s="18">
        <v>4.415819</v>
      </c>
      <c r="X729" s="18">
        <v>10.20679</v>
      </c>
      <c r="Y729" s="18">
        <v>3.58834</v>
      </c>
      <c r="Z729" s="18">
        <v>0.0</v>
      </c>
      <c r="AA729" s="18">
        <v>5.242503</v>
      </c>
      <c r="AB729" s="18">
        <v>2.936813</v>
      </c>
      <c r="AC729" s="18">
        <v>3.793247</v>
      </c>
      <c r="AD729" s="18">
        <v>0.091667</v>
      </c>
      <c r="AE729" s="18">
        <v>0.272414</v>
      </c>
      <c r="AF729" s="18">
        <v>0.710043</v>
      </c>
      <c r="AG729" s="18">
        <v>0.242376</v>
      </c>
      <c r="AH729" s="18">
        <v>0.0</v>
      </c>
      <c r="AI729" s="18">
        <v>0.704174</v>
      </c>
      <c r="AJ729" s="18">
        <v>0.723118</v>
      </c>
      <c r="AK729" s="18">
        <v>0.482918</v>
      </c>
      <c r="AL729" s="19" t="s">
        <v>58</v>
      </c>
      <c r="AM729" s="19"/>
      <c r="AN729" s="19"/>
      <c r="AO729" s="19"/>
      <c r="AP729" s="19"/>
      <c r="AQ729" s="19"/>
    </row>
    <row r="730">
      <c r="A730" s="14" t="s">
        <v>1102</v>
      </c>
      <c r="B730" s="14" t="s">
        <v>1140</v>
      </c>
      <c r="C730" s="14" t="s">
        <v>1092</v>
      </c>
      <c r="D730" s="14" t="s">
        <v>1136</v>
      </c>
      <c r="E730" s="14" t="s">
        <v>62</v>
      </c>
      <c r="F730" s="18">
        <v>24.0</v>
      </c>
      <c r="G730" s="18">
        <v>0.0</v>
      </c>
      <c r="H730" s="18">
        <v>0.0</v>
      </c>
      <c r="I730" s="18">
        <v>0.0</v>
      </c>
      <c r="J730" s="18">
        <v>0.0</v>
      </c>
      <c r="K730" s="18">
        <v>0.0</v>
      </c>
      <c r="L730" s="18">
        <v>0.0</v>
      </c>
      <c r="M730" s="18">
        <v>0.0</v>
      </c>
      <c r="N730" s="18">
        <v>0.0</v>
      </c>
      <c r="O730" s="18">
        <v>0.0</v>
      </c>
      <c r="P730" s="18">
        <v>0.0</v>
      </c>
      <c r="Q730" s="18">
        <v>0.0</v>
      </c>
      <c r="R730" s="18">
        <v>0.0</v>
      </c>
      <c r="S730" s="18">
        <v>0.0</v>
      </c>
      <c r="T730" s="18">
        <v>0.0</v>
      </c>
      <c r="U730" s="18">
        <v>0.0</v>
      </c>
      <c r="V730" s="18">
        <v>0.0</v>
      </c>
      <c r="W730" s="18">
        <v>0.0</v>
      </c>
      <c r="X730" s="18">
        <v>0.0</v>
      </c>
      <c r="Y730" s="18">
        <v>0.0</v>
      </c>
      <c r="Z730" s="18">
        <v>0.0</v>
      </c>
      <c r="AA730" s="18">
        <v>5.242503</v>
      </c>
      <c r="AB730" s="18">
        <v>2.936813</v>
      </c>
      <c r="AC730" s="18">
        <v>3.793247</v>
      </c>
      <c r="AD730" s="18">
        <v>0.0</v>
      </c>
      <c r="AE730" s="18">
        <v>0.0</v>
      </c>
      <c r="AF730" s="18">
        <v>0.0</v>
      </c>
      <c r="AG730" s="18">
        <v>0.0</v>
      </c>
      <c r="AH730" s="18">
        <v>0.0</v>
      </c>
      <c r="AI730" s="18">
        <v>0.704174</v>
      </c>
      <c r="AJ730" s="18">
        <v>0.723118</v>
      </c>
      <c r="AK730" s="18">
        <v>0.482918</v>
      </c>
      <c r="AL730" s="19" t="s">
        <v>58</v>
      </c>
      <c r="AM730" s="19"/>
      <c r="AN730" s="19"/>
      <c r="AO730" s="19"/>
      <c r="AP730" s="19"/>
      <c r="AQ730" s="19"/>
    </row>
    <row r="731">
      <c r="A731" s="14" t="s">
        <v>1121</v>
      </c>
      <c r="B731" s="14" t="s">
        <v>1141</v>
      </c>
      <c r="C731" s="14" t="s">
        <v>1092</v>
      </c>
      <c r="D731" s="14" t="s">
        <v>1142</v>
      </c>
      <c r="E731" s="14" t="s">
        <v>88</v>
      </c>
      <c r="F731" s="18">
        <v>7.0</v>
      </c>
      <c r="G731" s="18">
        <v>0.0</v>
      </c>
      <c r="H731" s="18">
        <v>2720.0</v>
      </c>
      <c r="I731" s="18">
        <v>0.0</v>
      </c>
      <c r="J731" s="18">
        <v>30.86947</v>
      </c>
      <c r="K731" s="18">
        <v>31.07262</v>
      </c>
      <c r="L731" s="18">
        <v>29.50795</v>
      </c>
      <c r="M731" s="18">
        <v>23.46605</v>
      </c>
      <c r="N731" s="18">
        <v>0.7552</v>
      </c>
      <c r="O731" s="18">
        <v>0.0</v>
      </c>
      <c r="P731" s="18">
        <v>0.0</v>
      </c>
      <c r="Q731" s="18">
        <v>0.1</v>
      </c>
      <c r="R731" s="18">
        <v>1.976239</v>
      </c>
      <c r="S731" s="18">
        <v>5.530326</v>
      </c>
      <c r="T731" s="18">
        <v>0.1</v>
      </c>
      <c r="U731" s="18">
        <v>1.976239</v>
      </c>
      <c r="V731" s="18">
        <v>1.976239</v>
      </c>
      <c r="W731" s="18">
        <v>5.530326</v>
      </c>
      <c r="X731" s="18">
        <v>6.375387</v>
      </c>
      <c r="Y731" s="18">
        <v>4.438945</v>
      </c>
      <c r="Z731" s="18">
        <v>0.0</v>
      </c>
      <c r="AA731" s="18">
        <v>0.781481</v>
      </c>
      <c r="AB731" s="18">
        <v>0.715097</v>
      </c>
      <c r="AC731" s="18">
        <v>1.058424</v>
      </c>
      <c r="AD731" s="18">
        <v>1.172515</v>
      </c>
      <c r="AE731" s="18">
        <v>1.931673</v>
      </c>
      <c r="AF731" s="18">
        <v>4.303015</v>
      </c>
      <c r="AG731" s="18">
        <v>4.438945</v>
      </c>
      <c r="AH731" s="18">
        <v>0.0</v>
      </c>
      <c r="AI731" s="18">
        <v>0.704174</v>
      </c>
      <c r="AJ731" s="18">
        <v>0.723118</v>
      </c>
      <c r="AK731" s="18">
        <v>0.482918</v>
      </c>
      <c r="AL731" s="19" t="s">
        <v>58</v>
      </c>
      <c r="AM731" s="19"/>
      <c r="AN731" s="19"/>
      <c r="AO731" s="19"/>
      <c r="AP731" s="19"/>
      <c r="AQ731" s="19"/>
    </row>
    <row r="732">
      <c r="A732" s="14" t="s">
        <v>1090</v>
      </c>
      <c r="B732" s="14" t="s">
        <v>1143</v>
      </c>
      <c r="C732" s="14" t="s">
        <v>1092</v>
      </c>
      <c r="D732" s="14" t="s">
        <v>1142</v>
      </c>
      <c r="E732" s="17">
        <v>46310.0</v>
      </c>
      <c r="F732" s="18">
        <v>7.0</v>
      </c>
      <c r="G732" s="18">
        <v>0.0</v>
      </c>
      <c r="H732" s="18">
        <v>719.0</v>
      </c>
      <c r="I732" s="18">
        <v>0.0</v>
      </c>
      <c r="J732" s="18">
        <v>2.505195</v>
      </c>
      <c r="K732" s="18">
        <v>2.161284</v>
      </c>
      <c r="L732" s="18">
        <v>2.132743</v>
      </c>
      <c r="M732" s="18">
        <v>1.594617</v>
      </c>
      <c r="N732" s="18">
        <v>0.73781</v>
      </c>
      <c r="O732" s="18">
        <v>0.0</v>
      </c>
      <c r="P732" s="18">
        <v>0.0</v>
      </c>
      <c r="Q732" s="18">
        <v>0.0</v>
      </c>
      <c r="R732" s="18">
        <v>0.133333</v>
      </c>
      <c r="S732" s="18">
        <v>0.433333</v>
      </c>
      <c r="T732" s="18">
        <v>0.133333</v>
      </c>
      <c r="U732" s="18">
        <v>0.133333</v>
      </c>
      <c r="V732" s="18">
        <v>0.433333</v>
      </c>
      <c r="W732" s="18">
        <v>0.63258</v>
      </c>
      <c r="X732" s="18">
        <v>0.63258</v>
      </c>
      <c r="Y732" s="18">
        <v>0.308755</v>
      </c>
      <c r="Z732" s="18">
        <v>0.0</v>
      </c>
      <c r="AA732" s="18">
        <v>0.781481</v>
      </c>
      <c r="AB732" s="18">
        <v>0.715097</v>
      </c>
      <c r="AC732" s="18">
        <v>1.058424</v>
      </c>
      <c r="AD732" s="18">
        <v>0.333333</v>
      </c>
      <c r="AE732" s="18">
        <v>0.63258</v>
      </c>
      <c r="AF732" s="18">
        <v>2.029723</v>
      </c>
      <c r="AG732" s="18">
        <v>0.564646</v>
      </c>
      <c r="AH732" s="18">
        <v>0.0</v>
      </c>
      <c r="AI732" s="18">
        <v>0.704174</v>
      </c>
      <c r="AJ732" s="18">
        <v>0.723118</v>
      </c>
      <c r="AK732" s="18">
        <v>0.482918</v>
      </c>
      <c r="AL732" s="19" t="s">
        <v>58</v>
      </c>
      <c r="AM732" s="19"/>
      <c r="AN732" s="19"/>
      <c r="AO732" s="19"/>
      <c r="AP732" s="19"/>
      <c r="AQ732" s="19"/>
    </row>
    <row r="733">
      <c r="A733" s="14" t="s">
        <v>1094</v>
      </c>
      <c r="B733" s="14" t="s">
        <v>1144</v>
      </c>
      <c r="C733" s="14" t="s">
        <v>1092</v>
      </c>
      <c r="D733" s="14" t="s">
        <v>1142</v>
      </c>
      <c r="E733" s="14" t="s">
        <v>72</v>
      </c>
      <c r="F733" s="18">
        <v>17.0</v>
      </c>
      <c r="G733" s="18">
        <v>0.0</v>
      </c>
      <c r="H733" s="18">
        <v>2795.0</v>
      </c>
      <c r="I733" s="18">
        <v>0.0</v>
      </c>
      <c r="J733" s="18">
        <v>22.02478</v>
      </c>
      <c r="K733" s="18">
        <v>19.76588</v>
      </c>
      <c r="L733" s="18">
        <v>18.45292</v>
      </c>
      <c r="M733" s="18">
        <v>9.714791</v>
      </c>
      <c r="N733" s="18">
        <v>0.491493</v>
      </c>
      <c r="O733" s="18">
        <v>0.0</v>
      </c>
      <c r="P733" s="18">
        <v>0.183333</v>
      </c>
      <c r="Q733" s="18">
        <v>0.67037</v>
      </c>
      <c r="R733" s="18">
        <v>0.866667</v>
      </c>
      <c r="S733" s="18">
        <v>1.597341</v>
      </c>
      <c r="T733" s="18">
        <v>0.62029</v>
      </c>
      <c r="U733" s="18">
        <v>0.67037</v>
      </c>
      <c r="V733" s="18">
        <v>0.737037</v>
      </c>
      <c r="W733" s="18">
        <v>1.531584</v>
      </c>
      <c r="X733" s="18">
        <v>2.182736</v>
      </c>
      <c r="Y733" s="18">
        <v>1.162699</v>
      </c>
      <c r="Z733" s="18">
        <v>0.0</v>
      </c>
      <c r="AA733" s="18">
        <v>0.781481</v>
      </c>
      <c r="AB733" s="18">
        <v>0.715097</v>
      </c>
      <c r="AC733" s="18">
        <v>1.058424</v>
      </c>
      <c r="AD733" s="18">
        <v>0.737484</v>
      </c>
      <c r="AE733" s="18">
        <v>1.149905</v>
      </c>
      <c r="AF733" s="18">
        <v>1.407836</v>
      </c>
      <c r="AG733" s="18">
        <v>1.625606</v>
      </c>
      <c r="AH733" s="18">
        <v>0.0</v>
      </c>
      <c r="AI733" s="18">
        <v>0.704174</v>
      </c>
      <c r="AJ733" s="18">
        <v>0.723118</v>
      </c>
      <c r="AK733" s="18">
        <v>0.482918</v>
      </c>
      <c r="AL733" s="19" t="s">
        <v>58</v>
      </c>
      <c r="AM733" s="19"/>
      <c r="AN733" s="19"/>
      <c r="AO733" s="19"/>
      <c r="AP733" s="19"/>
      <c r="AQ733" s="19"/>
    </row>
    <row r="734">
      <c r="A734" s="14" t="s">
        <v>1096</v>
      </c>
      <c r="B734" s="14" t="s">
        <v>1145</v>
      </c>
      <c r="C734" s="14" t="s">
        <v>1092</v>
      </c>
      <c r="D734" s="14" t="s">
        <v>1142</v>
      </c>
      <c r="E734" s="14" t="s">
        <v>75</v>
      </c>
      <c r="F734" s="18">
        <v>9.0</v>
      </c>
      <c r="G734" s="18">
        <v>0.0</v>
      </c>
      <c r="H734" s="18">
        <v>1496.0</v>
      </c>
      <c r="I734" s="18">
        <v>0.0</v>
      </c>
      <c r="J734" s="18">
        <v>10.65996</v>
      </c>
      <c r="K734" s="18">
        <v>9.525816</v>
      </c>
      <c r="L734" s="18">
        <v>8.648089</v>
      </c>
      <c r="M734" s="18">
        <v>6.772906</v>
      </c>
      <c r="N734" s="18">
        <v>0.711005</v>
      </c>
      <c r="O734" s="18">
        <v>0.0</v>
      </c>
      <c r="P734" s="18">
        <v>0.066667</v>
      </c>
      <c r="Q734" s="18">
        <v>0.366667</v>
      </c>
      <c r="R734" s="18">
        <v>0.566667</v>
      </c>
      <c r="S734" s="18">
        <v>0.781481</v>
      </c>
      <c r="T734" s="18">
        <v>0.066667</v>
      </c>
      <c r="U734" s="18">
        <v>0.366667</v>
      </c>
      <c r="V734" s="18">
        <v>0.4</v>
      </c>
      <c r="W734" s="18">
        <v>0.571429</v>
      </c>
      <c r="X734" s="18">
        <v>0.781481</v>
      </c>
      <c r="Y734" s="18">
        <v>1.058424</v>
      </c>
      <c r="Z734" s="18">
        <v>0.0</v>
      </c>
      <c r="AA734" s="18">
        <v>0.781481</v>
      </c>
      <c r="AB734" s="18">
        <v>0.715097</v>
      </c>
      <c r="AC734" s="18">
        <v>1.058424</v>
      </c>
      <c r="AD734" s="18">
        <v>0.671963</v>
      </c>
      <c r="AE734" s="18">
        <v>0.781481</v>
      </c>
      <c r="AF734" s="18">
        <v>2.838917</v>
      </c>
      <c r="AG734" s="18">
        <v>1.058424</v>
      </c>
      <c r="AH734" s="18">
        <v>0.0</v>
      </c>
      <c r="AI734" s="18">
        <v>0.704174</v>
      </c>
      <c r="AJ734" s="18">
        <v>0.723118</v>
      </c>
      <c r="AK734" s="18">
        <v>0.482918</v>
      </c>
      <c r="AL734" s="19" t="s">
        <v>58</v>
      </c>
      <c r="AM734" s="19"/>
      <c r="AN734" s="19"/>
      <c r="AO734" s="19"/>
      <c r="AP734" s="19"/>
      <c r="AQ734" s="19"/>
    </row>
    <row r="735">
      <c r="A735" s="14" t="s">
        <v>1098</v>
      </c>
      <c r="B735" s="14" t="s">
        <v>1146</v>
      </c>
      <c r="C735" s="14" t="s">
        <v>1092</v>
      </c>
      <c r="D735" s="14" t="s">
        <v>1142</v>
      </c>
      <c r="E735" s="14" t="s">
        <v>60</v>
      </c>
      <c r="F735" s="18">
        <v>11.0</v>
      </c>
      <c r="G735" s="18">
        <v>1.0</v>
      </c>
      <c r="H735" s="18">
        <v>1745.0</v>
      </c>
      <c r="I735" s="18">
        <v>113.0</v>
      </c>
      <c r="J735" s="18">
        <v>7.787887</v>
      </c>
      <c r="K735" s="18">
        <v>7.545236</v>
      </c>
      <c r="L735" s="18">
        <v>7.726481</v>
      </c>
      <c r="M735" s="18">
        <v>5.612562</v>
      </c>
      <c r="N735" s="18">
        <v>0.743855</v>
      </c>
      <c r="O735" s="18">
        <v>0.0</v>
      </c>
      <c r="P735" s="18">
        <v>0.078788</v>
      </c>
      <c r="Q735" s="18">
        <v>0.1</v>
      </c>
      <c r="R735" s="18">
        <v>0.237037</v>
      </c>
      <c r="S735" s="18">
        <v>0.750182</v>
      </c>
      <c r="T735" s="18">
        <v>0.078788</v>
      </c>
      <c r="U735" s="18">
        <v>0.1</v>
      </c>
      <c r="V735" s="18">
        <v>0.233333</v>
      </c>
      <c r="W735" s="18">
        <v>0.533333</v>
      </c>
      <c r="X735" s="18">
        <v>0.772213</v>
      </c>
      <c r="Y735" s="18">
        <v>0.685931</v>
      </c>
      <c r="Z735" s="18">
        <v>0.0</v>
      </c>
      <c r="AA735" s="18">
        <v>0.781481</v>
      </c>
      <c r="AB735" s="18">
        <v>0.715097</v>
      </c>
      <c r="AC735" s="18">
        <v>1.058424</v>
      </c>
      <c r="AD735" s="18">
        <v>0.091667</v>
      </c>
      <c r="AE735" s="18">
        <v>0.272414</v>
      </c>
      <c r="AF735" s="18">
        <v>0.710043</v>
      </c>
      <c r="AG735" s="18">
        <v>0.242376</v>
      </c>
      <c r="AH735" s="18">
        <v>0.0</v>
      </c>
      <c r="AI735" s="18">
        <v>0.704174</v>
      </c>
      <c r="AJ735" s="18">
        <v>0.723118</v>
      </c>
      <c r="AK735" s="18">
        <v>0.482918</v>
      </c>
      <c r="AL735" s="19" t="s">
        <v>58</v>
      </c>
      <c r="AM735" s="19"/>
      <c r="AN735" s="19"/>
      <c r="AO735" s="19"/>
      <c r="AP735" s="19"/>
      <c r="AQ735" s="19"/>
    </row>
    <row r="736">
      <c r="A736" s="14" t="s">
        <v>1100</v>
      </c>
      <c r="B736" s="14" t="s">
        <v>1147</v>
      </c>
      <c r="C736" s="14" t="s">
        <v>1092</v>
      </c>
      <c r="D736" s="14" t="s">
        <v>1142</v>
      </c>
      <c r="E736" s="20">
        <v>46300.0</v>
      </c>
      <c r="F736" s="18">
        <v>11.0</v>
      </c>
      <c r="G736" s="18">
        <v>0.0</v>
      </c>
      <c r="H736" s="18">
        <v>1968.0</v>
      </c>
      <c r="I736" s="18">
        <v>0.0</v>
      </c>
      <c r="J736" s="18">
        <v>25.10118</v>
      </c>
      <c r="K736" s="18">
        <v>22.89174</v>
      </c>
      <c r="L736" s="18">
        <v>29.77536</v>
      </c>
      <c r="M736" s="18">
        <v>18.74953</v>
      </c>
      <c r="N736" s="18">
        <v>0.819052</v>
      </c>
      <c r="O736" s="18">
        <v>0.0</v>
      </c>
      <c r="P736" s="18">
        <v>0.0</v>
      </c>
      <c r="Q736" s="18">
        <v>0.335965</v>
      </c>
      <c r="R736" s="18">
        <v>0.724001</v>
      </c>
      <c r="S736" s="18">
        <v>1.42391</v>
      </c>
      <c r="T736" s="18">
        <v>0.335965</v>
      </c>
      <c r="U736" s="18">
        <v>0.658333</v>
      </c>
      <c r="V736" s="18">
        <v>0.724001</v>
      </c>
      <c r="W736" s="18">
        <v>1.42391</v>
      </c>
      <c r="X736" s="18">
        <v>3.773015</v>
      </c>
      <c r="Y736" s="18">
        <v>2.081067</v>
      </c>
      <c r="Z736" s="18">
        <v>0.0</v>
      </c>
      <c r="AA736" s="18">
        <v>0.781481</v>
      </c>
      <c r="AB736" s="18">
        <v>0.715097</v>
      </c>
      <c r="AC736" s="18">
        <v>1.058424</v>
      </c>
      <c r="AD736" s="18">
        <v>0.603704</v>
      </c>
      <c r="AE736" s="18">
        <v>0.7</v>
      </c>
      <c r="AF736" s="18">
        <v>1.371626</v>
      </c>
      <c r="AG736" s="18">
        <v>0.808292</v>
      </c>
      <c r="AH736" s="18">
        <v>0.0</v>
      </c>
      <c r="AI736" s="18">
        <v>0.704174</v>
      </c>
      <c r="AJ736" s="18">
        <v>0.723118</v>
      </c>
      <c r="AK736" s="18">
        <v>0.482918</v>
      </c>
      <c r="AL736" s="19" t="s">
        <v>58</v>
      </c>
      <c r="AM736" s="19"/>
      <c r="AN736" s="19"/>
      <c r="AO736" s="19"/>
      <c r="AP736" s="19"/>
      <c r="AQ736" s="19"/>
    </row>
    <row r="737">
      <c r="A737" s="14" t="s">
        <v>1102</v>
      </c>
      <c r="B737" s="14" t="s">
        <v>1148</v>
      </c>
      <c r="C737" s="14" t="s">
        <v>1092</v>
      </c>
      <c r="D737" s="14" t="s">
        <v>1142</v>
      </c>
      <c r="E737" s="14" t="s">
        <v>62</v>
      </c>
      <c r="F737" s="18">
        <v>68.0</v>
      </c>
      <c r="G737" s="18">
        <v>3.0</v>
      </c>
      <c r="H737" s="18">
        <v>247.0</v>
      </c>
      <c r="I737" s="18">
        <v>247.0</v>
      </c>
      <c r="J737" s="18">
        <v>0.0</v>
      </c>
      <c r="K737" s="18">
        <v>0.0</v>
      </c>
      <c r="L737" s="18">
        <v>0.0</v>
      </c>
      <c r="M737" s="18">
        <v>0.0</v>
      </c>
      <c r="N737" s="18">
        <v>0.0</v>
      </c>
      <c r="O737" s="18">
        <v>0.0</v>
      </c>
      <c r="P737" s="18">
        <v>0.0</v>
      </c>
      <c r="Q737" s="18">
        <v>0.0</v>
      </c>
      <c r="R737" s="18">
        <v>0.0</v>
      </c>
      <c r="S737" s="18">
        <v>0.0</v>
      </c>
      <c r="T737" s="18">
        <v>0.0</v>
      </c>
      <c r="U737" s="18">
        <v>0.0</v>
      </c>
      <c r="V737" s="18">
        <v>0.0</v>
      </c>
      <c r="W737" s="18">
        <v>0.0</v>
      </c>
      <c r="X737" s="18">
        <v>0.0</v>
      </c>
      <c r="Y737" s="18">
        <v>0.0</v>
      </c>
      <c r="Z737" s="18">
        <v>0.0</v>
      </c>
      <c r="AA737" s="18">
        <v>0.781481</v>
      </c>
      <c r="AB737" s="18">
        <v>0.715097</v>
      </c>
      <c r="AC737" s="18">
        <v>1.058424</v>
      </c>
      <c r="AD737" s="18">
        <v>0.0</v>
      </c>
      <c r="AE737" s="18">
        <v>0.0</v>
      </c>
      <c r="AF737" s="18">
        <v>0.0</v>
      </c>
      <c r="AG737" s="18">
        <v>0.0</v>
      </c>
      <c r="AH737" s="18">
        <v>0.0</v>
      </c>
      <c r="AI737" s="18">
        <v>0.704174</v>
      </c>
      <c r="AJ737" s="18">
        <v>0.723118</v>
      </c>
      <c r="AK737" s="18">
        <v>0.482918</v>
      </c>
      <c r="AL737" s="19" t="s">
        <v>58</v>
      </c>
      <c r="AM737" s="19"/>
      <c r="AN737" s="19"/>
      <c r="AO737" s="19"/>
      <c r="AP737" s="19"/>
      <c r="AQ737" s="19"/>
    </row>
    <row r="738">
      <c r="A738" s="14" t="s">
        <v>1098</v>
      </c>
      <c r="B738" s="14" t="s">
        <v>1149</v>
      </c>
      <c r="C738" s="14" t="s">
        <v>1092</v>
      </c>
      <c r="D738" s="14" t="s">
        <v>1150</v>
      </c>
      <c r="E738" s="14" t="s">
        <v>60</v>
      </c>
      <c r="F738" s="18">
        <v>1.0</v>
      </c>
      <c r="G738" s="18">
        <v>1.0</v>
      </c>
      <c r="H738" s="18">
        <v>2.0</v>
      </c>
      <c r="I738" s="18">
        <v>2.0</v>
      </c>
      <c r="J738" s="18">
        <v>0.0</v>
      </c>
      <c r="K738" s="18">
        <v>0.0</v>
      </c>
      <c r="L738" s="18">
        <v>0.0</v>
      </c>
      <c r="M738" s="18">
        <v>0.0</v>
      </c>
      <c r="N738" s="18">
        <v>0.0</v>
      </c>
      <c r="O738" s="18">
        <v>0.0</v>
      </c>
      <c r="P738" s="18">
        <v>0.0</v>
      </c>
      <c r="Q738" s="18">
        <v>0.0</v>
      </c>
      <c r="R738" s="18">
        <v>0.0</v>
      </c>
      <c r="S738" s="18">
        <v>0.0</v>
      </c>
      <c r="T738" s="18">
        <v>0.0</v>
      </c>
      <c r="U738" s="18">
        <v>0.0</v>
      </c>
      <c r="V738" s="18">
        <v>0.0</v>
      </c>
      <c r="W738" s="18">
        <v>0.0</v>
      </c>
      <c r="X738" s="18">
        <v>0.0</v>
      </c>
      <c r="Y738" s="18">
        <v>0.0</v>
      </c>
      <c r="Z738" s="18">
        <v>0.0</v>
      </c>
      <c r="AA738" s="18">
        <v>0.0</v>
      </c>
      <c r="AB738" s="18">
        <v>0.0</v>
      </c>
      <c r="AC738" s="18">
        <v>0.0</v>
      </c>
      <c r="AD738" s="18">
        <v>0.091667</v>
      </c>
      <c r="AE738" s="18">
        <v>0.272414</v>
      </c>
      <c r="AF738" s="18">
        <v>0.710043</v>
      </c>
      <c r="AG738" s="18">
        <v>0.242376</v>
      </c>
      <c r="AH738" s="18">
        <v>0.0</v>
      </c>
      <c r="AI738" s="18">
        <v>0.704174</v>
      </c>
      <c r="AJ738" s="18">
        <v>0.723118</v>
      </c>
      <c r="AK738" s="18">
        <v>0.482918</v>
      </c>
      <c r="AL738" s="19" t="s">
        <v>58</v>
      </c>
      <c r="AM738" s="19"/>
      <c r="AN738" s="19"/>
      <c r="AO738" s="19"/>
      <c r="AP738" s="19"/>
      <c r="AQ738" s="19"/>
    </row>
    <row r="739">
      <c r="A739" s="14" t="s">
        <v>1121</v>
      </c>
      <c r="B739" s="14" t="s">
        <v>1151</v>
      </c>
      <c r="C739" s="14" t="s">
        <v>1092</v>
      </c>
      <c r="D739" s="14" t="s">
        <v>1152</v>
      </c>
      <c r="E739" s="14" t="s">
        <v>88</v>
      </c>
      <c r="F739" s="18">
        <v>2.0</v>
      </c>
      <c r="G739" s="18">
        <v>0.0</v>
      </c>
      <c r="H739" s="18">
        <v>879.0</v>
      </c>
      <c r="I739" s="18">
        <v>0.0</v>
      </c>
      <c r="J739" s="18">
        <v>9.260612</v>
      </c>
      <c r="K739" s="18">
        <v>9.10547</v>
      </c>
      <c r="L739" s="18">
        <v>9.141524</v>
      </c>
      <c r="M739" s="18">
        <v>8.501716</v>
      </c>
      <c r="N739" s="18">
        <v>0.933693</v>
      </c>
      <c r="O739" s="18">
        <v>0.603754</v>
      </c>
      <c r="P739" s="18">
        <v>0.603754</v>
      </c>
      <c r="Q739" s="18">
        <v>0.603754</v>
      </c>
      <c r="R739" s="18">
        <v>8.501716</v>
      </c>
      <c r="S739" s="18">
        <v>8.501716</v>
      </c>
      <c r="T739" s="18">
        <v>0.603754</v>
      </c>
      <c r="U739" s="18">
        <v>0.603754</v>
      </c>
      <c r="V739" s="18">
        <v>0.603754</v>
      </c>
      <c r="W739" s="18">
        <v>8.501716</v>
      </c>
      <c r="X739" s="18">
        <v>8.501716</v>
      </c>
      <c r="Y739" s="18">
        <v>4.552735</v>
      </c>
      <c r="Z739" s="18">
        <v>0.048333</v>
      </c>
      <c r="AA739" s="18">
        <v>0.603754</v>
      </c>
      <c r="AB739" s="18">
        <v>0.540713</v>
      </c>
      <c r="AC739" s="18">
        <v>0.710559</v>
      </c>
      <c r="AD739" s="18">
        <v>1.172515</v>
      </c>
      <c r="AE739" s="18">
        <v>1.931673</v>
      </c>
      <c r="AF739" s="18">
        <v>4.303015</v>
      </c>
      <c r="AG739" s="18">
        <v>4.438945</v>
      </c>
      <c r="AH739" s="18">
        <v>0.0</v>
      </c>
      <c r="AI739" s="18">
        <v>0.704174</v>
      </c>
      <c r="AJ739" s="18">
        <v>0.723118</v>
      </c>
      <c r="AK739" s="18">
        <v>0.482918</v>
      </c>
      <c r="AL739" s="19" t="s">
        <v>58</v>
      </c>
      <c r="AM739" s="19"/>
      <c r="AN739" s="19"/>
      <c r="AO739" s="19"/>
      <c r="AP739" s="19"/>
      <c r="AQ739" s="19"/>
    </row>
    <row r="740">
      <c r="A740" s="14" t="s">
        <v>1090</v>
      </c>
      <c r="B740" s="14" t="s">
        <v>1153</v>
      </c>
      <c r="C740" s="14" t="s">
        <v>1092</v>
      </c>
      <c r="D740" s="14" t="s">
        <v>1152</v>
      </c>
      <c r="E740" s="17">
        <v>46310.0</v>
      </c>
      <c r="F740" s="18">
        <v>5.0</v>
      </c>
      <c r="G740" s="18">
        <v>0.0</v>
      </c>
      <c r="H740" s="18">
        <v>0.0</v>
      </c>
      <c r="I740" s="18">
        <v>0.0</v>
      </c>
      <c r="J740" s="18">
        <v>0.0</v>
      </c>
      <c r="K740" s="18">
        <v>0.0</v>
      </c>
      <c r="L740" s="18">
        <v>0.0</v>
      </c>
      <c r="M740" s="18">
        <v>0.0</v>
      </c>
      <c r="N740" s="18">
        <v>0.0</v>
      </c>
      <c r="O740" s="18">
        <v>0.0</v>
      </c>
      <c r="P740" s="18">
        <v>0.0</v>
      </c>
      <c r="Q740" s="18">
        <v>0.0</v>
      </c>
      <c r="R740" s="18">
        <v>0.0</v>
      </c>
      <c r="S740" s="18">
        <v>0.0</v>
      </c>
      <c r="T740" s="18">
        <v>0.0</v>
      </c>
      <c r="U740" s="18">
        <v>0.0</v>
      </c>
      <c r="V740" s="18">
        <v>0.0</v>
      </c>
      <c r="W740" s="18">
        <v>0.0</v>
      </c>
      <c r="X740" s="18">
        <v>0.0</v>
      </c>
      <c r="Y740" s="18">
        <v>0.0</v>
      </c>
      <c r="Z740" s="18">
        <v>0.048333</v>
      </c>
      <c r="AA740" s="18">
        <v>0.603754</v>
      </c>
      <c r="AB740" s="18">
        <v>0.540713</v>
      </c>
      <c r="AC740" s="18">
        <v>0.710559</v>
      </c>
      <c r="AD740" s="18">
        <v>0.333333</v>
      </c>
      <c r="AE740" s="18">
        <v>0.63258</v>
      </c>
      <c r="AF740" s="18">
        <v>2.029723</v>
      </c>
      <c r="AG740" s="18">
        <v>0.564646</v>
      </c>
      <c r="AH740" s="18">
        <v>0.0</v>
      </c>
      <c r="AI740" s="18">
        <v>0.704174</v>
      </c>
      <c r="AJ740" s="18">
        <v>0.723118</v>
      </c>
      <c r="AK740" s="18">
        <v>0.482918</v>
      </c>
      <c r="AL740" s="19" t="s">
        <v>58</v>
      </c>
      <c r="AM740" s="19"/>
      <c r="AN740" s="19"/>
      <c r="AO740" s="19"/>
      <c r="AP740" s="19"/>
      <c r="AQ740" s="19"/>
    </row>
    <row r="741">
      <c r="A741" s="14" t="s">
        <v>1094</v>
      </c>
      <c r="B741" s="14" t="s">
        <v>1154</v>
      </c>
      <c r="C741" s="14" t="s">
        <v>1092</v>
      </c>
      <c r="D741" s="14" t="s">
        <v>1152</v>
      </c>
      <c r="E741" s="14" t="s">
        <v>72</v>
      </c>
      <c r="F741" s="18">
        <v>1.0</v>
      </c>
      <c r="G741" s="18">
        <v>0.0</v>
      </c>
      <c r="H741" s="18">
        <v>414.0</v>
      </c>
      <c r="I741" s="18">
        <v>0.0</v>
      </c>
      <c r="J741" s="18">
        <v>4.682234</v>
      </c>
      <c r="K741" s="18">
        <v>4.776377</v>
      </c>
      <c r="L741" s="18">
        <v>4.805349</v>
      </c>
      <c r="M741" s="18">
        <v>4.776377</v>
      </c>
      <c r="N741" s="18">
        <v>1.0</v>
      </c>
      <c r="O741" s="18">
        <v>4.776377</v>
      </c>
      <c r="P741" s="18">
        <v>4.776377</v>
      </c>
      <c r="Q741" s="18">
        <v>4.776377</v>
      </c>
      <c r="R741" s="18">
        <v>4.776377</v>
      </c>
      <c r="S741" s="18">
        <v>4.776377</v>
      </c>
      <c r="T741" s="18">
        <v>4.776377</v>
      </c>
      <c r="U741" s="18">
        <v>4.776377</v>
      </c>
      <c r="V741" s="18">
        <v>4.776377</v>
      </c>
      <c r="W741" s="18">
        <v>4.776377</v>
      </c>
      <c r="X741" s="18">
        <v>4.776377</v>
      </c>
      <c r="Y741" s="18">
        <v>4.776377</v>
      </c>
      <c r="Z741" s="18">
        <v>0.048333</v>
      </c>
      <c r="AA741" s="18">
        <v>0.603754</v>
      </c>
      <c r="AB741" s="18">
        <v>0.540713</v>
      </c>
      <c r="AC741" s="18">
        <v>0.710559</v>
      </c>
      <c r="AD741" s="18">
        <v>0.737484</v>
      </c>
      <c r="AE741" s="18">
        <v>1.149905</v>
      </c>
      <c r="AF741" s="18">
        <v>1.407836</v>
      </c>
      <c r="AG741" s="18">
        <v>1.625606</v>
      </c>
      <c r="AH741" s="18">
        <v>0.0</v>
      </c>
      <c r="AI741" s="18">
        <v>0.704174</v>
      </c>
      <c r="AJ741" s="18">
        <v>0.723118</v>
      </c>
      <c r="AK741" s="18">
        <v>0.482918</v>
      </c>
      <c r="AL741" s="19" t="s">
        <v>58</v>
      </c>
      <c r="AM741" s="19"/>
      <c r="AN741" s="19"/>
      <c r="AO741" s="19"/>
      <c r="AP741" s="19"/>
      <c r="AQ741" s="19"/>
    </row>
    <row r="742">
      <c r="A742" s="14" t="s">
        <v>1096</v>
      </c>
      <c r="B742" s="14" t="s">
        <v>1155</v>
      </c>
      <c r="C742" s="14" t="s">
        <v>1092</v>
      </c>
      <c r="D742" s="14" t="s">
        <v>1152</v>
      </c>
      <c r="E742" s="14" t="s">
        <v>75</v>
      </c>
      <c r="F742" s="18">
        <v>1.0</v>
      </c>
      <c r="G742" s="18">
        <v>0.0</v>
      </c>
      <c r="H742" s="18">
        <v>273.0</v>
      </c>
      <c r="I742" s="18">
        <v>0.0</v>
      </c>
      <c r="J742" s="18">
        <v>2.0</v>
      </c>
      <c r="K742" s="18">
        <v>2.325287</v>
      </c>
      <c r="L742" s="18">
        <v>2.199435</v>
      </c>
      <c r="M742" s="18">
        <v>2.325287</v>
      </c>
      <c r="N742" s="18">
        <v>1.0</v>
      </c>
      <c r="O742" s="18">
        <v>2.325287</v>
      </c>
      <c r="P742" s="18">
        <v>2.325287</v>
      </c>
      <c r="Q742" s="18">
        <v>2.325287</v>
      </c>
      <c r="R742" s="18">
        <v>2.325287</v>
      </c>
      <c r="S742" s="18">
        <v>2.325287</v>
      </c>
      <c r="T742" s="18">
        <v>2.325287</v>
      </c>
      <c r="U742" s="18">
        <v>2.325287</v>
      </c>
      <c r="V742" s="18">
        <v>2.325287</v>
      </c>
      <c r="W742" s="18">
        <v>2.325287</v>
      </c>
      <c r="X742" s="18">
        <v>2.325287</v>
      </c>
      <c r="Y742" s="18">
        <v>2.325287</v>
      </c>
      <c r="Z742" s="18">
        <v>0.048333</v>
      </c>
      <c r="AA742" s="18">
        <v>0.603754</v>
      </c>
      <c r="AB742" s="18">
        <v>0.540713</v>
      </c>
      <c r="AC742" s="18">
        <v>0.710559</v>
      </c>
      <c r="AD742" s="18">
        <v>0.671963</v>
      </c>
      <c r="AE742" s="18">
        <v>0.781481</v>
      </c>
      <c r="AF742" s="18">
        <v>2.838917</v>
      </c>
      <c r="AG742" s="18">
        <v>1.058424</v>
      </c>
      <c r="AH742" s="18">
        <v>0.0</v>
      </c>
      <c r="AI742" s="18">
        <v>0.704174</v>
      </c>
      <c r="AJ742" s="18">
        <v>0.723118</v>
      </c>
      <c r="AK742" s="18">
        <v>0.482918</v>
      </c>
      <c r="AL742" s="19" t="s">
        <v>58</v>
      </c>
      <c r="AM742" s="19"/>
      <c r="AN742" s="19"/>
      <c r="AO742" s="19"/>
      <c r="AP742" s="19"/>
      <c r="AQ742" s="19"/>
    </row>
    <row r="743">
      <c r="A743" s="14" t="s">
        <v>1100</v>
      </c>
      <c r="B743" s="14" t="s">
        <v>1156</v>
      </c>
      <c r="C743" s="14" t="s">
        <v>1092</v>
      </c>
      <c r="D743" s="14" t="s">
        <v>1152</v>
      </c>
      <c r="E743" s="20">
        <v>46300.0</v>
      </c>
      <c r="F743" s="18">
        <v>45.0</v>
      </c>
      <c r="G743" s="18">
        <v>1.0</v>
      </c>
      <c r="H743" s="18">
        <v>10635.0</v>
      </c>
      <c r="I743" s="18">
        <v>312.0</v>
      </c>
      <c r="J743" s="18">
        <v>34.66286</v>
      </c>
      <c r="K743" s="18">
        <v>34.35983</v>
      </c>
      <c r="L743" s="18">
        <v>34.3108</v>
      </c>
      <c r="M743" s="18">
        <v>18.47427</v>
      </c>
      <c r="N743" s="18">
        <v>0.53767</v>
      </c>
      <c r="O743" s="18">
        <v>0.1</v>
      </c>
      <c r="P743" s="18">
        <v>0.2</v>
      </c>
      <c r="Q743" s="18">
        <v>0.333333</v>
      </c>
      <c r="R743" s="18">
        <v>0.577808</v>
      </c>
      <c r="S743" s="18">
        <v>0.887668</v>
      </c>
      <c r="T743" s="18">
        <v>0.2</v>
      </c>
      <c r="U743" s="18">
        <v>0.266667</v>
      </c>
      <c r="V743" s="18">
        <v>0.403704</v>
      </c>
      <c r="W743" s="18">
        <v>0.601852</v>
      </c>
      <c r="X743" s="18">
        <v>0.920124</v>
      </c>
      <c r="Y743" s="18">
        <v>0.763552</v>
      </c>
      <c r="Z743" s="18">
        <v>0.048333</v>
      </c>
      <c r="AA743" s="18">
        <v>0.603754</v>
      </c>
      <c r="AB743" s="18">
        <v>0.540713</v>
      </c>
      <c r="AC743" s="18">
        <v>0.710559</v>
      </c>
      <c r="AD743" s="18">
        <v>0.603704</v>
      </c>
      <c r="AE743" s="18">
        <v>0.7</v>
      </c>
      <c r="AF743" s="18">
        <v>1.371626</v>
      </c>
      <c r="AG743" s="18">
        <v>0.808292</v>
      </c>
      <c r="AH743" s="18">
        <v>0.0</v>
      </c>
      <c r="AI743" s="18">
        <v>0.704174</v>
      </c>
      <c r="AJ743" s="18">
        <v>0.723118</v>
      </c>
      <c r="AK743" s="18">
        <v>0.482918</v>
      </c>
      <c r="AL743" s="19" t="s">
        <v>58</v>
      </c>
      <c r="AM743" s="19"/>
      <c r="AN743" s="19"/>
      <c r="AO743" s="19"/>
      <c r="AP743" s="19"/>
      <c r="AQ743" s="19"/>
    </row>
    <row r="744">
      <c r="A744" s="14" t="s">
        <v>1102</v>
      </c>
      <c r="B744" s="14" t="s">
        <v>1157</v>
      </c>
      <c r="C744" s="14" t="s">
        <v>1092</v>
      </c>
      <c r="D744" s="14" t="s">
        <v>1152</v>
      </c>
      <c r="E744" s="14" t="s">
        <v>62</v>
      </c>
      <c r="F744" s="18">
        <v>10.0</v>
      </c>
      <c r="G744" s="18">
        <v>0.0</v>
      </c>
      <c r="H744" s="18">
        <v>0.0</v>
      </c>
      <c r="I744" s="18">
        <v>0.0</v>
      </c>
      <c r="J744" s="18">
        <v>0.0</v>
      </c>
      <c r="K744" s="18">
        <v>0.0</v>
      </c>
      <c r="L744" s="18">
        <v>0.0</v>
      </c>
      <c r="M744" s="18">
        <v>0.0</v>
      </c>
      <c r="N744" s="18">
        <v>0.0</v>
      </c>
      <c r="O744" s="18">
        <v>0.0</v>
      </c>
      <c r="P744" s="18">
        <v>0.0</v>
      </c>
      <c r="Q744" s="18">
        <v>0.0</v>
      </c>
      <c r="R744" s="18">
        <v>0.0</v>
      </c>
      <c r="S744" s="18">
        <v>0.0</v>
      </c>
      <c r="T744" s="18">
        <v>0.0</v>
      </c>
      <c r="U744" s="18">
        <v>0.0</v>
      </c>
      <c r="V744" s="18">
        <v>0.0</v>
      </c>
      <c r="W744" s="18">
        <v>0.0</v>
      </c>
      <c r="X744" s="18">
        <v>0.0</v>
      </c>
      <c r="Y744" s="18">
        <v>0.0</v>
      </c>
      <c r="Z744" s="18">
        <v>0.048333</v>
      </c>
      <c r="AA744" s="18">
        <v>0.603754</v>
      </c>
      <c r="AB744" s="18">
        <v>0.540713</v>
      </c>
      <c r="AC744" s="18">
        <v>0.710559</v>
      </c>
      <c r="AD744" s="18">
        <v>0.0</v>
      </c>
      <c r="AE744" s="18">
        <v>0.0</v>
      </c>
      <c r="AF744" s="18">
        <v>0.0</v>
      </c>
      <c r="AG744" s="18">
        <v>0.0</v>
      </c>
      <c r="AH744" s="18">
        <v>0.0</v>
      </c>
      <c r="AI744" s="18">
        <v>0.704174</v>
      </c>
      <c r="AJ744" s="18">
        <v>0.723118</v>
      </c>
      <c r="AK744" s="18">
        <v>0.482918</v>
      </c>
      <c r="AL744" s="19" t="s">
        <v>58</v>
      </c>
      <c r="AM744" s="19"/>
      <c r="AN744" s="19"/>
      <c r="AO744" s="19"/>
      <c r="AP744" s="19"/>
      <c r="AQ744" s="19"/>
    </row>
    <row r="745">
      <c r="A745" s="14" t="s">
        <v>1090</v>
      </c>
      <c r="B745" s="14" t="s">
        <v>573</v>
      </c>
      <c r="C745" s="14" t="s">
        <v>1092</v>
      </c>
      <c r="D745" s="14" t="s">
        <v>572</v>
      </c>
      <c r="E745" s="20">
        <v>46310.0</v>
      </c>
      <c r="F745" s="18">
        <v>2.0</v>
      </c>
      <c r="G745" s="18">
        <v>0.0</v>
      </c>
      <c r="H745" s="18">
        <v>1188.0</v>
      </c>
      <c r="I745" s="18">
        <v>0.0</v>
      </c>
      <c r="J745" s="18">
        <v>12.91017</v>
      </c>
      <c r="K745" s="18">
        <v>11.55456</v>
      </c>
      <c r="L745" s="18">
        <v>9.973399</v>
      </c>
      <c r="M745" s="18">
        <v>9.846928</v>
      </c>
      <c r="N745" s="18">
        <v>0.852212</v>
      </c>
      <c r="O745" s="18">
        <v>1.707627</v>
      </c>
      <c r="P745" s="18">
        <v>1.707627</v>
      </c>
      <c r="Q745" s="18">
        <v>1.707627</v>
      </c>
      <c r="R745" s="18">
        <v>9.846928</v>
      </c>
      <c r="S745" s="18">
        <v>9.846928</v>
      </c>
      <c r="T745" s="18">
        <v>1.707627</v>
      </c>
      <c r="U745" s="18">
        <v>1.707627</v>
      </c>
      <c r="V745" s="18">
        <v>1.707627</v>
      </c>
      <c r="W745" s="18">
        <v>9.846928</v>
      </c>
      <c r="X745" s="18">
        <v>9.846928</v>
      </c>
      <c r="Y745" s="18">
        <v>5.777278</v>
      </c>
      <c r="Z745" s="18">
        <v>0.557407</v>
      </c>
      <c r="AA745" s="18">
        <v>2.886221</v>
      </c>
      <c r="AB745" s="18">
        <v>2.065166</v>
      </c>
      <c r="AC745" s="18">
        <v>3.565849</v>
      </c>
      <c r="AD745" s="18">
        <v>0.333333</v>
      </c>
      <c r="AE745" s="18">
        <v>0.63258</v>
      </c>
      <c r="AF745" s="18">
        <v>2.029723</v>
      </c>
      <c r="AG745" s="18">
        <v>0.564646</v>
      </c>
      <c r="AH745" s="18">
        <v>0.0</v>
      </c>
      <c r="AI745" s="18">
        <v>0.704174</v>
      </c>
      <c r="AJ745" s="18">
        <v>0.723118</v>
      </c>
      <c r="AK745" s="18">
        <v>0.482918</v>
      </c>
      <c r="AL745" s="19" t="s">
        <v>58</v>
      </c>
      <c r="AM745" s="19"/>
      <c r="AN745" s="19"/>
      <c r="AO745" s="19"/>
      <c r="AP745" s="19"/>
      <c r="AQ745" s="19"/>
    </row>
    <row r="746">
      <c r="A746" s="14" t="s">
        <v>1098</v>
      </c>
      <c r="B746" s="14" t="s">
        <v>575</v>
      </c>
      <c r="C746" s="14" t="s">
        <v>1092</v>
      </c>
      <c r="D746" s="14" t="s">
        <v>572</v>
      </c>
      <c r="E746" s="14" t="s">
        <v>60</v>
      </c>
      <c r="F746" s="18">
        <v>1.0</v>
      </c>
      <c r="G746" s="18">
        <v>0.0</v>
      </c>
      <c r="H746" s="18">
        <v>374.0</v>
      </c>
      <c r="I746" s="18">
        <v>0.0</v>
      </c>
      <c r="J746" s="18">
        <v>4.557959</v>
      </c>
      <c r="K746" s="18">
        <v>3.565849</v>
      </c>
      <c r="L746" s="18">
        <v>2.536683</v>
      </c>
      <c r="M746" s="18">
        <v>3.565849</v>
      </c>
      <c r="N746" s="18">
        <v>1.0</v>
      </c>
      <c r="O746" s="18">
        <v>3.565849</v>
      </c>
      <c r="P746" s="18">
        <v>3.565849</v>
      </c>
      <c r="Q746" s="18">
        <v>3.565849</v>
      </c>
      <c r="R746" s="18">
        <v>3.565849</v>
      </c>
      <c r="S746" s="18">
        <v>3.565849</v>
      </c>
      <c r="T746" s="18">
        <v>3.565849</v>
      </c>
      <c r="U746" s="18">
        <v>3.565849</v>
      </c>
      <c r="V746" s="18">
        <v>3.565849</v>
      </c>
      <c r="W746" s="18">
        <v>3.565849</v>
      </c>
      <c r="X746" s="18">
        <v>3.565849</v>
      </c>
      <c r="Y746" s="18">
        <v>3.565849</v>
      </c>
      <c r="Z746" s="18">
        <v>0.557407</v>
      </c>
      <c r="AA746" s="18">
        <v>2.886221</v>
      </c>
      <c r="AB746" s="18">
        <v>2.065166</v>
      </c>
      <c r="AC746" s="18">
        <v>3.565849</v>
      </c>
      <c r="AD746" s="18">
        <v>0.091667</v>
      </c>
      <c r="AE746" s="18">
        <v>0.272414</v>
      </c>
      <c r="AF746" s="18">
        <v>0.710043</v>
      </c>
      <c r="AG746" s="18">
        <v>0.242376</v>
      </c>
      <c r="AH746" s="18">
        <v>0.0</v>
      </c>
      <c r="AI746" s="18">
        <v>0.704174</v>
      </c>
      <c r="AJ746" s="18">
        <v>0.723118</v>
      </c>
      <c r="AK746" s="18">
        <v>0.482918</v>
      </c>
      <c r="AL746" s="19" t="s">
        <v>58</v>
      </c>
      <c r="AM746" s="19"/>
      <c r="AN746" s="19"/>
      <c r="AO746" s="19"/>
      <c r="AP746" s="19"/>
      <c r="AQ746" s="19"/>
    </row>
    <row r="747">
      <c r="A747" s="14" t="s">
        <v>1121</v>
      </c>
      <c r="B747" s="14" t="s">
        <v>1158</v>
      </c>
      <c r="C747" s="14" t="s">
        <v>1092</v>
      </c>
      <c r="D747" s="14" t="s">
        <v>1159</v>
      </c>
      <c r="E747" s="14" t="s">
        <v>88</v>
      </c>
      <c r="F747" s="18">
        <v>8.0</v>
      </c>
      <c r="G747" s="18">
        <v>0.0</v>
      </c>
      <c r="H747" s="18">
        <v>2036.0</v>
      </c>
      <c r="I747" s="18">
        <v>0.0</v>
      </c>
      <c r="J747" s="18">
        <v>13.08494</v>
      </c>
      <c r="K747" s="18">
        <v>12.72397</v>
      </c>
      <c r="L747" s="18">
        <v>11.71941</v>
      </c>
      <c r="M747" s="18">
        <v>7.937247</v>
      </c>
      <c r="N747" s="18">
        <v>0.623802</v>
      </c>
      <c r="O747" s="18">
        <v>0.0</v>
      </c>
      <c r="P747" s="18">
        <v>0.111111</v>
      </c>
      <c r="Q747" s="18">
        <v>0.111111</v>
      </c>
      <c r="R747" s="18">
        <v>1.627614</v>
      </c>
      <c r="S747" s="18">
        <v>1.764377</v>
      </c>
      <c r="T747" s="18">
        <v>0.111111</v>
      </c>
      <c r="U747" s="18">
        <v>0.111111</v>
      </c>
      <c r="V747" s="18">
        <v>1.172515</v>
      </c>
      <c r="W747" s="18">
        <v>1.627614</v>
      </c>
      <c r="X747" s="18">
        <v>1.764377</v>
      </c>
      <c r="Y747" s="18">
        <v>1.590497</v>
      </c>
      <c r="Z747" s="18">
        <v>0.0</v>
      </c>
      <c r="AA747" s="18">
        <v>0.32932</v>
      </c>
      <c r="AB747" s="18">
        <v>0.276215</v>
      </c>
      <c r="AC747" s="18">
        <v>0.956491</v>
      </c>
      <c r="AD747" s="18">
        <v>1.172515</v>
      </c>
      <c r="AE747" s="18">
        <v>1.931673</v>
      </c>
      <c r="AF747" s="18">
        <v>4.303015</v>
      </c>
      <c r="AG747" s="18">
        <v>4.438945</v>
      </c>
      <c r="AH747" s="18">
        <v>0.0</v>
      </c>
      <c r="AI747" s="18">
        <v>0.704174</v>
      </c>
      <c r="AJ747" s="18">
        <v>0.723118</v>
      </c>
      <c r="AK747" s="18">
        <v>0.482918</v>
      </c>
      <c r="AL747" s="19" t="s">
        <v>58</v>
      </c>
      <c r="AM747" s="19"/>
      <c r="AN747" s="19"/>
      <c r="AO747" s="19"/>
      <c r="AP747" s="19"/>
      <c r="AQ747" s="19"/>
    </row>
    <row r="748">
      <c r="A748" s="14" t="s">
        <v>1090</v>
      </c>
      <c r="B748" s="14" t="s">
        <v>1160</v>
      </c>
      <c r="C748" s="14" t="s">
        <v>1092</v>
      </c>
      <c r="D748" s="14" t="s">
        <v>1159</v>
      </c>
      <c r="E748" s="17">
        <v>46310.0</v>
      </c>
      <c r="F748" s="18">
        <v>5.0</v>
      </c>
      <c r="G748" s="18">
        <v>0.0</v>
      </c>
      <c r="H748" s="18">
        <v>934.0</v>
      </c>
      <c r="I748" s="18">
        <v>0.0</v>
      </c>
      <c r="J748" s="18">
        <v>1.034993</v>
      </c>
      <c r="K748" s="18">
        <v>0.798677</v>
      </c>
      <c r="L748" s="18">
        <v>0.724551</v>
      </c>
      <c r="M748" s="18">
        <v>0.0</v>
      </c>
      <c r="N748" s="18">
        <v>0.0</v>
      </c>
      <c r="O748" s="18">
        <v>0.0</v>
      </c>
      <c r="P748" s="18">
        <v>0.066667</v>
      </c>
      <c r="Q748" s="18">
        <v>0.066667</v>
      </c>
      <c r="R748" s="18">
        <v>0.176455</v>
      </c>
      <c r="S748" s="18">
        <v>0.222222</v>
      </c>
      <c r="T748" s="18">
        <v>0.066667</v>
      </c>
      <c r="U748" s="18">
        <v>0.066667</v>
      </c>
      <c r="V748" s="18">
        <v>0.176455</v>
      </c>
      <c r="W748" s="18">
        <v>0.222222</v>
      </c>
      <c r="X748" s="18">
        <v>0.222222</v>
      </c>
      <c r="Y748" s="18">
        <v>0.159735</v>
      </c>
      <c r="Z748" s="18">
        <v>0.0</v>
      </c>
      <c r="AA748" s="18">
        <v>0.32932</v>
      </c>
      <c r="AB748" s="18">
        <v>0.276215</v>
      </c>
      <c r="AC748" s="18">
        <v>0.956491</v>
      </c>
      <c r="AD748" s="18">
        <v>0.333333</v>
      </c>
      <c r="AE748" s="18">
        <v>0.63258</v>
      </c>
      <c r="AF748" s="18">
        <v>2.029723</v>
      </c>
      <c r="AG748" s="18">
        <v>0.564646</v>
      </c>
      <c r="AH748" s="18">
        <v>0.0</v>
      </c>
      <c r="AI748" s="18">
        <v>0.704174</v>
      </c>
      <c r="AJ748" s="18">
        <v>0.723118</v>
      </c>
      <c r="AK748" s="18">
        <v>0.482918</v>
      </c>
      <c r="AL748" s="19" t="s">
        <v>58</v>
      </c>
      <c r="AM748" s="19"/>
      <c r="AN748" s="19"/>
      <c r="AO748" s="19"/>
      <c r="AP748" s="19"/>
      <c r="AQ748" s="19"/>
    </row>
    <row r="749">
      <c r="A749" s="14" t="s">
        <v>1094</v>
      </c>
      <c r="B749" s="14" t="s">
        <v>1161</v>
      </c>
      <c r="C749" s="14" t="s">
        <v>1092</v>
      </c>
      <c r="D749" s="14" t="s">
        <v>1159</v>
      </c>
      <c r="E749" s="14" t="s">
        <v>72</v>
      </c>
      <c r="F749" s="18">
        <v>2.0</v>
      </c>
      <c r="G749" s="18">
        <v>0.0</v>
      </c>
      <c r="H749" s="18">
        <v>654.0</v>
      </c>
      <c r="I749" s="18">
        <v>0.0</v>
      </c>
      <c r="J749" s="18">
        <v>3.175824</v>
      </c>
      <c r="K749" s="18">
        <v>1.912981</v>
      </c>
      <c r="L749" s="18">
        <v>1.958368</v>
      </c>
      <c r="M749" s="18">
        <v>0.0</v>
      </c>
      <c r="N749" s="18">
        <v>0.0</v>
      </c>
      <c r="O749" s="18">
        <v>0.4</v>
      </c>
      <c r="P749" s="18">
        <v>0.4</v>
      </c>
      <c r="Q749" s="18">
        <v>0.4</v>
      </c>
      <c r="R749" s="18">
        <v>1.512981</v>
      </c>
      <c r="S749" s="18">
        <v>1.512981</v>
      </c>
      <c r="T749" s="18">
        <v>0.4</v>
      </c>
      <c r="U749" s="18">
        <v>0.4</v>
      </c>
      <c r="V749" s="18">
        <v>0.4</v>
      </c>
      <c r="W749" s="18">
        <v>1.512981</v>
      </c>
      <c r="X749" s="18">
        <v>1.512981</v>
      </c>
      <c r="Y749" s="18">
        <v>0.956491</v>
      </c>
      <c r="Z749" s="18">
        <v>0.0</v>
      </c>
      <c r="AA749" s="18">
        <v>0.32932</v>
      </c>
      <c r="AB749" s="18">
        <v>0.276215</v>
      </c>
      <c r="AC749" s="18">
        <v>0.956491</v>
      </c>
      <c r="AD749" s="18">
        <v>0.737484</v>
      </c>
      <c r="AE749" s="18">
        <v>1.149905</v>
      </c>
      <c r="AF749" s="18">
        <v>1.407836</v>
      </c>
      <c r="AG749" s="18">
        <v>1.625606</v>
      </c>
      <c r="AH749" s="18">
        <v>0.0</v>
      </c>
      <c r="AI749" s="18">
        <v>0.704174</v>
      </c>
      <c r="AJ749" s="18">
        <v>0.723118</v>
      </c>
      <c r="AK749" s="18">
        <v>0.482918</v>
      </c>
      <c r="AL749" s="19" t="s">
        <v>58</v>
      </c>
      <c r="AM749" s="19"/>
      <c r="AN749" s="19"/>
      <c r="AO749" s="19"/>
      <c r="AP749" s="19"/>
      <c r="AQ749" s="19"/>
    </row>
    <row r="750">
      <c r="A750" s="14" t="s">
        <v>1098</v>
      </c>
      <c r="B750" s="14" t="s">
        <v>1162</v>
      </c>
      <c r="C750" s="14" t="s">
        <v>1092</v>
      </c>
      <c r="D750" s="14" t="s">
        <v>1159</v>
      </c>
      <c r="E750" s="14" t="s">
        <v>60</v>
      </c>
      <c r="F750" s="18">
        <v>31.0</v>
      </c>
      <c r="G750" s="18">
        <v>0.0</v>
      </c>
      <c r="H750" s="18">
        <v>2093.0</v>
      </c>
      <c r="I750" s="18">
        <v>0.0</v>
      </c>
      <c r="J750" s="18">
        <v>2.90898</v>
      </c>
      <c r="K750" s="18">
        <v>2.726801</v>
      </c>
      <c r="L750" s="18">
        <v>2.844448</v>
      </c>
      <c r="M750" s="18">
        <v>1.075336</v>
      </c>
      <c r="N750" s="18">
        <v>0.394358</v>
      </c>
      <c r="O750" s="18">
        <v>0.0</v>
      </c>
      <c r="P750" s="18">
        <v>0.0</v>
      </c>
      <c r="Q750" s="18">
        <v>0.0</v>
      </c>
      <c r="R750" s="18">
        <v>0.066667</v>
      </c>
      <c r="S750" s="18">
        <v>0.133333</v>
      </c>
      <c r="T750" s="18">
        <v>0.066667</v>
      </c>
      <c r="U750" s="18">
        <v>0.066667</v>
      </c>
      <c r="V750" s="18">
        <v>0.071429</v>
      </c>
      <c r="W750" s="18">
        <v>0.133333</v>
      </c>
      <c r="X750" s="18">
        <v>0.14359</v>
      </c>
      <c r="Y750" s="18">
        <v>0.087961</v>
      </c>
      <c r="Z750" s="18">
        <v>0.0</v>
      </c>
      <c r="AA750" s="18">
        <v>0.32932</v>
      </c>
      <c r="AB750" s="18">
        <v>0.276215</v>
      </c>
      <c r="AC750" s="18">
        <v>0.956491</v>
      </c>
      <c r="AD750" s="18">
        <v>0.091667</v>
      </c>
      <c r="AE750" s="18">
        <v>0.272414</v>
      </c>
      <c r="AF750" s="18">
        <v>0.710043</v>
      </c>
      <c r="AG750" s="18">
        <v>0.242376</v>
      </c>
      <c r="AH750" s="18">
        <v>0.0</v>
      </c>
      <c r="AI750" s="18">
        <v>0.704174</v>
      </c>
      <c r="AJ750" s="18">
        <v>0.723118</v>
      </c>
      <c r="AK750" s="18">
        <v>0.482918</v>
      </c>
      <c r="AL750" s="19" t="s">
        <v>58</v>
      </c>
      <c r="AM750" s="19"/>
      <c r="AN750" s="19"/>
      <c r="AO750" s="19"/>
      <c r="AP750" s="19"/>
      <c r="AQ750" s="19"/>
    </row>
    <row r="751">
      <c r="A751" s="14" t="s">
        <v>1100</v>
      </c>
      <c r="B751" s="14" t="s">
        <v>1163</v>
      </c>
      <c r="C751" s="14" t="s">
        <v>1092</v>
      </c>
      <c r="D751" s="14" t="s">
        <v>1159</v>
      </c>
      <c r="E751" s="20">
        <v>46300.0</v>
      </c>
      <c r="F751" s="18">
        <v>7.0</v>
      </c>
      <c r="G751" s="18">
        <v>0.0</v>
      </c>
      <c r="H751" s="18">
        <v>1669.0</v>
      </c>
      <c r="I751" s="18">
        <v>0.0</v>
      </c>
      <c r="J751" s="18">
        <v>7.072677</v>
      </c>
      <c r="K751" s="18">
        <v>6.950045</v>
      </c>
      <c r="L751" s="18">
        <v>6.065472</v>
      </c>
      <c r="M751" s="18">
        <v>2.425223</v>
      </c>
      <c r="N751" s="18">
        <v>0.348951</v>
      </c>
      <c r="O751" s="18">
        <v>0.0</v>
      </c>
      <c r="P751" s="18">
        <v>0.3</v>
      </c>
      <c r="Q751" s="18">
        <v>0.333333</v>
      </c>
      <c r="R751" s="18">
        <v>0.5</v>
      </c>
      <c r="S751" s="18">
        <v>1.458922</v>
      </c>
      <c r="T751" s="18">
        <v>0.3</v>
      </c>
      <c r="U751" s="18">
        <v>0.333333</v>
      </c>
      <c r="V751" s="18">
        <v>0.333333</v>
      </c>
      <c r="W751" s="18">
        <v>1.458922</v>
      </c>
      <c r="X751" s="18">
        <v>1.932566</v>
      </c>
      <c r="Y751" s="18">
        <v>0.992864</v>
      </c>
      <c r="Z751" s="18">
        <v>0.0</v>
      </c>
      <c r="AA751" s="18">
        <v>0.32932</v>
      </c>
      <c r="AB751" s="18">
        <v>0.276215</v>
      </c>
      <c r="AC751" s="18">
        <v>0.956491</v>
      </c>
      <c r="AD751" s="18">
        <v>0.603704</v>
      </c>
      <c r="AE751" s="18">
        <v>0.7</v>
      </c>
      <c r="AF751" s="18">
        <v>1.371626</v>
      </c>
      <c r="AG751" s="18">
        <v>0.808292</v>
      </c>
      <c r="AH751" s="18">
        <v>0.0</v>
      </c>
      <c r="AI751" s="18">
        <v>0.704174</v>
      </c>
      <c r="AJ751" s="18">
        <v>0.723118</v>
      </c>
      <c r="AK751" s="18">
        <v>0.482918</v>
      </c>
      <c r="AL751" s="19" t="s">
        <v>58</v>
      </c>
      <c r="AM751" s="19"/>
      <c r="AN751" s="19"/>
      <c r="AO751" s="19"/>
      <c r="AP751" s="19"/>
      <c r="AQ751" s="19"/>
    </row>
    <row r="752">
      <c r="A752" s="14" t="s">
        <v>1102</v>
      </c>
      <c r="B752" s="14" t="s">
        <v>1164</v>
      </c>
      <c r="C752" s="14" t="s">
        <v>1092</v>
      </c>
      <c r="D752" s="14" t="s">
        <v>1159</v>
      </c>
      <c r="E752" s="14" t="s">
        <v>62</v>
      </c>
      <c r="F752" s="18">
        <v>166.0</v>
      </c>
      <c r="G752" s="18">
        <v>17.0</v>
      </c>
      <c r="H752" s="18">
        <v>1546.0</v>
      </c>
      <c r="I752" s="18">
        <v>1546.0</v>
      </c>
      <c r="J752" s="18">
        <v>0.0</v>
      </c>
      <c r="K752" s="18">
        <v>0.0</v>
      </c>
      <c r="L752" s="18">
        <v>0.0</v>
      </c>
      <c r="M752" s="18">
        <v>0.0</v>
      </c>
      <c r="N752" s="18">
        <v>0.0</v>
      </c>
      <c r="O752" s="18">
        <v>0.0</v>
      </c>
      <c r="P752" s="18">
        <v>0.0</v>
      </c>
      <c r="Q752" s="18">
        <v>0.0</v>
      </c>
      <c r="R752" s="18">
        <v>0.0</v>
      </c>
      <c r="S752" s="18">
        <v>0.0</v>
      </c>
      <c r="T752" s="18">
        <v>0.0</v>
      </c>
      <c r="U752" s="18">
        <v>0.0</v>
      </c>
      <c r="V752" s="18">
        <v>0.0</v>
      </c>
      <c r="W752" s="18">
        <v>0.0</v>
      </c>
      <c r="X752" s="18">
        <v>0.0</v>
      </c>
      <c r="Y752" s="18">
        <v>0.0</v>
      </c>
      <c r="Z752" s="18">
        <v>0.0</v>
      </c>
      <c r="AA752" s="18">
        <v>0.32932</v>
      </c>
      <c r="AB752" s="18">
        <v>0.276215</v>
      </c>
      <c r="AC752" s="18">
        <v>0.956491</v>
      </c>
      <c r="AD752" s="18">
        <v>0.0</v>
      </c>
      <c r="AE752" s="18">
        <v>0.0</v>
      </c>
      <c r="AF752" s="18">
        <v>0.0</v>
      </c>
      <c r="AG752" s="18">
        <v>0.0</v>
      </c>
      <c r="AH752" s="18">
        <v>0.0</v>
      </c>
      <c r="AI752" s="18">
        <v>0.704174</v>
      </c>
      <c r="AJ752" s="18">
        <v>0.723118</v>
      </c>
      <c r="AK752" s="18">
        <v>0.482918</v>
      </c>
      <c r="AL752" s="19" t="s">
        <v>58</v>
      </c>
      <c r="AM752" s="19"/>
      <c r="AN752" s="19"/>
      <c r="AO752" s="19"/>
      <c r="AP752" s="19"/>
      <c r="AQ752" s="19"/>
    </row>
    <row r="753">
      <c r="A753" s="14" t="s">
        <v>1096</v>
      </c>
      <c r="B753" s="14" t="s">
        <v>1165</v>
      </c>
      <c r="C753" s="14" t="s">
        <v>1092</v>
      </c>
      <c r="D753" s="14" t="s">
        <v>1166</v>
      </c>
      <c r="E753" s="14" t="s">
        <v>75</v>
      </c>
      <c r="F753" s="18">
        <v>1.0</v>
      </c>
      <c r="G753" s="18">
        <v>0.0</v>
      </c>
      <c r="H753" s="18">
        <v>0.0</v>
      </c>
      <c r="I753" s="18">
        <v>0.0</v>
      </c>
      <c r="J753" s="18">
        <v>0.0</v>
      </c>
      <c r="K753" s="18">
        <v>0.0</v>
      </c>
      <c r="L753" s="18">
        <v>0.0</v>
      </c>
      <c r="M753" s="18">
        <v>0.0</v>
      </c>
      <c r="N753" s="18">
        <v>0.0</v>
      </c>
      <c r="O753" s="18">
        <v>0.0</v>
      </c>
      <c r="P753" s="18">
        <v>0.0</v>
      </c>
      <c r="Q753" s="18">
        <v>0.0</v>
      </c>
      <c r="R753" s="18">
        <v>0.0</v>
      </c>
      <c r="S753" s="18">
        <v>0.0</v>
      </c>
      <c r="T753" s="18">
        <v>0.0</v>
      </c>
      <c r="U753" s="18">
        <v>0.0</v>
      </c>
      <c r="V753" s="18">
        <v>0.0</v>
      </c>
      <c r="W753" s="18">
        <v>0.0</v>
      </c>
      <c r="X753" s="18">
        <v>0.0</v>
      </c>
      <c r="Y753" s="18">
        <v>0.0</v>
      </c>
      <c r="Z753" s="18">
        <v>0.0</v>
      </c>
      <c r="AA753" s="18">
        <v>0.066667</v>
      </c>
      <c r="AB753" s="18">
        <v>0.18299</v>
      </c>
      <c r="AC753" s="18">
        <v>0.05</v>
      </c>
      <c r="AD753" s="18">
        <v>0.671963</v>
      </c>
      <c r="AE753" s="18">
        <v>0.781481</v>
      </c>
      <c r="AF753" s="18">
        <v>2.838917</v>
      </c>
      <c r="AG753" s="18">
        <v>1.058424</v>
      </c>
      <c r="AH753" s="18">
        <v>0.0</v>
      </c>
      <c r="AI753" s="18">
        <v>0.704174</v>
      </c>
      <c r="AJ753" s="18">
        <v>0.723118</v>
      </c>
      <c r="AK753" s="18">
        <v>0.482918</v>
      </c>
      <c r="AL753" s="19" t="s">
        <v>58</v>
      </c>
      <c r="AM753" s="19"/>
      <c r="AN753" s="19"/>
      <c r="AO753" s="19"/>
      <c r="AP753" s="19"/>
      <c r="AQ753" s="19"/>
    </row>
    <row r="754">
      <c r="A754" s="14" t="s">
        <v>1098</v>
      </c>
      <c r="B754" s="14" t="s">
        <v>1167</v>
      </c>
      <c r="C754" s="14" t="s">
        <v>1092</v>
      </c>
      <c r="D754" s="14" t="s">
        <v>1166</v>
      </c>
      <c r="E754" s="14" t="s">
        <v>60</v>
      </c>
      <c r="F754" s="18">
        <v>2.0</v>
      </c>
      <c r="G754" s="18">
        <v>0.0</v>
      </c>
      <c r="H754" s="18">
        <v>0.0</v>
      </c>
      <c r="I754" s="18">
        <v>0.0</v>
      </c>
      <c r="J754" s="18">
        <v>0.0</v>
      </c>
      <c r="K754" s="18">
        <v>0.0</v>
      </c>
      <c r="L754" s="18">
        <v>0.071429</v>
      </c>
      <c r="M754" s="18">
        <v>0.0</v>
      </c>
      <c r="N754" s="18">
        <v>0.0</v>
      </c>
      <c r="O754" s="18">
        <v>0.0</v>
      </c>
      <c r="P754" s="18">
        <v>0.0</v>
      </c>
      <c r="Q754" s="18">
        <v>0.0</v>
      </c>
      <c r="R754" s="18">
        <v>0.0</v>
      </c>
      <c r="S754" s="18">
        <v>0.0</v>
      </c>
      <c r="T754" s="18">
        <v>0.0</v>
      </c>
      <c r="U754" s="18">
        <v>0.0</v>
      </c>
      <c r="V754" s="18">
        <v>0.0</v>
      </c>
      <c r="W754" s="18">
        <v>0.0</v>
      </c>
      <c r="X754" s="18">
        <v>0.0</v>
      </c>
      <c r="Y754" s="18">
        <v>0.0</v>
      </c>
      <c r="Z754" s="18">
        <v>0.0</v>
      </c>
      <c r="AA754" s="18">
        <v>0.066667</v>
      </c>
      <c r="AB754" s="18">
        <v>0.18299</v>
      </c>
      <c r="AC754" s="18">
        <v>0.05</v>
      </c>
      <c r="AD754" s="18">
        <v>0.091667</v>
      </c>
      <c r="AE754" s="18">
        <v>0.272414</v>
      </c>
      <c r="AF754" s="18">
        <v>0.710043</v>
      </c>
      <c r="AG754" s="18">
        <v>0.242376</v>
      </c>
      <c r="AH754" s="18">
        <v>0.0</v>
      </c>
      <c r="AI754" s="18">
        <v>0.704174</v>
      </c>
      <c r="AJ754" s="18">
        <v>0.723118</v>
      </c>
      <c r="AK754" s="18">
        <v>0.482918</v>
      </c>
      <c r="AL754" s="19" t="s">
        <v>58</v>
      </c>
      <c r="AM754" s="19"/>
      <c r="AN754" s="19"/>
      <c r="AO754" s="19"/>
      <c r="AP754" s="19"/>
      <c r="AQ754" s="19"/>
    </row>
    <row r="755">
      <c r="A755" s="14" t="s">
        <v>1100</v>
      </c>
      <c r="B755" s="14" t="s">
        <v>1168</v>
      </c>
      <c r="C755" s="14" t="s">
        <v>1092</v>
      </c>
      <c r="D755" s="14" t="s">
        <v>1166</v>
      </c>
      <c r="E755" s="20">
        <v>46300.0</v>
      </c>
      <c r="F755" s="18">
        <v>1.0</v>
      </c>
      <c r="G755" s="18">
        <v>0.0</v>
      </c>
      <c r="H755" s="18">
        <v>0.0</v>
      </c>
      <c r="I755" s="18">
        <v>0.0</v>
      </c>
      <c r="J755" s="18">
        <v>0.0</v>
      </c>
      <c r="K755" s="18">
        <v>0.0</v>
      </c>
      <c r="L755" s="18">
        <v>0.166667</v>
      </c>
      <c r="M755" s="18">
        <v>0.0</v>
      </c>
      <c r="N755" s="18">
        <v>0.0</v>
      </c>
      <c r="O755" s="18">
        <v>0.0</v>
      </c>
      <c r="P755" s="18">
        <v>0.0</v>
      </c>
      <c r="Q755" s="18">
        <v>0.0</v>
      </c>
      <c r="R755" s="18">
        <v>0.0</v>
      </c>
      <c r="S755" s="18">
        <v>0.0</v>
      </c>
      <c r="T755" s="18">
        <v>0.0</v>
      </c>
      <c r="U755" s="18">
        <v>0.0</v>
      </c>
      <c r="V755" s="18">
        <v>0.0</v>
      </c>
      <c r="W755" s="18">
        <v>0.0</v>
      </c>
      <c r="X755" s="18">
        <v>0.0</v>
      </c>
      <c r="Y755" s="18">
        <v>0.0</v>
      </c>
      <c r="Z755" s="18">
        <v>0.0</v>
      </c>
      <c r="AA755" s="18">
        <v>0.066667</v>
      </c>
      <c r="AB755" s="18">
        <v>0.18299</v>
      </c>
      <c r="AC755" s="18">
        <v>0.05</v>
      </c>
      <c r="AD755" s="18">
        <v>0.603704</v>
      </c>
      <c r="AE755" s="18">
        <v>0.7</v>
      </c>
      <c r="AF755" s="18">
        <v>1.371626</v>
      </c>
      <c r="AG755" s="18">
        <v>0.808292</v>
      </c>
      <c r="AH755" s="18">
        <v>0.0</v>
      </c>
      <c r="AI755" s="18">
        <v>0.704174</v>
      </c>
      <c r="AJ755" s="18">
        <v>0.723118</v>
      </c>
      <c r="AK755" s="18">
        <v>0.482918</v>
      </c>
      <c r="AL755" s="19" t="s">
        <v>58</v>
      </c>
      <c r="AM755" s="19"/>
      <c r="AN755" s="19"/>
      <c r="AO755" s="19"/>
      <c r="AP755" s="19"/>
      <c r="AQ755" s="19"/>
    </row>
    <row r="756">
      <c r="A756" s="14" t="s">
        <v>1102</v>
      </c>
      <c r="B756" s="14" t="s">
        <v>1169</v>
      </c>
      <c r="C756" s="14" t="s">
        <v>1092</v>
      </c>
      <c r="D756" s="14" t="s">
        <v>1166</v>
      </c>
      <c r="E756" s="14" t="s">
        <v>62</v>
      </c>
      <c r="F756" s="18">
        <v>4.0</v>
      </c>
      <c r="G756" s="18">
        <v>0.0</v>
      </c>
      <c r="H756" s="18">
        <v>0.0</v>
      </c>
      <c r="I756" s="18">
        <v>0.0</v>
      </c>
      <c r="J756" s="18">
        <v>0.0</v>
      </c>
      <c r="K756" s="18">
        <v>0.0</v>
      </c>
      <c r="L756" s="18">
        <v>0.0</v>
      </c>
      <c r="M756" s="18">
        <v>0.0</v>
      </c>
      <c r="N756" s="18">
        <v>0.0</v>
      </c>
      <c r="O756" s="18">
        <v>0.0</v>
      </c>
      <c r="P756" s="18">
        <v>0.0</v>
      </c>
      <c r="Q756" s="18">
        <v>0.0</v>
      </c>
      <c r="R756" s="18">
        <v>0.0</v>
      </c>
      <c r="S756" s="18">
        <v>0.0</v>
      </c>
      <c r="T756" s="18">
        <v>0.0</v>
      </c>
      <c r="U756" s="18">
        <v>0.0</v>
      </c>
      <c r="V756" s="18">
        <v>0.0</v>
      </c>
      <c r="W756" s="18">
        <v>0.0</v>
      </c>
      <c r="X756" s="18">
        <v>0.0</v>
      </c>
      <c r="Y756" s="18">
        <v>0.0</v>
      </c>
      <c r="Z756" s="18">
        <v>0.0</v>
      </c>
      <c r="AA756" s="18">
        <v>0.066667</v>
      </c>
      <c r="AB756" s="18">
        <v>0.18299</v>
      </c>
      <c r="AC756" s="18">
        <v>0.05</v>
      </c>
      <c r="AD756" s="18">
        <v>0.0</v>
      </c>
      <c r="AE756" s="18">
        <v>0.0</v>
      </c>
      <c r="AF756" s="18">
        <v>0.0</v>
      </c>
      <c r="AG756" s="18">
        <v>0.0</v>
      </c>
      <c r="AH756" s="18">
        <v>0.0</v>
      </c>
      <c r="AI756" s="18">
        <v>0.704174</v>
      </c>
      <c r="AJ756" s="18">
        <v>0.723118</v>
      </c>
      <c r="AK756" s="18">
        <v>0.482918</v>
      </c>
      <c r="AL756" s="19" t="s">
        <v>58</v>
      </c>
      <c r="AM756" s="19"/>
      <c r="AN756" s="19"/>
      <c r="AO756" s="19"/>
      <c r="AP756" s="19"/>
      <c r="AQ756" s="19"/>
    </row>
    <row r="757">
      <c r="A757" s="14" t="s">
        <v>1170</v>
      </c>
      <c r="B757" s="14" t="s">
        <v>1163</v>
      </c>
      <c r="C757" s="14" t="s">
        <v>1171</v>
      </c>
      <c r="D757" s="14" t="s">
        <v>1159</v>
      </c>
      <c r="E757" s="20">
        <v>46300.0</v>
      </c>
      <c r="F757" s="18">
        <v>1.0</v>
      </c>
      <c r="G757" s="18">
        <v>0.0</v>
      </c>
      <c r="H757" s="18">
        <v>144.0</v>
      </c>
      <c r="I757" s="18">
        <v>0.0</v>
      </c>
      <c r="J757" s="18">
        <v>1.087912</v>
      </c>
      <c r="K757" s="18">
        <v>0.803448</v>
      </c>
      <c r="L757" s="18">
        <v>0.587912</v>
      </c>
      <c r="M757" s="18">
        <v>0.0</v>
      </c>
      <c r="N757" s="18">
        <v>0.0</v>
      </c>
      <c r="O757" s="18">
        <v>0.803448</v>
      </c>
      <c r="P757" s="18">
        <v>0.803448</v>
      </c>
      <c r="Q757" s="18">
        <v>0.803448</v>
      </c>
      <c r="R757" s="18">
        <v>0.803448</v>
      </c>
      <c r="S757" s="18">
        <v>0.803448</v>
      </c>
      <c r="T757" s="18">
        <v>0.803448</v>
      </c>
      <c r="U757" s="18">
        <v>0.803448</v>
      </c>
      <c r="V757" s="18">
        <v>0.803448</v>
      </c>
      <c r="W757" s="18">
        <v>0.803448</v>
      </c>
      <c r="X757" s="18">
        <v>0.803448</v>
      </c>
      <c r="Y757" s="18">
        <v>0.803448</v>
      </c>
      <c r="Z757" s="18">
        <v>0.0</v>
      </c>
      <c r="AA757" s="18">
        <v>0.32932</v>
      </c>
      <c r="AB757" s="18">
        <v>0.276215</v>
      </c>
      <c r="AC757" s="18">
        <v>0.956491</v>
      </c>
      <c r="AD757" s="18">
        <v>0.803448</v>
      </c>
      <c r="AE757" s="18">
        <v>0.803448</v>
      </c>
      <c r="AF757" s="18">
        <v>0.803448</v>
      </c>
      <c r="AG757" s="18">
        <v>0.803448</v>
      </c>
      <c r="AH757" s="18">
        <v>0.0</v>
      </c>
      <c r="AI757" s="18">
        <v>0.803448</v>
      </c>
      <c r="AJ757" s="18">
        <v>0.267816</v>
      </c>
      <c r="AK757" s="18">
        <v>0.803448</v>
      </c>
      <c r="AL757" s="19" t="s">
        <v>58</v>
      </c>
      <c r="AM757" s="19"/>
      <c r="AN757" s="19"/>
      <c r="AO757" s="19"/>
      <c r="AP757" s="19"/>
      <c r="AQ757" s="19"/>
    </row>
    <row r="758">
      <c r="A758" s="14" t="s">
        <v>1172</v>
      </c>
      <c r="B758" s="14" t="s">
        <v>1164</v>
      </c>
      <c r="C758" s="14" t="s">
        <v>1171</v>
      </c>
      <c r="D758" s="14" t="s">
        <v>1159</v>
      </c>
      <c r="E758" s="14" t="s">
        <v>62</v>
      </c>
      <c r="F758" s="18">
        <v>2.0</v>
      </c>
      <c r="G758" s="18">
        <v>0.0</v>
      </c>
      <c r="H758" s="18">
        <v>0.0</v>
      </c>
      <c r="I758" s="18">
        <v>0.0</v>
      </c>
      <c r="J758" s="18">
        <v>0.0</v>
      </c>
      <c r="K758" s="18">
        <v>0.0</v>
      </c>
      <c r="L758" s="18">
        <v>0.0</v>
      </c>
      <c r="M758" s="18">
        <v>0.0</v>
      </c>
      <c r="N758" s="18">
        <v>0.0</v>
      </c>
      <c r="O758" s="18">
        <v>0.0</v>
      </c>
      <c r="P758" s="18">
        <v>0.0</v>
      </c>
      <c r="Q758" s="18">
        <v>0.0</v>
      </c>
      <c r="R758" s="18">
        <v>0.0</v>
      </c>
      <c r="S758" s="18">
        <v>0.0</v>
      </c>
      <c r="T758" s="18">
        <v>0.0</v>
      </c>
      <c r="U758" s="18">
        <v>0.0</v>
      </c>
      <c r="V758" s="18">
        <v>0.0</v>
      </c>
      <c r="W758" s="18">
        <v>0.0</v>
      </c>
      <c r="X758" s="18">
        <v>0.0</v>
      </c>
      <c r="Y758" s="18">
        <v>0.0</v>
      </c>
      <c r="Z758" s="18">
        <v>0.0</v>
      </c>
      <c r="AA758" s="18">
        <v>0.32932</v>
      </c>
      <c r="AB758" s="18">
        <v>0.276215</v>
      </c>
      <c r="AC758" s="18">
        <v>0.956491</v>
      </c>
      <c r="AD758" s="18">
        <v>0.0</v>
      </c>
      <c r="AE758" s="18">
        <v>0.0</v>
      </c>
      <c r="AF758" s="18">
        <v>0.0</v>
      </c>
      <c r="AG758" s="18">
        <v>0.0</v>
      </c>
      <c r="AH758" s="18">
        <v>0.0</v>
      </c>
      <c r="AI758" s="18">
        <v>0.803448</v>
      </c>
      <c r="AJ758" s="18">
        <v>0.267816</v>
      </c>
      <c r="AK758" s="18">
        <v>0.803448</v>
      </c>
      <c r="AL758" s="19" t="s">
        <v>58</v>
      </c>
      <c r="AM758" s="19"/>
      <c r="AN758" s="19"/>
      <c r="AO758" s="19"/>
      <c r="AP758" s="19"/>
      <c r="AQ758" s="19"/>
    </row>
    <row r="759">
      <c r="A759" s="14" t="s">
        <v>1139</v>
      </c>
      <c r="B759" s="14" t="s">
        <v>1118</v>
      </c>
      <c r="C759" s="14" t="s">
        <v>1136</v>
      </c>
      <c r="D759" s="14" t="s">
        <v>1119</v>
      </c>
      <c r="E759" s="14" t="s">
        <v>60</v>
      </c>
      <c r="F759" s="18">
        <v>1.0</v>
      </c>
      <c r="G759" s="18">
        <v>0.0</v>
      </c>
      <c r="H759" s="18">
        <v>0.0</v>
      </c>
      <c r="I759" s="18">
        <v>0.0</v>
      </c>
      <c r="J759" s="18">
        <v>0.0</v>
      </c>
      <c r="K759" s="18">
        <v>0.0</v>
      </c>
      <c r="L759" s="18">
        <v>0.0</v>
      </c>
      <c r="M759" s="18">
        <v>0.0</v>
      </c>
      <c r="N759" s="18">
        <v>0.0</v>
      </c>
      <c r="O759" s="18">
        <v>0.0</v>
      </c>
      <c r="P759" s="18">
        <v>0.0</v>
      </c>
      <c r="Q759" s="18">
        <v>0.0</v>
      </c>
      <c r="R759" s="18">
        <v>0.0</v>
      </c>
      <c r="S759" s="18">
        <v>0.0</v>
      </c>
      <c r="T759" s="18">
        <v>0.0</v>
      </c>
      <c r="U759" s="18">
        <v>0.0</v>
      </c>
      <c r="V759" s="18">
        <v>0.0</v>
      </c>
      <c r="W759" s="18">
        <v>0.0</v>
      </c>
      <c r="X759" s="18">
        <v>0.0</v>
      </c>
      <c r="Y759" s="18">
        <v>0.0</v>
      </c>
      <c r="Z759" s="18">
        <v>0.0</v>
      </c>
      <c r="AA759" s="18">
        <v>0.0</v>
      </c>
      <c r="AB759" s="18">
        <v>0.0</v>
      </c>
      <c r="AC759" s="18">
        <v>0.0</v>
      </c>
      <c r="AD759" s="18">
        <v>0.0</v>
      </c>
      <c r="AE759" s="18">
        <v>0.0</v>
      </c>
      <c r="AF759" s="18">
        <v>0.0</v>
      </c>
      <c r="AG759" s="18">
        <v>0.0</v>
      </c>
      <c r="AH759" s="18">
        <v>0.0</v>
      </c>
      <c r="AI759" s="18">
        <v>0.0</v>
      </c>
      <c r="AJ759" s="18">
        <v>0.0</v>
      </c>
      <c r="AK759" s="18">
        <v>0.0</v>
      </c>
      <c r="AL759" s="19" t="s">
        <v>58</v>
      </c>
      <c r="AM759" s="19"/>
      <c r="AN759" s="19"/>
      <c r="AO759" s="19"/>
      <c r="AP759" s="19"/>
      <c r="AQ759" s="19"/>
    </row>
    <row r="760">
      <c r="A760" s="14" t="s">
        <v>1140</v>
      </c>
      <c r="B760" s="14" t="s">
        <v>1120</v>
      </c>
      <c r="C760" s="14" t="s">
        <v>1136</v>
      </c>
      <c r="D760" s="14" t="s">
        <v>1119</v>
      </c>
      <c r="E760" s="14" t="s">
        <v>62</v>
      </c>
      <c r="F760" s="18">
        <v>2.0</v>
      </c>
      <c r="G760" s="18">
        <v>0.0</v>
      </c>
      <c r="H760" s="18">
        <v>0.0</v>
      </c>
      <c r="I760" s="18">
        <v>0.0</v>
      </c>
      <c r="J760" s="18">
        <v>0.0</v>
      </c>
      <c r="K760" s="18">
        <v>0.0</v>
      </c>
      <c r="L760" s="18">
        <v>0.0</v>
      </c>
      <c r="M760" s="18">
        <v>0.0</v>
      </c>
      <c r="N760" s="18">
        <v>0.0</v>
      </c>
      <c r="O760" s="18">
        <v>0.0</v>
      </c>
      <c r="P760" s="18">
        <v>0.0</v>
      </c>
      <c r="Q760" s="18">
        <v>0.0</v>
      </c>
      <c r="R760" s="18">
        <v>0.0</v>
      </c>
      <c r="S760" s="18">
        <v>0.0</v>
      </c>
      <c r="T760" s="18">
        <v>0.0</v>
      </c>
      <c r="U760" s="18">
        <v>0.0</v>
      </c>
      <c r="V760" s="18">
        <v>0.0</v>
      </c>
      <c r="W760" s="18">
        <v>0.0</v>
      </c>
      <c r="X760" s="18">
        <v>0.0</v>
      </c>
      <c r="Y760" s="18">
        <v>0.0</v>
      </c>
      <c r="Z760" s="18">
        <v>0.0</v>
      </c>
      <c r="AA760" s="18">
        <v>0.0</v>
      </c>
      <c r="AB760" s="18">
        <v>0.0</v>
      </c>
      <c r="AC760" s="18">
        <v>0.0</v>
      </c>
      <c r="AD760" s="18">
        <v>0.0</v>
      </c>
      <c r="AE760" s="18">
        <v>0.0</v>
      </c>
      <c r="AF760" s="18">
        <v>0.0</v>
      </c>
      <c r="AG760" s="18">
        <v>0.0</v>
      </c>
      <c r="AH760" s="18">
        <v>0.0</v>
      </c>
      <c r="AI760" s="18">
        <v>0.0</v>
      </c>
      <c r="AJ760" s="18">
        <v>0.0</v>
      </c>
      <c r="AK760" s="18">
        <v>0.0</v>
      </c>
      <c r="AL760" s="19" t="s">
        <v>58</v>
      </c>
      <c r="AM760" s="19"/>
      <c r="AN760" s="19"/>
      <c r="AO760" s="19"/>
      <c r="AP760" s="19"/>
      <c r="AQ760" s="19"/>
    </row>
    <row r="761">
      <c r="A761" s="14" t="s">
        <v>1173</v>
      </c>
      <c r="B761" s="14" t="s">
        <v>1174</v>
      </c>
      <c r="C761" s="14" t="s">
        <v>1175</v>
      </c>
      <c r="D761" s="14" t="s">
        <v>1176</v>
      </c>
      <c r="E761" s="14" t="s">
        <v>88</v>
      </c>
      <c r="F761" s="18">
        <v>4.0</v>
      </c>
      <c r="G761" s="18">
        <v>0.0</v>
      </c>
      <c r="H761" s="18">
        <v>1806.0</v>
      </c>
      <c r="I761" s="18">
        <v>0.0</v>
      </c>
      <c r="J761" s="18">
        <v>17.89136</v>
      </c>
      <c r="K761" s="18">
        <v>20.84812</v>
      </c>
      <c r="L761" s="18">
        <v>20.36251</v>
      </c>
      <c r="M761" s="18">
        <v>20.84812</v>
      </c>
      <c r="N761" s="18">
        <v>1.0</v>
      </c>
      <c r="O761" s="18">
        <v>0.0</v>
      </c>
      <c r="P761" s="18">
        <v>0.0</v>
      </c>
      <c r="Q761" s="18">
        <v>0.0</v>
      </c>
      <c r="R761" s="18">
        <v>0.0</v>
      </c>
      <c r="S761" s="18">
        <v>0.0</v>
      </c>
      <c r="T761" s="18">
        <v>20.84812</v>
      </c>
      <c r="U761" s="18">
        <v>20.84812</v>
      </c>
      <c r="V761" s="18">
        <v>20.84812</v>
      </c>
      <c r="W761" s="18">
        <v>20.84812</v>
      </c>
      <c r="X761" s="18">
        <v>20.84812</v>
      </c>
      <c r="Y761" s="18">
        <v>5.212031</v>
      </c>
      <c r="Z761" s="18">
        <v>0.0</v>
      </c>
      <c r="AA761" s="18">
        <v>3.111573</v>
      </c>
      <c r="AB761" s="18">
        <v>2.575263</v>
      </c>
      <c r="AC761" s="18">
        <v>4.287297</v>
      </c>
      <c r="AD761" s="18">
        <v>0.0</v>
      </c>
      <c r="AE761" s="18">
        <v>20.84812</v>
      </c>
      <c r="AF761" s="18">
        <v>1.720436</v>
      </c>
      <c r="AG761" s="18">
        <v>0.229539</v>
      </c>
      <c r="AH761" s="18">
        <v>0.060564</v>
      </c>
      <c r="AI761" s="18">
        <v>1.737694</v>
      </c>
      <c r="AJ761" s="18">
        <v>1.924138</v>
      </c>
      <c r="AK761" s="18">
        <v>2.785764</v>
      </c>
      <c r="AL761" s="19" t="s">
        <v>58</v>
      </c>
      <c r="AM761" s="19"/>
      <c r="AN761" s="19"/>
      <c r="AO761" s="19"/>
      <c r="AP761" s="19"/>
      <c r="AQ761" s="19"/>
    </row>
    <row r="762">
      <c r="A762" s="14" t="s">
        <v>1177</v>
      </c>
      <c r="B762" s="14" t="s">
        <v>1178</v>
      </c>
      <c r="C762" s="14" t="s">
        <v>1175</v>
      </c>
      <c r="D762" s="14" t="s">
        <v>1176</v>
      </c>
      <c r="E762" s="20">
        <v>46310.0</v>
      </c>
      <c r="F762" s="18">
        <v>4.0</v>
      </c>
      <c r="G762" s="18">
        <v>0.0</v>
      </c>
      <c r="H762" s="18">
        <v>910.0</v>
      </c>
      <c r="I762" s="18">
        <v>0.0</v>
      </c>
      <c r="J762" s="18">
        <v>16.49462</v>
      </c>
      <c r="K762" s="18">
        <v>17.02122</v>
      </c>
      <c r="L762" s="18">
        <v>17.89426</v>
      </c>
      <c r="M762" s="18">
        <v>9.069412</v>
      </c>
      <c r="N762" s="18">
        <v>0.53283</v>
      </c>
      <c r="O762" s="18">
        <v>0.0</v>
      </c>
      <c r="P762" s="18">
        <v>0.0</v>
      </c>
      <c r="Q762" s="18">
        <v>1.160256</v>
      </c>
      <c r="R762" s="18">
        <v>6.791553</v>
      </c>
      <c r="S762" s="18">
        <v>6.791553</v>
      </c>
      <c r="T762" s="18">
        <v>1.160256</v>
      </c>
      <c r="U762" s="18">
        <v>1.160256</v>
      </c>
      <c r="V762" s="18">
        <v>1.160256</v>
      </c>
      <c r="W762" s="18">
        <v>6.791553</v>
      </c>
      <c r="X762" s="18">
        <v>9.069412</v>
      </c>
      <c r="Y762" s="18">
        <v>4.255305</v>
      </c>
      <c r="Z762" s="18">
        <v>0.0</v>
      </c>
      <c r="AA762" s="18">
        <v>3.111573</v>
      </c>
      <c r="AB762" s="18">
        <v>2.575263</v>
      </c>
      <c r="AC762" s="18">
        <v>4.287297</v>
      </c>
      <c r="AD762" s="18">
        <v>2.988419</v>
      </c>
      <c r="AE762" s="18">
        <v>3.506878</v>
      </c>
      <c r="AF762" s="18">
        <v>5.889358</v>
      </c>
      <c r="AG762" s="18">
        <v>5.028049</v>
      </c>
      <c r="AH762" s="18">
        <v>0.060564</v>
      </c>
      <c r="AI762" s="18">
        <v>1.737694</v>
      </c>
      <c r="AJ762" s="18">
        <v>1.924138</v>
      </c>
      <c r="AK762" s="18">
        <v>2.785764</v>
      </c>
      <c r="AL762" s="19" t="s">
        <v>58</v>
      </c>
      <c r="AM762" s="19"/>
      <c r="AN762" s="19"/>
      <c r="AO762" s="19"/>
      <c r="AP762" s="19"/>
      <c r="AQ762" s="19"/>
    </row>
    <row r="763">
      <c r="A763" s="14" t="s">
        <v>1179</v>
      </c>
      <c r="B763" s="14" t="s">
        <v>1180</v>
      </c>
      <c r="C763" s="14" t="s">
        <v>1175</v>
      </c>
      <c r="D763" s="14" t="s">
        <v>1176</v>
      </c>
      <c r="E763" s="14" t="s">
        <v>72</v>
      </c>
      <c r="F763" s="18">
        <v>21.0</v>
      </c>
      <c r="G763" s="18">
        <v>0.0</v>
      </c>
      <c r="H763" s="18">
        <v>10913.0</v>
      </c>
      <c r="I763" s="18">
        <v>0.0</v>
      </c>
      <c r="J763" s="18">
        <v>146.197</v>
      </c>
      <c r="K763" s="18">
        <v>145.2555</v>
      </c>
      <c r="L763" s="18">
        <v>143.9109</v>
      </c>
      <c r="M763" s="18">
        <v>78.24371</v>
      </c>
      <c r="N763" s="18">
        <v>0.538662</v>
      </c>
      <c r="O763" s="18">
        <v>1.966667</v>
      </c>
      <c r="P763" s="18">
        <v>2.251583</v>
      </c>
      <c r="Q763" s="18">
        <v>3.09179</v>
      </c>
      <c r="R763" s="18">
        <v>5.646151</v>
      </c>
      <c r="S763" s="18">
        <v>7.806256</v>
      </c>
      <c r="T763" s="18">
        <v>2.224389</v>
      </c>
      <c r="U763" s="18">
        <v>2.734167</v>
      </c>
      <c r="V763" s="18">
        <v>3.407353</v>
      </c>
      <c r="W763" s="18">
        <v>6.128387</v>
      </c>
      <c r="X763" s="18">
        <v>8.230982</v>
      </c>
      <c r="Y763" s="18">
        <v>6.91693</v>
      </c>
      <c r="Z763" s="18">
        <v>0.0</v>
      </c>
      <c r="AA763" s="18">
        <v>3.111573</v>
      </c>
      <c r="AB763" s="18">
        <v>2.575263</v>
      </c>
      <c r="AC763" s="18">
        <v>4.287297</v>
      </c>
      <c r="AD763" s="18">
        <v>3.343829</v>
      </c>
      <c r="AE763" s="18">
        <v>3.794275</v>
      </c>
      <c r="AF763" s="18">
        <v>4.530413</v>
      </c>
      <c r="AG763" s="18">
        <v>4.54978</v>
      </c>
      <c r="AH763" s="18">
        <v>0.060564</v>
      </c>
      <c r="AI763" s="18">
        <v>1.737694</v>
      </c>
      <c r="AJ763" s="18">
        <v>1.924138</v>
      </c>
      <c r="AK763" s="18">
        <v>2.785764</v>
      </c>
      <c r="AL763" s="19" t="s">
        <v>58</v>
      </c>
      <c r="AM763" s="19"/>
      <c r="AN763" s="19"/>
      <c r="AO763" s="19"/>
      <c r="AP763" s="19"/>
      <c r="AQ763" s="19"/>
    </row>
    <row r="764">
      <c r="A764" s="14" t="s">
        <v>1181</v>
      </c>
      <c r="B764" s="14" t="s">
        <v>1182</v>
      </c>
      <c r="C764" s="14" t="s">
        <v>1175</v>
      </c>
      <c r="D764" s="14" t="s">
        <v>1176</v>
      </c>
      <c r="E764" s="14" t="s">
        <v>75</v>
      </c>
      <c r="F764" s="18">
        <v>12.0</v>
      </c>
      <c r="G764" s="18">
        <v>0.0</v>
      </c>
      <c r="H764" s="18">
        <v>4153.0</v>
      </c>
      <c r="I764" s="18">
        <v>0.0</v>
      </c>
      <c r="J764" s="18">
        <v>51.6256</v>
      </c>
      <c r="K764" s="18">
        <v>51.44756</v>
      </c>
      <c r="L764" s="18">
        <v>47.85168</v>
      </c>
      <c r="M764" s="18">
        <v>31.9079</v>
      </c>
      <c r="N764" s="18">
        <v>0.620202</v>
      </c>
      <c r="O764" s="18">
        <v>0.133333</v>
      </c>
      <c r="P764" s="18">
        <v>0.619529</v>
      </c>
      <c r="Q764" s="18">
        <v>1.041626</v>
      </c>
      <c r="R764" s="18">
        <v>2.949067</v>
      </c>
      <c r="S764" s="18">
        <v>5.730547</v>
      </c>
      <c r="T764" s="18">
        <v>0.619529</v>
      </c>
      <c r="U764" s="18">
        <v>1.041626</v>
      </c>
      <c r="V764" s="18">
        <v>1.309615</v>
      </c>
      <c r="W764" s="18">
        <v>2.949067</v>
      </c>
      <c r="X764" s="18">
        <v>5.730547</v>
      </c>
      <c r="Y764" s="18">
        <v>4.287297</v>
      </c>
      <c r="Z764" s="18">
        <v>0.0</v>
      </c>
      <c r="AA764" s="18">
        <v>3.111573</v>
      </c>
      <c r="AB764" s="18">
        <v>2.575263</v>
      </c>
      <c r="AC764" s="18">
        <v>4.287297</v>
      </c>
      <c r="AD764" s="18">
        <v>1.561266</v>
      </c>
      <c r="AE764" s="18">
        <v>1.803187</v>
      </c>
      <c r="AF764" s="18">
        <v>3.137458</v>
      </c>
      <c r="AG764" s="18">
        <v>3.687322</v>
      </c>
      <c r="AH764" s="18">
        <v>0.060564</v>
      </c>
      <c r="AI764" s="18">
        <v>1.737694</v>
      </c>
      <c r="AJ764" s="18">
        <v>1.924138</v>
      </c>
      <c r="AK764" s="18">
        <v>2.785764</v>
      </c>
      <c r="AL764" s="19" t="s">
        <v>58</v>
      </c>
      <c r="AM764" s="19"/>
      <c r="AN764" s="19"/>
      <c r="AO764" s="19"/>
      <c r="AP764" s="19"/>
      <c r="AQ764" s="19"/>
    </row>
    <row r="765">
      <c r="A765" s="14" t="s">
        <v>1183</v>
      </c>
      <c r="B765" s="14" t="s">
        <v>1184</v>
      </c>
      <c r="C765" s="14" t="s">
        <v>1175</v>
      </c>
      <c r="D765" s="14" t="s">
        <v>1176</v>
      </c>
      <c r="E765" s="14" t="s">
        <v>60</v>
      </c>
      <c r="F765" s="18">
        <v>28.0</v>
      </c>
      <c r="G765" s="18">
        <v>0.0</v>
      </c>
      <c r="H765" s="18">
        <v>8725.0</v>
      </c>
      <c r="I765" s="18">
        <v>0.0</v>
      </c>
      <c r="J765" s="18">
        <v>113.3083</v>
      </c>
      <c r="K765" s="18">
        <v>109.1311</v>
      </c>
      <c r="L765" s="18">
        <v>103.6124</v>
      </c>
      <c r="M765" s="18">
        <v>62.56838</v>
      </c>
      <c r="N765" s="18">
        <v>0.573332</v>
      </c>
      <c r="O765" s="18">
        <v>0.76164</v>
      </c>
      <c r="P765" s="18">
        <v>1.178113</v>
      </c>
      <c r="Q765" s="18">
        <v>1.44418</v>
      </c>
      <c r="R765" s="18">
        <v>2.285709</v>
      </c>
      <c r="S765" s="18">
        <v>3.80729</v>
      </c>
      <c r="T765" s="18">
        <v>1.035441</v>
      </c>
      <c r="U765" s="18">
        <v>1.218902</v>
      </c>
      <c r="V765" s="18">
        <v>1.649217</v>
      </c>
      <c r="W765" s="18">
        <v>2.285709</v>
      </c>
      <c r="X765" s="18">
        <v>3.80729</v>
      </c>
      <c r="Y765" s="18">
        <v>3.897539</v>
      </c>
      <c r="Z765" s="18">
        <v>0.0</v>
      </c>
      <c r="AA765" s="18">
        <v>3.111573</v>
      </c>
      <c r="AB765" s="18">
        <v>2.575263</v>
      </c>
      <c r="AC765" s="18">
        <v>4.287297</v>
      </c>
      <c r="AD765" s="18">
        <v>0.650705</v>
      </c>
      <c r="AE765" s="18">
        <v>0.854989</v>
      </c>
      <c r="AF765" s="18">
        <v>1.505735</v>
      </c>
      <c r="AG765" s="18">
        <v>2.120305</v>
      </c>
      <c r="AH765" s="18">
        <v>0.060564</v>
      </c>
      <c r="AI765" s="18">
        <v>1.737694</v>
      </c>
      <c r="AJ765" s="18">
        <v>1.924138</v>
      </c>
      <c r="AK765" s="18">
        <v>2.785764</v>
      </c>
      <c r="AL765" s="19" t="s">
        <v>58</v>
      </c>
      <c r="AM765" s="19"/>
      <c r="AN765" s="19"/>
      <c r="AO765" s="19"/>
      <c r="AP765" s="19"/>
      <c r="AQ765" s="19"/>
    </row>
    <row r="766">
      <c r="A766" s="14" t="s">
        <v>1185</v>
      </c>
      <c r="B766" s="14" t="s">
        <v>1186</v>
      </c>
      <c r="C766" s="14" t="s">
        <v>1175</v>
      </c>
      <c r="D766" s="14" t="s">
        <v>1176</v>
      </c>
      <c r="E766" s="20">
        <v>46300.0</v>
      </c>
      <c r="F766" s="18">
        <v>8.0</v>
      </c>
      <c r="G766" s="18">
        <v>0.0</v>
      </c>
      <c r="H766" s="18">
        <v>3202.0</v>
      </c>
      <c r="I766" s="18">
        <v>0.0</v>
      </c>
      <c r="J766" s="18">
        <v>45.61221</v>
      </c>
      <c r="K766" s="18">
        <v>47.7365</v>
      </c>
      <c r="L766" s="18">
        <v>49.91789</v>
      </c>
      <c r="M766" s="18">
        <v>39.69582</v>
      </c>
      <c r="N766" s="18">
        <v>0.831561</v>
      </c>
      <c r="O766" s="18">
        <v>0.0</v>
      </c>
      <c r="P766" s="18">
        <v>0.2</v>
      </c>
      <c r="Q766" s="18">
        <v>0.742573</v>
      </c>
      <c r="R766" s="18">
        <v>1.772944</v>
      </c>
      <c r="S766" s="18">
        <v>4.049594</v>
      </c>
      <c r="T766" s="18">
        <v>0.2</v>
      </c>
      <c r="U766" s="18">
        <v>0.742573</v>
      </c>
      <c r="V766" s="18">
        <v>1.275568</v>
      </c>
      <c r="W766" s="18">
        <v>1.772944</v>
      </c>
      <c r="X766" s="18">
        <v>4.049594</v>
      </c>
      <c r="Y766" s="18">
        <v>5.967063</v>
      </c>
      <c r="Z766" s="18">
        <v>0.0</v>
      </c>
      <c r="AA766" s="18">
        <v>3.111573</v>
      </c>
      <c r="AB766" s="18">
        <v>2.575263</v>
      </c>
      <c r="AC766" s="18">
        <v>4.287297</v>
      </c>
      <c r="AD766" s="18">
        <v>1.909701</v>
      </c>
      <c r="AE766" s="18">
        <v>4.049594</v>
      </c>
      <c r="AF766" s="18">
        <v>7.05873</v>
      </c>
      <c r="AG766" s="18">
        <v>5.967063</v>
      </c>
      <c r="AH766" s="18">
        <v>0.060564</v>
      </c>
      <c r="AI766" s="18">
        <v>1.737694</v>
      </c>
      <c r="AJ766" s="18">
        <v>1.924138</v>
      </c>
      <c r="AK766" s="18">
        <v>2.785764</v>
      </c>
      <c r="AL766" s="19" t="s">
        <v>58</v>
      </c>
      <c r="AM766" s="19"/>
      <c r="AN766" s="19"/>
      <c r="AO766" s="19"/>
      <c r="AP766" s="19"/>
      <c r="AQ766" s="19"/>
    </row>
    <row r="767">
      <c r="A767" s="14" t="s">
        <v>1187</v>
      </c>
      <c r="B767" s="14" t="s">
        <v>1188</v>
      </c>
      <c r="C767" s="14" t="s">
        <v>1175</v>
      </c>
      <c r="D767" s="14" t="s">
        <v>1176</v>
      </c>
      <c r="E767" s="14" t="s">
        <v>62</v>
      </c>
      <c r="F767" s="18">
        <v>75.0</v>
      </c>
      <c r="G767" s="18">
        <v>12.0</v>
      </c>
      <c r="H767" s="18">
        <v>433.0</v>
      </c>
      <c r="I767" s="18">
        <v>433.0</v>
      </c>
      <c r="J767" s="18">
        <v>0.0</v>
      </c>
      <c r="K767" s="18">
        <v>0.0</v>
      </c>
      <c r="L767" s="18">
        <v>0.0</v>
      </c>
      <c r="M767" s="18">
        <v>0.0</v>
      </c>
      <c r="N767" s="18">
        <v>0.0</v>
      </c>
      <c r="O767" s="18">
        <v>0.0</v>
      </c>
      <c r="P767" s="18">
        <v>0.0</v>
      </c>
      <c r="Q767" s="18">
        <v>0.0</v>
      </c>
      <c r="R767" s="18">
        <v>0.0</v>
      </c>
      <c r="S767" s="18">
        <v>0.0</v>
      </c>
      <c r="T767" s="18">
        <v>0.0</v>
      </c>
      <c r="U767" s="18">
        <v>0.0</v>
      </c>
      <c r="V767" s="18">
        <v>0.0</v>
      </c>
      <c r="W767" s="18">
        <v>0.0</v>
      </c>
      <c r="X767" s="18">
        <v>0.0</v>
      </c>
      <c r="Y767" s="18">
        <v>0.0</v>
      </c>
      <c r="Z767" s="18">
        <v>0.0</v>
      </c>
      <c r="AA767" s="18">
        <v>3.111573</v>
      </c>
      <c r="AB767" s="18">
        <v>2.575263</v>
      </c>
      <c r="AC767" s="18">
        <v>4.287297</v>
      </c>
      <c r="AD767" s="18">
        <v>0.0</v>
      </c>
      <c r="AE767" s="18">
        <v>0.0</v>
      </c>
      <c r="AF767" s="18">
        <v>0.0</v>
      </c>
      <c r="AG767" s="18">
        <v>0.0</v>
      </c>
      <c r="AH767" s="18">
        <v>0.060564</v>
      </c>
      <c r="AI767" s="18">
        <v>1.737694</v>
      </c>
      <c r="AJ767" s="18">
        <v>1.924138</v>
      </c>
      <c r="AK767" s="18">
        <v>2.785764</v>
      </c>
      <c r="AL767" s="19" t="s">
        <v>58</v>
      </c>
      <c r="AM767" s="19"/>
      <c r="AN767" s="19"/>
      <c r="AO767" s="19"/>
      <c r="AP767" s="19"/>
      <c r="AQ767" s="19"/>
    </row>
    <row r="768">
      <c r="A768" s="14" t="s">
        <v>1173</v>
      </c>
      <c r="B768" s="14" t="s">
        <v>1189</v>
      </c>
      <c r="C768" s="14" t="s">
        <v>1175</v>
      </c>
      <c r="D768" s="14" t="s">
        <v>1190</v>
      </c>
      <c r="E768" s="14" t="s">
        <v>88</v>
      </c>
      <c r="F768" s="18">
        <v>4.0</v>
      </c>
      <c r="G768" s="18">
        <v>0.0</v>
      </c>
      <c r="H768" s="18">
        <v>0.0</v>
      </c>
      <c r="I768" s="18">
        <v>0.0</v>
      </c>
      <c r="J768" s="18">
        <v>0.0</v>
      </c>
      <c r="K768" s="18">
        <v>0.0</v>
      </c>
      <c r="L768" s="18">
        <v>0.0</v>
      </c>
      <c r="M768" s="18">
        <v>0.0</v>
      </c>
      <c r="N768" s="18">
        <v>0.0</v>
      </c>
      <c r="O768" s="18">
        <v>0.0</v>
      </c>
      <c r="P768" s="18">
        <v>0.0</v>
      </c>
      <c r="Q768" s="18">
        <v>0.0</v>
      </c>
      <c r="R768" s="18">
        <v>0.0</v>
      </c>
      <c r="S768" s="18">
        <v>0.0</v>
      </c>
      <c r="T768" s="18">
        <v>0.0</v>
      </c>
      <c r="U768" s="18">
        <v>0.0</v>
      </c>
      <c r="V768" s="18">
        <v>0.0</v>
      </c>
      <c r="W768" s="18">
        <v>0.0</v>
      </c>
      <c r="X768" s="18">
        <v>0.0</v>
      </c>
      <c r="Y768" s="18">
        <v>0.0</v>
      </c>
      <c r="Z768" s="18">
        <v>0.0</v>
      </c>
      <c r="AA768" s="18">
        <v>0.6224</v>
      </c>
      <c r="AB768" s="18">
        <v>0.516724</v>
      </c>
      <c r="AC768" s="18">
        <v>1.027814</v>
      </c>
      <c r="AD768" s="18">
        <v>0.0</v>
      </c>
      <c r="AE768" s="18">
        <v>20.84812</v>
      </c>
      <c r="AF768" s="18">
        <v>1.720436</v>
      </c>
      <c r="AG768" s="18">
        <v>0.229539</v>
      </c>
      <c r="AH768" s="18">
        <v>0.060564</v>
      </c>
      <c r="AI768" s="18">
        <v>1.737694</v>
      </c>
      <c r="AJ768" s="18">
        <v>1.924138</v>
      </c>
      <c r="AK768" s="18">
        <v>2.785764</v>
      </c>
      <c r="AL768" s="19" t="s">
        <v>58</v>
      </c>
      <c r="AM768" s="19"/>
      <c r="AN768" s="19"/>
      <c r="AO768" s="19"/>
      <c r="AP768" s="19"/>
      <c r="AQ768" s="19"/>
    </row>
    <row r="769">
      <c r="A769" s="14" t="s">
        <v>1177</v>
      </c>
      <c r="B769" s="14" t="s">
        <v>1191</v>
      </c>
      <c r="C769" s="14" t="s">
        <v>1175</v>
      </c>
      <c r="D769" s="14" t="s">
        <v>1190</v>
      </c>
      <c r="E769" s="17">
        <v>46310.0</v>
      </c>
      <c r="F769" s="18">
        <v>20.0</v>
      </c>
      <c r="G769" s="18">
        <v>1.0</v>
      </c>
      <c r="H769" s="18">
        <v>3766.0</v>
      </c>
      <c r="I769" s="18">
        <v>36.0</v>
      </c>
      <c r="J769" s="18">
        <v>38.51735</v>
      </c>
      <c r="K769" s="18">
        <v>38.46614</v>
      </c>
      <c r="L769" s="18">
        <v>32.77903</v>
      </c>
      <c r="M769" s="18">
        <v>20.26573</v>
      </c>
      <c r="N769" s="18">
        <v>0.526846</v>
      </c>
      <c r="O769" s="18">
        <v>0.0</v>
      </c>
      <c r="P769" s="18">
        <v>0.033333</v>
      </c>
      <c r="Q769" s="18">
        <v>0.40493</v>
      </c>
      <c r="R769" s="18">
        <v>1.27037</v>
      </c>
      <c r="S769" s="18">
        <v>2.96222</v>
      </c>
      <c r="T769" s="18">
        <v>0.133333</v>
      </c>
      <c r="U769" s="18">
        <v>0.805747</v>
      </c>
      <c r="V769" s="18">
        <v>0.867928</v>
      </c>
      <c r="W769" s="18">
        <v>2.52206</v>
      </c>
      <c r="X769" s="18">
        <v>3.409876</v>
      </c>
      <c r="Y769" s="18">
        <v>1.923307</v>
      </c>
      <c r="Z769" s="18">
        <v>0.0</v>
      </c>
      <c r="AA769" s="18">
        <v>0.6224</v>
      </c>
      <c r="AB769" s="18">
        <v>0.516724</v>
      </c>
      <c r="AC769" s="18">
        <v>1.027814</v>
      </c>
      <c r="AD769" s="18">
        <v>2.988419</v>
      </c>
      <c r="AE769" s="18">
        <v>3.506878</v>
      </c>
      <c r="AF769" s="18">
        <v>5.889358</v>
      </c>
      <c r="AG769" s="18">
        <v>5.028049</v>
      </c>
      <c r="AH769" s="18">
        <v>0.060564</v>
      </c>
      <c r="AI769" s="18">
        <v>1.737694</v>
      </c>
      <c r="AJ769" s="18">
        <v>1.924138</v>
      </c>
      <c r="AK769" s="18">
        <v>2.785764</v>
      </c>
      <c r="AL769" s="19" t="s">
        <v>58</v>
      </c>
      <c r="AM769" s="19"/>
      <c r="AN769" s="19"/>
      <c r="AO769" s="19"/>
      <c r="AP769" s="19"/>
      <c r="AQ769" s="19"/>
    </row>
    <row r="770">
      <c r="A770" s="14" t="s">
        <v>1179</v>
      </c>
      <c r="B770" s="14" t="s">
        <v>1192</v>
      </c>
      <c r="C770" s="14" t="s">
        <v>1175</v>
      </c>
      <c r="D770" s="14" t="s">
        <v>1190</v>
      </c>
      <c r="E770" s="14" t="s">
        <v>72</v>
      </c>
      <c r="F770" s="18">
        <v>25.0</v>
      </c>
      <c r="G770" s="18">
        <v>0.0</v>
      </c>
      <c r="H770" s="18">
        <v>4582.0</v>
      </c>
      <c r="I770" s="18">
        <v>0.0</v>
      </c>
      <c r="J770" s="18">
        <v>50.77459</v>
      </c>
      <c r="K770" s="18">
        <v>54.97278</v>
      </c>
      <c r="L770" s="18">
        <v>43.83676</v>
      </c>
      <c r="M770" s="18">
        <v>23.1431</v>
      </c>
      <c r="N770" s="18">
        <v>0.420992</v>
      </c>
      <c r="O770" s="18">
        <v>0.336667</v>
      </c>
      <c r="P770" s="18">
        <v>0.6</v>
      </c>
      <c r="Q770" s="18">
        <v>1.258333</v>
      </c>
      <c r="R770" s="18">
        <v>1.826573</v>
      </c>
      <c r="S770" s="18">
        <v>3.047546</v>
      </c>
      <c r="T770" s="18">
        <v>0.372751</v>
      </c>
      <c r="U770" s="18">
        <v>0.6</v>
      </c>
      <c r="V770" s="18">
        <v>1.362994</v>
      </c>
      <c r="W770" s="18">
        <v>2.357964</v>
      </c>
      <c r="X770" s="18">
        <v>3.047546</v>
      </c>
      <c r="Y770" s="18">
        <v>2.198911</v>
      </c>
      <c r="Z770" s="18">
        <v>0.0</v>
      </c>
      <c r="AA770" s="18">
        <v>0.6224</v>
      </c>
      <c r="AB770" s="18">
        <v>0.516724</v>
      </c>
      <c r="AC770" s="18">
        <v>1.027814</v>
      </c>
      <c r="AD770" s="18">
        <v>3.343829</v>
      </c>
      <c r="AE770" s="18">
        <v>3.794275</v>
      </c>
      <c r="AF770" s="18">
        <v>4.530413</v>
      </c>
      <c r="AG770" s="18">
        <v>4.54978</v>
      </c>
      <c r="AH770" s="18">
        <v>0.060564</v>
      </c>
      <c r="AI770" s="18">
        <v>1.737694</v>
      </c>
      <c r="AJ770" s="18">
        <v>1.924138</v>
      </c>
      <c r="AK770" s="18">
        <v>2.785764</v>
      </c>
      <c r="AL770" s="19" t="s">
        <v>58</v>
      </c>
      <c r="AM770" s="19"/>
      <c r="AN770" s="19"/>
      <c r="AO770" s="19"/>
      <c r="AP770" s="19"/>
      <c r="AQ770" s="19"/>
    </row>
    <row r="771">
      <c r="A771" s="14" t="s">
        <v>1181</v>
      </c>
      <c r="B771" s="14" t="s">
        <v>1193</v>
      </c>
      <c r="C771" s="14" t="s">
        <v>1175</v>
      </c>
      <c r="D771" s="14" t="s">
        <v>1190</v>
      </c>
      <c r="E771" s="14" t="s">
        <v>75</v>
      </c>
      <c r="F771" s="18">
        <v>27.0</v>
      </c>
      <c r="G771" s="18">
        <v>2.0</v>
      </c>
      <c r="H771" s="18">
        <v>4642.0</v>
      </c>
      <c r="I771" s="18">
        <v>192.0</v>
      </c>
      <c r="J771" s="18">
        <v>30.74655</v>
      </c>
      <c r="K771" s="18">
        <v>27.75099</v>
      </c>
      <c r="L771" s="18">
        <v>28.2319</v>
      </c>
      <c r="M771" s="18">
        <v>17.46281</v>
      </c>
      <c r="N771" s="18">
        <v>0.629268</v>
      </c>
      <c r="O771" s="18">
        <v>0.0</v>
      </c>
      <c r="P771" s="18">
        <v>0.191209</v>
      </c>
      <c r="Q771" s="18">
        <v>0.3</v>
      </c>
      <c r="R771" s="18">
        <v>0.618263</v>
      </c>
      <c r="S771" s="18">
        <v>0.985014</v>
      </c>
      <c r="T771" s="18">
        <v>0.191209</v>
      </c>
      <c r="U771" s="18">
        <v>0.233333</v>
      </c>
      <c r="V771" s="18">
        <v>0.43631</v>
      </c>
      <c r="W771" s="18">
        <v>0.733333</v>
      </c>
      <c r="X771" s="18">
        <v>1.043934</v>
      </c>
      <c r="Y771" s="18">
        <v>1.027814</v>
      </c>
      <c r="Z771" s="18">
        <v>0.0</v>
      </c>
      <c r="AA771" s="18">
        <v>0.6224</v>
      </c>
      <c r="AB771" s="18">
        <v>0.516724</v>
      </c>
      <c r="AC771" s="18">
        <v>1.027814</v>
      </c>
      <c r="AD771" s="18">
        <v>1.561266</v>
      </c>
      <c r="AE771" s="18">
        <v>1.803187</v>
      </c>
      <c r="AF771" s="18">
        <v>3.137458</v>
      </c>
      <c r="AG771" s="18">
        <v>3.687322</v>
      </c>
      <c r="AH771" s="18">
        <v>0.060564</v>
      </c>
      <c r="AI771" s="18">
        <v>1.737694</v>
      </c>
      <c r="AJ771" s="18">
        <v>1.924138</v>
      </c>
      <c r="AK771" s="18">
        <v>2.785764</v>
      </c>
      <c r="AL771" s="19" t="s">
        <v>58</v>
      </c>
      <c r="AM771" s="19"/>
      <c r="AN771" s="19"/>
      <c r="AO771" s="19"/>
      <c r="AP771" s="19"/>
      <c r="AQ771" s="19"/>
    </row>
    <row r="772">
      <c r="A772" s="14" t="s">
        <v>1183</v>
      </c>
      <c r="B772" s="14" t="s">
        <v>1194</v>
      </c>
      <c r="C772" s="14" t="s">
        <v>1175</v>
      </c>
      <c r="D772" s="14" t="s">
        <v>1190</v>
      </c>
      <c r="E772" s="14" t="s">
        <v>60</v>
      </c>
      <c r="F772" s="18">
        <v>172.0</v>
      </c>
      <c r="G772" s="18">
        <v>0.0</v>
      </c>
      <c r="H772" s="18">
        <v>21746.0</v>
      </c>
      <c r="I772" s="18">
        <v>0.0</v>
      </c>
      <c r="J772" s="18">
        <v>106.0963</v>
      </c>
      <c r="K772" s="18">
        <v>107.2566</v>
      </c>
      <c r="L772" s="18">
        <v>98.48035</v>
      </c>
      <c r="M772" s="18">
        <v>69.90742</v>
      </c>
      <c r="N772" s="18">
        <v>0.651777</v>
      </c>
      <c r="O772" s="18">
        <v>0.0</v>
      </c>
      <c r="P772" s="18">
        <v>0.051511</v>
      </c>
      <c r="Q772" s="18">
        <v>0.118531</v>
      </c>
      <c r="R772" s="18">
        <v>0.271487</v>
      </c>
      <c r="S772" s="18">
        <v>0.664772</v>
      </c>
      <c r="T772" s="18">
        <v>0.068127</v>
      </c>
      <c r="U772" s="18">
        <v>0.147622</v>
      </c>
      <c r="V772" s="18">
        <v>0.207258</v>
      </c>
      <c r="W772" s="18">
        <v>0.433861</v>
      </c>
      <c r="X772" s="18">
        <v>0.79293</v>
      </c>
      <c r="Y772" s="18">
        <v>0.623585</v>
      </c>
      <c r="Z772" s="18">
        <v>0.0</v>
      </c>
      <c r="AA772" s="18">
        <v>0.6224</v>
      </c>
      <c r="AB772" s="18">
        <v>0.516724</v>
      </c>
      <c r="AC772" s="18">
        <v>1.027814</v>
      </c>
      <c r="AD772" s="18">
        <v>0.650705</v>
      </c>
      <c r="AE772" s="18">
        <v>0.854989</v>
      </c>
      <c r="AF772" s="18">
        <v>1.505735</v>
      </c>
      <c r="AG772" s="18">
        <v>2.120305</v>
      </c>
      <c r="AH772" s="18">
        <v>0.060564</v>
      </c>
      <c r="AI772" s="18">
        <v>1.737694</v>
      </c>
      <c r="AJ772" s="18">
        <v>1.924138</v>
      </c>
      <c r="AK772" s="18">
        <v>2.785764</v>
      </c>
      <c r="AL772" s="19" t="s">
        <v>58</v>
      </c>
      <c r="AM772" s="19"/>
      <c r="AN772" s="19"/>
      <c r="AO772" s="19"/>
      <c r="AP772" s="19"/>
      <c r="AQ772" s="19"/>
    </row>
    <row r="773">
      <c r="A773" s="14" t="s">
        <v>1185</v>
      </c>
      <c r="B773" s="14" t="s">
        <v>1195</v>
      </c>
      <c r="C773" s="14" t="s">
        <v>1175</v>
      </c>
      <c r="D773" s="14" t="s">
        <v>1190</v>
      </c>
      <c r="E773" s="20">
        <v>46300.0</v>
      </c>
      <c r="F773" s="18">
        <v>11.0</v>
      </c>
      <c r="G773" s="18">
        <v>0.0</v>
      </c>
      <c r="H773" s="18">
        <v>1768.0</v>
      </c>
      <c r="I773" s="18">
        <v>0.0</v>
      </c>
      <c r="J773" s="18">
        <v>25.54249</v>
      </c>
      <c r="K773" s="18">
        <v>25.78164</v>
      </c>
      <c r="L773" s="18">
        <v>26.98577</v>
      </c>
      <c r="M773" s="18">
        <v>20.58903</v>
      </c>
      <c r="N773" s="18">
        <v>0.798593</v>
      </c>
      <c r="O773" s="18">
        <v>0.0</v>
      </c>
      <c r="P773" s="18">
        <v>0.0</v>
      </c>
      <c r="Q773" s="18">
        <v>0.0</v>
      </c>
      <c r="R773" s="18">
        <v>0.066667</v>
      </c>
      <c r="S773" s="18">
        <v>4.125946</v>
      </c>
      <c r="T773" s="18">
        <v>0.066667</v>
      </c>
      <c r="U773" s="18">
        <v>1.0</v>
      </c>
      <c r="V773" s="18">
        <v>1.0</v>
      </c>
      <c r="W773" s="18">
        <v>4.473142</v>
      </c>
      <c r="X773" s="18">
        <v>6.481171</v>
      </c>
      <c r="Y773" s="18">
        <v>2.343786</v>
      </c>
      <c r="Z773" s="18">
        <v>0.0</v>
      </c>
      <c r="AA773" s="18">
        <v>0.6224</v>
      </c>
      <c r="AB773" s="18">
        <v>0.516724</v>
      </c>
      <c r="AC773" s="18">
        <v>1.027814</v>
      </c>
      <c r="AD773" s="18">
        <v>1.909701</v>
      </c>
      <c r="AE773" s="18">
        <v>4.049594</v>
      </c>
      <c r="AF773" s="18">
        <v>7.05873</v>
      </c>
      <c r="AG773" s="18">
        <v>5.967063</v>
      </c>
      <c r="AH773" s="18">
        <v>0.060564</v>
      </c>
      <c r="AI773" s="18">
        <v>1.737694</v>
      </c>
      <c r="AJ773" s="18">
        <v>1.924138</v>
      </c>
      <c r="AK773" s="18">
        <v>2.785764</v>
      </c>
      <c r="AL773" s="19" t="s">
        <v>58</v>
      </c>
      <c r="AM773" s="19"/>
      <c r="AN773" s="19"/>
      <c r="AO773" s="19"/>
      <c r="AP773" s="19"/>
      <c r="AQ773" s="19"/>
    </row>
    <row r="774">
      <c r="A774" s="14" t="s">
        <v>1187</v>
      </c>
      <c r="B774" s="14" t="s">
        <v>1196</v>
      </c>
      <c r="C774" s="14" t="s">
        <v>1175</v>
      </c>
      <c r="D774" s="14" t="s">
        <v>1190</v>
      </c>
      <c r="E774" s="14" t="s">
        <v>62</v>
      </c>
      <c r="F774" s="18">
        <v>233.0</v>
      </c>
      <c r="G774" s="18">
        <v>37.0</v>
      </c>
      <c r="H774" s="18">
        <v>3917.0</v>
      </c>
      <c r="I774" s="18">
        <v>3917.0</v>
      </c>
      <c r="J774" s="18">
        <v>0.0</v>
      </c>
      <c r="K774" s="18">
        <v>0.0</v>
      </c>
      <c r="L774" s="18">
        <v>0.0</v>
      </c>
      <c r="M774" s="18">
        <v>0.0</v>
      </c>
      <c r="N774" s="18">
        <v>0.0</v>
      </c>
      <c r="O774" s="18">
        <v>0.0</v>
      </c>
      <c r="P774" s="18">
        <v>0.0</v>
      </c>
      <c r="Q774" s="18">
        <v>0.0</v>
      </c>
      <c r="R774" s="18">
        <v>0.0</v>
      </c>
      <c r="S774" s="18">
        <v>0.0</v>
      </c>
      <c r="T774" s="18">
        <v>0.0</v>
      </c>
      <c r="U774" s="18">
        <v>0.0</v>
      </c>
      <c r="V774" s="18">
        <v>0.0</v>
      </c>
      <c r="W774" s="18">
        <v>0.0</v>
      </c>
      <c r="X774" s="18">
        <v>0.0</v>
      </c>
      <c r="Y774" s="18">
        <v>0.0</v>
      </c>
      <c r="Z774" s="18">
        <v>0.0</v>
      </c>
      <c r="AA774" s="18">
        <v>0.6224</v>
      </c>
      <c r="AB774" s="18">
        <v>0.516724</v>
      </c>
      <c r="AC774" s="18">
        <v>1.027814</v>
      </c>
      <c r="AD774" s="18">
        <v>0.0</v>
      </c>
      <c r="AE774" s="18">
        <v>0.0</v>
      </c>
      <c r="AF774" s="18">
        <v>0.0</v>
      </c>
      <c r="AG774" s="18">
        <v>0.0</v>
      </c>
      <c r="AH774" s="18">
        <v>0.060564</v>
      </c>
      <c r="AI774" s="18">
        <v>1.737694</v>
      </c>
      <c r="AJ774" s="18">
        <v>1.924138</v>
      </c>
      <c r="AK774" s="18">
        <v>2.785764</v>
      </c>
      <c r="AL774" s="19" t="s">
        <v>58</v>
      </c>
      <c r="AM774" s="19"/>
      <c r="AN774" s="19"/>
      <c r="AO774" s="19"/>
      <c r="AP774" s="19"/>
      <c r="AQ774" s="19"/>
    </row>
    <row r="775">
      <c r="A775" s="14" t="s">
        <v>1173</v>
      </c>
      <c r="B775" s="14" t="s">
        <v>1197</v>
      </c>
      <c r="C775" s="14" t="s">
        <v>1175</v>
      </c>
      <c r="D775" s="14" t="s">
        <v>1198</v>
      </c>
      <c r="E775" s="14" t="s">
        <v>88</v>
      </c>
      <c r="F775" s="18">
        <v>5.0</v>
      </c>
      <c r="G775" s="18">
        <v>0.0</v>
      </c>
      <c r="H775" s="18">
        <v>0.0</v>
      </c>
      <c r="I775" s="18">
        <v>0.0</v>
      </c>
      <c r="J775" s="18">
        <v>0.0</v>
      </c>
      <c r="K775" s="18">
        <v>0.0</v>
      </c>
      <c r="L775" s="18">
        <v>1.146896</v>
      </c>
      <c r="M775" s="18">
        <v>0.0</v>
      </c>
      <c r="N775" s="18">
        <v>0.0</v>
      </c>
      <c r="O775" s="18">
        <v>0.0</v>
      </c>
      <c r="P775" s="18">
        <v>0.0</v>
      </c>
      <c r="Q775" s="18">
        <v>0.0</v>
      </c>
      <c r="R775" s="18">
        <v>0.0</v>
      </c>
      <c r="S775" s="18">
        <v>0.0</v>
      </c>
      <c r="T775" s="18">
        <v>0.0</v>
      </c>
      <c r="U775" s="18">
        <v>0.0</v>
      </c>
      <c r="V775" s="18">
        <v>0.0</v>
      </c>
      <c r="W775" s="18">
        <v>0.0</v>
      </c>
      <c r="X775" s="18">
        <v>0.0</v>
      </c>
      <c r="Y775" s="18">
        <v>0.0</v>
      </c>
      <c r="Z775" s="18">
        <v>0.0</v>
      </c>
      <c r="AA775" s="18">
        <v>2.637447</v>
      </c>
      <c r="AB775" s="18">
        <v>2.284341</v>
      </c>
      <c r="AC775" s="18">
        <v>3.687322</v>
      </c>
      <c r="AD775" s="18">
        <v>0.0</v>
      </c>
      <c r="AE775" s="18">
        <v>20.84812</v>
      </c>
      <c r="AF775" s="18">
        <v>1.720436</v>
      </c>
      <c r="AG775" s="18">
        <v>0.229539</v>
      </c>
      <c r="AH775" s="18">
        <v>0.060564</v>
      </c>
      <c r="AI775" s="18">
        <v>1.737694</v>
      </c>
      <c r="AJ775" s="18">
        <v>1.924138</v>
      </c>
      <c r="AK775" s="18">
        <v>2.785764</v>
      </c>
      <c r="AL775" s="19" t="s">
        <v>58</v>
      </c>
      <c r="AM775" s="19"/>
      <c r="AN775" s="19"/>
      <c r="AO775" s="19"/>
      <c r="AP775" s="19"/>
      <c r="AQ775" s="19"/>
    </row>
    <row r="776">
      <c r="A776" s="14" t="s">
        <v>1177</v>
      </c>
      <c r="B776" s="14" t="s">
        <v>1199</v>
      </c>
      <c r="C776" s="14" t="s">
        <v>1175</v>
      </c>
      <c r="D776" s="14" t="s">
        <v>1198</v>
      </c>
      <c r="E776" s="17">
        <v>46310.0</v>
      </c>
      <c r="F776" s="18">
        <v>7.0</v>
      </c>
      <c r="G776" s="18">
        <v>0.0</v>
      </c>
      <c r="H776" s="18">
        <v>3952.0</v>
      </c>
      <c r="I776" s="18">
        <v>0.0</v>
      </c>
      <c r="J776" s="18">
        <v>96.46137</v>
      </c>
      <c r="K776" s="18">
        <v>83.70399</v>
      </c>
      <c r="L776" s="18">
        <v>79.13198</v>
      </c>
      <c r="M776" s="18">
        <v>75.85184</v>
      </c>
      <c r="N776" s="18">
        <v>0.906191</v>
      </c>
      <c r="O776" s="18">
        <v>0.0</v>
      </c>
      <c r="P776" s="18">
        <v>0.0</v>
      </c>
      <c r="Q776" s="18">
        <v>0.0</v>
      </c>
      <c r="R776" s="18">
        <v>2.663894</v>
      </c>
      <c r="S776" s="18">
        <v>5.188253</v>
      </c>
      <c r="T776" s="18">
        <v>2.663894</v>
      </c>
      <c r="U776" s="18">
        <v>2.663894</v>
      </c>
      <c r="V776" s="18">
        <v>5.188253</v>
      </c>
      <c r="W776" s="18">
        <v>16.58185</v>
      </c>
      <c r="X776" s="18">
        <v>16.58185</v>
      </c>
      <c r="Y776" s="18">
        <v>11.95771</v>
      </c>
      <c r="Z776" s="18">
        <v>0.0</v>
      </c>
      <c r="AA776" s="18">
        <v>2.637447</v>
      </c>
      <c r="AB776" s="18">
        <v>2.284341</v>
      </c>
      <c r="AC776" s="18">
        <v>3.687322</v>
      </c>
      <c r="AD776" s="18">
        <v>2.988419</v>
      </c>
      <c r="AE776" s="18">
        <v>3.506878</v>
      </c>
      <c r="AF776" s="18">
        <v>5.889358</v>
      </c>
      <c r="AG776" s="18">
        <v>5.028049</v>
      </c>
      <c r="AH776" s="18">
        <v>0.060564</v>
      </c>
      <c r="AI776" s="18">
        <v>1.737694</v>
      </c>
      <c r="AJ776" s="18">
        <v>1.924138</v>
      </c>
      <c r="AK776" s="18">
        <v>2.785764</v>
      </c>
      <c r="AL776" s="19" t="s">
        <v>58</v>
      </c>
      <c r="AM776" s="19"/>
      <c r="AN776" s="19"/>
      <c r="AO776" s="19"/>
      <c r="AP776" s="19"/>
      <c r="AQ776" s="19"/>
    </row>
    <row r="777">
      <c r="A777" s="14" t="s">
        <v>1179</v>
      </c>
      <c r="B777" s="14" t="s">
        <v>1200</v>
      </c>
      <c r="C777" s="14" t="s">
        <v>1175</v>
      </c>
      <c r="D777" s="14" t="s">
        <v>1198</v>
      </c>
      <c r="E777" s="14" t="s">
        <v>72</v>
      </c>
      <c r="F777" s="18">
        <v>6.0</v>
      </c>
      <c r="G777" s="18">
        <v>0.0</v>
      </c>
      <c r="H777" s="18">
        <v>1822.0</v>
      </c>
      <c r="I777" s="18">
        <v>0.0</v>
      </c>
      <c r="J777" s="18">
        <v>29.5302</v>
      </c>
      <c r="K777" s="18">
        <v>28.61032</v>
      </c>
      <c r="L777" s="18">
        <v>26.84737</v>
      </c>
      <c r="M777" s="18">
        <v>19.24345</v>
      </c>
      <c r="N777" s="18">
        <v>0.672605</v>
      </c>
      <c r="O777" s="18">
        <v>0.0</v>
      </c>
      <c r="P777" s="18">
        <v>0.0</v>
      </c>
      <c r="Q777" s="18">
        <v>0.0</v>
      </c>
      <c r="R777" s="18">
        <v>7.053573</v>
      </c>
      <c r="S777" s="18">
        <v>7.673588</v>
      </c>
      <c r="T777" s="18">
        <v>2.313294</v>
      </c>
      <c r="U777" s="18">
        <v>2.313294</v>
      </c>
      <c r="V777" s="18">
        <v>7.053573</v>
      </c>
      <c r="W777" s="18">
        <v>7.673588</v>
      </c>
      <c r="X777" s="18">
        <v>7.673588</v>
      </c>
      <c r="Y777" s="18">
        <v>4.768386</v>
      </c>
      <c r="Z777" s="18">
        <v>0.0</v>
      </c>
      <c r="AA777" s="18">
        <v>2.637447</v>
      </c>
      <c r="AB777" s="18">
        <v>2.284341</v>
      </c>
      <c r="AC777" s="18">
        <v>3.687322</v>
      </c>
      <c r="AD777" s="18">
        <v>3.343829</v>
      </c>
      <c r="AE777" s="18">
        <v>3.794275</v>
      </c>
      <c r="AF777" s="18">
        <v>4.530413</v>
      </c>
      <c r="AG777" s="18">
        <v>4.54978</v>
      </c>
      <c r="AH777" s="18">
        <v>0.060564</v>
      </c>
      <c r="AI777" s="18">
        <v>1.737694</v>
      </c>
      <c r="AJ777" s="18">
        <v>1.924138</v>
      </c>
      <c r="AK777" s="18">
        <v>2.785764</v>
      </c>
      <c r="AL777" s="19" t="s">
        <v>58</v>
      </c>
      <c r="AM777" s="19"/>
      <c r="AN777" s="19"/>
      <c r="AO777" s="19"/>
      <c r="AP777" s="19"/>
      <c r="AQ777" s="19"/>
    </row>
    <row r="778">
      <c r="A778" s="14" t="s">
        <v>1181</v>
      </c>
      <c r="B778" s="14" t="s">
        <v>1201</v>
      </c>
      <c r="C778" s="14" t="s">
        <v>1175</v>
      </c>
      <c r="D778" s="14" t="s">
        <v>1198</v>
      </c>
      <c r="E778" s="14" t="s">
        <v>75</v>
      </c>
      <c r="F778" s="18">
        <v>7.0</v>
      </c>
      <c r="G778" s="18">
        <v>0.0</v>
      </c>
      <c r="H778" s="18">
        <v>1899.0</v>
      </c>
      <c r="I778" s="18">
        <v>0.0</v>
      </c>
      <c r="J778" s="18">
        <v>21.33452</v>
      </c>
      <c r="K778" s="18">
        <v>25.81125</v>
      </c>
      <c r="L778" s="18">
        <v>26.72834</v>
      </c>
      <c r="M778" s="18">
        <v>25.33136</v>
      </c>
      <c r="N778" s="18">
        <v>0.981408</v>
      </c>
      <c r="O778" s="18">
        <v>0.0</v>
      </c>
      <c r="P778" s="18">
        <v>0.0</v>
      </c>
      <c r="Q778" s="18">
        <v>0.0</v>
      </c>
      <c r="R778" s="18">
        <v>0.142857</v>
      </c>
      <c r="S778" s="18">
        <v>0.337037</v>
      </c>
      <c r="T778" s="18">
        <v>0.142857</v>
      </c>
      <c r="U778" s="18">
        <v>0.142857</v>
      </c>
      <c r="V778" s="18">
        <v>0.337037</v>
      </c>
      <c r="W778" s="18">
        <v>2.877868</v>
      </c>
      <c r="X778" s="18">
        <v>2.877868</v>
      </c>
      <c r="Y778" s="18">
        <v>3.687322</v>
      </c>
      <c r="Z778" s="18">
        <v>0.0</v>
      </c>
      <c r="AA778" s="18">
        <v>2.637447</v>
      </c>
      <c r="AB778" s="18">
        <v>2.284341</v>
      </c>
      <c r="AC778" s="18">
        <v>3.687322</v>
      </c>
      <c r="AD778" s="18">
        <v>1.561266</v>
      </c>
      <c r="AE778" s="18">
        <v>1.803187</v>
      </c>
      <c r="AF778" s="18">
        <v>3.137458</v>
      </c>
      <c r="AG778" s="18">
        <v>3.687322</v>
      </c>
      <c r="AH778" s="18">
        <v>0.060564</v>
      </c>
      <c r="AI778" s="18">
        <v>1.737694</v>
      </c>
      <c r="AJ778" s="18">
        <v>1.924138</v>
      </c>
      <c r="AK778" s="18">
        <v>2.785764</v>
      </c>
      <c r="AL778" s="19" t="s">
        <v>58</v>
      </c>
      <c r="AM778" s="19"/>
      <c r="AN778" s="19"/>
      <c r="AO778" s="19"/>
      <c r="AP778" s="19"/>
      <c r="AQ778" s="19"/>
    </row>
    <row r="779">
      <c r="A779" s="14" t="s">
        <v>1183</v>
      </c>
      <c r="B779" s="14" t="s">
        <v>1202</v>
      </c>
      <c r="C779" s="14" t="s">
        <v>1175</v>
      </c>
      <c r="D779" s="14" t="s">
        <v>1198</v>
      </c>
      <c r="E779" s="14" t="s">
        <v>60</v>
      </c>
      <c r="F779" s="18">
        <v>14.0</v>
      </c>
      <c r="G779" s="18">
        <v>0.0</v>
      </c>
      <c r="H779" s="18">
        <v>1252.0</v>
      </c>
      <c r="I779" s="18">
        <v>0.0</v>
      </c>
      <c r="J779" s="18">
        <v>21.40031</v>
      </c>
      <c r="K779" s="18">
        <v>14.67493</v>
      </c>
      <c r="L779" s="18">
        <v>13.24519</v>
      </c>
      <c r="M779" s="18">
        <v>11.89171</v>
      </c>
      <c r="N779" s="18">
        <v>0.810342</v>
      </c>
      <c r="O779" s="18">
        <v>0.0</v>
      </c>
      <c r="P779" s="18">
        <v>0.0</v>
      </c>
      <c r="Q779" s="18">
        <v>0.090909</v>
      </c>
      <c r="R779" s="18">
        <v>0.274733</v>
      </c>
      <c r="S779" s="18">
        <v>0.574747</v>
      </c>
      <c r="T779" s="18">
        <v>0.090909</v>
      </c>
      <c r="U779" s="18">
        <v>0.153409</v>
      </c>
      <c r="V779" s="18">
        <v>0.1875</v>
      </c>
      <c r="W779" s="18">
        <v>0.366667</v>
      </c>
      <c r="X779" s="18">
        <v>1.051923</v>
      </c>
      <c r="Y779" s="18">
        <v>1.048209</v>
      </c>
      <c r="Z779" s="18">
        <v>0.0</v>
      </c>
      <c r="AA779" s="18">
        <v>2.637447</v>
      </c>
      <c r="AB779" s="18">
        <v>2.284341</v>
      </c>
      <c r="AC779" s="18">
        <v>3.687322</v>
      </c>
      <c r="AD779" s="18">
        <v>0.650705</v>
      </c>
      <c r="AE779" s="18">
        <v>0.854989</v>
      </c>
      <c r="AF779" s="18">
        <v>1.505735</v>
      </c>
      <c r="AG779" s="18">
        <v>2.120305</v>
      </c>
      <c r="AH779" s="18">
        <v>0.060564</v>
      </c>
      <c r="AI779" s="18">
        <v>1.737694</v>
      </c>
      <c r="AJ779" s="18">
        <v>1.924138</v>
      </c>
      <c r="AK779" s="18">
        <v>2.785764</v>
      </c>
      <c r="AL779" s="19" t="s">
        <v>58</v>
      </c>
      <c r="AM779" s="19"/>
      <c r="AN779" s="19"/>
      <c r="AO779" s="19"/>
      <c r="AP779" s="19"/>
      <c r="AQ779" s="19"/>
    </row>
    <row r="780">
      <c r="A780" s="14" t="s">
        <v>1185</v>
      </c>
      <c r="B780" s="14" t="s">
        <v>1203</v>
      </c>
      <c r="C780" s="14" t="s">
        <v>1175</v>
      </c>
      <c r="D780" s="14" t="s">
        <v>1198</v>
      </c>
      <c r="E780" s="20">
        <v>46300.0</v>
      </c>
      <c r="F780" s="18">
        <v>8.0</v>
      </c>
      <c r="G780" s="18">
        <v>0.0</v>
      </c>
      <c r="H780" s="18">
        <v>4103.0</v>
      </c>
      <c r="I780" s="18">
        <v>0.0</v>
      </c>
      <c r="J780" s="18">
        <v>73.80167</v>
      </c>
      <c r="K780" s="18">
        <v>77.91791</v>
      </c>
      <c r="L780" s="18">
        <v>77.66816</v>
      </c>
      <c r="M780" s="18">
        <v>71.49967</v>
      </c>
      <c r="N780" s="18">
        <v>0.917628</v>
      </c>
      <c r="O780" s="18">
        <v>0.0</v>
      </c>
      <c r="P780" s="18">
        <v>0.0</v>
      </c>
      <c r="Q780" s="18">
        <v>0.0</v>
      </c>
      <c r="R780" s="18">
        <v>2.22592</v>
      </c>
      <c r="S780" s="18">
        <v>2.241341</v>
      </c>
      <c r="T780" s="18">
        <v>1.95098</v>
      </c>
      <c r="U780" s="18">
        <v>2.22592</v>
      </c>
      <c r="V780" s="18">
        <v>2.22592</v>
      </c>
      <c r="W780" s="18">
        <v>2.241341</v>
      </c>
      <c r="X780" s="18">
        <v>12.23266</v>
      </c>
      <c r="Y780" s="18">
        <v>9.739739</v>
      </c>
      <c r="Z780" s="18">
        <v>0.0</v>
      </c>
      <c r="AA780" s="18">
        <v>2.637447</v>
      </c>
      <c r="AB780" s="18">
        <v>2.284341</v>
      </c>
      <c r="AC780" s="18">
        <v>3.687322</v>
      </c>
      <c r="AD780" s="18">
        <v>1.909701</v>
      </c>
      <c r="AE780" s="18">
        <v>4.049594</v>
      </c>
      <c r="AF780" s="18">
        <v>7.05873</v>
      </c>
      <c r="AG780" s="18">
        <v>5.967063</v>
      </c>
      <c r="AH780" s="18">
        <v>0.060564</v>
      </c>
      <c r="AI780" s="18">
        <v>1.737694</v>
      </c>
      <c r="AJ780" s="18">
        <v>1.924138</v>
      </c>
      <c r="AK780" s="18">
        <v>2.785764</v>
      </c>
      <c r="AL780" s="19" t="s">
        <v>58</v>
      </c>
      <c r="AM780" s="19"/>
      <c r="AN780" s="19"/>
      <c r="AO780" s="19"/>
      <c r="AP780" s="19"/>
      <c r="AQ780" s="19"/>
    </row>
    <row r="781">
      <c r="A781" s="14" t="s">
        <v>1187</v>
      </c>
      <c r="B781" s="14" t="s">
        <v>1204</v>
      </c>
      <c r="C781" s="14" t="s">
        <v>1175</v>
      </c>
      <c r="D781" s="14" t="s">
        <v>1198</v>
      </c>
      <c r="E781" s="14" t="s">
        <v>62</v>
      </c>
      <c r="F781" s="18">
        <v>54.0</v>
      </c>
      <c r="G781" s="18">
        <v>1.0</v>
      </c>
      <c r="H781" s="18">
        <v>21.0</v>
      </c>
      <c r="I781" s="18">
        <v>21.0</v>
      </c>
      <c r="J781" s="18">
        <v>0.0</v>
      </c>
      <c r="K781" s="18">
        <v>0.0</v>
      </c>
      <c r="L781" s="18">
        <v>0.0</v>
      </c>
      <c r="M781" s="18">
        <v>0.0</v>
      </c>
      <c r="N781" s="18">
        <v>0.0</v>
      </c>
      <c r="O781" s="18">
        <v>0.0</v>
      </c>
      <c r="P781" s="18">
        <v>0.0</v>
      </c>
      <c r="Q781" s="18">
        <v>0.0</v>
      </c>
      <c r="R781" s="18">
        <v>0.0</v>
      </c>
      <c r="S781" s="18">
        <v>0.0</v>
      </c>
      <c r="T781" s="18">
        <v>0.0</v>
      </c>
      <c r="U781" s="18">
        <v>0.0</v>
      </c>
      <c r="V781" s="18">
        <v>0.0</v>
      </c>
      <c r="W781" s="18">
        <v>0.0</v>
      </c>
      <c r="X781" s="18">
        <v>0.0</v>
      </c>
      <c r="Y781" s="18">
        <v>0.0</v>
      </c>
      <c r="Z781" s="18">
        <v>0.0</v>
      </c>
      <c r="AA781" s="18">
        <v>2.637447</v>
      </c>
      <c r="AB781" s="18">
        <v>2.284341</v>
      </c>
      <c r="AC781" s="18">
        <v>3.687322</v>
      </c>
      <c r="AD781" s="18">
        <v>0.0</v>
      </c>
      <c r="AE781" s="18">
        <v>0.0</v>
      </c>
      <c r="AF781" s="18">
        <v>0.0</v>
      </c>
      <c r="AG781" s="18">
        <v>0.0</v>
      </c>
      <c r="AH781" s="18">
        <v>0.060564</v>
      </c>
      <c r="AI781" s="18">
        <v>1.737694</v>
      </c>
      <c r="AJ781" s="18">
        <v>1.924138</v>
      </c>
      <c r="AK781" s="18">
        <v>2.785764</v>
      </c>
      <c r="AL781" s="19" t="s">
        <v>58</v>
      </c>
      <c r="AM781" s="19"/>
      <c r="AN781" s="19"/>
      <c r="AO781" s="19"/>
      <c r="AP781" s="19"/>
      <c r="AQ781" s="19"/>
    </row>
    <row r="782">
      <c r="A782" s="14" t="s">
        <v>1177</v>
      </c>
      <c r="B782" s="14" t="s">
        <v>1205</v>
      </c>
      <c r="C782" s="14" t="s">
        <v>1175</v>
      </c>
      <c r="D782" s="14" t="s">
        <v>1206</v>
      </c>
      <c r="E782" s="17">
        <v>46310.0</v>
      </c>
      <c r="F782" s="18">
        <v>17.0</v>
      </c>
      <c r="G782" s="18">
        <v>0.0</v>
      </c>
      <c r="H782" s="18">
        <v>3158.0</v>
      </c>
      <c r="I782" s="18">
        <v>0.0</v>
      </c>
      <c r="J782" s="18">
        <v>94.70909</v>
      </c>
      <c r="K782" s="18">
        <v>82.11031</v>
      </c>
      <c r="L782" s="18">
        <v>68.00681</v>
      </c>
      <c r="M782" s="18">
        <v>38.57212</v>
      </c>
      <c r="N782" s="18">
        <v>0.46976</v>
      </c>
      <c r="O782" s="18">
        <v>0.0</v>
      </c>
      <c r="P782" s="18">
        <v>0.416667</v>
      </c>
      <c r="Q782" s="18">
        <v>2.907911</v>
      </c>
      <c r="R782" s="18">
        <v>4.180547</v>
      </c>
      <c r="S782" s="18">
        <v>6.2759</v>
      </c>
      <c r="T782" s="18">
        <v>2.445858</v>
      </c>
      <c r="U782" s="18">
        <v>2.907911</v>
      </c>
      <c r="V782" s="18">
        <v>4.107273</v>
      </c>
      <c r="W782" s="18">
        <v>6.202597</v>
      </c>
      <c r="X782" s="18">
        <v>7.585413</v>
      </c>
      <c r="Y782" s="18">
        <v>4.830018</v>
      </c>
      <c r="Z782" s="18">
        <v>0.305426</v>
      </c>
      <c r="AA782" s="18">
        <v>1.499492</v>
      </c>
      <c r="AB782" s="18">
        <v>1.74184</v>
      </c>
      <c r="AC782" s="18">
        <v>4.830018</v>
      </c>
      <c r="AD782" s="18">
        <v>2.988419</v>
      </c>
      <c r="AE782" s="18">
        <v>3.506878</v>
      </c>
      <c r="AF782" s="18">
        <v>5.889358</v>
      </c>
      <c r="AG782" s="18">
        <v>5.028049</v>
      </c>
      <c r="AH782" s="18">
        <v>0.060564</v>
      </c>
      <c r="AI782" s="18">
        <v>1.737694</v>
      </c>
      <c r="AJ782" s="18">
        <v>1.924138</v>
      </c>
      <c r="AK782" s="18">
        <v>2.785764</v>
      </c>
      <c r="AL782" s="19" t="s">
        <v>58</v>
      </c>
      <c r="AM782" s="19"/>
      <c r="AN782" s="19"/>
      <c r="AO782" s="19"/>
      <c r="AP782" s="19"/>
      <c r="AQ782" s="19"/>
    </row>
    <row r="783">
      <c r="A783" s="14" t="s">
        <v>1179</v>
      </c>
      <c r="B783" s="14" t="s">
        <v>1207</v>
      </c>
      <c r="C783" s="14" t="s">
        <v>1175</v>
      </c>
      <c r="D783" s="14" t="s">
        <v>1206</v>
      </c>
      <c r="E783" s="14" t="s">
        <v>72</v>
      </c>
      <c r="F783" s="18">
        <v>46.0</v>
      </c>
      <c r="G783" s="18">
        <v>0.0</v>
      </c>
      <c r="H783" s="18">
        <v>14575.0</v>
      </c>
      <c r="I783" s="18">
        <v>0.0</v>
      </c>
      <c r="J783" s="18">
        <v>219.4036</v>
      </c>
      <c r="K783" s="18">
        <v>234.485</v>
      </c>
      <c r="L783" s="18">
        <v>201.5878</v>
      </c>
      <c r="M783" s="18">
        <v>101.4833</v>
      </c>
      <c r="N783" s="18">
        <v>0.432792</v>
      </c>
      <c r="O783" s="18">
        <v>1.764611</v>
      </c>
      <c r="P783" s="18">
        <v>2.610074</v>
      </c>
      <c r="Q783" s="18">
        <v>3.314911</v>
      </c>
      <c r="R783" s="18">
        <v>4.361025</v>
      </c>
      <c r="S783" s="18">
        <v>5.734839</v>
      </c>
      <c r="T783" s="18">
        <v>1.85858</v>
      </c>
      <c r="U783" s="18">
        <v>2.931203</v>
      </c>
      <c r="V783" s="18">
        <v>3.764192</v>
      </c>
      <c r="W783" s="18">
        <v>4.383901</v>
      </c>
      <c r="X783" s="18">
        <v>5.734839</v>
      </c>
      <c r="Y783" s="18">
        <v>5.0975</v>
      </c>
      <c r="Z783" s="18">
        <v>0.305426</v>
      </c>
      <c r="AA783" s="18">
        <v>1.499492</v>
      </c>
      <c r="AB783" s="18">
        <v>1.74184</v>
      </c>
      <c r="AC783" s="18">
        <v>4.830018</v>
      </c>
      <c r="AD783" s="18">
        <v>3.343829</v>
      </c>
      <c r="AE783" s="18">
        <v>3.794275</v>
      </c>
      <c r="AF783" s="18">
        <v>4.530413</v>
      </c>
      <c r="AG783" s="18">
        <v>4.54978</v>
      </c>
      <c r="AH783" s="18">
        <v>0.060564</v>
      </c>
      <c r="AI783" s="18">
        <v>1.737694</v>
      </c>
      <c r="AJ783" s="18">
        <v>1.924138</v>
      </c>
      <c r="AK783" s="18">
        <v>2.785764</v>
      </c>
      <c r="AL783" s="19" t="s">
        <v>58</v>
      </c>
      <c r="AM783" s="19"/>
      <c r="AN783" s="19"/>
      <c r="AO783" s="19"/>
      <c r="AP783" s="19"/>
      <c r="AQ783" s="19"/>
    </row>
    <row r="784">
      <c r="A784" s="14" t="s">
        <v>1181</v>
      </c>
      <c r="B784" s="14" t="s">
        <v>1208</v>
      </c>
      <c r="C784" s="14" t="s">
        <v>1175</v>
      </c>
      <c r="D784" s="14" t="s">
        <v>1206</v>
      </c>
      <c r="E784" s="14" t="s">
        <v>75</v>
      </c>
      <c r="F784" s="18">
        <v>16.0</v>
      </c>
      <c r="G784" s="18">
        <v>0.0</v>
      </c>
      <c r="H784" s="18">
        <v>4203.0</v>
      </c>
      <c r="I784" s="18">
        <v>0.0</v>
      </c>
      <c r="J784" s="18">
        <v>34.88751</v>
      </c>
      <c r="K784" s="18">
        <v>37.94945</v>
      </c>
      <c r="L784" s="18">
        <v>36.68285</v>
      </c>
      <c r="M784" s="18">
        <v>24.20305</v>
      </c>
      <c r="N784" s="18">
        <v>0.637771</v>
      </c>
      <c r="O784" s="18">
        <v>0.408967</v>
      </c>
      <c r="P784" s="18">
        <v>0.848162</v>
      </c>
      <c r="Q784" s="18">
        <v>0.958052</v>
      </c>
      <c r="R784" s="18">
        <v>1.4981</v>
      </c>
      <c r="S784" s="18">
        <v>2.090805</v>
      </c>
      <c r="T784" s="18">
        <v>0.648109</v>
      </c>
      <c r="U784" s="18">
        <v>0.958052</v>
      </c>
      <c r="V784" s="18">
        <v>1.176108</v>
      </c>
      <c r="W784" s="18">
        <v>1.4981</v>
      </c>
      <c r="X784" s="18">
        <v>2.090805</v>
      </c>
      <c r="Y784" s="18">
        <v>2.371841</v>
      </c>
      <c r="Z784" s="18">
        <v>0.305426</v>
      </c>
      <c r="AA784" s="18">
        <v>1.499492</v>
      </c>
      <c r="AB784" s="18">
        <v>1.74184</v>
      </c>
      <c r="AC784" s="18">
        <v>4.830018</v>
      </c>
      <c r="AD784" s="18">
        <v>1.561266</v>
      </c>
      <c r="AE784" s="18">
        <v>1.803187</v>
      </c>
      <c r="AF784" s="18">
        <v>3.137458</v>
      </c>
      <c r="AG784" s="18">
        <v>3.687322</v>
      </c>
      <c r="AH784" s="18">
        <v>0.060564</v>
      </c>
      <c r="AI784" s="18">
        <v>1.737694</v>
      </c>
      <c r="AJ784" s="18">
        <v>1.924138</v>
      </c>
      <c r="AK784" s="18">
        <v>2.785764</v>
      </c>
      <c r="AL784" s="19" t="s">
        <v>58</v>
      </c>
      <c r="AM784" s="19"/>
      <c r="AN784" s="19"/>
      <c r="AO784" s="19"/>
      <c r="AP784" s="19"/>
      <c r="AQ784" s="19"/>
    </row>
    <row r="785">
      <c r="A785" s="14" t="s">
        <v>1183</v>
      </c>
      <c r="B785" s="14" t="s">
        <v>1209</v>
      </c>
      <c r="C785" s="14" t="s">
        <v>1175</v>
      </c>
      <c r="D785" s="14" t="s">
        <v>1206</v>
      </c>
      <c r="E785" s="14" t="s">
        <v>60</v>
      </c>
      <c r="F785" s="18">
        <v>73.0</v>
      </c>
      <c r="G785" s="18">
        <v>0.0</v>
      </c>
      <c r="H785" s="18">
        <v>5472.0</v>
      </c>
      <c r="I785" s="18">
        <v>0.0</v>
      </c>
      <c r="J785" s="18">
        <v>56.80829</v>
      </c>
      <c r="K785" s="18">
        <v>45.40312</v>
      </c>
      <c r="L785" s="18">
        <v>43.20596</v>
      </c>
      <c r="M785" s="18">
        <v>25.92599</v>
      </c>
      <c r="N785" s="18">
        <v>0.571018</v>
      </c>
      <c r="O785" s="18">
        <v>0.043478</v>
      </c>
      <c r="P785" s="18">
        <v>0.107259</v>
      </c>
      <c r="Q785" s="18">
        <v>0.218598</v>
      </c>
      <c r="R785" s="18">
        <v>0.422347</v>
      </c>
      <c r="S785" s="18">
        <v>0.656123</v>
      </c>
      <c r="T785" s="18">
        <v>0.052632</v>
      </c>
      <c r="U785" s="18">
        <v>0.147144</v>
      </c>
      <c r="V785" s="18">
        <v>0.287574</v>
      </c>
      <c r="W785" s="18">
        <v>0.448501</v>
      </c>
      <c r="X785" s="18">
        <v>0.670443</v>
      </c>
      <c r="Y785" s="18">
        <v>0.62196</v>
      </c>
      <c r="Z785" s="18">
        <v>0.305426</v>
      </c>
      <c r="AA785" s="18">
        <v>1.499492</v>
      </c>
      <c r="AB785" s="18">
        <v>1.74184</v>
      </c>
      <c r="AC785" s="18">
        <v>4.830018</v>
      </c>
      <c r="AD785" s="18">
        <v>0.650705</v>
      </c>
      <c r="AE785" s="18">
        <v>0.854989</v>
      </c>
      <c r="AF785" s="18">
        <v>1.505735</v>
      </c>
      <c r="AG785" s="18">
        <v>2.120305</v>
      </c>
      <c r="AH785" s="18">
        <v>0.060564</v>
      </c>
      <c r="AI785" s="18">
        <v>1.737694</v>
      </c>
      <c r="AJ785" s="18">
        <v>1.924138</v>
      </c>
      <c r="AK785" s="18">
        <v>2.785764</v>
      </c>
      <c r="AL785" s="19" t="s">
        <v>58</v>
      </c>
      <c r="AM785" s="19"/>
      <c r="AN785" s="19"/>
      <c r="AO785" s="19"/>
      <c r="AP785" s="19"/>
      <c r="AQ785" s="19"/>
    </row>
    <row r="786">
      <c r="A786" s="14" t="s">
        <v>1185</v>
      </c>
      <c r="B786" s="14" t="s">
        <v>1210</v>
      </c>
      <c r="C786" s="14" t="s">
        <v>1175</v>
      </c>
      <c r="D786" s="14" t="s">
        <v>1206</v>
      </c>
      <c r="E786" s="20">
        <v>46300.0</v>
      </c>
      <c r="F786" s="18">
        <v>5.0</v>
      </c>
      <c r="G786" s="18">
        <v>0.0</v>
      </c>
      <c r="H786" s="18">
        <v>1758.0</v>
      </c>
      <c r="I786" s="18">
        <v>0.0</v>
      </c>
      <c r="J786" s="18">
        <v>27.38374</v>
      </c>
      <c r="K786" s="18">
        <v>25.06115</v>
      </c>
      <c r="L786" s="18">
        <v>21.03647</v>
      </c>
      <c r="M786" s="18">
        <v>23.56948</v>
      </c>
      <c r="N786" s="18">
        <v>0.940479</v>
      </c>
      <c r="O786" s="18">
        <v>0.0</v>
      </c>
      <c r="P786" s="18">
        <v>0.233333</v>
      </c>
      <c r="Q786" s="18">
        <v>0.233333</v>
      </c>
      <c r="R786" s="18">
        <v>0.433333</v>
      </c>
      <c r="S786" s="18">
        <v>0.825</v>
      </c>
      <c r="T786" s="18">
        <v>0.233333</v>
      </c>
      <c r="U786" s="18">
        <v>0.233333</v>
      </c>
      <c r="V786" s="18">
        <v>0.433333</v>
      </c>
      <c r="W786" s="18">
        <v>0.825</v>
      </c>
      <c r="X786" s="18">
        <v>0.825</v>
      </c>
      <c r="Y786" s="18">
        <v>5.01223</v>
      </c>
      <c r="Z786" s="18">
        <v>0.305426</v>
      </c>
      <c r="AA786" s="18">
        <v>1.499492</v>
      </c>
      <c r="AB786" s="18">
        <v>1.74184</v>
      </c>
      <c r="AC786" s="18">
        <v>4.830018</v>
      </c>
      <c r="AD786" s="18">
        <v>1.909701</v>
      </c>
      <c r="AE786" s="18">
        <v>4.049594</v>
      </c>
      <c r="AF786" s="18">
        <v>7.05873</v>
      </c>
      <c r="AG786" s="18">
        <v>5.967063</v>
      </c>
      <c r="AH786" s="18">
        <v>0.060564</v>
      </c>
      <c r="AI786" s="18">
        <v>1.737694</v>
      </c>
      <c r="AJ786" s="18">
        <v>1.924138</v>
      </c>
      <c r="AK786" s="18">
        <v>2.785764</v>
      </c>
      <c r="AL786" s="19" t="s">
        <v>58</v>
      </c>
      <c r="AM786" s="19"/>
      <c r="AN786" s="19"/>
      <c r="AO786" s="19"/>
      <c r="AP786" s="19"/>
      <c r="AQ786" s="19"/>
    </row>
    <row r="787">
      <c r="A787" s="14" t="s">
        <v>1187</v>
      </c>
      <c r="B787" s="14" t="s">
        <v>1211</v>
      </c>
      <c r="C787" s="14" t="s">
        <v>1175</v>
      </c>
      <c r="D787" s="14" t="s">
        <v>1206</v>
      </c>
      <c r="E787" s="14" t="s">
        <v>62</v>
      </c>
      <c r="F787" s="18">
        <v>87.0</v>
      </c>
      <c r="G787" s="18">
        <v>31.0</v>
      </c>
      <c r="H787" s="18">
        <v>2984.0</v>
      </c>
      <c r="I787" s="18">
        <v>2984.0</v>
      </c>
      <c r="J787" s="18">
        <v>0.0</v>
      </c>
      <c r="K787" s="18">
        <v>0.0</v>
      </c>
      <c r="L787" s="18">
        <v>0.0</v>
      </c>
      <c r="M787" s="18">
        <v>0.0</v>
      </c>
      <c r="N787" s="18">
        <v>0.0</v>
      </c>
      <c r="O787" s="18">
        <v>0.0</v>
      </c>
      <c r="P787" s="18">
        <v>0.0</v>
      </c>
      <c r="Q787" s="18">
        <v>0.0</v>
      </c>
      <c r="R787" s="18">
        <v>0.0</v>
      </c>
      <c r="S787" s="18">
        <v>0.0</v>
      </c>
      <c r="T787" s="18">
        <v>0.0</v>
      </c>
      <c r="U787" s="18">
        <v>0.0</v>
      </c>
      <c r="V787" s="18">
        <v>0.0</v>
      </c>
      <c r="W787" s="18">
        <v>0.0</v>
      </c>
      <c r="X787" s="18">
        <v>0.0</v>
      </c>
      <c r="Y787" s="18">
        <v>0.0</v>
      </c>
      <c r="Z787" s="18">
        <v>0.305426</v>
      </c>
      <c r="AA787" s="18">
        <v>1.499492</v>
      </c>
      <c r="AB787" s="18">
        <v>1.74184</v>
      </c>
      <c r="AC787" s="18">
        <v>4.830018</v>
      </c>
      <c r="AD787" s="18">
        <v>0.0</v>
      </c>
      <c r="AE787" s="18">
        <v>0.0</v>
      </c>
      <c r="AF787" s="18">
        <v>0.0</v>
      </c>
      <c r="AG787" s="18">
        <v>0.0</v>
      </c>
      <c r="AH787" s="18">
        <v>0.060564</v>
      </c>
      <c r="AI787" s="18">
        <v>1.737694</v>
      </c>
      <c r="AJ787" s="18">
        <v>1.924138</v>
      </c>
      <c r="AK787" s="18">
        <v>2.785764</v>
      </c>
      <c r="AL787" s="19" t="s">
        <v>58</v>
      </c>
      <c r="AM787" s="19"/>
      <c r="AN787" s="19"/>
      <c r="AO787" s="19"/>
      <c r="AP787" s="19"/>
      <c r="AQ787" s="19"/>
    </row>
    <row r="788">
      <c r="A788" s="14" t="s">
        <v>1173</v>
      </c>
      <c r="B788" s="14" t="s">
        <v>1212</v>
      </c>
      <c r="C788" s="14" t="s">
        <v>1175</v>
      </c>
      <c r="D788" s="14" t="s">
        <v>1213</v>
      </c>
      <c r="E788" s="14" t="s">
        <v>88</v>
      </c>
      <c r="F788" s="18">
        <v>6.0</v>
      </c>
      <c r="G788" s="18">
        <v>0.0</v>
      </c>
      <c r="H788" s="18">
        <v>519.0</v>
      </c>
      <c r="I788" s="18">
        <v>0.0</v>
      </c>
      <c r="J788" s="18">
        <v>0.857143</v>
      </c>
      <c r="K788" s="18">
        <v>1.377234</v>
      </c>
      <c r="L788" s="18">
        <v>2.331579</v>
      </c>
      <c r="M788" s="18">
        <v>1.377234</v>
      </c>
      <c r="N788" s="18">
        <v>1.0</v>
      </c>
      <c r="O788" s="18">
        <v>0.0</v>
      </c>
      <c r="P788" s="18">
        <v>0.0</v>
      </c>
      <c r="Q788" s="18">
        <v>0.0</v>
      </c>
      <c r="R788" s="18">
        <v>0.0</v>
      </c>
      <c r="S788" s="18">
        <v>0.272727</v>
      </c>
      <c r="T788" s="18">
        <v>0.272727</v>
      </c>
      <c r="U788" s="18">
        <v>0.272727</v>
      </c>
      <c r="V788" s="18">
        <v>0.272727</v>
      </c>
      <c r="W788" s="18">
        <v>1.104506</v>
      </c>
      <c r="X788" s="18">
        <v>1.104506</v>
      </c>
      <c r="Y788" s="18">
        <v>0.229539</v>
      </c>
      <c r="Z788" s="18">
        <v>1.010936</v>
      </c>
      <c r="AA788" s="18">
        <v>4.4484</v>
      </c>
      <c r="AB788" s="18">
        <v>4.42345</v>
      </c>
      <c r="AC788" s="18">
        <v>4.790635</v>
      </c>
      <c r="AD788" s="18">
        <v>0.0</v>
      </c>
      <c r="AE788" s="18">
        <v>20.84812</v>
      </c>
      <c r="AF788" s="18">
        <v>1.720436</v>
      </c>
      <c r="AG788" s="18">
        <v>0.229539</v>
      </c>
      <c r="AH788" s="18">
        <v>0.060564</v>
      </c>
      <c r="AI788" s="18">
        <v>1.737694</v>
      </c>
      <c r="AJ788" s="18">
        <v>1.924138</v>
      </c>
      <c r="AK788" s="18">
        <v>2.785764</v>
      </c>
      <c r="AL788" s="19" t="s">
        <v>58</v>
      </c>
      <c r="AM788" s="19"/>
      <c r="AN788" s="19"/>
      <c r="AO788" s="19"/>
      <c r="AP788" s="19"/>
      <c r="AQ788" s="19"/>
    </row>
    <row r="789">
      <c r="A789" s="14" t="s">
        <v>1177</v>
      </c>
      <c r="B789" s="14" t="s">
        <v>1214</v>
      </c>
      <c r="C789" s="14" t="s">
        <v>1175</v>
      </c>
      <c r="D789" s="14" t="s">
        <v>1213</v>
      </c>
      <c r="E789" s="20">
        <v>46310.0</v>
      </c>
      <c r="F789" s="18">
        <v>21.0</v>
      </c>
      <c r="G789" s="18">
        <v>0.0</v>
      </c>
      <c r="H789" s="18">
        <v>19217.0</v>
      </c>
      <c r="I789" s="18">
        <v>0.0</v>
      </c>
      <c r="J789" s="18">
        <v>225.4544</v>
      </c>
      <c r="K789" s="18">
        <v>220.3426</v>
      </c>
      <c r="L789" s="18">
        <v>205.686</v>
      </c>
      <c r="M789" s="18">
        <v>117.7572</v>
      </c>
      <c r="N789" s="18">
        <v>0.534427</v>
      </c>
      <c r="O789" s="18">
        <v>0.730803</v>
      </c>
      <c r="P789" s="18">
        <v>0.917366</v>
      </c>
      <c r="Q789" s="18">
        <v>4.584823</v>
      </c>
      <c r="R789" s="18">
        <v>7.092816</v>
      </c>
      <c r="S789" s="18">
        <v>15.50435</v>
      </c>
      <c r="T789" s="18">
        <v>0.852381</v>
      </c>
      <c r="U789" s="18">
        <v>3.703476</v>
      </c>
      <c r="V789" s="18">
        <v>5.28092</v>
      </c>
      <c r="W789" s="18">
        <v>8.704223</v>
      </c>
      <c r="X789" s="18">
        <v>15.81165</v>
      </c>
      <c r="Y789" s="18">
        <v>10.49251</v>
      </c>
      <c r="Z789" s="18">
        <v>1.010936</v>
      </c>
      <c r="AA789" s="18">
        <v>4.4484</v>
      </c>
      <c r="AB789" s="18">
        <v>4.42345</v>
      </c>
      <c r="AC789" s="18">
        <v>4.790635</v>
      </c>
      <c r="AD789" s="18">
        <v>2.988419</v>
      </c>
      <c r="AE789" s="18">
        <v>3.506878</v>
      </c>
      <c r="AF789" s="18">
        <v>5.889358</v>
      </c>
      <c r="AG789" s="18">
        <v>5.028049</v>
      </c>
      <c r="AH789" s="18">
        <v>0.060564</v>
      </c>
      <c r="AI789" s="18">
        <v>1.737694</v>
      </c>
      <c r="AJ789" s="18">
        <v>1.924138</v>
      </c>
      <c r="AK789" s="18">
        <v>2.785764</v>
      </c>
      <c r="AL789" s="19" t="s">
        <v>58</v>
      </c>
      <c r="AM789" s="19"/>
      <c r="AN789" s="19"/>
      <c r="AO789" s="19"/>
      <c r="AP789" s="19"/>
      <c r="AQ789" s="19"/>
    </row>
    <row r="790">
      <c r="A790" s="14" t="s">
        <v>1179</v>
      </c>
      <c r="B790" s="14" t="s">
        <v>1215</v>
      </c>
      <c r="C790" s="14" t="s">
        <v>1175</v>
      </c>
      <c r="D790" s="14" t="s">
        <v>1213</v>
      </c>
      <c r="E790" s="14" t="s">
        <v>72</v>
      </c>
      <c r="F790" s="18">
        <v>14.0</v>
      </c>
      <c r="G790" s="18">
        <v>0.0</v>
      </c>
      <c r="H790" s="18">
        <v>9609.0</v>
      </c>
      <c r="I790" s="18">
        <v>0.0</v>
      </c>
      <c r="J790" s="18">
        <v>127.7672</v>
      </c>
      <c r="K790" s="18">
        <v>119.0347</v>
      </c>
      <c r="L790" s="18">
        <v>114.8179</v>
      </c>
      <c r="M790" s="18">
        <v>49.10245</v>
      </c>
      <c r="N790" s="18">
        <v>0.412505</v>
      </c>
      <c r="O790" s="18">
        <v>2.011047</v>
      </c>
      <c r="P790" s="18">
        <v>4.065594</v>
      </c>
      <c r="Q790" s="18">
        <v>5.510783</v>
      </c>
      <c r="R790" s="18">
        <v>7.549381</v>
      </c>
      <c r="S790" s="18">
        <v>10.78712</v>
      </c>
      <c r="T790" s="18">
        <v>2.011047</v>
      </c>
      <c r="U790" s="18">
        <v>4.065594</v>
      </c>
      <c r="V790" s="18">
        <v>5.510783</v>
      </c>
      <c r="W790" s="18">
        <v>7.549381</v>
      </c>
      <c r="X790" s="18">
        <v>10.78712</v>
      </c>
      <c r="Y790" s="18">
        <v>8.502478</v>
      </c>
      <c r="Z790" s="18">
        <v>1.010936</v>
      </c>
      <c r="AA790" s="18">
        <v>4.4484</v>
      </c>
      <c r="AB790" s="18">
        <v>4.42345</v>
      </c>
      <c r="AC790" s="18">
        <v>4.790635</v>
      </c>
      <c r="AD790" s="18">
        <v>3.343829</v>
      </c>
      <c r="AE790" s="18">
        <v>3.794275</v>
      </c>
      <c r="AF790" s="18">
        <v>4.530413</v>
      </c>
      <c r="AG790" s="18">
        <v>4.54978</v>
      </c>
      <c r="AH790" s="18">
        <v>0.060564</v>
      </c>
      <c r="AI790" s="18">
        <v>1.737694</v>
      </c>
      <c r="AJ790" s="18">
        <v>1.924138</v>
      </c>
      <c r="AK790" s="18">
        <v>2.785764</v>
      </c>
      <c r="AL790" s="19" t="s">
        <v>58</v>
      </c>
      <c r="AM790" s="19"/>
      <c r="AN790" s="19"/>
      <c r="AO790" s="19"/>
      <c r="AP790" s="19"/>
      <c r="AQ790" s="19"/>
    </row>
    <row r="791">
      <c r="A791" s="14" t="s">
        <v>1181</v>
      </c>
      <c r="B791" s="14" t="s">
        <v>1216</v>
      </c>
      <c r="C791" s="14" t="s">
        <v>1175</v>
      </c>
      <c r="D791" s="14" t="s">
        <v>1213</v>
      </c>
      <c r="E791" s="14" t="s">
        <v>75</v>
      </c>
      <c r="F791" s="18">
        <v>15.0</v>
      </c>
      <c r="G791" s="18">
        <v>0.0</v>
      </c>
      <c r="H791" s="18">
        <v>6418.0</v>
      </c>
      <c r="I791" s="18">
        <v>0.0</v>
      </c>
      <c r="J791" s="18">
        <v>65.19024</v>
      </c>
      <c r="K791" s="18">
        <v>71.85953</v>
      </c>
      <c r="L791" s="18">
        <v>70.50188</v>
      </c>
      <c r="M791" s="18">
        <v>42.47831</v>
      </c>
      <c r="N791" s="18">
        <v>0.59113</v>
      </c>
      <c r="O791" s="18">
        <v>1.585252</v>
      </c>
      <c r="P791" s="18">
        <v>2.348636</v>
      </c>
      <c r="Q791" s="18">
        <v>2.423563</v>
      </c>
      <c r="R791" s="18">
        <v>2.743687</v>
      </c>
      <c r="S791" s="18">
        <v>3.59432</v>
      </c>
      <c r="T791" s="18">
        <v>1.960089</v>
      </c>
      <c r="U791" s="18">
        <v>2.348636</v>
      </c>
      <c r="V791" s="18">
        <v>2.457965</v>
      </c>
      <c r="W791" s="18">
        <v>2.859923</v>
      </c>
      <c r="X791" s="18">
        <v>3.59432</v>
      </c>
      <c r="Y791" s="18">
        <v>4.790635</v>
      </c>
      <c r="Z791" s="18">
        <v>1.010936</v>
      </c>
      <c r="AA791" s="18">
        <v>4.4484</v>
      </c>
      <c r="AB791" s="18">
        <v>4.42345</v>
      </c>
      <c r="AC791" s="18">
        <v>4.790635</v>
      </c>
      <c r="AD791" s="18">
        <v>1.561266</v>
      </c>
      <c r="AE791" s="18">
        <v>1.803187</v>
      </c>
      <c r="AF791" s="18">
        <v>3.137458</v>
      </c>
      <c r="AG791" s="18">
        <v>3.687322</v>
      </c>
      <c r="AH791" s="18">
        <v>0.060564</v>
      </c>
      <c r="AI791" s="18">
        <v>1.737694</v>
      </c>
      <c r="AJ791" s="18">
        <v>1.924138</v>
      </c>
      <c r="AK791" s="18">
        <v>2.785764</v>
      </c>
      <c r="AL791" s="19" t="s">
        <v>58</v>
      </c>
      <c r="AM791" s="19"/>
      <c r="AN791" s="19"/>
      <c r="AO791" s="19"/>
      <c r="AP791" s="19"/>
      <c r="AQ791" s="19"/>
    </row>
    <row r="792">
      <c r="A792" s="14" t="s">
        <v>1183</v>
      </c>
      <c r="B792" s="14" t="s">
        <v>1217</v>
      </c>
      <c r="C792" s="14" t="s">
        <v>1175</v>
      </c>
      <c r="D792" s="14" t="s">
        <v>1213</v>
      </c>
      <c r="E792" s="14" t="s">
        <v>60</v>
      </c>
      <c r="F792" s="18">
        <v>28.0</v>
      </c>
      <c r="G792" s="18">
        <v>1.0</v>
      </c>
      <c r="H792" s="18">
        <v>7635.0</v>
      </c>
      <c r="I792" s="18">
        <v>129.0</v>
      </c>
      <c r="J792" s="18">
        <v>67.70222</v>
      </c>
      <c r="K792" s="18">
        <v>70.97361</v>
      </c>
      <c r="L792" s="18">
        <v>70.26279</v>
      </c>
      <c r="M792" s="18">
        <v>42.19525</v>
      </c>
      <c r="N792" s="18">
        <v>0.59452</v>
      </c>
      <c r="O792" s="18">
        <v>0.0</v>
      </c>
      <c r="P792" s="18">
        <v>0.176923</v>
      </c>
      <c r="Q792" s="18">
        <v>0.528352</v>
      </c>
      <c r="R792" s="18">
        <v>1.745911</v>
      </c>
      <c r="S792" s="18">
        <v>3.137835</v>
      </c>
      <c r="T792" s="18">
        <v>0.178462</v>
      </c>
      <c r="U792" s="18">
        <v>0.528352</v>
      </c>
      <c r="V792" s="18">
        <v>1.431409</v>
      </c>
      <c r="W792" s="18">
        <v>1.925675</v>
      </c>
      <c r="X792" s="18">
        <v>3.235714</v>
      </c>
      <c r="Y792" s="18">
        <v>2.534772</v>
      </c>
      <c r="Z792" s="18">
        <v>1.010936</v>
      </c>
      <c r="AA792" s="18">
        <v>4.4484</v>
      </c>
      <c r="AB792" s="18">
        <v>4.42345</v>
      </c>
      <c r="AC792" s="18">
        <v>4.790635</v>
      </c>
      <c r="AD792" s="18">
        <v>0.650705</v>
      </c>
      <c r="AE792" s="18">
        <v>0.854989</v>
      </c>
      <c r="AF792" s="18">
        <v>1.505735</v>
      </c>
      <c r="AG792" s="18">
        <v>2.120305</v>
      </c>
      <c r="AH792" s="18">
        <v>0.060564</v>
      </c>
      <c r="AI792" s="18">
        <v>1.737694</v>
      </c>
      <c r="AJ792" s="18">
        <v>1.924138</v>
      </c>
      <c r="AK792" s="18">
        <v>2.785764</v>
      </c>
      <c r="AL792" s="19" t="s">
        <v>58</v>
      </c>
      <c r="AM792" s="19"/>
      <c r="AN792" s="19"/>
      <c r="AO792" s="19"/>
      <c r="AP792" s="19"/>
      <c r="AQ792" s="19"/>
    </row>
    <row r="793">
      <c r="A793" s="14" t="s">
        <v>1185</v>
      </c>
      <c r="B793" s="14" t="s">
        <v>1218</v>
      </c>
      <c r="C793" s="14" t="s">
        <v>1175</v>
      </c>
      <c r="D793" s="14" t="s">
        <v>1213</v>
      </c>
      <c r="E793" s="20">
        <v>46300.0</v>
      </c>
      <c r="F793" s="18">
        <v>10.0</v>
      </c>
      <c r="G793" s="18">
        <v>0.0</v>
      </c>
      <c r="H793" s="18">
        <v>7745.0</v>
      </c>
      <c r="I793" s="18">
        <v>0.0</v>
      </c>
      <c r="J793" s="18">
        <v>135.1538</v>
      </c>
      <c r="K793" s="18">
        <v>126.8485</v>
      </c>
      <c r="L793" s="18">
        <v>118.9813</v>
      </c>
      <c r="M793" s="18">
        <v>68.20556</v>
      </c>
      <c r="N793" s="18">
        <v>0.537693</v>
      </c>
      <c r="O793" s="18">
        <v>0.0</v>
      </c>
      <c r="P793" s="18">
        <v>1.169444</v>
      </c>
      <c r="Q793" s="18">
        <v>7.476704</v>
      </c>
      <c r="R793" s="18">
        <v>9.349282</v>
      </c>
      <c r="S793" s="18">
        <v>16.68363</v>
      </c>
      <c r="T793" s="18">
        <v>1.169444</v>
      </c>
      <c r="U793" s="18">
        <v>7.476704</v>
      </c>
      <c r="V793" s="18">
        <v>7.947845</v>
      </c>
      <c r="W793" s="18">
        <v>16.01599</v>
      </c>
      <c r="X793" s="18">
        <v>16.68363</v>
      </c>
      <c r="Y793" s="18">
        <v>12.68485</v>
      </c>
      <c r="Z793" s="18">
        <v>1.010936</v>
      </c>
      <c r="AA793" s="18">
        <v>4.4484</v>
      </c>
      <c r="AB793" s="18">
        <v>4.42345</v>
      </c>
      <c r="AC793" s="18">
        <v>4.790635</v>
      </c>
      <c r="AD793" s="18">
        <v>1.909701</v>
      </c>
      <c r="AE793" s="18">
        <v>4.049594</v>
      </c>
      <c r="AF793" s="18">
        <v>7.05873</v>
      </c>
      <c r="AG793" s="18">
        <v>5.967063</v>
      </c>
      <c r="AH793" s="18">
        <v>0.060564</v>
      </c>
      <c r="AI793" s="18">
        <v>1.737694</v>
      </c>
      <c r="AJ793" s="18">
        <v>1.924138</v>
      </c>
      <c r="AK793" s="18">
        <v>2.785764</v>
      </c>
      <c r="AL793" s="19" t="s">
        <v>58</v>
      </c>
      <c r="AM793" s="19"/>
      <c r="AN793" s="19"/>
      <c r="AO793" s="19"/>
      <c r="AP793" s="19"/>
      <c r="AQ793" s="19"/>
    </row>
    <row r="794">
      <c r="A794" s="14" t="s">
        <v>1187</v>
      </c>
      <c r="B794" s="14" t="s">
        <v>1219</v>
      </c>
      <c r="C794" s="14" t="s">
        <v>1175</v>
      </c>
      <c r="D794" s="14" t="s">
        <v>1213</v>
      </c>
      <c r="E794" s="14" t="s">
        <v>62</v>
      </c>
      <c r="F794" s="18">
        <v>44.0</v>
      </c>
      <c r="G794" s="18">
        <v>3.0</v>
      </c>
      <c r="H794" s="18">
        <v>73.0</v>
      </c>
      <c r="I794" s="18">
        <v>73.0</v>
      </c>
      <c r="J794" s="18">
        <v>0.0</v>
      </c>
      <c r="K794" s="18">
        <v>0.0</v>
      </c>
      <c r="L794" s="18">
        <v>0.0</v>
      </c>
      <c r="M794" s="18">
        <v>0.0</v>
      </c>
      <c r="N794" s="18">
        <v>0.0</v>
      </c>
      <c r="O794" s="18">
        <v>0.0</v>
      </c>
      <c r="P794" s="18">
        <v>0.0</v>
      </c>
      <c r="Q794" s="18">
        <v>0.0</v>
      </c>
      <c r="R794" s="18">
        <v>0.0</v>
      </c>
      <c r="S794" s="18">
        <v>0.0</v>
      </c>
      <c r="T794" s="18">
        <v>0.0</v>
      </c>
      <c r="U794" s="18">
        <v>0.0</v>
      </c>
      <c r="V794" s="18">
        <v>0.0</v>
      </c>
      <c r="W794" s="18">
        <v>0.0</v>
      </c>
      <c r="X794" s="18">
        <v>0.0</v>
      </c>
      <c r="Y794" s="18">
        <v>0.0</v>
      </c>
      <c r="Z794" s="18">
        <v>1.010936</v>
      </c>
      <c r="AA794" s="18">
        <v>4.4484</v>
      </c>
      <c r="AB794" s="18">
        <v>4.42345</v>
      </c>
      <c r="AC794" s="18">
        <v>4.790635</v>
      </c>
      <c r="AD794" s="18">
        <v>0.0</v>
      </c>
      <c r="AE794" s="18">
        <v>0.0</v>
      </c>
      <c r="AF794" s="18">
        <v>0.0</v>
      </c>
      <c r="AG794" s="18">
        <v>0.0</v>
      </c>
      <c r="AH794" s="18">
        <v>0.060564</v>
      </c>
      <c r="AI794" s="18">
        <v>1.737694</v>
      </c>
      <c r="AJ794" s="18">
        <v>1.924138</v>
      </c>
      <c r="AK794" s="18">
        <v>2.785764</v>
      </c>
      <c r="AL794" s="19" t="s">
        <v>58</v>
      </c>
      <c r="AM794" s="19"/>
      <c r="AN794" s="19"/>
      <c r="AO794" s="19"/>
      <c r="AP794" s="19"/>
      <c r="AQ794" s="19"/>
    </row>
    <row r="795">
      <c r="A795" s="14" t="s">
        <v>1173</v>
      </c>
      <c r="B795" s="14" t="s">
        <v>1220</v>
      </c>
      <c r="C795" s="14" t="s">
        <v>1175</v>
      </c>
      <c r="D795" s="14" t="s">
        <v>1221</v>
      </c>
      <c r="E795" s="14" t="s">
        <v>88</v>
      </c>
      <c r="F795" s="18">
        <v>8.0</v>
      </c>
      <c r="G795" s="18">
        <v>0.0</v>
      </c>
      <c r="H795" s="18">
        <v>0.0</v>
      </c>
      <c r="I795" s="18">
        <v>0.0</v>
      </c>
      <c r="J795" s="18">
        <v>0.0</v>
      </c>
      <c r="K795" s="18">
        <v>0.0</v>
      </c>
      <c r="L795" s="18">
        <v>0.129167</v>
      </c>
      <c r="M795" s="18">
        <v>0.0</v>
      </c>
      <c r="N795" s="18">
        <v>0.0</v>
      </c>
      <c r="O795" s="18">
        <v>0.0</v>
      </c>
      <c r="P795" s="18">
        <v>0.0</v>
      </c>
      <c r="Q795" s="18">
        <v>0.0</v>
      </c>
      <c r="R795" s="18">
        <v>0.0</v>
      </c>
      <c r="S795" s="18">
        <v>0.0</v>
      </c>
      <c r="T795" s="18">
        <v>0.0</v>
      </c>
      <c r="U795" s="18">
        <v>0.0</v>
      </c>
      <c r="V795" s="18">
        <v>0.0</v>
      </c>
      <c r="W795" s="18">
        <v>0.0</v>
      </c>
      <c r="X795" s="18">
        <v>0.0</v>
      </c>
      <c r="Y795" s="18">
        <v>0.0</v>
      </c>
      <c r="Z795" s="18">
        <v>0.152699</v>
      </c>
      <c r="AA795" s="18">
        <v>1.436148</v>
      </c>
      <c r="AB795" s="18">
        <v>1.339031</v>
      </c>
      <c r="AC795" s="18">
        <v>2.120305</v>
      </c>
      <c r="AD795" s="18">
        <v>0.0</v>
      </c>
      <c r="AE795" s="18">
        <v>20.84812</v>
      </c>
      <c r="AF795" s="18">
        <v>1.720436</v>
      </c>
      <c r="AG795" s="18">
        <v>0.229539</v>
      </c>
      <c r="AH795" s="18">
        <v>0.060564</v>
      </c>
      <c r="AI795" s="18">
        <v>1.737694</v>
      </c>
      <c r="AJ795" s="18">
        <v>1.924138</v>
      </c>
      <c r="AK795" s="18">
        <v>2.785764</v>
      </c>
      <c r="AL795" s="19" t="s">
        <v>58</v>
      </c>
      <c r="AM795" s="19"/>
      <c r="AN795" s="19"/>
      <c r="AO795" s="19"/>
      <c r="AP795" s="19"/>
      <c r="AQ795" s="19"/>
    </row>
    <row r="796">
      <c r="A796" s="14" t="s">
        <v>1177</v>
      </c>
      <c r="B796" s="14" t="s">
        <v>1222</v>
      </c>
      <c r="C796" s="14" t="s">
        <v>1175</v>
      </c>
      <c r="D796" s="14" t="s">
        <v>1221</v>
      </c>
      <c r="E796" s="20">
        <v>46310.0</v>
      </c>
      <c r="F796" s="18">
        <v>29.0</v>
      </c>
      <c r="G796" s="18">
        <v>0.0</v>
      </c>
      <c r="H796" s="18">
        <v>5020.0</v>
      </c>
      <c r="I796" s="18">
        <v>0.0</v>
      </c>
      <c r="J796" s="18">
        <v>65.23246</v>
      </c>
      <c r="K796" s="18">
        <v>70.62252</v>
      </c>
      <c r="L796" s="18">
        <v>62.00189</v>
      </c>
      <c r="M796" s="18">
        <v>41.62379</v>
      </c>
      <c r="N796" s="18">
        <v>0.589384</v>
      </c>
      <c r="O796" s="18">
        <v>0.334524</v>
      </c>
      <c r="P796" s="18">
        <v>0.479202</v>
      </c>
      <c r="Q796" s="18">
        <v>0.567236</v>
      </c>
      <c r="R796" s="18">
        <v>1.580175</v>
      </c>
      <c r="S796" s="18">
        <v>3.060824</v>
      </c>
      <c r="T796" s="18">
        <v>0.363849</v>
      </c>
      <c r="U796" s="18">
        <v>0.503704</v>
      </c>
      <c r="V796" s="18">
        <v>0.639336</v>
      </c>
      <c r="W796" s="18">
        <v>1.609898</v>
      </c>
      <c r="X796" s="18">
        <v>3.060824</v>
      </c>
      <c r="Y796" s="18">
        <v>2.435259</v>
      </c>
      <c r="Z796" s="18">
        <v>0.152699</v>
      </c>
      <c r="AA796" s="18">
        <v>1.436148</v>
      </c>
      <c r="AB796" s="18">
        <v>1.339031</v>
      </c>
      <c r="AC796" s="18">
        <v>2.120305</v>
      </c>
      <c r="AD796" s="18">
        <v>2.988419</v>
      </c>
      <c r="AE796" s="18">
        <v>3.506878</v>
      </c>
      <c r="AF796" s="18">
        <v>5.889358</v>
      </c>
      <c r="AG796" s="18">
        <v>5.028049</v>
      </c>
      <c r="AH796" s="18">
        <v>0.060564</v>
      </c>
      <c r="AI796" s="18">
        <v>1.737694</v>
      </c>
      <c r="AJ796" s="18">
        <v>1.924138</v>
      </c>
      <c r="AK796" s="18">
        <v>2.785764</v>
      </c>
      <c r="AL796" s="19" t="s">
        <v>58</v>
      </c>
      <c r="AM796" s="19"/>
      <c r="AN796" s="19"/>
      <c r="AO796" s="19"/>
      <c r="AP796" s="19"/>
      <c r="AQ796" s="19"/>
    </row>
    <row r="797">
      <c r="A797" s="14" t="s">
        <v>1179</v>
      </c>
      <c r="B797" s="14" t="s">
        <v>1223</v>
      </c>
      <c r="C797" s="14" t="s">
        <v>1175</v>
      </c>
      <c r="D797" s="14" t="s">
        <v>1221</v>
      </c>
      <c r="E797" s="14" t="s">
        <v>72</v>
      </c>
      <c r="F797" s="18">
        <v>28.0</v>
      </c>
      <c r="G797" s="18">
        <v>0.0</v>
      </c>
      <c r="H797" s="18">
        <v>4675.0</v>
      </c>
      <c r="I797" s="18">
        <v>0.0</v>
      </c>
      <c r="J797" s="18">
        <v>48.28153</v>
      </c>
      <c r="K797" s="18">
        <v>60.60391</v>
      </c>
      <c r="L797" s="18">
        <v>55.87223</v>
      </c>
      <c r="M797" s="18">
        <v>37.82727</v>
      </c>
      <c r="N797" s="18">
        <v>0.624172</v>
      </c>
      <c r="O797" s="18">
        <v>0.0</v>
      </c>
      <c r="P797" s="18">
        <v>0.066667</v>
      </c>
      <c r="Q797" s="18">
        <v>0.345238</v>
      </c>
      <c r="R797" s="18">
        <v>0.97181</v>
      </c>
      <c r="S797" s="18">
        <v>3.05756</v>
      </c>
      <c r="T797" s="18">
        <v>0.233333</v>
      </c>
      <c r="U797" s="18">
        <v>0.599025</v>
      </c>
      <c r="V797" s="18">
        <v>0.755329</v>
      </c>
      <c r="W797" s="18">
        <v>1.084747</v>
      </c>
      <c r="X797" s="18">
        <v>3.916648</v>
      </c>
      <c r="Y797" s="18">
        <v>2.164426</v>
      </c>
      <c r="Z797" s="18">
        <v>0.152699</v>
      </c>
      <c r="AA797" s="18">
        <v>1.436148</v>
      </c>
      <c r="AB797" s="18">
        <v>1.339031</v>
      </c>
      <c r="AC797" s="18">
        <v>2.120305</v>
      </c>
      <c r="AD797" s="18">
        <v>3.343829</v>
      </c>
      <c r="AE797" s="18">
        <v>3.794275</v>
      </c>
      <c r="AF797" s="18">
        <v>4.530413</v>
      </c>
      <c r="AG797" s="18">
        <v>4.54978</v>
      </c>
      <c r="AH797" s="18">
        <v>0.060564</v>
      </c>
      <c r="AI797" s="18">
        <v>1.737694</v>
      </c>
      <c r="AJ797" s="18">
        <v>1.924138</v>
      </c>
      <c r="AK797" s="18">
        <v>2.785764</v>
      </c>
      <c r="AL797" s="19" t="s">
        <v>58</v>
      </c>
      <c r="AM797" s="19"/>
      <c r="AN797" s="19"/>
      <c r="AO797" s="19"/>
      <c r="AP797" s="19"/>
      <c r="AQ797" s="19"/>
    </row>
    <row r="798">
      <c r="A798" s="14" t="s">
        <v>1181</v>
      </c>
      <c r="B798" s="14" t="s">
        <v>1224</v>
      </c>
      <c r="C798" s="14" t="s">
        <v>1175</v>
      </c>
      <c r="D798" s="14" t="s">
        <v>1221</v>
      </c>
      <c r="E798" s="14" t="s">
        <v>75</v>
      </c>
      <c r="F798" s="18">
        <v>38.0</v>
      </c>
      <c r="G798" s="18">
        <v>0.0</v>
      </c>
      <c r="H798" s="18">
        <v>9980.0</v>
      </c>
      <c r="I798" s="18">
        <v>0.0</v>
      </c>
      <c r="J798" s="18">
        <v>101.685</v>
      </c>
      <c r="K798" s="18">
        <v>105.859</v>
      </c>
      <c r="L798" s="18">
        <v>102.2026</v>
      </c>
      <c r="M798" s="18">
        <v>68.01859</v>
      </c>
      <c r="N798" s="18">
        <v>0.642539</v>
      </c>
      <c r="O798" s="18">
        <v>0.200595</v>
      </c>
      <c r="P798" s="18">
        <v>0.460287</v>
      </c>
      <c r="Q798" s="18">
        <v>0.859998</v>
      </c>
      <c r="R798" s="18">
        <v>1.374876</v>
      </c>
      <c r="S798" s="18">
        <v>2.839192</v>
      </c>
      <c r="T798" s="18">
        <v>0.315791</v>
      </c>
      <c r="U798" s="18">
        <v>0.692501</v>
      </c>
      <c r="V798" s="18">
        <v>0.892507</v>
      </c>
      <c r="W798" s="18">
        <v>1.569048</v>
      </c>
      <c r="X798" s="18">
        <v>3.101448</v>
      </c>
      <c r="Y798" s="18">
        <v>2.785764</v>
      </c>
      <c r="Z798" s="18">
        <v>0.152699</v>
      </c>
      <c r="AA798" s="18">
        <v>1.436148</v>
      </c>
      <c r="AB798" s="18">
        <v>1.339031</v>
      </c>
      <c r="AC798" s="18">
        <v>2.120305</v>
      </c>
      <c r="AD798" s="18">
        <v>1.561266</v>
      </c>
      <c r="AE798" s="18">
        <v>1.803187</v>
      </c>
      <c r="AF798" s="18">
        <v>3.137458</v>
      </c>
      <c r="AG798" s="18">
        <v>3.687322</v>
      </c>
      <c r="AH798" s="18">
        <v>0.060564</v>
      </c>
      <c r="AI798" s="18">
        <v>1.737694</v>
      </c>
      <c r="AJ798" s="18">
        <v>1.924138</v>
      </c>
      <c r="AK798" s="18">
        <v>2.785764</v>
      </c>
      <c r="AL798" s="19" t="s">
        <v>58</v>
      </c>
      <c r="AM798" s="19"/>
      <c r="AN798" s="19"/>
      <c r="AO798" s="19"/>
      <c r="AP798" s="19"/>
      <c r="AQ798" s="19"/>
    </row>
    <row r="799">
      <c r="A799" s="14" t="s">
        <v>1183</v>
      </c>
      <c r="B799" s="14" t="s">
        <v>1225</v>
      </c>
      <c r="C799" s="14" t="s">
        <v>1175</v>
      </c>
      <c r="D799" s="14" t="s">
        <v>1221</v>
      </c>
      <c r="E799" s="14" t="s">
        <v>60</v>
      </c>
      <c r="F799" s="18">
        <v>51.0</v>
      </c>
      <c r="G799" s="18">
        <v>0.0</v>
      </c>
      <c r="H799" s="18">
        <v>12233.0</v>
      </c>
      <c r="I799" s="18">
        <v>0.0</v>
      </c>
      <c r="J799" s="18">
        <v>108.3329</v>
      </c>
      <c r="K799" s="18">
        <v>108.1355</v>
      </c>
      <c r="L799" s="18">
        <v>102.7858</v>
      </c>
      <c r="M799" s="18">
        <v>67.63353</v>
      </c>
      <c r="N799" s="18">
        <v>0.625452</v>
      </c>
      <c r="O799" s="18">
        <v>0.133333</v>
      </c>
      <c r="P799" s="18">
        <v>0.279985</v>
      </c>
      <c r="Q799" s="18">
        <v>0.574309</v>
      </c>
      <c r="R799" s="18">
        <v>1.089308</v>
      </c>
      <c r="S799" s="18">
        <v>2.447759</v>
      </c>
      <c r="T799" s="18">
        <v>0.253394</v>
      </c>
      <c r="U799" s="18">
        <v>0.327179</v>
      </c>
      <c r="V799" s="18">
        <v>0.645861</v>
      </c>
      <c r="W799" s="18">
        <v>1.271123</v>
      </c>
      <c r="X799" s="18">
        <v>2.680218</v>
      </c>
      <c r="Y799" s="18">
        <v>2.120305</v>
      </c>
      <c r="Z799" s="18">
        <v>0.152699</v>
      </c>
      <c r="AA799" s="18">
        <v>1.436148</v>
      </c>
      <c r="AB799" s="18">
        <v>1.339031</v>
      </c>
      <c r="AC799" s="18">
        <v>2.120305</v>
      </c>
      <c r="AD799" s="18">
        <v>0.650705</v>
      </c>
      <c r="AE799" s="18">
        <v>0.854989</v>
      </c>
      <c r="AF799" s="18">
        <v>1.505735</v>
      </c>
      <c r="AG799" s="18">
        <v>2.120305</v>
      </c>
      <c r="AH799" s="18">
        <v>0.060564</v>
      </c>
      <c r="AI799" s="18">
        <v>1.737694</v>
      </c>
      <c r="AJ799" s="18">
        <v>1.924138</v>
      </c>
      <c r="AK799" s="18">
        <v>2.785764</v>
      </c>
      <c r="AL799" s="19" t="s">
        <v>58</v>
      </c>
      <c r="AM799" s="19"/>
      <c r="AN799" s="19"/>
      <c r="AO799" s="19"/>
      <c r="AP799" s="19"/>
      <c r="AQ799" s="19"/>
    </row>
    <row r="800">
      <c r="A800" s="14" t="s">
        <v>1185</v>
      </c>
      <c r="B800" s="14" t="s">
        <v>1226</v>
      </c>
      <c r="C800" s="14" t="s">
        <v>1175</v>
      </c>
      <c r="D800" s="14" t="s">
        <v>1221</v>
      </c>
      <c r="E800" s="20">
        <v>46300.0</v>
      </c>
      <c r="F800" s="18">
        <v>10.0</v>
      </c>
      <c r="G800" s="18">
        <v>0.0</v>
      </c>
      <c r="H800" s="18">
        <v>105.0</v>
      </c>
      <c r="I800" s="18">
        <v>0.0</v>
      </c>
      <c r="J800" s="18">
        <v>2.791281</v>
      </c>
      <c r="K800" s="18">
        <v>10.96122</v>
      </c>
      <c r="L800" s="18">
        <v>7.425202</v>
      </c>
      <c r="M800" s="18">
        <v>10.34067</v>
      </c>
      <c r="N800" s="18">
        <v>0.943386</v>
      </c>
      <c r="O800" s="18">
        <v>0.0</v>
      </c>
      <c r="P800" s="18">
        <v>0.0</v>
      </c>
      <c r="Q800" s="18">
        <v>0.0</v>
      </c>
      <c r="R800" s="18">
        <v>0.0</v>
      </c>
      <c r="S800" s="18">
        <v>0.376111</v>
      </c>
      <c r="T800" s="18">
        <v>0.244444</v>
      </c>
      <c r="U800" s="18">
        <v>0.244444</v>
      </c>
      <c r="V800" s="18">
        <v>0.376111</v>
      </c>
      <c r="W800" s="18">
        <v>5.127176</v>
      </c>
      <c r="X800" s="18">
        <v>5.127176</v>
      </c>
      <c r="Y800" s="18">
        <v>1.096122</v>
      </c>
      <c r="Z800" s="18">
        <v>0.152699</v>
      </c>
      <c r="AA800" s="18">
        <v>1.436148</v>
      </c>
      <c r="AB800" s="18">
        <v>1.339031</v>
      </c>
      <c r="AC800" s="18">
        <v>2.120305</v>
      </c>
      <c r="AD800" s="18">
        <v>1.909701</v>
      </c>
      <c r="AE800" s="18">
        <v>4.049594</v>
      </c>
      <c r="AF800" s="18">
        <v>7.05873</v>
      </c>
      <c r="AG800" s="18">
        <v>5.967063</v>
      </c>
      <c r="AH800" s="18">
        <v>0.060564</v>
      </c>
      <c r="AI800" s="18">
        <v>1.737694</v>
      </c>
      <c r="AJ800" s="18">
        <v>1.924138</v>
      </c>
      <c r="AK800" s="18">
        <v>2.785764</v>
      </c>
      <c r="AL800" s="19" t="s">
        <v>58</v>
      </c>
      <c r="AM800" s="19"/>
      <c r="AN800" s="19"/>
      <c r="AO800" s="19"/>
      <c r="AP800" s="19"/>
      <c r="AQ800" s="19"/>
    </row>
    <row r="801">
      <c r="A801" s="14" t="s">
        <v>1187</v>
      </c>
      <c r="B801" s="14" t="s">
        <v>1227</v>
      </c>
      <c r="C801" s="14" t="s">
        <v>1175</v>
      </c>
      <c r="D801" s="14" t="s">
        <v>1221</v>
      </c>
      <c r="E801" s="14" t="s">
        <v>62</v>
      </c>
      <c r="F801" s="18">
        <v>102.0</v>
      </c>
      <c r="G801" s="18">
        <v>22.0</v>
      </c>
      <c r="H801" s="18">
        <v>927.0</v>
      </c>
      <c r="I801" s="18">
        <v>927.0</v>
      </c>
      <c r="J801" s="18">
        <v>0.0</v>
      </c>
      <c r="K801" s="18">
        <v>0.0</v>
      </c>
      <c r="L801" s="18">
        <v>0.0</v>
      </c>
      <c r="M801" s="18">
        <v>0.0</v>
      </c>
      <c r="N801" s="18">
        <v>0.0</v>
      </c>
      <c r="O801" s="18">
        <v>0.0</v>
      </c>
      <c r="P801" s="18">
        <v>0.0</v>
      </c>
      <c r="Q801" s="18">
        <v>0.0</v>
      </c>
      <c r="R801" s="18">
        <v>0.0</v>
      </c>
      <c r="S801" s="18">
        <v>0.0</v>
      </c>
      <c r="T801" s="18">
        <v>0.0</v>
      </c>
      <c r="U801" s="18">
        <v>0.0</v>
      </c>
      <c r="V801" s="18">
        <v>0.0</v>
      </c>
      <c r="W801" s="18">
        <v>0.0</v>
      </c>
      <c r="X801" s="18">
        <v>0.0</v>
      </c>
      <c r="Y801" s="18">
        <v>0.0</v>
      </c>
      <c r="Z801" s="18">
        <v>0.152699</v>
      </c>
      <c r="AA801" s="18">
        <v>1.436148</v>
      </c>
      <c r="AB801" s="18">
        <v>1.339031</v>
      </c>
      <c r="AC801" s="18">
        <v>2.120305</v>
      </c>
      <c r="AD801" s="18">
        <v>0.0</v>
      </c>
      <c r="AE801" s="18">
        <v>0.0</v>
      </c>
      <c r="AF801" s="18">
        <v>0.0</v>
      </c>
      <c r="AG801" s="18">
        <v>0.0</v>
      </c>
      <c r="AH801" s="18">
        <v>0.060564</v>
      </c>
      <c r="AI801" s="18">
        <v>1.737694</v>
      </c>
      <c r="AJ801" s="18">
        <v>1.924138</v>
      </c>
      <c r="AK801" s="18">
        <v>2.785764</v>
      </c>
      <c r="AL801" s="19" t="s">
        <v>58</v>
      </c>
      <c r="AM801" s="19"/>
      <c r="AN801" s="19"/>
      <c r="AO801" s="19"/>
      <c r="AP801" s="19"/>
      <c r="AQ801" s="19"/>
    </row>
    <row r="802">
      <c r="A802" s="14" t="s">
        <v>1177</v>
      </c>
      <c r="B802" s="14" t="s">
        <v>1228</v>
      </c>
      <c r="C802" s="14" t="s">
        <v>1175</v>
      </c>
      <c r="D802" s="14" t="s">
        <v>1229</v>
      </c>
      <c r="E802" s="17">
        <v>46310.0</v>
      </c>
      <c r="F802" s="18">
        <v>14.0</v>
      </c>
      <c r="G802" s="18">
        <v>0.0</v>
      </c>
      <c r="H802" s="18">
        <v>5011.0</v>
      </c>
      <c r="I802" s="18">
        <v>0.0</v>
      </c>
      <c r="J802" s="18">
        <v>65.95342</v>
      </c>
      <c r="K802" s="18">
        <v>70.39269</v>
      </c>
      <c r="L802" s="18">
        <v>62.6941</v>
      </c>
      <c r="M802" s="18">
        <v>36.58194</v>
      </c>
      <c r="N802" s="18">
        <v>0.519684</v>
      </c>
      <c r="O802" s="18">
        <v>1.063705</v>
      </c>
      <c r="P802" s="18">
        <v>1.372443</v>
      </c>
      <c r="Q802" s="18">
        <v>2.888595</v>
      </c>
      <c r="R802" s="18">
        <v>3.529488</v>
      </c>
      <c r="S802" s="18">
        <v>4.791871</v>
      </c>
      <c r="T802" s="18">
        <v>1.063705</v>
      </c>
      <c r="U802" s="18">
        <v>1.372443</v>
      </c>
      <c r="V802" s="18">
        <v>2.888595</v>
      </c>
      <c r="W802" s="18">
        <v>3.529488</v>
      </c>
      <c r="X802" s="18">
        <v>4.791871</v>
      </c>
      <c r="Y802" s="18">
        <v>5.028049</v>
      </c>
      <c r="Z802" s="18">
        <v>0.071875</v>
      </c>
      <c r="AA802" s="18">
        <v>3.239653</v>
      </c>
      <c r="AB802" s="18">
        <v>3.931239</v>
      </c>
      <c r="AC802" s="18">
        <v>5.028049</v>
      </c>
      <c r="AD802" s="18">
        <v>2.988419</v>
      </c>
      <c r="AE802" s="18">
        <v>3.506878</v>
      </c>
      <c r="AF802" s="18">
        <v>5.889358</v>
      </c>
      <c r="AG802" s="18">
        <v>5.028049</v>
      </c>
      <c r="AH802" s="18">
        <v>0.060564</v>
      </c>
      <c r="AI802" s="18">
        <v>1.737694</v>
      </c>
      <c r="AJ802" s="18">
        <v>1.924138</v>
      </c>
      <c r="AK802" s="18">
        <v>2.785764</v>
      </c>
      <c r="AL802" s="19" t="s">
        <v>58</v>
      </c>
      <c r="AM802" s="19"/>
      <c r="AN802" s="19"/>
      <c r="AO802" s="19"/>
      <c r="AP802" s="19"/>
      <c r="AQ802" s="19"/>
    </row>
    <row r="803">
      <c r="A803" s="14" t="s">
        <v>1179</v>
      </c>
      <c r="B803" s="14" t="s">
        <v>1230</v>
      </c>
      <c r="C803" s="14" t="s">
        <v>1175</v>
      </c>
      <c r="D803" s="14" t="s">
        <v>1229</v>
      </c>
      <c r="E803" s="14" t="s">
        <v>72</v>
      </c>
      <c r="F803" s="18">
        <v>10.0</v>
      </c>
      <c r="G803" s="18">
        <v>0.0</v>
      </c>
      <c r="H803" s="18">
        <v>2038.0</v>
      </c>
      <c r="I803" s="18">
        <v>0.0</v>
      </c>
      <c r="J803" s="18">
        <v>47.58983</v>
      </c>
      <c r="K803" s="18">
        <v>40.54631</v>
      </c>
      <c r="L803" s="18">
        <v>36.10956</v>
      </c>
      <c r="M803" s="18">
        <v>22.47583</v>
      </c>
      <c r="N803" s="18">
        <v>0.554325</v>
      </c>
      <c r="O803" s="18">
        <v>1.04804</v>
      </c>
      <c r="P803" s="18">
        <v>1.106033</v>
      </c>
      <c r="Q803" s="18">
        <v>1.438403</v>
      </c>
      <c r="R803" s="18">
        <v>2.201999</v>
      </c>
      <c r="S803" s="18">
        <v>7.285832</v>
      </c>
      <c r="T803" s="18">
        <v>1.04804</v>
      </c>
      <c r="U803" s="18">
        <v>1.106033</v>
      </c>
      <c r="V803" s="18">
        <v>1.438403</v>
      </c>
      <c r="W803" s="18">
        <v>2.201999</v>
      </c>
      <c r="X803" s="18">
        <v>7.285832</v>
      </c>
      <c r="Y803" s="18">
        <v>4.054631</v>
      </c>
      <c r="Z803" s="18">
        <v>0.071875</v>
      </c>
      <c r="AA803" s="18">
        <v>3.239653</v>
      </c>
      <c r="AB803" s="18">
        <v>3.931239</v>
      </c>
      <c r="AC803" s="18">
        <v>5.028049</v>
      </c>
      <c r="AD803" s="18">
        <v>3.343829</v>
      </c>
      <c r="AE803" s="18">
        <v>3.794275</v>
      </c>
      <c r="AF803" s="18">
        <v>4.530413</v>
      </c>
      <c r="AG803" s="18">
        <v>4.54978</v>
      </c>
      <c r="AH803" s="18">
        <v>0.060564</v>
      </c>
      <c r="AI803" s="18">
        <v>1.737694</v>
      </c>
      <c r="AJ803" s="18">
        <v>1.924138</v>
      </c>
      <c r="AK803" s="18">
        <v>2.785764</v>
      </c>
      <c r="AL803" s="19" t="s">
        <v>58</v>
      </c>
      <c r="AM803" s="19"/>
      <c r="AN803" s="19"/>
      <c r="AO803" s="19"/>
      <c r="AP803" s="19"/>
      <c r="AQ803" s="19"/>
    </row>
    <row r="804">
      <c r="A804" s="14" t="s">
        <v>1181</v>
      </c>
      <c r="B804" s="14" t="s">
        <v>1231</v>
      </c>
      <c r="C804" s="14" t="s">
        <v>1175</v>
      </c>
      <c r="D804" s="14" t="s">
        <v>1229</v>
      </c>
      <c r="E804" s="14" t="s">
        <v>75</v>
      </c>
      <c r="F804" s="18">
        <v>11.0</v>
      </c>
      <c r="G804" s="18">
        <v>0.0</v>
      </c>
      <c r="H804" s="18">
        <v>5187.0</v>
      </c>
      <c r="I804" s="18">
        <v>0.0</v>
      </c>
      <c r="J804" s="18">
        <v>53.585</v>
      </c>
      <c r="K804" s="18">
        <v>56.85643</v>
      </c>
      <c r="L804" s="18">
        <v>58.17132</v>
      </c>
      <c r="M804" s="18">
        <v>35.49822</v>
      </c>
      <c r="N804" s="18">
        <v>0.624348</v>
      </c>
      <c r="O804" s="18">
        <v>1.362087</v>
      </c>
      <c r="P804" s="18">
        <v>2.142334</v>
      </c>
      <c r="Q804" s="18">
        <v>2.202024</v>
      </c>
      <c r="R804" s="18">
        <v>3.067453</v>
      </c>
      <c r="S804" s="18">
        <v>5.100542</v>
      </c>
      <c r="T804" s="18">
        <v>1.362087</v>
      </c>
      <c r="U804" s="18">
        <v>2.142334</v>
      </c>
      <c r="V804" s="18">
        <v>2.202024</v>
      </c>
      <c r="W804" s="18">
        <v>3.067453</v>
      </c>
      <c r="X804" s="18">
        <v>5.100542</v>
      </c>
      <c r="Y804" s="18">
        <v>5.168767</v>
      </c>
      <c r="Z804" s="18">
        <v>0.071875</v>
      </c>
      <c r="AA804" s="18">
        <v>3.239653</v>
      </c>
      <c r="AB804" s="18">
        <v>3.931239</v>
      </c>
      <c r="AC804" s="18">
        <v>5.028049</v>
      </c>
      <c r="AD804" s="18">
        <v>1.561266</v>
      </c>
      <c r="AE804" s="18">
        <v>1.803187</v>
      </c>
      <c r="AF804" s="18">
        <v>3.137458</v>
      </c>
      <c r="AG804" s="18">
        <v>3.687322</v>
      </c>
      <c r="AH804" s="18">
        <v>0.060564</v>
      </c>
      <c r="AI804" s="18">
        <v>1.737694</v>
      </c>
      <c r="AJ804" s="18">
        <v>1.924138</v>
      </c>
      <c r="AK804" s="18">
        <v>2.785764</v>
      </c>
      <c r="AL804" s="19" t="s">
        <v>58</v>
      </c>
      <c r="AM804" s="19"/>
      <c r="AN804" s="19"/>
      <c r="AO804" s="19"/>
      <c r="AP804" s="19"/>
      <c r="AQ804" s="19"/>
    </row>
    <row r="805">
      <c r="A805" s="14" t="s">
        <v>1183</v>
      </c>
      <c r="B805" s="14" t="s">
        <v>1232</v>
      </c>
      <c r="C805" s="14" t="s">
        <v>1175</v>
      </c>
      <c r="D805" s="14" t="s">
        <v>1229</v>
      </c>
      <c r="E805" s="14" t="s">
        <v>60</v>
      </c>
      <c r="F805" s="18">
        <v>2.0</v>
      </c>
      <c r="G805" s="18">
        <v>0.0</v>
      </c>
      <c r="H805" s="18">
        <v>760.0</v>
      </c>
      <c r="I805" s="18">
        <v>0.0</v>
      </c>
      <c r="J805" s="18">
        <v>8.858175</v>
      </c>
      <c r="K805" s="18">
        <v>8.563209</v>
      </c>
      <c r="L805" s="18">
        <v>7.875872</v>
      </c>
      <c r="M805" s="18">
        <v>5.323556</v>
      </c>
      <c r="N805" s="18">
        <v>0.621678</v>
      </c>
      <c r="O805" s="18">
        <v>3.239653</v>
      </c>
      <c r="P805" s="18">
        <v>3.239653</v>
      </c>
      <c r="Q805" s="18">
        <v>3.239653</v>
      </c>
      <c r="R805" s="18">
        <v>5.323556</v>
      </c>
      <c r="S805" s="18">
        <v>5.323556</v>
      </c>
      <c r="T805" s="18">
        <v>3.239653</v>
      </c>
      <c r="U805" s="18">
        <v>3.239653</v>
      </c>
      <c r="V805" s="18">
        <v>3.239653</v>
      </c>
      <c r="W805" s="18">
        <v>5.323556</v>
      </c>
      <c r="X805" s="18">
        <v>5.323556</v>
      </c>
      <c r="Y805" s="18">
        <v>4.281605</v>
      </c>
      <c r="Z805" s="18">
        <v>0.071875</v>
      </c>
      <c r="AA805" s="18">
        <v>3.239653</v>
      </c>
      <c r="AB805" s="18">
        <v>3.931239</v>
      </c>
      <c r="AC805" s="18">
        <v>5.028049</v>
      </c>
      <c r="AD805" s="18">
        <v>0.650705</v>
      </c>
      <c r="AE805" s="18">
        <v>0.854989</v>
      </c>
      <c r="AF805" s="18">
        <v>1.505735</v>
      </c>
      <c r="AG805" s="18">
        <v>2.120305</v>
      </c>
      <c r="AH805" s="18">
        <v>0.060564</v>
      </c>
      <c r="AI805" s="18">
        <v>1.737694</v>
      </c>
      <c r="AJ805" s="18">
        <v>1.924138</v>
      </c>
      <c r="AK805" s="18">
        <v>2.785764</v>
      </c>
      <c r="AL805" s="19" t="s">
        <v>58</v>
      </c>
      <c r="AM805" s="19"/>
      <c r="AN805" s="19"/>
      <c r="AO805" s="19"/>
      <c r="AP805" s="19"/>
      <c r="AQ805" s="19"/>
    </row>
    <row r="806">
      <c r="A806" s="14" t="s">
        <v>1185</v>
      </c>
      <c r="B806" s="14" t="s">
        <v>1233</v>
      </c>
      <c r="C806" s="14" t="s">
        <v>1175</v>
      </c>
      <c r="D806" s="14" t="s">
        <v>1229</v>
      </c>
      <c r="E806" s="20">
        <v>46300.0</v>
      </c>
      <c r="F806" s="18">
        <v>8.0</v>
      </c>
      <c r="G806" s="18">
        <v>0.0</v>
      </c>
      <c r="H806" s="18">
        <v>9085.0</v>
      </c>
      <c r="I806" s="18">
        <v>0.0</v>
      </c>
      <c r="J806" s="18">
        <v>180.7723</v>
      </c>
      <c r="K806" s="18">
        <v>165.6592</v>
      </c>
      <c r="L806" s="18">
        <v>158.9911</v>
      </c>
      <c r="M806" s="18">
        <v>116.7106</v>
      </c>
      <c r="N806" s="18">
        <v>0.704523</v>
      </c>
      <c r="O806" s="18">
        <v>0.0</v>
      </c>
      <c r="P806" s="18">
        <v>0.125</v>
      </c>
      <c r="Q806" s="18">
        <v>0.142857</v>
      </c>
      <c r="R806" s="18">
        <v>14.11242</v>
      </c>
      <c r="S806" s="18">
        <v>25.69745</v>
      </c>
      <c r="T806" s="18">
        <v>0.125</v>
      </c>
      <c r="U806" s="18">
        <v>0.142857</v>
      </c>
      <c r="V806" s="18">
        <v>8.870824</v>
      </c>
      <c r="W806" s="18">
        <v>14.11242</v>
      </c>
      <c r="X806" s="18">
        <v>25.69745</v>
      </c>
      <c r="Y806" s="18">
        <v>20.7074</v>
      </c>
      <c r="Z806" s="18">
        <v>0.071875</v>
      </c>
      <c r="AA806" s="18">
        <v>3.239653</v>
      </c>
      <c r="AB806" s="18">
        <v>3.931239</v>
      </c>
      <c r="AC806" s="18">
        <v>5.028049</v>
      </c>
      <c r="AD806" s="18">
        <v>1.909701</v>
      </c>
      <c r="AE806" s="18">
        <v>4.049594</v>
      </c>
      <c r="AF806" s="18">
        <v>7.05873</v>
      </c>
      <c r="AG806" s="18">
        <v>5.967063</v>
      </c>
      <c r="AH806" s="18">
        <v>0.060564</v>
      </c>
      <c r="AI806" s="18">
        <v>1.737694</v>
      </c>
      <c r="AJ806" s="18">
        <v>1.924138</v>
      </c>
      <c r="AK806" s="18">
        <v>2.785764</v>
      </c>
      <c r="AL806" s="19" t="s">
        <v>58</v>
      </c>
      <c r="AM806" s="19"/>
      <c r="AN806" s="19"/>
      <c r="AO806" s="19"/>
      <c r="AP806" s="19"/>
      <c r="AQ806" s="19"/>
    </row>
    <row r="807">
      <c r="A807" s="14" t="s">
        <v>1187</v>
      </c>
      <c r="B807" s="14" t="s">
        <v>1234</v>
      </c>
      <c r="C807" s="14" t="s">
        <v>1175</v>
      </c>
      <c r="D807" s="14" t="s">
        <v>1229</v>
      </c>
      <c r="E807" s="14" t="s">
        <v>62</v>
      </c>
      <c r="F807" s="18">
        <v>42.0</v>
      </c>
      <c r="G807" s="18">
        <v>4.0</v>
      </c>
      <c r="H807" s="18">
        <v>83.0</v>
      </c>
      <c r="I807" s="18">
        <v>83.0</v>
      </c>
      <c r="J807" s="18">
        <v>0.0</v>
      </c>
      <c r="K807" s="18">
        <v>0.0</v>
      </c>
      <c r="L807" s="18">
        <v>0.0</v>
      </c>
      <c r="M807" s="18">
        <v>0.0</v>
      </c>
      <c r="N807" s="18">
        <v>0.0</v>
      </c>
      <c r="O807" s="18">
        <v>0.0</v>
      </c>
      <c r="P807" s="18">
        <v>0.0</v>
      </c>
      <c r="Q807" s="18">
        <v>0.0</v>
      </c>
      <c r="R807" s="18">
        <v>0.0</v>
      </c>
      <c r="S807" s="18">
        <v>0.0</v>
      </c>
      <c r="T807" s="18">
        <v>0.0</v>
      </c>
      <c r="U807" s="18">
        <v>0.0</v>
      </c>
      <c r="V807" s="18">
        <v>0.0</v>
      </c>
      <c r="W807" s="18">
        <v>0.0</v>
      </c>
      <c r="X807" s="18">
        <v>0.0</v>
      </c>
      <c r="Y807" s="18">
        <v>0.0</v>
      </c>
      <c r="Z807" s="18">
        <v>0.071875</v>
      </c>
      <c r="AA807" s="18">
        <v>3.239653</v>
      </c>
      <c r="AB807" s="18">
        <v>3.931239</v>
      </c>
      <c r="AC807" s="18">
        <v>5.028049</v>
      </c>
      <c r="AD807" s="18">
        <v>0.0</v>
      </c>
      <c r="AE807" s="18">
        <v>0.0</v>
      </c>
      <c r="AF807" s="18">
        <v>0.0</v>
      </c>
      <c r="AG807" s="18">
        <v>0.0</v>
      </c>
      <c r="AH807" s="18">
        <v>0.060564</v>
      </c>
      <c r="AI807" s="18">
        <v>1.737694</v>
      </c>
      <c r="AJ807" s="18">
        <v>1.924138</v>
      </c>
      <c r="AK807" s="18">
        <v>2.785764</v>
      </c>
      <c r="AL807" s="19" t="s">
        <v>58</v>
      </c>
      <c r="AM807" s="19"/>
      <c r="AN807" s="19"/>
      <c r="AO807" s="19"/>
      <c r="AP807" s="19"/>
      <c r="AQ807" s="19"/>
    </row>
    <row r="808">
      <c r="A808" s="14" t="s">
        <v>1173</v>
      </c>
      <c r="B808" s="14" t="s">
        <v>1235</v>
      </c>
      <c r="C808" s="14" t="s">
        <v>1175</v>
      </c>
      <c r="D808" s="14" t="s">
        <v>1236</v>
      </c>
      <c r="E808" s="14" t="s">
        <v>88</v>
      </c>
      <c r="F808" s="18">
        <v>3.0</v>
      </c>
      <c r="G808" s="18">
        <v>0.0</v>
      </c>
      <c r="H808" s="18">
        <v>1712.0</v>
      </c>
      <c r="I808" s="18">
        <v>0.0</v>
      </c>
      <c r="J808" s="18">
        <v>29.30781</v>
      </c>
      <c r="K808" s="18">
        <v>29.38773</v>
      </c>
      <c r="L808" s="18">
        <v>28.32328</v>
      </c>
      <c r="M808" s="18">
        <v>29.38773</v>
      </c>
      <c r="N808" s="18">
        <v>1.0</v>
      </c>
      <c r="O808" s="18">
        <v>0.0</v>
      </c>
      <c r="P808" s="18">
        <v>0.0</v>
      </c>
      <c r="Q808" s="18">
        <v>0.0</v>
      </c>
      <c r="R808" s="18">
        <v>0.0</v>
      </c>
      <c r="S808" s="18">
        <v>29.38773</v>
      </c>
      <c r="T808" s="18">
        <v>29.38773</v>
      </c>
      <c r="U808" s="18">
        <v>29.38773</v>
      </c>
      <c r="V808" s="18">
        <v>29.38773</v>
      </c>
      <c r="W808" s="18">
        <v>29.38773</v>
      </c>
      <c r="X808" s="18">
        <v>29.38773</v>
      </c>
      <c r="Y808" s="18">
        <v>9.79591</v>
      </c>
      <c r="Z808" s="18">
        <v>0.641137</v>
      </c>
      <c r="AA808" s="18">
        <v>2.579473</v>
      </c>
      <c r="AB808" s="18">
        <v>2.888236</v>
      </c>
      <c r="AC808" s="18">
        <v>4.371002</v>
      </c>
      <c r="AD808" s="18">
        <v>0.0</v>
      </c>
      <c r="AE808" s="18">
        <v>20.84812</v>
      </c>
      <c r="AF808" s="18">
        <v>1.720436</v>
      </c>
      <c r="AG808" s="18">
        <v>0.229539</v>
      </c>
      <c r="AH808" s="18">
        <v>0.060564</v>
      </c>
      <c r="AI808" s="18">
        <v>1.737694</v>
      </c>
      <c r="AJ808" s="18">
        <v>1.924138</v>
      </c>
      <c r="AK808" s="18">
        <v>2.785764</v>
      </c>
      <c r="AL808" s="19" t="s">
        <v>58</v>
      </c>
      <c r="AM808" s="19"/>
      <c r="AN808" s="19"/>
      <c r="AO808" s="19"/>
      <c r="AP808" s="19"/>
      <c r="AQ808" s="19"/>
    </row>
    <row r="809">
      <c r="A809" s="14" t="s">
        <v>1177</v>
      </c>
      <c r="B809" s="14" t="s">
        <v>1237</v>
      </c>
      <c r="C809" s="14" t="s">
        <v>1175</v>
      </c>
      <c r="D809" s="14" t="s">
        <v>1236</v>
      </c>
      <c r="E809" s="17">
        <v>46310.0</v>
      </c>
      <c r="F809" s="18">
        <v>16.0</v>
      </c>
      <c r="G809" s="18">
        <v>0.0</v>
      </c>
      <c r="H809" s="18">
        <v>9123.0</v>
      </c>
      <c r="I809" s="18">
        <v>0.0</v>
      </c>
      <c r="J809" s="18">
        <v>165.494</v>
      </c>
      <c r="K809" s="18">
        <v>164.8242</v>
      </c>
      <c r="L809" s="18">
        <v>146.5964</v>
      </c>
      <c r="M809" s="18">
        <v>142.305</v>
      </c>
      <c r="N809" s="18">
        <v>0.863374</v>
      </c>
      <c r="O809" s="18">
        <v>0.0</v>
      </c>
      <c r="P809" s="18">
        <v>0.0</v>
      </c>
      <c r="Q809" s="18">
        <v>0.0</v>
      </c>
      <c r="R809" s="18">
        <v>1.952912</v>
      </c>
      <c r="S809" s="18">
        <v>9.203646</v>
      </c>
      <c r="T809" s="18">
        <v>0.930556</v>
      </c>
      <c r="U809" s="18">
        <v>1.667841</v>
      </c>
      <c r="V809" s="18">
        <v>1.952912</v>
      </c>
      <c r="W809" s="18">
        <v>4.058224</v>
      </c>
      <c r="X809" s="18">
        <v>12.65421</v>
      </c>
      <c r="Y809" s="18">
        <v>10.30151</v>
      </c>
      <c r="Z809" s="18">
        <v>0.641137</v>
      </c>
      <c r="AA809" s="18">
        <v>2.579473</v>
      </c>
      <c r="AB809" s="18">
        <v>2.888236</v>
      </c>
      <c r="AC809" s="18">
        <v>4.371002</v>
      </c>
      <c r="AD809" s="18">
        <v>2.988419</v>
      </c>
      <c r="AE809" s="18">
        <v>3.506878</v>
      </c>
      <c r="AF809" s="18">
        <v>5.889358</v>
      </c>
      <c r="AG809" s="18">
        <v>5.028049</v>
      </c>
      <c r="AH809" s="18">
        <v>0.060564</v>
      </c>
      <c r="AI809" s="18">
        <v>1.737694</v>
      </c>
      <c r="AJ809" s="18">
        <v>1.924138</v>
      </c>
      <c r="AK809" s="18">
        <v>2.785764</v>
      </c>
      <c r="AL809" s="19" t="s">
        <v>58</v>
      </c>
      <c r="AM809" s="19"/>
      <c r="AN809" s="19"/>
      <c r="AO809" s="19"/>
      <c r="AP809" s="19"/>
      <c r="AQ809" s="19"/>
    </row>
    <row r="810">
      <c r="A810" s="14" t="s">
        <v>1179</v>
      </c>
      <c r="B810" s="14" t="s">
        <v>1238</v>
      </c>
      <c r="C810" s="14" t="s">
        <v>1175</v>
      </c>
      <c r="D810" s="14" t="s">
        <v>1236</v>
      </c>
      <c r="E810" s="14" t="s">
        <v>72</v>
      </c>
      <c r="F810" s="18">
        <v>24.0</v>
      </c>
      <c r="G810" s="18">
        <v>1.0</v>
      </c>
      <c r="H810" s="18">
        <v>6838.0</v>
      </c>
      <c r="I810" s="18">
        <v>38.0</v>
      </c>
      <c r="J810" s="18">
        <v>104.0807</v>
      </c>
      <c r="K810" s="18">
        <v>104.4735</v>
      </c>
      <c r="L810" s="18">
        <v>94.71338</v>
      </c>
      <c r="M810" s="18">
        <v>69.18288</v>
      </c>
      <c r="N810" s="18">
        <v>0.662205</v>
      </c>
      <c r="O810" s="18">
        <v>0.0</v>
      </c>
      <c r="P810" s="18">
        <v>1.0</v>
      </c>
      <c r="Q810" s="18">
        <v>1.129474</v>
      </c>
      <c r="R810" s="18">
        <v>1.891064</v>
      </c>
      <c r="S810" s="18">
        <v>4.30937</v>
      </c>
      <c r="T810" s="18">
        <v>1.05227</v>
      </c>
      <c r="U810" s="18">
        <v>1.129474</v>
      </c>
      <c r="V810" s="18">
        <v>1.294362</v>
      </c>
      <c r="W810" s="18">
        <v>1.89525</v>
      </c>
      <c r="X810" s="18">
        <v>4.380453</v>
      </c>
      <c r="Y810" s="18">
        <v>4.353063</v>
      </c>
      <c r="Z810" s="18">
        <v>0.641137</v>
      </c>
      <c r="AA810" s="18">
        <v>2.579473</v>
      </c>
      <c r="AB810" s="18">
        <v>2.888236</v>
      </c>
      <c r="AC810" s="18">
        <v>4.371002</v>
      </c>
      <c r="AD810" s="18">
        <v>3.343829</v>
      </c>
      <c r="AE810" s="18">
        <v>3.794275</v>
      </c>
      <c r="AF810" s="18">
        <v>4.530413</v>
      </c>
      <c r="AG810" s="18">
        <v>4.54978</v>
      </c>
      <c r="AH810" s="18">
        <v>0.060564</v>
      </c>
      <c r="AI810" s="18">
        <v>1.737694</v>
      </c>
      <c r="AJ810" s="18">
        <v>1.924138</v>
      </c>
      <c r="AK810" s="18">
        <v>2.785764</v>
      </c>
      <c r="AL810" s="19" t="s">
        <v>58</v>
      </c>
      <c r="AM810" s="19"/>
      <c r="AN810" s="19"/>
      <c r="AO810" s="19"/>
      <c r="AP810" s="19"/>
      <c r="AQ810" s="19"/>
    </row>
    <row r="811">
      <c r="A811" s="14" t="s">
        <v>1181</v>
      </c>
      <c r="B811" s="14" t="s">
        <v>1239</v>
      </c>
      <c r="C811" s="14" t="s">
        <v>1175</v>
      </c>
      <c r="D811" s="14" t="s">
        <v>1236</v>
      </c>
      <c r="E811" s="14" t="s">
        <v>75</v>
      </c>
      <c r="F811" s="18">
        <v>13.0</v>
      </c>
      <c r="G811" s="18">
        <v>0.0</v>
      </c>
      <c r="H811" s="18">
        <v>6113.0</v>
      </c>
      <c r="I811" s="18">
        <v>0.0</v>
      </c>
      <c r="J811" s="18">
        <v>71.38061</v>
      </c>
      <c r="K811" s="18">
        <v>68.71377</v>
      </c>
      <c r="L811" s="18">
        <v>65.01152</v>
      </c>
      <c r="M811" s="18">
        <v>45.10078</v>
      </c>
      <c r="N811" s="18">
        <v>0.656357</v>
      </c>
      <c r="O811" s="18">
        <v>0.7</v>
      </c>
      <c r="P811" s="18">
        <v>0.951067</v>
      </c>
      <c r="Q811" s="18">
        <v>1.01402</v>
      </c>
      <c r="R811" s="18">
        <v>2.708493</v>
      </c>
      <c r="S811" s="18">
        <v>5.316552</v>
      </c>
      <c r="T811" s="18">
        <v>0.7</v>
      </c>
      <c r="U811" s="18">
        <v>0.951067</v>
      </c>
      <c r="V811" s="18">
        <v>1.01402</v>
      </c>
      <c r="W811" s="18">
        <v>2.708493</v>
      </c>
      <c r="X811" s="18">
        <v>5.316552</v>
      </c>
      <c r="Y811" s="18">
        <v>5.285675</v>
      </c>
      <c r="Z811" s="18">
        <v>0.641137</v>
      </c>
      <c r="AA811" s="18">
        <v>2.579473</v>
      </c>
      <c r="AB811" s="18">
        <v>2.888236</v>
      </c>
      <c r="AC811" s="18">
        <v>4.371002</v>
      </c>
      <c r="AD811" s="18">
        <v>1.561266</v>
      </c>
      <c r="AE811" s="18">
        <v>1.803187</v>
      </c>
      <c r="AF811" s="18">
        <v>3.137458</v>
      </c>
      <c r="AG811" s="18">
        <v>3.687322</v>
      </c>
      <c r="AH811" s="18">
        <v>0.060564</v>
      </c>
      <c r="AI811" s="18">
        <v>1.737694</v>
      </c>
      <c r="AJ811" s="18">
        <v>1.924138</v>
      </c>
      <c r="AK811" s="18">
        <v>2.785764</v>
      </c>
      <c r="AL811" s="19" t="s">
        <v>58</v>
      </c>
      <c r="AM811" s="19"/>
      <c r="AN811" s="19"/>
      <c r="AO811" s="19"/>
      <c r="AP811" s="19"/>
      <c r="AQ811" s="19"/>
    </row>
    <row r="812">
      <c r="A812" s="14" t="s">
        <v>1183</v>
      </c>
      <c r="B812" s="14" t="s">
        <v>1240</v>
      </c>
      <c r="C812" s="14" t="s">
        <v>1175</v>
      </c>
      <c r="D812" s="14" t="s">
        <v>1236</v>
      </c>
      <c r="E812" s="14" t="s">
        <v>60</v>
      </c>
      <c r="F812" s="18">
        <v>71.0</v>
      </c>
      <c r="G812" s="18">
        <v>1.0</v>
      </c>
      <c r="H812" s="18">
        <v>18438.0</v>
      </c>
      <c r="I812" s="18">
        <v>116.0</v>
      </c>
      <c r="J812" s="18">
        <v>195.1121</v>
      </c>
      <c r="K812" s="18">
        <v>190.663</v>
      </c>
      <c r="L812" s="18">
        <v>168.3577</v>
      </c>
      <c r="M812" s="18">
        <v>107.3527</v>
      </c>
      <c r="N812" s="18">
        <v>0.56305</v>
      </c>
      <c r="O812" s="18">
        <v>0.033333</v>
      </c>
      <c r="P812" s="18">
        <v>0.401711</v>
      </c>
      <c r="Q812" s="18">
        <v>0.987398</v>
      </c>
      <c r="R812" s="18">
        <v>2.006589</v>
      </c>
      <c r="S812" s="18">
        <v>3.004379</v>
      </c>
      <c r="T812" s="18">
        <v>0.302381</v>
      </c>
      <c r="U812" s="18">
        <v>0.952601</v>
      </c>
      <c r="V812" s="18">
        <v>1.213527</v>
      </c>
      <c r="W812" s="18">
        <v>2.235073</v>
      </c>
      <c r="X812" s="18">
        <v>3.191444</v>
      </c>
      <c r="Y812" s="18">
        <v>2.685394</v>
      </c>
      <c r="Z812" s="18">
        <v>0.641137</v>
      </c>
      <c r="AA812" s="18">
        <v>2.579473</v>
      </c>
      <c r="AB812" s="18">
        <v>2.888236</v>
      </c>
      <c r="AC812" s="18">
        <v>4.371002</v>
      </c>
      <c r="AD812" s="18">
        <v>0.650705</v>
      </c>
      <c r="AE812" s="18">
        <v>0.854989</v>
      </c>
      <c r="AF812" s="18">
        <v>1.505735</v>
      </c>
      <c r="AG812" s="18">
        <v>2.120305</v>
      </c>
      <c r="AH812" s="18">
        <v>0.060564</v>
      </c>
      <c r="AI812" s="18">
        <v>1.737694</v>
      </c>
      <c r="AJ812" s="18">
        <v>1.924138</v>
      </c>
      <c r="AK812" s="18">
        <v>2.785764</v>
      </c>
      <c r="AL812" s="19" t="s">
        <v>58</v>
      </c>
      <c r="AM812" s="19"/>
      <c r="AN812" s="19"/>
      <c r="AO812" s="19"/>
      <c r="AP812" s="19"/>
      <c r="AQ812" s="19"/>
    </row>
    <row r="813">
      <c r="A813" s="14" t="s">
        <v>1185</v>
      </c>
      <c r="B813" s="14" t="s">
        <v>1241</v>
      </c>
      <c r="C813" s="14" t="s">
        <v>1175</v>
      </c>
      <c r="D813" s="14" t="s">
        <v>1236</v>
      </c>
      <c r="E813" s="20">
        <v>46300.0</v>
      </c>
      <c r="F813" s="18">
        <v>21.0</v>
      </c>
      <c r="G813" s="18">
        <v>0.0</v>
      </c>
      <c r="H813" s="18">
        <v>5024.0</v>
      </c>
      <c r="I813" s="18">
        <v>0.0</v>
      </c>
      <c r="J813" s="18">
        <v>88.22915</v>
      </c>
      <c r="K813" s="18">
        <v>91.79104</v>
      </c>
      <c r="L813" s="18">
        <v>100.6217</v>
      </c>
      <c r="M813" s="18">
        <v>65.83949</v>
      </c>
      <c r="N813" s="18">
        <v>0.717276</v>
      </c>
      <c r="O813" s="18">
        <v>0.0</v>
      </c>
      <c r="P813" s="18">
        <v>0.0</v>
      </c>
      <c r="Q813" s="18">
        <v>1.586246</v>
      </c>
      <c r="R813" s="18">
        <v>2.702453</v>
      </c>
      <c r="S813" s="18">
        <v>2.908082</v>
      </c>
      <c r="T813" s="18">
        <v>1.586246</v>
      </c>
      <c r="U813" s="18">
        <v>2.286111</v>
      </c>
      <c r="V813" s="18">
        <v>2.664496</v>
      </c>
      <c r="W813" s="18">
        <v>2.798102</v>
      </c>
      <c r="X813" s="18">
        <v>5.544334</v>
      </c>
      <c r="Y813" s="18">
        <v>4.371002</v>
      </c>
      <c r="Z813" s="18">
        <v>0.641137</v>
      </c>
      <c r="AA813" s="18">
        <v>2.579473</v>
      </c>
      <c r="AB813" s="18">
        <v>2.888236</v>
      </c>
      <c r="AC813" s="18">
        <v>4.371002</v>
      </c>
      <c r="AD813" s="18">
        <v>1.909701</v>
      </c>
      <c r="AE813" s="18">
        <v>4.049594</v>
      </c>
      <c r="AF813" s="18">
        <v>7.05873</v>
      </c>
      <c r="AG813" s="18">
        <v>5.967063</v>
      </c>
      <c r="AH813" s="18">
        <v>0.060564</v>
      </c>
      <c r="AI813" s="18">
        <v>1.737694</v>
      </c>
      <c r="AJ813" s="18">
        <v>1.924138</v>
      </c>
      <c r="AK813" s="18">
        <v>2.785764</v>
      </c>
      <c r="AL813" s="19" t="s">
        <v>58</v>
      </c>
      <c r="AM813" s="19"/>
      <c r="AN813" s="19"/>
      <c r="AO813" s="19"/>
      <c r="AP813" s="19"/>
      <c r="AQ813" s="19"/>
    </row>
    <row r="814">
      <c r="A814" s="14" t="s">
        <v>1187</v>
      </c>
      <c r="B814" s="14" t="s">
        <v>1242</v>
      </c>
      <c r="C814" s="14" t="s">
        <v>1175</v>
      </c>
      <c r="D814" s="14" t="s">
        <v>1236</v>
      </c>
      <c r="E814" s="14" t="s">
        <v>62</v>
      </c>
      <c r="F814" s="18">
        <v>77.0</v>
      </c>
      <c r="G814" s="18">
        <v>14.0</v>
      </c>
      <c r="H814" s="18">
        <v>687.0</v>
      </c>
      <c r="I814" s="18">
        <v>687.0</v>
      </c>
      <c r="J814" s="18">
        <v>0.0</v>
      </c>
      <c r="K814" s="18">
        <v>0.0</v>
      </c>
      <c r="L814" s="18">
        <v>0.0</v>
      </c>
      <c r="M814" s="18">
        <v>0.0</v>
      </c>
      <c r="N814" s="18">
        <v>0.0</v>
      </c>
      <c r="O814" s="18">
        <v>0.0</v>
      </c>
      <c r="P814" s="18">
        <v>0.0</v>
      </c>
      <c r="Q814" s="18">
        <v>0.0</v>
      </c>
      <c r="R814" s="18">
        <v>0.0</v>
      </c>
      <c r="S814" s="18">
        <v>0.0</v>
      </c>
      <c r="T814" s="18">
        <v>0.0</v>
      </c>
      <c r="U814" s="18">
        <v>0.0</v>
      </c>
      <c r="V814" s="18">
        <v>0.0</v>
      </c>
      <c r="W814" s="18">
        <v>0.0</v>
      </c>
      <c r="X814" s="18">
        <v>0.0</v>
      </c>
      <c r="Y814" s="18">
        <v>0.0</v>
      </c>
      <c r="Z814" s="18">
        <v>0.641137</v>
      </c>
      <c r="AA814" s="18">
        <v>2.579473</v>
      </c>
      <c r="AB814" s="18">
        <v>2.888236</v>
      </c>
      <c r="AC814" s="18">
        <v>4.371002</v>
      </c>
      <c r="AD814" s="18">
        <v>0.0</v>
      </c>
      <c r="AE814" s="18">
        <v>0.0</v>
      </c>
      <c r="AF814" s="18">
        <v>0.0</v>
      </c>
      <c r="AG814" s="18">
        <v>0.0</v>
      </c>
      <c r="AH814" s="18">
        <v>0.060564</v>
      </c>
      <c r="AI814" s="18">
        <v>1.737694</v>
      </c>
      <c r="AJ814" s="18">
        <v>1.924138</v>
      </c>
      <c r="AK814" s="18">
        <v>2.785764</v>
      </c>
      <c r="AL814" s="19" t="s">
        <v>58</v>
      </c>
      <c r="AM814" s="19"/>
      <c r="AN814" s="19"/>
      <c r="AO814" s="19"/>
      <c r="AP814" s="19"/>
      <c r="AQ814" s="19"/>
    </row>
    <row r="815">
      <c r="A815" s="14" t="s">
        <v>1177</v>
      </c>
      <c r="B815" s="14" t="s">
        <v>1243</v>
      </c>
      <c r="C815" s="14" t="s">
        <v>1175</v>
      </c>
      <c r="D815" s="14" t="s">
        <v>1244</v>
      </c>
      <c r="E815" s="17">
        <v>46310.0</v>
      </c>
      <c r="F815" s="18">
        <v>9.0</v>
      </c>
      <c r="G815" s="18">
        <v>0.0</v>
      </c>
      <c r="H815" s="18">
        <v>2821.0</v>
      </c>
      <c r="I815" s="18">
        <v>0.0</v>
      </c>
      <c r="J815" s="18">
        <v>59.52759</v>
      </c>
      <c r="K815" s="18">
        <v>59.35838</v>
      </c>
      <c r="L815" s="18">
        <v>52.68782</v>
      </c>
      <c r="M815" s="18">
        <v>33.77964</v>
      </c>
      <c r="N815" s="18">
        <v>0.56908</v>
      </c>
      <c r="O815" s="18">
        <v>0.4</v>
      </c>
      <c r="P815" s="18">
        <v>0.457566</v>
      </c>
      <c r="Q815" s="18">
        <v>2.760936</v>
      </c>
      <c r="R815" s="18">
        <v>3.618286</v>
      </c>
      <c r="S815" s="18">
        <v>7.742421</v>
      </c>
      <c r="T815" s="18">
        <v>0.4</v>
      </c>
      <c r="U815" s="18">
        <v>0.457566</v>
      </c>
      <c r="V815" s="18">
        <v>2.760936</v>
      </c>
      <c r="W815" s="18">
        <v>3.618286</v>
      </c>
      <c r="X815" s="18">
        <v>7.742421</v>
      </c>
      <c r="Y815" s="18">
        <v>6.595376</v>
      </c>
      <c r="Z815" s="18">
        <v>1.00821</v>
      </c>
      <c r="AA815" s="18">
        <v>2.383826</v>
      </c>
      <c r="AB815" s="18">
        <v>2.1451</v>
      </c>
      <c r="AC815" s="18">
        <v>2.010646</v>
      </c>
      <c r="AD815" s="18">
        <v>2.988419</v>
      </c>
      <c r="AE815" s="18">
        <v>3.506878</v>
      </c>
      <c r="AF815" s="18">
        <v>5.889358</v>
      </c>
      <c r="AG815" s="18">
        <v>5.028049</v>
      </c>
      <c r="AH815" s="18">
        <v>0.060564</v>
      </c>
      <c r="AI815" s="18">
        <v>1.737694</v>
      </c>
      <c r="AJ815" s="18">
        <v>1.924138</v>
      </c>
      <c r="AK815" s="18">
        <v>2.785764</v>
      </c>
      <c r="AL815" s="19" t="s">
        <v>58</v>
      </c>
      <c r="AM815" s="19"/>
      <c r="AN815" s="19"/>
      <c r="AO815" s="19"/>
      <c r="AP815" s="19"/>
      <c r="AQ815" s="19"/>
    </row>
    <row r="816">
      <c r="A816" s="14" t="s">
        <v>1179</v>
      </c>
      <c r="B816" s="14" t="s">
        <v>1245</v>
      </c>
      <c r="C816" s="14" t="s">
        <v>1175</v>
      </c>
      <c r="D816" s="14" t="s">
        <v>1244</v>
      </c>
      <c r="E816" s="14" t="s">
        <v>72</v>
      </c>
      <c r="F816" s="18">
        <v>16.0</v>
      </c>
      <c r="G816" s="18">
        <v>0.0</v>
      </c>
      <c r="H816" s="18">
        <v>5112.0</v>
      </c>
      <c r="I816" s="18">
        <v>0.0</v>
      </c>
      <c r="J816" s="18">
        <v>71.91288</v>
      </c>
      <c r="K816" s="18">
        <v>72.79648</v>
      </c>
      <c r="L816" s="18">
        <v>59.60064</v>
      </c>
      <c r="M816" s="18">
        <v>34.11163</v>
      </c>
      <c r="N816" s="18">
        <v>0.468589</v>
      </c>
      <c r="O816" s="18">
        <v>1.976538</v>
      </c>
      <c r="P816" s="18">
        <v>2.466071</v>
      </c>
      <c r="Q816" s="18">
        <v>2.823583</v>
      </c>
      <c r="R816" s="18">
        <v>3.95281</v>
      </c>
      <c r="S816" s="18">
        <v>5.7164</v>
      </c>
      <c r="T816" s="18">
        <v>1.976538</v>
      </c>
      <c r="U816" s="18">
        <v>2.466071</v>
      </c>
      <c r="V816" s="18">
        <v>2.823583</v>
      </c>
      <c r="W816" s="18">
        <v>3.95281</v>
      </c>
      <c r="X816" s="18">
        <v>5.7164</v>
      </c>
      <c r="Y816" s="18">
        <v>4.54978</v>
      </c>
      <c r="Z816" s="18">
        <v>1.00821</v>
      </c>
      <c r="AA816" s="18">
        <v>2.383826</v>
      </c>
      <c r="AB816" s="18">
        <v>2.1451</v>
      </c>
      <c r="AC816" s="18">
        <v>2.010646</v>
      </c>
      <c r="AD816" s="18">
        <v>3.343829</v>
      </c>
      <c r="AE816" s="18">
        <v>3.794275</v>
      </c>
      <c r="AF816" s="18">
        <v>4.530413</v>
      </c>
      <c r="AG816" s="18">
        <v>4.54978</v>
      </c>
      <c r="AH816" s="18">
        <v>0.060564</v>
      </c>
      <c r="AI816" s="18">
        <v>1.737694</v>
      </c>
      <c r="AJ816" s="18">
        <v>1.924138</v>
      </c>
      <c r="AK816" s="18">
        <v>2.785764</v>
      </c>
      <c r="AL816" s="19" t="s">
        <v>58</v>
      </c>
      <c r="AM816" s="19"/>
      <c r="AN816" s="19"/>
      <c r="AO816" s="19"/>
      <c r="AP816" s="19"/>
      <c r="AQ816" s="19"/>
    </row>
    <row r="817">
      <c r="A817" s="14" t="s">
        <v>1181</v>
      </c>
      <c r="B817" s="14" t="s">
        <v>1246</v>
      </c>
      <c r="C817" s="14" t="s">
        <v>1175</v>
      </c>
      <c r="D817" s="14" t="s">
        <v>1244</v>
      </c>
      <c r="E817" s="14" t="s">
        <v>75</v>
      </c>
      <c r="F817" s="18">
        <v>9.0</v>
      </c>
      <c r="G817" s="18">
        <v>0.0</v>
      </c>
      <c r="H817" s="18">
        <v>1409.0</v>
      </c>
      <c r="I817" s="18">
        <v>0.0</v>
      </c>
      <c r="J817" s="18">
        <v>17.08396</v>
      </c>
      <c r="K817" s="18">
        <v>18.09581</v>
      </c>
      <c r="L817" s="18">
        <v>16.05258</v>
      </c>
      <c r="M817" s="18">
        <v>8.977328</v>
      </c>
      <c r="N817" s="18">
        <v>0.4961</v>
      </c>
      <c r="O817" s="18">
        <v>0.0</v>
      </c>
      <c r="P817" s="18">
        <v>0.985588</v>
      </c>
      <c r="Q817" s="18">
        <v>1.18869</v>
      </c>
      <c r="R817" s="18">
        <v>1.407411</v>
      </c>
      <c r="S817" s="18">
        <v>2.703412</v>
      </c>
      <c r="T817" s="18">
        <v>0.985588</v>
      </c>
      <c r="U817" s="18">
        <v>1.18869</v>
      </c>
      <c r="V817" s="18">
        <v>1.227736</v>
      </c>
      <c r="W817" s="18">
        <v>1.605647</v>
      </c>
      <c r="X817" s="18">
        <v>2.703412</v>
      </c>
      <c r="Y817" s="18">
        <v>2.010646</v>
      </c>
      <c r="Z817" s="18">
        <v>1.00821</v>
      </c>
      <c r="AA817" s="18">
        <v>2.383826</v>
      </c>
      <c r="AB817" s="18">
        <v>2.1451</v>
      </c>
      <c r="AC817" s="18">
        <v>2.010646</v>
      </c>
      <c r="AD817" s="18">
        <v>1.561266</v>
      </c>
      <c r="AE817" s="18">
        <v>1.803187</v>
      </c>
      <c r="AF817" s="18">
        <v>3.137458</v>
      </c>
      <c r="AG817" s="18">
        <v>3.687322</v>
      </c>
      <c r="AH817" s="18">
        <v>0.060564</v>
      </c>
      <c r="AI817" s="18">
        <v>1.737694</v>
      </c>
      <c r="AJ817" s="18">
        <v>1.924138</v>
      </c>
      <c r="AK817" s="18">
        <v>2.785764</v>
      </c>
      <c r="AL817" s="19" t="s">
        <v>58</v>
      </c>
      <c r="AM817" s="19"/>
      <c r="AN817" s="19"/>
      <c r="AO817" s="19"/>
      <c r="AP817" s="19"/>
      <c r="AQ817" s="19"/>
    </row>
    <row r="818">
      <c r="A818" s="14" t="s">
        <v>1183</v>
      </c>
      <c r="B818" s="14" t="s">
        <v>1247</v>
      </c>
      <c r="C818" s="14" t="s">
        <v>1175</v>
      </c>
      <c r="D818" s="14" t="s">
        <v>1244</v>
      </c>
      <c r="E818" s="14" t="s">
        <v>60</v>
      </c>
      <c r="F818" s="18">
        <v>30.0</v>
      </c>
      <c r="G818" s="18">
        <v>1.0</v>
      </c>
      <c r="H818" s="18">
        <v>6514.0</v>
      </c>
      <c r="I818" s="18">
        <v>247.0</v>
      </c>
      <c r="J818" s="18">
        <v>50.85511</v>
      </c>
      <c r="K818" s="18">
        <v>51.38871</v>
      </c>
      <c r="L818" s="18">
        <v>50.00327</v>
      </c>
      <c r="M818" s="18">
        <v>32.2804</v>
      </c>
      <c r="N818" s="18">
        <v>0.628161</v>
      </c>
      <c r="O818" s="18">
        <v>0.0</v>
      </c>
      <c r="P818" s="18">
        <v>0.202381</v>
      </c>
      <c r="Q818" s="18">
        <v>0.478571</v>
      </c>
      <c r="R818" s="18">
        <v>1.071882</v>
      </c>
      <c r="S818" s="18">
        <v>1.388022</v>
      </c>
      <c r="T818" s="18">
        <v>0.202381</v>
      </c>
      <c r="U818" s="18">
        <v>0.478571</v>
      </c>
      <c r="V818" s="18">
        <v>0.915396</v>
      </c>
      <c r="W818" s="18">
        <v>1.2442</v>
      </c>
      <c r="X818" s="18">
        <v>1.75665</v>
      </c>
      <c r="Y818" s="18">
        <v>1.712957</v>
      </c>
      <c r="Z818" s="18">
        <v>1.00821</v>
      </c>
      <c r="AA818" s="18">
        <v>2.383826</v>
      </c>
      <c r="AB818" s="18">
        <v>2.1451</v>
      </c>
      <c r="AC818" s="18">
        <v>2.010646</v>
      </c>
      <c r="AD818" s="18">
        <v>0.650705</v>
      </c>
      <c r="AE818" s="18">
        <v>0.854989</v>
      </c>
      <c r="AF818" s="18">
        <v>1.505735</v>
      </c>
      <c r="AG818" s="18">
        <v>2.120305</v>
      </c>
      <c r="AH818" s="18">
        <v>0.060564</v>
      </c>
      <c r="AI818" s="18">
        <v>1.737694</v>
      </c>
      <c r="AJ818" s="18">
        <v>1.924138</v>
      </c>
      <c r="AK818" s="18">
        <v>2.785764</v>
      </c>
      <c r="AL818" s="19" t="s">
        <v>58</v>
      </c>
      <c r="AM818" s="19"/>
      <c r="AN818" s="19"/>
      <c r="AO818" s="19"/>
      <c r="AP818" s="19"/>
      <c r="AQ818" s="19"/>
    </row>
    <row r="819">
      <c r="A819" s="14" t="s">
        <v>1187</v>
      </c>
      <c r="B819" s="14" t="s">
        <v>1248</v>
      </c>
      <c r="C819" s="14" t="s">
        <v>1175</v>
      </c>
      <c r="D819" s="14" t="s">
        <v>1244</v>
      </c>
      <c r="E819" s="14" t="s">
        <v>62</v>
      </c>
      <c r="F819" s="18">
        <v>30.0</v>
      </c>
      <c r="G819" s="18">
        <v>0.0</v>
      </c>
      <c r="H819" s="18">
        <v>0.0</v>
      </c>
      <c r="I819" s="18">
        <v>0.0</v>
      </c>
      <c r="J819" s="18">
        <v>0.0</v>
      </c>
      <c r="K819" s="18">
        <v>0.0</v>
      </c>
      <c r="L819" s="18">
        <v>0.0</v>
      </c>
      <c r="M819" s="18">
        <v>0.0</v>
      </c>
      <c r="N819" s="18">
        <v>0.0</v>
      </c>
      <c r="O819" s="18">
        <v>0.0</v>
      </c>
      <c r="P819" s="18">
        <v>0.0</v>
      </c>
      <c r="Q819" s="18">
        <v>0.0</v>
      </c>
      <c r="R819" s="18">
        <v>0.0</v>
      </c>
      <c r="S819" s="18">
        <v>0.0</v>
      </c>
      <c r="T819" s="18">
        <v>0.0</v>
      </c>
      <c r="U819" s="18">
        <v>0.0</v>
      </c>
      <c r="V819" s="18">
        <v>0.0</v>
      </c>
      <c r="W819" s="18">
        <v>0.0</v>
      </c>
      <c r="X819" s="18">
        <v>0.0</v>
      </c>
      <c r="Y819" s="18">
        <v>0.0</v>
      </c>
      <c r="Z819" s="18">
        <v>1.00821</v>
      </c>
      <c r="AA819" s="18">
        <v>2.383826</v>
      </c>
      <c r="AB819" s="18">
        <v>2.1451</v>
      </c>
      <c r="AC819" s="18">
        <v>2.010646</v>
      </c>
      <c r="AD819" s="18">
        <v>0.0</v>
      </c>
      <c r="AE819" s="18">
        <v>0.0</v>
      </c>
      <c r="AF819" s="18">
        <v>0.0</v>
      </c>
      <c r="AG819" s="18">
        <v>0.0</v>
      </c>
      <c r="AH819" s="18">
        <v>0.060564</v>
      </c>
      <c r="AI819" s="18">
        <v>1.737694</v>
      </c>
      <c r="AJ819" s="18">
        <v>1.924138</v>
      </c>
      <c r="AK819" s="18">
        <v>2.785764</v>
      </c>
      <c r="AL819" s="19" t="s">
        <v>58</v>
      </c>
      <c r="AM819" s="19"/>
      <c r="AN819" s="19"/>
      <c r="AO819" s="19"/>
      <c r="AP819" s="19"/>
      <c r="AQ819" s="19"/>
    </row>
    <row r="820">
      <c r="A820" s="14" t="s">
        <v>1249</v>
      </c>
      <c r="B820" s="14" t="s">
        <v>1250</v>
      </c>
      <c r="C820" s="14" t="s">
        <v>1251</v>
      </c>
      <c r="D820" s="14" t="s">
        <v>1252</v>
      </c>
      <c r="E820" s="14" t="s">
        <v>88</v>
      </c>
      <c r="F820" s="18">
        <v>3.0</v>
      </c>
      <c r="G820" s="18">
        <v>0.0</v>
      </c>
      <c r="H820" s="18">
        <v>34396.0</v>
      </c>
      <c r="I820" s="18">
        <v>0.0</v>
      </c>
      <c r="J820" s="18">
        <v>369.2588</v>
      </c>
      <c r="K820" s="18">
        <v>417.4509</v>
      </c>
      <c r="L820" s="18">
        <v>438.2272</v>
      </c>
      <c r="M820" s="18">
        <v>240.4793</v>
      </c>
      <c r="N820" s="18">
        <v>0.576066</v>
      </c>
      <c r="O820" s="18">
        <v>0.0</v>
      </c>
      <c r="P820" s="18">
        <v>0.0</v>
      </c>
      <c r="Q820" s="18">
        <v>0.0</v>
      </c>
      <c r="R820" s="18">
        <v>176.9716</v>
      </c>
      <c r="S820" s="18">
        <v>240.4793</v>
      </c>
      <c r="T820" s="18">
        <v>176.9716</v>
      </c>
      <c r="U820" s="18">
        <v>176.9716</v>
      </c>
      <c r="V820" s="18">
        <v>176.9716</v>
      </c>
      <c r="W820" s="18">
        <v>240.4793</v>
      </c>
      <c r="X820" s="18">
        <v>240.4793</v>
      </c>
      <c r="Y820" s="18">
        <v>139.1503</v>
      </c>
      <c r="Z820" s="18">
        <v>0.0</v>
      </c>
      <c r="AA820" s="18">
        <v>17.66038</v>
      </c>
      <c r="AB820" s="18">
        <v>17.29933</v>
      </c>
      <c r="AC820" s="18">
        <v>2.381612</v>
      </c>
      <c r="AD820" s="18">
        <v>4.994823</v>
      </c>
      <c r="AE820" s="18">
        <v>21.21704</v>
      </c>
      <c r="AF820" s="18">
        <v>35.3986</v>
      </c>
      <c r="AG820" s="18">
        <v>21.80075</v>
      </c>
      <c r="AH820" s="18">
        <v>0.0</v>
      </c>
      <c r="AI820" s="18">
        <v>5.373118</v>
      </c>
      <c r="AJ820" s="18">
        <v>5.426901</v>
      </c>
      <c r="AK820" s="18">
        <v>3.842508</v>
      </c>
      <c r="AL820" s="19" t="s">
        <v>58</v>
      </c>
      <c r="AM820" s="19"/>
      <c r="AN820" s="19"/>
      <c r="AO820" s="19"/>
      <c r="AP820" s="19"/>
      <c r="AQ820" s="19"/>
    </row>
    <row r="821">
      <c r="A821" s="14" t="s">
        <v>1253</v>
      </c>
      <c r="B821" s="14" t="s">
        <v>1254</v>
      </c>
      <c r="C821" s="14" t="s">
        <v>1251</v>
      </c>
      <c r="D821" s="14" t="s">
        <v>1252</v>
      </c>
      <c r="E821" s="17">
        <v>46310.0</v>
      </c>
      <c r="F821" s="18">
        <v>6.0</v>
      </c>
      <c r="G821" s="18">
        <v>0.0</v>
      </c>
      <c r="H821" s="18">
        <v>5245.0</v>
      </c>
      <c r="I821" s="18">
        <v>0.0</v>
      </c>
      <c r="J821" s="18">
        <v>50.21254</v>
      </c>
      <c r="K821" s="18">
        <v>50.49188</v>
      </c>
      <c r="L821" s="18">
        <v>46.48683</v>
      </c>
      <c r="M821" s="18">
        <v>27.75334</v>
      </c>
      <c r="N821" s="18">
        <v>0.549659</v>
      </c>
      <c r="O821" s="18">
        <v>0.0</v>
      </c>
      <c r="P821" s="18">
        <v>4.350029</v>
      </c>
      <c r="Q821" s="18">
        <v>4.350029</v>
      </c>
      <c r="R821" s="18">
        <v>9.317087</v>
      </c>
      <c r="S821" s="18">
        <v>9.649595</v>
      </c>
      <c r="T821" s="18">
        <v>4.350029</v>
      </c>
      <c r="U821" s="18">
        <v>9.071427</v>
      </c>
      <c r="V821" s="18">
        <v>9.071427</v>
      </c>
      <c r="W821" s="18">
        <v>9.317087</v>
      </c>
      <c r="X821" s="18">
        <v>9.649595</v>
      </c>
      <c r="Y821" s="18">
        <v>8.415313</v>
      </c>
      <c r="Z821" s="18">
        <v>0.0</v>
      </c>
      <c r="AA821" s="18">
        <v>17.66038</v>
      </c>
      <c r="AB821" s="18">
        <v>17.29933</v>
      </c>
      <c r="AC821" s="18">
        <v>2.381612</v>
      </c>
      <c r="AD821" s="18">
        <v>5.346079</v>
      </c>
      <c r="AE821" s="18">
        <v>14.12311</v>
      </c>
      <c r="AF821" s="18">
        <v>10.61153</v>
      </c>
      <c r="AG821" s="18">
        <v>8.415313</v>
      </c>
      <c r="AH821" s="18">
        <v>0.0</v>
      </c>
      <c r="AI821" s="18">
        <v>5.373118</v>
      </c>
      <c r="AJ821" s="18">
        <v>5.426901</v>
      </c>
      <c r="AK821" s="18">
        <v>3.842508</v>
      </c>
      <c r="AL821" s="19" t="s">
        <v>58</v>
      </c>
      <c r="AM821" s="19"/>
      <c r="AN821" s="19"/>
      <c r="AO821" s="19"/>
      <c r="AP821" s="19"/>
      <c r="AQ821" s="19"/>
    </row>
    <row r="822">
      <c r="A822" s="14" t="s">
        <v>1255</v>
      </c>
      <c r="B822" s="14" t="s">
        <v>1256</v>
      </c>
      <c r="C822" s="14" t="s">
        <v>1251</v>
      </c>
      <c r="D822" s="14" t="s">
        <v>1252</v>
      </c>
      <c r="E822" s="14" t="s">
        <v>72</v>
      </c>
      <c r="F822" s="18">
        <v>1.0</v>
      </c>
      <c r="G822" s="18">
        <v>0.0</v>
      </c>
      <c r="H822" s="18">
        <v>0.0</v>
      </c>
      <c r="I822" s="18">
        <v>0.0</v>
      </c>
      <c r="J822" s="18">
        <v>0.0</v>
      </c>
      <c r="K822" s="18">
        <v>0.0</v>
      </c>
      <c r="L822" s="18">
        <v>0.0</v>
      </c>
      <c r="M822" s="18">
        <v>0.0</v>
      </c>
      <c r="N822" s="18">
        <v>0.0</v>
      </c>
      <c r="O822" s="18">
        <v>0.0</v>
      </c>
      <c r="P822" s="18">
        <v>0.0</v>
      </c>
      <c r="Q822" s="18">
        <v>0.0</v>
      </c>
      <c r="R822" s="18">
        <v>0.0</v>
      </c>
      <c r="S822" s="18">
        <v>0.0</v>
      </c>
      <c r="T822" s="18">
        <v>0.0</v>
      </c>
      <c r="U822" s="18">
        <v>0.0</v>
      </c>
      <c r="V822" s="18">
        <v>0.0</v>
      </c>
      <c r="W822" s="18">
        <v>0.0</v>
      </c>
      <c r="X822" s="18">
        <v>0.0</v>
      </c>
      <c r="Y822" s="18">
        <v>0.0</v>
      </c>
      <c r="Z822" s="18">
        <v>0.0</v>
      </c>
      <c r="AA822" s="18">
        <v>17.66038</v>
      </c>
      <c r="AB822" s="18">
        <v>17.29933</v>
      </c>
      <c r="AC822" s="18">
        <v>2.381612</v>
      </c>
      <c r="AD822" s="18">
        <v>2.320003</v>
      </c>
      <c r="AE822" s="18">
        <v>4.831767</v>
      </c>
      <c r="AF822" s="18">
        <v>3.95428</v>
      </c>
      <c r="AG822" s="18">
        <v>2.916279</v>
      </c>
      <c r="AH822" s="18">
        <v>0.0</v>
      </c>
      <c r="AI822" s="18">
        <v>5.373118</v>
      </c>
      <c r="AJ822" s="18">
        <v>5.426901</v>
      </c>
      <c r="AK822" s="18">
        <v>3.842508</v>
      </c>
      <c r="AL822" s="19" t="s">
        <v>58</v>
      </c>
      <c r="AM822" s="19"/>
      <c r="AN822" s="19"/>
      <c r="AO822" s="19"/>
      <c r="AP822" s="19"/>
      <c r="AQ822" s="19"/>
    </row>
    <row r="823">
      <c r="A823" s="14" t="s">
        <v>1257</v>
      </c>
      <c r="B823" s="14" t="s">
        <v>1258</v>
      </c>
      <c r="C823" s="14" t="s">
        <v>1251</v>
      </c>
      <c r="D823" s="14" t="s">
        <v>1252</v>
      </c>
      <c r="E823" s="14" t="s">
        <v>75</v>
      </c>
      <c r="F823" s="18">
        <v>1.0</v>
      </c>
      <c r="G823" s="18">
        <v>0.0</v>
      </c>
      <c r="H823" s="18">
        <v>159.0</v>
      </c>
      <c r="I823" s="18">
        <v>0.0</v>
      </c>
      <c r="J823" s="18">
        <v>2.182692</v>
      </c>
      <c r="K823" s="18">
        <v>2.210642</v>
      </c>
      <c r="L823" s="18">
        <v>4.629402</v>
      </c>
      <c r="M823" s="18">
        <v>2.210642</v>
      </c>
      <c r="N823" s="18">
        <v>1.0</v>
      </c>
      <c r="O823" s="18">
        <v>2.210642</v>
      </c>
      <c r="P823" s="18">
        <v>2.210642</v>
      </c>
      <c r="Q823" s="18">
        <v>2.210642</v>
      </c>
      <c r="R823" s="18">
        <v>2.210642</v>
      </c>
      <c r="S823" s="18">
        <v>2.210642</v>
      </c>
      <c r="T823" s="18">
        <v>2.210642</v>
      </c>
      <c r="U823" s="18">
        <v>2.210642</v>
      </c>
      <c r="V823" s="18">
        <v>2.210642</v>
      </c>
      <c r="W823" s="18">
        <v>2.210642</v>
      </c>
      <c r="X823" s="18">
        <v>2.210642</v>
      </c>
      <c r="Y823" s="18">
        <v>2.210642</v>
      </c>
      <c r="Z823" s="18">
        <v>0.0</v>
      </c>
      <c r="AA823" s="18">
        <v>17.66038</v>
      </c>
      <c r="AB823" s="18">
        <v>17.29933</v>
      </c>
      <c r="AC823" s="18">
        <v>2.381612</v>
      </c>
      <c r="AD823" s="18">
        <v>3.73562</v>
      </c>
      <c r="AE823" s="18">
        <v>4.385958</v>
      </c>
      <c r="AF823" s="18">
        <v>7.613675</v>
      </c>
      <c r="AG823" s="18">
        <v>5.937096</v>
      </c>
      <c r="AH823" s="18">
        <v>0.0</v>
      </c>
      <c r="AI823" s="18">
        <v>5.373118</v>
      </c>
      <c r="AJ823" s="18">
        <v>5.426901</v>
      </c>
      <c r="AK823" s="18">
        <v>3.842508</v>
      </c>
      <c r="AL823" s="19" t="s">
        <v>58</v>
      </c>
      <c r="AM823" s="19"/>
      <c r="AN823" s="19"/>
      <c r="AO823" s="19"/>
      <c r="AP823" s="19"/>
      <c r="AQ823" s="19"/>
    </row>
    <row r="824">
      <c r="A824" s="14" t="s">
        <v>1259</v>
      </c>
      <c r="B824" s="14" t="s">
        <v>1260</v>
      </c>
      <c r="C824" s="14" t="s">
        <v>1251</v>
      </c>
      <c r="D824" s="14" t="s">
        <v>1252</v>
      </c>
      <c r="E824" s="14" t="s">
        <v>60</v>
      </c>
      <c r="F824" s="18">
        <v>1.0</v>
      </c>
      <c r="G824" s="18">
        <v>0.0</v>
      </c>
      <c r="H824" s="18">
        <v>471.0</v>
      </c>
      <c r="I824" s="18">
        <v>0.0</v>
      </c>
      <c r="J824" s="18">
        <v>1.593407</v>
      </c>
      <c r="K824" s="18">
        <v>2.381612</v>
      </c>
      <c r="L824" s="18">
        <v>3.398922</v>
      </c>
      <c r="M824" s="18">
        <v>2.381612</v>
      </c>
      <c r="N824" s="18">
        <v>1.0</v>
      </c>
      <c r="O824" s="18">
        <v>2.381612</v>
      </c>
      <c r="P824" s="18">
        <v>2.381612</v>
      </c>
      <c r="Q824" s="18">
        <v>2.381612</v>
      </c>
      <c r="R824" s="18">
        <v>2.381612</v>
      </c>
      <c r="S824" s="18">
        <v>2.381612</v>
      </c>
      <c r="T824" s="18">
        <v>2.381612</v>
      </c>
      <c r="U824" s="18">
        <v>2.381612</v>
      </c>
      <c r="V824" s="18">
        <v>2.381612</v>
      </c>
      <c r="W824" s="18">
        <v>2.381612</v>
      </c>
      <c r="X824" s="18">
        <v>2.381612</v>
      </c>
      <c r="Y824" s="18">
        <v>2.381612</v>
      </c>
      <c r="Z824" s="18">
        <v>0.0</v>
      </c>
      <c r="AA824" s="18">
        <v>17.66038</v>
      </c>
      <c r="AB824" s="18">
        <v>17.29933</v>
      </c>
      <c r="AC824" s="18">
        <v>2.381612</v>
      </c>
      <c r="AD824" s="18">
        <v>2.939944</v>
      </c>
      <c r="AE824" s="18">
        <v>3.370923</v>
      </c>
      <c r="AF824" s="18">
        <v>5.996482</v>
      </c>
      <c r="AG824" s="18">
        <v>5.176718</v>
      </c>
      <c r="AH824" s="18">
        <v>0.0</v>
      </c>
      <c r="AI824" s="18">
        <v>5.373118</v>
      </c>
      <c r="AJ824" s="18">
        <v>5.426901</v>
      </c>
      <c r="AK824" s="18">
        <v>3.842508</v>
      </c>
      <c r="AL824" s="19" t="s">
        <v>58</v>
      </c>
      <c r="AM824" s="19"/>
      <c r="AN824" s="19"/>
      <c r="AO824" s="19"/>
      <c r="AP824" s="19"/>
      <c r="AQ824" s="19"/>
    </row>
    <row r="825">
      <c r="A825" s="14" t="s">
        <v>1261</v>
      </c>
      <c r="B825" s="14" t="s">
        <v>1262</v>
      </c>
      <c r="C825" s="14" t="s">
        <v>1251</v>
      </c>
      <c r="D825" s="14" t="s">
        <v>1252</v>
      </c>
      <c r="E825" s="20">
        <v>46300.0</v>
      </c>
      <c r="F825" s="18">
        <v>8.0</v>
      </c>
      <c r="G825" s="18">
        <v>0.0</v>
      </c>
      <c r="H825" s="18">
        <v>17536.0</v>
      </c>
      <c r="I825" s="18">
        <v>0.0</v>
      </c>
      <c r="J825" s="18">
        <v>143.314</v>
      </c>
      <c r="K825" s="18">
        <v>132.9415</v>
      </c>
      <c r="L825" s="18">
        <v>135.5658</v>
      </c>
      <c r="M825" s="18">
        <v>55.98414</v>
      </c>
      <c r="N825" s="18">
        <v>0.421119</v>
      </c>
      <c r="O825" s="18">
        <v>0.0</v>
      </c>
      <c r="P825" s="18">
        <v>11.61683</v>
      </c>
      <c r="Q825" s="18">
        <v>11.93708</v>
      </c>
      <c r="R825" s="18">
        <v>17.68617</v>
      </c>
      <c r="S825" s="18">
        <v>18.05687</v>
      </c>
      <c r="T825" s="18">
        <v>11.61683</v>
      </c>
      <c r="U825" s="18">
        <v>11.93708</v>
      </c>
      <c r="V825" s="18">
        <v>17.66038</v>
      </c>
      <c r="W825" s="18">
        <v>17.68617</v>
      </c>
      <c r="X825" s="18">
        <v>18.05687</v>
      </c>
      <c r="Y825" s="18">
        <v>16.61768</v>
      </c>
      <c r="Z825" s="18">
        <v>0.0</v>
      </c>
      <c r="AA825" s="18">
        <v>17.66038</v>
      </c>
      <c r="AB825" s="18">
        <v>17.29933</v>
      </c>
      <c r="AC825" s="18">
        <v>2.381612</v>
      </c>
      <c r="AD825" s="18">
        <v>6.782801</v>
      </c>
      <c r="AE825" s="18">
        <v>13.43353</v>
      </c>
      <c r="AF825" s="18">
        <v>15.78781</v>
      </c>
      <c r="AG825" s="18">
        <v>16.61768</v>
      </c>
      <c r="AH825" s="18">
        <v>0.0</v>
      </c>
      <c r="AI825" s="18">
        <v>5.373118</v>
      </c>
      <c r="AJ825" s="18">
        <v>5.426901</v>
      </c>
      <c r="AK825" s="18">
        <v>3.842508</v>
      </c>
      <c r="AL825" s="19" t="s">
        <v>58</v>
      </c>
      <c r="AM825" s="19"/>
      <c r="AN825" s="19"/>
      <c r="AO825" s="19"/>
      <c r="AP825" s="19"/>
      <c r="AQ825" s="19"/>
    </row>
    <row r="826">
      <c r="A826" s="14" t="s">
        <v>1263</v>
      </c>
      <c r="B826" s="14" t="s">
        <v>1264</v>
      </c>
      <c r="C826" s="14" t="s">
        <v>1251</v>
      </c>
      <c r="D826" s="14" t="s">
        <v>1252</v>
      </c>
      <c r="E826" s="14" t="s">
        <v>62</v>
      </c>
      <c r="F826" s="18">
        <v>15.0</v>
      </c>
      <c r="G826" s="18">
        <v>3.0</v>
      </c>
      <c r="H826" s="18">
        <v>525.0</v>
      </c>
      <c r="I826" s="18">
        <v>525.0</v>
      </c>
      <c r="J826" s="18">
        <v>0.0</v>
      </c>
      <c r="K826" s="18">
        <v>0.0</v>
      </c>
      <c r="L826" s="18">
        <v>0.0</v>
      </c>
      <c r="M826" s="18">
        <v>0.0</v>
      </c>
      <c r="N826" s="18">
        <v>0.0</v>
      </c>
      <c r="O826" s="18">
        <v>0.0</v>
      </c>
      <c r="P826" s="18">
        <v>0.0</v>
      </c>
      <c r="Q826" s="18">
        <v>0.0</v>
      </c>
      <c r="R826" s="18">
        <v>0.0</v>
      </c>
      <c r="S826" s="18">
        <v>0.0</v>
      </c>
      <c r="T826" s="18">
        <v>0.0</v>
      </c>
      <c r="U826" s="18">
        <v>0.0</v>
      </c>
      <c r="V826" s="18">
        <v>0.0</v>
      </c>
      <c r="W826" s="18">
        <v>0.0</v>
      </c>
      <c r="X826" s="18">
        <v>0.0</v>
      </c>
      <c r="Y826" s="18">
        <v>0.0</v>
      </c>
      <c r="Z826" s="18">
        <v>0.0</v>
      </c>
      <c r="AA826" s="18">
        <v>17.66038</v>
      </c>
      <c r="AB826" s="18">
        <v>17.29933</v>
      </c>
      <c r="AC826" s="18">
        <v>2.381612</v>
      </c>
      <c r="AD826" s="18">
        <v>0.0</v>
      </c>
      <c r="AE826" s="18">
        <v>0.0</v>
      </c>
      <c r="AF826" s="18">
        <v>0.0</v>
      </c>
      <c r="AG826" s="18">
        <v>0.0</v>
      </c>
      <c r="AH826" s="18">
        <v>0.0</v>
      </c>
      <c r="AI826" s="18">
        <v>5.373118</v>
      </c>
      <c r="AJ826" s="18">
        <v>5.426901</v>
      </c>
      <c r="AK826" s="18">
        <v>3.842508</v>
      </c>
      <c r="AL826" s="19" t="s">
        <v>58</v>
      </c>
      <c r="AM826" s="19"/>
      <c r="AN826" s="19"/>
      <c r="AO826" s="19"/>
      <c r="AP826" s="19"/>
      <c r="AQ826" s="19"/>
    </row>
    <row r="827">
      <c r="A827" s="14" t="s">
        <v>1249</v>
      </c>
      <c r="B827" s="14" t="s">
        <v>1265</v>
      </c>
      <c r="C827" s="14" t="s">
        <v>1251</v>
      </c>
      <c r="D827" s="14" t="s">
        <v>1266</v>
      </c>
      <c r="E827" s="14" t="s">
        <v>88</v>
      </c>
      <c r="F827" s="18">
        <v>5.0</v>
      </c>
      <c r="G827" s="18">
        <v>0.0</v>
      </c>
      <c r="H827" s="18">
        <v>1688.0</v>
      </c>
      <c r="I827" s="18">
        <v>0.0</v>
      </c>
      <c r="J827" s="18">
        <v>12.33059</v>
      </c>
      <c r="K827" s="18">
        <v>15.31436</v>
      </c>
      <c r="L827" s="18">
        <v>14.26686</v>
      </c>
      <c r="M827" s="18">
        <v>6.833012</v>
      </c>
      <c r="N827" s="18">
        <v>0.446183</v>
      </c>
      <c r="O827" s="18">
        <v>0.0</v>
      </c>
      <c r="P827" s="18">
        <v>0.0</v>
      </c>
      <c r="Q827" s="18">
        <v>0.0</v>
      </c>
      <c r="R827" s="18">
        <v>3.48652</v>
      </c>
      <c r="S827" s="18">
        <v>4.994823</v>
      </c>
      <c r="T827" s="18">
        <v>3.48652</v>
      </c>
      <c r="U827" s="18">
        <v>3.48652</v>
      </c>
      <c r="V827" s="18">
        <v>3.48652</v>
      </c>
      <c r="W827" s="18">
        <v>4.994823</v>
      </c>
      <c r="X827" s="18">
        <v>6.833012</v>
      </c>
      <c r="Y827" s="18">
        <v>3.062871</v>
      </c>
      <c r="Z827" s="18">
        <v>0.0</v>
      </c>
      <c r="AA827" s="18">
        <v>5.105268</v>
      </c>
      <c r="AB827" s="18">
        <v>4.29072</v>
      </c>
      <c r="AC827" s="18">
        <v>5.703086</v>
      </c>
      <c r="AD827" s="18">
        <v>4.994823</v>
      </c>
      <c r="AE827" s="18">
        <v>21.21704</v>
      </c>
      <c r="AF827" s="18">
        <v>35.3986</v>
      </c>
      <c r="AG827" s="18">
        <v>21.80075</v>
      </c>
      <c r="AH827" s="18">
        <v>0.0</v>
      </c>
      <c r="AI827" s="18">
        <v>5.373118</v>
      </c>
      <c r="AJ827" s="18">
        <v>5.426901</v>
      </c>
      <c r="AK827" s="18">
        <v>3.842508</v>
      </c>
      <c r="AL827" s="19" t="s">
        <v>58</v>
      </c>
      <c r="AM827" s="19"/>
      <c r="AN827" s="19"/>
      <c r="AO827" s="19"/>
      <c r="AP827" s="19"/>
      <c r="AQ827" s="19"/>
    </row>
    <row r="828">
      <c r="A828" s="14" t="s">
        <v>1253</v>
      </c>
      <c r="B828" s="14" t="s">
        <v>1267</v>
      </c>
      <c r="C828" s="14" t="s">
        <v>1251</v>
      </c>
      <c r="D828" s="14" t="s">
        <v>1266</v>
      </c>
      <c r="E828" s="17">
        <v>46310.0</v>
      </c>
      <c r="F828" s="18">
        <v>8.0</v>
      </c>
      <c r="G828" s="18">
        <v>0.0</v>
      </c>
      <c r="H828" s="18">
        <v>18542.0</v>
      </c>
      <c r="I828" s="18">
        <v>0.0</v>
      </c>
      <c r="J828" s="18">
        <v>165.5843</v>
      </c>
      <c r="K828" s="18">
        <v>158.5094</v>
      </c>
      <c r="L828" s="18">
        <v>174.024</v>
      </c>
      <c r="M828" s="18">
        <v>104.1674</v>
      </c>
      <c r="N828" s="18">
        <v>0.657168</v>
      </c>
      <c r="O828" s="18">
        <v>0.0</v>
      </c>
      <c r="P828" s="18">
        <v>0.0</v>
      </c>
      <c r="Q828" s="18">
        <v>0.0</v>
      </c>
      <c r="R828" s="18">
        <v>14.12311</v>
      </c>
      <c r="S828" s="18">
        <v>30.09942</v>
      </c>
      <c r="T828" s="18">
        <v>10.11948</v>
      </c>
      <c r="U828" s="18">
        <v>14.12311</v>
      </c>
      <c r="V828" s="18">
        <v>14.12311</v>
      </c>
      <c r="W828" s="18">
        <v>30.09942</v>
      </c>
      <c r="X828" s="18">
        <v>31.44674</v>
      </c>
      <c r="Y828" s="18">
        <v>19.81367</v>
      </c>
      <c r="Z828" s="18">
        <v>0.0</v>
      </c>
      <c r="AA828" s="18">
        <v>5.105268</v>
      </c>
      <c r="AB828" s="18">
        <v>4.29072</v>
      </c>
      <c r="AC828" s="18">
        <v>5.703086</v>
      </c>
      <c r="AD828" s="18">
        <v>5.346079</v>
      </c>
      <c r="AE828" s="18">
        <v>14.12311</v>
      </c>
      <c r="AF828" s="18">
        <v>10.61153</v>
      </c>
      <c r="AG828" s="18">
        <v>8.415313</v>
      </c>
      <c r="AH828" s="18">
        <v>0.0</v>
      </c>
      <c r="AI828" s="18">
        <v>5.373118</v>
      </c>
      <c r="AJ828" s="18">
        <v>5.426901</v>
      </c>
      <c r="AK828" s="18">
        <v>3.842508</v>
      </c>
      <c r="AL828" s="19" t="s">
        <v>58</v>
      </c>
      <c r="AM828" s="19"/>
      <c r="AN828" s="19"/>
      <c r="AO828" s="19"/>
      <c r="AP828" s="19"/>
      <c r="AQ828" s="19"/>
    </row>
    <row r="829">
      <c r="A829" s="14" t="s">
        <v>1255</v>
      </c>
      <c r="B829" s="14" t="s">
        <v>1268</v>
      </c>
      <c r="C829" s="14" t="s">
        <v>1251</v>
      </c>
      <c r="D829" s="14" t="s">
        <v>1266</v>
      </c>
      <c r="E829" s="14" t="s">
        <v>72</v>
      </c>
      <c r="F829" s="18">
        <v>14.0</v>
      </c>
      <c r="G829" s="18">
        <v>0.0</v>
      </c>
      <c r="H829" s="18">
        <v>10601.0</v>
      </c>
      <c r="I829" s="18">
        <v>0.0</v>
      </c>
      <c r="J829" s="18">
        <v>73.32364</v>
      </c>
      <c r="K829" s="18">
        <v>79.8432</v>
      </c>
      <c r="L829" s="18">
        <v>86.16731</v>
      </c>
      <c r="M829" s="18">
        <v>43.61558</v>
      </c>
      <c r="N829" s="18">
        <v>0.546265</v>
      </c>
      <c r="O829" s="18">
        <v>0.0</v>
      </c>
      <c r="P829" s="18">
        <v>0.0</v>
      </c>
      <c r="Q829" s="18">
        <v>2.299539</v>
      </c>
      <c r="R829" s="18">
        <v>5.609917</v>
      </c>
      <c r="S829" s="18">
        <v>6.936899</v>
      </c>
      <c r="T829" s="18">
        <v>3.076923</v>
      </c>
      <c r="U829" s="18">
        <v>4.831767</v>
      </c>
      <c r="V829" s="18">
        <v>5.609917</v>
      </c>
      <c r="W829" s="18">
        <v>6.936899</v>
      </c>
      <c r="X829" s="18">
        <v>8.452422</v>
      </c>
      <c r="Y829" s="18">
        <v>5.703086</v>
      </c>
      <c r="Z829" s="18">
        <v>0.0</v>
      </c>
      <c r="AA829" s="18">
        <v>5.105268</v>
      </c>
      <c r="AB829" s="18">
        <v>4.29072</v>
      </c>
      <c r="AC829" s="18">
        <v>5.703086</v>
      </c>
      <c r="AD829" s="18">
        <v>2.320003</v>
      </c>
      <c r="AE829" s="18">
        <v>4.831767</v>
      </c>
      <c r="AF829" s="18">
        <v>3.95428</v>
      </c>
      <c r="AG829" s="18">
        <v>2.916279</v>
      </c>
      <c r="AH829" s="18">
        <v>0.0</v>
      </c>
      <c r="AI829" s="18">
        <v>5.373118</v>
      </c>
      <c r="AJ829" s="18">
        <v>5.426901</v>
      </c>
      <c r="AK829" s="18">
        <v>3.842508</v>
      </c>
      <c r="AL829" s="19" t="s">
        <v>58</v>
      </c>
      <c r="AM829" s="19"/>
      <c r="AN829" s="19"/>
      <c r="AO829" s="19"/>
      <c r="AP829" s="19"/>
      <c r="AQ829" s="19"/>
    </row>
    <row r="830">
      <c r="A830" s="14" t="s">
        <v>1257</v>
      </c>
      <c r="B830" s="14" t="s">
        <v>1269</v>
      </c>
      <c r="C830" s="14" t="s">
        <v>1251</v>
      </c>
      <c r="D830" s="14" t="s">
        <v>1266</v>
      </c>
      <c r="E830" s="14" t="s">
        <v>75</v>
      </c>
      <c r="F830" s="18">
        <v>7.0</v>
      </c>
      <c r="G830" s="18">
        <v>0.0</v>
      </c>
      <c r="H830" s="18">
        <v>2409.0</v>
      </c>
      <c r="I830" s="18">
        <v>0.0</v>
      </c>
      <c r="J830" s="18">
        <v>21.50693</v>
      </c>
      <c r="K830" s="18">
        <v>18.68357</v>
      </c>
      <c r="L830" s="18">
        <v>21.37139</v>
      </c>
      <c r="M830" s="18">
        <v>9.592315</v>
      </c>
      <c r="N830" s="18">
        <v>0.513409</v>
      </c>
      <c r="O830" s="18">
        <v>0.0</v>
      </c>
      <c r="P830" s="18">
        <v>0.666667</v>
      </c>
      <c r="Q830" s="18">
        <v>2.252144</v>
      </c>
      <c r="R830" s="18">
        <v>3.011092</v>
      </c>
      <c r="S830" s="18">
        <v>3.161355</v>
      </c>
      <c r="T830" s="18">
        <v>0.666667</v>
      </c>
      <c r="U830" s="18">
        <v>2.252144</v>
      </c>
      <c r="V830" s="18">
        <v>2.252144</v>
      </c>
      <c r="W830" s="18">
        <v>3.161355</v>
      </c>
      <c r="X830" s="18">
        <v>4.385958</v>
      </c>
      <c r="Y830" s="18">
        <v>2.669082</v>
      </c>
      <c r="Z830" s="18">
        <v>0.0</v>
      </c>
      <c r="AA830" s="18">
        <v>5.105268</v>
      </c>
      <c r="AB830" s="18">
        <v>4.29072</v>
      </c>
      <c r="AC830" s="18">
        <v>5.703086</v>
      </c>
      <c r="AD830" s="18">
        <v>3.73562</v>
      </c>
      <c r="AE830" s="18">
        <v>4.385958</v>
      </c>
      <c r="AF830" s="18">
        <v>7.613675</v>
      </c>
      <c r="AG830" s="18">
        <v>5.937096</v>
      </c>
      <c r="AH830" s="18">
        <v>0.0</v>
      </c>
      <c r="AI830" s="18">
        <v>5.373118</v>
      </c>
      <c r="AJ830" s="18">
        <v>5.426901</v>
      </c>
      <c r="AK830" s="18">
        <v>3.842508</v>
      </c>
      <c r="AL830" s="19" t="s">
        <v>58</v>
      </c>
      <c r="AM830" s="19"/>
      <c r="AN830" s="19"/>
      <c r="AO830" s="19"/>
      <c r="AP830" s="19"/>
      <c r="AQ830" s="19"/>
    </row>
    <row r="831">
      <c r="A831" s="14" t="s">
        <v>1259</v>
      </c>
      <c r="B831" s="14" t="s">
        <v>1270</v>
      </c>
      <c r="C831" s="14" t="s">
        <v>1251</v>
      </c>
      <c r="D831" s="14" t="s">
        <v>1266</v>
      </c>
      <c r="E831" s="14" t="s">
        <v>60</v>
      </c>
      <c r="F831" s="18">
        <v>78.0</v>
      </c>
      <c r="G831" s="18">
        <v>0.0</v>
      </c>
      <c r="H831" s="18">
        <v>59929.0</v>
      </c>
      <c r="I831" s="18">
        <v>0.0</v>
      </c>
      <c r="J831" s="18">
        <v>547.6738</v>
      </c>
      <c r="K831" s="18">
        <v>593.889</v>
      </c>
      <c r="L831" s="18">
        <v>582.1319</v>
      </c>
      <c r="M831" s="18">
        <v>407.6987</v>
      </c>
      <c r="N831" s="18">
        <v>0.68649</v>
      </c>
      <c r="O831" s="18">
        <v>0.0</v>
      </c>
      <c r="P831" s="18">
        <v>0.858989</v>
      </c>
      <c r="Q831" s="18">
        <v>1.95182</v>
      </c>
      <c r="R831" s="18">
        <v>3.620356</v>
      </c>
      <c r="S831" s="18">
        <v>6.119831</v>
      </c>
      <c r="T831" s="18">
        <v>0.838462</v>
      </c>
      <c r="U831" s="18">
        <v>1.949778</v>
      </c>
      <c r="V831" s="18">
        <v>2.680478</v>
      </c>
      <c r="W831" s="18">
        <v>4.536615</v>
      </c>
      <c r="X831" s="18">
        <v>6.791776</v>
      </c>
      <c r="Y831" s="18">
        <v>7.613961</v>
      </c>
      <c r="Z831" s="18">
        <v>0.0</v>
      </c>
      <c r="AA831" s="18">
        <v>5.105268</v>
      </c>
      <c r="AB831" s="18">
        <v>4.29072</v>
      </c>
      <c r="AC831" s="18">
        <v>5.703086</v>
      </c>
      <c r="AD831" s="18">
        <v>2.939944</v>
      </c>
      <c r="AE831" s="18">
        <v>3.370923</v>
      </c>
      <c r="AF831" s="18">
        <v>5.996482</v>
      </c>
      <c r="AG831" s="18">
        <v>5.176718</v>
      </c>
      <c r="AH831" s="18">
        <v>0.0</v>
      </c>
      <c r="AI831" s="18">
        <v>5.373118</v>
      </c>
      <c r="AJ831" s="18">
        <v>5.426901</v>
      </c>
      <c r="AK831" s="18">
        <v>3.842508</v>
      </c>
      <c r="AL831" s="19" t="s">
        <v>58</v>
      </c>
      <c r="AM831" s="19"/>
      <c r="AN831" s="19"/>
      <c r="AO831" s="19"/>
      <c r="AP831" s="19"/>
      <c r="AQ831" s="19"/>
    </row>
    <row r="832">
      <c r="A832" s="14" t="s">
        <v>1261</v>
      </c>
      <c r="B832" s="14" t="s">
        <v>1271</v>
      </c>
      <c r="C832" s="14" t="s">
        <v>1251</v>
      </c>
      <c r="D832" s="14" t="s">
        <v>1266</v>
      </c>
      <c r="E832" s="20">
        <v>46300.0</v>
      </c>
      <c r="F832" s="18">
        <v>14.0</v>
      </c>
      <c r="G832" s="18">
        <v>0.0</v>
      </c>
      <c r="H832" s="18">
        <v>16460.0</v>
      </c>
      <c r="I832" s="18">
        <v>0.0</v>
      </c>
      <c r="J832" s="18">
        <v>122.1818</v>
      </c>
      <c r="K832" s="18">
        <v>124.9169</v>
      </c>
      <c r="L832" s="18">
        <v>123.3608</v>
      </c>
      <c r="M832" s="18">
        <v>84.25045</v>
      </c>
      <c r="N832" s="18">
        <v>0.674452</v>
      </c>
      <c r="O832" s="18">
        <v>0.0</v>
      </c>
      <c r="P832" s="18">
        <v>0.0</v>
      </c>
      <c r="Q832" s="18">
        <v>0.0</v>
      </c>
      <c r="R832" s="18">
        <v>0.0</v>
      </c>
      <c r="S832" s="18">
        <v>15.23553</v>
      </c>
      <c r="T832" s="18">
        <v>8.279819</v>
      </c>
      <c r="U832" s="18">
        <v>15.23553</v>
      </c>
      <c r="V832" s="18">
        <v>15.23553</v>
      </c>
      <c r="W832" s="18">
        <v>18.27728</v>
      </c>
      <c r="X832" s="18">
        <v>21.00311</v>
      </c>
      <c r="Y832" s="18">
        <v>8.922636</v>
      </c>
      <c r="Z832" s="18">
        <v>0.0</v>
      </c>
      <c r="AA832" s="18">
        <v>5.105268</v>
      </c>
      <c r="AB832" s="18">
        <v>4.29072</v>
      </c>
      <c r="AC832" s="18">
        <v>5.703086</v>
      </c>
      <c r="AD832" s="18">
        <v>6.782801</v>
      </c>
      <c r="AE832" s="18">
        <v>13.43353</v>
      </c>
      <c r="AF832" s="18">
        <v>15.78781</v>
      </c>
      <c r="AG832" s="18">
        <v>16.61768</v>
      </c>
      <c r="AH832" s="18">
        <v>0.0</v>
      </c>
      <c r="AI832" s="18">
        <v>5.373118</v>
      </c>
      <c r="AJ832" s="18">
        <v>5.426901</v>
      </c>
      <c r="AK832" s="18">
        <v>3.842508</v>
      </c>
      <c r="AL832" s="19" t="s">
        <v>58</v>
      </c>
      <c r="AM832" s="19"/>
      <c r="AN832" s="19"/>
      <c r="AO832" s="19"/>
      <c r="AP832" s="19"/>
      <c r="AQ832" s="19"/>
    </row>
    <row r="833">
      <c r="A833" s="14" t="s">
        <v>1263</v>
      </c>
      <c r="B833" s="14" t="s">
        <v>1272</v>
      </c>
      <c r="C833" s="14" t="s">
        <v>1251</v>
      </c>
      <c r="D833" s="14" t="s">
        <v>1266</v>
      </c>
      <c r="E833" s="14" t="s">
        <v>62</v>
      </c>
      <c r="F833" s="18">
        <v>105.0</v>
      </c>
      <c r="G833" s="18">
        <v>1.0</v>
      </c>
      <c r="H833" s="18">
        <v>40.0</v>
      </c>
      <c r="I833" s="18">
        <v>40.0</v>
      </c>
      <c r="J833" s="18">
        <v>0.0</v>
      </c>
      <c r="K833" s="18">
        <v>0.0</v>
      </c>
      <c r="L833" s="18">
        <v>0.0</v>
      </c>
      <c r="M833" s="18">
        <v>0.0</v>
      </c>
      <c r="N833" s="18">
        <v>0.0</v>
      </c>
      <c r="O833" s="18">
        <v>0.0</v>
      </c>
      <c r="P833" s="18">
        <v>0.0</v>
      </c>
      <c r="Q833" s="18">
        <v>0.0</v>
      </c>
      <c r="R833" s="18">
        <v>0.0</v>
      </c>
      <c r="S833" s="18">
        <v>0.0</v>
      </c>
      <c r="T833" s="18">
        <v>0.0</v>
      </c>
      <c r="U833" s="18">
        <v>0.0</v>
      </c>
      <c r="V833" s="18">
        <v>0.0</v>
      </c>
      <c r="W833" s="18">
        <v>0.0</v>
      </c>
      <c r="X833" s="18">
        <v>0.0</v>
      </c>
      <c r="Y833" s="18">
        <v>0.0</v>
      </c>
      <c r="Z833" s="18">
        <v>0.0</v>
      </c>
      <c r="AA833" s="18">
        <v>5.105268</v>
      </c>
      <c r="AB833" s="18">
        <v>4.29072</v>
      </c>
      <c r="AC833" s="18">
        <v>5.703086</v>
      </c>
      <c r="AD833" s="18">
        <v>0.0</v>
      </c>
      <c r="AE833" s="18">
        <v>0.0</v>
      </c>
      <c r="AF833" s="18">
        <v>0.0</v>
      </c>
      <c r="AG833" s="18">
        <v>0.0</v>
      </c>
      <c r="AH833" s="18">
        <v>0.0</v>
      </c>
      <c r="AI833" s="18">
        <v>5.373118</v>
      </c>
      <c r="AJ833" s="18">
        <v>5.426901</v>
      </c>
      <c r="AK833" s="18">
        <v>3.842508</v>
      </c>
      <c r="AL833" s="19" t="s">
        <v>58</v>
      </c>
      <c r="AM833" s="19"/>
      <c r="AN833" s="19"/>
      <c r="AO833" s="19"/>
      <c r="AP833" s="19"/>
      <c r="AQ833" s="19"/>
    </row>
    <row r="834">
      <c r="A834" s="14" t="s">
        <v>1253</v>
      </c>
      <c r="B834" s="14" t="s">
        <v>1273</v>
      </c>
      <c r="C834" s="14" t="s">
        <v>1251</v>
      </c>
      <c r="D834" s="14" t="s">
        <v>1274</v>
      </c>
      <c r="E834" s="17">
        <v>46310.0</v>
      </c>
      <c r="F834" s="18">
        <v>2.0</v>
      </c>
      <c r="G834" s="18">
        <v>0.0</v>
      </c>
      <c r="H834" s="18">
        <v>0.0</v>
      </c>
      <c r="I834" s="18">
        <v>0.0</v>
      </c>
      <c r="J834" s="18">
        <v>0.0</v>
      </c>
      <c r="K834" s="18">
        <v>0.0</v>
      </c>
      <c r="L834" s="18">
        <v>0.0</v>
      </c>
      <c r="M834" s="18">
        <v>0.0</v>
      </c>
      <c r="N834" s="18">
        <v>0.0</v>
      </c>
      <c r="O834" s="18">
        <v>0.0</v>
      </c>
      <c r="P834" s="18">
        <v>0.0</v>
      </c>
      <c r="Q834" s="18">
        <v>0.0</v>
      </c>
      <c r="R834" s="18">
        <v>0.0</v>
      </c>
      <c r="S834" s="18">
        <v>0.0</v>
      </c>
      <c r="T834" s="18">
        <v>0.0</v>
      </c>
      <c r="U834" s="18">
        <v>0.0</v>
      </c>
      <c r="V834" s="18">
        <v>0.0</v>
      </c>
      <c r="W834" s="18">
        <v>0.0</v>
      </c>
      <c r="X834" s="18">
        <v>0.0</v>
      </c>
      <c r="Y834" s="18">
        <v>0.0</v>
      </c>
      <c r="Z834" s="18">
        <v>0.0</v>
      </c>
      <c r="AA834" s="18">
        <v>3.077566</v>
      </c>
      <c r="AB834" s="18">
        <v>2.240653</v>
      </c>
      <c r="AC834" s="18">
        <v>3.731149</v>
      </c>
      <c r="AD834" s="18">
        <v>5.346079</v>
      </c>
      <c r="AE834" s="18">
        <v>14.12311</v>
      </c>
      <c r="AF834" s="18">
        <v>10.61153</v>
      </c>
      <c r="AG834" s="18">
        <v>8.415313</v>
      </c>
      <c r="AH834" s="18">
        <v>0.0</v>
      </c>
      <c r="AI834" s="18">
        <v>5.373118</v>
      </c>
      <c r="AJ834" s="18">
        <v>5.426901</v>
      </c>
      <c r="AK834" s="18">
        <v>3.842508</v>
      </c>
      <c r="AL834" s="19" t="s">
        <v>58</v>
      </c>
      <c r="AM834" s="19"/>
      <c r="AN834" s="19"/>
      <c r="AO834" s="19"/>
      <c r="AP834" s="19"/>
      <c r="AQ834" s="19"/>
    </row>
    <row r="835">
      <c r="A835" s="14" t="s">
        <v>1255</v>
      </c>
      <c r="B835" s="14" t="s">
        <v>1275</v>
      </c>
      <c r="C835" s="14" t="s">
        <v>1251</v>
      </c>
      <c r="D835" s="14" t="s">
        <v>1274</v>
      </c>
      <c r="E835" s="14" t="s">
        <v>72</v>
      </c>
      <c r="F835" s="18">
        <v>1.0</v>
      </c>
      <c r="G835" s="18">
        <v>0.0</v>
      </c>
      <c r="H835" s="18">
        <v>0.0</v>
      </c>
      <c r="I835" s="18">
        <v>0.0</v>
      </c>
      <c r="J835" s="18">
        <v>0.0</v>
      </c>
      <c r="K835" s="18">
        <v>0.0</v>
      </c>
      <c r="L835" s="18">
        <v>0.0</v>
      </c>
      <c r="M835" s="18">
        <v>0.0</v>
      </c>
      <c r="N835" s="18">
        <v>0.0</v>
      </c>
      <c r="O835" s="18">
        <v>0.0</v>
      </c>
      <c r="P835" s="18">
        <v>0.0</v>
      </c>
      <c r="Q835" s="18">
        <v>0.0</v>
      </c>
      <c r="R835" s="18">
        <v>0.0</v>
      </c>
      <c r="S835" s="18">
        <v>0.0</v>
      </c>
      <c r="T835" s="18">
        <v>0.0</v>
      </c>
      <c r="U835" s="18">
        <v>0.0</v>
      </c>
      <c r="V835" s="18">
        <v>0.0</v>
      </c>
      <c r="W835" s="18">
        <v>0.0</v>
      </c>
      <c r="X835" s="18">
        <v>0.0</v>
      </c>
      <c r="Y835" s="18">
        <v>0.0</v>
      </c>
      <c r="Z835" s="18">
        <v>0.0</v>
      </c>
      <c r="AA835" s="18">
        <v>3.077566</v>
      </c>
      <c r="AB835" s="18">
        <v>2.240653</v>
      </c>
      <c r="AC835" s="18">
        <v>3.731149</v>
      </c>
      <c r="AD835" s="18">
        <v>2.320003</v>
      </c>
      <c r="AE835" s="18">
        <v>4.831767</v>
      </c>
      <c r="AF835" s="18">
        <v>3.95428</v>
      </c>
      <c r="AG835" s="18">
        <v>2.916279</v>
      </c>
      <c r="AH835" s="18">
        <v>0.0</v>
      </c>
      <c r="AI835" s="18">
        <v>5.373118</v>
      </c>
      <c r="AJ835" s="18">
        <v>5.426901</v>
      </c>
      <c r="AK835" s="18">
        <v>3.842508</v>
      </c>
      <c r="AL835" s="19" t="s">
        <v>58</v>
      </c>
      <c r="AM835" s="19"/>
      <c r="AN835" s="19"/>
      <c r="AO835" s="19"/>
      <c r="AP835" s="19"/>
      <c r="AQ835" s="19"/>
    </row>
    <row r="836">
      <c r="A836" s="14" t="s">
        <v>1257</v>
      </c>
      <c r="B836" s="14" t="s">
        <v>1276</v>
      </c>
      <c r="C836" s="14" t="s">
        <v>1251</v>
      </c>
      <c r="D836" s="14" t="s">
        <v>1274</v>
      </c>
      <c r="E836" s="14" t="s">
        <v>75</v>
      </c>
      <c r="F836" s="18">
        <v>5.0</v>
      </c>
      <c r="G836" s="18">
        <v>0.0</v>
      </c>
      <c r="H836" s="18">
        <v>3202.0</v>
      </c>
      <c r="I836" s="18">
        <v>0.0</v>
      </c>
      <c r="J836" s="18">
        <v>29.09009</v>
      </c>
      <c r="K836" s="18">
        <v>29.68548</v>
      </c>
      <c r="L836" s="18">
        <v>30.58854</v>
      </c>
      <c r="M836" s="18">
        <v>14.50797</v>
      </c>
      <c r="N836" s="18">
        <v>0.488723</v>
      </c>
      <c r="O836" s="18">
        <v>0.0</v>
      </c>
      <c r="P836" s="18">
        <v>0.0</v>
      </c>
      <c r="Q836" s="18">
        <v>0.0</v>
      </c>
      <c r="R836" s="18">
        <v>4.308679</v>
      </c>
      <c r="S836" s="18">
        <v>10.86883</v>
      </c>
      <c r="T836" s="18">
        <v>4.308679</v>
      </c>
      <c r="U836" s="18">
        <v>4.308679</v>
      </c>
      <c r="V836" s="18">
        <v>4.308679</v>
      </c>
      <c r="W836" s="18">
        <v>10.86883</v>
      </c>
      <c r="X836" s="18">
        <v>14.50797</v>
      </c>
      <c r="Y836" s="18">
        <v>5.937096</v>
      </c>
      <c r="Z836" s="18">
        <v>0.0</v>
      </c>
      <c r="AA836" s="18">
        <v>3.077566</v>
      </c>
      <c r="AB836" s="18">
        <v>2.240653</v>
      </c>
      <c r="AC836" s="18">
        <v>3.731149</v>
      </c>
      <c r="AD836" s="18">
        <v>3.73562</v>
      </c>
      <c r="AE836" s="18">
        <v>4.385958</v>
      </c>
      <c r="AF836" s="18">
        <v>7.613675</v>
      </c>
      <c r="AG836" s="18">
        <v>5.937096</v>
      </c>
      <c r="AH836" s="18">
        <v>0.0</v>
      </c>
      <c r="AI836" s="18">
        <v>5.373118</v>
      </c>
      <c r="AJ836" s="18">
        <v>5.426901</v>
      </c>
      <c r="AK836" s="18">
        <v>3.842508</v>
      </c>
      <c r="AL836" s="19" t="s">
        <v>58</v>
      </c>
      <c r="AM836" s="19"/>
      <c r="AN836" s="19"/>
      <c r="AO836" s="19"/>
      <c r="AP836" s="19"/>
      <c r="AQ836" s="19"/>
    </row>
    <row r="837">
      <c r="A837" s="14" t="s">
        <v>1259</v>
      </c>
      <c r="B837" s="14" t="s">
        <v>1277</v>
      </c>
      <c r="C837" s="14" t="s">
        <v>1251</v>
      </c>
      <c r="D837" s="14" t="s">
        <v>1274</v>
      </c>
      <c r="E837" s="14" t="s">
        <v>60</v>
      </c>
      <c r="F837" s="18">
        <v>11.0</v>
      </c>
      <c r="G837" s="18">
        <v>0.0</v>
      </c>
      <c r="H837" s="18">
        <v>4273.0</v>
      </c>
      <c r="I837" s="18">
        <v>0.0</v>
      </c>
      <c r="J837" s="18">
        <v>40.64354</v>
      </c>
      <c r="K837" s="18">
        <v>41.04263</v>
      </c>
      <c r="L837" s="18">
        <v>42.78695</v>
      </c>
      <c r="M837" s="18">
        <v>24.32267</v>
      </c>
      <c r="N837" s="18">
        <v>0.59262</v>
      </c>
      <c r="O837" s="18">
        <v>1.271429</v>
      </c>
      <c r="P837" s="18">
        <v>1.851025</v>
      </c>
      <c r="Q837" s="18">
        <v>1.880469</v>
      </c>
      <c r="R837" s="18">
        <v>2.810261</v>
      </c>
      <c r="S837" s="18">
        <v>3.386358</v>
      </c>
      <c r="T837" s="18">
        <v>1.851025</v>
      </c>
      <c r="U837" s="18">
        <v>1.880469</v>
      </c>
      <c r="V837" s="18">
        <v>2.442857</v>
      </c>
      <c r="W837" s="18">
        <v>3.077566</v>
      </c>
      <c r="X837" s="18">
        <v>3.786905</v>
      </c>
      <c r="Y837" s="18">
        <v>3.731149</v>
      </c>
      <c r="Z837" s="18">
        <v>0.0</v>
      </c>
      <c r="AA837" s="18">
        <v>3.077566</v>
      </c>
      <c r="AB837" s="18">
        <v>2.240653</v>
      </c>
      <c r="AC837" s="18">
        <v>3.731149</v>
      </c>
      <c r="AD837" s="18">
        <v>2.939944</v>
      </c>
      <c r="AE837" s="18">
        <v>3.370923</v>
      </c>
      <c r="AF837" s="18">
        <v>5.996482</v>
      </c>
      <c r="AG837" s="18">
        <v>5.176718</v>
      </c>
      <c r="AH837" s="18">
        <v>0.0</v>
      </c>
      <c r="AI837" s="18">
        <v>5.373118</v>
      </c>
      <c r="AJ837" s="18">
        <v>5.426901</v>
      </c>
      <c r="AK837" s="18">
        <v>3.842508</v>
      </c>
      <c r="AL837" s="19" t="s">
        <v>58</v>
      </c>
      <c r="AM837" s="19"/>
      <c r="AN837" s="19"/>
      <c r="AO837" s="19"/>
      <c r="AP837" s="19"/>
      <c r="AQ837" s="19"/>
    </row>
    <row r="838">
      <c r="A838" s="14" t="s">
        <v>1261</v>
      </c>
      <c r="B838" s="14" t="s">
        <v>1278</v>
      </c>
      <c r="C838" s="14" t="s">
        <v>1251</v>
      </c>
      <c r="D838" s="14" t="s">
        <v>1274</v>
      </c>
      <c r="E838" s="20">
        <v>46300.0</v>
      </c>
      <c r="F838" s="18">
        <v>9.0</v>
      </c>
      <c r="G838" s="18">
        <v>0.0</v>
      </c>
      <c r="H838" s="18">
        <v>6058.0</v>
      </c>
      <c r="I838" s="18">
        <v>0.0</v>
      </c>
      <c r="J838" s="18">
        <v>33.90004</v>
      </c>
      <c r="K838" s="18">
        <v>34.58257</v>
      </c>
      <c r="L838" s="18">
        <v>38.05815</v>
      </c>
      <c r="M838" s="18">
        <v>22.18658</v>
      </c>
      <c r="N838" s="18">
        <v>0.641554</v>
      </c>
      <c r="O838" s="18">
        <v>0.0</v>
      </c>
      <c r="P838" s="18">
        <v>0.807218</v>
      </c>
      <c r="Q838" s="18">
        <v>1.323399</v>
      </c>
      <c r="R838" s="18">
        <v>2.166585</v>
      </c>
      <c r="S838" s="18">
        <v>3.315378</v>
      </c>
      <c r="T838" s="18">
        <v>0.807218</v>
      </c>
      <c r="U838" s="18">
        <v>1.323399</v>
      </c>
      <c r="V838" s="18">
        <v>1.941179</v>
      </c>
      <c r="W838" s="18">
        <v>2.842238</v>
      </c>
      <c r="X838" s="18">
        <v>3.315378</v>
      </c>
      <c r="Y838" s="18">
        <v>3.842508</v>
      </c>
      <c r="Z838" s="18">
        <v>0.0</v>
      </c>
      <c r="AA838" s="18">
        <v>3.077566</v>
      </c>
      <c r="AB838" s="18">
        <v>2.240653</v>
      </c>
      <c r="AC838" s="18">
        <v>3.731149</v>
      </c>
      <c r="AD838" s="18">
        <v>6.782801</v>
      </c>
      <c r="AE838" s="18">
        <v>13.43353</v>
      </c>
      <c r="AF838" s="18">
        <v>15.78781</v>
      </c>
      <c r="AG838" s="18">
        <v>16.61768</v>
      </c>
      <c r="AH838" s="18">
        <v>0.0</v>
      </c>
      <c r="AI838" s="18">
        <v>5.373118</v>
      </c>
      <c r="AJ838" s="18">
        <v>5.426901</v>
      </c>
      <c r="AK838" s="18">
        <v>3.842508</v>
      </c>
      <c r="AL838" s="19" t="s">
        <v>58</v>
      </c>
      <c r="AM838" s="19"/>
      <c r="AN838" s="19"/>
      <c r="AO838" s="19"/>
      <c r="AP838" s="19"/>
      <c r="AQ838" s="19"/>
    </row>
    <row r="839">
      <c r="A839" s="14" t="s">
        <v>1263</v>
      </c>
      <c r="B839" s="14" t="s">
        <v>1279</v>
      </c>
      <c r="C839" s="14" t="s">
        <v>1251</v>
      </c>
      <c r="D839" s="14" t="s">
        <v>1274</v>
      </c>
      <c r="E839" s="14" t="s">
        <v>62</v>
      </c>
      <c r="F839" s="18">
        <v>19.0</v>
      </c>
      <c r="G839" s="18">
        <v>0.0</v>
      </c>
      <c r="H839" s="18">
        <v>0.0</v>
      </c>
      <c r="I839" s="18">
        <v>0.0</v>
      </c>
      <c r="J839" s="18">
        <v>0.0</v>
      </c>
      <c r="K839" s="18">
        <v>0.0</v>
      </c>
      <c r="L839" s="18">
        <v>0.0</v>
      </c>
      <c r="M839" s="18">
        <v>0.0</v>
      </c>
      <c r="N839" s="18">
        <v>0.0</v>
      </c>
      <c r="O839" s="18">
        <v>0.0</v>
      </c>
      <c r="P839" s="18">
        <v>0.0</v>
      </c>
      <c r="Q839" s="18">
        <v>0.0</v>
      </c>
      <c r="R839" s="18">
        <v>0.0</v>
      </c>
      <c r="S839" s="18">
        <v>0.0</v>
      </c>
      <c r="T839" s="18">
        <v>0.0</v>
      </c>
      <c r="U839" s="18">
        <v>0.0</v>
      </c>
      <c r="V839" s="18">
        <v>0.0</v>
      </c>
      <c r="W839" s="18">
        <v>0.0</v>
      </c>
      <c r="X839" s="18">
        <v>0.0</v>
      </c>
      <c r="Y839" s="18">
        <v>0.0</v>
      </c>
      <c r="Z839" s="18">
        <v>0.0</v>
      </c>
      <c r="AA839" s="18">
        <v>3.077566</v>
      </c>
      <c r="AB839" s="18">
        <v>2.240653</v>
      </c>
      <c r="AC839" s="18">
        <v>3.731149</v>
      </c>
      <c r="AD839" s="18">
        <v>0.0</v>
      </c>
      <c r="AE839" s="18">
        <v>0.0</v>
      </c>
      <c r="AF839" s="18">
        <v>0.0</v>
      </c>
      <c r="AG839" s="18">
        <v>0.0</v>
      </c>
      <c r="AH839" s="18">
        <v>0.0</v>
      </c>
      <c r="AI839" s="18">
        <v>5.373118</v>
      </c>
      <c r="AJ839" s="18">
        <v>5.426901</v>
      </c>
      <c r="AK839" s="18">
        <v>3.842508</v>
      </c>
      <c r="AL839" s="19" t="s">
        <v>58</v>
      </c>
      <c r="AM839" s="19"/>
      <c r="AN839" s="19"/>
      <c r="AO839" s="19"/>
      <c r="AP839" s="19"/>
      <c r="AQ839" s="19"/>
    </row>
    <row r="840">
      <c r="A840" s="14" t="s">
        <v>1255</v>
      </c>
      <c r="B840" s="14" t="s">
        <v>1280</v>
      </c>
      <c r="C840" s="14" t="s">
        <v>1251</v>
      </c>
      <c r="D840" s="14" t="s">
        <v>1281</v>
      </c>
      <c r="E840" s="14" t="s">
        <v>72</v>
      </c>
      <c r="F840" s="18">
        <v>3.0</v>
      </c>
      <c r="G840" s="18">
        <v>0.0</v>
      </c>
      <c r="H840" s="18">
        <v>1031.0</v>
      </c>
      <c r="I840" s="18">
        <v>0.0</v>
      </c>
      <c r="J840" s="18">
        <v>6.705128</v>
      </c>
      <c r="K840" s="18">
        <v>7.204877</v>
      </c>
      <c r="L840" s="18">
        <v>8.215887</v>
      </c>
      <c r="M840" s="18">
        <v>2.57474</v>
      </c>
      <c r="N840" s="18">
        <v>0.357361</v>
      </c>
      <c r="O840" s="18">
        <v>2.310133</v>
      </c>
      <c r="P840" s="18">
        <v>2.310133</v>
      </c>
      <c r="Q840" s="18">
        <v>2.310133</v>
      </c>
      <c r="R840" s="18">
        <v>2.320003</v>
      </c>
      <c r="S840" s="18">
        <v>2.57474</v>
      </c>
      <c r="T840" s="18">
        <v>2.310133</v>
      </c>
      <c r="U840" s="18">
        <v>2.310133</v>
      </c>
      <c r="V840" s="18">
        <v>2.310133</v>
      </c>
      <c r="W840" s="18">
        <v>2.320003</v>
      </c>
      <c r="X840" s="18">
        <v>2.57474</v>
      </c>
      <c r="Y840" s="18">
        <v>2.401626</v>
      </c>
      <c r="Z840" s="18">
        <v>0.0</v>
      </c>
      <c r="AA840" s="18">
        <v>3.29107</v>
      </c>
      <c r="AB840" s="18">
        <v>2.951399</v>
      </c>
      <c r="AC840" s="18">
        <v>2.401626</v>
      </c>
      <c r="AD840" s="18">
        <v>2.320003</v>
      </c>
      <c r="AE840" s="18">
        <v>4.831767</v>
      </c>
      <c r="AF840" s="18">
        <v>3.95428</v>
      </c>
      <c r="AG840" s="18">
        <v>2.916279</v>
      </c>
      <c r="AH840" s="18">
        <v>0.0</v>
      </c>
      <c r="AI840" s="18">
        <v>5.373118</v>
      </c>
      <c r="AJ840" s="18">
        <v>5.426901</v>
      </c>
      <c r="AK840" s="18">
        <v>3.842508</v>
      </c>
      <c r="AL840" s="19" t="s">
        <v>58</v>
      </c>
      <c r="AM840" s="19"/>
      <c r="AN840" s="19"/>
      <c r="AO840" s="19"/>
      <c r="AP840" s="19"/>
      <c r="AQ840" s="19"/>
    </row>
    <row r="841">
      <c r="A841" s="14" t="s">
        <v>1259</v>
      </c>
      <c r="B841" s="14" t="s">
        <v>1282</v>
      </c>
      <c r="C841" s="14" t="s">
        <v>1251</v>
      </c>
      <c r="D841" s="14" t="s">
        <v>1281</v>
      </c>
      <c r="E841" s="14" t="s">
        <v>60</v>
      </c>
      <c r="F841" s="18">
        <v>10.0</v>
      </c>
      <c r="G841" s="18">
        <v>0.0</v>
      </c>
      <c r="H841" s="18">
        <v>8728.0</v>
      </c>
      <c r="I841" s="18">
        <v>0.0</v>
      </c>
      <c r="J841" s="18">
        <v>76.53958</v>
      </c>
      <c r="K841" s="18">
        <v>69.53151</v>
      </c>
      <c r="L841" s="18">
        <v>68.09877</v>
      </c>
      <c r="M841" s="18">
        <v>49.57165</v>
      </c>
      <c r="N841" s="18">
        <v>0.712938</v>
      </c>
      <c r="O841" s="18">
        <v>0.0</v>
      </c>
      <c r="P841" s="18">
        <v>0.333333</v>
      </c>
      <c r="Q841" s="18">
        <v>2.274359</v>
      </c>
      <c r="R841" s="18">
        <v>3.638492</v>
      </c>
      <c r="S841" s="18">
        <v>6.374688</v>
      </c>
      <c r="T841" s="18">
        <v>0.333333</v>
      </c>
      <c r="U841" s="18">
        <v>2.274359</v>
      </c>
      <c r="V841" s="18">
        <v>3.29107</v>
      </c>
      <c r="W841" s="18">
        <v>4.047914</v>
      </c>
      <c r="X841" s="18">
        <v>6.374688</v>
      </c>
      <c r="Y841" s="18">
        <v>6.953151</v>
      </c>
      <c r="Z841" s="18">
        <v>0.0</v>
      </c>
      <c r="AA841" s="18">
        <v>3.29107</v>
      </c>
      <c r="AB841" s="18">
        <v>2.951399</v>
      </c>
      <c r="AC841" s="18">
        <v>2.401626</v>
      </c>
      <c r="AD841" s="18">
        <v>2.939944</v>
      </c>
      <c r="AE841" s="18">
        <v>3.370923</v>
      </c>
      <c r="AF841" s="18">
        <v>5.996482</v>
      </c>
      <c r="AG841" s="18">
        <v>5.176718</v>
      </c>
      <c r="AH841" s="18">
        <v>0.0</v>
      </c>
      <c r="AI841" s="18">
        <v>5.373118</v>
      </c>
      <c r="AJ841" s="18">
        <v>5.426901</v>
      </c>
      <c r="AK841" s="18">
        <v>3.842508</v>
      </c>
      <c r="AL841" s="19" t="s">
        <v>58</v>
      </c>
      <c r="AM841" s="19"/>
      <c r="AN841" s="19"/>
      <c r="AO841" s="19"/>
      <c r="AP841" s="19"/>
      <c r="AQ841" s="19"/>
    </row>
    <row r="842">
      <c r="A842" s="14" t="s">
        <v>1263</v>
      </c>
      <c r="B842" s="14" t="s">
        <v>1283</v>
      </c>
      <c r="C842" s="14" t="s">
        <v>1251</v>
      </c>
      <c r="D842" s="14" t="s">
        <v>1281</v>
      </c>
      <c r="E842" s="14" t="s">
        <v>62</v>
      </c>
      <c r="F842" s="18">
        <v>13.0</v>
      </c>
      <c r="G842" s="18">
        <v>0.0</v>
      </c>
      <c r="H842" s="18">
        <v>0.0</v>
      </c>
      <c r="I842" s="18">
        <v>0.0</v>
      </c>
      <c r="J842" s="18">
        <v>0.0</v>
      </c>
      <c r="K842" s="18">
        <v>0.0</v>
      </c>
      <c r="L842" s="18">
        <v>0.0</v>
      </c>
      <c r="M842" s="18">
        <v>0.0</v>
      </c>
      <c r="N842" s="18">
        <v>0.0</v>
      </c>
      <c r="O842" s="18">
        <v>0.0</v>
      </c>
      <c r="P842" s="18">
        <v>0.0</v>
      </c>
      <c r="Q842" s="18">
        <v>0.0</v>
      </c>
      <c r="R842" s="18">
        <v>0.0</v>
      </c>
      <c r="S842" s="18">
        <v>0.0</v>
      </c>
      <c r="T842" s="18">
        <v>0.0</v>
      </c>
      <c r="U842" s="18">
        <v>0.0</v>
      </c>
      <c r="V842" s="18">
        <v>0.0</v>
      </c>
      <c r="W842" s="18">
        <v>0.0</v>
      </c>
      <c r="X842" s="18">
        <v>0.0</v>
      </c>
      <c r="Y842" s="18">
        <v>0.0</v>
      </c>
      <c r="Z842" s="18">
        <v>0.0</v>
      </c>
      <c r="AA842" s="18">
        <v>3.29107</v>
      </c>
      <c r="AB842" s="18">
        <v>2.951399</v>
      </c>
      <c r="AC842" s="18">
        <v>2.401626</v>
      </c>
      <c r="AD842" s="18">
        <v>0.0</v>
      </c>
      <c r="AE842" s="18">
        <v>0.0</v>
      </c>
      <c r="AF842" s="18">
        <v>0.0</v>
      </c>
      <c r="AG842" s="18">
        <v>0.0</v>
      </c>
      <c r="AH842" s="18">
        <v>0.0</v>
      </c>
      <c r="AI842" s="18">
        <v>5.373118</v>
      </c>
      <c r="AJ842" s="18">
        <v>5.426901</v>
      </c>
      <c r="AK842" s="18">
        <v>3.842508</v>
      </c>
      <c r="AL842" s="19" t="s">
        <v>58</v>
      </c>
      <c r="AM842" s="19"/>
      <c r="AN842" s="19"/>
      <c r="AO842" s="19"/>
      <c r="AP842" s="19"/>
      <c r="AQ842" s="19"/>
    </row>
    <row r="843">
      <c r="A843" s="14" t="s">
        <v>1253</v>
      </c>
      <c r="B843" s="14" t="s">
        <v>1284</v>
      </c>
      <c r="C843" s="14" t="s">
        <v>1251</v>
      </c>
      <c r="D843" s="14" t="s">
        <v>1285</v>
      </c>
      <c r="E843" s="20">
        <v>46310.0</v>
      </c>
      <c r="F843" s="18">
        <v>6.0</v>
      </c>
      <c r="G843" s="18">
        <v>0.0</v>
      </c>
      <c r="H843" s="18">
        <v>6905.0</v>
      </c>
      <c r="I843" s="18">
        <v>0.0</v>
      </c>
      <c r="J843" s="18">
        <v>83.17796</v>
      </c>
      <c r="K843" s="18">
        <v>78.8899</v>
      </c>
      <c r="L843" s="18">
        <v>82.81186</v>
      </c>
      <c r="M843" s="18">
        <v>50.73007</v>
      </c>
      <c r="N843" s="18">
        <v>0.643049</v>
      </c>
      <c r="O843" s="18">
        <v>0.0</v>
      </c>
      <c r="P843" s="18">
        <v>1.845358</v>
      </c>
      <c r="Q843" s="18">
        <v>1.845358</v>
      </c>
      <c r="R843" s="18">
        <v>17.08451</v>
      </c>
      <c r="S843" s="18">
        <v>23.26935</v>
      </c>
      <c r="T843" s="18">
        <v>1.845358</v>
      </c>
      <c r="U843" s="18">
        <v>9.229965</v>
      </c>
      <c r="V843" s="18">
        <v>9.229965</v>
      </c>
      <c r="W843" s="18">
        <v>17.08451</v>
      </c>
      <c r="X843" s="18">
        <v>23.26935</v>
      </c>
      <c r="Y843" s="18">
        <v>13.14832</v>
      </c>
      <c r="Z843" s="18">
        <v>1.704863</v>
      </c>
      <c r="AA843" s="18">
        <v>5.706904</v>
      </c>
      <c r="AB843" s="18">
        <v>5.065388</v>
      </c>
      <c r="AC843" s="18">
        <v>13.14832</v>
      </c>
      <c r="AD843" s="18">
        <v>5.346079</v>
      </c>
      <c r="AE843" s="18">
        <v>14.12311</v>
      </c>
      <c r="AF843" s="18">
        <v>10.61153</v>
      </c>
      <c r="AG843" s="18">
        <v>8.415313</v>
      </c>
      <c r="AH843" s="18">
        <v>0.0</v>
      </c>
      <c r="AI843" s="18">
        <v>5.373118</v>
      </c>
      <c r="AJ843" s="18">
        <v>5.426901</v>
      </c>
      <c r="AK843" s="18">
        <v>3.842508</v>
      </c>
      <c r="AL843" s="19" t="s">
        <v>58</v>
      </c>
      <c r="AM843" s="19"/>
      <c r="AN843" s="19"/>
      <c r="AO843" s="19"/>
      <c r="AP843" s="19"/>
      <c r="AQ843" s="19"/>
    </row>
    <row r="844">
      <c r="A844" s="14" t="s">
        <v>1255</v>
      </c>
      <c r="B844" s="14" t="s">
        <v>1286</v>
      </c>
      <c r="C844" s="14" t="s">
        <v>1251</v>
      </c>
      <c r="D844" s="14" t="s">
        <v>1285</v>
      </c>
      <c r="E844" s="14" t="s">
        <v>72</v>
      </c>
      <c r="F844" s="18">
        <v>3.0</v>
      </c>
      <c r="G844" s="18">
        <v>0.0</v>
      </c>
      <c r="H844" s="18">
        <v>874.0</v>
      </c>
      <c r="I844" s="18">
        <v>0.0</v>
      </c>
      <c r="J844" s="18">
        <v>8.823693</v>
      </c>
      <c r="K844" s="18">
        <v>8.748837</v>
      </c>
      <c r="L844" s="18">
        <v>9.711157</v>
      </c>
      <c r="M844" s="18">
        <v>8.748837</v>
      </c>
      <c r="N844" s="18">
        <v>1.0</v>
      </c>
      <c r="O844" s="18">
        <v>0.0</v>
      </c>
      <c r="P844" s="18">
        <v>0.0</v>
      </c>
      <c r="Q844" s="18">
        <v>0.0</v>
      </c>
      <c r="R844" s="18">
        <v>0.0</v>
      </c>
      <c r="S844" s="18">
        <v>8.748837</v>
      </c>
      <c r="T844" s="18">
        <v>8.748837</v>
      </c>
      <c r="U844" s="18">
        <v>8.748837</v>
      </c>
      <c r="V844" s="18">
        <v>8.748837</v>
      </c>
      <c r="W844" s="18">
        <v>8.748837</v>
      </c>
      <c r="X844" s="18">
        <v>8.748837</v>
      </c>
      <c r="Y844" s="18">
        <v>2.916279</v>
      </c>
      <c r="Z844" s="18">
        <v>1.704863</v>
      </c>
      <c r="AA844" s="18">
        <v>5.706904</v>
      </c>
      <c r="AB844" s="18">
        <v>5.065388</v>
      </c>
      <c r="AC844" s="18">
        <v>13.14832</v>
      </c>
      <c r="AD844" s="18">
        <v>2.320003</v>
      </c>
      <c r="AE844" s="18">
        <v>4.831767</v>
      </c>
      <c r="AF844" s="18">
        <v>3.95428</v>
      </c>
      <c r="AG844" s="18">
        <v>2.916279</v>
      </c>
      <c r="AH844" s="18">
        <v>0.0</v>
      </c>
      <c r="AI844" s="18">
        <v>5.373118</v>
      </c>
      <c r="AJ844" s="18">
        <v>5.426901</v>
      </c>
      <c r="AK844" s="18">
        <v>3.842508</v>
      </c>
      <c r="AL844" s="19" t="s">
        <v>58</v>
      </c>
      <c r="AM844" s="19"/>
      <c r="AN844" s="19"/>
      <c r="AO844" s="19"/>
      <c r="AP844" s="19"/>
      <c r="AQ844" s="19"/>
    </row>
    <row r="845">
      <c r="A845" s="14" t="s">
        <v>1257</v>
      </c>
      <c r="B845" s="14" t="s">
        <v>1287</v>
      </c>
      <c r="C845" s="14" t="s">
        <v>1251</v>
      </c>
      <c r="D845" s="14" t="s">
        <v>1285</v>
      </c>
      <c r="E845" s="14" t="s">
        <v>75</v>
      </c>
      <c r="F845" s="18">
        <v>3.0</v>
      </c>
      <c r="G845" s="18">
        <v>0.0</v>
      </c>
      <c r="H845" s="18">
        <v>6376.0</v>
      </c>
      <c r="I845" s="18">
        <v>0.0</v>
      </c>
      <c r="J845" s="18">
        <v>65.10592</v>
      </c>
      <c r="K845" s="18">
        <v>67.92448</v>
      </c>
      <c r="L845" s="18">
        <v>77.88784</v>
      </c>
      <c r="M845" s="18">
        <v>56.42629</v>
      </c>
      <c r="N845" s="18">
        <v>0.830721</v>
      </c>
      <c r="O845" s="18">
        <v>3.73562</v>
      </c>
      <c r="P845" s="18">
        <v>3.73562</v>
      </c>
      <c r="Q845" s="18">
        <v>3.73562</v>
      </c>
      <c r="R845" s="18">
        <v>7.762571</v>
      </c>
      <c r="S845" s="18">
        <v>56.42629</v>
      </c>
      <c r="T845" s="18">
        <v>3.73562</v>
      </c>
      <c r="U845" s="18">
        <v>3.73562</v>
      </c>
      <c r="V845" s="18">
        <v>3.73562</v>
      </c>
      <c r="W845" s="18">
        <v>7.762571</v>
      </c>
      <c r="X845" s="18">
        <v>56.42629</v>
      </c>
      <c r="Y845" s="18">
        <v>22.64149</v>
      </c>
      <c r="Z845" s="18">
        <v>1.704863</v>
      </c>
      <c r="AA845" s="18">
        <v>5.706904</v>
      </c>
      <c r="AB845" s="18">
        <v>5.065388</v>
      </c>
      <c r="AC845" s="18">
        <v>13.14832</v>
      </c>
      <c r="AD845" s="18">
        <v>3.73562</v>
      </c>
      <c r="AE845" s="18">
        <v>4.385958</v>
      </c>
      <c r="AF845" s="18">
        <v>7.613675</v>
      </c>
      <c r="AG845" s="18">
        <v>5.937096</v>
      </c>
      <c r="AH845" s="18">
        <v>0.0</v>
      </c>
      <c r="AI845" s="18">
        <v>5.373118</v>
      </c>
      <c r="AJ845" s="18">
        <v>5.426901</v>
      </c>
      <c r="AK845" s="18">
        <v>3.842508</v>
      </c>
      <c r="AL845" s="19" t="s">
        <v>58</v>
      </c>
      <c r="AM845" s="19"/>
      <c r="AN845" s="19"/>
      <c r="AO845" s="19"/>
      <c r="AP845" s="19"/>
      <c r="AQ845" s="19"/>
    </row>
    <row r="846">
      <c r="A846" s="14" t="s">
        <v>1259</v>
      </c>
      <c r="B846" s="14" t="s">
        <v>1288</v>
      </c>
      <c r="C846" s="14" t="s">
        <v>1251</v>
      </c>
      <c r="D846" s="14" t="s">
        <v>1285</v>
      </c>
      <c r="E846" s="14" t="s">
        <v>60</v>
      </c>
      <c r="F846" s="18">
        <v>20.0</v>
      </c>
      <c r="G846" s="18">
        <v>0.0</v>
      </c>
      <c r="H846" s="18">
        <v>13546.0</v>
      </c>
      <c r="I846" s="18">
        <v>0.0</v>
      </c>
      <c r="J846" s="18">
        <v>103.9655</v>
      </c>
      <c r="K846" s="18">
        <v>103.5344</v>
      </c>
      <c r="L846" s="18">
        <v>106.0138</v>
      </c>
      <c r="M846" s="18">
        <v>50.97937</v>
      </c>
      <c r="N846" s="18">
        <v>0.492391</v>
      </c>
      <c r="O846" s="18">
        <v>1.704863</v>
      </c>
      <c r="P846" s="18">
        <v>2.192036</v>
      </c>
      <c r="Q846" s="18">
        <v>2.274431</v>
      </c>
      <c r="R846" s="18">
        <v>4.350449</v>
      </c>
      <c r="S846" s="18">
        <v>5.706904</v>
      </c>
      <c r="T846" s="18">
        <v>2.117992</v>
      </c>
      <c r="U846" s="18">
        <v>2.261423</v>
      </c>
      <c r="V846" s="18">
        <v>2.620743</v>
      </c>
      <c r="W846" s="18">
        <v>4.891514</v>
      </c>
      <c r="X846" s="18">
        <v>5.706904</v>
      </c>
      <c r="Y846" s="18">
        <v>5.176718</v>
      </c>
      <c r="Z846" s="18">
        <v>1.704863</v>
      </c>
      <c r="AA846" s="18">
        <v>5.706904</v>
      </c>
      <c r="AB846" s="18">
        <v>5.065388</v>
      </c>
      <c r="AC846" s="18">
        <v>13.14832</v>
      </c>
      <c r="AD846" s="18">
        <v>2.939944</v>
      </c>
      <c r="AE846" s="18">
        <v>3.370923</v>
      </c>
      <c r="AF846" s="18">
        <v>5.996482</v>
      </c>
      <c r="AG846" s="18">
        <v>5.176718</v>
      </c>
      <c r="AH846" s="18">
        <v>0.0</v>
      </c>
      <c r="AI846" s="18">
        <v>5.373118</v>
      </c>
      <c r="AJ846" s="18">
        <v>5.426901</v>
      </c>
      <c r="AK846" s="18">
        <v>3.842508</v>
      </c>
      <c r="AL846" s="19" t="s">
        <v>58</v>
      </c>
      <c r="AM846" s="19"/>
      <c r="AN846" s="19"/>
      <c r="AO846" s="19"/>
      <c r="AP846" s="19"/>
      <c r="AQ846" s="19"/>
    </row>
    <row r="847">
      <c r="A847" s="14" t="s">
        <v>1261</v>
      </c>
      <c r="B847" s="14" t="s">
        <v>1289</v>
      </c>
      <c r="C847" s="14" t="s">
        <v>1251</v>
      </c>
      <c r="D847" s="14" t="s">
        <v>1285</v>
      </c>
      <c r="E847" s="20">
        <v>46300.0</v>
      </c>
      <c r="F847" s="18">
        <v>1.0</v>
      </c>
      <c r="G847" s="18">
        <v>0.0</v>
      </c>
      <c r="H847" s="18">
        <v>1542.0</v>
      </c>
      <c r="I847" s="18">
        <v>0.0</v>
      </c>
      <c r="J847" s="18">
        <v>18.97694</v>
      </c>
      <c r="K847" s="18">
        <v>19.49878</v>
      </c>
      <c r="L847" s="18">
        <v>19.20547</v>
      </c>
      <c r="M847" s="18">
        <v>19.49878</v>
      </c>
      <c r="N847" s="18">
        <v>1.0</v>
      </c>
      <c r="O847" s="18">
        <v>19.49878</v>
      </c>
      <c r="P847" s="18">
        <v>19.49878</v>
      </c>
      <c r="Q847" s="18">
        <v>19.49878</v>
      </c>
      <c r="R847" s="18">
        <v>19.49878</v>
      </c>
      <c r="S847" s="18">
        <v>19.49878</v>
      </c>
      <c r="T847" s="18">
        <v>19.49878</v>
      </c>
      <c r="U847" s="18">
        <v>19.49878</v>
      </c>
      <c r="V847" s="18">
        <v>19.49878</v>
      </c>
      <c r="W847" s="18">
        <v>19.49878</v>
      </c>
      <c r="X847" s="18">
        <v>19.49878</v>
      </c>
      <c r="Y847" s="18">
        <v>19.49878</v>
      </c>
      <c r="Z847" s="18">
        <v>1.704863</v>
      </c>
      <c r="AA847" s="18">
        <v>5.706904</v>
      </c>
      <c r="AB847" s="18">
        <v>5.065388</v>
      </c>
      <c r="AC847" s="18">
        <v>13.14832</v>
      </c>
      <c r="AD847" s="18">
        <v>6.782801</v>
      </c>
      <c r="AE847" s="18">
        <v>13.43353</v>
      </c>
      <c r="AF847" s="18">
        <v>15.78781</v>
      </c>
      <c r="AG847" s="18">
        <v>16.61768</v>
      </c>
      <c r="AH847" s="18">
        <v>0.0</v>
      </c>
      <c r="AI847" s="18">
        <v>5.373118</v>
      </c>
      <c r="AJ847" s="18">
        <v>5.426901</v>
      </c>
      <c r="AK847" s="18">
        <v>3.842508</v>
      </c>
      <c r="AL847" s="19" t="s">
        <v>58</v>
      </c>
      <c r="AM847" s="19"/>
      <c r="AN847" s="19"/>
      <c r="AO847" s="19"/>
      <c r="AP847" s="19"/>
      <c r="AQ847" s="19"/>
    </row>
    <row r="848">
      <c r="A848" s="14" t="s">
        <v>1263</v>
      </c>
      <c r="B848" s="14" t="s">
        <v>1290</v>
      </c>
      <c r="C848" s="14" t="s">
        <v>1251</v>
      </c>
      <c r="D848" s="14" t="s">
        <v>1285</v>
      </c>
      <c r="E848" s="14" t="s">
        <v>62</v>
      </c>
      <c r="F848" s="18">
        <v>22.0</v>
      </c>
      <c r="G848" s="18">
        <v>0.0</v>
      </c>
      <c r="H848" s="18">
        <v>0.0</v>
      </c>
      <c r="I848" s="18">
        <v>0.0</v>
      </c>
      <c r="J848" s="18">
        <v>0.0</v>
      </c>
      <c r="K848" s="18">
        <v>0.0</v>
      </c>
      <c r="L848" s="18">
        <v>0.0</v>
      </c>
      <c r="M848" s="18">
        <v>0.0</v>
      </c>
      <c r="N848" s="18">
        <v>0.0</v>
      </c>
      <c r="O848" s="18">
        <v>0.0</v>
      </c>
      <c r="P848" s="18">
        <v>0.0</v>
      </c>
      <c r="Q848" s="18">
        <v>0.0</v>
      </c>
      <c r="R848" s="18">
        <v>0.0</v>
      </c>
      <c r="S848" s="18">
        <v>0.0</v>
      </c>
      <c r="T848" s="18">
        <v>0.0</v>
      </c>
      <c r="U848" s="18">
        <v>0.0</v>
      </c>
      <c r="V848" s="18">
        <v>0.0</v>
      </c>
      <c r="W848" s="18">
        <v>0.0</v>
      </c>
      <c r="X848" s="18">
        <v>0.0</v>
      </c>
      <c r="Y848" s="18">
        <v>0.0</v>
      </c>
      <c r="Z848" s="18">
        <v>1.704863</v>
      </c>
      <c r="AA848" s="18">
        <v>5.706904</v>
      </c>
      <c r="AB848" s="18">
        <v>5.065388</v>
      </c>
      <c r="AC848" s="18">
        <v>13.14832</v>
      </c>
      <c r="AD848" s="18">
        <v>0.0</v>
      </c>
      <c r="AE848" s="18">
        <v>0.0</v>
      </c>
      <c r="AF848" s="18">
        <v>0.0</v>
      </c>
      <c r="AG848" s="18">
        <v>0.0</v>
      </c>
      <c r="AH848" s="18">
        <v>0.0</v>
      </c>
      <c r="AI848" s="18">
        <v>5.373118</v>
      </c>
      <c r="AJ848" s="18">
        <v>5.426901</v>
      </c>
      <c r="AK848" s="18">
        <v>3.842508</v>
      </c>
      <c r="AL848" s="19" t="s">
        <v>58</v>
      </c>
      <c r="AM848" s="19"/>
      <c r="AN848" s="19"/>
      <c r="AO848" s="19"/>
      <c r="AP848" s="19"/>
      <c r="AQ848" s="19"/>
    </row>
    <row r="849">
      <c r="A849" s="14" t="s">
        <v>1249</v>
      </c>
      <c r="B849" s="14" t="s">
        <v>1291</v>
      </c>
      <c r="C849" s="14" t="s">
        <v>1251</v>
      </c>
      <c r="D849" s="14" t="s">
        <v>1292</v>
      </c>
      <c r="E849" s="14" t="s">
        <v>88</v>
      </c>
      <c r="F849" s="18">
        <v>11.0</v>
      </c>
      <c r="G849" s="18">
        <v>0.0</v>
      </c>
      <c r="H849" s="18">
        <v>29010.0</v>
      </c>
      <c r="I849" s="18">
        <v>0.0</v>
      </c>
      <c r="J849" s="18">
        <v>209.3127</v>
      </c>
      <c r="K849" s="18">
        <v>239.8083</v>
      </c>
      <c r="L849" s="18">
        <v>248.6204</v>
      </c>
      <c r="M849" s="18">
        <v>200.5428</v>
      </c>
      <c r="N849" s="18">
        <v>0.836263</v>
      </c>
      <c r="O849" s="18">
        <v>0.0</v>
      </c>
      <c r="P849" s="18">
        <v>0.0</v>
      </c>
      <c r="Q849" s="18">
        <v>0.0</v>
      </c>
      <c r="R849" s="18">
        <v>7.570912</v>
      </c>
      <c r="S849" s="18">
        <v>21.21704</v>
      </c>
      <c r="T849" s="18">
        <v>7.570912</v>
      </c>
      <c r="U849" s="18">
        <v>10.47758</v>
      </c>
      <c r="V849" s="18">
        <v>10.47758</v>
      </c>
      <c r="W849" s="18">
        <v>54.27197</v>
      </c>
      <c r="X849" s="18">
        <v>56.75529</v>
      </c>
      <c r="Y849" s="18">
        <v>21.80075</v>
      </c>
      <c r="Z849" s="18">
        <v>0.0</v>
      </c>
      <c r="AA849" s="18">
        <v>6.360404</v>
      </c>
      <c r="AB849" s="18">
        <v>5.817831</v>
      </c>
      <c r="AC849" s="18">
        <v>7.889651</v>
      </c>
      <c r="AD849" s="18">
        <v>4.994823</v>
      </c>
      <c r="AE849" s="18">
        <v>21.21704</v>
      </c>
      <c r="AF849" s="18">
        <v>35.3986</v>
      </c>
      <c r="AG849" s="18">
        <v>21.80075</v>
      </c>
      <c r="AH849" s="18">
        <v>0.0</v>
      </c>
      <c r="AI849" s="18">
        <v>5.373118</v>
      </c>
      <c r="AJ849" s="18">
        <v>5.426901</v>
      </c>
      <c r="AK849" s="18">
        <v>3.842508</v>
      </c>
      <c r="AL849" s="19" t="s">
        <v>58</v>
      </c>
      <c r="AM849" s="19"/>
      <c r="AN849" s="19"/>
      <c r="AO849" s="19"/>
      <c r="AP849" s="19"/>
      <c r="AQ849" s="19"/>
    </row>
    <row r="850">
      <c r="A850" s="14" t="s">
        <v>1253</v>
      </c>
      <c r="B850" s="14" t="s">
        <v>1293</v>
      </c>
      <c r="C850" s="14" t="s">
        <v>1251</v>
      </c>
      <c r="D850" s="14" t="s">
        <v>1292</v>
      </c>
      <c r="E850" s="17">
        <v>46310.0</v>
      </c>
      <c r="F850" s="18">
        <v>20.0</v>
      </c>
      <c r="G850" s="18">
        <v>1.0</v>
      </c>
      <c r="H850" s="18">
        <v>11573.0</v>
      </c>
      <c r="I850" s="18">
        <v>216.0</v>
      </c>
      <c r="J850" s="18">
        <v>157.8953</v>
      </c>
      <c r="K850" s="18">
        <v>157.793</v>
      </c>
      <c r="L850" s="18">
        <v>158.7108</v>
      </c>
      <c r="M850" s="18">
        <v>104.3491</v>
      </c>
      <c r="N850" s="18">
        <v>0.661304</v>
      </c>
      <c r="O850" s="18">
        <v>0.0</v>
      </c>
      <c r="P850" s="18">
        <v>0.0</v>
      </c>
      <c r="Q850" s="18">
        <v>0.0</v>
      </c>
      <c r="R850" s="18">
        <v>2.322209</v>
      </c>
      <c r="S850" s="18">
        <v>13.03778</v>
      </c>
      <c r="T850" s="18">
        <v>2.322209</v>
      </c>
      <c r="U850" s="18">
        <v>3.527005</v>
      </c>
      <c r="V850" s="18">
        <v>5.346079</v>
      </c>
      <c r="W850" s="18">
        <v>13.03778</v>
      </c>
      <c r="X850" s="18">
        <v>19.33048</v>
      </c>
      <c r="Y850" s="18">
        <v>7.889651</v>
      </c>
      <c r="Z850" s="18">
        <v>0.0</v>
      </c>
      <c r="AA850" s="18">
        <v>6.360404</v>
      </c>
      <c r="AB850" s="18">
        <v>5.817831</v>
      </c>
      <c r="AC850" s="18">
        <v>7.889651</v>
      </c>
      <c r="AD850" s="18">
        <v>5.346079</v>
      </c>
      <c r="AE850" s="18">
        <v>14.12311</v>
      </c>
      <c r="AF850" s="18">
        <v>10.61153</v>
      </c>
      <c r="AG850" s="18">
        <v>8.415313</v>
      </c>
      <c r="AH850" s="18">
        <v>0.0</v>
      </c>
      <c r="AI850" s="18">
        <v>5.373118</v>
      </c>
      <c r="AJ850" s="18">
        <v>5.426901</v>
      </c>
      <c r="AK850" s="18">
        <v>3.842508</v>
      </c>
      <c r="AL850" s="19" t="s">
        <v>58</v>
      </c>
      <c r="AM850" s="19"/>
      <c r="AN850" s="19"/>
      <c r="AO850" s="19"/>
      <c r="AP850" s="19"/>
      <c r="AQ850" s="19"/>
    </row>
    <row r="851">
      <c r="A851" s="14" t="s">
        <v>1255</v>
      </c>
      <c r="B851" s="14" t="s">
        <v>1294</v>
      </c>
      <c r="C851" s="14" t="s">
        <v>1251</v>
      </c>
      <c r="D851" s="14" t="s">
        <v>1292</v>
      </c>
      <c r="E851" s="14" t="s">
        <v>72</v>
      </c>
      <c r="F851" s="18">
        <v>9.0</v>
      </c>
      <c r="G851" s="18">
        <v>0.0</v>
      </c>
      <c r="H851" s="18">
        <v>5571.0</v>
      </c>
      <c r="I851" s="18">
        <v>0.0</v>
      </c>
      <c r="J851" s="18">
        <v>31.57</v>
      </c>
      <c r="K851" s="18">
        <v>26.78577</v>
      </c>
      <c r="L851" s="18">
        <v>24.17838</v>
      </c>
      <c r="M851" s="18">
        <v>12.33965</v>
      </c>
      <c r="N851" s="18">
        <v>0.460679</v>
      </c>
      <c r="O851" s="18">
        <v>0.0</v>
      </c>
      <c r="P851" s="18">
        <v>0.3</v>
      </c>
      <c r="Q851" s="18">
        <v>1.604083</v>
      </c>
      <c r="R851" s="18">
        <v>1.883234</v>
      </c>
      <c r="S851" s="18">
        <v>4.662225</v>
      </c>
      <c r="T851" s="18">
        <v>0.3</v>
      </c>
      <c r="U851" s="18">
        <v>1.604083</v>
      </c>
      <c r="V851" s="18">
        <v>1.642959</v>
      </c>
      <c r="W851" s="18">
        <v>4.353623</v>
      </c>
      <c r="X851" s="18">
        <v>4.662225</v>
      </c>
      <c r="Y851" s="18">
        <v>2.976197</v>
      </c>
      <c r="Z851" s="18">
        <v>0.0</v>
      </c>
      <c r="AA851" s="18">
        <v>6.360404</v>
      </c>
      <c r="AB851" s="18">
        <v>5.817831</v>
      </c>
      <c r="AC851" s="18">
        <v>7.889651</v>
      </c>
      <c r="AD851" s="18">
        <v>2.320003</v>
      </c>
      <c r="AE851" s="18">
        <v>4.831767</v>
      </c>
      <c r="AF851" s="18">
        <v>3.95428</v>
      </c>
      <c r="AG851" s="18">
        <v>2.916279</v>
      </c>
      <c r="AH851" s="18">
        <v>0.0</v>
      </c>
      <c r="AI851" s="18">
        <v>5.373118</v>
      </c>
      <c r="AJ851" s="18">
        <v>5.426901</v>
      </c>
      <c r="AK851" s="18">
        <v>3.842508</v>
      </c>
      <c r="AL851" s="19" t="s">
        <v>58</v>
      </c>
      <c r="AM851" s="19"/>
      <c r="AN851" s="19"/>
      <c r="AO851" s="19"/>
      <c r="AP851" s="19"/>
      <c r="AQ851" s="19"/>
    </row>
    <row r="852">
      <c r="A852" s="14" t="s">
        <v>1257</v>
      </c>
      <c r="B852" s="14" t="s">
        <v>1295</v>
      </c>
      <c r="C852" s="14" t="s">
        <v>1251</v>
      </c>
      <c r="D852" s="14" t="s">
        <v>1292</v>
      </c>
      <c r="E852" s="14" t="s">
        <v>75</v>
      </c>
      <c r="F852" s="18">
        <v>1.0</v>
      </c>
      <c r="G852" s="18">
        <v>0.0</v>
      </c>
      <c r="H852" s="18">
        <v>781.0</v>
      </c>
      <c r="I852" s="18">
        <v>0.0</v>
      </c>
      <c r="J852" s="18">
        <v>9.027772</v>
      </c>
      <c r="K852" s="18">
        <v>10.9283</v>
      </c>
      <c r="L852" s="18">
        <v>10.89764</v>
      </c>
      <c r="M852" s="18">
        <v>10.9283</v>
      </c>
      <c r="N852" s="18">
        <v>1.0</v>
      </c>
      <c r="O852" s="18">
        <v>10.9283</v>
      </c>
      <c r="P852" s="18">
        <v>10.9283</v>
      </c>
      <c r="Q852" s="18">
        <v>10.9283</v>
      </c>
      <c r="R852" s="18">
        <v>10.9283</v>
      </c>
      <c r="S852" s="18">
        <v>10.9283</v>
      </c>
      <c r="T852" s="18">
        <v>10.9283</v>
      </c>
      <c r="U852" s="18">
        <v>10.9283</v>
      </c>
      <c r="V852" s="18">
        <v>10.9283</v>
      </c>
      <c r="W852" s="18">
        <v>10.9283</v>
      </c>
      <c r="X852" s="18">
        <v>10.9283</v>
      </c>
      <c r="Y852" s="18">
        <v>10.9283</v>
      </c>
      <c r="Z852" s="18">
        <v>0.0</v>
      </c>
      <c r="AA852" s="18">
        <v>6.360404</v>
      </c>
      <c r="AB852" s="18">
        <v>5.817831</v>
      </c>
      <c r="AC852" s="18">
        <v>7.889651</v>
      </c>
      <c r="AD852" s="18">
        <v>3.73562</v>
      </c>
      <c r="AE852" s="18">
        <v>4.385958</v>
      </c>
      <c r="AF852" s="18">
        <v>7.613675</v>
      </c>
      <c r="AG852" s="18">
        <v>5.937096</v>
      </c>
      <c r="AH852" s="18">
        <v>0.0</v>
      </c>
      <c r="AI852" s="18">
        <v>5.373118</v>
      </c>
      <c r="AJ852" s="18">
        <v>5.426901</v>
      </c>
      <c r="AK852" s="18">
        <v>3.842508</v>
      </c>
      <c r="AL852" s="19" t="s">
        <v>58</v>
      </c>
      <c r="AM852" s="19"/>
      <c r="AN852" s="19"/>
      <c r="AO852" s="19"/>
      <c r="AP852" s="19"/>
      <c r="AQ852" s="19"/>
    </row>
    <row r="853">
      <c r="A853" s="14" t="s">
        <v>1259</v>
      </c>
      <c r="B853" s="14" t="s">
        <v>1296</v>
      </c>
      <c r="C853" s="14" t="s">
        <v>1251</v>
      </c>
      <c r="D853" s="14" t="s">
        <v>1292</v>
      </c>
      <c r="E853" s="14" t="s">
        <v>60</v>
      </c>
      <c r="F853" s="18">
        <v>19.0</v>
      </c>
      <c r="G853" s="18">
        <v>0.0</v>
      </c>
      <c r="H853" s="18">
        <v>8359.0</v>
      </c>
      <c r="I853" s="18">
        <v>0.0</v>
      </c>
      <c r="J853" s="18">
        <v>24.91265</v>
      </c>
      <c r="K853" s="18">
        <v>23.13187</v>
      </c>
      <c r="L853" s="18">
        <v>25.83575</v>
      </c>
      <c r="M853" s="18">
        <v>11.18358</v>
      </c>
      <c r="N853" s="18">
        <v>0.483471</v>
      </c>
      <c r="O853" s="18">
        <v>0.332393</v>
      </c>
      <c r="P853" s="18">
        <v>0.4</v>
      </c>
      <c r="Q853" s="18">
        <v>0.521667</v>
      </c>
      <c r="R853" s="18">
        <v>1.0</v>
      </c>
      <c r="S853" s="18">
        <v>1.27792</v>
      </c>
      <c r="T853" s="18">
        <v>0.366667</v>
      </c>
      <c r="U853" s="18">
        <v>0.505128</v>
      </c>
      <c r="V853" s="18">
        <v>0.727289</v>
      </c>
      <c r="W853" s="18">
        <v>1.071795</v>
      </c>
      <c r="X853" s="18">
        <v>1.27792</v>
      </c>
      <c r="Y853" s="18">
        <v>1.217467</v>
      </c>
      <c r="Z853" s="18">
        <v>0.0</v>
      </c>
      <c r="AA853" s="18">
        <v>6.360404</v>
      </c>
      <c r="AB853" s="18">
        <v>5.817831</v>
      </c>
      <c r="AC853" s="18">
        <v>7.889651</v>
      </c>
      <c r="AD853" s="18">
        <v>2.939944</v>
      </c>
      <c r="AE853" s="18">
        <v>3.370923</v>
      </c>
      <c r="AF853" s="18">
        <v>5.996482</v>
      </c>
      <c r="AG853" s="18">
        <v>5.176718</v>
      </c>
      <c r="AH853" s="18">
        <v>0.0</v>
      </c>
      <c r="AI853" s="18">
        <v>5.373118</v>
      </c>
      <c r="AJ853" s="18">
        <v>5.426901</v>
      </c>
      <c r="AK853" s="18">
        <v>3.842508</v>
      </c>
      <c r="AL853" s="19" t="s">
        <v>58</v>
      </c>
      <c r="AM853" s="19"/>
      <c r="AN853" s="19"/>
      <c r="AO853" s="19"/>
      <c r="AP853" s="19"/>
      <c r="AQ853" s="19"/>
    </row>
    <row r="854">
      <c r="A854" s="14" t="s">
        <v>1261</v>
      </c>
      <c r="B854" s="14" t="s">
        <v>1297</v>
      </c>
      <c r="C854" s="14" t="s">
        <v>1251</v>
      </c>
      <c r="D854" s="14" t="s">
        <v>1292</v>
      </c>
      <c r="E854" s="20">
        <v>46300.0</v>
      </c>
      <c r="F854" s="18">
        <v>35.0</v>
      </c>
      <c r="G854" s="18">
        <v>0.0</v>
      </c>
      <c r="H854" s="18">
        <v>98319.0</v>
      </c>
      <c r="I854" s="18">
        <v>0.0</v>
      </c>
      <c r="J854" s="18">
        <v>738.7991</v>
      </c>
      <c r="K854" s="18">
        <v>745.8437</v>
      </c>
      <c r="L854" s="18">
        <v>796.3467</v>
      </c>
      <c r="M854" s="18">
        <v>524.7865</v>
      </c>
      <c r="N854" s="18">
        <v>0.703615</v>
      </c>
      <c r="O854" s="18">
        <v>0.0</v>
      </c>
      <c r="P854" s="18">
        <v>0.0</v>
      </c>
      <c r="Q854" s="18">
        <v>4.988713</v>
      </c>
      <c r="R854" s="18">
        <v>8.057096</v>
      </c>
      <c r="S854" s="18">
        <v>16.76976</v>
      </c>
      <c r="T854" s="18">
        <v>4.988713</v>
      </c>
      <c r="U854" s="18">
        <v>6.314083</v>
      </c>
      <c r="V854" s="18">
        <v>6.782801</v>
      </c>
      <c r="W854" s="18">
        <v>11.26101</v>
      </c>
      <c r="X854" s="18">
        <v>24.57827</v>
      </c>
      <c r="Y854" s="18">
        <v>21.30982</v>
      </c>
      <c r="Z854" s="18">
        <v>0.0</v>
      </c>
      <c r="AA854" s="18">
        <v>6.360404</v>
      </c>
      <c r="AB854" s="18">
        <v>5.817831</v>
      </c>
      <c r="AC854" s="18">
        <v>7.889651</v>
      </c>
      <c r="AD854" s="18">
        <v>6.782801</v>
      </c>
      <c r="AE854" s="18">
        <v>13.43353</v>
      </c>
      <c r="AF854" s="18">
        <v>15.78781</v>
      </c>
      <c r="AG854" s="18">
        <v>16.61768</v>
      </c>
      <c r="AH854" s="18">
        <v>0.0</v>
      </c>
      <c r="AI854" s="18">
        <v>5.373118</v>
      </c>
      <c r="AJ854" s="18">
        <v>5.426901</v>
      </c>
      <c r="AK854" s="18">
        <v>3.842508</v>
      </c>
      <c r="AL854" s="19" t="s">
        <v>58</v>
      </c>
      <c r="AM854" s="19"/>
      <c r="AN854" s="19"/>
      <c r="AO854" s="19"/>
      <c r="AP854" s="19"/>
      <c r="AQ854" s="19"/>
    </row>
    <row r="855">
      <c r="A855" s="14" t="s">
        <v>1263</v>
      </c>
      <c r="B855" s="14" t="s">
        <v>1298</v>
      </c>
      <c r="C855" s="14" t="s">
        <v>1251</v>
      </c>
      <c r="D855" s="14" t="s">
        <v>1292</v>
      </c>
      <c r="E855" s="14" t="s">
        <v>62</v>
      </c>
      <c r="F855" s="18">
        <v>112.0</v>
      </c>
      <c r="G855" s="18">
        <v>15.0</v>
      </c>
      <c r="H855" s="18">
        <v>456.0</v>
      </c>
      <c r="I855" s="18">
        <v>456.0</v>
      </c>
      <c r="J855" s="18">
        <v>0.0</v>
      </c>
      <c r="K855" s="18">
        <v>0.0</v>
      </c>
      <c r="L855" s="18">
        <v>0.0</v>
      </c>
      <c r="M855" s="18">
        <v>0.0</v>
      </c>
      <c r="N855" s="18">
        <v>0.0</v>
      </c>
      <c r="O855" s="18">
        <v>0.0</v>
      </c>
      <c r="P855" s="18">
        <v>0.0</v>
      </c>
      <c r="Q855" s="18">
        <v>0.0</v>
      </c>
      <c r="R855" s="18">
        <v>0.0</v>
      </c>
      <c r="S855" s="18">
        <v>0.0</v>
      </c>
      <c r="T855" s="18">
        <v>0.0</v>
      </c>
      <c r="U855" s="18">
        <v>0.0</v>
      </c>
      <c r="V855" s="18">
        <v>0.0</v>
      </c>
      <c r="W855" s="18">
        <v>0.0</v>
      </c>
      <c r="X855" s="18">
        <v>0.0</v>
      </c>
      <c r="Y855" s="18">
        <v>0.0</v>
      </c>
      <c r="Z855" s="18">
        <v>0.0</v>
      </c>
      <c r="AA855" s="18">
        <v>6.360404</v>
      </c>
      <c r="AB855" s="18">
        <v>5.817831</v>
      </c>
      <c r="AC855" s="18">
        <v>7.889651</v>
      </c>
      <c r="AD855" s="18">
        <v>0.0</v>
      </c>
      <c r="AE855" s="18">
        <v>0.0</v>
      </c>
      <c r="AF855" s="18">
        <v>0.0</v>
      </c>
      <c r="AG855" s="18">
        <v>0.0</v>
      </c>
      <c r="AH855" s="18">
        <v>0.0</v>
      </c>
      <c r="AI855" s="18">
        <v>5.373118</v>
      </c>
      <c r="AJ855" s="18">
        <v>5.426901</v>
      </c>
      <c r="AK855" s="18">
        <v>3.842508</v>
      </c>
      <c r="AL855" s="19" t="s">
        <v>58</v>
      </c>
      <c r="AM855" s="19"/>
      <c r="AN855" s="19"/>
      <c r="AO855" s="19"/>
      <c r="AP855" s="19"/>
      <c r="AQ855" s="19"/>
    </row>
    <row r="856">
      <c r="A856" s="14" t="s">
        <v>1299</v>
      </c>
      <c r="B856" s="14" t="s">
        <v>1300</v>
      </c>
      <c r="C856" s="14" t="s">
        <v>1301</v>
      </c>
      <c r="D856" s="14" t="s">
        <v>1302</v>
      </c>
      <c r="E856" s="17">
        <v>46310.0</v>
      </c>
      <c r="F856" s="18">
        <v>1.0</v>
      </c>
      <c r="G856" s="18">
        <v>0.0</v>
      </c>
      <c r="H856" s="18">
        <v>450.0</v>
      </c>
      <c r="I856" s="18">
        <v>0.0</v>
      </c>
      <c r="J856" s="18">
        <v>3.269231</v>
      </c>
      <c r="K856" s="18">
        <v>3.770451</v>
      </c>
      <c r="L856" s="18">
        <v>3.88997</v>
      </c>
      <c r="M856" s="18">
        <v>3.770451</v>
      </c>
      <c r="N856" s="18">
        <v>1.0</v>
      </c>
      <c r="O856" s="18">
        <v>3.770451</v>
      </c>
      <c r="P856" s="18">
        <v>3.770451</v>
      </c>
      <c r="Q856" s="18">
        <v>3.770451</v>
      </c>
      <c r="R856" s="18">
        <v>3.770451</v>
      </c>
      <c r="S856" s="18">
        <v>3.770451</v>
      </c>
      <c r="T856" s="18">
        <v>3.770451</v>
      </c>
      <c r="U856" s="18">
        <v>3.770451</v>
      </c>
      <c r="V856" s="18">
        <v>3.770451</v>
      </c>
      <c r="W856" s="18">
        <v>3.770451</v>
      </c>
      <c r="X856" s="18">
        <v>3.770451</v>
      </c>
      <c r="Y856" s="18">
        <v>3.770451</v>
      </c>
      <c r="Z856" s="18">
        <v>0.0</v>
      </c>
      <c r="AA856" s="18">
        <v>0.642157</v>
      </c>
      <c r="AB856" s="18">
        <v>0.173012</v>
      </c>
      <c r="AC856" s="18">
        <v>1.841635</v>
      </c>
      <c r="AD856" s="18">
        <v>0.355599</v>
      </c>
      <c r="AE856" s="18">
        <v>3.770451</v>
      </c>
      <c r="AF856" s="18">
        <v>1.37535</v>
      </c>
      <c r="AG856" s="18">
        <v>3.770451</v>
      </c>
      <c r="AH856" s="18">
        <v>0.0</v>
      </c>
      <c r="AI856" s="18">
        <v>0.887037</v>
      </c>
      <c r="AJ856" s="18">
        <v>0.306969</v>
      </c>
      <c r="AK856" s="18">
        <v>0.1778</v>
      </c>
      <c r="AL856" s="19" t="s">
        <v>58</v>
      </c>
      <c r="AM856" s="19"/>
      <c r="AN856" s="19"/>
      <c r="AO856" s="19"/>
      <c r="AP856" s="19"/>
      <c r="AQ856" s="19"/>
    </row>
    <row r="857">
      <c r="A857" s="14" t="s">
        <v>1303</v>
      </c>
      <c r="B857" s="14" t="s">
        <v>1304</v>
      </c>
      <c r="C857" s="14" t="s">
        <v>1301</v>
      </c>
      <c r="D857" s="14" t="s">
        <v>1302</v>
      </c>
      <c r="E857" s="14" t="s">
        <v>75</v>
      </c>
      <c r="F857" s="18">
        <v>1.0</v>
      </c>
      <c r="G857" s="18">
        <v>0.0</v>
      </c>
      <c r="H857" s="18">
        <v>269.0</v>
      </c>
      <c r="I857" s="18">
        <v>0.0</v>
      </c>
      <c r="J857" s="18">
        <v>1.767399</v>
      </c>
      <c r="K857" s="18">
        <v>1.841635</v>
      </c>
      <c r="L857" s="18">
        <v>2.00796</v>
      </c>
      <c r="M857" s="18">
        <v>1.841635</v>
      </c>
      <c r="N857" s="18">
        <v>1.0</v>
      </c>
      <c r="O857" s="18">
        <v>1.841635</v>
      </c>
      <c r="P857" s="18">
        <v>1.841635</v>
      </c>
      <c r="Q857" s="18">
        <v>1.841635</v>
      </c>
      <c r="R857" s="18">
        <v>1.841635</v>
      </c>
      <c r="S857" s="18">
        <v>1.841635</v>
      </c>
      <c r="T857" s="18">
        <v>1.841635</v>
      </c>
      <c r="U857" s="18">
        <v>1.841635</v>
      </c>
      <c r="V857" s="18">
        <v>1.841635</v>
      </c>
      <c r="W857" s="18">
        <v>1.841635</v>
      </c>
      <c r="X857" s="18">
        <v>1.841635</v>
      </c>
      <c r="Y857" s="18">
        <v>1.841635</v>
      </c>
      <c r="Z857" s="18">
        <v>0.0</v>
      </c>
      <c r="AA857" s="18">
        <v>0.642157</v>
      </c>
      <c r="AB857" s="18">
        <v>0.173012</v>
      </c>
      <c r="AC857" s="18">
        <v>1.841635</v>
      </c>
      <c r="AD857" s="18">
        <v>0.533333</v>
      </c>
      <c r="AE857" s="18">
        <v>0.533333</v>
      </c>
      <c r="AF857" s="18">
        <v>0.658756</v>
      </c>
      <c r="AG857" s="18">
        <v>1.841635</v>
      </c>
      <c r="AH857" s="18">
        <v>0.0</v>
      </c>
      <c r="AI857" s="18">
        <v>0.887037</v>
      </c>
      <c r="AJ857" s="18">
        <v>0.306969</v>
      </c>
      <c r="AK857" s="18">
        <v>0.1778</v>
      </c>
      <c r="AL857" s="19" t="s">
        <v>58</v>
      </c>
      <c r="AM857" s="19"/>
      <c r="AN857" s="19"/>
      <c r="AO857" s="19"/>
      <c r="AP857" s="19"/>
      <c r="AQ857" s="19"/>
    </row>
    <row r="858">
      <c r="A858" s="14" t="s">
        <v>1305</v>
      </c>
      <c r="B858" s="14" t="s">
        <v>1306</v>
      </c>
      <c r="C858" s="14" t="s">
        <v>1301</v>
      </c>
      <c r="D858" s="14" t="s">
        <v>1302</v>
      </c>
      <c r="E858" s="14" t="s">
        <v>60</v>
      </c>
      <c r="F858" s="18">
        <v>17.0</v>
      </c>
      <c r="G858" s="18">
        <v>5.0</v>
      </c>
      <c r="H858" s="18">
        <v>728.0</v>
      </c>
      <c r="I858" s="18">
        <v>150.0</v>
      </c>
      <c r="J858" s="18">
        <v>0.678571</v>
      </c>
      <c r="K858" s="18">
        <v>1.827413</v>
      </c>
      <c r="L858" s="18">
        <v>1.338578</v>
      </c>
      <c r="M858" s="18">
        <v>1.827413</v>
      </c>
      <c r="N858" s="18">
        <v>1.0</v>
      </c>
      <c r="O858" s="18">
        <v>0.0</v>
      </c>
      <c r="P858" s="18">
        <v>0.0</v>
      </c>
      <c r="Q858" s="18">
        <v>0.0</v>
      </c>
      <c r="R858" s="18">
        <v>0.0</v>
      </c>
      <c r="S858" s="18">
        <v>0.0</v>
      </c>
      <c r="T858" s="18">
        <v>0.241667</v>
      </c>
      <c r="U858" s="18">
        <v>0.241667</v>
      </c>
      <c r="V858" s="18">
        <v>0.44359</v>
      </c>
      <c r="W858" s="18">
        <v>0.5</v>
      </c>
      <c r="X858" s="18">
        <v>0.5</v>
      </c>
      <c r="Y858" s="18">
        <v>0.107495</v>
      </c>
      <c r="Z858" s="18">
        <v>0.0</v>
      </c>
      <c r="AA858" s="18">
        <v>0.642157</v>
      </c>
      <c r="AB858" s="18">
        <v>0.173012</v>
      </c>
      <c r="AC858" s="18">
        <v>1.841635</v>
      </c>
      <c r="AD858" s="18">
        <v>0.0</v>
      </c>
      <c r="AE858" s="18">
        <v>0.5</v>
      </c>
      <c r="AF858" s="18">
        <v>0.091371</v>
      </c>
      <c r="AG858" s="18">
        <v>0.0</v>
      </c>
      <c r="AH858" s="18">
        <v>0.0</v>
      </c>
      <c r="AI858" s="18">
        <v>0.887037</v>
      </c>
      <c r="AJ858" s="18">
        <v>0.306969</v>
      </c>
      <c r="AK858" s="18">
        <v>0.1778</v>
      </c>
      <c r="AL858" s="19" t="s">
        <v>58</v>
      </c>
      <c r="AM858" s="19"/>
      <c r="AN858" s="19"/>
      <c r="AO858" s="19"/>
      <c r="AP858" s="19"/>
      <c r="AQ858" s="19"/>
    </row>
    <row r="859">
      <c r="A859" s="14" t="s">
        <v>1307</v>
      </c>
      <c r="B859" s="14" t="s">
        <v>1308</v>
      </c>
      <c r="C859" s="14" t="s">
        <v>1301</v>
      </c>
      <c r="D859" s="14" t="s">
        <v>1302</v>
      </c>
      <c r="E859" s="14" t="s">
        <v>62</v>
      </c>
      <c r="F859" s="18">
        <v>24.0</v>
      </c>
      <c r="G859" s="18">
        <v>0.0</v>
      </c>
      <c r="H859" s="18">
        <v>0.0</v>
      </c>
      <c r="I859" s="18">
        <v>0.0</v>
      </c>
      <c r="J859" s="18">
        <v>0.0</v>
      </c>
      <c r="K859" s="18">
        <v>0.0</v>
      </c>
      <c r="L859" s="18">
        <v>0.0</v>
      </c>
      <c r="M859" s="18">
        <v>0.0</v>
      </c>
      <c r="N859" s="18">
        <v>0.0</v>
      </c>
      <c r="O859" s="18">
        <v>0.0</v>
      </c>
      <c r="P859" s="18">
        <v>0.0</v>
      </c>
      <c r="Q859" s="18">
        <v>0.0</v>
      </c>
      <c r="R859" s="18">
        <v>0.0</v>
      </c>
      <c r="S859" s="18">
        <v>0.0</v>
      </c>
      <c r="T859" s="18">
        <v>0.0</v>
      </c>
      <c r="U859" s="18">
        <v>0.0</v>
      </c>
      <c r="V859" s="18">
        <v>0.0</v>
      </c>
      <c r="W859" s="18">
        <v>0.0</v>
      </c>
      <c r="X859" s="18">
        <v>0.0</v>
      </c>
      <c r="Y859" s="18">
        <v>0.0</v>
      </c>
      <c r="Z859" s="18">
        <v>0.0</v>
      </c>
      <c r="AA859" s="18">
        <v>0.642157</v>
      </c>
      <c r="AB859" s="18">
        <v>0.173012</v>
      </c>
      <c r="AC859" s="18">
        <v>1.841635</v>
      </c>
      <c r="AD859" s="18">
        <v>0.0</v>
      </c>
      <c r="AE859" s="18">
        <v>0.0</v>
      </c>
      <c r="AF859" s="18">
        <v>0.0</v>
      </c>
      <c r="AG859" s="18">
        <v>0.0</v>
      </c>
      <c r="AH859" s="18">
        <v>0.0</v>
      </c>
      <c r="AI859" s="18">
        <v>0.887037</v>
      </c>
      <c r="AJ859" s="18">
        <v>0.306969</v>
      </c>
      <c r="AK859" s="18">
        <v>0.1778</v>
      </c>
      <c r="AL859" s="19" t="s">
        <v>58</v>
      </c>
      <c r="AM859" s="19"/>
      <c r="AN859" s="19"/>
      <c r="AO859" s="19"/>
      <c r="AP859" s="19"/>
      <c r="AQ859" s="19"/>
    </row>
    <row r="860">
      <c r="A860" s="14" t="s">
        <v>1309</v>
      </c>
      <c r="B860" s="14" t="s">
        <v>1310</v>
      </c>
      <c r="C860" s="14" t="s">
        <v>1301</v>
      </c>
      <c r="D860" s="14" t="s">
        <v>1311</v>
      </c>
      <c r="E860" s="14" t="s">
        <v>88</v>
      </c>
      <c r="F860" s="18">
        <v>2.0</v>
      </c>
      <c r="G860" s="18">
        <v>1.0</v>
      </c>
      <c r="H860" s="18">
        <v>12.0</v>
      </c>
      <c r="I860" s="18">
        <v>12.0</v>
      </c>
      <c r="J860" s="18">
        <v>0.0</v>
      </c>
      <c r="K860" s="18">
        <v>0.0</v>
      </c>
      <c r="L860" s="18">
        <v>0.0</v>
      </c>
      <c r="M860" s="18">
        <v>0.0</v>
      </c>
      <c r="N860" s="18">
        <v>0.0</v>
      </c>
      <c r="O860" s="18">
        <v>0.0</v>
      </c>
      <c r="P860" s="18">
        <v>0.0</v>
      </c>
      <c r="Q860" s="18">
        <v>0.0</v>
      </c>
      <c r="R860" s="18">
        <v>0.0</v>
      </c>
      <c r="S860" s="18">
        <v>0.0</v>
      </c>
      <c r="T860" s="18">
        <v>0.0</v>
      </c>
      <c r="U860" s="18">
        <v>0.0</v>
      </c>
      <c r="V860" s="18">
        <v>0.0</v>
      </c>
      <c r="W860" s="18">
        <v>0.0</v>
      </c>
      <c r="X860" s="18">
        <v>0.0</v>
      </c>
      <c r="Y860" s="18">
        <v>0.0</v>
      </c>
      <c r="Z860" s="18">
        <v>0.0</v>
      </c>
      <c r="AA860" s="18">
        <v>1.501107</v>
      </c>
      <c r="AB860" s="18">
        <v>0.464854</v>
      </c>
      <c r="AC860" s="18">
        <v>0.1778</v>
      </c>
      <c r="AD860" s="18">
        <v>0.0</v>
      </c>
      <c r="AE860" s="18">
        <v>0.0</v>
      </c>
      <c r="AF860" s="18">
        <v>0.0</v>
      </c>
      <c r="AG860" s="18">
        <v>0.0</v>
      </c>
      <c r="AH860" s="18">
        <v>0.0</v>
      </c>
      <c r="AI860" s="18">
        <v>0.887037</v>
      </c>
      <c r="AJ860" s="18">
        <v>0.306969</v>
      </c>
      <c r="AK860" s="18">
        <v>0.1778</v>
      </c>
      <c r="AL860" s="19" t="s">
        <v>58</v>
      </c>
      <c r="AM860" s="19"/>
      <c r="AN860" s="19"/>
      <c r="AO860" s="19"/>
      <c r="AP860" s="19"/>
      <c r="AQ860" s="19"/>
    </row>
    <row r="861">
      <c r="A861" s="14" t="s">
        <v>1299</v>
      </c>
      <c r="B861" s="14" t="s">
        <v>1312</v>
      </c>
      <c r="C861" s="14" t="s">
        <v>1301</v>
      </c>
      <c r="D861" s="14" t="s">
        <v>1311</v>
      </c>
      <c r="E861" s="17">
        <v>46310.0</v>
      </c>
      <c r="F861" s="18">
        <v>2.0</v>
      </c>
      <c r="G861" s="18">
        <v>0.0</v>
      </c>
      <c r="H861" s="18">
        <v>234.0</v>
      </c>
      <c r="I861" s="18">
        <v>0.0</v>
      </c>
      <c r="J861" s="18">
        <v>0.357143</v>
      </c>
      <c r="K861" s="18">
        <v>0.355599</v>
      </c>
      <c r="L861" s="18">
        <v>0.306967</v>
      </c>
      <c r="M861" s="18">
        <v>0.355599</v>
      </c>
      <c r="N861" s="18">
        <v>1.0</v>
      </c>
      <c r="O861" s="18">
        <v>0.0</v>
      </c>
      <c r="P861" s="18">
        <v>0.0</v>
      </c>
      <c r="Q861" s="18">
        <v>0.0</v>
      </c>
      <c r="R861" s="18">
        <v>0.355599</v>
      </c>
      <c r="S861" s="18">
        <v>0.355599</v>
      </c>
      <c r="T861" s="18">
        <v>0.355599</v>
      </c>
      <c r="U861" s="18">
        <v>0.355599</v>
      </c>
      <c r="V861" s="18">
        <v>0.355599</v>
      </c>
      <c r="W861" s="18">
        <v>0.355599</v>
      </c>
      <c r="X861" s="18">
        <v>0.355599</v>
      </c>
      <c r="Y861" s="18">
        <v>0.1778</v>
      </c>
      <c r="Z861" s="18">
        <v>0.0</v>
      </c>
      <c r="AA861" s="18">
        <v>1.501107</v>
      </c>
      <c r="AB861" s="18">
        <v>0.464854</v>
      </c>
      <c r="AC861" s="18">
        <v>0.1778</v>
      </c>
      <c r="AD861" s="18">
        <v>0.355599</v>
      </c>
      <c r="AE861" s="18">
        <v>3.770451</v>
      </c>
      <c r="AF861" s="18">
        <v>1.37535</v>
      </c>
      <c r="AG861" s="18">
        <v>3.770451</v>
      </c>
      <c r="AH861" s="18">
        <v>0.0</v>
      </c>
      <c r="AI861" s="18">
        <v>0.887037</v>
      </c>
      <c r="AJ861" s="18">
        <v>0.306969</v>
      </c>
      <c r="AK861" s="18">
        <v>0.1778</v>
      </c>
      <c r="AL861" s="19" t="s">
        <v>58</v>
      </c>
      <c r="AM861" s="19"/>
      <c r="AN861" s="19"/>
      <c r="AO861" s="19"/>
      <c r="AP861" s="19"/>
      <c r="AQ861" s="19"/>
    </row>
    <row r="862">
      <c r="A862" s="14" t="s">
        <v>1313</v>
      </c>
      <c r="B862" s="14" t="s">
        <v>1314</v>
      </c>
      <c r="C862" s="14" t="s">
        <v>1301</v>
      </c>
      <c r="D862" s="14" t="s">
        <v>1311</v>
      </c>
      <c r="E862" s="14" t="s">
        <v>72</v>
      </c>
      <c r="F862" s="18">
        <v>4.0</v>
      </c>
      <c r="G862" s="18">
        <v>0.0</v>
      </c>
      <c r="H862" s="18">
        <v>1158.0</v>
      </c>
      <c r="I862" s="18">
        <v>0.0</v>
      </c>
      <c r="J862" s="18">
        <v>10.44134</v>
      </c>
      <c r="K862" s="18">
        <v>10.87646</v>
      </c>
      <c r="L862" s="18">
        <v>10.2951</v>
      </c>
      <c r="M862" s="18">
        <v>7.934615</v>
      </c>
      <c r="N862" s="18">
        <v>0.729522</v>
      </c>
      <c r="O862" s="18">
        <v>0.440741</v>
      </c>
      <c r="P862" s="18">
        <v>0.440741</v>
      </c>
      <c r="Q862" s="18">
        <v>1.0</v>
      </c>
      <c r="R862" s="18">
        <v>1.501107</v>
      </c>
      <c r="S862" s="18">
        <v>1.501107</v>
      </c>
      <c r="T862" s="18">
        <v>0.440741</v>
      </c>
      <c r="U862" s="18">
        <v>0.440741</v>
      </c>
      <c r="V862" s="18">
        <v>1.0</v>
      </c>
      <c r="W862" s="18">
        <v>1.501107</v>
      </c>
      <c r="X862" s="18">
        <v>1.501107</v>
      </c>
      <c r="Y862" s="18">
        <v>2.719115</v>
      </c>
      <c r="Z862" s="18">
        <v>0.0</v>
      </c>
      <c r="AA862" s="18">
        <v>1.501107</v>
      </c>
      <c r="AB862" s="18">
        <v>0.464854</v>
      </c>
      <c r="AC862" s="18">
        <v>0.1778</v>
      </c>
      <c r="AD862" s="18">
        <v>0.913228</v>
      </c>
      <c r="AE862" s="18">
        <v>0.913228</v>
      </c>
      <c r="AF862" s="18">
        <v>1.875927</v>
      </c>
      <c r="AG862" s="18">
        <v>2.719115</v>
      </c>
      <c r="AH862" s="18">
        <v>0.0</v>
      </c>
      <c r="AI862" s="18">
        <v>0.887037</v>
      </c>
      <c r="AJ862" s="18">
        <v>0.306969</v>
      </c>
      <c r="AK862" s="18">
        <v>0.1778</v>
      </c>
      <c r="AL862" s="19" t="s">
        <v>58</v>
      </c>
      <c r="AM862" s="19"/>
      <c r="AN862" s="19"/>
      <c r="AO862" s="19"/>
      <c r="AP862" s="19"/>
      <c r="AQ862" s="19"/>
    </row>
    <row r="863">
      <c r="A863" s="14" t="s">
        <v>1305</v>
      </c>
      <c r="B863" s="14" t="s">
        <v>1315</v>
      </c>
      <c r="C863" s="14" t="s">
        <v>1301</v>
      </c>
      <c r="D863" s="14" t="s">
        <v>1311</v>
      </c>
      <c r="E863" s="14" t="s">
        <v>60</v>
      </c>
      <c r="F863" s="18">
        <v>2.0</v>
      </c>
      <c r="G863" s="18">
        <v>0.0</v>
      </c>
      <c r="H863" s="18">
        <v>0.0</v>
      </c>
      <c r="I863" s="18">
        <v>0.0</v>
      </c>
      <c r="J863" s="18">
        <v>0.0</v>
      </c>
      <c r="K863" s="18">
        <v>0.0</v>
      </c>
      <c r="L863" s="18">
        <v>0.0</v>
      </c>
      <c r="M863" s="18">
        <v>0.0</v>
      </c>
      <c r="N863" s="18">
        <v>0.0</v>
      </c>
      <c r="O863" s="18">
        <v>0.0</v>
      </c>
      <c r="P863" s="18">
        <v>0.0</v>
      </c>
      <c r="Q863" s="18">
        <v>0.0</v>
      </c>
      <c r="R863" s="18">
        <v>0.0</v>
      </c>
      <c r="S863" s="18">
        <v>0.0</v>
      </c>
      <c r="T863" s="18">
        <v>0.0</v>
      </c>
      <c r="U863" s="18">
        <v>0.0</v>
      </c>
      <c r="V863" s="18">
        <v>0.0</v>
      </c>
      <c r="W863" s="18">
        <v>0.0</v>
      </c>
      <c r="X863" s="18">
        <v>0.0</v>
      </c>
      <c r="Y863" s="18">
        <v>0.0</v>
      </c>
      <c r="Z863" s="18">
        <v>0.0</v>
      </c>
      <c r="AA863" s="18">
        <v>1.501107</v>
      </c>
      <c r="AB863" s="18">
        <v>0.464854</v>
      </c>
      <c r="AC863" s="18">
        <v>0.1778</v>
      </c>
      <c r="AD863" s="18">
        <v>0.0</v>
      </c>
      <c r="AE863" s="18">
        <v>0.5</v>
      </c>
      <c r="AF863" s="18">
        <v>0.091371</v>
      </c>
      <c r="AG863" s="18">
        <v>0.0</v>
      </c>
      <c r="AH863" s="18">
        <v>0.0</v>
      </c>
      <c r="AI863" s="18">
        <v>0.887037</v>
      </c>
      <c r="AJ863" s="18">
        <v>0.306969</v>
      </c>
      <c r="AK863" s="18">
        <v>0.1778</v>
      </c>
      <c r="AL863" s="19" t="s">
        <v>58</v>
      </c>
      <c r="AM863" s="19"/>
      <c r="AN863" s="19"/>
      <c r="AO863" s="19"/>
      <c r="AP863" s="19"/>
      <c r="AQ863" s="19"/>
    </row>
    <row r="864">
      <c r="A864" s="14" t="s">
        <v>1316</v>
      </c>
      <c r="B864" s="14" t="s">
        <v>1317</v>
      </c>
      <c r="C864" s="14" t="s">
        <v>1301</v>
      </c>
      <c r="D864" s="14" t="s">
        <v>1311</v>
      </c>
      <c r="E864" s="20">
        <v>46300.0</v>
      </c>
      <c r="F864" s="18">
        <v>7.0</v>
      </c>
      <c r="G864" s="18">
        <v>0.0</v>
      </c>
      <c r="H864" s="18">
        <v>1837.0</v>
      </c>
      <c r="I864" s="18">
        <v>0.0</v>
      </c>
      <c r="J864" s="18">
        <v>10.99282</v>
      </c>
      <c r="K864" s="18">
        <v>11.08094</v>
      </c>
      <c r="L864" s="18">
        <v>11.57894</v>
      </c>
      <c r="M864" s="18">
        <v>4.09429</v>
      </c>
      <c r="N864" s="18">
        <v>0.36949</v>
      </c>
      <c r="O864" s="18">
        <v>0.887037</v>
      </c>
      <c r="P864" s="18">
        <v>1.056532</v>
      </c>
      <c r="Q864" s="18">
        <v>1.207407</v>
      </c>
      <c r="R864" s="18">
        <v>1.811823</v>
      </c>
      <c r="S864" s="18">
        <v>2.023847</v>
      </c>
      <c r="T864" s="18">
        <v>0.887037</v>
      </c>
      <c r="U864" s="18">
        <v>1.056532</v>
      </c>
      <c r="V864" s="18">
        <v>1.207407</v>
      </c>
      <c r="W864" s="18">
        <v>1.811823</v>
      </c>
      <c r="X864" s="18">
        <v>2.023847</v>
      </c>
      <c r="Y864" s="18">
        <v>1.582991</v>
      </c>
      <c r="Z864" s="18">
        <v>0.0</v>
      </c>
      <c r="AA864" s="18">
        <v>1.501107</v>
      </c>
      <c r="AB864" s="18">
        <v>0.464854</v>
      </c>
      <c r="AC864" s="18">
        <v>0.1778</v>
      </c>
      <c r="AD864" s="18">
        <v>1.811823</v>
      </c>
      <c r="AE864" s="18">
        <v>1.811823</v>
      </c>
      <c r="AF864" s="18">
        <v>1.582991</v>
      </c>
      <c r="AG864" s="18">
        <v>1.582991</v>
      </c>
      <c r="AH864" s="18">
        <v>0.0</v>
      </c>
      <c r="AI864" s="18">
        <v>0.887037</v>
      </c>
      <c r="AJ864" s="18">
        <v>0.306969</v>
      </c>
      <c r="AK864" s="18">
        <v>0.1778</v>
      </c>
      <c r="AL864" s="19" t="s">
        <v>58</v>
      </c>
      <c r="AM864" s="19"/>
      <c r="AN864" s="19"/>
      <c r="AO864" s="19"/>
      <c r="AP864" s="19"/>
      <c r="AQ864" s="19"/>
    </row>
    <row r="865">
      <c r="A865" s="14" t="s">
        <v>1307</v>
      </c>
      <c r="B865" s="14" t="s">
        <v>1318</v>
      </c>
      <c r="C865" s="14" t="s">
        <v>1301</v>
      </c>
      <c r="D865" s="14" t="s">
        <v>1311</v>
      </c>
      <c r="E865" s="14" t="s">
        <v>62</v>
      </c>
      <c r="F865" s="18">
        <v>31.0</v>
      </c>
      <c r="G865" s="18">
        <v>0.0</v>
      </c>
      <c r="H865" s="18">
        <v>0.0</v>
      </c>
      <c r="I865" s="18">
        <v>0.0</v>
      </c>
      <c r="J865" s="18">
        <v>0.0</v>
      </c>
      <c r="K865" s="18">
        <v>0.0</v>
      </c>
      <c r="L865" s="18">
        <v>0.0</v>
      </c>
      <c r="M865" s="18">
        <v>0.0</v>
      </c>
      <c r="N865" s="18">
        <v>0.0</v>
      </c>
      <c r="O865" s="18">
        <v>0.0</v>
      </c>
      <c r="P865" s="18">
        <v>0.0</v>
      </c>
      <c r="Q865" s="18">
        <v>0.0</v>
      </c>
      <c r="R865" s="18">
        <v>0.0</v>
      </c>
      <c r="S865" s="18">
        <v>0.0</v>
      </c>
      <c r="T865" s="18">
        <v>0.0</v>
      </c>
      <c r="U865" s="18">
        <v>0.0</v>
      </c>
      <c r="V865" s="18">
        <v>0.0</v>
      </c>
      <c r="W865" s="18">
        <v>0.0</v>
      </c>
      <c r="X865" s="18">
        <v>0.0</v>
      </c>
      <c r="Y865" s="18">
        <v>0.0</v>
      </c>
      <c r="Z865" s="18">
        <v>0.0</v>
      </c>
      <c r="AA865" s="18">
        <v>1.501107</v>
      </c>
      <c r="AB865" s="18">
        <v>0.464854</v>
      </c>
      <c r="AC865" s="18">
        <v>0.1778</v>
      </c>
      <c r="AD865" s="18">
        <v>0.0</v>
      </c>
      <c r="AE865" s="18">
        <v>0.0</v>
      </c>
      <c r="AF865" s="18">
        <v>0.0</v>
      </c>
      <c r="AG865" s="18">
        <v>0.0</v>
      </c>
      <c r="AH865" s="18">
        <v>0.0</v>
      </c>
      <c r="AI865" s="18">
        <v>0.887037</v>
      </c>
      <c r="AJ865" s="18">
        <v>0.306969</v>
      </c>
      <c r="AK865" s="18">
        <v>0.1778</v>
      </c>
      <c r="AL865" s="19" t="s">
        <v>58</v>
      </c>
      <c r="AM865" s="19"/>
      <c r="AN865" s="19"/>
      <c r="AO865" s="19"/>
      <c r="AP865" s="19"/>
      <c r="AQ865" s="19"/>
    </row>
    <row r="866">
      <c r="A866" s="14" t="s">
        <v>1313</v>
      </c>
      <c r="B866" s="14" t="s">
        <v>1319</v>
      </c>
      <c r="C866" s="14" t="s">
        <v>1301</v>
      </c>
      <c r="D866" s="14" t="s">
        <v>1320</v>
      </c>
      <c r="E866" s="14" t="s">
        <v>72</v>
      </c>
      <c r="F866" s="18">
        <v>3.0</v>
      </c>
      <c r="G866" s="18">
        <v>0.0</v>
      </c>
      <c r="H866" s="18">
        <v>507.0</v>
      </c>
      <c r="I866" s="18">
        <v>0.0</v>
      </c>
      <c r="J866" s="18">
        <v>2.464286</v>
      </c>
      <c r="K866" s="18">
        <v>2.255026</v>
      </c>
      <c r="L866" s="18">
        <v>2.324062</v>
      </c>
      <c r="M866" s="18">
        <v>0.913228</v>
      </c>
      <c r="N866" s="18">
        <v>0.404974</v>
      </c>
      <c r="O866" s="18">
        <v>0.666667</v>
      </c>
      <c r="P866" s="18">
        <v>0.666667</v>
      </c>
      <c r="Q866" s="18">
        <v>0.666667</v>
      </c>
      <c r="R866" s="18">
        <v>0.675132</v>
      </c>
      <c r="S866" s="18">
        <v>0.913228</v>
      </c>
      <c r="T866" s="18">
        <v>0.666667</v>
      </c>
      <c r="U866" s="18">
        <v>0.666667</v>
      </c>
      <c r="V866" s="18">
        <v>0.666667</v>
      </c>
      <c r="W866" s="18">
        <v>0.675132</v>
      </c>
      <c r="X866" s="18">
        <v>0.913228</v>
      </c>
      <c r="Y866" s="18">
        <v>0.751675</v>
      </c>
      <c r="Z866" s="18">
        <v>0.0</v>
      </c>
      <c r="AA866" s="18">
        <v>0.618813</v>
      </c>
      <c r="AB866" s="18">
        <v>0.205954</v>
      </c>
      <c r="AC866" s="18">
        <v>0.363037</v>
      </c>
      <c r="AD866" s="18">
        <v>0.913228</v>
      </c>
      <c r="AE866" s="18">
        <v>0.913228</v>
      </c>
      <c r="AF866" s="18">
        <v>1.875927</v>
      </c>
      <c r="AG866" s="18">
        <v>2.719115</v>
      </c>
      <c r="AH866" s="18">
        <v>0.0</v>
      </c>
      <c r="AI866" s="18">
        <v>0.887037</v>
      </c>
      <c r="AJ866" s="18">
        <v>0.306969</v>
      </c>
      <c r="AK866" s="18">
        <v>0.1778</v>
      </c>
      <c r="AL866" s="19" t="s">
        <v>58</v>
      </c>
      <c r="AM866" s="19"/>
      <c r="AN866" s="19"/>
      <c r="AO866" s="19"/>
      <c r="AP866" s="19"/>
      <c r="AQ866" s="19"/>
    </row>
    <row r="867">
      <c r="A867" s="14" t="s">
        <v>1303</v>
      </c>
      <c r="B867" s="14" t="s">
        <v>1321</v>
      </c>
      <c r="C867" s="14" t="s">
        <v>1301</v>
      </c>
      <c r="D867" s="14" t="s">
        <v>1320</v>
      </c>
      <c r="E867" s="14" t="s">
        <v>75</v>
      </c>
      <c r="F867" s="18">
        <v>4.0</v>
      </c>
      <c r="G867" s="18">
        <v>0.0</v>
      </c>
      <c r="H867" s="18">
        <v>1016.0</v>
      </c>
      <c r="I867" s="18">
        <v>0.0</v>
      </c>
      <c r="J867" s="18">
        <v>1.115884</v>
      </c>
      <c r="K867" s="18">
        <v>1.452147</v>
      </c>
      <c r="L867" s="18">
        <v>1.08497</v>
      </c>
      <c r="M867" s="18">
        <v>0.618813</v>
      </c>
      <c r="N867" s="18">
        <v>0.426137</v>
      </c>
      <c r="O867" s="18">
        <v>0.1</v>
      </c>
      <c r="P867" s="18">
        <v>0.1</v>
      </c>
      <c r="Q867" s="18">
        <v>0.2</v>
      </c>
      <c r="R867" s="18">
        <v>0.533333</v>
      </c>
      <c r="S867" s="18">
        <v>0.533333</v>
      </c>
      <c r="T867" s="18">
        <v>0.1</v>
      </c>
      <c r="U867" s="18">
        <v>0.1</v>
      </c>
      <c r="V867" s="18">
        <v>0.2</v>
      </c>
      <c r="W867" s="18">
        <v>0.533333</v>
      </c>
      <c r="X867" s="18">
        <v>0.533333</v>
      </c>
      <c r="Y867" s="18">
        <v>0.363037</v>
      </c>
      <c r="Z867" s="18">
        <v>0.0</v>
      </c>
      <c r="AA867" s="18">
        <v>0.618813</v>
      </c>
      <c r="AB867" s="18">
        <v>0.205954</v>
      </c>
      <c r="AC867" s="18">
        <v>0.363037</v>
      </c>
      <c r="AD867" s="18">
        <v>0.533333</v>
      </c>
      <c r="AE867" s="18">
        <v>0.533333</v>
      </c>
      <c r="AF867" s="18">
        <v>0.658756</v>
      </c>
      <c r="AG867" s="18">
        <v>1.841635</v>
      </c>
      <c r="AH867" s="18">
        <v>0.0</v>
      </c>
      <c r="AI867" s="18">
        <v>0.887037</v>
      </c>
      <c r="AJ867" s="18">
        <v>0.306969</v>
      </c>
      <c r="AK867" s="18">
        <v>0.1778</v>
      </c>
      <c r="AL867" s="19" t="s">
        <v>58</v>
      </c>
      <c r="AM867" s="19"/>
      <c r="AN867" s="19"/>
      <c r="AO867" s="19"/>
      <c r="AP867" s="19"/>
      <c r="AQ867" s="19"/>
    </row>
    <row r="868">
      <c r="A868" s="14" t="s">
        <v>1305</v>
      </c>
      <c r="B868" s="14" t="s">
        <v>1322</v>
      </c>
      <c r="C868" s="14" t="s">
        <v>1301</v>
      </c>
      <c r="D868" s="14" t="s">
        <v>1320</v>
      </c>
      <c r="E868" s="14" t="s">
        <v>60</v>
      </c>
      <c r="F868" s="18">
        <v>1.0</v>
      </c>
      <c r="G868" s="18">
        <v>1.0</v>
      </c>
      <c r="H868" s="18">
        <v>8.0</v>
      </c>
      <c r="I868" s="18">
        <v>8.0</v>
      </c>
      <c r="J868" s="18">
        <v>0.0</v>
      </c>
      <c r="K868" s="18">
        <v>0.0</v>
      </c>
      <c r="L868" s="18">
        <v>0.0</v>
      </c>
      <c r="M868" s="18">
        <v>0.0</v>
      </c>
      <c r="N868" s="18">
        <v>0.0</v>
      </c>
      <c r="O868" s="18">
        <v>0.0</v>
      </c>
      <c r="P868" s="18">
        <v>0.0</v>
      </c>
      <c r="Q868" s="18">
        <v>0.0</v>
      </c>
      <c r="R868" s="18">
        <v>0.0</v>
      </c>
      <c r="S868" s="18">
        <v>0.0</v>
      </c>
      <c r="T868" s="18">
        <v>0.0</v>
      </c>
      <c r="U868" s="18">
        <v>0.0</v>
      </c>
      <c r="V868" s="18">
        <v>0.0</v>
      </c>
      <c r="W868" s="18">
        <v>0.0</v>
      </c>
      <c r="X868" s="18">
        <v>0.0</v>
      </c>
      <c r="Y868" s="18">
        <v>0.0</v>
      </c>
      <c r="Z868" s="18">
        <v>0.0</v>
      </c>
      <c r="AA868" s="18">
        <v>0.618813</v>
      </c>
      <c r="AB868" s="18">
        <v>0.205954</v>
      </c>
      <c r="AC868" s="18">
        <v>0.363037</v>
      </c>
      <c r="AD868" s="18">
        <v>0.0</v>
      </c>
      <c r="AE868" s="18">
        <v>0.5</v>
      </c>
      <c r="AF868" s="18">
        <v>0.091371</v>
      </c>
      <c r="AG868" s="18">
        <v>0.0</v>
      </c>
      <c r="AH868" s="18">
        <v>0.0</v>
      </c>
      <c r="AI868" s="18">
        <v>0.887037</v>
      </c>
      <c r="AJ868" s="18">
        <v>0.306969</v>
      </c>
      <c r="AK868" s="18">
        <v>0.1778</v>
      </c>
      <c r="AL868" s="19" t="s">
        <v>58</v>
      </c>
      <c r="AM868" s="19"/>
      <c r="AN868" s="19"/>
      <c r="AO868" s="19"/>
      <c r="AP868" s="19"/>
      <c r="AQ868" s="19"/>
    </row>
    <row r="869">
      <c r="A869" s="14" t="s">
        <v>1307</v>
      </c>
      <c r="B869" s="14" t="s">
        <v>1323</v>
      </c>
      <c r="C869" s="14" t="s">
        <v>1301</v>
      </c>
      <c r="D869" s="14" t="s">
        <v>1320</v>
      </c>
      <c r="E869" s="14" t="s">
        <v>62</v>
      </c>
      <c r="F869" s="18">
        <v>10.0</v>
      </c>
      <c r="G869" s="18">
        <v>0.0</v>
      </c>
      <c r="H869" s="18">
        <v>0.0</v>
      </c>
      <c r="I869" s="18">
        <v>0.0</v>
      </c>
      <c r="J869" s="18">
        <v>0.0</v>
      </c>
      <c r="K869" s="18">
        <v>0.0</v>
      </c>
      <c r="L869" s="18">
        <v>0.0</v>
      </c>
      <c r="M869" s="18">
        <v>0.0</v>
      </c>
      <c r="N869" s="18">
        <v>0.0</v>
      </c>
      <c r="O869" s="18">
        <v>0.0</v>
      </c>
      <c r="P869" s="18">
        <v>0.0</v>
      </c>
      <c r="Q869" s="18">
        <v>0.0</v>
      </c>
      <c r="R869" s="18">
        <v>0.0</v>
      </c>
      <c r="S869" s="18">
        <v>0.0</v>
      </c>
      <c r="T869" s="18">
        <v>0.0</v>
      </c>
      <c r="U869" s="18">
        <v>0.0</v>
      </c>
      <c r="V869" s="18">
        <v>0.0</v>
      </c>
      <c r="W869" s="18">
        <v>0.0</v>
      </c>
      <c r="X869" s="18">
        <v>0.0</v>
      </c>
      <c r="Y869" s="18">
        <v>0.0</v>
      </c>
      <c r="Z869" s="18">
        <v>0.0</v>
      </c>
      <c r="AA869" s="18">
        <v>0.618813</v>
      </c>
      <c r="AB869" s="18">
        <v>0.205954</v>
      </c>
      <c r="AC869" s="18">
        <v>0.363037</v>
      </c>
      <c r="AD869" s="18">
        <v>0.0</v>
      </c>
      <c r="AE869" s="18">
        <v>0.0</v>
      </c>
      <c r="AF869" s="18">
        <v>0.0</v>
      </c>
      <c r="AG869" s="18">
        <v>0.0</v>
      </c>
      <c r="AH869" s="18">
        <v>0.0</v>
      </c>
      <c r="AI869" s="18">
        <v>0.887037</v>
      </c>
      <c r="AJ869" s="18">
        <v>0.306969</v>
      </c>
      <c r="AK869" s="18">
        <v>0.1778</v>
      </c>
      <c r="AL869" s="19" t="s">
        <v>58</v>
      </c>
      <c r="AM869" s="19"/>
      <c r="AN869" s="19"/>
      <c r="AO869" s="19"/>
      <c r="AP869" s="19"/>
      <c r="AQ869" s="19"/>
    </row>
    <row r="870">
      <c r="A870" s="14" t="s">
        <v>1324</v>
      </c>
      <c r="B870" s="14" t="s">
        <v>1325</v>
      </c>
      <c r="C870" s="14" t="s">
        <v>1326</v>
      </c>
      <c r="D870" s="14" t="s">
        <v>1327</v>
      </c>
      <c r="E870" s="17">
        <v>46310.0</v>
      </c>
      <c r="F870" s="18">
        <v>4.0</v>
      </c>
      <c r="G870" s="18">
        <v>0.0</v>
      </c>
      <c r="H870" s="18">
        <v>1986.0</v>
      </c>
      <c r="I870" s="18">
        <v>0.0</v>
      </c>
      <c r="J870" s="18">
        <v>27.75101</v>
      </c>
      <c r="K870" s="18">
        <v>28.89069</v>
      </c>
      <c r="L870" s="18">
        <v>31.37417</v>
      </c>
      <c r="M870" s="18">
        <v>16.38023</v>
      </c>
      <c r="N870" s="18">
        <v>0.566973</v>
      </c>
      <c r="O870" s="18">
        <v>0.166667</v>
      </c>
      <c r="P870" s="18">
        <v>0.166667</v>
      </c>
      <c r="Q870" s="18">
        <v>2.940741</v>
      </c>
      <c r="R870" s="18">
        <v>9.40305</v>
      </c>
      <c r="S870" s="18">
        <v>9.40305</v>
      </c>
      <c r="T870" s="18">
        <v>0.166667</v>
      </c>
      <c r="U870" s="18">
        <v>0.166667</v>
      </c>
      <c r="V870" s="18">
        <v>2.940741</v>
      </c>
      <c r="W870" s="18">
        <v>9.40305</v>
      </c>
      <c r="X870" s="18">
        <v>9.40305</v>
      </c>
      <c r="Y870" s="18">
        <v>7.222673</v>
      </c>
      <c r="Z870" s="18">
        <v>0.0</v>
      </c>
      <c r="AA870" s="18">
        <v>9.40305</v>
      </c>
      <c r="AB870" s="18">
        <v>2.889069</v>
      </c>
      <c r="AC870" s="18">
        <v>7.222673</v>
      </c>
      <c r="AD870" s="18">
        <v>5.394834</v>
      </c>
      <c r="AE870" s="18">
        <v>8.902154</v>
      </c>
      <c r="AF870" s="18">
        <v>8.753746</v>
      </c>
      <c r="AG870" s="18">
        <v>7.222673</v>
      </c>
      <c r="AH870" s="18">
        <v>0.0</v>
      </c>
      <c r="AI870" s="18">
        <v>6.712256</v>
      </c>
      <c r="AJ870" s="18">
        <v>4.587119</v>
      </c>
      <c r="AK870" s="18">
        <v>7.222673</v>
      </c>
      <c r="AL870" s="19" t="s">
        <v>58</v>
      </c>
      <c r="AM870" s="19"/>
      <c r="AN870" s="19"/>
      <c r="AO870" s="19"/>
      <c r="AP870" s="19"/>
      <c r="AQ870" s="19"/>
    </row>
    <row r="871">
      <c r="A871" s="14" t="s">
        <v>1328</v>
      </c>
      <c r="B871" s="14" t="s">
        <v>1329</v>
      </c>
      <c r="C871" s="14" t="s">
        <v>1326</v>
      </c>
      <c r="D871" s="14" t="s">
        <v>1327</v>
      </c>
      <c r="E871" s="14" t="s">
        <v>62</v>
      </c>
      <c r="F871" s="18">
        <v>6.0</v>
      </c>
      <c r="G871" s="18">
        <v>0.0</v>
      </c>
      <c r="H871" s="18">
        <v>0.0</v>
      </c>
      <c r="I871" s="18">
        <v>0.0</v>
      </c>
      <c r="J871" s="18">
        <v>0.0</v>
      </c>
      <c r="K871" s="18">
        <v>0.0</v>
      </c>
      <c r="L871" s="18">
        <v>0.0</v>
      </c>
      <c r="M871" s="18">
        <v>0.0</v>
      </c>
      <c r="N871" s="18">
        <v>0.0</v>
      </c>
      <c r="O871" s="18">
        <v>0.0</v>
      </c>
      <c r="P871" s="18">
        <v>0.0</v>
      </c>
      <c r="Q871" s="18">
        <v>0.0</v>
      </c>
      <c r="R871" s="18">
        <v>0.0</v>
      </c>
      <c r="S871" s="18">
        <v>0.0</v>
      </c>
      <c r="T871" s="18">
        <v>0.0</v>
      </c>
      <c r="U871" s="18">
        <v>0.0</v>
      </c>
      <c r="V871" s="18">
        <v>0.0</v>
      </c>
      <c r="W871" s="18">
        <v>0.0</v>
      </c>
      <c r="X871" s="18">
        <v>0.0</v>
      </c>
      <c r="Y871" s="18">
        <v>0.0</v>
      </c>
      <c r="Z871" s="18">
        <v>0.0</v>
      </c>
      <c r="AA871" s="18">
        <v>9.40305</v>
      </c>
      <c r="AB871" s="18">
        <v>2.889069</v>
      </c>
      <c r="AC871" s="18">
        <v>7.222673</v>
      </c>
      <c r="AD871" s="18">
        <v>0.0</v>
      </c>
      <c r="AE871" s="18">
        <v>0.0</v>
      </c>
      <c r="AF871" s="18">
        <v>0.0</v>
      </c>
      <c r="AG871" s="18">
        <v>0.0</v>
      </c>
      <c r="AH871" s="18">
        <v>0.0</v>
      </c>
      <c r="AI871" s="18">
        <v>6.712256</v>
      </c>
      <c r="AJ871" s="18">
        <v>4.587119</v>
      </c>
      <c r="AK871" s="18">
        <v>7.222673</v>
      </c>
      <c r="AL871" s="19" t="s">
        <v>58</v>
      </c>
      <c r="AM871" s="19"/>
      <c r="AN871" s="19"/>
      <c r="AO871" s="19"/>
      <c r="AP871" s="19"/>
      <c r="AQ871" s="19"/>
    </row>
    <row r="872">
      <c r="A872" s="14" t="s">
        <v>1324</v>
      </c>
      <c r="B872" s="14" t="s">
        <v>1330</v>
      </c>
      <c r="C872" s="14" t="s">
        <v>1326</v>
      </c>
      <c r="D872" s="14" t="s">
        <v>1331</v>
      </c>
      <c r="E872" s="17">
        <v>46310.0</v>
      </c>
      <c r="F872" s="18">
        <v>2.0</v>
      </c>
      <c r="G872" s="18">
        <v>0.0</v>
      </c>
      <c r="H872" s="18">
        <v>1896.0</v>
      </c>
      <c r="I872" s="18">
        <v>0.0</v>
      </c>
      <c r="J872" s="18">
        <v>30.325</v>
      </c>
      <c r="K872" s="18">
        <v>30.66264</v>
      </c>
      <c r="L872" s="18">
        <v>32.18633</v>
      </c>
      <c r="M872" s="18">
        <v>29.49137</v>
      </c>
      <c r="N872" s="18">
        <v>0.961802</v>
      </c>
      <c r="O872" s="18">
        <v>1.171265</v>
      </c>
      <c r="P872" s="18">
        <v>1.171265</v>
      </c>
      <c r="Q872" s="18">
        <v>1.171265</v>
      </c>
      <c r="R872" s="18">
        <v>29.49137</v>
      </c>
      <c r="S872" s="18">
        <v>29.49137</v>
      </c>
      <c r="T872" s="18">
        <v>1.171265</v>
      </c>
      <c r="U872" s="18">
        <v>1.171265</v>
      </c>
      <c r="V872" s="18">
        <v>1.171265</v>
      </c>
      <c r="W872" s="18">
        <v>29.49137</v>
      </c>
      <c r="X872" s="18">
        <v>29.49137</v>
      </c>
      <c r="Y872" s="18">
        <v>15.33132</v>
      </c>
      <c r="Z872" s="18">
        <v>0.0</v>
      </c>
      <c r="AA872" s="18">
        <v>8.700438</v>
      </c>
      <c r="AB872" s="18">
        <v>6.374284</v>
      </c>
      <c r="AC872" s="18">
        <v>10.26815</v>
      </c>
      <c r="AD872" s="18">
        <v>5.394834</v>
      </c>
      <c r="AE872" s="18">
        <v>8.902154</v>
      </c>
      <c r="AF872" s="18">
        <v>8.753746</v>
      </c>
      <c r="AG872" s="18">
        <v>7.222673</v>
      </c>
      <c r="AH872" s="18">
        <v>0.0</v>
      </c>
      <c r="AI872" s="18">
        <v>6.712256</v>
      </c>
      <c r="AJ872" s="18">
        <v>4.587119</v>
      </c>
      <c r="AK872" s="18">
        <v>7.222673</v>
      </c>
      <c r="AL872" s="19" t="s">
        <v>58</v>
      </c>
      <c r="AM872" s="19"/>
      <c r="AN872" s="19"/>
      <c r="AO872" s="19"/>
      <c r="AP872" s="19"/>
      <c r="AQ872" s="19"/>
    </row>
    <row r="873">
      <c r="A873" s="14" t="s">
        <v>1332</v>
      </c>
      <c r="B873" s="14" t="s">
        <v>1333</v>
      </c>
      <c r="C873" s="14" t="s">
        <v>1326</v>
      </c>
      <c r="D873" s="14" t="s">
        <v>1331</v>
      </c>
      <c r="E873" s="14" t="s">
        <v>72</v>
      </c>
      <c r="F873" s="18">
        <v>3.0</v>
      </c>
      <c r="G873" s="18">
        <v>0.0</v>
      </c>
      <c r="H873" s="18">
        <v>1806.0</v>
      </c>
      <c r="I873" s="18">
        <v>0.0</v>
      </c>
      <c r="J873" s="18">
        <v>25.44444</v>
      </c>
      <c r="K873" s="18">
        <v>27.47564</v>
      </c>
      <c r="L873" s="18">
        <v>26.83271</v>
      </c>
      <c r="M873" s="18">
        <v>21.95247</v>
      </c>
      <c r="N873" s="18">
        <v>0.798979</v>
      </c>
      <c r="O873" s="18">
        <v>0.0</v>
      </c>
      <c r="P873" s="18">
        <v>0.0</v>
      </c>
      <c r="Q873" s="18">
        <v>0.0</v>
      </c>
      <c r="R873" s="18">
        <v>5.523169</v>
      </c>
      <c r="S873" s="18">
        <v>21.95247</v>
      </c>
      <c r="T873" s="18">
        <v>5.523169</v>
      </c>
      <c r="U873" s="18">
        <v>5.523169</v>
      </c>
      <c r="V873" s="18">
        <v>5.523169</v>
      </c>
      <c r="W873" s="18">
        <v>21.95247</v>
      </c>
      <c r="X873" s="18">
        <v>21.95247</v>
      </c>
      <c r="Y873" s="18">
        <v>9.158546</v>
      </c>
      <c r="Z873" s="18">
        <v>0.0</v>
      </c>
      <c r="AA873" s="18">
        <v>8.700438</v>
      </c>
      <c r="AB873" s="18">
        <v>6.374284</v>
      </c>
      <c r="AC873" s="18">
        <v>10.26815</v>
      </c>
      <c r="AD873" s="18">
        <v>7.730766</v>
      </c>
      <c r="AE873" s="18">
        <v>11.27107</v>
      </c>
      <c r="AF873" s="18">
        <v>18.40702</v>
      </c>
      <c r="AG873" s="18">
        <v>9.158546</v>
      </c>
      <c r="AH873" s="18">
        <v>0.0</v>
      </c>
      <c r="AI873" s="18">
        <v>6.712256</v>
      </c>
      <c r="AJ873" s="18">
        <v>4.587119</v>
      </c>
      <c r="AK873" s="18">
        <v>7.222673</v>
      </c>
      <c r="AL873" s="19" t="s">
        <v>58</v>
      </c>
      <c r="AM873" s="19"/>
      <c r="AN873" s="19"/>
      <c r="AO873" s="19"/>
      <c r="AP873" s="19"/>
      <c r="AQ873" s="19"/>
    </row>
    <row r="874">
      <c r="A874" s="14" t="s">
        <v>1334</v>
      </c>
      <c r="B874" s="14" t="s">
        <v>1335</v>
      </c>
      <c r="C874" s="14" t="s">
        <v>1326</v>
      </c>
      <c r="D874" s="14" t="s">
        <v>1331</v>
      </c>
      <c r="E874" s="14" t="s">
        <v>75</v>
      </c>
      <c r="F874" s="18">
        <v>3.0</v>
      </c>
      <c r="G874" s="18">
        <v>0.0</v>
      </c>
      <c r="H874" s="18">
        <v>5791.0</v>
      </c>
      <c r="I874" s="18">
        <v>0.0</v>
      </c>
      <c r="J874" s="18">
        <v>94.68856</v>
      </c>
      <c r="K874" s="18">
        <v>100.5533</v>
      </c>
      <c r="L874" s="18">
        <v>88.85665</v>
      </c>
      <c r="M874" s="18">
        <v>76.77738</v>
      </c>
      <c r="N874" s="18">
        <v>0.763549</v>
      </c>
      <c r="O874" s="18">
        <v>0.0</v>
      </c>
      <c r="P874" s="18">
        <v>0.0</v>
      </c>
      <c r="Q874" s="18">
        <v>0.0</v>
      </c>
      <c r="R874" s="18">
        <v>23.77593</v>
      </c>
      <c r="S874" s="18">
        <v>76.77738</v>
      </c>
      <c r="T874" s="18">
        <v>23.77593</v>
      </c>
      <c r="U874" s="18">
        <v>23.77593</v>
      </c>
      <c r="V874" s="18">
        <v>23.77593</v>
      </c>
      <c r="W874" s="18">
        <v>76.77738</v>
      </c>
      <c r="X874" s="18">
        <v>76.77738</v>
      </c>
      <c r="Y874" s="18">
        <v>33.51777</v>
      </c>
      <c r="Z874" s="18">
        <v>0.0</v>
      </c>
      <c r="AA874" s="18">
        <v>8.700438</v>
      </c>
      <c r="AB874" s="18">
        <v>6.374284</v>
      </c>
      <c r="AC874" s="18">
        <v>10.26815</v>
      </c>
      <c r="AD874" s="18">
        <v>13.8021</v>
      </c>
      <c r="AE874" s="18">
        <v>17.90289</v>
      </c>
      <c r="AF874" s="18">
        <v>18.71091</v>
      </c>
      <c r="AG874" s="18">
        <v>20.7177</v>
      </c>
      <c r="AH874" s="18">
        <v>0.0</v>
      </c>
      <c r="AI874" s="18">
        <v>6.712256</v>
      </c>
      <c r="AJ874" s="18">
        <v>4.587119</v>
      </c>
      <c r="AK874" s="18">
        <v>7.222673</v>
      </c>
      <c r="AL874" s="19" t="s">
        <v>58</v>
      </c>
      <c r="AM874" s="19"/>
      <c r="AN874" s="19"/>
      <c r="AO874" s="19"/>
      <c r="AP874" s="19"/>
      <c r="AQ874" s="19"/>
    </row>
    <row r="875">
      <c r="A875" s="14" t="s">
        <v>1336</v>
      </c>
      <c r="B875" s="14" t="s">
        <v>1337</v>
      </c>
      <c r="C875" s="14" t="s">
        <v>1326</v>
      </c>
      <c r="D875" s="14" t="s">
        <v>1331</v>
      </c>
      <c r="E875" s="14" t="s">
        <v>60</v>
      </c>
      <c r="F875" s="18">
        <v>28.0</v>
      </c>
      <c r="G875" s="18">
        <v>0.0</v>
      </c>
      <c r="H875" s="18">
        <v>20663.0</v>
      </c>
      <c r="I875" s="18">
        <v>0.0</v>
      </c>
      <c r="J875" s="18">
        <v>276.5311</v>
      </c>
      <c r="K875" s="18">
        <v>287.5083</v>
      </c>
      <c r="L875" s="18">
        <v>271.1222</v>
      </c>
      <c r="M875" s="18">
        <v>166.9423</v>
      </c>
      <c r="N875" s="18">
        <v>0.580652</v>
      </c>
      <c r="O875" s="18">
        <v>1.405087</v>
      </c>
      <c r="P875" s="18">
        <v>2.486988</v>
      </c>
      <c r="Q875" s="18">
        <v>3.077321</v>
      </c>
      <c r="R875" s="18">
        <v>6.632223</v>
      </c>
      <c r="S875" s="18">
        <v>10.79737</v>
      </c>
      <c r="T875" s="18">
        <v>2.198996</v>
      </c>
      <c r="U875" s="18">
        <v>2.959122</v>
      </c>
      <c r="V875" s="18">
        <v>3.821197</v>
      </c>
      <c r="W875" s="18">
        <v>7.441941</v>
      </c>
      <c r="X875" s="18">
        <v>11.15024</v>
      </c>
      <c r="Y875" s="18">
        <v>10.26815</v>
      </c>
      <c r="Z875" s="18">
        <v>0.0</v>
      </c>
      <c r="AA875" s="18">
        <v>8.700438</v>
      </c>
      <c r="AB875" s="18">
        <v>6.374284</v>
      </c>
      <c r="AC875" s="18">
        <v>10.26815</v>
      </c>
      <c r="AD875" s="18">
        <v>3.134849</v>
      </c>
      <c r="AE875" s="18">
        <v>3.821197</v>
      </c>
      <c r="AF875" s="18">
        <v>6.438428</v>
      </c>
      <c r="AG875" s="18">
        <v>4.455038</v>
      </c>
      <c r="AH875" s="18">
        <v>0.0</v>
      </c>
      <c r="AI875" s="18">
        <v>6.712256</v>
      </c>
      <c r="AJ875" s="18">
        <v>4.587119</v>
      </c>
      <c r="AK875" s="18">
        <v>7.222673</v>
      </c>
      <c r="AL875" s="19" t="s">
        <v>58</v>
      </c>
      <c r="AM875" s="19"/>
      <c r="AN875" s="19"/>
      <c r="AO875" s="19"/>
      <c r="AP875" s="19"/>
      <c r="AQ875" s="19"/>
    </row>
    <row r="876">
      <c r="A876" s="14" t="s">
        <v>1328</v>
      </c>
      <c r="B876" s="14" t="s">
        <v>1338</v>
      </c>
      <c r="C876" s="14" t="s">
        <v>1326</v>
      </c>
      <c r="D876" s="14" t="s">
        <v>1331</v>
      </c>
      <c r="E876" s="14" t="s">
        <v>62</v>
      </c>
      <c r="F876" s="18">
        <v>34.0</v>
      </c>
      <c r="G876" s="18">
        <v>3.0</v>
      </c>
      <c r="H876" s="18">
        <v>149.0</v>
      </c>
      <c r="I876" s="18">
        <v>149.0</v>
      </c>
      <c r="J876" s="18">
        <v>0.0</v>
      </c>
      <c r="K876" s="18">
        <v>0.0</v>
      </c>
      <c r="L876" s="18">
        <v>0.0</v>
      </c>
      <c r="M876" s="18">
        <v>0.0</v>
      </c>
      <c r="N876" s="18">
        <v>0.0</v>
      </c>
      <c r="O876" s="18">
        <v>0.0</v>
      </c>
      <c r="P876" s="18">
        <v>0.0</v>
      </c>
      <c r="Q876" s="18">
        <v>0.0</v>
      </c>
      <c r="R876" s="18">
        <v>0.0</v>
      </c>
      <c r="S876" s="18">
        <v>0.0</v>
      </c>
      <c r="T876" s="18">
        <v>0.0</v>
      </c>
      <c r="U876" s="18">
        <v>0.0</v>
      </c>
      <c r="V876" s="18">
        <v>0.0</v>
      </c>
      <c r="W876" s="18">
        <v>0.0</v>
      </c>
      <c r="X876" s="18">
        <v>0.0</v>
      </c>
      <c r="Y876" s="18">
        <v>0.0</v>
      </c>
      <c r="Z876" s="18">
        <v>0.0</v>
      </c>
      <c r="AA876" s="18">
        <v>8.700438</v>
      </c>
      <c r="AB876" s="18">
        <v>6.374284</v>
      </c>
      <c r="AC876" s="18">
        <v>10.26815</v>
      </c>
      <c r="AD876" s="18">
        <v>0.0</v>
      </c>
      <c r="AE876" s="18">
        <v>0.0</v>
      </c>
      <c r="AF876" s="18">
        <v>0.0</v>
      </c>
      <c r="AG876" s="18">
        <v>0.0</v>
      </c>
      <c r="AH876" s="18">
        <v>0.0</v>
      </c>
      <c r="AI876" s="18">
        <v>6.712256</v>
      </c>
      <c r="AJ876" s="18">
        <v>4.587119</v>
      </c>
      <c r="AK876" s="18">
        <v>7.222673</v>
      </c>
      <c r="AL876" s="19" t="s">
        <v>58</v>
      </c>
      <c r="AM876" s="19"/>
      <c r="AN876" s="19"/>
      <c r="AO876" s="19"/>
      <c r="AP876" s="19"/>
      <c r="AQ876" s="19"/>
    </row>
    <row r="877">
      <c r="A877" s="14" t="s">
        <v>1324</v>
      </c>
      <c r="B877" s="14" t="s">
        <v>1339</v>
      </c>
      <c r="C877" s="14" t="s">
        <v>1326</v>
      </c>
      <c r="D877" s="14" t="s">
        <v>1340</v>
      </c>
      <c r="E877" s="17">
        <v>46310.0</v>
      </c>
      <c r="F877" s="18">
        <v>2.0</v>
      </c>
      <c r="G877" s="18">
        <v>0.0</v>
      </c>
      <c r="H877" s="18">
        <v>0.0</v>
      </c>
      <c r="I877" s="18">
        <v>0.0</v>
      </c>
      <c r="J877" s="18">
        <v>0.0</v>
      </c>
      <c r="K877" s="18">
        <v>0.0</v>
      </c>
      <c r="L877" s="18">
        <v>1.0</v>
      </c>
      <c r="M877" s="18">
        <v>0.0</v>
      </c>
      <c r="N877" s="18">
        <v>0.0</v>
      </c>
      <c r="O877" s="18">
        <v>0.0</v>
      </c>
      <c r="P877" s="18">
        <v>0.0</v>
      </c>
      <c r="Q877" s="18">
        <v>0.0</v>
      </c>
      <c r="R877" s="18">
        <v>0.0</v>
      </c>
      <c r="S877" s="18">
        <v>0.0</v>
      </c>
      <c r="T877" s="18">
        <v>0.0</v>
      </c>
      <c r="U877" s="18">
        <v>0.0</v>
      </c>
      <c r="V877" s="18">
        <v>0.0</v>
      </c>
      <c r="W877" s="18">
        <v>0.0</v>
      </c>
      <c r="X877" s="18">
        <v>0.0</v>
      </c>
      <c r="Y877" s="18">
        <v>0.0</v>
      </c>
      <c r="Z877" s="18">
        <v>0.0</v>
      </c>
      <c r="AA877" s="18">
        <v>2.783276</v>
      </c>
      <c r="AB877" s="18">
        <v>2.845729</v>
      </c>
      <c r="AC877" s="18">
        <v>10.49144</v>
      </c>
      <c r="AD877" s="18">
        <v>5.394834</v>
      </c>
      <c r="AE877" s="18">
        <v>8.902154</v>
      </c>
      <c r="AF877" s="18">
        <v>8.753746</v>
      </c>
      <c r="AG877" s="18">
        <v>7.222673</v>
      </c>
      <c r="AH877" s="18">
        <v>0.0</v>
      </c>
      <c r="AI877" s="18">
        <v>6.712256</v>
      </c>
      <c r="AJ877" s="18">
        <v>4.587119</v>
      </c>
      <c r="AK877" s="18">
        <v>7.222673</v>
      </c>
      <c r="AL877" s="19" t="s">
        <v>58</v>
      </c>
      <c r="AM877" s="19"/>
      <c r="AN877" s="19"/>
      <c r="AO877" s="19"/>
      <c r="AP877" s="19"/>
      <c r="AQ877" s="19"/>
    </row>
    <row r="878">
      <c r="A878" s="14" t="s">
        <v>1332</v>
      </c>
      <c r="B878" s="14" t="s">
        <v>1341</v>
      </c>
      <c r="C878" s="14" t="s">
        <v>1326</v>
      </c>
      <c r="D878" s="14" t="s">
        <v>1340</v>
      </c>
      <c r="E878" s="14" t="s">
        <v>72</v>
      </c>
      <c r="F878" s="18">
        <v>3.0</v>
      </c>
      <c r="G878" s="18">
        <v>0.0</v>
      </c>
      <c r="H878" s="18">
        <v>3832.0</v>
      </c>
      <c r="I878" s="18">
        <v>0.0</v>
      </c>
      <c r="J878" s="18">
        <v>54.25314</v>
      </c>
      <c r="K878" s="18">
        <v>55.51994</v>
      </c>
      <c r="L878" s="18">
        <v>51.31982</v>
      </c>
      <c r="M878" s="18">
        <v>39.63382</v>
      </c>
      <c r="N878" s="18">
        <v>0.713866</v>
      </c>
      <c r="O878" s="18">
        <v>4.615049</v>
      </c>
      <c r="P878" s="18">
        <v>4.615049</v>
      </c>
      <c r="Q878" s="18">
        <v>4.615049</v>
      </c>
      <c r="R878" s="18">
        <v>11.27107</v>
      </c>
      <c r="S878" s="18">
        <v>39.63382</v>
      </c>
      <c r="T878" s="18">
        <v>4.615049</v>
      </c>
      <c r="U878" s="18">
        <v>4.615049</v>
      </c>
      <c r="V878" s="18">
        <v>4.615049</v>
      </c>
      <c r="W878" s="18">
        <v>11.27107</v>
      </c>
      <c r="X878" s="18">
        <v>39.63382</v>
      </c>
      <c r="Y878" s="18">
        <v>18.50665</v>
      </c>
      <c r="Z878" s="18">
        <v>0.0</v>
      </c>
      <c r="AA878" s="18">
        <v>2.783276</v>
      </c>
      <c r="AB878" s="18">
        <v>2.845729</v>
      </c>
      <c r="AC878" s="18">
        <v>10.49144</v>
      </c>
      <c r="AD878" s="18">
        <v>7.730766</v>
      </c>
      <c r="AE878" s="18">
        <v>11.27107</v>
      </c>
      <c r="AF878" s="18">
        <v>18.40702</v>
      </c>
      <c r="AG878" s="18">
        <v>9.158546</v>
      </c>
      <c r="AH878" s="18">
        <v>0.0</v>
      </c>
      <c r="AI878" s="18">
        <v>6.712256</v>
      </c>
      <c r="AJ878" s="18">
        <v>4.587119</v>
      </c>
      <c r="AK878" s="18">
        <v>7.222673</v>
      </c>
      <c r="AL878" s="19" t="s">
        <v>58</v>
      </c>
      <c r="AM878" s="19"/>
      <c r="AN878" s="19"/>
      <c r="AO878" s="19"/>
      <c r="AP878" s="19"/>
      <c r="AQ878" s="19"/>
    </row>
    <row r="879">
      <c r="A879" s="14" t="s">
        <v>1334</v>
      </c>
      <c r="B879" s="14" t="s">
        <v>1342</v>
      </c>
      <c r="C879" s="14" t="s">
        <v>1326</v>
      </c>
      <c r="D879" s="14" t="s">
        <v>1340</v>
      </c>
      <c r="E879" s="14" t="s">
        <v>75</v>
      </c>
      <c r="F879" s="18">
        <v>7.0</v>
      </c>
      <c r="G879" s="18">
        <v>0.0</v>
      </c>
      <c r="H879" s="18">
        <v>4419.0</v>
      </c>
      <c r="I879" s="18">
        <v>0.0</v>
      </c>
      <c r="J879" s="18">
        <v>70.73778</v>
      </c>
      <c r="K879" s="18">
        <v>73.44009</v>
      </c>
      <c r="L879" s="18">
        <v>76.85214</v>
      </c>
      <c r="M879" s="18">
        <v>60.41293</v>
      </c>
      <c r="N879" s="18">
        <v>0.822615</v>
      </c>
      <c r="O879" s="18">
        <v>0.0</v>
      </c>
      <c r="P879" s="18">
        <v>1.260273</v>
      </c>
      <c r="Q879" s="18">
        <v>1.780977</v>
      </c>
      <c r="R879" s="18">
        <v>2.783276</v>
      </c>
      <c r="S879" s="18">
        <v>7.20264</v>
      </c>
      <c r="T879" s="18">
        <v>1.260273</v>
      </c>
      <c r="U879" s="18">
        <v>1.780977</v>
      </c>
      <c r="V879" s="18">
        <v>1.780977</v>
      </c>
      <c r="W879" s="18">
        <v>7.20264</v>
      </c>
      <c r="X879" s="18">
        <v>21.15569</v>
      </c>
      <c r="Y879" s="18">
        <v>10.49144</v>
      </c>
      <c r="Z879" s="18">
        <v>0.0</v>
      </c>
      <c r="AA879" s="18">
        <v>2.783276</v>
      </c>
      <c r="AB879" s="18">
        <v>2.845729</v>
      </c>
      <c r="AC879" s="18">
        <v>10.49144</v>
      </c>
      <c r="AD879" s="18">
        <v>13.8021</v>
      </c>
      <c r="AE879" s="18">
        <v>17.90289</v>
      </c>
      <c r="AF879" s="18">
        <v>18.71091</v>
      </c>
      <c r="AG879" s="18">
        <v>20.7177</v>
      </c>
      <c r="AH879" s="18">
        <v>0.0</v>
      </c>
      <c r="AI879" s="18">
        <v>6.712256</v>
      </c>
      <c r="AJ879" s="18">
        <v>4.587119</v>
      </c>
      <c r="AK879" s="18">
        <v>7.222673</v>
      </c>
      <c r="AL879" s="19" t="s">
        <v>58</v>
      </c>
      <c r="AM879" s="19"/>
      <c r="AN879" s="19"/>
      <c r="AO879" s="19"/>
      <c r="AP879" s="19"/>
      <c r="AQ879" s="19"/>
    </row>
    <row r="880">
      <c r="A880" s="14" t="s">
        <v>1336</v>
      </c>
      <c r="B880" s="14" t="s">
        <v>1343</v>
      </c>
      <c r="C880" s="14" t="s">
        <v>1326</v>
      </c>
      <c r="D880" s="14" t="s">
        <v>1340</v>
      </c>
      <c r="E880" s="14" t="s">
        <v>60</v>
      </c>
      <c r="F880" s="18">
        <v>19.0</v>
      </c>
      <c r="G880" s="18">
        <v>0.0</v>
      </c>
      <c r="H880" s="18">
        <v>4176.0</v>
      </c>
      <c r="I880" s="18">
        <v>0.0</v>
      </c>
      <c r="J880" s="18">
        <v>42.9717</v>
      </c>
      <c r="K880" s="18">
        <v>44.87526</v>
      </c>
      <c r="L880" s="18">
        <v>48.13365</v>
      </c>
      <c r="M880" s="18">
        <v>26.65188</v>
      </c>
      <c r="N880" s="18">
        <v>0.59391</v>
      </c>
      <c r="O880" s="18">
        <v>0.0</v>
      </c>
      <c r="P880" s="18">
        <v>0.034483</v>
      </c>
      <c r="Q880" s="18">
        <v>0.551341</v>
      </c>
      <c r="R880" s="18">
        <v>1.841371</v>
      </c>
      <c r="S880" s="18">
        <v>2.095247</v>
      </c>
      <c r="T880" s="18">
        <v>0.2</v>
      </c>
      <c r="U880" s="18">
        <v>1.397823</v>
      </c>
      <c r="V880" s="18">
        <v>1.509079</v>
      </c>
      <c r="W880" s="18">
        <v>1.988968</v>
      </c>
      <c r="X880" s="18">
        <v>2.992229</v>
      </c>
      <c r="Y880" s="18">
        <v>2.361856</v>
      </c>
      <c r="Z880" s="18">
        <v>0.0</v>
      </c>
      <c r="AA880" s="18">
        <v>2.783276</v>
      </c>
      <c r="AB880" s="18">
        <v>2.845729</v>
      </c>
      <c r="AC880" s="18">
        <v>10.49144</v>
      </c>
      <c r="AD880" s="18">
        <v>3.134849</v>
      </c>
      <c r="AE880" s="18">
        <v>3.821197</v>
      </c>
      <c r="AF880" s="18">
        <v>6.438428</v>
      </c>
      <c r="AG880" s="18">
        <v>4.455038</v>
      </c>
      <c r="AH880" s="18">
        <v>0.0</v>
      </c>
      <c r="AI880" s="18">
        <v>6.712256</v>
      </c>
      <c r="AJ880" s="18">
        <v>4.587119</v>
      </c>
      <c r="AK880" s="18">
        <v>7.222673</v>
      </c>
      <c r="AL880" s="19" t="s">
        <v>58</v>
      </c>
      <c r="AM880" s="19"/>
      <c r="AN880" s="19"/>
      <c r="AO880" s="19"/>
      <c r="AP880" s="19"/>
      <c r="AQ880" s="19"/>
    </row>
    <row r="881">
      <c r="A881" s="14" t="s">
        <v>1344</v>
      </c>
      <c r="B881" s="14" t="s">
        <v>1345</v>
      </c>
      <c r="C881" s="14" t="s">
        <v>1326</v>
      </c>
      <c r="D881" s="14" t="s">
        <v>1340</v>
      </c>
      <c r="E881" s="20">
        <v>46300.0</v>
      </c>
      <c r="F881" s="18">
        <v>1.0</v>
      </c>
      <c r="G881" s="18">
        <v>0.0</v>
      </c>
      <c r="H881" s="18">
        <v>3761.0</v>
      </c>
      <c r="I881" s="18">
        <v>0.0</v>
      </c>
      <c r="J881" s="18">
        <v>45.02216</v>
      </c>
      <c r="K881" s="18">
        <v>48.13152</v>
      </c>
      <c r="L881" s="18">
        <v>49.25408</v>
      </c>
      <c r="M881" s="18">
        <v>48.13152</v>
      </c>
      <c r="N881" s="18">
        <v>1.0</v>
      </c>
      <c r="O881" s="18">
        <v>48.13152</v>
      </c>
      <c r="P881" s="18">
        <v>48.13152</v>
      </c>
      <c r="Q881" s="18">
        <v>48.13152</v>
      </c>
      <c r="R881" s="18">
        <v>48.13152</v>
      </c>
      <c r="S881" s="18">
        <v>48.13152</v>
      </c>
      <c r="T881" s="18">
        <v>48.13152</v>
      </c>
      <c r="U881" s="18">
        <v>48.13152</v>
      </c>
      <c r="V881" s="18">
        <v>48.13152</v>
      </c>
      <c r="W881" s="18">
        <v>48.13152</v>
      </c>
      <c r="X881" s="18">
        <v>48.13152</v>
      </c>
      <c r="Y881" s="18">
        <v>48.13152</v>
      </c>
      <c r="Z881" s="18">
        <v>0.0</v>
      </c>
      <c r="AA881" s="18">
        <v>2.783276</v>
      </c>
      <c r="AB881" s="18">
        <v>2.845729</v>
      </c>
      <c r="AC881" s="18">
        <v>10.49144</v>
      </c>
      <c r="AD881" s="18">
        <v>48.13152</v>
      </c>
      <c r="AE881" s="18">
        <v>48.13152</v>
      </c>
      <c r="AF881" s="18">
        <v>48.13152</v>
      </c>
      <c r="AG881" s="18">
        <v>48.13152</v>
      </c>
      <c r="AH881" s="18">
        <v>0.0</v>
      </c>
      <c r="AI881" s="18">
        <v>6.712256</v>
      </c>
      <c r="AJ881" s="18">
        <v>4.587119</v>
      </c>
      <c r="AK881" s="18">
        <v>7.222673</v>
      </c>
      <c r="AL881" s="19" t="s">
        <v>58</v>
      </c>
      <c r="AM881" s="19"/>
      <c r="AN881" s="19"/>
      <c r="AO881" s="19"/>
      <c r="AP881" s="19"/>
      <c r="AQ881" s="19"/>
    </row>
    <row r="882">
      <c r="A882" s="14" t="s">
        <v>1328</v>
      </c>
      <c r="B882" s="14" t="s">
        <v>1346</v>
      </c>
      <c r="C882" s="14" t="s">
        <v>1326</v>
      </c>
      <c r="D882" s="14" t="s">
        <v>1340</v>
      </c>
      <c r="E882" s="14" t="s">
        <v>62</v>
      </c>
      <c r="F882" s="18">
        <v>46.0</v>
      </c>
      <c r="G882" s="18">
        <v>6.0</v>
      </c>
      <c r="H882" s="18">
        <v>492.0</v>
      </c>
      <c r="I882" s="18">
        <v>492.0</v>
      </c>
      <c r="J882" s="18">
        <v>0.0</v>
      </c>
      <c r="K882" s="18">
        <v>0.0</v>
      </c>
      <c r="L882" s="18">
        <v>0.0</v>
      </c>
      <c r="M882" s="18">
        <v>0.0</v>
      </c>
      <c r="N882" s="18">
        <v>0.0</v>
      </c>
      <c r="O882" s="18">
        <v>0.0</v>
      </c>
      <c r="P882" s="18">
        <v>0.0</v>
      </c>
      <c r="Q882" s="18">
        <v>0.0</v>
      </c>
      <c r="R882" s="18">
        <v>0.0</v>
      </c>
      <c r="S882" s="18">
        <v>0.0</v>
      </c>
      <c r="T882" s="18">
        <v>0.0</v>
      </c>
      <c r="U882" s="18">
        <v>0.0</v>
      </c>
      <c r="V882" s="18">
        <v>0.0</v>
      </c>
      <c r="W882" s="18">
        <v>0.0</v>
      </c>
      <c r="X882" s="18">
        <v>0.0</v>
      </c>
      <c r="Y882" s="18">
        <v>0.0</v>
      </c>
      <c r="Z882" s="18">
        <v>0.0</v>
      </c>
      <c r="AA882" s="18">
        <v>2.783276</v>
      </c>
      <c r="AB882" s="18">
        <v>2.845729</v>
      </c>
      <c r="AC882" s="18">
        <v>10.49144</v>
      </c>
      <c r="AD882" s="18">
        <v>0.0</v>
      </c>
      <c r="AE882" s="18">
        <v>0.0</v>
      </c>
      <c r="AF882" s="18">
        <v>0.0</v>
      </c>
      <c r="AG882" s="18">
        <v>0.0</v>
      </c>
      <c r="AH882" s="18">
        <v>0.0</v>
      </c>
      <c r="AI882" s="18">
        <v>6.712256</v>
      </c>
      <c r="AJ882" s="18">
        <v>4.587119</v>
      </c>
      <c r="AK882" s="18">
        <v>7.222673</v>
      </c>
      <c r="AL882" s="19" t="s">
        <v>58</v>
      </c>
      <c r="AM882" s="19"/>
      <c r="AN882" s="19"/>
      <c r="AO882" s="19"/>
      <c r="AP882" s="19"/>
      <c r="AQ882" s="19"/>
    </row>
    <row r="883">
      <c r="A883" s="14" t="s">
        <v>1332</v>
      </c>
      <c r="B883" s="14" t="s">
        <v>1347</v>
      </c>
      <c r="C883" s="14" t="s">
        <v>1326</v>
      </c>
      <c r="D883" s="14" t="s">
        <v>1348</v>
      </c>
      <c r="E883" s="14" t="s">
        <v>72</v>
      </c>
      <c r="F883" s="18">
        <v>1.0</v>
      </c>
      <c r="G883" s="18">
        <v>0.0</v>
      </c>
      <c r="H883" s="18">
        <v>8723.0</v>
      </c>
      <c r="I883" s="18">
        <v>0.0</v>
      </c>
      <c r="J883" s="18">
        <v>114.9055</v>
      </c>
      <c r="K883" s="18">
        <v>112.2037</v>
      </c>
      <c r="L883" s="18">
        <v>137.3285</v>
      </c>
      <c r="M883" s="18">
        <v>112.2037</v>
      </c>
      <c r="N883" s="18">
        <v>1.0</v>
      </c>
      <c r="O883" s="18">
        <v>112.2037</v>
      </c>
      <c r="P883" s="18">
        <v>112.2037</v>
      </c>
      <c r="Q883" s="18">
        <v>112.2037</v>
      </c>
      <c r="R883" s="18">
        <v>112.2037</v>
      </c>
      <c r="S883" s="18">
        <v>112.2037</v>
      </c>
      <c r="T883" s="18">
        <v>112.2037</v>
      </c>
      <c r="U883" s="18">
        <v>112.2037</v>
      </c>
      <c r="V883" s="18">
        <v>112.2037</v>
      </c>
      <c r="W883" s="18">
        <v>112.2037</v>
      </c>
      <c r="X883" s="18">
        <v>112.2037</v>
      </c>
      <c r="Y883" s="18">
        <v>112.2037</v>
      </c>
      <c r="Z883" s="18">
        <v>0.0</v>
      </c>
      <c r="AA883" s="18">
        <v>9.350098</v>
      </c>
      <c r="AB883" s="18">
        <v>11.01077</v>
      </c>
      <c r="AC883" s="18">
        <v>8.38943</v>
      </c>
      <c r="AD883" s="18">
        <v>7.730766</v>
      </c>
      <c r="AE883" s="18">
        <v>11.27107</v>
      </c>
      <c r="AF883" s="18">
        <v>18.40702</v>
      </c>
      <c r="AG883" s="18">
        <v>9.158546</v>
      </c>
      <c r="AH883" s="18">
        <v>0.0</v>
      </c>
      <c r="AI883" s="18">
        <v>6.712256</v>
      </c>
      <c r="AJ883" s="18">
        <v>4.587119</v>
      </c>
      <c r="AK883" s="18">
        <v>7.222673</v>
      </c>
      <c r="AL883" s="19" t="s">
        <v>58</v>
      </c>
      <c r="AM883" s="19"/>
      <c r="AN883" s="19"/>
      <c r="AO883" s="19"/>
      <c r="AP883" s="19"/>
      <c r="AQ883" s="19"/>
    </row>
    <row r="884">
      <c r="A884" s="14" t="s">
        <v>1336</v>
      </c>
      <c r="B884" s="14" t="s">
        <v>1349</v>
      </c>
      <c r="C884" s="14" t="s">
        <v>1326</v>
      </c>
      <c r="D884" s="14" t="s">
        <v>1348</v>
      </c>
      <c r="E884" s="14" t="s">
        <v>60</v>
      </c>
      <c r="F884" s="18">
        <v>5.0</v>
      </c>
      <c r="G884" s="18">
        <v>0.0</v>
      </c>
      <c r="H884" s="18">
        <v>4509.0</v>
      </c>
      <c r="I884" s="18">
        <v>0.0</v>
      </c>
      <c r="J884" s="18">
        <v>45.00586</v>
      </c>
      <c r="K884" s="18">
        <v>41.94715</v>
      </c>
      <c r="L884" s="18">
        <v>40.89683</v>
      </c>
      <c r="M884" s="18">
        <v>24.21503</v>
      </c>
      <c r="N884" s="18">
        <v>0.577275</v>
      </c>
      <c r="O884" s="18">
        <v>0.0</v>
      </c>
      <c r="P884" s="18">
        <v>3.134849</v>
      </c>
      <c r="Q884" s="18">
        <v>3.134849</v>
      </c>
      <c r="R884" s="18">
        <v>5.247174</v>
      </c>
      <c r="S884" s="18">
        <v>9.350098</v>
      </c>
      <c r="T884" s="18">
        <v>3.134849</v>
      </c>
      <c r="U884" s="18">
        <v>3.134849</v>
      </c>
      <c r="V884" s="18">
        <v>5.247174</v>
      </c>
      <c r="W884" s="18">
        <v>9.350098</v>
      </c>
      <c r="X884" s="18">
        <v>9.350098</v>
      </c>
      <c r="Y884" s="18">
        <v>8.38943</v>
      </c>
      <c r="Z884" s="18">
        <v>0.0</v>
      </c>
      <c r="AA884" s="18">
        <v>9.350098</v>
      </c>
      <c r="AB884" s="18">
        <v>11.01077</v>
      </c>
      <c r="AC884" s="18">
        <v>8.38943</v>
      </c>
      <c r="AD884" s="18">
        <v>3.134849</v>
      </c>
      <c r="AE884" s="18">
        <v>3.821197</v>
      </c>
      <c r="AF884" s="18">
        <v>6.438428</v>
      </c>
      <c r="AG884" s="18">
        <v>4.455038</v>
      </c>
      <c r="AH884" s="18">
        <v>0.0</v>
      </c>
      <c r="AI884" s="18">
        <v>6.712256</v>
      </c>
      <c r="AJ884" s="18">
        <v>4.587119</v>
      </c>
      <c r="AK884" s="18">
        <v>7.222673</v>
      </c>
      <c r="AL884" s="19" t="s">
        <v>58</v>
      </c>
      <c r="AM884" s="19"/>
      <c r="AN884" s="19"/>
      <c r="AO884" s="19"/>
      <c r="AP884" s="19"/>
      <c r="AQ884" s="19"/>
    </row>
    <row r="885">
      <c r="A885" s="14" t="s">
        <v>1328</v>
      </c>
      <c r="B885" s="14" t="s">
        <v>1350</v>
      </c>
      <c r="C885" s="14" t="s">
        <v>1326</v>
      </c>
      <c r="D885" s="14" t="s">
        <v>1348</v>
      </c>
      <c r="E885" s="14" t="s">
        <v>62</v>
      </c>
      <c r="F885" s="18">
        <v>8.0</v>
      </c>
      <c r="G885" s="18">
        <v>2.0</v>
      </c>
      <c r="H885" s="18">
        <v>34.0</v>
      </c>
      <c r="I885" s="18">
        <v>34.0</v>
      </c>
      <c r="J885" s="18">
        <v>0.0</v>
      </c>
      <c r="K885" s="18">
        <v>0.0</v>
      </c>
      <c r="L885" s="18">
        <v>0.0</v>
      </c>
      <c r="M885" s="18">
        <v>0.0</v>
      </c>
      <c r="N885" s="18">
        <v>0.0</v>
      </c>
      <c r="O885" s="18">
        <v>0.0</v>
      </c>
      <c r="P885" s="18">
        <v>0.0</v>
      </c>
      <c r="Q885" s="18">
        <v>0.0</v>
      </c>
      <c r="R885" s="18">
        <v>0.0</v>
      </c>
      <c r="S885" s="18">
        <v>0.0</v>
      </c>
      <c r="T885" s="18">
        <v>0.0</v>
      </c>
      <c r="U885" s="18">
        <v>0.0</v>
      </c>
      <c r="V885" s="18">
        <v>0.0</v>
      </c>
      <c r="W885" s="18">
        <v>0.0</v>
      </c>
      <c r="X885" s="18">
        <v>0.0</v>
      </c>
      <c r="Y885" s="18">
        <v>0.0</v>
      </c>
      <c r="Z885" s="18">
        <v>0.0</v>
      </c>
      <c r="AA885" s="18">
        <v>9.350098</v>
      </c>
      <c r="AB885" s="18">
        <v>11.01077</v>
      </c>
      <c r="AC885" s="18">
        <v>8.38943</v>
      </c>
      <c r="AD885" s="18">
        <v>0.0</v>
      </c>
      <c r="AE885" s="18">
        <v>0.0</v>
      </c>
      <c r="AF885" s="18">
        <v>0.0</v>
      </c>
      <c r="AG885" s="18">
        <v>0.0</v>
      </c>
      <c r="AH885" s="18">
        <v>0.0</v>
      </c>
      <c r="AI885" s="18">
        <v>6.712256</v>
      </c>
      <c r="AJ885" s="18">
        <v>4.587119</v>
      </c>
      <c r="AK885" s="18">
        <v>7.222673</v>
      </c>
      <c r="AL885" s="19" t="s">
        <v>58</v>
      </c>
      <c r="AM885" s="19"/>
      <c r="AN885" s="19"/>
      <c r="AO885" s="19"/>
      <c r="AP885" s="19"/>
      <c r="AQ885" s="19"/>
    </row>
    <row r="886">
      <c r="A886" s="14" t="s">
        <v>1324</v>
      </c>
      <c r="B886" s="14" t="s">
        <v>1351</v>
      </c>
      <c r="C886" s="14" t="s">
        <v>1326</v>
      </c>
      <c r="D886" s="14" t="s">
        <v>1352</v>
      </c>
      <c r="E886" s="17">
        <v>46310.0</v>
      </c>
      <c r="F886" s="18">
        <v>3.0</v>
      </c>
      <c r="G886" s="18">
        <v>0.0</v>
      </c>
      <c r="H886" s="18">
        <v>3467.0</v>
      </c>
      <c r="I886" s="18">
        <v>0.0</v>
      </c>
      <c r="J886" s="18">
        <v>37.72791</v>
      </c>
      <c r="K886" s="18">
        <v>40.16338</v>
      </c>
      <c r="L886" s="18">
        <v>36.87087</v>
      </c>
      <c r="M886" s="18">
        <v>25.8664</v>
      </c>
      <c r="N886" s="18">
        <v>0.644029</v>
      </c>
      <c r="O886" s="18">
        <v>5.394834</v>
      </c>
      <c r="P886" s="18">
        <v>5.394834</v>
      </c>
      <c r="Q886" s="18">
        <v>5.394834</v>
      </c>
      <c r="R886" s="18">
        <v>8.902154</v>
      </c>
      <c r="S886" s="18">
        <v>25.8664</v>
      </c>
      <c r="T886" s="18">
        <v>5.394834</v>
      </c>
      <c r="U886" s="18">
        <v>5.394834</v>
      </c>
      <c r="V886" s="18">
        <v>5.394834</v>
      </c>
      <c r="W886" s="18">
        <v>8.902154</v>
      </c>
      <c r="X886" s="18">
        <v>25.8664</v>
      </c>
      <c r="Y886" s="18">
        <v>13.38779</v>
      </c>
      <c r="Z886" s="18">
        <v>0.0</v>
      </c>
      <c r="AA886" s="18">
        <v>13.23018</v>
      </c>
      <c r="AB886" s="18">
        <v>4.22256</v>
      </c>
      <c r="AC886" s="18">
        <v>4.455038</v>
      </c>
      <c r="AD886" s="18">
        <v>5.394834</v>
      </c>
      <c r="AE886" s="18">
        <v>8.902154</v>
      </c>
      <c r="AF886" s="18">
        <v>8.753746</v>
      </c>
      <c r="AG886" s="18">
        <v>7.222673</v>
      </c>
      <c r="AH886" s="18">
        <v>0.0</v>
      </c>
      <c r="AI886" s="18">
        <v>6.712256</v>
      </c>
      <c r="AJ886" s="18">
        <v>4.587119</v>
      </c>
      <c r="AK886" s="18">
        <v>7.222673</v>
      </c>
      <c r="AL886" s="19" t="s">
        <v>58</v>
      </c>
      <c r="AM886" s="19"/>
      <c r="AN886" s="19"/>
      <c r="AO886" s="19"/>
      <c r="AP886" s="19"/>
      <c r="AQ886" s="19"/>
    </row>
    <row r="887">
      <c r="A887" s="14" t="s">
        <v>1332</v>
      </c>
      <c r="B887" s="14" t="s">
        <v>1353</v>
      </c>
      <c r="C887" s="14" t="s">
        <v>1326</v>
      </c>
      <c r="D887" s="14" t="s">
        <v>1352</v>
      </c>
      <c r="E887" s="14" t="s">
        <v>72</v>
      </c>
      <c r="F887" s="18">
        <v>2.0</v>
      </c>
      <c r="G887" s="18">
        <v>0.0</v>
      </c>
      <c r="H887" s="18">
        <v>861.0</v>
      </c>
      <c r="I887" s="18">
        <v>0.0</v>
      </c>
      <c r="J887" s="18">
        <v>4.366533</v>
      </c>
      <c r="K887" s="18">
        <v>4.943663</v>
      </c>
      <c r="L887" s="18">
        <v>5.113096</v>
      </c>
      <c r="M887" s="18">
        <v>4.943663</v>
      </c>
      <c r="N887" s="18">
        <v>1.0</v>
      </c>
      <c r="O887" s="18">
        <v>0.0</v>
      </c>
      <c r="P887" s="18">
        <v>0.0</v>
      </c>
      <c r="Q887" s="18">
        <v>0.0</v>
      </c>
      <c r="R887" s="18">
        <v>4.943663</v>
      </c>
      <c r="S887" s="18">
        <v>4.943663</v>
      </c>
      <c r="T887" s="18">
        <v>4.943663</v>
      </c>
      <c r="U887" s="18">
        <v>4.943663</v>
      </c>
      <c r="V887" s="18">
        <v>4.943663</v>
      </c>
      <c r="W887" s="18">
        <v>4.943663</v>
      </c>
      <c r="X887" s="18">
        <v>4.943663</v>
      </c>
      <c r="Y887" s="18">
        <v>2.471831</v>
      </c>
      <c r="Z887" s="18">
        <v>0.0</v>
      </c>
      <c r="AA887" s="18">
        <v>13.23018</v>
      </c>
      <c r="AB887" s="18">
        <v>4.22256</v>
      </c>
      <c r="AC887" s="18">
        <v>4.455038</v>
      </c>
      <c r="AD887" s="18">
        <v>7.730766</v>
      </c>
      <c r="AE887" s="18">
        <v>11.27107</v>
      </c>
      <c r="AF887" s="18">
        <v>18.40702</v>
      </c>
      <c r="AG887" s="18">
        <v>9.158546</v>
      </c>
      <c r="AH887" s="18">
        <v>0.0</v>
      </c>
      <c r="AI887" s="18">
        <v>6.712256</v>
      </c>
      <c r="AJ887" s="18">
        <v>4.587119</v>
      </c>
      <c r="AK887" s="18">
        <v>7.222673</v>
      </c>
      <c r="AL887" s="19" t="s">
        <v>58</v>
      </c>
      <c r="AM887" s="19"/>
      <c r="AN887" s="19"/>
      <c r="AO887" s="19"/>
      <c r="AP887" s="19"/>
      <c r="AQ887" s="19"/>
    </row>
    <row r="888">
      <c r="A888" s="14" t="s">
        <v>1334</v>
      </c>
      <c r="B888" s="14" t="s">
        <v>1354</v>
      </c>
      <c r="C888" s="14" t="s">
        <v>1326</v>
      </c>
      <c r="D888" s="14" t="s">
        <v>1352</v>
      </c>
      <c r="E888" s="14" t="s">
        <v>75</v>
      </c>
      <c r="F888" s="18">
        <v>12.0</v>
      </c>
      <c r="G888" s="18">
        <v>0.0</v>
      </c>
      <c r="H888" s="18">
        <v>15281.0</v>
      </c>
      <c r="I888" s="18">
        <v>0.0</v>
      </c>
      <c r="J888" s="18">
        <v>259.0963</v>
      </c>
      <c r="K888" s="18">
        <v>248.6124</v>
      </c>
      <c r="L888" s="18">
        <v>229.1593</v>
      </c>
      <c r="M888" s="18">
        <v>122.0716</v>
      </c>
      <c r="N888" s="18">
        <v>0.491012</v>
      </c>
      <c r="O888" s="18">
        <v>5.348009</v>
      </c>
      <c r="P888" s="18">
        <v>9.892918</v>
      </c>
      <c r="Q888" s="18">
        <v>13.23018</v>
      </c>
      <c r="R888" s="18">
        <v>17.90289</v>
      </c>
      <c r="S888" s="18">
        <v>26.53741</v>
      </c>
      <c r="T888" s="18">
        <v>9.892918</v>
      </c>
      <c r="U888" s="18">
        <v>13.23018</v>
      </c>
      <c r="V888" s="18">
        <v>13.8021</v>
      </c>
      <c r="W888" s="18">
        <v>17.90289</v>
      </c>
      <c r="X888" s="18">
        <v>26.53741</v>
      </c>
      <c r="Y888" s="18">
        <v>20.7177</v>
      </c>
      <c r="Z888" s="18">
        <v>0.0</v>
      </c>
      <c r="AA888" s="18">
        <v>13.23018</v>
      </c>
      <c r="AB888" s="18">
        <v>4.22256</v>
      </c>
      <c r="AC888" s="18">
        <v>4.455038</v>
      </c>
      <c r="AD888" s="18">
        <v>13.8021</v>
      </c>
      <c r="AE888" s="18">
        <v>17.90289</v>
      </c>
      <c r="AF888" s="18">
        <v>18.71091</v>
      </c>
      <c r="AG888" s="18">
        <v>20.7177</v>
      </c>
      <c r="AH888" s="18">
        <v>0.0</v>
      </c>
      <c r="AI888" s="18">
        <v>6.712256</v>
      </c>
      <c r="AJ888" s="18">
        <v>4.587119</v>
      </c>
      <c r="AK888" s="18">
        <v>7.222673</v>
      </c>
      <c r="AL888" s="19" t="s">
        <v>58</v>
      </c>
      <c r="AM888" s="19"/>
      <c r="AN888" s="19"/>
      <c r="AO888" s="19"/>
      <c r="AP888" s="19"/>
      <c r="AQ888" s="19"/>
    </row>
    <row r="889">
      <c r="A889" s="14" t="s">
        <v>1336</v>
      </c>
      <c r="B889" s="14" t="s">
        <v>1355</v>
      </c>
      <c r="C889" s="14" t="s">
        <v>1326</v>
      </c>
      <c r="D889" s="14" t="s">
        <v>1352</v>
      </c>
      <c r="E889" s="14" t="s">
        <v>60</v>
      </c>
      <c r="F889" s="18">
        <v>8.0</v>
      </c>
      <c r="G889" s="18">
        <v>0.0</v>
      </c>
      <c r="H889" s="18">
        <v>3836.0</v>
      </c>
      <c r="I889" s="18">
        <v>0.0</v>
      </c>
      <c r="J889" s="18">
        <v>38.22397</v>
      </c>
      <c r="K889" s="18">
        <v>35.6403</v>
      </c>
      <c r="L889" s="18">
        <v>34.56104</v>
      </c>
      <c r="M889" s="18">
        <v>21.39258</v>
      </c>
      <c r="N889" s="18">
        <v>0.600236</v>
      </c>
      <c r="O889" s="18">
        <v>0.0</v>
      </c>
      <c r="P889" s="18">
        <v>0.0</v>
      </c>
      <c r="Q889" s="18">
        <v>1.100679</v>
      </c>
      <c r="R889" s="18">
        <v>3.370977</v>
      </c>
      <c r="S889" s="18">
        <v>6.415789</v>
      </c>
      <c r="T889" s="18">
        <v>1.100679</v>
      </c>
      <c r="U889" s="18">
        <v>3.360273</v>
      </c>
      <c r="V889" s="18">
        <v>3.360273</v>
      </c>
      <c r="W889" s="18">
        <v>6.415789</v>
      </c>
      <c r="X889" s="18">
        <v>7.387598</v>
      </c>
      <c r="Y889" s="18">
        <v>4.455038</v>
      </c>
      <c r="Z889" s="18">
        <v>0.0</v>
      </c>
      <c r="AA889" s="18">
        <v>13.23018</v>
      </c>
      <c r="AB889" s="18">
        <v>4.22256</v>
      </c>
      <c r="AC889" s="18">
        <v>4.455038</v>
      </c>
      <c r="AD889" s="18">
        <v>3.134849</v>
      </c>
      <c r="AE889" s="18">
        <v>3.821197</v>
      </c>
      <c r="AF889" s="18">
        <v>6.438428</v>
      </c>
      <c r="AG889" s="18">
        <v>4.455038</v>
      </c>
      <c r="AH889" s="18">
        <v>0.0</v>
      </c>
      <c r="AI889" s="18">
        <v>6.712256</v>
      </c>
      <c r="AJ889" s="18">
        <v>4.587119</v>
      </c>
      <c r="AK889" s="18">
        <v>7.222673</v>
      </c>
      <c r="AL889" s="19" t="s">
        <v>58</v>
      </c>
      <c r="AM889" s="19"/>
      <c r="AN889" s="19"/>
      <c r="AO889" s="19"/>
      <c r="AP889" s="19"/>
      <c r="AQ889" s="19"/>
    </row>
    <row r="890">
      <c r="A890" s="14" t="s">
        <v>1328</v>
      </c>
      <c r="B890" s="14" t="s">
        <v>1356</v>
      </c>
      <c r="C890" s="14" t="s">
        <v>1326</v>
      </c>
      <c r="D890" s="14" t="s">
        <v>1352</v>
      </c>
      <c r="E890" s="14" t="s">
        <v>62</v>
      </c>
      <c r="F890" s="18">
        <v>53.0</v>
      </c>
      <c r="G890" s="18">
        <v>14.0</v>
      </c>
      <c r="H890" s="18">
        <v>1525.0</v>
      </c>
      <c r="I890" s="18">
        <v>1525.0</v>
      </c>
      <c r="J890" s="18">
        <v>0.0</v>
      </c>
      <c r="K890" s="18">
        <v>0.0</v>
      </c>
      <c r="L890" s="18">
        <v>0.0</v>
      </c>
      <c r="M890" s="18">
        <v>0.0</v>
      </c>
      <c r="N890" s="18">
        <v>0.0</v>
      </c>
      <c r="O890" s="18">
        <v>0.0</v>
      </c>
      <c r="P890" s="18">
        <v>0.0</v>
      </c>
      <c r="Q890" s="18">
        <v>0.0</v>
      </c>
      <c r="R890" s="18">
        <v>0.0</v>
      </c>
      <c r="S890" s="18">
        <v>0.0</v>
      </c>
      <c r="T890" s="18">
        <v>0.0</v>
      </c>
      <c r="U890" s="18">
        <v>0.0</v>
      </c>
      <c r="V890" s="18">
        <v>0.0</v>
      </c>
      <c r="W890" s="18">
        <v>0.0</v>
      </c>
      <c r="X890" s="18">
        <v>0.0</v>
      </c>
      <c r="Y890" s="18">
        <v>0.0</v>
      </c>
      <c r="Z890" s="18">
        <v>0.0</v>
      </c>
      <c r="AA890" s="18">
        <v>13.23018</v>
      </c>
      <c r="AB890" s="18">
        <v>4.22256</v>
      </c>
      <c r="AC890" s="18">
        <v>4.455038</v>
      </c>
      <c r="AD890" s="18">
        <v>0.0</v>
      </c>
      <c r="AE890" s="18">
        <v>0.0</v>
      </c>
      <c r="AF890" s="18">
        <v>0.0</v>
      </c>
      <c r="AG890" s="18">
        <v>0.0</v>
      </c>
      <c r="AH890" s="18">
        <v>0.0</v>
      </c>
      <c r="AI890" s="18">
        <v>6.712256</v>
      </c>
      <c r="AJ890" s="18">
        <v>4.587119</v>
      </c>
      <c r="AK890" s="18">
        <v>7.222673</v>
      </c>
      <c r="AL890" s="19" t="s">
        <v>58</v>
      </c>
      <c r="AM890" s="19"/>
      <c r="AN890" s="19"/>
      <c r="AO890" s="19"/>
      <c r="AP890" s="19"/>
      <c r="AQ890" s="19"/>
    </row>
    <row r="891">
      <c r="A891" s="14" t="s">
        <v>1324</v>
      </c>
      <c r="B891" s="14" t="s">
        <v>1357</v>
      </c>
      <c r="C891" s="14" t="s">
        <v>1326</v>
      </c>
      <c r="D891" s="14" t="s">
        <v>1358</v>
      </c>
      <c r="E891" s="17">
        <v>46310.0</v>
      </c>
      <c r="F891" s="18">
        <v>1.0</v>
      </c>
      <c r="G891" s="18">
        <v>0.0</v>
      </c>
      <c r="H891" s="18">
        <v>479.0</v>
      </c>
      <c r="I891" s="18">
        <v>0.0</v>
      </c>
      <c r="J891" s="18">
        <v>4.734016</v>
      </c>
      <c r="K891" s="18">
        <v>5.328235</v>
      </c>
      <c r="L891" s="18">
        <v>5.158497</v>
      </c>
      <c r="M891" s="18">
        <v>5.328235</v>
      </c>
      <c r="N891" s="18">
        <v>1.0</v>
      </c>
      <c r="O891" s="18">
        <v>5.328235</v>
      </c>
      <c r="P891" s="18">
        <v>5.328235</v>
      </c>
      <c r="Q891" s="18">
        <v>5.328235</v>
      </c>
      <c r="R891" s="18">
        <v>5.328235</v>
      </c>
      <c r="S891" s="18">
        <v>5.328235</v>
      </c>
      <c r="T891" s="18">
        <v>5.328235</v>
      </c>
      <c r="U891" s="18">
        <v>5.328235</v>
      </c>
      <c r="V891" s="18">
        <v>5.328235</v>
      </c>
      <c r="W891" s="18">
        <v>5.328235</v>
      </c>
      <c r="X891" s="18">
        <v>5.328235</v>
      </c>
      <c r="Y891" s="18">
        <v>5.328235</v>
      </c>
      <c r="Z891" s="18">
        <v>0.852646</v>
      </c>
      <c r="AA891" s="18">
        <v>5.328235</v>
      </c>
      <c r="AB891" s="18">
        <v>2.710005</v>
      </c>
      <c r="AC891" s="18">
        <v>5.328235</v>
      </c>
      <c r="AD891" s="18">
        <v>5.394834</v>
      </c>
      <c r="AE891" s="18">
        <v>8.902154</v>
      </c>
      <c r="AF891" s="18">
        <v>8.753746</v>
      </c>
      <c r="AG891" s="18">
        <v>7.222673</v>
      </c>
      <c r="AH891" s="18">
        <v>0.0</v>
      </c>
      <c r="AI891" s="18">
        <v>6.712256</v>
      </c>
      <c r="AJ891" s="18">
        <v>4.587119</v>
      </c>
      <c r="AK891" s="18">
        <v>7.222673</v>
      </c>
      <c r="AL891" s="19" t="s">
        <v>58</v>
      </c>
      <c r="AM891" s="19"/>
      <c r="AN891" s="19"/>
      <c r="AO891" s="19"/>
      <c r="AP891" s="19"/>
      <c r="AQ891" s="19"/>
    </row>
    <row r="892">
      <c r="A892" s="14" t="s">
        <v>1332</v>
      </c>
      <c r="B892" s="14" t="s">
        <v>1359</v>
      </c>
      <c r="C892" s="14" t="s">
        <v>1326</v>
      </c>
      <c r="D892" s="14" t="s">
        <v>1358</v>
      </c>
      <c r="E892" s="14" t="s">
        <v>72</v>
      </c>
      <c r="F892" s="18">
        <v>3.0</v>
      </c>
      <c r="G892" s="18">
        <v>0.0</v>
      </c>
      <c r="H892" s="18">
        <v>1601.0</v>
      </c>
      <c r="I892" s="18">
        <v>0.0</v>
      </c>
      <c r="J892" s="18">
        <v>20.91998</v>
      </c>
      <c r="K892" s="18">
        <v>20.74135</v>
      </c>
      <c r="L892" s="18">
        <v>21.37723</v>
      </c>
      <c r="M892" s="18">
        <v>11.37547</v>
      </c>
      <c r="N892" s="18">
        <v>0.548444</v>
      </c>
      <c r="O892" s="18">
        <v>1.635111</v>
      </c>
      <c r="P892" s="18">
        <v>1.635111</v>
      </c>
      <c r="Q892" s="18">
        <v>1.635111</v>
      </c>
      <c r="R892" s="18">
        <v>7.730766</v>
      </c>
      <c r="S892" s="18">
        <v>11.37547</v>
      </c>
      <c r="T892" s="18">
        <v>1.635111</v>
      </c>
      <c r="U892" s="18">
        <v>1.635111</v>
      </c>
      <c r="V892" s="18">
        <v>1.635111</v>
      </c>
      <c r="W892" s="18">
        <v>7.730766</v>
      </c>
      <c r="X892" s="18">
        <v>11.37547</v>
      </c>
      <c r="Y892" s="18">
        <v>6.913783</v>
      </c>
      <c r="Z892" s="18">
        <v>0.852646</v>
      </c>
      <c r="AA892" s="18">
        <v>5.328235</v>
      </c>
      <c r="AB892" s="18">
        <v>2.710005</v>
      </c>
      <c r="AC892" s="18">
        <v>5.328235</v>
      </c>
      <c r="AD892" s="18">
        <v>7.730766</v>
      </c>
      <c r="AE892" s="18">
        <v>11.27107</v>
      </c>
      <c r="AF892" s="18">
        <v>18.40702</v>
      </c>
      <c r="AG892" s="18">
        <v>9.158546</v>
      </c>
      <c r="AH892" s="18">
        <v>0.0</v>
      </c>
      <c r="AI892" s="18">
        <v>6.712256</v>
      </c>
      <c r="AJ892" s="18">
        <v>4.587119</v>
      </c>
      <c r="AK892" s="18">
        <v>7.222673</v>
      </c>
      <c r="AL892" s="19" t="s">
        <v>58</v>
      </c>
      <c r="AM892" s="19"/>
      <c r="AN892" s="19"/>
      <c r="AO892" s="19"/>
      <c r="AP892" s="19"/>
      <c r="AQ892" s="19"/>
    </row>
    <row r="893">
      <c r="A893" s="14" t="s">
        <v>1334</v>
      </c>
      <c r="B893" s="14" t="s">
        <v>1360</v>
      </c>
      <c r="C893" s="14" t="s">
        <v>1326</v>
      </c>
      <c r="D893" s="14" t="s">
        <v>1358</v>
      </c>
      <c r="E893" s="14" t="s">
        <v>75</v>
      </c>
      <c r="F893" s="18">
        <v>1.0</v>
      </c>
      <c r="G893" s="18">
        <v>0.0</v>
      </c>
      <c r="H893" s="18">
        <v>420.0</v>
      </c>
      <c r="I893" s="18">
        <v>0.0</v>
      </c>
      <c r="J893" s="18">
        <v>8.052697</v>
      </c>
      <c r="K893" s="18">
        <v>7.745241</v>
      </c>
      <c r="L893" s="18">
        <v>7.65197</v>
      </c>
      <c r="M893" s="18">
        <v>7.745241</v>
      </c>
      <c r="N893" s="18">
        <v>1.0</v>
      </c>
      <c r="O893" s="18">
        <v>7.745241</v>
      </c>
      <c r="P893" s="18">
        <v>7.745241</v>
      </c>
      <c r="Q893" s="18">
        <v>7.745241</v>
      </c>
      <c r="R893" s="18">
        <v>7.745241</v>
      </c>
      <c r="S893" s="18">
        <v>7.745241</v>
      </c>
      <c r="T893" s="18">
        <v>7.745241</v>
      </c>
      <c r="U893" s="18">
        <v>7.745241</v>
      </c>
      <c r="V893" s="18">
        <v>7.745241</v>
      </c>
      <c r="W893" s="18">
        <v>7.745241</v>
      </c>
      <c r="X893" s="18">
        <v>7.745241</v>
      </c>
      <c r="Y893" s="18">
        <v>7.745241</v>
      </c>
      <c r="Z893" s="18">
        <v>0.852646</v>
      </c>
      <c r="AA893" s="18">
        <v>5.328235</v>
      </c>
      <c r="AB893" s="18">
        <v>2.710005</v>
      </c>
      <c r="AC893" s="18">
        <v>5.328235</v>
      </c>
      <c r="AD893" s="18">
        <v>13.8021</v>
      </c>
      <c r="AE893" s="18">
        <v>17.90289</v>
      </c>
      <c r="AF893" s="18">
        <v>18.71091</v>
      </c>
      <c r="AG893" s="18">
        <v>20.7177</v>
      </c>
      <c r="AH893" s="18">
        <v>0.0</v>
      </c>
      <c r="AI893" s="18">
        <v>6.712256</v>
      </c>
      <c r="AJ893" s="18">
        <v>4.587119</v>
      </c>
      <c r="AK893" s="18">
        <v>7.222673</v>
      </c>
      <c r="AL893" s="19" t="s">
        <v>58</v>
      </c>
      <c r="AM893" s="19"/>
      <c r="AN893" s="19"/>
      <c r="AO893" s="19"/>
      <c r="AP893" s="19"/>
      <c r="AQ893" s="19"/>
    </row>
    <row r="894">
      <c r="A894" s="14" t="s">
        <v>1336</v>
      </c>
      <c r="B894" s="14" t="s">
        <v>1361</v>
      </c>
      <c r="C894" s="14" t="s">
        <v>1326</v>
      </c>
      <c r="D894" s="14" t="s">
        <v>1358</v>
      </c>
      <c r="E894" s="14" t="s">
        <v>60</v>
      </c>
      <c r="F894" s="18">
        <v>6.0</v>
      </c>
      <c r="G894" s="18">
        <v>0.0</v>
      </c>
      <c r="H894" s="18">
        <v>2056.0</v>
      </c>
      <c r="I894" s="18">
        <v>0.0</v>
      </c>
      <c r="J894" s="18">
        <v>15.88828</v>
      </c>
      <c r="K894" s="18">
        <v>14.96526</v>
      </c>
      <c r="L894" s="18">
        <v>17.34537</v>
      </c>
      <c r="M894" s="18">
        <v>11.12696</v>
      </c>
      <c r="N894" s="18">
        <v>0.743519</v>
      </c>
      <c r="O894" s="18">
        <v>0.0</v>
      </c>
      <c r="P894" s="18">
        <v>0.730268</v>
      </c>
      <c r="Q894" s="18">
        <v>0.730268</v>
      </c>
      <c r="R894" s="18">
        <v>2.255391</v>
      </c>
      <c r="S894" s="18">
        <v>3.501789</v>
      </c>
      <c r="T894" s="18">
        <v>0.730268</v>
      </c>
      <c r="U894" s="18">
        <v>0.852646</v>
      </c>
      <c r="V894" s="18">
        <v>0.852646</v>
      </c>
      <c r="W894" s="18">
        <v>2.255391</v>
      </c>
      <c r="X894" s="18">
        <v>3.501789</v>
      </c>
      <c r="Y894" s="18">
        <v>2.494211</v>
      </c>
      <c r="Z894" s="18">
        <v>0.852646</v>
      </c>
      <c r="AA894" s="18">
        <v>5.328235</v>
      </c>
      <c r="AB894" s="18">
        <v>2.710005</v>
      </c>
      <c r="AC894" s="18">
        <v>5.328235</v>
      </c>
      <c r="AD894" s="18">
        <v>3.134849</v>
      </c>
      <c r="AE894" s="18">
        <v>3.821197</v>
      </c>
      <c r="AF894" s="18">
        <v>6.438428</v>
      </c>
      <c r="AG894" s="18">
        <v>4.455038</v>
      </c>
      <c r="AH894" s="18">
        <v>0.0</v>
      </c>
      <c r="AI894" s="18">
        <v>6.712256</v>
      </c>
      <c r="AJ894" s="18">
        <v>4.587119</v>
      </c>
      <c r="AK894" s="18">
        <v>7.222673</v>
      </c>
      <c r="AL894" s="19" t="s">
        <v>58</v>
      </c>
      <c r="AM894" s="19"/>
      <c r="AN894" s="19"/>
      <c r="AO894" s="19"/>
      <c r="AP894" s="19"/>
      <c r="AQ894" s="19"/>
    </row>
    <row r="895">
      <c r="A895" s="14" t="s">
        <v>1328</v>
      </c>
      <c r="B895" s="14" t="s">
        <v>1362</v>
      </c>
      <c r="C895" s="14" t="s">
        <v>1326</v>
      </c>
      <c r="D895" s="14" t="s">
        <v>1358</v>
      </c>
      <c r="E895" s="14" t="s">
        <v>62</v>
      </c>
      <c r="F895" s="18">
        <v>7.0</v>
      </c>
      <c r="G895" s="18">
        <v>1.0</v>
      </c>
      <c r="H895" s="18">
        <v>97.0</v>
      </c>
      <c r="I895" s="18">
        <v>97.0</v>
      </c>
      <c r="J895" s="18">
        <v>0.0</v>
      </c>
      <c r="K895" s="18">
        <v>0.0</v>
      </c>
      <c r="L895" s="18">
        <v>0.0</v>
      </c>
      <c r="M895" s="18">
        <v>0.0</v>
      </c>
      <c r="N895" s="18">
        <v>0.0</v>
      </c>
      <c r="O895" s="18">
        <v>0.0</v>
      </c>
      <c r="P895" s="18">
        <v>0.0</v>
      </c>
      <c r="Q895" s="18">
        <v>0.0</v>
      </c>
      <c r="R895" s="18">
        <v>0.0</v>
      </c>
      <c r="S895" s="18">
        <v>0.0</v>
      </c>
      <c r="T895" s="18">
        <v>0.0</v>
      </c>
      <c r="U895" s="18">
        <v>0.0</v>
      </c>
      <c r="V895" s="18">
        <v>0.0</v>
      </c>
      <c r="W895" s="18">
        <v>0.0</v>
      </c>
      <c r="X895" s="18">
        <v>0.0</v>
      </c>
      <c r="Y895" s="18">
        <v>0.0</v>
      </c>
      <c r="Z895" s="18">
        <v>0.852646</v>
      </c>
      <c r="AA895" s="18">
        <v>5.328235</v>
      </c>
      <c r="AB895" s="18">
        <v>2.710005</v>
      </c>
      <c r="AC895" s="18">
        <v>5.328235</v>
      </c>
      <c r="AD895" s="18">
        <v>0.0</v>
      </c>
      <c r="AE895" s="18">
        <v>0.0</v>
      </c>
      <c r="AF895" s="18">
        <v>0.0</v>
      </c>
      <c r="AG895" s="18">
        <v>0.0</v>
      </c>
      <c r="AH895" s="18">
        <v>0.0</v>
      </c>
      <c r="AI895" s="18">
        <v>6.712256</v>
      </c>
      <c r="AJ895" s="18">
        <v>4.587119</v>
      </c>
      <c r="AK895" s="18">
        <v>7.222673</v>
      </c>
      <c r="AL895" s="19" t="s">
        <v>58</v>
      </c>
      <c r="AM895" s="19"/>
      <c r="AN895" s="19"/>
      <c r="AO895" s="19"/>
      <c r="AP895" s="19"/>
      <c r="AQ895" s="19"/>
    </row>
    <row r="896">
      <c r="A896" s="14" t="s">
        <v>1363</v>
      </c>
      <c r="B896" s="14" t="s">
        <v>1364</v>
      </c>
      <c r="C896" s="14" t="s">
        <v>1365</v>
      </c>
      <c r="D896" s="14" t="s">
        <v>1366</v>
      </c>
      <c r="E896" s="14" t="s">
        <v>88</v>
      </c>
      <c r="F896" s="18">
        <v>1.0</v>
      </c>
      <c r="G896" s="18">
        <v>0.0</v>
      </c>
      <c r="H896" s="18">
        <v>2485.0</v>
      </c>
      <c r="I896" s="18">
        <v>0.0</v>
      </c>
      <c r="J896" s="18">
        <v>29.21795</v>
      </c>
      <c r="K896" s="18">
        <v>32.15691</v>
      </c>
      <c r="L896" s="18">
        <v>32.73424</v>
      </c>
      <c r="M896" s="18">
        <v>32.15691</v>
      </c>
      <c r="N896" s="18">
        <v>1.0</v>
      </c>
      <c r="O896" s="18">
        <v>32.15691</v>
      </c>
      <c r="P896" s="18">
        <v>32.15691</v>
      </c>
      <c r="Q896" s="18">
        <v>32.15691</v>
      </c>
      <c r="R896" s="18">
        <v>32.15691</v>
      </c>
      <c r="S896" s="18">
        <v>32.15691</v>
      </c>
      <c r="T896" s="18">
        <v>32.15691</v>
      </c>
      <c r="U896" s="18">
        <v>32.15691</v>
      </c>
      <c r="V896" s="18">
        <v>32.15691</v>
      </c>
      <c r="W896" s="18">
        <v>32.15691</v>
      </c>
      <c r="X896" s="18">
        <v>32.15691</v>
      </c>
      <c r="Y896" s="18">
        <v>32.15691</v>
      </c>
      <c r="Z896" s="18">
        <v>0.0</v>
      </c>
      <c r="AA896" s="18">
        <v>12.21681</v>
      </c>
      <c r="AB896" s="18">
        <v>8.659885</v>
      </c>
      <c r="AC896" s="18">
        <v>16.51488</v>
      </c>
      <c r="AD896" s="18">
        <v>28.43573</v>
      </c>
      <c r="AE896" s="18">
        <v>42.53446</v>
      </c>
      <c r="AF896" s="18">
        <v>58.23179</v>
      </c>
      <c r="AG896" s="18">
        <v>71.39822</v>
      </c>
      <c r="AH896" s="18">
        <v>0.0</v>
      </c>
      <c r="AI896" s="18">
        <v>22.31561</v>
      </c>
      <c r="AJ896" s="18">
        <v>15.61117</v>
      </c>
      <c r="AK896" s="18">
        <v>11.57689</v>
      </c>
      <c r="AL896" s="19" t="s">
        <v>58</v>
      </c>
      <c r="AM896" s="19"/>
      <c r="AN896" s="19"/>
      <c r="AO896" s="19"/>
      <c r="AP896" s="19"/>
      <c r="AQ896" s="19"/>
    </row>
    <row r="897">
      <c r="A897" s="14" t="s">
        <v>1367</v>
      </c>
      <c r="B897" s="14" t="s">
        <v>1368</v>
      </c>
      <c r="C897" s="14" t="s">
        <v>1365</v>
      </c>
      <c r="D897" s="14" t="s">
        <v>1366</v>
      </c>
      <c r="E897" s="17">
        <v>46310.0</v>
      </c>
      <c r="F897" s="18">
        <v>15.0</v>
      </c>
      <c r="G897" s="18">
        <v>0.0</v>
      </c>
      <c r="H897" s="18">
        <v>27334.0</v>
      </c>
      <c r="I897" s="18">
        <v>0.0</v>
      </c>
      <c r="J897" s="18">
        <v>436.0795</v>
      </c>
      <c r="K897" s="18">
        <v>416.3473</v>
      </c>
      <c r="L897" s="18">
        <v>392.3704</v>
      </c>
      <c r="M897" s="18">
        <v>177.0556</v>
      </c>
      <c r="N897" s="18">
        <v>0.425259</v>
      </c>
      <c r="O897" s="18">
        <v>0.0</v>
      </c>
      <c r="P897" s="18">
        <v>2.055556</v>
      </c>
      <c r="Q897" s="18">
        <v>17.54266</v>
      </c>
      <c r="R897" s="18">
        <v>31.04725</v>
      </c>
      <c r="S897" s="18">
        <v>37.97901</v>
      </c>
      <c r="T897" s="18">
        <v>17.54266</v>
      </c>
      <c r="U897" s="18">
        <v>20.31814</v>
      </c>
      <c r="V897" s="18">
        <v>23.07677</v>
      </c>
      <c r="W897" s="18">
        <v>35.5824</v>
      </c>
      <c r="X897" s="18">
        <v>40.14319</v>
      </c>
      <c r="Y897" s="18">
        <v>27.75649</v>
      </c>
      <c r="Z897" s="18">
        <v>0.0</v>
      </c>
      <c r="AA897" s="18">
        <v>12.21681</v>
      </c>
      <c r="AB897" s="18">
        <v>8.659885</v>
      </c>
      <c r="AC897" s="18">
        <v>16.51488</v>
      </c>
      <c r="AD897" s="18">
        <v>11.07744</v>
      </c>
      <c r="AE897" s="18">
        <v>20.84123</v>
      </c>
      <c r="AF897" s="18">
        <v>37.97247</v>
      </c>
      <c r="AG897" s="18">
        <v>21.90637</v>
      </c>
      <c r="AH897" s="18">
        <v>0.0</v>
      </c>
      <c r="AI897" s="18">
        <v>22.31561</v>
      </c>
      <c r="AJ897" s="18">
        <v>15.61117</v>
      </c>
      <c r="AK897" s="18">
        <v>11.57689</v>
      </c>
      <c r="AL897" s="19" t="s">
        <v>58</v>
      </c>
      <c r="AM897" s="19"/>
      <c r="AN897" s="19"/>
      <c r="AO897" s="19"/>
      <c r="AP897" s="19"/>
      <c r="AQ897" s="19"/>
    </row>
    <row r="898">
      <c r="A898" s="14" t="s">
        <v>1369</v>
      </c>
      <c r="B898" s="14" t="s">
        <v>1370</v>
      </c>
      <c r="C898" s="14" t="s">
        <v>1365</v>
      </c>
      <c r="D898" s="14" t="s">
        <v>1366</v>
      </c>
      <c r="E898" s="14" t="s">
        <v>72</v>
      </c>
      <c r="F898" s="18">
        <v>20.0</v>
      </c>
      <c r="G898" s="18">
        <v>0.0</v>
      </c>
      <c r="H898" s="18">
        <v>26429.0</v>
      </c>
      <c r="I898" s="18">
        <v>0.0</v>
      </c>
      <c r="J898" s="18">
        <v>413.9568</v>
      </c>
      <c r="K898" s="18">
        <v>403.6355</v>
      </c>
      <c r="L898" s="18">
        <v>389.6079</v>
      </c>
      <c r="M898" s="18">
        <v>242.623</v>
      </c>
      <c r="N898" s="18">
        <v>0.601094</v>
      </c>
      <c r="O898" s="18">
        <v>3.812877</v>
      </c>
      <c r="P898" s="18">
        <v>4.14666</v>
      </c>
      <c r="Q898" s="18">
        <v>8.088329</v>
      </c>
      <c r="R898" s="18">
        <v>12.04227</v>
      </c>
      <c r="S898" s="18">
        <v>21.99916</v>
      </c>
      <c r="T898" s="18">
        <v>3.812877</v>
      </c>
      <c r="U898" s="18">
        <v>4.14666</v>
      </c>
      <c r="V898" s="18">
        <v>8.088329</v>
      </c>
      <c r="W898" s="18">
        <v>12.04227</v>
      </c>
      <c r="X898" s="18">
        <v>21.99916</v>
      </c>
      <c r="Y898" s="18">
        <v>20.18177</v>
      </c>
      <c r="Z898" s="18">
        <v>0.0</v>
      </c>
      <c r="AA898" s="18">
        <v>12.21681</v>
      </c>
      <c r="AB898" s="18">
        <v>8.659885</v>
      </c>
      <c r="AC898" s="18">
        <v>16.51488</v>
      </c>
      <c r="AD898" s="18">
        <v>8.46987</v>
      </c>
      <c r="AE898" s="18">
        <v>12.21681</v>
      </c>
      <c r="AF898" s="18">
        <v>16.02855</v>
      </c>
      <c r="AG898" s="18">
        <v>13.93527</v>
      </c>
      <c r="AH898" s="18">
        <v>0.0</v>
      </c>
      <c r="AI898" s="18">
        <v>22.31561</v>
      </c>
      <c r="AJ898" s="18">
        <v>15.61117</v>
      </c>
      <c r="AK898" s="18">
        <v>11.57689</v>
      </c>
      <c r="AL898" s="19" t="s">
        <v>58</v>
      </c>
      <c r="AM898" s="19"/>
      <c r="AN898" s="19"/>
      <c r="AO898" s="19"/>
      <c r="AP898" s="19"/>
      <c r="AQ898" s="19"/>
    </row>
    <row r="899">
      <c r="A899" s="14" t="s">
        <v>1371</v>
      </c>
      <c r="B899" s="14" t="s">
        <v>1372</v>
      </c>
      <c r="C899" s="14" t="s">
        <v>1365</v>
      </c>
      <c r="D899" s="14" t="s">
        <v>1366</v>
      </c>
      <c r="E899" s="14" t="s">
        <v>75</v>
      </c>
      <c r="F899" s="18">
        <v>3.0</v>
      </c>
      <c r="G899" s="18">
        <v>0.0</v>
      </c>
      <c r="H899" s="18">
        <v>2158.0</v>
      </c>
      <c r="I899" s="18">
        <v>0.0</v>
      </c>
      <c r="J899" s="18">
        <v>29.64891</v>
      </c>
      <c r="K899" s="18">
        <v>27.89377</v>
      </c>
      <c r="L899" s="18">
        <v>25.26119</v>
      </c>
      <c r="M899" s="18">
        <v>22.39051</v>
      </c>
      <c r="N899" s="18">
        <v>0.802706</v>
      </c>
      <c r="O899" s="18">
        <v>1.690366</v>
      </c>
      <c r="P899" s="18">
        <v>1.690366</v>
      </c>
      <c r="Q899" s="18">
        <v>1.690366</v>
      </c>
      <c r="R899" s="18">
        <v>3.812897</v>
      </c>
      <c r="S899" s="18">
        <v>22.39051</v>
      </c>
      <c r="T899" s="18">
        <v>1.690366</v>
      </c>
      <c r="U899" s="18">
        <v>1.690366</v>
      </c>
      <c r="V899" s="18">
        <v>1.690366</v>
      </c>
      <c r="W899" s="18">
        <v>3.812897</v>
      </c>
      <c r="X899" s="18">
        <v>22.39051</v>
      </c>
      <c r="Y899" s="18">
        <v>9.297924</v>
      </c>
      <c r="Z899" s="18">
        <v>0.0</v>
      </c>
      <c r="AA899" s="18">
        <v>12.21681</v>
      </c>
      <c r="AB899" s="18">
        <v>8.659885</v>
      </c>
      <c r="AC899" s="18">
        <v>16.51488</v>
      </c>
      <c r="AD899" s="18">
        <v>0.0</v>
      </c>
      <c r="AE899" s="18">
        <v>6.329501</v>
      </c>
      <c r="AF899" s="18">
        <v>7.651149</v>
      </c>
      <c r="AG899" s="18">
        <v>3.368051</v>
      </c>
      <c r="AH899" s="18">
        <v>0.0</v>
      </c>
      <c r="AI899" s="18">
        <v>22.31561</v>
      </c>
      <c r="AJ899" s="18">
        <v>15.61117</v>
      </c>
      <c r="AK899" s="18">
        <v>11.57689</v>
      </c>
      <c r="AL899" s="19" t="s">
        <v>58</v>
      </c>
      <c r="AM899" s="19"/>
      <c r="AN899" s="19"/>
      <c r="AO899" s="19"/>
      <c r="AP899" s="19"/>
      <c r="AQ899" s="19"/>
    </row>
    <row r="900">
      <c r="A900" s="14" t="s">
        <v>1373</v>
      </c>
      <c r="B900" s="14" t="s">
        <v>1374</v>
      </c>
      <c r="C900" s="14" t="s">
        <v>1365</v>
      </c>
      <c r="D900" s="14" t="s">
        <v>1366</v>
      </c>
      <c r="E900" s="14" t="s">
        <v>60</v>
      </c>
      <c r="F900" s="18">
        <v>13.0</v>
      </c>
      <c r="G900" s="18">
        <v>0.0</v>
      </c>
      <c r="H900" s="18">
        <v>16528.0</v>
      </c>
      <c r="I900" s="18">
        <v>0.0</v>
      </c>
      <c r="J900" s="18">
        <v>226.0225</v>
      </c>
      <c r="K900" s="18">
        <v>214.6934</v>
      </c>
      <c r="L900" s="18">
        <v>230.069</v>
      </c>
      <c r="M900" s="18">
        <v>170.5743</v>
      </c>
      <c r="N900" s="18">
        <v>0.794502</v>
      </c>
      <c r="O900" s="18">
        <v>0.0</v>
      </c>
      <c r="P900" s="18">
        <v>0.0</v>
      </c>
      <c r="Q900" s="18">
        <v>0.1</v>
      </c>
      <c r="R900" s="18">
        <v>5.971842</v>
      </c>
      <c r="S900" s="18">
        <v>11.61663</v>
      </c>
      <c r="T900" s="18">
        <v>4.664888</v>
      </c>
      <c r="U900" s="18">
        <v>5.037699</v>
      </c>
      <c r="V900" s="18">
        <v>5.971842</v>
      </c>
      <c r="W900" s="18">
        <v>9.389763</v>
      </c>
      <c r="X900" s="18">
        <v>24.72157</v>
      </c>
      <c r="Y900" s="18">
        <v>16.51488</v>
      </c>
      <c r="Z900" s="18">
        <v>0.0</v>
      </c>
      <c r="AA900" s="18">
        <v>12.21681</v>
      </c>
      <c r="AB900" s="18">
        <v>8.659885</v>
      </c>
      <c r="AC900" s="18">
        <v>16.51488</v>
      </c>
      <c r="AD900" s="18">
        <v>4.664888</v>
      </c>
      <c r="AE900" s="18">
        <v>6.122811</v>
      </c>
      <c r="AF900" s="18">
        <v>11.35311</v>
      </c>
      <c r="AG900" s="18">
        <v>11.57689</v>
      </c>
      <c r="AH900" s="18">
        <v>0.0</v>
      </c>
      <c r="AI900" s="18">
        <v>22.31561</v>
      </c>
      <c r="AJ900" s="18">
        <v>15.61117</v>
      </c>
      <c r="AK900" s="18">
        <v>11.57689</v>
      </c>
      <c r="AL900" s="19" t="s">
        <v>58</v>
      </c>
      <c r="AM900" s="19"/>
      <c r="AN900" s="19"/>
      <c r="AO900" s="19"/>
      <c r="AP900" s="19"/>
      <c r="AQ900" s="19"/>
    </row>
    <row r="901">
      <c r="A901" s="14" t="s">
        <v>1375</v>
      </c>
      <c r="B901" s="14" t="s">
        <v>1376</v>
      </c>
      <c r="C901" s="14" t="s">
        <v>1365</v>
      </c>
      <c r="D901" s="14" t="s">
        <v>1366</v>
      </c>
      <c r="E901" s="20">
        <v>46300.0</v>
      </c>
      <c r="F901" s="18">
        <v>8.0</v>
      </c>
      <c r="G901" s="18">
        <v>0.0</v>
      </c>
      <c r="H901" s="18">
        <v>5454.0</v>
      </c>
      <c r="I901" s="18">
        <v>0.0</v>
      </c>
      <c r="J901" s="18">
        <v>101.4679</v>
      </c>
      <c r="K901" s="18">
        <v>91.67733</v>
      </c>
      <c r="L901" s="18">
        <v>85.28147</v>
      </c>
      <c r="M901" s="18">
        <v>58.16704</v>
      </c>
      <c r="N901" s="18">
        <v>0.634476</v>
      </c>
      <c r="O901" s="18">
        <v>4.575249</v>
      </c>
      <c r="P901" s="18">
        <v>4.78234</v>
      </c>
      <c r="Q901" s="18">
        <v>5.04428</v>
      </c>
      <c r="R901" s="18">
        <v>5.549738</v>
      </c>
      <c r="S901" s="18">
        <v>8.377939</v>
      </c>
      <c r="T901" s="18">
        <v>4.575249</v>
      </c>
      <c r="U901" s="18">
        <v>4.78234</v>
      </c>
      <c r="V901" s="18">
        <v>5.04428</v>
      </c>
      <c r="W901" s="18">
        <v>5.549738</v>
      </c>
      <c r="X901" s="18">
        <v>8.377939</v>
      </c>
      <c r="Y901" s="18">
        <v>11.45967</v>
      </c>
      <c r="Z901" s="18">
        <v>0.0</v>
      </c>
      <c r="AA901" s="18">
        <v>12.21681</v>
      </c>
      <c r="AB901" s="18">
        <v>8.659885</v>
      </c>
      <c r="AC901" s="18">
        <v>16.51488</v>
      </c>
      <c r="AD901" s="18">
        <v>14.8027</v>
      </c>
      <c r="AE901" s="18">
        <v>27.75745</v>
      </c>
      <c r="AF901" s="18">
        <v>49.4783</v>
      </c>
      <c r="AG901" s="18">
        <v>40.98145</v>
      </c>
      <c r="AH901" s="18">
        <v>0.0</v>
      </c>
      <c r="AI901" s="18">
        <v>22.31561</v>
      </c>
      <c r="AJ901" s="18">
        <v>15.61117</v>
      </c>
      <c r="AK901" s="18">
        <v>11.57689</v>
      </c>
      <c r="AL901" s="19" t="s">
        <v>58</v>
      </c>
      <c r="AM901" s="19"/>
      <c r="AN901" s="19"/>
      <c r="AO901" s="19"/>
      <c r="AP901" s="19"/>
      <c r="AQ901" s="19"/>
    </row>
    <row r="902">
      <c r="A902" s="14" t="s">
        <v>1377</v>
      </c>
      <c r="B902" s="14" t="s">
        <v>1378</v>
      </c>
      <c r="C902" s="14" t="s">
        <v>1365</v>
      </c>
      <c r="D902" s="14" t="s">
        <v>1366</v>
      </c>
      <c r="E902" s="14" t="s">
        <v>62</v>
      </c>
      <c r="F902" s="18">
        <v>77.0</v>
      </c>
      <c r="G902" s="18">
        <v>5.0</v>
      </c>
      <c r="H902" s="18">
        <v>667.0</v>
      </c>
      <c r="I902" s="18">
        <v>667.0</v>
      </c>
      <c r="J902" s="18">
        <v>0.0</v>
      </c>
      <c r="K902" s="18">
        <v>0.0</v>
      </c>
      <c r="L902" s="18">
        <v>0.0</v>
      </c>
      <c r="M902" s="18">
        <v>0.0</v>
      </c>
      <c r="N902" s="18">
        <v>0.0</v>
      </c>
      <c r="O902" s="18">
        <v>0.0</v>
      </c>
      <c r="P902" s="18">
        <v>0.0</v>
      </c>
      <c r="Q902" s="18">
        <v>0.0</v>
      </c>
      <c r="R902" s="18">
        <v>0.0</v>
      </c>
      <c r="S902" s="18">
        <v>0.0</v>
      </c>
      <c r="T902" s="18">
        <v>0.0</v>
      </c>
      <c r="U902" s="18">
        <v>0.0</v>
      </c>
      <c r="V902" s="18">
        <v>0.0</v>
      </c>
      <c r="W902" s="18">
        <v>0.0</v>
      </c>
      <c r="X902" s="18">
        <v>0.0</v>
      </c>
      <c r="Y902" s="18">
        <v>0.0</v>
      </c>
      <c r="Z902" s="18">
        <v>0.0</v>
      </c>
      <c r="AA902" s="18">
        <v>12.21681</v>
      </c>
      <c r="AB902" s="18">
        <v>8.659885</v>
      </c>
      <c r="AC902" s="18">
        <v>16.51488</v>
      </c>
      <c r="AD902" s="18">
        <v>0.0</v>
      </c>
      <c r="AE902" s="18">
        <v>0.0</v>
      </c>
      <c r="AF902" s="18">
        <v>0.0</v>
      </c>
      <c r="AG902" s="18">
        <v>0.0</v>
      </c>
      <c r="AH902" s="18">
        <v>0.0</v>
      </c>
      <c r="AI902" s="18">
        <v>22.31561</v>
      </c>
      <c r="AJ902" s="18">
        <v>15.61117</v>
      </c>
      <c r="AK902" s="18">
        <v>11.57689</v>
      </c>
      <c r="AL902" s="19" t="s">
        <v>58</v>
      </c>
      <c r="AM902" s="19"/>
      <c r="AN902" s="19"/>
      <c r="AO902" s="19"/>
      <c r="AP902" s="19"/>
      <c r="AQ902" s="19"/>
    </row>
    <row r="903">
      <c r="A903" s="14" t="s">
        <v>1363</v>
      </c>
      <c r="B903" s="14" t="s">
        <v>1379</v>
      </c>
      <c r="C903" s="14" t="s">
        <v>1365</v>
      </c>
      <c r="D903" s="14" t="s">
        <v>1380</v>
      </c>
      <c r="E903" s="14" t="s">
        <v>88</v>
      </c>
      <c r="F903" s="18">
        <v>8.0</v>
      </c>
      <c r="G903" s="18">
        <v>0.0</v>
      </c>
      <c r="H903" s="18">
        <v>5684.0</v>
      </c>
      <c r="I903" s="18">
        <v>0.0</v>
      </c>
      <c r="J903" s="18">
        <v>666.7732</v>
      </c>
      <c r="K903" s="18">
        <v>673.4642</v>
      </c>
      <c r="L903" s="18">
        <v>692.1984</v>
      </c>
      <c r="M903" s="18">
        <v>404.1184</v>
      </c>
      <c r="N903" s="18">
        <v>0.600059</v>
      </c>
      <c r="O903" s="18">
        <v>10.02714</v>
      </c>
      <c r="P903" s="18">
        <v>18.0</v>
      </c>
      <c r="Q903" s="18">
        <v>19.23333</v>
      </c>
      <c r="R903" s="18">
        <v>35.92013</v>
      </c>
      <c r="S903" s="18">
        <v>159.7241</v>
      </c>
      <c r="T903" s="18">
        <v>10.02714</v>
      </c>
      <c r="U903" s="18">
        <v>18.0</v>
      </c>
      <c r="V903" s="18">
        <v>19.23333</v>
      </c>
      <c r="W903" s="18">
        <v>35.92013</v>
      </c>
      <c r="X903" s="18">
        <v>159.7241</v>
      </c>
      <c r="Y903" s="18">
        <v>84.18302</v>
      </c>
      <c r="Z903" s="18">
        <v>0.0</v>
      </c>
      <c r="AA903" s="18">
        <v>26.44106</v>
      </c>
      <c r="AB903" s="18">
        <v>10.61569</v>
      </c>
      <c r="AC903" s="18">
        <v>2.225011</v>
      </c>
      <c r="AD903" s="18">
        <v>28.43573</v>
      </c>
      <c r="AE903" s="18">
        <v>42.53446</v>
      </c>
      <c r="AF903" s="18">
        <v>58.23179</v>
      </c>
      <c r="AG903" s="18">
        <v>71.39822</v>
      </c>
      <c r="AH903" s="18">
        <v>0.0</v>
      </c>
      <c r="AI903" s="18">
        <v>22.31561</v>
      </c>
      <c r="AJ903" s="18">
        <v>15.61117</v>
      </c>
      <c r="AK903" s="18">
        <v>11.57689</v>
      </c>
      <c r="AL903" s="19" t="s">
        <v>58</v>
      </c>
      <c r="AM903" s="19"/>
      <c r="AN903" s="19"/>
      <c r="AO903" s="19"/>
      <c r="AP903" s="19"/>
      <c r="AQ903" s="19"/>
    </row>
    <row r="904">
      <c r="A904" s="14" t="s">
        <v>1367</v>
      </c>
      <c r="B904" s="14" t="s">
        <v>1381</v>
      </c>
      <c r="C904" s="14" t="s">
        <v>1365</v>
      </c>
      <c r="D904" s="14" t="s">
        <v>1380</v>
      </c>
      <c r="E904" s="17">
        <v>46310.0</v>
      </c>
      <c r="F904" s="18">
        <v>6.0</v>
      </c>
      <c r="G904" s="18">
        <v>0.0</v>
      </c>
      <c r="H904" s="18">
        <v>422.0</v>
      </c>
      <c r="I904" s="18">
        <v>0.0</v>
      </c>
      <c r="J904" s="18">
        <v>9.762779</v>
      </c>
      <c r="K904" s="18">
        <v>10.25759</v>
      </c>
      <c r="L904" s="18">
        <v>9.98846</v>
      </c>
      <c r="M904" s="18">
        <v>10.25759</v>
      </c>
      <c r="N904" s="18">
        <v>1.0</v>
      </c>
      <c r="O904" s="18">
        <v>0.0</v>
      </c>
      <c r="P904" s="18">
        <v>0.0</v>
      </c>
      <c r="Q904" s="18">
        <v>0.0</v>
      </c>
      <c r="R904" s="18">
        <v>0.0</v>
      </c>
      <c r="S904" s="18">
        <v>0.0</v>
      </c>
      <c r="T904" s="18">
        <v>10.25759</v>
      </c>
      <c r="U904" s="18">
        <v>10.25759</v>
      </c>
      <c r="V904" s="18">
        <v>10.25759</v>
      </c>
      <c r="W904" s="18">
        <v>10.25759</v>
      </c>
      <c r="X904" s="18">
        <v>10.25759</v>
      </c>
      <c r="Y904" s="18">
        <v>1.709598</v>
      </c>
      <c r="Z904" s="18">
        <v>0.0</v>
      </c>
      <c r="AA904" s="18">
        <v>26.44106</v>
      </c>
      <c r="AB904" s="18">
        <v>10.61569</v>
      </c>
      <c r="AC904" s="18">
        <v>2.225011</v>
      </c>
      <c r="AD904" s="18">
        <v>11.07744</v>
      </c>
      <c r="AE904" s="18">
        <v>20.84123</v>
      </c>
      <c r="AF904" s="18">
        <v>37.97247</v>
      </c>
      <c r="AG904" s="18">
        <v>21.90637</v>
      </c>
      <c r="AH904" s="18">
        <v>0.0</v>
      </c>
      <c r="AI904" s="18">
        <v>22.31561</v>
      </c>
      <c r="AJ904" s="18">
        <v>15.61117</v>
      </c>
      <c r="AK904" s="18">
        <v>11.57689</v>
      </c>
      <c r="AL904" s="19" t="s">
        <v>58</v>
      </c>
      <c r="AM904" s="19"/>
      <c r="AN904" s="19"/>
      <c r="AO904" s="19"/>
      <c r="AP904" s="19"/>
      <c r="AQ904" s="19"/>
    </row>
    <row r="905">
      <c r="A905" s="14" t="s">
        <v>1369</v>
      </c>
      <c r="B905" s="14" t="s">
        <v>1382</v>
      </c>
      <c r="C905" s="14" t="s">
        <v>1365</v>
      </c>
      <c r="D905" s="14" t="s">
        <v>1380</v>
      </c>
      <c r="E905" s="14" t="s">
        <v>72</v>
      </c>
      <c r="F905" s="18">
        <v>5.0</v>
      </c>
      <c r="G905" s="18">
        <v>0.0</v>
      </c>
      <c r="H905" s="18">
        <v>689.0</v>
      </c>
      <c r="I905" s="18">
        <v>0.0</v>
      </c>
      <c r="J905" s="18">
        <v>9.979221</v>
      </c>
      <c r="K905" s="18">
        <v>11.12506</v>
      </c>
      <c r="L905" s="18">
        <v>10.69635</v>
      </c>
      <c r="M905" s="18">
        <v>11.02135</v>
      </c>
      <c r="N905" s="18">
        <v>0.990678</v>
      </c>
      <c r="O905" s="18">
        <v>0.0</v>
      </c>
      <c r="P905" s="18">
        <v>0.0</v>
      </c>
      <c r="Q905" s="18">
        <v>0.0</v>
      </c>
      <c r="R905" s="18">
        <v>0.0</v>
      </c>
      <c r="S905" s="18">
        <v>0.103704</v>
      </c>
      <c r="T905" s="18">
        <v>0.103704</v>
      </c>
      <c r="U905" s="18">
        <v>0.103704</v>
      </c>
      <c r="V905" s="18">
        <v>0.103704</v>
      </c>
      <c r="W905" s="18">
        <v>11.02135</v>
      </c>
      <c r="X905" s="18">
        <v>11.02135</v>
      </c>
      <c r="Y905" s="18">
        <v>2.225011</v>
      </c>
      <c r="Z905" s="18">
        <v>0.0</v>
      </c>
      <c r="AA905" s="18">
        <v>26.44106</v>
      </c>
      <c r="AB905" s="18">
        <v>10.61569</v>
      </c>
      <c r="AC905" s="18">
        <v>2.225011</v>
      </c>
      <c r="AD905" s="18">
        <v>8.46987</v>
      </c>
      <c r="AE905" s="18">
        <v>12.21681</v>
      </c>
      <c r="AF905" s="18">
        <v>16.02855</v>
      </c>
      <c r="AG905" s="18">
        <v>13.93527</v>
      </c>
      <c r="AH905" s="18">
        <v>0.0</v>
      </c>
      <c r="AI905" s="18">
        <v>22.31561</v>
      </c>
      <c r="AJ905" s="18">
        <v>15.61117</v>
      </c>
      <c r="AK905" s="18">
        <v>11.57689</v>
      </c>
      <c r="AL905" s="19" t="s">
        <v>58</v>
      </c>
      <c r="AM905" s="19"/>
      <c r="AN905" s="19"/>
      <c r="AO905" s="19"/>
      <c r="AP905" s="19"/>
      <c r="AQ905" s="19"/>
    </row>
    <row r="906">
      <c r="A906" s="14" t="s">
        <v>1375</v>
      </c>
      <c r="B906" s="14" t="s">
        <v>1383</v>
      </c>
      <c r="C906" s="14" t="s">
        <v>1365</v>
      </c>
      <c r="D906" s="14" t="s">
        <v>1380</v>
      </c>
      <c r="E906" s="17">
        <v>46300.0</v>
      </c>
      <c r="F906" s="18">
        <v>9.0</v>
      </c>
      <c r="G906" s="18">
        <v>0.0</v>
      </c>
      <c r="H906" s="18">
        <v>27980.0</v>
      </c>
      <c r="I906" s="18">
        <v>0.0</v>
      </c>
      <c r="J906" s="18">
        <v>323.2556</v>
      </c>
      <c r="K906" s="18">
        <v>313.6436</v>
      </c>
      <c r="L906" s="18">
        <v>299.6176</v>
      </c>
      <c r="M906" s="18">
        <v>254.8071</v>
      </c>
      <c r="N906" s="18">
        <v>0.81241</v>
      </c>
      <c r="O906" s="18">
        <v>0.0</v>
      </c>
      <c r="P906" s="18">
        <v>0.0</v>
      </c>
      <c r="Q906" s="18">
        <v>0.0</v>
      </c>
      <c r="R906" s="18">
        <v>0.309524</v>
      </c>
      <c r="S906" s="18">
        <v>49.94866</v>
      </c>
      <c r="T906" s="18">
        <v>0.309524</v>
      </c>
      <c r="U906" s="18">
        <v>8.578315</v>
      </c>
      <c r="V906" s="18">
        <v>8.578315</v>
      </c>
      <c r="W906" s="18">
        <v>49.94866</v>
      </c>
      <c r="X906" s="18">
        <v>98.78393</v>
      </c>
      <c r="Y906" s="18">
        <v>34.84929</v>
      </c>
      <c r="Z906" s="18">
        <v>0.0</v>
      </c>
      <c r="AA906" s="18">
        <v>26.44106</v>
      </c>
      <c r="AB906" s="18">
        <v>10.61569</v>
      </c>
      <c r="AC906" s="18">
        <v>2.225011</v>
      </c>
      <c r="AD906" s="18">
        <v>14.8027</v>
      </c>
      <c r="AE906" s="18">
        <v>27.75745</v>
      </c>
      <c r="AF906" s="18">
        <v>49.4783</v>
      </c>
      <c r="AG906" s="18">
        <v>40.98145</v>
      </c>
      <c r="AH906" s="18">
        <v>0.0</v>
      </c>
      <c r="AI906" s="18">
        <v>22.31561</v>
      </c>
      <c r="AJ906" s="18">
        <v>15.61117</v>
      </c>
      <c r="AK906" s="18">
        <v>11.57689</v>
      </c>
      <c r="AL906" s="19" t="s">
        <v>58</v>
      </c>
      <c r="AM906" s="19"/>
      <c r="AN906" s="19"/>
      <c r="AO906" s="19"/>
      <c r="AP906" s="19"/>
      <c r="AQ906" s="19"/>
    </row>
    <row r="907">
      <c r="A907" s="14" t="s">
        <v>1377</v>
      </c>
      <c r="B907" s="14" t="s">
        <v>1384</v>
      </c>
      <c r="C907" s="14" t="s">
        <v>1365</v>
      </c>
      <c r="D907" s="14" t="s">
        <v>1380</v>
      </c>
      <c r="E907" s="14" t="s">
        <v>62</v>
      </c>
      <c r="F907" s="18">
        <v>67.0</v>
      </c>
      <c r="G907" s="18">
        <v>2.0</v>
      </c>
      <c r="H907" s="18">
        <v>9.0</v>
      </c>
      <c r="I907" s="18">
        <v>9.0</v>
      </c>
      <c r="J907" s="18">
        <v>0.0</v>
      </c>
      <c r="K907" s="18">
        <v>0.0</v>
      </c>
      <c r="L907" s="18">
        <v>0.0</v>
      </c>
      <c r="M907" s="18">
        <v>0.0</v>
      </c>
      <c r="N907" s="18">
        <v>0.0</v>
      </c>
      <c r="O907" s="18">
        <v>0.0</v>
      </c>
      <c r="P907" s="18">
        <v>0.0</v>
      </c>
      <c r="Q907" s="18">
        <v>0.0</v>
      </c>
      <c r="R907" s="18">
        <v>0.0</v>
      </c>
      <c r="S907" s="18">
        <v>0.0</v>
      </c>
      <c r="T907" s="18">
        <v>0.0</v>
      </c>
      <c r="U907" s="18">
        <v>0.0</v>
      </c>
      <c r="V907" s="18">
        <v>0.0</v>
      </c>
      <c r="W907" s="18">
        <v>0.0</v>
      </c>
      <c r="X907" s="18">
        <v>0.0</v>
      </c>
      <c r="Y907" s="18">
        <v>0.0</v>
      </c>
      <c r="Z907" s="18">
        <v>0.0</v>
      </c>
      <c r="AA907" s="18">
        <v>26.44106</v>
      </c>
      <c r="AB907" s="18">
        <v>10.61569</v>
      </c>
      <c r="AC907" s="18">
        <v>2.225011</v>
      </c>
      <c r="AD907" s="18">
        <v>0.0</v>
      </c>
      <c r="AE907" s="18">
        <v>0.0</v>
      </c>
      <c r="AF907" s="18">
        <v>0.0</v>
      </c>
      <c r="AG907" s="18">
        <v>0.0</v>
      </c>
      <c r="AH907" s="18">
        <v>0.0</v>
      </c>
      <c r="AI907" s="18">
        <v>22.31561</v>
      </c>
      <c r="AJ907" s="18">
        <v>15.61117</v>
      </c>
      <c r="AK907" s="18">
        <v>11.57689</v>
      </c>
      <c r="AL907" s="19" t="s">
        <v>58</v>
      </c>
      <c r="AM907" s="19"/>
      <c r="AN907" s="19"/>
      <c r="AO907" s="19"/>
      <c r="AP907" s="19"/>
      <c r="AQ907" s="19"/>
    </row>
    <row r="908">
      <c r="A908" s="14" t="s">
        <v>1363</v>
      </c>
      <c r="B908" s="14" t="s">
        <v>1385</v>
      </c>
      <c r="C908" s="14" t="s">
        <v>1365</v>
      </c>
      <c r="D908" s="14" t="s">
        <v>1386</v>
      </c>
      <c r="E908" s="14" t="s">
        <v>88</v>
      </c>
      <c r="F908" s="18">
        <v>15.0</v>
      </c>
      <c r="G908" s="18">
        <v>0.0</v>
      </c>
      <c r="H908" s="18">
        <v>4690.0</v>
      </c>
      <c r="I908" s="18">
        <v>0.0</v>
      </c>
      <c r="J908" s="18">
        <v>228.5512</v>
      </c>
      <c r="K908" s="18">
        <v>231.4118</v>
      </c>
      <c r="L908" s="18">
        <v>237.1558</v>
      </c>
      <c r="M908" s="18">
        <v>129.2082</v>
      </c>
      <c r="N908" s="18">
        <v>0.558347</v>
      </c>
      <c r="O908" s="18">
        <v>2.240244</v>
      </c>
      <c r="P908" s="18">
        <v>3.843568</v>
      </c>
      <c r="Q908" s="18">
        <v>3.926702</v>
      </c>
      <c r="R908" s="18">
        <v>6.38821</v>
      </c>
      <c r="S908" s="18">
        <v>22.38637</v>
      </c>
      <c r="T908" s="18">
        <v>2.240244</v>
      </c>
      <c r="U908" s="18">
        <v>3.843568</v>
      </c>
      <c r="V908" s="18">
        <v>3.926702</v>
      </c>
      <c r="W908" s="18">
        <v>6.38821</v>
      </c>
      <c r="X908" s="18">
        <v>22.38637</v>
      </c>
      <c r="Y908" s="18">
        <v>15.42745</v>
      </c>
      <c r="Z908" s="18">
        <v>0.0</v>
      </c>
      <c r="AA908" s="18">
        <v>6.418529</v>
      </c>
      <c r="AB908" s="18">
        <v>6.894615</v>
      </c>
      <c r="AC908" s="18">
        <v>15.42745</v>
      </c>
      <c r="AD908" s="18">
        <v>28.43573</v>
      </c>
      <c r="AE908" s="18">
        <v>42.53446</v>
      </c>
      <c r="AF908" s="18">
        <v>58.23179</v>
      </c>
      <c r="AG908" s="18">
        <v>71.39822</v>
      </c>
      <c r="AH908" s="18">
        <v>0.0</v>
      </c>
      <c r="AI908" s="18">
        <v>22.31561</v>
      </c>
      <c r="AJ908" s="18">
        <v>15.61117</v>
      </c>
      <c r="AK908" s="18">
        <v>11.57689</v>
      </c>
      <c r="AL908" s="19" t="s">
        <v>58</v>
      </c>
      <c r="AM908" s="19"/>
      <c r="AN908" s="19"/>
      <c r="AO908" s="19"/>
      <c r="AP908" s="19"/>
      <c r="AQ908" s="19"/>
    </row>
    <row r="909">
      <c r="A909" s="14" t="s">
        <v>1367</v>
      </c>
      <c r="B909" s="14" t="s">
        <v>1387</v>
      </c>
      <c r="C909" s="14" t="s">
        <v>1365</v>
      </c>
      <c r="D909" s="14" t="s">
        <v>1386</v>
      </c>
      <c r="E909" s="17">
        <v>46310.0</v>
      </c>
      <c r="F909" s="18">
        <v>3.0</v>
      </c>
      <c r="G909" s="18">
        <v>0.0</v>
      </c>
      <c r="H909" s="18">
        <v>3794.0</v>
      </c>
      <c r="I909" s="18">
        <v>0.0</v>
      </c>
      <c r="J909" s="18">
        <v>64.70097</v>
      </c>
      <c r="K909" s="18">
        <v>66.94176</v>
      </c>
      <c r="L909" s="18">
        <v>65.14436</v>
      </c>
      <c r="M909" s="18">
        <v>42.95573</v>
      </c>
      <c r="N909" s="18">
        <v>0.641688</v>
      </c>
      <c r="O909" s="18">
        <v>3.144797</v>
      </c>
      <c r="P909" s="18">
        <v>3.144797</v>
      </c>
      <c r="Q909" s="18">
        <v>3.144797</v>
      </c>
      <c r="R909" s="18">
        <v>20.84123</v>
      </c>
      <c r="S909" s="18">
        <v>42.95573</v>
      </c>
      <c r="T909" s="18">
        <v>3.144797</v>
      </c>
      <c r="U909" s="18">
        <v>3.144797</v>
      </c>
      <c r="V909" s="18">
        <v>3.144797</v>
      </c>
      <c r="W909" s="18">
        <v>20.84123</v>
      </c>
      <c r="X909" s="18">
        <v>42.95573</v>
      </c>
      <c r="Y909" s="18">
        <v>22.31392</v>
      </c>
      <c r="Z909" s="18">
        <v>0.0</v>
      </c>
      <c r="AA909" s="18">
        <v>6.418529</v>
      </c>
      <c r="AB909" s="18">
        <v>6.894615</v>
      </c>
      <c r="AC909" s="18">
        <v>15.42745</v>
      </c>
      <c r="AD909" s="18">
        <v>11.07744</v>
      </c>
      <c r="AE909" s="18">
        <v>20.84123</v>
      </c>
      <c r="AF909" s="18">
        <v>37.97247</v>
      </c>
      <c r="AG909" s="18">
        <v>21.90637</v>
      </c>
      <c r="AH909" s="18">
        <v>0.0</v>
      </c>
      <c r="AI909" s="18">
        <v>22.31561</v>
      </c>
      <c r="AJ909" s="18">
        <v>15.61117</v>
      </c>
      <c r="AK909" s="18">
        <v>11.57689</v>
      </c>
      <c r="AL909" s="19" t="s">
        <v>58</v>
      </c>
      <c r="AM909" s="19"/>
      <c r="AN909" s="19"/>
      <c r="AO909" s="19"/>
      <c r="AP909" s="19"/>
      <c r="AQ909" s="19"/>
    </row>
    <row r="910">
      <c r="A910" s="14" t="s">
        <v>1369</v>
      </c>
      <c r="B910" s="14" t="s">
        <v>1388</v>
      </c>
      <c r="C910" s="14" t="s">
        <v>1365</v>
      </c>
      <c r="D910" s="14" t="s">
        <v>1386</v>
      </c>
      <c r="E910" s="14" t="s">
        <v>72</v>
      </c>
      <c r="F910" s="18">
        <v>2.0</v>
      </c>
      <c r="G910" s="18">
        <v>0.0</v>
      </c>
      <c r="H910" s="18">
        <v>467.0</v>
      </c>
      <c r="I910" s="18">
        <v>0.0</v>
      </c>
      <c r="J910" s="18">
        <v>4.355145</v>
      </c>
      <c r="K910" s="18">
        <v>4.29462</v>
      </c>
      <c r="L910" s="18">
        <v>4.857225</v>
      </c>
      <c r="M910" s="18">
        <v>3.556158</v>
      </c>
      <c r="N910" s="18">
        <v>0.82805</v>
      </c>
      <c r="O910" s="18">
        <v>0.738462</v>
      </c>
      <c r="P910" s="18">
        <v>0.738462</v>
      </c>
      <c r="Q910" s="18">
        <v>0.738462</v>
      </c>
      <c r="R910" s="18">
        <v>3.556158</v>
      </c>
      <c r="S910" s="18">
        <v>3.556158</v>
      </c>
      <c r="T910" s="18">
        <v>0.738462</v>
      </c>
      <c r="U910" s="18">
        <v>0.738462</v>
      </c>
      <c r="V910" s="18">
        <v>0.738462</v>
      </c>
      <c r="W910" s="18">
        <v>3.556158</v>
      </c>
      <c r="X910" s="18">
        <v>3.556158</v>
      </c>
      <c r="Y910" s="18">
        <v>2.14731</v>
      </c>
      <c r="Z910" s="18">
        <v>0.0</v>
      </c>
      <c r="AA910" s="18">
        <v>6.418529</v>
      </c>
      <c r="AB910" s="18">
        <v>6.894615</v>
      </c>
      <c r="AC910" s="18">
        <v>15.42745</v>
      </c>
      <c r="AD910" s="18">
        <v>8.46987</v>
      </c>
      <c r="AE910" s="18">
        <v>12.21681</v>
      </c>
      <c r="AF910" s="18">
        <v>16.02855</v>
      </c>
      <c r="AG910" s="18">
        <v>13.93527</v>
      </c>
      <c r="AH910" s="18">
        <v>0.0</v>
      </c>
      <c r="AI910" s="18">
        <v>22.31561</v>
      </c>
      <c r="AJ910" s="18">
        <v>15.61117</v>
      </c>
      <c r="AK910" s="18">
        <v>11.57689</v>
      </c>
      <c r="AL910" s="19" t="s">
        <v>58</v>
      </c>
      <c r="AM910" s="19"/>
      <c r="AN910" s="19"/>
      <c r="AO910" s="19"/>
      <c r="AP910" s="19"/>
      <c r="AQ910" s="19"/>
    </row>
    <row r="911">
      <c r="A911" s="14" t="s">
        <v>1375</v>
      </c>
      <c r="B911" s="14" t="s">
        <v>1389</v>
      </c>
      <c r="C911" s="14" t="s">
        <v>1365</v>
      </c>
      <c r="D911" s="14" t="s">
        <v>1386</v>
      </c>
      <c r="E911" s="20">
        <v>46300.0</v>
      </c>
      <c r="F911" s="18">
        <v>16.0</v>
      </c>
      <c r="G911" s="18">
        <v>0.0</v>
      </c>
      <c r="H911" s="18">
        <v>20921.0</v>
      </c>
      <c r="I911" s="18">
        <v>0.0</v>
      </c>
      <c r="J911" s="18">
        <v>640.0945</v>
      </c>
      <c r="K911" s="18">
        <v>655.7033</v>
      </c>
      <c r="L911" s="18">
        <v>677.5151</v>
      </c>
      <c r="M911" s="18">
        <v>541.5659</v>
      </c>
      <c r="N911" s="18">
        <v>0.825931</v>
      </c>
      <c r="O911" s="18">
        <v>0.0</v>
      </c>
      <c r="P911" s="18">
        <v>0.451149</v>
      </c>
      <c r="Q911" s="18">
        <v>0.966188</v>
      </c>
      <c r="R911" s="18">
        <v>6.418529</v>
      </c>
      <c r="S911" s="18">
        <v>42.34896</v>
      </c>
      <c r="T911" s="18">
        <v>0.966188</v>
      </c>
      <c r="U911" s="18">
        <v>2.2</v>
      </c>
      <c r="V911" s="18">
        <v>4.565812</v>
      </c>
      <c r="W911" s="18">
        <v>25.0057</v>
      </c>
      <c r="X911" s="18">
        <v>73.56775</v>
      </c>
      <c r="Y911" s="18">
        <v>40.98145</v>
      </c>
      <c r="Z911" s="18">
        <v>0.0</v>
      </c>
      <c r="AA911" s="18">
        <v>6.418529</v>
      </c>
      <c r="AB911" s="18">
        <v>6.894615</v>
      </c>
      <c r="AC911" s="18">
        <v>15.42745</v>
      </c>
      <c r="AD911" s="18">
        <v>14.8027</v>
      </c>
      <c r="AE911" s="18">
        <v>27.75745</v>
      </c>
      <c r="AF911" s="18">
        <v>49.4783</v>
      </c>
      <c r="AG911" s="18">
        <v>40.98145</v>
      </c>
      <c r="AH911" s="18">
        <v>0.0</v>
      </c>
      <c r="AI911" s="18">
        <v>22.31561</v>
      </c>
      <c r="AJ911" s="18">
        <v>15.61117</v>
      </c>
      <c r="AK911" s="18">
        <v>11.57689</v>
      </c>
      <c r="AL911" s="19" t="s">
        <v>58</v>
      </c>
      <c r="AM911" s="19"/>
      <c r="AN911" s="19"/>
      <c r="AO911" s="19"/>
      <c r="AP911" s="19"/>
      <c r="AQ911" s="19"/>
    </row>
    <row r="912">
      <c r="A912" s="14" t="s">
        <v>1377</v>
      </c>
      <c r="B912" s="14" t="s">
        <v>1390</v>
      </c>
      <c r="C912" s="14" t="s">
        <v>1365</v>
      </c>
      <c r="D912" s="14" t="s">
        <v>1386</v>
      </c>
      <c r="E912" s="14" t="s">
        <v>62</v>
      </c>
      <c r="F912" s="18">
        <v>103.0</v>
      </c>
      <c r="G912" s="18">
        <v>6.0</v>
      </c>
      <c r="H912" s="18">
        <v>208.0</v>
      </c>
      <c r="I912" s="18">
        <v>208.0</v>
      </c>
      <c r="J912" s="18">
        <v>0.0</v>
      </c>
      <c r="K912" s="18">
        <v>0.0</v>
      </c>
      <c r="L912" s="18">
        <v>0.0</v>
      </c>
      <c r="M912" s="18">
        <v>0.0</v>
      </c>
      <c r="N912" s="18">
        <v>0.0</v>
      </c>
      <c r="O912" s="18">
        <v>0.0</v>
      </c>
      <c r="P912" s="18">
        <v>0.0</v>
      </c>
      <c r="Q912" s="18">
        <v>0.0</v>
      </c>
      <c r="R912" s="18">
        <v>0.0</v>
      </c>
      <c r="S912" s="18">
        <v>0.0</v>
      </c>
      <c r="T912" s="18">
        <v>0.0</v>
      </c>
      <c r="U912" s="18">
        <v>0.0</v>
      </c>
      <c r="V912" s="18">
        <v>0.0</v>
      </c>
      <c r="W912" s="18">
        <v>0.0</v>
      </c>
      <c r="X912" s="18">
        <v>0.0</v>
      </c>
      <c r="Y912" s="18">
        <v>0.0</v>
      </c>
      <c r="Z912" s="18">
        <v>0.0</v>
      </c>
      <c r="AA912" s="18">
        <v>6.418529</v>
      </c>
      <c r="AB912" s="18">
        <v>6.894615</v>
      </c>
      <c r="AC912" s="18">
        <v>15.42745</v>
      </c>
      <c r="AD912" s="18">
        <v>0.0</v>
      </c>
      <c r="AE912" s="18">
        <v>0.0</v>
      </c>
      <c r="AF912" s="18">
        <v>0.0</v>
      </c>
      <c r="AG912" s="18">
        <v>0.0</v>
      </c>
      <c r="AH912" s="18">
        <v>0.0</v>
      </c>
      <c r="AI912" s="18">
        <v>22.31561</v>
      </c>
      <c r="AJ912" s="18">
        <v>15.61117</v>
      </c>
      <c r="AK912" s="18">
        <v>11.57689</v>
      </c>
      <c r="AL912" s="19" t="s">
        <v>58</v>
      </c>
      <c r="AM912" s="19"/>
      <c r="AN912" s="19"/>
      <c r="AO912" s="19"/>
      <c r="AP912" s="19"/>
      <c r="AQ912" s="19"/>
    </row>
    <row r="913">
      <c r="A913" s="14" t="s">
        <v>1363</v>
      </c>
      <c r="B913" s="14" t="s">
        <v>1391</v>
      </c>
      <c r="C913" s="14" t="s">
        <v>1365</v>
      </c>
      <c r="D913" s="14" t="s">
        <v>1392</v>
      </c>
      <c r="E913" s="14" t="s">
        <v>88</v>
      </c>
      <c r="F913" s="18">
        <v>13.0</v>
      </c>
      <c r="G913" s="18">
        <v>1.0</v>
      </c>
      <c r="H913" s="18">
        <v>32691.0</v>
      </c>
      <c r="I913" s="18">
        <v>128.0</v>
      </c>
      <c r="J913" s="18">
        <v>1190.63</v>
      </c>
      <c r="K913" s="18">
        <v>1204.607</v>
      </c>
      <c r="L913" s="18">
        <v>1263.082</v>
      </c>
      <c r="M913" s="18">
        <v>642.0644</v>
      </c>
      <c r="N913" s="18">
        <v>0.533007</v>
      </c>
      <c r="O913" s="18">
        <v>0.0</v>
      </c>
      <c r="P913" s="18">
        <v>30.65967</v>
      </c>
      <c r="Q913" s="18">
        <v>35.45458</v>
      </c>
      <c r="R913" s="18">
        <v>65.78813</v>
      </c>
      <c r="S913" s="18">
        <v>127.3332</v>
      </c>
      <c r="T913" s="18">
        <v>35.45458</v>
      </c>
      <c r="U913" s="18">
        <v>38.94955</v>
      </c>
      <c r="V913" s="18">
        <v>56.7182</v>
      </c>
      <c r="W913" s="18">
        <v>97.5866</v>
      </c>
      <c r="X913" s="18">
        <v>127.3332</v>
      </c>
      <c r="Y913" s="18">
        <v>92.6621</v>
      </c>
      <c r="Z913" s="18">
        <v>0.0</v>
      </c>
      <c r="AA913" s="18">
        <v>30.14484</v>
      </c>
      <c r="AB913" s="18">
        <v>13.14935</v>
      </c>
      <c r="AC913" s="18">
        <v>9.16563</v>
      </c>
      <c r="AD913" s="18">
        <v>28.43573</v>
      </c>
      <c r="AE913" s="18">
        <v>42.53446</v>
      </c>
      <c r="AF913" s="18">
        <v>58.23179</v>
      </c>
      <c r="AG913" s="18">
        <v>71.39822</v>
      </c>
      <c r="AH913" s="18">
        <v>0.0</v>
      </c>
      <c r="AI913" s="18">
        <v>22.31561</v>
      </c>
      <c r="AJ913" s="18">
        <v>15.61117</v>
      </c>
      <c r="AK913" s="18">
        <v>11.57689</v>
      </c>
      <c r="AL913" s="19" t="s">
        <v>58</v>
      </c>
      <c r="AM913" s="19"/>
      <c r="AN913" s="19"/>
      <c r="AO913" s="19"/>
      <c r="AP913" s="19"/>
      <c r="AQ913" s="19"/>
    </row>
    <row r="914">
      <c r="A914" s="14" t="s">
        <v>1367</v>
      </c>
      <c r="B914" s="14" t="s">
        <v>1393</v>
      </c>
      <c r="C914" s="14" t="s">
        <v>1365</v>
      </c>
      <c r="D914" s="14" t="s">
        <v>1392</v>
      </c>
      <c r="E914" s="17">
        <v>46310.0</v>
      </c>
      <c r="F914" s="18">
        <v>25.0</v>
      </c>
      <c r="G914" s="18">
        <v>0.0</v>
      </c>
      <c r="H914" s="18">
        <v>6589.0</v>
      </c>
      <c r="I914" s="18">
        <v>0.0</v>
      </c>
      <c r="J914" s="18">
        <v>218.6357</v>
      </c>
      <c r="K914" s="18">
        <v>229.1407</v>
      </c>
      <c r="L914" s="18">
        <v>280.4742</v>
      </c>
      <c r="M914" s="18">
        <v>138.7732</v>
      </c>
      <c r="N914" s="18">
        <v>0.605624</v>
      </c>
      <c r="O914" s="18">
        <v>0.0</v>
      </c>
      <c r="P914" s="18">
        <v>0.0</v>
      </c>
      <c r="Q914" s="18">
        <v>0.0</v>
      </c>
      <c r="R914" s="18">
        <v>7.698302</v>
      </c>
      <c r="S914" s="18">
        <v>12.37065</v>
      </c>
      <c r="T914" s="18">
        <v>8.831102</v>
      </c>
      <c r="U914" s="18">
        <v>10.40165</v>
      </c>
      <c r="V914" s="18">
        <v>10.53125</v>
      </c>
      <c r="W914" s="18">
        <v>13.54174</v>
      </c>
      <c r="X914" s="18">
        <v>17.99993</v>
      </c>
      <c r="Y914" s="18">
        <v>9.16563</v>
      </c>
      <c r="Z914" s="18">
        <v>0.0</v>
      </c>
      <c r="AA914" s="18">
        <v>30.14484</v>
      </c>
      <c r="AB914" s="18">
        <v>13.14935</v>
      </c>
      <c r="AC914" s="18">
        <v>9.16563</v>
      </c>
      <c r="AD914" s="18">
        <v>11.07744</v>
      </c>
      <c r="AE914" s="18">
        <v>20.84123</v>
      </c>
      <c r="AF914" s="18">
        <v>37.97247</v>
      </c>
      <c r="AG914" s="18">
        <v>21.90637</v>
      </c>
      <c r="AH914" s="18">
        <v>0.0</v>
      </c>
      <c r="AI914" s="18">
        <v>22.31561</v>
      </c>
      <c r="AJ914" s="18">
        <v>15.61117</v>
      </c>
      <c r="AK914" s="18">
        <v>11.57689</v>
      </c>
      <c r="AL914" s="19" t="s">
        <v>58</v>
      </c>
      <c r="AM914" s="19"/>
      <c r="AN914" s="19"/>
      <c r="AO914" s="19"/>
      <c r="AP914" s="19"/>
      <c r="AQ914" s="19"/>
    </row>
    <row r="915">
      <c r="A915" s="14" t="s">
        <v>1369</v>
      </c>
      <c r="B915" s="14" t="s">
        <v>1394</v>
      </c>
      <c r="C915" s="14" t="s">
        <v>1365</v>
      </c>
      <c r="D915" s="14" t="s">
        <v>1392</v>
      </c>
      <c r="E915" s="14" t="s">
        <v>72</v>
      </c>
      <c r="F915" s="18">
        <v>16.0</v>
      </c>
      <c r="G915" s="18">
        <v>0.0</v>
      </c>
      <c r="H915" s="18">
        <v>5666.0</v>
      </c>
      <c r="I915" s="18">
        <v>0.0</v>
      </c>
      <c r="J915" s="18">
        <v>229.9464</v>
      </c>
      <c r="K915" s="18">
        <v>228.9142</v>
      </c>
      <c r="L915" s="18">
        <v>222.4557</v>
      </c>
      <c r="M915" s="18">
        <v>168.7524</v>
      </c>
      <c r="N915" s="18">
        <v>0.737186</v>
      </c>
      <c r="O915" s="18">
        <v>0.0</v>
      </c>
      <c r="P915" s="18">
        <v>0.0</v>
      </c>
      <c r="Q915" s="18">
        <v>0.0</v>
      </c>
      <c r="R915" s="18">
        <v>11.09976</v>
      </c>
      <c r="S915" s="18">
        <v>13.94191</v>
      </c>
      <c r="T915" s="18">
        <v>11.00684</v>
      </c>
      <c r="U915" s="18">
        <v>11.09976</v>
      </c>
      <c r="V915" s="18">
        <v>11.61353</v>
      </c>
      <c r="W915" s="18">
        <v>13.94191</v>
      </c>
      <c r="X915" s="18">
        <v>38.27151</v>
      </c>
      <c r="Y915" s="18">
        <v>14.30714</v>
      </c>
      <c r="Z915" s="18">
        <v>0.0</v>
      </c>
      <c r="AA915" s="18">
        <v>30.14484</v>
      </c>
      <c r="AB915" s="18">
        <v>13.14935</v>
      </c>
      <c r="AC915" s="18">
        <v>9.16563</v>
      </c>
      <c r="AD915" s="18">
        <v>8.46987</v>
      </c>
      <c r="AE915" s="18">
        <v>12.21681</v>
      </c>
      <c r="AF915" s="18">
        <v>16.02855</v>
      </c>
      <c r="AG915" s="18">
        <v>13.93527</v>
      </c>
      <c r="AH915" s="18">
        <v>0.0</v>
      </c>
      <c r="AI915" s="18">
        <v>22.31561</v>
      </c>
      <c r="AJ915" s="18">
        <v>15.61117</v>
      </c>
      <c r="AK915" s="18">
        <v>11.57689</v>
      </c>
      <c r="AL915" s="19" t="s">
        <v>58</v>
      </c>
      <c r="AM915" s="19"/>
      <c r="AN915" s="19"/>
      <c r="AO915" s="19"/>
      <c r="AP915" s="19"/>
      <c r="AQ915" s="19"/>
    </row>
    <row r="916">
      <c r="A916" s="14" t="s">
        <v>1371</v>
      </c>
      <c r="B916" s="14" t="s">
        <v>1395</v>
      </c>
      <c r="C916" s="14" t="s">
        <v>1365</v>
      </c>
      <c r="D916" s="14" t="s">
        <v>1392</v>
      </c>
      <c r="E916" s="14" t="s">
        <v>75</v>
      </c>
      <c r="F916" s="18">
        <v>4.0</v>
      </c>
      <c r="G916" s="18">
        <v>0.0</v>
      </c>
      <c r="H916" s="18">
        <v>0.0</v>
      </c>
      <c r="I916" s="18">
        <v>0.0</v>
      </c>
      <c r="J916" s="18">
        <v>0.0</v>
      </c>
      <c r="K916" s="18">
        <v>0.0</v>
      </c>
      <c r="L916" s="18">
        <v>0.0</v>
      </c>
      <c r="M916" s="18">
        <v>0.0</v>
      </c>
      <c r="N916" s="18">
        <v>0.0</v>
      </c>
      <c r="O916" s="18">
        <v>0.0</v>
      </c>
      <c r="P916" s="18">
        <v>0.0</v>
      </c>
      <c r="Q916" s="18">
        <v>0.0</v>
      </c>
      <c r="R916" s="18">
        <v>0.0</v>
      </c>
      <c r="S916" s="18">
        <v>0.0</v>
      </c>
      <c r="T916" s="18">
        <v>0.0</v>
      </c>
      <c r="U916" s="18">
        <v>0.0</v>
      </c>
      <c r="V916" s="18">
        <v>0.0</v>
      </c>
      <c r="W916" s="18">
        <v>0.0</v>
      </c>
      <c r="X916" s="18">
        <v>0.0</v>
      </c>
      <c r="Y916" s="18">
        <v>0.0</v>
      </c>
      <c r="Z916" s="18">
        <v>0.0</v>
      </c>
      <c r="AA916" s="18">
        <v>30.14484</v>
      </c>
      <c r="AB916" s="18">
        <v>13.14935</v>
      </c>
      <c r="AC916" s="18">
        <v>9.16563</v>
      </c>
      <c r="AD916" s="18">
        <v>0.0</v>
      </c>
      <c r="AE916" s="18">
        <v>6.329501</v>
      </c>
      <c r="AF916" s="18">
        <v>7.651149</v>
      </c>
      <c r="AG916" s="18">
        <v>3.368051</v>
      </c>
      <c r="AH916" s="18">
        <v>0.0</v>
      </c>
      <c r="AI916" s="18">
        <v>22.31561</v>
      </c>
      <c r="AJ916" s="18">
        <v>15.61117</v>
      </c>
      <c r="AK916" s="18">
        <v>11.57689</v>
      </c>
      <c r="AL916" s="19" t="s">
        <v>58</v>
      </c>
      <c r="AM916" s="19"/>
      <c r="AN916" s="19"/>
      <c r="AO916" s="19"/>
      <c r="AP916" s="19"/>
      <c r="AQ916" s="19"/>
    </row>
    <row r="917">
      <c r="A917" s="14" t="s">
        <v>1373</v>
      </c>
      <c r="B917" s="14" t="s">
        <v>1396</v>
      </c>
      <c r="C917" s="14" t="s">
        <v>1365</v>
      </c>
      <c r="D917" s="14" t="s">
        <v>1392</v>
      </c>
      <c r="E917" s="14" t="s">
        <v>60</v>
      </c>
      <c r="F917" s="18">
        <v>3.0</v>
      </c>
      <c r="G917" s="18">
        <v>0.0</v>
      </c>
      <c r="H917" s="18">
        <v>0.0</v>
      </c>
      <c r="I917" s="18">
        <v>0.0</v>
      </c>
      <c r="J917" s="18">
        <v>0.0</v>
      </c>
      <c r="K917" s="18">
        <v>0.0</v>
      </c>
      <c r="L917" s="18">
        <v>0.0</v>
      </c>
      <c r="M917" s="18">
        <v>0.0</v>
      </c>
      <c r="N917" s="18">
        <v>0.0</v>
      </c>
      <c r="O917" s="18">
        <v>0.0</v>
      </c>
      <c r="P917" s="18">
        <v>0.0</v>
      </c>
      <c r="Q917" s="18">
        <v>0.0</v>
      </c>
      <c r="R917" s="18">
        <v>0.0</v>
      </c>
      <c r="S917" s="18">
        <v>0.0</v>
      </c>
      <c r="T917" s="18">
        <v>0.0</v>
      </c>
      <c r="U917" s="18">
        <v>0.0</v>
      </c>
      <c r="V917" s="18">
        <v>0.0</v>
      </c>
      <c r="W917" s="18">
        <v>0.0</v>
      </c>
      <c r="X917" s="18">
        <v>0.0</v>
      </c>
      <c r="Y917" s="18">
        <v>0.0</v>
      </c>
      <c r="Z917" s="18">
        <v>0.0</v>
      </c>
      <c r="AA917" s="18">
        <v>30.14484</v>
      </c>
      <c r="AB917" s="18">
        <v>13.14935</v>
      </c>
      <c r="AC917" s="18">
        <v>9.16563</v>
      </c>
      <c r="AD917" s="18">
        <v>4.664888</v>
      </c>
      <c r="AE917" s="18">
        <v>6.122811</v>
      </c>
      <c r="AF917" s="18">
        <v>11.35311</v>
      </c>
      <c r="AG917" s="18">
        <v>11.57689</v>
      </c>
      <c r="AH917" s="18">
        <v>0.0</v>
      </c>
      <c r="AI917" s="18">
        <v>22.31561</v>
      </c>
      <c r="AJ917" s="18">
        <v>15.61117</v>
      </c>
      <c r="AK917" s="18">
        <v>11.57689</v>
      </c>
      <c r="AL917" s="19" t="s">
        <v>58</v>
      </c>
      <c r="AM917" s="19"/>
      <c r="AN917" s="19"/>
      <c r="AO917" s="19"/>
      <c r="AP917" s="19"/>
      <c r="AQ917" s="19"/>
    </row>
    <row r="918">
      <c r="A918" s="14" t="s">
        <v>1375</v>
      </c>
      <c r="B918" s="14" t="s">
        <v>1397</v>
      </c>
      <c r="C918" s="14" t="s">
        <v>1365</v>
      </c>
      <c r="D918" s="14" t="s">
        <v>1392</v>
      </c>
      <c r="E918" s="20">
        <v>46300.0</v>
      </c>
      <c r="F918" s="18">
        <v>52.0</v>
      </c>
      <c r="G918" s="18">
        <v>0.0</v>
      </c>
      <c r="H918" s="18">
        <v>63644.0</v>
      </c>
      <c r="I918" s="18">
        <v>0.0</v>
      </c>
      <c r="J918" s="18">
        <v>1505.776</v>
      </c>
      <c r="K918" s="18">
        <v>1519.48</v>
      </c>
      <c r="L918" s="18">
        <v>1553.157</v>
      </c>
      <c r="M918" s="18">
        <v>1031.996</v>
      </c>
      <c r="N918" s="18">
        <v>0.679177</v>
      </c>
      <c r="O918" s="18">
        <v>0.0</v>
      </c>
      <c r="P918" s="18">
        <v>0.0</v>
      </c>
      <c r="Q918" s="18">
        <v>0.0</v>
      </c>
      <c r="R918" s="18">
        <v>13.85865</v>
      </c>
      <c r="S918" s="18">
        <v>36.93064</v>
      </c>
      <c r="T918" s="18">
        <v>10.42531</v>
      </c>
      <c r="U918" s="18">
        <v>13.06492</v>
      </c>
      <c r="V918" s="18">
        <v>17.08134</v>
      </c>
      <c r="W918" s="18">
        <v>33.0352</v>
      </c>
      <c r="X918" s="18">
        <v>50.27858</v>
      </c>
      <c r="Y918" s="18">
        <v>29.22077</v>
      </c>
      <c r="Z918" s="18">
        <v>0.0</v>
      </c>
      <c r="AA918" s="18">
        <v>30.14484</v>
      </c>
      <c r="AB918" s="18">
        <v>13.14935</v>
      </c>
      <c r="AC918" s="18">
        <v>9.16563</v>
      </c>
      <c r="AD918" s="18">
        <v>14.8027</v>
      </c>
      <c r="AE918" s="18">
        <v>27.75745</v>
      </c>
      <c r="AF918" s="18">
        <v>49.4783</v>
      </c>
      <c r="AG918" s="18">
        <v>40.98145</v>
      </c>
      <c r="AH918" s="18">
        <v>0.0</v>
      </c>
      <c r="AI918" s="18">
        <v>22.31561</v>
      </c>
      <c r="AJ918" s="18">
        <v>15.61117</v>
      </c>
      <c r="AK918" s="18">
        <v>11.57689</v>
      </c>
      <c r="AL918" s="19" t="s">
        <v>58</v>
      </c>
      <c r="AM918" s="19"/>
      <c r="AN918" s="19"/>
      <c r="AO918" s="19"/>
      <c r="AP918" s="19"/>
      <c r="AQ918" s="19"/>
    </row>
    <row r="919">
      <c r="A919" s="14" t="s">
        <v>1377</v>
      </c>
      <c r="B919" s="14" t="s">
        <v>1398</v>
      </c>
      <c r="C919" s="14" t="s">
        <v>1365</v>
      </c>
      <c r="D919" s="14" t="s">
        <v>1392</v>
      </c>
      <c r="E919" s="14" t="s">
        <v>62</v>
      </c>
      <c r="F919" s="18">
        <v>129.0</v>
      </c>
      <c r="G919" s="18">
        <v>1.0</v>
      </c>
      <c r="H919" s="18">
        <v>7.0</v>
      </c>
      <c r="I919" s="18">
        <v>7.0</v>
      </c>
      <c r="J919" s="18">
        <v>0.0</v>
      </c>
      <c r="K919" s="18">
        <v>0.0</v>
      </c>
      <c r="L919" s="18">
        <v>0.0</v>
      </c>
      <c r="M919" s="18">
        <v>0.0</v>
      </c>
      <c r="N919" s="18">
        <v>0.0</v>
      </c>
      <c r="O919" s="18">
        <v>0.0</v>
      </c>
      <c r="P919" s="18">
        <v>0.0</v>
      </c>
      <c r="Q919" s="18">
        <v>0.0</v>
      </c>
      <c r="R919" s="18">
        <v>0.0</v>
      </c>
      <c r="S919" s="18">
        <v>0.0</v>
      </c>
      <c r="T919" s="18">
        <v>0.0</v>
      </c>
      <c r="U919" s="18">
        <v>0.0</v>
      </c>
      <c r="V919" s="18">
        <v>0.0</v>
      </c>
      <c r="W919" s="18">
        <v>0.0</v>
      </c>
      <c r="X919" s="18">
        <v>0.0</v>
      </c>
      <c r="Y919" s="18">
        <v>0.0</v>
      </c>
      <c r="Z919" s="18">
        <v>0.0</v>
      </c>
      <c r="AA919" s="18">
        <v>30.14484</v>
      </c>
      <c r="AB919" s="18">
        <v>13.14935</v>
      </c>
      <c r="AC919" s="18">
        <v>9.16563</v>
      </c>
      <c r="AD919" s="18">
        <v>0.0</v>
      </c>
      <c r="AE919" s="18">
        <v>0.0</v>
      </c>
      <c r="AF919" s="18">
        <v>0.0</v>
      </c>
      <c r="AG919" s="18">
        <v>0.0</v>
      </c>
      <c r="AH919" s="18">
        <v>0.0</v>
      </c>
      <c r="AI919" s="18">
        <v>22.31561</v>
      </c>
      <c r="AJ919" s="18">
        <v>15.61117</v>
      </c>
      <c r="AK919" s="18">
        <v>11.57689</v>
      </c>
      <c r="AL919" s="19" t="s">
        <v>58</v>
      </c>
      <c r="AM919" s="19"/>
      <c r="AN919" s="19"/>
      <c r="AO919" s="19"/>
      <c r="AP919" s="19"/>
      <c r="AQ919" s="19"/>
    </row>
    <row r="920">
      <c r="A920" s="14" t="s">
        <v>1363</v>
      </c>
      <c r="B920" s="14" t="s">
        <v>1399</v>
      </c>
      <c r="C920" s="14" t="s">
        <v>1365</v>
      </c>
      <c r="D920" s="14" t="s">
        <v>1400</v>
      </c>
      <c r="E920" s="14" t="s">
        <v>88</v>
      </c>
      <c r="F920" s="18">
        <v>5.0</v>
      </c>
      <c r="G920" s="18">
        <v>0.0</v>
      </c>
      <c r="H920" s="18">
        <v>1830.0</v>
      </c>
      <c r="I920" s="18">
        <v>0.0</v>
      </c>
      <c r="J920" s="18">
        <v>481.9606</v>
      </c>
      <c r="K920" s="18">
        <v>486.4743</v>
      </c>
      <c r="L920" s="18">
        <v>509.6204</v>
      </c>
      <c r="M920" s="18">
        <v>276.6115</v>
      </c>
      <c r="N920" s="18">
        <v>0.568605</v>
      </c>
      <c r="O920" s="18">
        <v>0.0</v>
      </c>
      <c r="P920" s="18">
        <v>2.5</v>
      </c>
      <c r="Q920" s="18">
        <v>2.5</v>
      </c>
      <c r="R920" s="18">
        <v>44.71985</v>
      </c>
      <c r="S920" s="18">
        <v>162.6429</v>
      </c>
      <c r="T920" s="18">
        <v>2.5</v>
      </c>
      <c r="U920" s="18">
        <v>2.5</v>
      </c>
      <c r="V920" s="18">
        <v>44.71985</v>
      </c>
      <c r="W920" s="18">
        <v>162.6429</v>
      </c>
      <c r="X920" s="18">
        <v>162.6429</v>
      </c>
      <c r="Y920" s="18">
        <v>97.29487</v>
      </c>
      <c r="Z920" s="18">
        <v>0.0</v>
      </c>
      <c r="AA920" s="18">
        <v>53.59063</v>
      </c>
      <c r="AB920" s="18">
        <v>52.21564</v>
      </c>
      <c r="AC920" s="18">
        <v>97.29487</v>
      </c>
      <c r="AD920" s="18">
        <v>28.43573</v>
      </c>
      <c r="AE920" s="18">
        <v>42.53446</v>
      </c>
      <c r="AF920" s="18">
        <v>58.23179</v>
      </c>
      <c r="AG920" s="18">
        <v>71.39822</v>
      </c>
      <c r="AH920" s="18">
        <v>0.0</v>
      </c>
      <c r="AI920" s="18">
        <v>22.31561</v>
      </c>
      <c r="AJ920" s="18">
        <v>15.61117</v>
      </c>
      <c r="AK920" s="18">
        <v>11.57689</v>
      </c>
      <c r="AL920" s="19" t="s">
        <v>58</v>
      </c>
      <c r="AM920" s="19"/>
      <c r="AN920" s="19"/>
      <c r="AO920" s="19"/>
      <c r="AP920" s="19"/>
      <c r="AQ920" s="19"/>
    </row>
    <row r="921">
      <c r="A921" s="14" t="s">
        <v>1367</v>
      </c>
      <c r="B921" s="14" t="s">
        <v>1401</v>
      </c>
      <c r="C921" s="14" t="s">
        <v>1365</v>
      </c>
      <c r="D921" s="14" t="s">
        <v>1400</v>
      </c>
      <c r="E921" s="17">
        <v>46310.0</v>
      </c>
      <c r="F921" s="18">
        <v>9.0</v>
      </c>
      <c r="G921" s="18">
        <v>0.0</v>
      </c>
      <c r="H921" s="18">
        <v>6084.0</v>
      </c>
      <c r="I921" s="18">
        <v>0.0</v>
      </c>
      <c r="J921" s="18">
        <v>1544.322</v>
      </c>
      <c r="K921" s="18">
        <v>1560.667</v>
      </c>
      <c r="L921" s="18">
        <v>1575.826</v>
      </c>
      <c r="M921" s="18">
        <v>1035.101</v>
      </c>
      <c r="N921" s="18">
        <v>0.663243</v>
      </c>
      <c r="O921" s="18">
        <v>4.940873</v>
      </c>
      <c r="P921" s="18">
        <v>18.77321</v>
      </c>
      <c r="Q921" s="18">
        <v>49.55112</v>
      </c>
      <c r="R921" s="18">
        <v>53.59063</v>
      </c>
      <c r="S921" s="18">
        <v>260.9881</v>
      </c>
      <c r="T921" s="18">
        <v>4.940873</v>
      </c>
      <c r="U921" s="18">
        <v>18.77321</v>
      </c>
      <c r="V921" s="18">
        <v>49.55112</v>
      </c>
      <c r="W921" s="18">
        <v>53.59063</v>
      </c>
      <c r="X921" s="18">
        <v>260.9881</v>
      </c>
      <c r="Y921" s="18">
        <v>173.4074</v>
      </c>
      <c r="Z921" s="18">
        <v>0.0</v>
      </c>
      <c r="AA921" s="18">
        <v>53.59063</v>
      </c>
      <c r="AB921" s="18">
        <v>52.21564</v>
      </c>
      <c r="AC921" s="18">
        <v>97.29487</v>
      </c>
      <c r="AD921" s="18">
        <v>11.07744</v>
      </c>
      <c r="AE921" s="18">
        <v>20.84123</v>
      </c>
      <c r="AF921" s="18">
        <v>37.97247</v>
      </c>
      <c r="AG921" s="18">
        <v>21.90637</v>
      </c>
      <c r="AH921" s="18">
        <v>0.0</v>
      </c>
      <c r="AI921" s="18">
        <v>22.31561</v>
      </c>
      <c r="AJ921" s="18">
        <v>15.61117</v>
      </c>
      <c r="AK921" s="18">
        <v>11.57689</v>
      </c>
      <c r="AL921" s="19" t="s">
        <v>58</v>
      </c>
      <c r="AM921" s="19"/>
      <c r="AN921" s="19"/>
      <c r="AO921" s="19"/>
      <c r="AP921" s="19"/>
      <c r="AQ921" s="19"/>
    </row>
    <row r="922">
      <c r="A922" s="14" t="s">
        <v>1369</v>
      </c>
      <c r="B922" s="14" t="s">
        <v>1402</v>
      </c>
      <c r="C922" s="14" t="s">
        <v>1365</v>
      </c>
      <c r="D922" s="14" t="s">
        <v>1400</v>
      </c>
      <c r="E922" s="14" t="s">
        <v>72</v>
      </c>
      <c r="F922" s="18">
        <v>1.0</v>
      </c>
      <c r="G922" s="18">
        <v>0.0</v>
      </c>
      <c r="H922" s="18">
        <v>514.0</v>
      </c>
      <c r="I922" s="18">
        <v>0.0</v>
      </c>
      <c r="J922" s="18">
        <v>74.02725</v>
      </c>
      <c r="K922" s="18">
        <v>73.60132</v>
      </c>
      <c r="L922" s="18">
        <v>73.97929</v>
      </c>
      <c r="M922" s="18">
        <v>73.60132</v>
      </c>
      <c r="N922" s="18">
        <v>1.0</v>
      </c>
      <c r="O922" s="18">
        <v>73.60132</v>
      </c>
      <c r="P922" s="18">
        <v>73.60132</v>
      </c>
      <c r="Q922" s="18">
        <v>73.60132</v>
      </c>
      <c r="R922" s="18">
        <v>73.60132</v>
      </c>
      <c r="S922" s="18">
        <v>73.60132</v>
      </c>
      <c r="T922" s="18">
        <v>73.60132</v>
      </c>
      <c r="U922" s="18">
        <v>73.60132</v>
      </c>
      <c r="V922" s="18">
        <v>73.60132</v>
      </c>
      <c r="W922" s="18">
        <v>73.60132</v>
      </c>
      <c r="X922" s="18">
        <v>73.60132</v>
      </c>
      <c r="Y922" s="18">
        <v>73.60132</v>
      </c>
      <c r="Z922" s="18">
        <v>0.0</v>
      </c>
      <c r="AA922" s="18">
        <v>53.59063</v>
      </c>
      <c r="AB922" s="18">
        <v>52.21564</v>
      </c>
      <c r="AC922" s="18">
        <v>97.29487</v>
      </c>
      <c r="AD922" s="18">
        <v>8.46987</v>
      </c>
      <c r="AE922" s="18">
        <v>12.21681</v>
      </c>
      <c r="AF922" s="18">
        <v>16.02855</v>
      </c>
      <c r="AG922" s="18">
        <v>13.93527</v>
      </c>
      <c r="AH922" s="18">
        <v>0.0</v>
      </c>
      <c r="AI922" s="18">
        <v>22.31561</v>
      </c>
      <c r="AJ922" s="18">
        <v>15.61117</v>
      </c>
      <c r="AK922" s="18">
        <v>11.57689</v>
      </c>
      <c r="AL922" s="19" t="s">
        <v>58</v>
      </c>
      <c r="AM922" s="19"/>
      <c r="AN922" s="19"/>
      <c r="AO922" s="19"/>
      <c r="AP922" s="19"/>
      <c r="AQ922" s="19"/>
    </row>
    <row r="923">
      <c r="A923" s="14" t="s">
        <v>1371</v>
      </c>
      <c r="B923" s="14" t="s">
        <v>1403</v>
      </c>
      <c r="C923" s="14" t="s">
        <v>1365</v>
      </c>
      <c r="D923" s="14" t="s">
        <v>1400</v>
      </c>
      <c r="E923" s="14" t="s">
        <v>75</v>
      </c>
      <c r="F923" s="18">
        <v>1.0</v>
      </c>
      <c r="G923" s="18">
        <v>0.0</v>
      </c>
      <c r="H923" s="18">
        <v>333.0</v>
      </c>
      <c r="I923" s="18">
        <v>0.0</v>
      </c>
      <c r="J923" s="18">
        <v>74.54558</v>
      </c>
      <c r="K923" s="18">
        <v>79.40431</v>
      </c>
      <c r="L923" s="18">
        <v>74.62245</v>
      </c>
      <c r="M923" s="18">
        <v>79.40431</v>
      </c>
      <c r="N923" s="18">
        <v>1.0</v>
      </c>
      <c r="O923" s="18">
        <v>79.40431</v>
      </c>
      <c r="P923" s="18">
        <v>79.40431</v>
      </c>
      <c r="Q923" s="18">
        <v>79.40431</v>
      </c>
      <c r="R923" s="18">
        <v>79.40431</v>
      </c>
      <c r="S923" s="18">
        <v>79.40431</v>
      </c>
      <c r="T923" s="18">
        <v>79.40431</v>
      </c>
      <c r="U923" s="18">
        <v>79.40431</v>
      </c>
      <c r="V923" s="18">
        <v>79.40431</v>
      </c>
      <c r="W923" s="18">
        <v>79.40431</v>
      </c>
      <c r="X923" s="18">
        <v>79.40431</v>
      </c>
      <c r="Y923" s="18">
        <v>79.40431</v>
      </c>
      <c r="Z923" s="18">
        <v>0.0</v>
      </c>
      <c r="AA923" s="18">
        <v>53.59063</v>
      </c>
      <c r="AB923" s="18">
        <v>52.21564</v>
      </c>
      <c r="AC923" s="18">
        <v>97.29487</v>
      </c>
      <c r="AD923" s="18">
        <v>0.0</v>
      </c>
      <c r="AE923" s="18">
        <v>6.329501</v>
      </c>
      <c r="AF923" s="18">
        <v>7.651149</v>
      </c>
      <c r="AG923" s="18">
        <v>3.368051</v>
      </c>
      <c r="AH923" s="18">
        <v>0.0</v>
      </c>
      <c r="AI923" s="18">
        <v>22.31561</v>
      </c>
      <c r="AJ923" s="18">
        <v>15.61117</v>
      </c>
      <c r="AK923" s="18">
        <v>11.57689</v>
      </c>
      <c r="AL923" s="19" t="s">
        <v>58</v>
      </c>
      <c r="AM923" s="19"/>
      <c r="AN923" s="19"/>
      <c r="AO923" s="19"/>
      <c r="AP923" s="19"/>
      <c r="AQ923" s="19"/>
    </row>
    <row r="924">
      <c r="A924" s="14" t="s">
        <v>1375</v>
      </c>
      <c r="B924" s="14" t="s">
        <v>1404</v>
      </c>
      <c r="C924" s="14" t="s">
        <v>1365</v>
      </c>
      <c r="D924" s="14" t="s">
        <v>1400</v>
      </c>
      <c r="E924" s="20">
        <v>46300.0</v>
      </c>
      <c r="F924" s="18">
        <v>10.0</v>
      </c>
      <c r="G924" s="18">
        <v>0.0</v>
      </c>
      <c r="H924" s="18">
        <v>4418.0</v>
      </c>
      <c r="I924" s="18">
        <v>0.0</v>
      </c>
      <c r="J924" s="18">
        <v>1236.805</v>
      </c>
      <c r="K924" s="18">
        <v>1193.87</v>
      </c>
      <c r="L924" s="18">
        <v>1150.12</v>
      </c>
      <c r="M924" s="18">
        <v>983.4456</v>
      </c>
      <c r="N924" s="18">
        <v>0.823746</v>
      </c>
      <c r="O924" s="18">
        <v>12.0</v>
      </c>
      <c r="P924" s="18">
        <v>15.65905</v>
      </c>
      <c r="Q924" s="18">
        <v>15.92675</v>
      </c>
      <c r="R924" s="18">
        <v>24.9886</v>
      </c>
      <c r="S924" s="18">
        <v>70.17338</v>
      </c>
      <c r="T924" s="18">
        <v>12.0</v>
      </c>
      <c r="U924" s="18">
        <v>15.65905</v>
      </c>
      <c r="V924" s="18">
        <v>15.92675</v>
      </c>
      <c r="W924" s="18">
        <v>24.9886</v>
      </c>
      <c r="X924" s="18">
        <v>70.17338</v>
      </c>
      <c r="Y924" s="18">
        <v>119.387</v>
      </c>
      <c r="Z924" s="18">
        <v>0.0</v>
      </c>
      <c r="AA924" s="18">
        <v>53.59063</v>
      </c>
      <c r="AB924" s="18">
        <v>52.21564</v>
      </c>
      <c r="AC924" s="18">
        <v>97.29487</v>
      </c>
      <c r="AD924" s="18">
        <v>14.8027</v>
      </c>
      <c r="AE924" s="18">
        <v>27.75745</v>
      </c>
      <c r="AF924" s="18">
        <v>49.4783</v>
      </c>
      <c r="AG924" s="18">
        <v>40.98145</v>
      </c>
      <c r="AH924" s="18">
        <v>0.0</v>
      </c>
      <c r="AI924" s="18">
        <v>22.31561</v>
      </c>
      <c r="AJ924" s="18">
        <v>15.61117</v>
      </c>
      <c r="AK924" s="18">
        <v>11.57689</v>
      </c>
      <c r="AL924" s="19" t="s">
        <v>58</v>
      </c>
      <c r="AM924" s="19"/>
      <c r="AN924" s="19"/>
      <c r="AO924" s="19"/>
      <c r="AP924" s="19"/>
      <c r="AQ924" s="19"/>
    </row>
    <row r="925">
      <c r="A925" s="14" t="s">
        <v>1377</v>
      </c>
      <c r="B925" s="14" t="s">
        <v>1405</v>
      </c>
      <c r="C925" s="14" t="s">
        <v>1365</v>
      </c>
      <c r="D925" s="14" t="s">
        <v>1400</v>
      </c>
      <c r="E925" s="14" t="s">
        <v>62</v>
      </c>
      <c r="F925" s="18">
        <v>39.0</v>
      </c>
      <c r="G925" s="18">
        <v>0.0</v>
      </c>
      <c r="H925" s="18">
        <v>0.0</v>
      </c>
      <c r="I925" s="18">
        <v>0.0</v>
      </c>
      <c r="J925" s="18">
        <v>0.0</v>
      </c>
      <c r="K925" s="18">
        <v>0.0</v>
      </c>
      <c r="L925" s="18">
        <v>0.0</v>
      </c>
      <c r="M925" s="18">
        <v>0.0</v>
      </c>
      <c r="N925" s="18">
        <v>0.0</v>
      </c>
      <c r="O925" s="18">
        <v>0.0</v>
      </c>
      <c r="P925" s="18">
        <v>0.0</v>
      </c>
      <c r="Q925" s="18">
        <v>0.0</v>
      </c>
      <c r="R925" s="18">
        <v>0.0</v>
      </c>
      <c r="S925" s="18">
        <v>0.0</v>
      </c>
      <c r="T925" s="18">
        <v>0.0</v>
      </c>
      <c r="U925" s="18">
        <v>0.0</v>
      </c>
      <c r="V925" s="18">
        <v>0.0</v>
      </c>
      <c r="W925" s="18">
        <v>0.0</v>
      </c>
      <c r="X925" s="18">
        <v>0.0</v>
      </c>
      <c r="Y925" s="18">
        <v>0.0</v>
      </c>
      <c r="Z925" s="18">
        <v>0.0</v>
      </c>
      <c r="AA925" s="18">
        <v>53.59063</v>
      </c>
      <c r="AB925" s="18">
        <v>52.21564</v>
      </c>
      <c r="AC925" s="18">
        <v>97.29487</v>
      </c>
      <c r="AD925" s="18">
        <v>0.0</v>
      </c>
      <c r="AE925" s="18">
        <v>0.0</v>
      </c>
      <c r="AF925" s="18">
        <v>0.0</v>
      </c>
      <c r="AG925" s="18">
        <v>0.0</v>
      </c>
      <c r="AH925" s="18">
        <v>0.0</v>
      </c>
      <c r="AI925" s="18">
        <v>22.31561</v>
      </c>
      <c r="AJ925" s="18">
        <v>15.61117</v>
      </c>
      <c r="AK925" s="18">
        <v>11.57689</v>
      </c>
      <c r="AL925" s="19" t="s">
        <v>58</v>
      </c>
      <c r="AM925" s="19"/>
      <c r="AN925" s="19"/>
      <c r="AO925" s="19"/>
      <c r="AP925" s="19"/>
      <c r="AQ925" s="19"/>
    </row>
    <row r="926">
      <c r="A926" s="14" t="s">
        <v>1363</v>
      </c>
      <c r="B926" s="14" t="s">
        <v>1406</v>
      </c>
      <c r="C926" s="14" t="s">
        <v>1365</v>
      </c>
      <c r="D926" s="14" t="s">
        <v>1407</v>
      </c>
      <c r="E926" s="14" t="s">
        <v>88</v>
      </c>
      <c r="F926" s="18">
        <v>1.0</v>
      </c>
      <c r="G926" s="18">
        <v>0.0</v>
      </c>
      <c r="H926" s="18">
        <v>0.0</v>
      </c>
      <c r="I926" s="18">
        <v>0.0</v>
      </c>
      <c r="J926" s="18">
        <v>0.5</v>
      </c>
      <c r="K926" s="18">
        <v>0.5</v>
      </c>
      <c r="L926" s="18">
        <v>0.583333</v>
      </c>
      <c r="M926" s="18">
        <v>0.5</v>
      </c>
      <c r="N926" s="18">
        <v>1.0</v>
      </c>
      <c r="O926" s="18">
        <v>0.5</v>
      </c>
      <c r="P926" s="18">
        <v>0.5</v>
      </c>
      <c r="Q926" s="18">
        <v>0.5</v>
      </c>
      <c r="R926" s="18">
        <v>0.5</v>
      </c>
      <c r="S926" s="18">
        <v>0.5</v>
      </c>
      <c r="T926" s="18">
        <v>0.5</v>
      </c>
      <c r="U926" s="18">
        <v>0.5</v>
      </c>
      <c r="V926" s="18">
        <v>0.5</v>
      </c>
      <c r="W926" s="18">
        <v>0.5</v>
      </c>
      <c r="X926" s="18">
        <v>0.5</v>
      </c>
      <c r="Y926" s="18">
        <v>0.5</v>
      </c>
      <c r="Z926" s="18">
        <v>0.0</v>
      </c>
      <c r="AA926" s="18">
        <v>11.57689</v>
      </c>
      <c r="AB926" s="18">
        <v>0.21958</v>
      </c>
      <c r="AC926" s="18">
        <v>0.5</v>
      </c>
      <c r="AD926" s="18">
        <v>28.43573</v>
      </c>
      <c r="AE926" s="18">
        <v>42.53446</v>
      </c>
      <c r="AF926" s="18">
        <v>58.23179</v>
      </c>
      <c r="AG926" s="18">
        <v>71.39822</v>
      </c>
      <c r="AH926" s="18">
        <v>0.0</v>
      </c>
      <c r="AI926" s="18">
        <v>22.31561</v>
      </c>
      <c r="AJ926" s="18">
        <v>15.61117</v>
      </c>
      <c r="AK926" s="18">
        <v>11.57689</v>
      </c>
      <c r="AL926" s="19" t="s">
        <v>58</v>
      </c>
      <c r="AM926" s="19"/>
      <c r="AN926" s="19"/>
      <c r="AO926" s="19"/>
      <c r="AP926" s="19"/>
      <c r="AQ926" s="19"/>
    </row>
    <row r="927">
      <c r="A927" s="14" t="s">
        <v>1373</v>
      </c>
      <c r="B927" s="14" t="s">
        <v>1408</v>
      </c>
      <c r="C927" s="14" t="s">
        <v>1365</v>
      </c>
      <c r="D927" s="14" t="s">
        <v>1407</v>
      </c>
      <c r="E927" s="14" t="s">
        <v>60</v>
      </c>
      <c r="F927" s="18">
        <v>1.0</v>
      </c>
      <c r="G927" s="18">
        <v>0.0</v>
      </c>
      <c r="H927" s="18">
        <v>408.0</v>
      </c>
      <c r="I927" s="18">
        <v>0.0</v>
      </c>
      <c r="J927" s="18">
        <v>10.75837</v>
      </c>
      <c r="K927" s="18">
        <v>11.57689</v>
      </c>
      <c r="L927" s="18">
        <v>11.94897</v>
      </c>
      <c r="M927" s="18">
        <v>11.57689</v>
      </c>
      <c r="N927" s="18">
        <v>1.0</v>
      </c>
      <c r="O927" s="18">
        <v>11.57689</v>
      </c>
      <c r="P927" s="18">
        <v>11.57689</v>
      </c>
      <c r="Q927" s="18">
        <v>11.57689</v>
      </c>
      <c r="R927" s="18">
        <v>11.57689</v>
      </c>
      <c r="S927" s="18">
        <v>11.57689</v>
      </c>
      <c r="T927" s="18">
        <v>11.57689</v>
      </c>
      <c r="U927" s="18">
        <v>11.57689</v>
      </c>
      <c r="V927" s="18">
        <v>11.57689</v>
      </c>
      <c r="W927" s="18">
        <v>11.57689</v>
      </c>
      <c r="X927" s="18">
        <v>11.57689</v>
      </c>
      <c r="Y927" s="18">
        <v>11.57689</v>
      </c>
      <c r="Z927" s="18">
        <v>0.0</v>
      </c>
      <c r="AA927" s="18">
        <v>11.57689</v>
      </c>
      <c r="AB927" s="18">
        <v>0.21958</v>
      </c>
      <c r="AC927" s="18">
        <v>0.5</v>
      </c>
      <c r="AD927" s="18">
        <v>4.664888</v>
      </c>
      <c r="AE927" s="18">
        <v>6.122811</v>
      </c>
      <c r="AF927" s="18">
        <v>11.35311</v>
      </c>
      <c r="AG927" s="18">
        <v>11.57689</v>
      </c>
      <c r="AH927" s="18">
        <v>0.0</v>
      </c>
      <c r="AI927" s="18">
        <v>22.31561</v>
      </c>
      <c r="AJ927" s="18">
        <v>15.61117</v>
      </c>
      <c r="AK927" s="18">
        <v>11.57689</v>
      </c>
      <c r="AL927" s="19" t="s">
        <v>58</v>
      </c>
      <c r="AM927" s="19"/>
      <c r="AN927" s="19"/>
      <c r="AO927" s="19"/>
      <c r="AP927" s="19"/>
      <c r="AQ927" s="19"/>
    </row>
    <row r="928">
      <c r="A928" s="14" t="s">
        <v>1375</v>
      </c>
      <c r="B928" s="14" t="s">
        <v>1409</v>
      </c>
      <c r="C928" s="14" t="s">
        <v>1365</v>
      </c>
      <c r="D928" s="14" t="s">
        <v>1407</v>
      </c>
      <c r="E928" s="20">
        <v>46300.0</v>
      </c>
      <c r="F928" s="18">
        <v>2.0</v>
      </c>
      <c r="G928" s="18">
        <v>0.0</v>
      </c>
      <c r="H928" s="18">
        <v>0.0</v>
      </c>
      <c r="I928" s="18">
        <v>0.0</v>
      </c>
      <c r="J928" s="18">
        <v>0.0</v>
      </c>
      <c r="K928" s="18">
        <v>0.0</v>
      </c>
      <c r="L928" s="18">
        <v>0.0</v>
      </c>
      <c r="M928" s="18">
        <v>0.0</v>
      </c>
      <c r="N928" s="18">
        <v>0.0</v>
      </c>
      <c r="O928" s="18">
        <v>0.0</v>
      </c>
      <c r="P928" s="18">
        <v>0.0</v>
      </c>
      <c r="Q928" s="18">
        <v>0.0</v>
      </c>
      <c r="R928" s="18">
        <v>0.0</v>
      </c>
      <c r="S928" s="18">
        <v>0.0</v>
      </c>
      <c r="T928" s="18">
        <v>0.0</v>
      </c>
      <c r="U928" s="18">
        <v>0.0</v>
      </c>
      <c r="V928" s="18">
        <v>0.0</v>
      </c>
      <c r="W928" s="18">
        <v>0.0</v>
      </c>
      <c r="X928" s="18">
        <v>0.0</v>
      </c>
      <c r="Y928" s="18">
        <v>0.0</v>
      </c>
      <c r="Z928" s="18">
        <v>0.0</v>
      </c>
      <c r="AA928" s="18">
        <v>11.57689</v>
      </c>
      <c r="AB928" s="18">
        <v>0.21958</v>
      </c>
      <c r="AC928" s="18">
        <v>0.5</v>
      </c>
      <c r="AD928" s="18">
        <v>14.8027</v>
      </c>
      <c r="AE928" s="18">
        <v>27.75745</v>
      </c>
      <c r="AF928" s="18">
        <v>49.4783</v>
      </c>
      <c r="AG928" s="18">
        <v>40.98145</v>
      </c>
      <c r="AH928" s="18">
        <v>0.0</v>
      </c>
      <c r="AI928" s="18">
        <v>22.31561</v>
      </c>
      <c r="AJ928" s="18">
        <v>15.61117</v>
      </c>
      <c r="AK928" s="18">
        <v>11.57689</v>
      </c>
      <c r="AL928" s="19" t="s">
        <v>58</v>
      </c>
      <c r="AM928" s="19"/>
      <c r="AN928" s="19"/>
      <c r="AO928" s="19"/>
      <c r="AP928" s="19"/>
      <c r="AQ928" s="19"/>
    </row>
    <row r="929">
      <c r="A929" s="14" t="s">
        <v>1377</v>
      </c>
      <c r="B929" s="14" t="s">
        <v>1410</v>
      </c>
      <c r="C929" s="14" t="s">
        <v>1365</v>
      </c>
      <c r="D929" s="14" t="s">
        <v>1407</v>
      </c>
      <c r="E929" s="14" t="s">
        <v>62</v>
      </c>
      <c r="F929" s="18">
        <v>51.0</v>
      </c>
      <c r="G929" s="18">
        <v>4.0</v>
      </c>
      <c r="H929" s="18">
        <v>56.0</v>
      </c>
      <c r="I929" s="18">
        <v>56.0</v>
      </c>
      <c r="J929" s="18">
        <v>0.0</v>
      </c>
      <c r="K929" s="18">
        <v>0.0</v>
      </c>
      <c r="L929" s="18">
        <v>0.0</v>
      </c>
      <c r="M929" s="18">
        <v>0.0</v>
      </c>
      <c r="N929" s="18">
        <v>0.0</v>
      </c>
      <c r="O929" s="18">
        <v>0.0</v>
      </c>
      <c r="P929" s="18">
        <v>0.0</v>
      </c>
      <c r="Q929" s="18">
        <v>0.0</v>
      </c>
      <c r="R929" s="18">
        <v>0.0</v>
      </c>
      <c r="S929" s="18">
        <v>0.0</v>
      </c>
      <c r="T929" s="18">
        <v>0.0</v>
      </c>
      <c r="U929" s="18">
        <v>0.0</v>
      </c>
      <c r="V929" s="18">
        <v>0.0</v>
      </c>
      <c r="W929" s="18">
        <v>0.0</v>
      </c>
      <c r="X929" s="18">
        <v>0.0</v>
      </c>
      <c r="Y929" s="18">
        <v>0.0</v>
      </c>
      <c r="Z929" s="18">
        <v>0.0</v>
      </c>
      <c r="AA929" s="18">
        <v>11.57689</v>
      </c>
      <c r="AB929" s="18">
        <v>0.21958</v>
      </c>
      <c r="AC929" s="18">
        <v>0.5</v>
      </c>
      <c r="AD929" s="18">
        <v>0.0</v>
      </c>
      <c r="AE929" s="18">
        <v>0.0</v>
      </c>
      <c r="AF929" s="18">
        <v>0.0</v>
      </c>
      <c r="AG929" s="18">
        <v>0.0</v>
      </c>
      <c r="AH929" s="18">
        <v>0.0</v>
      </c>
      <c r="AI929" s="18">
        <v>22.31561</v>
      </c>
      <c r="AJ929" s="18">
        <v>15.61117</v>
      </c>
      <c r="AK929" s="18">
        <v>11.57689</v>
      </c>
      <c r="AL929" s="19" t="s">
        <v>58</v>
      </c>
      <c r="AM929" s="19"/>
      <c r="AN929" s="19"/>
      <c r="AO929" s="19"/>
      <c r="AP929" s="19"/>
      <c r="AQ929" s="19"/>
    </row>
    <row r="930">
      <c r="A930" s="14" t="s">
        <v>1363</v>
      </c>
      <c r="B930" s="14" t="s">
        <v>1411</v>
      </c>
      <c r="C930" s="14" t="s">
        <v>1365</v>
      </c>
      <c r="D930" s="14" t="s">
        <v>1412</v>
      </c>
      <c r="E930" s="14" t="s">
        <v>88</v>
      </c>
      <c r="F930" s="18">
        <v>6.0</v>
      </c>
      <c r="G930" s="18">
        <v>0.0</v>
      </c>
      <c r="H930" s="18">
        <v>30607.0</v>
      </c>
      <c r="I930" s="18">
        <v>0.0</v>
      </c>
      <c r="J930" s="18">
        <v>429.7818</v>
      </c>
      <c r="K930" s="18">
        <v>428.3893</v>
      </c>
      <c r="L930" s="18">
        <v>369.2979</v>
      </c>
      <c r="M930" s="18">
        <v>357.6611</v>
      </c>
      <c r="N930" s="18">
        <v>0.834897</v>
      </c>
      <c r="O930" s="18">
        <v>0.0</v>
      </c>
      <c r="P930" s="18">
        <v>0.0</v>
      </c>
      <c r="Q930" s="18">
        <v>0.0</v>
      </c>
      <c r="R930" s="18">
        <v>49.79454</v>
      </c>
      <c r="S930" s="18">
        <v>123.3609</v>
      </c>
      <c r="T930" s="18">
        <v>20.93368</v>
      </c>
      <c r="U930" s="18">
        <v>20.93368</v>
      </c>
      <c r="V930" s="18">
        <v>49.79454</v>
      </c>
      <c r="W930" s="18">
        <v>123.3609</v>
      </c>
      <c r="X930" s="18">
        <v>123.3609</v>
      </c>
      <c r="Y930" s="18">
        <v>71.39822</v>
      </c>
      <c r="Z930" s="18">
        <v>0.0</v>
      </c>
      <c r="AA930" s="18">
        <v>28.67847</v>
      </c>
      <c r="AB930" s="18">
        <v>17.25402</v>
      </c>
      <c r="AC930" s="18">
        <v>37.60248</v>
      </c>
      <c r="AD930" s="18">
        <v>28.43573</v>
      </c>
      <c r="AE930" s="18">
        <v>42.53446</v>
      </c>
      <c r="AF930" s="18">
        <v>58.23179</v>
      </c>
      <c r="AG930" s="18">
        <v>71.39822</v>
      </c>
      <c r="AH930" s="18">
        <v>0.0</v>
      </c>
      <c r="AI930" s="18">
        <v>22.31561</v>
      </c>
      <c r="AJ930" s="18">
        <v>15.61117</v>
      </c>
      <c r="AK930" s="18">
        <v>11.57689</v>
      </c>
      <c r="AL930" s="19" t="s">
        <v>58</v>
      </c>
      <c r="AM930" s="19"/>
      <c r="AN930" s="19"/>
      <c r="AO930" s="19"/>
      <c r="AP930" s="19"/>
      <c r="AQ930" s="19"/>
    </row>
    <row r="931">
      <c r="A931" s="14" t="s">
        <v>1367</v>
      </c>
      <c r="B931" s="14" t="s">
        <v>1413</v>
      </c>
      <c r="C931" s="14" t="s">
        <v>1365</v>
      </c>
      <c r="D931" s="14" t="s">
        <v>1412</v>
      </c>
      <c r="E931" s="17">
        <v>46310.0</v>
      </c>
      <c r="F931" s="18">
        <v>1.0</v>
      </c>
      <c r="G931" s="18">
        <v>0.0</v>
      </c>
      <c r="H931" s="18">
        <v>1312.0</v>
      </c>
      <c r="I931" s="18">
        <v>0.0</v>
      </c>
      <c r="J931" s="18">
        <v>23.40707</v>
      </c>
      <c r="K931" s="18">
        <v>21.90637</v>
      </c>
      <c r="L931" s="18">
        <v>21.4916</v>
      </c>
      <c r="M931" s="18">
        <v>21.90637</v>
      </c>
      <c r="N931" s="18">
        <v>1.0</v>
      </c>
      <c r="O931" s="18">
        <v>21.90637</v>
      </c>
      <c r="P931" s="18">
        <v>21.90637</v>
      </c>
      <c r="Q931" s="18">
        <v>21.90637</v>
      </c>
      <c r="R931" s="18">
        <v>21.90637</v>
      </c>
      <c r="S931" s="18">
        <v>21.90637</v>
      </c>
      <c r="T931" s="18">
        <v>21.90637</v>
      </c>
      <c r="U931" s="18">
        <v>21.90637</v>
      </c>
      <c r="V931" s="18">
        <v>21.90637</v>
      </c>
      <c r="W931" s="18">
        <v>21.90637</v>
      </c>
      <c r="X931" s="18">
        <v>21.90637</v>
      </c>
      <c r="Y931" s="18">
        <v>21.90637</v>
      </c>
      <c r="Z931" s="18">
        <v>0.0</v>
      </c>
      <c r="AA931" s="18">
        <v>28.67847</v>
      </c>
      <c r="AB931" s="18">
        <v>17.25402</v>
      </c>
      <c r="AC931" s="18">
        <v>37.60248</v>
      </c>
      <c r="AD931" s="18">
        <v>11.07744</v>
      </c>
      <c r="AE931" s="18">
        <v>20.84123</v>
      </c>
      <c r="AF931" s="18">
        <v>37.97247</v>
      </c>
      <c r="AG931" s="18">
        <v>21.90637</v>
      </c>
      <c r="AH931" s="18">
        <v>0.0</v>
      </c>
      <c r="AI931" s="18">
        <v>22.31561</v>
      </c>
      <c r="AJ931" s="18">
        <v>15.61117</v>
      </c>
      <c r="AK931" s="18">
        <v>11.57689</v>
      </c>
      <c r="AL931" s="19" t="s">
        <v>58</v>
      </c>
      <c r="AM931" s="19"/>
      <c r="AN931" s="19"/>
      <c r="AO931" s="19"/>
      <c r="AP931" s="19"/>
      <c r="AQ931" s="19"/>
    </row>
    <row r="932">
      <c r="A932" s="14" t="s">
        <v>1369</v>
      </c>
      <c r="B932" s="14" t="s">
        <v>1414</v>
      </c>
      <c r="C932" s="14" t="s">
        <v>1365</v>
      </c>
      <c r="D932" s="14" t="s">
        <v>1412</v>
      </c>
      <c r="E932" s="14" t="s">
        <v>72</v>
      </c>
      <c r="F932" s="18">
        <v>7.0</v>
      </c>
      <c r="G932" s="18">
        <v>0.0</v>
      </c>
      <c r="H932" s="18">
        <v>6552.0</v>
      </c>
      <c r="I932" s="18">
        <v>0.0</v>
      </c>
      <c r="J932" s="18">
        <v>175.1613</v>
      </c>
      <c r="K932" s="18">
        <v>191.3501</v>
      </c>
      <c r="L932" s="18">
        <v>200.0584</v>
      </c>
      <c r="M932" s="18">
        <v>121.8083</v>
      </c>
      <c r="N932" s="18">
        <v>0.636573</v>
      </c>
      <c r="O932" s="18">
        <v>7.449201</v>
      </c>
      <c r="P932" s="18">
        <v>8.411649</v>
      </c>
      <c r="Q932" s="18">
        <v>9.896009</v>
      </c>
      <c r="R932" s="18">
        <v>15.10642</v>
      </c>
      <c r="S932" s="18">
        <v>28.67847</v>
      </c>
      <c r="T932" s="18">
        <v>7.449201</v>
      </c>
      <c r="U932" s="18">
        <v>8.411649</v>
      </c>
      <c r="V932" s="18">
        <v>9.896009</v>
      </c>
      <c r="W932" s="18">
        <v>15.10642</v>
      </c>
      <c r="X932" s="18">
        <v>28.67847</v>
      </c>
      <c r="Y932" s="18">
        <v>27.33572</v>
      </c>
      <c r="Z932" s="18">
        <v>0.0</v>
      </c>
      <c r="AA932" s="18">
        <v>28.67847</v>
      </c>
      <c r="AB932" s="18">
        <v>17.25402</v>
      </c>
      <c r="AC932" s="18">
        <v>37.60248</v>
      </c>
      <c r="AD932" s="18">
        <v>8.46987</v>
      </c>
      <c r="AE932" s="18">
        <v>12.21681</v>
      </c>
      <c r="AF932" s="18">
        <v>16.02855</v>
      </c>
      <c r="AG932" s="18">
        <v>13.93527</v>
      </c>
      <c r="AH932" s="18">
        <v>0.0</v>
      </c>
      <c r="AI932" s="18">
        <v>22.31561</v>
      </c>
      <c r="AJ932" s="18">
        <v>15.61117</v>
      </c>
      <c r="AK932" s="18">
        <v>11.57689</v>
      </c>
      <c r="AL932" s="19" t="s">
        <v>58</v>
      </c>
      <c r="AM932" s="19"/>
      <c r="AN932" s="19"/>
      <c r="AO932" s="19"/>
      <c r="AP932" s="19"/>
      <c r="AQ932" s="19"/>
    </row>
    <row r="933">
      <c r="A933" s="14" t="s">
        <v>1373</v>
      </c>
      <c r="B933" s="14" t="s">
        <v>1415</v>
      </c>
      <c r="C933" s="14" t="s">
        <v>1365</v>
      </c>
      <c r="D933" s="14" t="s">
        <v>1412</v>
      </c>
      <c r="E933" s="14" t="s">
        <v>60</v>
      </c>
      <c r="F933" s="18">
        <v>1.0</v>
      </c>
      <c r="G933" s="18">
        <v>0.0</v>
      </c>
      <c r="H933" s="18">
        <v>6783.0</v>
      </c>
      <c r="I933" s="18">
        <v>0.0</v>
      </c>
      <c r="J933" s="18">
        <v>39.53473</v>
      </c>
      <c r="K933" s="18">
        <v>37.60248</v>
      </c>
      <c r="L933" s="18">
        <v>32.23893</v>
      </c>
      <c r="M933" s="18">
        <v>37.60248</v>
      </c>
      <c r="N933" s="18">
        <v>1.0</v>
      </c>
      <c r="O933" s="18">
        <v>37.60248</v>
      </c>
      <c r="P933" s="18">
        <v>37.60248</v>
      </c>
      <c r="Q933" s="18">
        <v>37.60248</v>
      </c>
      <c r="R933" s="18">
        <v>37.60248</v>
      </c>
      <c r="S933" s="18">
        <v>37.60248</v>
      </c>
      <c r="T933" s="18">
        <v>37.60248</v>
      </c>
      <c r="U933" s="18">
        <v>37.60248</v>
      </c>
      <c r="V933" s="18">
        <v>37.60248</v>
      </c>
      <c r="W933" s="18">
        <v>37.60248</v>
      </c>
      <c r="X933" s="18">
        <v>37.60248</v>
      </c>
      <c r="Y933" s="18">
        <v>37.60248</v>
      </c>
      <c r="Z933" s="18">
        <v>0.0</v>
      </c>
      <c r="AA933" s="18">
        <v>28.67847</v>
      </c>
      <c r="AB933" s="18">
        <v>17.25402</v>
      </c>
      <c r="AC933" s="18">
        <v>37.60248</v>
      </c>
      <c r="AD933" s="18">
        <v>4.664888</v>
      </c>
      <c r="AE933" s="18">
        <v>6.122811</v>
      </c>
      <c r="AF933" s="18">
        <v>11.35311</v>
      </c>
      <c r="AG933" s="18">
        <v>11.57689</v>
      </c>
      <c r="AH933" s="18">
        <v>0.0</v>
      </c>
      <c r="AI933" s="18">
        <v>22.31561</v>
      </c>
      <c r="AJ933" s="18">
        <v>15.61117</v>
      </c>
      <c r="AK933" s="18">
        <v>11.57689</v>
      </c>
      <c r="AL933" s="19" t="s">
        <v>58</v>
      </c>
      <c r="AM933" s="19"/>
      <c r="AN933" s="19"/>
      <c r="AO933" s="19"/>
      <c r="AP933" s="19"/>
      <c r="AQ933" s="19"/>
    </row>
    <row r="934">
      <c r="A934" s="14" t="s">
        <v>1375</v>
      </c>
      <c r="B934" s="14" t="s">
        <v>1416</v>
      </c>
      <c r="C934" s="14" t="s">
        <v>1365</v>
      </c>
      <c r="D934" s="14" t="s">
        <v>1412</v>
      </c>
      <c r="E934" s="17">
        <v>46300.0</v>
      </c>
      <c r="F934" s="18">
        <v>4.0</v>
      </c>
      <c r="G934" s="18">
        <v>0.0</v>
      </c>
      <c r="H934" s="18">
        <v>769.0</v>
      </c>
      <c r="I934" s="18">
        <v>0.0</v>
      </c>
      <c r="J934" s="18">
        <v>232.9037</v>
      </c>
      <c r="K934" s="18">
        <v>217.9606</v>
      </c>
      <c r="L934" s="18">
        <v>216.5658</v>
      </c>
      <c r="M934" s="18">
        <v>190.5359</v>
      </c>
      <c r="N934" s="18">
        <v>0.874176</v>
      </c>
      <c r="O934" s="18">
        <v>0.0</v>
      </c>
      <c r="P934" s="18">
        <v>0.0</v>
      </c>
      <c r="Q934" s="18">
        <v>0.0</v>
      </c>
      <c r="R934" s="18">
        <v>27.42464</v>
      </c>
      <c r="S934" s="18">
        <v>27.42464</v>
      </c>
      <c r="T934" s="18">
        <v>27.42464</v>
      </c>
      <c r="U934" s="18">
        <v>27.42464</v>
      </c>
      <c r="V934" s="18">
        <v>27.42464</v>
      </c>
      <c r="W934" s="18">
        <v>190.5359</v>
      </c>
      <c r="X934" s="18">
        <v>190.5359</v>
      </c>
      <c r="Y934" s="18">
        <v>54.49014</v>
      </c>
      <c r="Z934" s="18">
        <v>0.0</v>
      </c>
      <c r="AA934" s="18">
        <v>28.67847</v>
      </c>
      <c r="AB934" s="18">
        <v>17.25402</v>
      </c>
      <c r="AC934" s="18">
        <v>37.60248</v>
      </c>
      <c r="AD934" s="18">
        <v>14.8027</v>
      </c>
      <c r="AE934" s="18">
        <v>27.75745</v>
      </c>
      <c r="AF934" s="18">
        <v>49.4783</v>
      </c>
      <c r="AG934" s="18">
        <v>40.98145</v>
      </c>
      <c r="AH934" s="18">
        <v>0.0</v>
      </c>
      <c r="AI934" s="18">
        <v>22.31561</v>
      </c>
      <c r="AJ934" s="18">
        <v>15.61117</v>
      </c>
      <c r="AK934" s="18">
        <v>11.57689</v>
      </c>
      <c r="AL934" s="19" t="s">
        <v>58</v>
      </c>
      <c r="AM934" s="19"/>
      <c r="AN934" s="19"/>
      <c r="AO934" s="19"/>
      <c r="AP934" s="19"/>
      <c r="AQ934" s="19"/>
    </row>
    <row r="935">
      <c r="A935" s="14" t="s">
        <v>1377</v>
      </c>
      <c r="B935" s="14" t="s">
        <v>1417</v>
      </c>
      <c r="C935" s="14" t="s">
        <v>1365</v>
      </c>
      <c r="D935" s="14" t="s">
        <v>1412</v>
      </c>
      <c r="E935" s="14" t="s">
        <v>62</v>
      </c>
      <c r="F935" s="18">
        <v>33.0</v>
      </c>
      <c r="G935" s="18">
        <v>3.0</v>
      </c>
      <c r="H935" s="18">
        <v>41.0</v>
      </c>
      <c r="I935" s="18">
        <v>41.0</v>
      </c>
      <c r="J935" s="18">
        <v>0.0</v>
      </c>
      <c r="K935" s="18">
        <v>0.0</v>
      </c>
      <c r="L935" s="18">
        <v>0.0</v>
      </c>
      <c r="M935" s="18">
        <v>0.0</v>
      </c>
      <c r="N935" s="18">
        <v>0.0</v>
      </c>
      <c r="O935" s="18">
        <v>0.0</v>
      </c>
      <c r="P935" s="18">
        <v>0.0</v>
      </c>
      <c r="Q935" s="18">
        <v>0.0</v>
      </c>
      <c r="R935" s="18">
        <v>0.0</v>
      </c>
      <c r="S935" s="18">
        <v>0.0</v>
      </c>
      <c r="T935" s="18">
        <v>0.0</v>
      </c>
      <c r="U935" s="18">
        <v>0.0</v>
      </c>
      <c r="V935" s="18">
        <v>0.0</v>
      </c>
      <c r="W935" s="18">
        <v>0.0</v>
      </c>
      <c r="X935" s="18">
        <v>0.0</v>
      </c>
      <c r="Y935" s="18">
        <v>0.0</v>
      </c>
      <c r="Z935" s="18">
        <v>0.0</v>
      </c>
      <c r="AA935" s="18">
        <v>28.67847</v>
      </c>
      <c r="AB935" s="18">
        <v>17.25402</v>
      </c>
      <c r="AC935" s="18">
        <v>37.60248</v>
      </c>
      <c r="AD935" s="18">
        <v>0.0</v>
      </c>
      <c r="AE935" s="18">
        <v>0.0</v>
      </c>
      <c r="AF935" s="18">
        <v>0.0</v>
      </c>
      <c r="AG935" s="18">
        <v>0.0</v>
      </c>
      <c r="AH935" s="18">
        <v>0.0</v>
      </c>
      <c r="AI935" s="18">
        <v>22.31561</v>
      </c>
      <c r="AJ935" s="18">
        <v>15.61117</v>
      </c>
      <c r="AK935" s="18">
        <v>11.57689</v>
      </c>
      <c r="AL935" s="19" t="s">
        <v>58</v>
      </c>
      <c r="AM935" s="19"/>
      <c r="AN935" s="19"/>
      <c r="AO935" s="19"/>
      <c r="AP935" s="19"/>
      <c r="AQ935" s="19"/>
    </row>
    <row r="936">
      <c r="A936" s="14" t="s">
        <v>1363</v>
      </c>
      <c r="B936" s="14" t="s">
        <v>1418</v>
      </c>
      <c r="C936" s="14" t="s">
        <v>1365</v>
      </c>
      <c r="D936" s="14" t="s">
        <v>1419</v>
      </c>
      <c r="E936" s="14" t="s">
        <v>88</v>
      </c>
      <c r="F936" s="18">
        <v>11.0</v>
      </c>
      <c r="G936" s="18">
        <v>0.0</v>
      </c>
      <c r="H936" s="18">
        <v>16840.0</v>
      </c>
      <c r="I936" s="18">
        <v>0.0</v>
      </c>
      <c r="J936" s="18">
        <v>1128.496</v>
      </c>
      <c r="K936" s="18">
        <v>1135.695</v>
      </c>
      <c r="L936" s="18">
        <v>1059.237</v>
      </c>
      <c r="M936" s="18">
        <v>695.0255</v>
      </c>
      <c r="N936" s="18">
        <v>0.611982</v>
      </c>
      <c r="O936" s="18">
        <v>9.160145</v>
      </c>
      <c r="P936" s="18">
        <v>28.77526</v>
      </c>
      <c r="Q936" s="18">
        <v>56.95983</v>
      </c>
      <c r="R936" s="18">
        <v>69.38069</v>
      </c>
      <c r="S936" s="18">
        <v>117.4655</v>
      </c>
      <c r="T936" s="18">
        <v>28.77526</v>
      </c>
      <c r="U936" s="18">
        <v>56.95983</v>
      </c>
      <c r="V936" s="18">
        <v>67.70796</v>
      </c>
      <c r="W936" s="18">
        <v>91.22031</v>
      </c>
      <c r="X936" s="18">
        <v>135.2929</v>
      </c>
      <c r="Y936" s="18">
        <v>103.245</v>
      </c>
      <c r="Z936" s="18">
        <v>0.0</v>
      </c>
      <c r="AA936" s="18">
        <v>52.76865</v>
      </c>
      <c r="AB936" s="18">
        <v>37.47626</v>
      </c>
      <c r="AC936" s="18">
        <v>67.36637</v>
      </c>
      <c r="AD936" s="18">
        <v>28.43573</v>
      </c>
      <c r="AE936" s="18">
        <v>42.53446</v>
      </c>
      <c r="AF936" s="18">
        <v>58.23179</v>
      </c>
      <c r="AG936" s="18">
        <v>71.39822</v>
      </c>
      <c r="AH936" s="18">
        <v>0.0</v>
      </c>
      <c r="AI936" s="18">
        <v>22.31561</v>
      </c>
      <c r="AJ936" s="18">
        <v>15.61117</v>
      </c>
      <c r="AK936" s="18">
        <v>11.57689</v>
      </c>
      <c r="AL936" s="19" t="s">
        <v>58</v>
      </c>
      <c r="AM936" s="19"/>
      <c r="AN936" s="19"/>
      <c r="AO936" s="19"/>
      <c r="AP936" s="19"/>
      <c r="AQ936" s="19"/>
    </row>
    <row r="937">
      <c r="A937" s="14" t="s">
        <v>1367</v>
      </c>
      <c r="B937" s="14" t="s">
        <v>1420</v>
      </c>
      <c r="C937" s="14" t="s">
        <v>1365</v>
      </c>
      <c r="D937" s="14" t="s">
        <v>1419</v>
      </c>
      <c r="E937" s="17">
        <v>46310.0</v>
      </c>
      <c r="F937" s="18">
        <v>10.0</v>
      </c>
      <c r="G937" s="18">
        <v>0.0</v>
      </c>
      <c r="H937" s="18">
        <v>21097.0</v>
      </c>
      <c r="I937" s="18">
        <v>0.0</v>
      </c>
      <c r="J937" s="18">
        <v>687.6243</v>
      </c>
      <c r="K937" s="18">
        <v>673.6637</v>
      </c>
      <c r="L937" s="18">
        <v>684.1433</v>
      </c>
      <c r="M937" s="18">
        <v>481.7557</v>
      </c>
      <c r="N937" s="18">
        <v>0.715128</v>
      </c>
      <c r="O937" s="18">
        <v>0.85</v>
      </c>
      <c r="P937" s="18">
        <v>14.14246</v>
      </c>
      <c r="Q937" s="18">
        <v>16.17537</v>
      </c>
      <c r="R937" s="18">
        <v>39.082</v>
      </c>
      <c r="S937" s="18">
        <v>53.53444</v>
      </c>
      <c r="T937" s="18">
        <v>0.85</v>
      </c>
      <c r="U937" s="18">
        <v>14.14246</v>
      </c>
      <c r="V937" s="18">
        <v>16.17537</v>
      </c>
      <c r="W937" s="18">
        <v>39.082</v>
      </c>
      <c r="X937" s="18">
        <v>53.53444</v>
      </c>
      <c r="Y937" s="18">
        <v>67.36637</v>
      </c>
      <c r="Z937" s="18">
        <v>0.0</v>
      </c>
      <c r="AA937" s="18">
        <v>52.76865</v>
      </c>
      <c r="AB937" s="18">
        <v>37.47626</v>
      </c>
      <c r="AC937" s="18">
        <v>67.36637</v>
      </c>
      <c r="AD937" s="18">
        <v>11.07744</v>
      </c>
      <c r="AE937" s="18">
        <v>20.84123</v>
      </c>
      <c r="AF937" s="18">
        <v>37.97247</v>
      </c>
      <c r="AG937" s="18">
        <v>21.90637</v>
      </c>
      <c r="AH937" s="18">
        <v>0.0</v>
      </c>
      <c r="AI937" s="18">
        <v>22.31561</v>
      </c>
      <c r="AJ937" s="18">
        <v>15.61117</v>
      </c>
      <c r="AK937" s="18">
        <v>11.57689</v>
      </c>
      <c r="AL937" s="19" t="s">
        <v>58</v>
      </c>
      <c r="AM937" s="19"/>
      <c r="AN937" s="19"/>
      <c r="AO937" s="19"/>
      <c r="AP937" s="19"/>
      <c r="AQ937" s="19"/>
    </row>
    <row r="938">
      <c r="A938" s="14" t="s">
        <v>1369</v>
      </c>
      <c r="B938" s="14" t="s">
        <v>1421</v>
      </c>
      <c r="C938" s="14" t="s">
        <v>1365</v>
      </c>
      <c r="D938" s="14" t="s">
        <v>1419</v>
      </c>
      <c r="E938" s="14" t="s">
        <v>72</v>
      </c>
      <c r="F938" s="18">
        <v>3.0</v>
      </c>
      <c r="G938" s="18">
        <v>0.0</v>
      </c>
      <c r="H938" s="18">
        <v>8.0</v>
      </c>
      <c r="I938" s="18">
        <v>0.0</v>
      </c>
      <c r="J938" s="18">
        <v>10.63452</v>
      </c>
      <c r="K938" s="18">
        <v>7.995362</v>
      </c>
      <c r="L938" s="18">
        <v>7.285217</v>
      </c>
      <c r="M938" s="18">
        <v>7.995362</v>
      </c>
      <c r="N938" s="18">
        <v>1.0</v>
      </c>
      <c r="O938" s="18">
        <v>0.0</v>
      </c>
      <c r="P938" s="18">
        <v>0.0</v>
      </c>
      <c r="Q938" s="18">
        <v>0.0</v>
      </c>
      <c r="R938" s="18">
        <v>0.0</v>
      </c>
      <c r="S938" s="18">
        <v>7.995362</v>
      </c>
      <c r="T938" s="18">
        <v>7.995362</v>
      </c>
      <c r="U938" s="18">
        <v>7.995362</v>
      </c>
      <c r="V938" s="18">
        <v>7.995362</v>
      </c>
      <c r="W938" s="18">
        <v>7.995362</v>
      </c>
      <c r="X938" s="18">
        <v>7.995362</v>
      </c>
      <c r="Y938" s="18">
        <v>2.665121</v>
      </c>
      <c r="Z938" s="18">
        <v>0.0</v>
      </c>
      <c r="AA938" s="18">
        <v>52.76865</v>
      </c>
      <c r="AB938" s="18">
        <v>37.47626</v>
      </c>
      <c r="AC938" s="18">
        <v>67.36637</v>
      </c>
      <c r="AD938" s="18">
        <v>8.46987</v>
      </c>
      <c r="AE938" s="18">
        <v>12.21681</v>
      </c>
      <c r="AF938" s="18">
        <v>16.02855</v>
      </c>
      <c r="AG938" s="18">
        <v>13.93527</v>
      </c>
      <c r="AH938" s="18">
        <v>0.0</v>
      </c>
      <c r="AI938" s="18">
        <v>22.31561</v>
      </c>
      <c r="AJ938" s="18">
        <v>15.61117</v>
      </c>
      <c r="AK938" s="18">
        <v>11.57689</v>
      </c>
      <c r="AL938" s="19" t="s">
        <v>58</v>
      </c>
      <c r="AM938" s="19"/>
      <c r="AN938" s="19"/>
      <c r="AO938" s="19"/>
      <c r="AP938" s="19"/>
      <c r="AQ938" s="19"/>
    </row>
    <row r="939">
      <c r="A939" s="14" t="s">
        <v>1373</v>
      </c>
      <c r="B939" s="14" t="s">
        <v>1422</v>
      </c>
      <c r="C939" s="14" t="s">
        <v>1365</v>
      </c>
      <c r="D939" s="14" t="s">
        <v>1419</v>
      </c>
      <c r="E939" s="14" t="s">
        <v>60</v>
      </c>
      <c r="F939" s="18">
        <v>8.0</v>
      </c>
      <c r="G939" s="18">
        <v>0.0</v>
      </c>
      <c r="H939" s="18">
        <v>2399.0</v>
      </c>
      <c r="I939" s="18">
        <v>0.0</v>
      </c>
      <c r="J939" s="18">
        <v>86.84089</v>
      </c>
      <c r="K939" s="18">
        <v>89.93174</v>
      </c>
      <c r="L939" s="18">
        <v>95.56228</v>
      </c>
      <c r="M939" s="18">
        <v>68.49302</v>
      </c>
      <c r="N939" s="18">
        <v>0.761611</v>
      </c>
      <c r="O939" s="18">
        <v>0.0</v>
      </c>
      <c r="P939" s="18">
        <v>0.0</v>
      </c>
      <c r="Q939" s="18">
        <v>1.333333</v>
      </c>
      <c r="R939" s="18">
        <v>6.122811</v>
      </c>
      <c r="S939" s="18">
        <v>10.33787</v>
      </c>
      <c r="T939" s="18">
        <v>1.333333</v>
      </c>
      <c r="U939" s="18">
        <v>3.644699</v>
      </c>
      <c r="V939" s="18">
        <v>3.644699</v>
      </c>
      <c r="W939" s="18">
        <v>10.33787</v>
      </c>
      <c r="X939" s="18">
        <v>15.72437</v>
      </c>
      <c r="Y939" s="18">
        <v>11.24147</v>
      </c>
      <c r="Z939" s="18">
        <v>0.0</v>
      </c>
      <c r="AA939" s="18">
        <v>52.76865</v>
      </c>
      <c r="AB939" s="18">
        <v>37.47626</v>
      </c>
      <c r="AC939" s="18">
        <v>67.36637</v>
      </c>
      <c r="AD939" s="18">
        <v>4.664888</v>
      </c>
      <c r="AE939" s="18">
        <v>6.122811</v>
      </c>
      <c r="AF939" s="18">
        <v>11.35311</v>
      </c>
      <c r="AG939" s="18">
        <v>11.57689</v>
      </c>
      <c r="AH939" s="18">
        <v>0.0</v>
      </c>
      <c r="AI939" s="18">
        <v>22.31561</v>
      </c>
      <c r="AJ939" s="18">
        <v>15.61117</v>
      </c>
      <c r="AK939" s="18">
        <v>11.57689</v>
      </c>
      <c r="AL939" s="19" t="s">
        <v>58</v>
      </c>
      <c r="AM939" s="19"/>
      <c r="AN939" s="19"/>
      <c r="AO939" s="19"/>
      <c r="AP939" s="19"/>
      <c r="AQ939" s="19"/>
    </row>
    <row r="940">
      <c r="A940" s="14" t="s">
        <v>1375</v>
      </c>
      <c r="B940" s="14" t="s">
        <v>1423</v>
      </c>
      <c r="C940" s="14" t="s">
        <v>1365</v>
      </c>
      <c r="D940" s="14" t="s">
        <v>1419</v>
      </c>
      <c r="E940" s="17">
        <v>46300.0</v>
      </c>
      <c r="F940" s="18">
        <v>22.0</v>
      </c>
      <c r="G940" s="18">
        <v>0.0</v>
      </c>
      <c r="H940" s="18">
        <v>35481.0</v>
      </c>
      <c r="I940" s="18">
        <v>0.0</v>
      </c>
      <c r="J940" s="18">
        <v>2277.764</v>
      </c>
      <c r="K940" s="18">
        <v>2327.531</v>
      </c>
      <c r="L940" s="18">
        <v>2294.569</v>
      </c>
      <c r="M940" s="18">
        <v>1700.737</v>
      </c>
      <c r="N940" s="18">
        <v>0.730704</v>
      </c>
      <c r="O940" s="18">
        <v>0.0</v>
      </c>
      <c r="P940" s="18">
        <v>0.0</v>
      </c>
      <c r="Q940" s="18">
        <v>7.183333</v>
      </c>
      <c r="R940" s="18">
        <v>51.36987</v>
      </c>
      <c r="S940" s="18">
        <v>118.8205</v>
      </c>
      <c r="T940" s="18">
        <v>7.183333</v>
      </c>
      <c r="U940" s="18">
        <v>16.33333</v>
      </c>
      <c r="V940" s="18">
        <v>46.1135</v>
      </c>
      <c r="W940" s="18">
        <v>64.82878</v>
      </c>
      <c r="X940" s="18">
        <v>132.6857</v>
      </c>
      <c r="Y940" s="18">
        <v>105.7969</v>
      </c>
      <c r="Z940" s="18">
        <v>0.0</v>
      </c>
      <c r="AA940" s="18">
        <v>52.76865</v>
      </c>
      <c r="AB940" s="18">
        <v>37.47626</v>
      </c>
      <c r="AC940" s="18">
        <v>67.36637</v>
      </c>
      <c r="AD940" s="18">
        <v>14.8027</v>
      </c>
      <c r="AE940" s="18">
        <v>27.75745</v>
      </c>
      <c r="AF940" s="18">
        <v>49.4783</v>
      </c>
      <c r="AG940" s="18">
        <v>40.98145</v>
      </c>
      <c r="AH940" s="18">
        <v>0.0</v>
      </c>
      <c r="AI940" s="18">
        <v>22.31561</v>
      </c>
      <c r="AJ940" s="18">
        <v>15.61117</v>
      </c>
      <c r="AK940" s="18">
        <v>11.57689</v>
      </c>
      <c r="AL940" s="19" t="s">
        <v>58</v>
      </c>
      <c r="AM940" s="19"/>
      <c r="AN940" s="19"/>
      <c r="AO940" s="19"/>
      <c r="AP940" s="19"/>
      <c r="AQ940" s="19"/>
    </row>
    <row r="941">
      <c r="A941" s="14" t="s">
        <v>1377</v>
      </c>
      <c r="B941" s="14" t="s">
        <v>1424</v>
      </c>
      <c r="C941" s="14" t="s">
        <v>1365</v>
      </c>
      <c r="D941" s="14" t="s">
        <v>1419</v>
      </c>
      <c r="E941" s="14" t="s">
        <v>62</v>
      </c>
      <c r="F941" s="18">
        <v>59.0</v>
      </c>
      <c r="G941" s="18">
        <v>5.0</v>
      </c>
      <c r="H941" s="18">
        <v>553.0</v>
      </c>
      <c r="I941" s="18">
        <v>553.0</v>
      </c>
      <c r="J941" s="18">
        <v>0.0</v>
      </c>
      <c r="K941" s="18">
        <v>0.0</v>
      </c>
      <c r="L941" s="18">
        <v>0.0</v>
      </c>
      <c r="M941" s="18">
        <v>0.0</v>
      </c>
      <c r="N941" s="18">
        <v>0.0</v>
      </c>
      <c r="O941" s="18">
        <v>0.0</v>
      </c>
      <c r="P941" s="18">
        <v>0.0</v>
      </c>
      <c r="Q941" s="18">
        <v>0.0</v>
      </c>
      <c r="R941" s="18">
        <v>0.0</v>
      </c>
      <c r="S941" s="18">
        <v>0.0</v>
      </c>
      <c r="T941" s="18">
        <v>0.0</v>
      </c>
      <c r="U941" s="18">
        <v>0.0</v>
      </c>
      <c r="V941" s="18">
        <v>0.0</v>
      </c>
      <c r="W941" s="18">
        <v>0.0</v>
      </c>
      <c r="X941" s="18">
        <v>0.0</v>
      </c>
      <c r="Y941" s="18">
        <v>0.0</v>
      </c>
      <c r="Z941" s="18">
        <v>0.0</v>
      </c>
      <c r="AA941" s="18">
        <v>52.76865</v>
      </c>
      <c r="AB941" s="18">
        <v>37.47626</v>
      </c>
      <c r="AC941" s="18">
        <v>67.36637</v>
      </c>
      <c r="AD941" s="18">
        <v>0.0</v>
      </c>
      <c r="AE941" s="18">
        <v>0.0</v>
      </c>
      <c r="AF941" s="18">
        <v>0.0</v>
      </c>
      <c r="AG941" s="18">
        <v>0.0</v>
      </c>
      <c r="AH941" s="18">
        <v>0.0</v>
      </c>
      <c r="AI941" s="18">
        <v>22.31561</v>
      </c>
      <c r="AJ941" s="18">
        <v>15.61117</v>
      </c>
      <c r="AK941" s="18">
        <v>11.57689</v>
      </c>
      <c r="AL941" s="19" t="s">
        <v>58</v>
      </c>
      <c r="AM941" s="19"/>
      <c r="AN941" s="19"/>
      <c r="AO941" s="19"/>
      <c r="AP941" s="19"/>
      <c r="AQ941" s="19"/>
    </row>
    <row r="942">
      <c r="A942" s="14" t="s">
        <v>1363</v>
      </c>
      <c r="B942" s="14" t="s">
        <v>1425</v>
      </c>
      <c r="C942" s="14" t="s">
        <v>1365</v>
      </c>
      <c r="D942" s="14" t="s">
        <v>1426</v>
      </c>
      <c r="E942" s="14" t="s">
        <v>88</v>
      </c>
      <c r="F942" s="18">
        <v>6.0</v>
      </c>
      <c r="G942" s="18">
        <v>0.0</v>
      </c>
      <c r="H942" s="18">
        <v>6001.0</v>
      </c>
      <c r="I942" s="18">
        <v>0.0</v>
      </c>
      <c r="J942" s="18">
        <v>70.46112</v>
      </c>
      <c r="K942" s="18">
        <v>69.40703</v>
      </c>
      <c r="L942" s="18">
        <v>71.44019</v>
      </c>
      <c r="M942" s="18">
        <v>61.82433</v>
      </c>
      <c r="N942" s="18">
        <v>0.89075</v>
      </c>
      <c r="O942" s="18">
        <v>0.0</v>
      </c>
      <c r="P942" s="18">
        <v>0.0</v>
      </c>
      <c r="Q942" s="18">
        <v>0.0</v>
      </c>
      <c r="R942" s="18">
        <v>7.582699</v>
      </c>
      <c r="S942" s="18">
        <v>14.65301</v>
      </c>
      <c r="T942" s="18">
        <v>7.582699</v>
      </c>
      <c r="U942" s="18">
        <v>7.582699</v>
      </c>
      <c r="V942" s="18">
        <v>7.582699</v>
      </c>
      <c r="W942" s="18">
        <v>14.65301</v>
      </c>
      <c r="X942" s="18">
        <v>47.17132</v>
      </c>
      <c r="Y942" s="18">
        <v>11.56784</v>
      </c>
      <c r="Z942" s="18">
        <v>0.0</v>
      </c>
      <c r="AA942" s="18">
        <v>5.426972</v>
      </c>
      <c r="AB942" s="18">
        <v>3.575129</v>
      </c>
      <c r="AC942" s="18">
        <v>3.152396</v>
      </c>
      <c r="AD942" s="18">
        <v>28.43573</v>
      </c>
      <c r="AE942" s="18">
        <v>42.53446</v>
      </c>
      <c r="AF942" s="18">
        <v>58.23179</v>
      </c>
      <c r="AG942" s="18">
        <v>71.39822</v>
      </c>
      <c r="AH942" s="18">
        <v>0.0</v>
      </c>
      <c r="AI942" s="18">
        <v>22.31561</v>
      </c>
      <c r="AJ942" s="18">
        <v>15.61117</v>
      </c>
      <c r="AK942" s="18">
        <v>11.57689</v>
      </c>
      <c r="AL942" s="19" t="s">
        <v>58</v>
      </c>
      <c r="AM942" s="19"/>
      <c r="AN942" s="19"/>
      <c r="AO942" s="19"/>
      <c r="AP942" s="19"/>
      <c r="AQ942" s="19"/>
    </row>
    <row r="943">
      <c r="A943" s="14" t="s">
        <v>1367</v>
      </c>
      <c r="B943" s="14" t="s">
        <v>1427</v>
      </c>
      <c r="C943" s="14" t="s">
        <v>1365</v>
      </c>
      <c r="D943" s="14" t="s">
        <v>1426</v>
      </c>
      <c r="E943" s="17">
        <v>46310.0</v>
      </c>
      <c r="F943" s="18">
        <v>3.0</v>
      </c>
      <c r="G943" s="18">
        <v>0.0</v>
      </c>
      <c r="H943" s="18">
        <v>577.0</v>
      </c>
      <c r="I943" s="18">
        <v>0.0</v>
      </c>
      <c r="J943" s="18">
        <v>3.840029</v>
      </c>
      <c r="K943" s="18">
        <v>4.268336</v>
      </c>
      <c r="L943" s="18">
        <v>3.789347</v>
      </c>
      <c r="M943" s="18">
        <v>2.372268</v>
      </c>
      <c r="N943" s="18">
        <v>0.555783</v>
      </c>
      <c r="O943" s="18">
        <v>0.0</v>
      </c>
      <c r="P943" s="18">
        <v>0.0</v>
      </c>
      <c r="Q943" s="18">
        <v>0.0</v>
      </c>
      <c r="R943" s="18">
        <v>1.896068</v>
      </c>
      <c r="S943" s="18">
        <v>2.372268</v>
      </c>
      <c r="T943" s="18">
        <v>1.896068</v>
      </c>
      <c r="U943" s="18">
        <v>1.896068</v>
      </c>
      <c r="V943" s="18">
        <v>1.896068</v>
      </c>
      <c r="W943" s="18">
        <v>2.372268</v>
      </c>
      <c r="X943" s="18">
        <v>2.372268</v>
      </c>
      <c r="Y943" s="18">
        <v>1.422779</v>
      </c>
      <c r="Z943" s="18">
        <v>0.0</v>
      </c>
      <c r="AA943" s="18">
        <v>5.426972</v>
      </c>
      <c r="AB943" s="18">
        <v>3.575129</v>
      </c>
      <c r="AC943" s="18">
        <v>3.152396</v>
      </c>
      <c r="AD943" s="18">
        <v>11.07744</v>
      </c>
      <c r="AE943" s="18">
        <v>20.84123</v>
      </c>
      <c r="AF943" s="18">
        <v>37.97247</v>
      </c>
      <c r="AG943" s="18">
        <v>21.90637</v>
      </c>
      <c r="AH943" s="18">
        <v>0.0</v>
      </c>
      <c r="AI943" s="18">
        <v>22.31561</v>
      </c>
      <c r="AJ943" s="18">
        <v>15.61117</v>
      </c>
      <c r="AK943" s="18">
        <v>11.57689</v>
      </c>
      <c r="AL943" s="19" t="s">
        <v>58</v>
      </c>
      <c r="AM943" s="19"/>
      <c r="AN943" s="19"/>
      <c r="AO943" s="19"/>
      <c r="AP943" s="19"/>
      <c r="AQ943" s="19"/>
    </row>
    <row r="944">
      <c r="A944" s="14" t="s">
        <v>1369</v>
      </c>
      <c r="B944" s="14" t="s">
        <v>1428</v>
      </c>
      <c r="C944" s="14" t="s">
        <v>1365</v>
      </c>
      <c r="D944" s="14" t="s">
        <v>1426</v>
      </c>
      <c r="E944" s="14" t="s">
        <v>72</v>
      </c>
      <c r="F944" s="18">
        <v>3.0</v>
      </c>
      <c r="G944" s="18">
        <v>0.0</v>
      </c>
      <c r="H944" s="18">
        <v>874.0</v>
      </c>
      <c r="I944" s="18">
        <v>0.0</v>
      </c>
      <c r="J944" s="18">
        <v>9.876207</v>
      </c>
      <c r="K944" s="18">
        <v>9.457187</v>
      </c>
      <c r="L944" s="18">
        <v>10.0266</v>
      </c>
      <c r="M944" s="18">
        <v>9.457187</v>
      </c>
      <c r="N944" s="18">
        <v>1.0</v>
      </c>
      <c r="O944" s="18">
        <v>0.0</v>
      </c>
      <c r="P944" s="18">
        <v>0.0</v>
      </c>
      <c r="Q944" s="18">
        <v>0.0</v>
      </c>
      <c r="R944" s="18">
        <v>0.0</v>
      </c>
      <c r="S944" s="18">
        <v>9.457187</v>
      </c>
      <c r="T944" s="18">
        <v>9.457187</v>
      </c>
      <c r="U944" s="18">
        <v>9.457187</v>
      </c>
      <c r="V944" s="18">
        <v>9.457187</v>
      </c>
      <c r="W944" s="18">
        <v>9.457187</v>
      </c>
      <c r="X944" s="18">
        <v>9.457187</v>
      </c>
      <c r="Y944" s="18">
        <v>3.152396</v>
      </c>
      <c r="Z944" s="18">
        <v>0.0</v>
      </c>
      <c r="AA944" s="18">
        <v>5.426972</v>
      </c>
      <c r="AB944" s="18">
        <v>3.575129</v>
      </c>
      <c r="AC944" s="18">
        <v>3.152396</v>
      </c>
      <c r="AD944" s="18">
        <v>8.46987</v>
      </c>
      <c r="AE944" s="18">
        <v>12.21681</v>
      </c>
      <c r="AF944" s="18">
        <v>16.02855</v>
      </c>
      <c r="AG944" s="18">
        <v>13.93527</v>
      </c>
      <c r="AH944" s="18">
        <v>0.0</v>
      </c>
      <c r="AI944" s="18">
        <v>22.31561</v>
      </c>
      <c r="AJ944" s="18">
        <v>15.61117</v>
      </c>
      <c r="AK944" s="18">
        <v>11.57689</v>
      </c>
      <c r="AL944" s="19" t="s">
        <v>58</v>
      </c>
      <c r="AM944" s="19"/>
      <c r="AN944" s="19"/>
      <c r="AO944" s="19"/>
      <c r="AP944" s="19"/>
      <c r="AQ944" s="19"/>
    </row>
    <row r="945">
      <c r="A945" s="14" t="s">
        <v>1371</v>
      </c>
      <c r="B945" s="14" t="s">
        <v>1429</v>
      </c>
      <c r="C945" s="14" t="s">
        <v>1365</v>
      </c>
      <c r="D945" s="14" t="s">
        <v>1426</v>
      </c>
      <c r="E945" s="14" t="s">
        <v>75</v>
      </c>
      <c r="F945" s="18">
        <v>4.0</v>
      </c>
      <c r="G945" s="18">
        <v>0.0</v>
      </c>
      <c r="H945" s="18">
        <v>1171.0</v>
      </c>
      <c r="I945" s="18">
        <v>0.0</v>
      </c>
      <c r="J945" s="18">
        <v>13.47394</v>
      </c>
      <c r="K945" s="18">
        <v>13.4722</v>
      </c>
      <c r="L945" s="18">
        <v>13.70403</v>
      </c>
      <c r="M945" s="18">
        <v>6.329501</v>
      </c>
      <c r="N945" s="18">
        <v>0.469819</v>
      </c>
      <c r="O945" s="18">
        <v>0.0</v>
      </c>
      <c r="P945" s="18">
        <v>0.0</v>
      </c>
      <c r="Q945" s="18">
        <v>2.727185</v>
      </c>
      <c r="R945" s="18">
        <v>4.415518</v>
      </c>
      <c r="S945" s="18">
        <v>4.415518</v>
      </c>
      <c r="T945" s="18">
        <v>2.727185</v>
      </c>
      <c r="U945" s="18">
        <v>2.727185</v>
      </c>
      <c r="V945" s="18">
        <v>2.727185</v>
      </c>
      <c r="W945" s="18">
        <v>4.415518</v>
      </c>
      <c r="X945" s="18">
        <v>6.329501</v>
      </c>
      <c r="Y945" s="18">
        <v>3.368051</v>
      </c>
      <c r="Z945" s="18">
        <v>0.0</v>
      </c>
      <c r="AA945" s="18">
        <v>5.426972</v>
      </c>
      <c r="AB945" s="18">
        <v>3.575129</v>
      </c>
      <c r="AC945" s="18">
        <v>3.152396</v>
      </c>
      <c r="AD945" s="18">
        <v>0.0</v>
      </c>
      <c r="AE945" s="18">
        <v>6.329501</v>
      </c>
      <c r="AF945" s="18">
        <v>7.651149</v>
      </c>
      <c r="AG945" s="18">
        <v>3.368051</v>
      </c>
      <c r="AH945" s="18">
        <v>0.0</v>
      </c>
      <c r="AI945" s="18">
        <v>22.31561</v>
      </c>
      <c r="AJ945" s="18">
        <v>15.61117</v>
      </c>
      <c r="AK945" s="18">
        <v>11.57689</v>
      </c>
      <c r="AL945" s="19" t="s">
        <v>58</v>
      </c>
      <c r="AM945" s="19"/>
      <c r="AN945" s="19"/>
      <c r="AO945" s="19"/>
      <c r="AP945" s="19"/>
      <c r="AQ945" s="19"/>
    </row>
    <row r="946">
      <c r="A946" s="14" t="s">
        <v>1373</v>
      </c>
      <c r="B946" s="14" t="s">
        <v>1430</v>
      </c>
      <c r="C946" s="14" t="s">
        <v>1365</v>
      </c>
      <c r="D946" s="14" t="s">
        <v>1426</v>
      </c>
      <c r="E946" s="14" t="s">
        <v>60</v>
      </c>
      <c r="F946" s="18">
        <v>6.0</v>
      </c>
      <c r="G946" s="18">
        <v>0.0</v>
      </c>
      <c r="H946" s="18">
        <v>1589.0</v>
      </c>
      <c r="I946" s="18">
        <v>0.0</v>
      </c>
      <c r="J946" s="18">
        <v>6.787338</v>
      </c>
      <c r="K946" s="18">
        <v>9.494808</v>
      </c>
      <c r="L946" s="18">
        <v>10.49275</v>
      </c>
      <c r="M946" s="18">
        <v>7.542407</v>
      </c>
      <c r="N946" s="18">
        <v>0.794372</v>
      </c>
      <c r="O946" s="18">
        <v>0.0</v>
      </c>
      <c r="P946" s="18">
        <v>0.166667</v>
      </c>
      <c r="Q946" s="18">
        <v>0.166667</v>
      </c>
      <c r="R946" s="18">
        <v>1.45911</v>
      </c>
      <c r="S946" s="18">
        <v>2.115435</v>
      </c>
      <c r="T946" s="18">
        <v>0.166667</v>
      </c>
      <c r="U946" s="18">
        <v>0.326623</v>
      </c>
      <c r="V946" s="18">
        <v>0.326623</v>
      </c>
      <c r="W946" s="18">
        <v>1.45911</v>
      </c>
      <c r="X946" s="18">
        <v>2.115435</v>
      </c>
      <c r="Y946" s="18">
        <v>1.582468</v>
      </c>
      <c r="Z946" s="18">
        <v>0.0</v>
      </c>
      <c r="AA946" s="18">
        <v>5.426972</v>
      </c>
      <c r="AB946" s="18">
        <v>3.575129</v>
      </c>
      <c r="AC946" s="18">
        <v>3.152396</v>
      </c>
      <c r="AD946" s="18">
        <v>4.664888</v>
      </c>
      <c r="AE946" s="18">
        <v>6.122811</v>
      </c>
      <c r="AF946" s="18">
        <v>11.35311</v>
      </c>
      <c r="AG946" s="18">
        <v>11.57689</v>
      </c>
      <c r="AH946" s="18">
        <v>0.0</v>
      </c>
      <c r="AI946" s="18">
        <v>22.31561</v>
      </c>
      <c r="AJ946" s="18">
        <v>15.61117</v>
      </c>
      <c r="AK946" s="18">
        <v>11.57689</v>
      </c>
      <c r="AL946" s="19" t="s">
        <v>58</v>
      </c>
      <c r="AM946" s="19"/>
      <c r="AN946" s="19"/>
      <c r="AO946" s="19"/>
      <c r="AP946" s="19"/>
      <c r="AQ946" s="19"/>
    </row>
    <row r="947">
      <c r="A947" s="14" t="s">
        <v>1375</v>
      </c>
      <c r="B947" s="14" t="s">
        <v>1431</v>
      </c>
      <c r="C947" s="14" t="s">
        <v>1365</v>
      </c>
      <c r="D947" s="14" t="s">
        <v>1426</v>
      </c>
      <c r="E947" s="20">
        <v>46300.0</v>
      </c>
      <c r="F947" s="18">
        <v>7.0</v>
      </c>
      <c r="G947" s="18">
        <v>0.0</v>
      </c>
      <c r="H947" s="18">
        <v>7770.0</v>
      </c>
      <c r="I947" s="18">
        <v>0.0</v>
      </c>
      <c r="J947" s="18">
        <v>109.0497</v>
      </c>
      <c r="K947" s="18">
        <v>101.2579</v>
      </c>
      <c r="L947" s="18">
        <v>95.55128</v>
      </c>
      <c r="M947" s="18">
        <v>53.88172</v>
      </c>
      <c r="N947" s="18">
        <v>0.532123</v>
      </c>
      <c r="O947" s="18">
        <v>2.776382</v>
      </c>
      <c r="P947" s="18">
        <v>5.154409</v>
      </c>
      <c r="Q947" s="18">
        <v>8.14132</v>
      </c>
      <c r="R947" s="18">
        <v>13.79908</v>
      </c>
      <c r="S947" s="18">
        <v>17.50502</v>
      </c>
      <c r="T947" s="18">
        <v>2.776382</v>
      </c>
      <c r="U947" s="18">
        <v>5.154409</v>
      </c>
      <c r="V947" s="18">
        <v>8.14132</v>
      </c>
      <c r="W947" s="18">
        <v>13.79908</v>
      </c>
      <c r="X947" s="18">
        <v>17.50502</v>
      </c>
      <c r="Y947" s="18">
        <v>14.46542</v>
      </c>
      <c r="Z947" s="18">
        <v>0.0</v>
      </c>
      <c r="AA947" s="18">
        <v>5.426972</v>
      </c>
      <c r="AB947" s="18">
        <v>3.575129</v>
      </c>
      <c r="AC947" s="18">
        <v>3.152396</v>
      </c>
      <c r="AD947" s="18">
        <v>14.8027</v>
      </c>
      <c r="AE947" s="18">
        <v>27.75745</v>
      </c>
      <c r="AF947" s="18">
        <v>49.4783</v>
      </c>
      <c r="AG947" s="18">
        <v>40.98145</v>
      </c>
      <c r="AH947" s="18">
        <v>0.0</v>
      </c>
      <c r="AI947" s="18">
        <v>22.31561</v>
      </c>
      <c r="AJ947" s="18">
        <v>15.61117</v>
      </c>
      <c r="AK947" s="18">
        <v>11.57689</v>
      </c>
      <c r="AL947" s="19" t="s">
        <v>58</v>
      </c>
      <c r="AM947" s="19"/>
      <c r="AN947" s="19"/>
      <c r="AO947" s="19"/>
      <c r="AP947" s="19"/>
      <c r="AQ947" s="19"/>
    </row>
    <row r="948">
      <c r="A948" s="14" t="s">
        <v>1377</v>
      </c>
      <c r="B948" s="14" t="s">
        <v>1432</v>
      </c>
      <c r="C948" s="14" t="s">
        <v>1365</v>
      </c>
      <c r="D948" s="14" t="s">
        <v>1426</v>
      </c>
      <c r="E948" s="14" t="s">
        <v>62</v>
      </c>
      <c r="F948" s="18">
        <v>29.0</v>
      </c>
      <c r="G948" s="18">
        <v>3.0</v>
      </c>
      <c r="H948" s="18">
        <v>133.0</v>
      </c>
      <c r="I948" s="18">
        <v>133.0</v>
      </c>
      <c r="J948" s="18">
        <v>0.0</v>
      </c>
      <c r="K948" s="18">
        <v>0.0</v>
      </c>
      <c r="L948" s="18">
        <v>0.0</v>
      </c>
      <c r="M948" s="18">
        <v>0.0</v>
      </c>
      <c r="N948" s="18">
        <v>0.0</v>
      </c>
      <c r="O948" s="18">
        <v>0.0</v>
      </c>
      <c r="P948" s="18">
        <v>0.0</v>
      </c>
      <c r="Q948" s="18">
        <v>0.0</v>
      </c>
      <c r="R948" s="18">
        <v>0.0</v>
      </c>
      <c r="S948" s="18">
        <v>0.0</v>
      </c>
      <c r="T948" s="18">
        <v>0.0</v>
      </c>
      <c r="U948" s="18">
        <v>0.0</v>
      </c>
      <c r="V948" s="18">
        <v>0.0</v>
      </c>
      <c r="W948" s="18">
        <v>0.0</v>
      </c>
      <c r="X948" s="18">
        <v>0.0</v>
      </c>
      <c r="Y948" s="18">
        <v>0.0</v>
      </c>
      <c r="Z948" s="18">
        <v>0.0</v>
      </c>
      <c r="AA948" s="18">
        <v>5.426972</v>
      </c>
      <c r="AB948" s="18">
        <v>3.575129</v>
      </c>
      <c r="AC948" s="18">
        <v>3.152396</v>
      </c>
      <c r="AD948" s="18">
        <v>0.0</v>
      </c>
      <c r="AE948" s="18">
        <v>0.0</v>
      </c>
      <c r="AF948" s="18">
        <v>0.0</v>
      </c>
      <c r="AG948" s="18">
        <v>0.0</v>
      </c>
      <c r="AH948" s="18">
        <v>0.0</v>
      </c>
      <c r="AI948" s="18">
        <v>22.31561</v>
      </c>
      <c r="AJ948" s="18">
        <v>15.61117</v>
      </c>
      <c r="AK948" s="18">
        <v>11.57689</v>
      </c>
      <c r="AL948" s="19" t="s">
        <v>58</v>
      </c>
      <c r="AM948" s="19"/>
      <c r="AN948" s="19"/>
      <c r="AO948" s="19"/>
      <c r="AP948" s="19"/>
      <c r="AQ948" s="19"/>
    </row>
    <row r="949">
      <c r="A949" s="14" t="s">
        <v>1363</v>
      </c>
      <c r="B949" s="14" t="s">
        <v>1433</v>
      </c>
      <c r="C949" s="14" t="s">
        <v>1365</v>
      </c>
      <c r="D949" s="14" t="s">
        <v>1434</v>
      </c>
      <c r="E949" s="14" t="s">
        <v>88</v>
      </c>
      <c r="F949" s="18">
        <v>25.0</v>
      </c>
      <c r="G949" s="18">
        <v>0.0</v>
      </c>
      <c r="H949" s="18">
        <v>16114.0</v>
      </c>
      <c r="I949" s="18">
        <v>0.0</v>
      </c>
      <c r="J949" s="18">
        <v>1046.153</v>
      </c>
      <c r="K949" s="18">
        <v>1036.987</v>
      </c>
      <c r="L949" s="18">
        <v>1115.179</v>
      </c>
      <c r="M949" s="18">
        <v>622.087</v>
      </c>
      <c r="N949" s="18">
        <v>0.599899</v>
      </c>
      <c r="O949" s="18">
        <v>0.0</v>
      </c>
      <c r="P949" s="18">
        <v>0.0</v>
      </c>
      <c r="Q949" s="18">
        <v>1.333333</v>
      </c>
      <c r="R949" s="18">
        <v>22.7477</v>
      </c>
      <c r="S949" s="18">
        <v>56.03461</v>
      </c>
      <c r="T949" s="18">
        <v>6.0</v>
      </c>
      <c r="U949" s="18">
        <v>17.98744</v>
      </c>
      <c r="V949" s="18">
        <v>22.7477</v>
      </c>
      <c r="W949" s="18">
        <v>50.36638</v>
      </c>
      <c r="X949" s="18">
        <v>61.92604</v>
      </c>
      <c r="Y949" s="18">
        <v>41.47948</v>
      </c>
      <c r="Z949" s="18">
        <v>0.0</v>
      </c>
      <c r="AA949" s="18">
        <v>36.81026</v>
      </c>
      <c r="AB949" s="18">
        <v>14.34835</v>
      </c>
      <c r="AC949" s="18">
        <v>13.93527</v>
      </c>
      <c r="AD949" s="18">
        <v>28.43573</v>
      </c>
      <c r="AE949" s="18">
        <v>42.53446</v>
      </c>
      <c r="AF949" s="18">
        <v>58.23179</v>
      </c>
      <c r="AG949" s="18">
        <v>71.39822</v>
      </c>
      <c r="AH949" s="18">
        <v>0.0</v>
      </c>
      <c r="AI949" s="18">
        <v>22.31561</v>
      </c>
      <c r="AJ949" s="18">
        <v>15.61117</v>
      </c>
      <c r="AK949" s="18">
        <v>11.57689</v>
      </c>
      <c r="AL949" s="19" t="s">
        <v>58</v>
      </c>
      <c r="AM949" s="19"/>
      <c r="AN949" s="19"/>
      <c r="AO949" s="19"/>
      <c r="AP949" s="19"/>
      <c r="AQ949" s="19"/>
    </row>
    <row r="950">
      <c r="A950" s="14" t="s">
        <v>1367</v>
      </c>
      <c r="B950" s="14" t="s">
        <v>1435</v>
      </c>
      <c r="C950" s="14" t="s">
        <v>1365</v>
      </c>
      <c r="D950" s="14" t="s">
        <v>1434</v>
      </c>
      <c r="E950" s="17">
        <v>46310.0</v>
      </c>
      <c r="F950" s="18">
        <v>7.0</v>
      </c>
      <c r="G950" s="18">
        <v>0.0</v>
      </c>
      <c r="H950" s="18">
        <v>128.0</v>
      </c>
      <c r="I950" s="18">
        <v>0.0</v>
      </c>
      <c r="J950" s="18">
        <v>20.73379</v>
      </c>
      <c r="K950" s="18">
        <v>16.63296</v>
      </c>
      <c r="L950" s="18">
        <v>17.05991</v>
      </c>
      <c r="M950" s="18">
        <v>16.63296</v>
      </c>
      <c r="N950" s="18">
        <v>1.0</v>
      </c>
      <c r="O950" s="18">
        <v>0.0</v>
      </c>
      <c r="P950" s="18">
        <v>0.0</v>
      </c>
      <c r="Q950" s="18">
        <v>0.0</v>
      </c>
      <c r="R950" s="18">
        <v>0.0</v>
      </c>
      <c r="S950" s="18">
        <v>0.0</v>
      </c>
      <c r="T950" s="18">
        <v>16.63296</v>
      </c>
      <c r="U950" s="18">
        <v>16.63296</v>
      </c>
      <c r="V950" s="18">
        <v>16.63296</v>
      </c>
      <c r="W950" s="18">
        <v>16.63296</v>
      </c>
      <c r="X950" s="18">
        <v>16.63296</v>
      </c>
      <c r="Y950" s="18">
        <v>2.376138</v>
      </c>
      <c r="Z950" s="18">
        <v>0.0</v>
      </c>
      <c r="AA950" s="18">
        <v>36.81026</v>
      </c>
      <c r="AB950" s="18">
        <v>14.34835</v>
      </c>
      <c r="AC950" s="18">
        <v>13.93527</v>
      </c>
      <c r="AD950" s="18">
        <v>11.07744</v>
      </c>
      <c r="AE950" s="18">
        <v>20.84123</v>
      </c>
      <c r="AF950" s="18">
        <v>37.97247</v>
      </c>
      <c r="AG950" s="18">
        <v>21.90637</v>
      </c>
      <c r="AH950" s="18">
        <v>0.0</v>
      </c>
      <c r="AI950" s="18">
        <v>22.31561</v>
      </c>
      <c r="AJ950" s="18">
        <v>15.61117</v>
      </c>
      <c r="AK950" s="18">
        <v>11.57689</v>
      </c>
      <c r="AL950" s="19" t="s">
        <v>58</v>
      </c>
      <c r="AM950" s="19"/>
      <c r="AN950" s="19"/>
      <c r="AO950" s="19"/>
      <c r="AP950" s="19"/>
      <c r="AQ950" s="19"/>
    </row>
    <row r="951">
      <c r="A951" s="14" t="s">
        <v>1369</v>
      </c>
      <c r="B951" s="14" t="s">
        <v>1436</v>
      </c>
      <c r="C951" s="14" t="s">
        <v>1365</v>
      </c>
      <c r="D951" s="14" t="s">
        <v>1434</v>
      </c>
      <c r="E951" s="14" t="s">
        <v>72</v>
      </c>
      <c r="F951" s="18">
        <v>8.0</v>
      </c>
      <c r="G951" s="18">
        <v>0.0</v>
      </c>
      <c r="H951" s="18">
        <v>3947.0</v>
      </c>
      <c r="I951" s="18">
        <v>0.0</v>
      </c>
      <c r="J951" s="18">
        <v>114.4414</v>
      </c>
      <c r="K951" s="18">
        <v>111.4822</v>
      </c>
      <c r="L951" s="18">
        <v>109.3585</v>
      </c>
      <c r="M951" s="18">
        <v>97.63339</v>
      </c>
      <c r="N951" s="18">
        <v>0.875776</v>
      </c>
      <c r="O951" s="18">
        <v>0.0</v>
      </c>
      <c r="P951" s="18">
        <v>0.0</v>
      </c>
      <c r="Q951" s="18">
        <v>0.0</v>
      </c>
      <c r="R951" s="18">
        <v>0.583333</v>
      </c>
      <c r="S951" s="18">
        <v>13.26547</v>
      </c>
      <c r="T951" s="18">
        <v>0.583333</v>
      </c>
      <c r="U951" s="18">
        <v>0.583333</v>
      </c>
      <c r="V951" s="18">
        <v>13.26547</v>
      </c>
      <c r="W951" s="18">
        <v>36.81026</v>
      </c>
      <c r="X951" s="18">
        <v>36.81026</v>
      </c>
      <c r="Y951" s="18">
        <v>13.93527</v>
      </c>
      <c r="Z951" s="18">
        <v>0.0</v>
      </c>
      <c r="AA951" s="18">
        <v>36.81026</v>
      </c>
      <c r="AB951" s="18">
        <v>14.34835</v>
      </c>
      <c r="AC951" s="18">
        <v>13.93527</v>
      </c>
      <c r="AD951" s="18">
        <v>8.46987</v>
      </c>
      <c r="AE951" s="18">
        <v>12.21681</v>
      </c>
      <c r="AF951" s="18">
        <v>16.02855</v>
      </c>
      <c r="AG951" s="18">
        <v>13.93527</v>
      </c>
      <c r="AH951" s="18">
        <v>0.0</v>
      </c>
      <c r="AI951" s="18">
        <v>22.31561</v>
      </c>
      <c r="AJ951" s="18">
        <v>15.61117</v>
      </c>
      <c r="AK951" s="18">
        <v>11.57689</v>
      </c>
      <c r="AL951" s="19" t="s">
        <v>58</v>
      </c>
      <c r="AM951" s="19"/>
      <c r="AN951" s="19"/>
      <c r="AO951" s="19"/>
      <c r="AP951" s="19"/>
      <c r="AQ951" s="19"/>
    </row>
    <row r="952">
      <c r="A952" s="14" t="s">
        <v>1371</v>
      </c>
      <c r="B952" s="14" t="s">
        <v>1437</v>
      </c>
      <c r="C952" s="14" t="s">
        <v>1365</v>
      </c>
      <c r="D952" s="14" t="s">
        <v>1434</v>
      </c>
      <c r="E952" s="14" t="s">
        <v>75</v>
      </c>
      <c r="F952" s="18">
        <v>5.0</v>
      </c>
      <c r="G952" s="18">
        <v>0.0</v>
      </c>
      <c r="H952" s="18">
        <v>579.0</v>
      </c>
      <c r="I952" s="18">
        <v>0.0</v>
      </c>
      <c r="J952" s="18">
        <v>10.51332</v>
      </c>
      <c r="K952" s="18">
        <v>9.299246</v>
      </c>
      <c r="L952" s="18">
        <v>8.902404</v>
      </c>
      <c r="M952" s="18">
        <v>9.299246</v>
      </c>
      <c r="N952" s="18">
        <v>1.0</v>
      </c>
      <c r="O952" s="18">
        <v>0.0</v>
      </c>
      <c r="P952" s="18">
        <v>0.0</v>
      </c>
      <c r="Q952" s="18">
        <v>0.0</v>
      </c>
      <c r="R952" s="18">
        <v>0.0</v>
      </c>
      <c r="S952" s="18">
        <v>0.0</v>
      </c>
      <c r="T952" s="18">
        <v>9.299246</v>
      </c>
      <c r="U952" s="18">
        <v>9.299246</v>
      </c>
      <c r="V952" s="18">
        <v>9.299246</v>
      </c>
      <c r="W952" s="18">
        <v>9.299246</v>
      </c>
      <c r="X952" s="18">
        <v>9.299246</v>
      </c>
      <c r="Y952" s="18">
        <v>1.859849</v>
      </c>
      <c r="Z952" s="18">
        <v>0.0</v>
      </c>
      <c r="AA952" s="18">
        <v>36.81026</v>
      </c>
      <c r="AB952" s="18">
        <v>14.34835</v>
      </c>
      <c r="AC952" s="18">
        <v>13.93527</v>
      </c>
      <c r="AD952" s="18">
        <v>0.0</v>
      </c>
      <c r="AE952" s="18">
        <v>6.329501</v>
      </c>
      <c r="AF952" s="18">
        <v>7.651149</v>
      </c>
      <c r="AG952" s="18">
        <v>3.368051</v>
      </c>
      <c r="AH952" s="18">
        <v>0.0</v>
      </c>
      <c r="AI952" s="18">
        <v>22.31561</v>
      </c>
      <c r="AJ952" s="18">
        <v>15.61117</v>
      </c>
      <c r="AK952" s="18">
        <v>11.57689</v>
      </c>
      <c r="AL952" s="19" t="s">
        <v>58</v>
      </c>
      <c r="AM952" s="19"/>
      <c r="AN952" s="19"/>
      <c r="AO952" s="19"/>
      <c r="AP952" s="19"/>
      <c r="AQ952" s="19"/>
    </row>
    <row r="953">
      <c r="A953" s="14" t="s">
        <v>1375</v>
      </c>
      <c r="B953" s="14" t="s">
        <v>1438</v>
      </c>
      <c r="C953" s="14" t="s">
        <v>1365</v>
      </c>
      <c r="D953" s="14" t="s">
        <v>1434</v>
      </c>
      <c r="E953" s="20">
        <v>46300.0</v>
      </c>
      <c r="F953" s="18">
        <v>12.0</v>
      </c>
      <c r="G953" s="18">
        <v>0.0</v>
      </c>
      <c r="H953" s="18">
        <v>19151.0</v>
      </c>
      <c r="I953" s="18">
        <v>0.0</v>
      </c>
      <c r="J953" s="18">
        <v>638.0952</v>
      </c>
      <c r="K953" s="18">
        <v>604.7943</v>
      </c>
      <c r="L953" s="18">
        <v>603.6818</v>
      </c>
      <c r="M953" s="18">
        <v>429.8254</v>
      </c>
      <c r="N953" s="18">
        <v>0.710697</v>
      </c>
      <c r="O953" s="18">
        <v>0.0</v>
      </c>
      <c r="P953" s="18">
        <v>0.0</v>
      </c>
      <c r="Q953" s="18">
        <v>1.333333</v>
      </c>
      <c r="R953" s="18">
        <v>26.63787</v>
      </c>
      <c r="S953" s="18">
        <v>81.23001</v>
      </c>
      <c r="T953" s="18">
        <v>1.333333</v>
      </c>
      <c r="U953" s="18">
        <v>2.647348</v>
      </c>
      <c r="V953" s="18">
        <v>15.6443</v>
      </c>
      <c r="W953" s="18">
        <v>47.47598</v>
      </c>
      <c r="X953" s="18">
        <v>99.41923</v>
      </c>
      <c r="Y953" s="18">
        <v>50.39952</v>
      </c>
      <c r="Z953" s="18">
        <v>0.0</v>
      </c>
      <c r="AA953" s="18">
        <v>36.81026</v>
      </c>
      <c r="AB953" s="18">
        <v>14.34835</v>
      </c>
      <c r="AC953" s="18">
        <v>13.93527</v>
      </c>
      <c r="AD953" s="18">
        <v>14.8027</v>
      </c>
      <c r="AE953" s="18">
        <v>27.75745</v>
      </c>
      <c r="AF953" s="18">
        <v>49.4783</v>
      </c>
      <c r="AG953" s="18">
        <v>40.98145</v>
      </c>
      <c r="AH953" s="18">
        <v>0.0</v>
      </c>
      <c r="AI953" s="18">
        <v>22.31561</v>
      </c>
      <c r="AJ953" s="18">
        <v>15.61117</v>
      </c>
      <c r="AK953" s="18">
        <v>11.57689</v>
      </c>
      <c r="AL953" s="19" t="s">
        <v>58</v>
      </c>
      <c r="AM953" s="19"/>
      <c r="AN953" s="19"/>
      <c r="AO953" s="19"/>
      <c r="AP953" s="19"/>
      <c r="AQ953" s="19"/>
    </row>
    <row r="954">
      <c r="A954" s="14" t="s">
        <v>1377</v>
      </c>
      <c r="B954" s="14" t="s">
        <v>1439</v>
      </c>
      <c r="C954" s="14" t="s">
        <v>1365</v>
      </c>
      <c r="D954" s="14" t="s">
        <v>1434</v>
      </c>
      <c r="E954" s="14" t="s">
        <v>62</v>
      </c>
      <c r="F954" s="18">
        <v>67.0</v>
      </c>
      <c r="G954" s="18">
        <v>4.0</v>
      </c>
      <c r="H954" s="18">
        <v>97.0</v>
      </c>
      <c r="I954" s="18">
        <v>97.0</v>
      </c>
      <c r="J954" s="18">
        <v>0.0</v>
      </c>
      <c r="K954" s="18">
        <v>0.0</v>
      </c>
      <c r="L954" s="18">
        <v>0.0</v>
      </c>
      <c r="M954" s="18">
        <v>0.0</v>
      </c>
      <c r="N954" s="18">
        <v>0.0</v>
      </c>
      <c r="O954" s="18">
        <v>0.0</v>
      </c>
      <c r="P954" s="18">
        <v>0.0</v>
      </c>
      <c r="Q954" s="18">
        <v>0.0</v>
      </c>
      <c r="R954" s="18">
        <v>0.0</v>
      </c>
      <c r="S954" s="18">
        <v>0.0</v>
      </c>
      <c r="T954" s="18">
        <v>0.0</v>
      </c>
      <c r="U954" s="18">
        <v>0.0</v>
      </c>
      <c r="V954" s="18">
        <v>0.0</v>
      </c>
      <c r="W954" s="18">
        <v>0.0</v>
      </c>
      <c r="X954" s="18">
        <v>0.0</v>
      </c>
      <c r="Y954" s="18">
        <v>0.0</v>
      </c>
      <c r="Z954" s="18">
        <v>0.0</v>
      </c>
      <c r="AA954" s="18">
        <v>36.81026</v>
      </c>
      <c r="AB954" s="18">
        <v>14.34835</v>
      </c>
      <c r="AC954" s="18">
        <v>13.93527</v>
      </c>
      <c r="AD954" s="18">
        <v>0.0</v>
      </c>
      <c r="AE954" s="18">
        <v>0.0</v>
      </c>
      <c r="AF954" s="18">
        <v>0.0</v>
      </c>
      <c r="AG954" s="18">
        <v>0.0</v>
      </c>
      <c r="AH954" s="18">
        <v>0.0</v>
      </c>
      <c r="AI954" s="18">
        <v>22.31561</v>
      </c>
      <c r="AJ954" s="18">
        <v>15.61117</v>
      </c>
      <c r="AK954" s="18">
        <v>11.57689</v>
      </c>
      <c r="AL954" s="19" t="s">
        <v>58</v>
      </c>
      <c r="AM954" s="19"/>
      <c r="AN954" s="19"/>
      <c r="AO954" s="19"/>
      <c r="AP954" s="19"/>
      <c r="AQ954" s="19"/>
    </row>
    <row r="955">
      <c r="A955" s="14" t="s">
        <v>1440</v>
      </c>
      <c r="B955" s="14" t="s">
        <v>1441</v>
      </c>
      <c r="C955" s="14" t="s">
        <v>1442</v>
      </c>
      <c r="D955" s="14" t="s">
        <v>1443</v>
      </c>
      <c r="E955" s="14" t="s">
        <v>60</v>
      </c>
      <c r="F955" s="18">
        <v>2.0</v>
      </c>
      <c r="G955" s="18">
        <v>0.0</v>
      </c>
      <c r="H955" s="18">
        <v>0.0</v>
      </c>
      <c r="I955" s="18">
        <v>0.0</v>
      </c>
      <c r="J955" s="18">
        <v>0.0</v>
      </c>
      <c r="K955" s="18">
        <v>0.0</v>
      </c>
      <c r="L955" s="18">
        <v>0.0</v>
      </c>
      <c r="M955" s="18">
        <v>0.0</v>
      </c>
      <c r="N955" s="18">
        <v>0.0</v>
      </c>
      <c r="O955" s="18">
        <v>0.0</v>
      </c>
      <c r="P955" s="18">
        <v>0.0</v>
      </c>
      <c r="Q955" s="18">
        <v>0.0</v>
      </c>
      <c r="R955" s="18">
        <v>0.0</v>
      </c>
      <c r="S955" s="18">
        <v>0.0</v>
      </c>
      <c r="T955" s="18">
        <v>0.0</v>
      </c>
      <c r="U955" s="18">
        <v>0.0</v>
      </c>
      <c r="V955" s="18">
        <v>0.0</v>
      </c>
      <c r="W955" s="18">
        <v>0.0</v>
      </c>
      <c r="X955" s="18">
        <v>0.0</v>
      </c>
      <c r="Y955" s="18">
        <v>0.0</v>
      </c>
      <c r="Z955" s="18">
        <v>0.0</v>
      </c>
      <c r="AA955" s="18">
        <v>0.0</v>
      </c>
      <c r="AB955" s="18">
        <v>0.0</v>
      </c>
      <c r="AC955" s="18">
        <v>0.0</v>
      </c>
      <c r="AD955" s="18">
        <v>0.0</v>
      </c>
      <c r="AE955" s="18">
        <v>0.033333</v>
      </c>
      <c r="AF955" s="18">
        <v>9.26E-4</v>
      </c>
      <c r="AG955" s="18">
        <v>0.0</v>
      </c>
      <c r="AH955" s="18">
        <v>0.0</v>
      </c>
      <c r="AI955" s="18">
        <v>0.033333</v>
      </c>
      <c r="AJ955" s="18">
        <v>2.12E-4</v>
      </c>
      <c r="AK955" s="18">
        <v>0.0</v>
      </c>
      <c r="AL955" s="19" t="s">
        <v>58</v>
      </c>
      <c r="AM955" s="19"/>
      <c r="AN955" s="19"/>
      <c r="AO955" s="19"/>
      <c r="AP955" s="19"/>
      <c r="AQ955" s="19"/>
    </row>
    <row r="956">
      <c r="A956" s="14" t="s">
        <v>1444</v>
      </c>
      <c r="B956" s="14" t="s">
        <v>1445</v>
      </c>
      <c r="C956" s="14" t="s">
        <v>1442</v>
      </c>
      <c r="D956" s="14" t="s">
        <v>1443</v>
      </c>
      <c r="E956" s="14" t="s">
        <v>62</v>
      </c>
      <c r="F956" s="18">
        <v>2.0</v>
      </c>
      <c r="G956" s="18">
        <v>0.0</v>
      </c>
      <c r="H956" s="18">
        <v>0.0</v>
      </c>
      <c r="I956" s="18">
        <v>0.0</v>
      </c>
      <c r="J956" s="18">
        <v>0.0</v>
      </c>
      <c r="K956" s="18">
        <v>0.0</v>
      </c>
      <c r="L956" s="18">
        <v>0.0</v>
      </c>
      <c r="M956" s="18">
        <v>0.0</v>
      </c>
      <c r="N956" s="18">
        <v>0.0</v>
      </c>
      <c r="O956" s="18">
        <v>0.0</v>
      </c>
      <c r="P956" s="18">
        <v>0.0</v>
      </c>
      <c r="Q956" s="18">
        <v>0.0</v>
      </c>
      <c r="R956" s="18">
        <v>0.0</v>
      </c>
      <c r="S956" s="18">
        <v>0.0</v>
      </c>
      <c r="T956" s="18">
        <v>0.0</v>
      </c>
      <c r="U956" s="18">
        <v>0.0</v>
      </c>
      <c r="V956" s="18">
        <v>0.0</v>
      </c>
      <c r="W956" s="18">
        <v>0.0</v>
      </c>
      <c r="X956" s="18">
        <v>0.0</v>
      </c>
      <c r="Y956" s="18">
        <v>0.0</v>
      </c>
      <c r="Z956" s="18">
        <v>0.0</v>
      </c>
      <c r="AA956" s="18">
        <v>0.0</v>
      </c>
      <c r="AB956" s="18">
        <v>0.0</v>
      </c>
      <c r="AC956" s="18">
        <v>0.0</v>
      </c>
      <c r="AD956" s="18">
        <v>0.0</v>
      </c>
      <c r="AE956" s="18">
        <v>0.0</v>
      </c>
      <c r="AF956" s="18">
        <v>0.0</v>
      </c>
      <c r="AG956" s="18">
        <v>0.0</v>
      </c>
      <c r="AH956" s="18">
        <v>0.0</v>
      </c>
      <c r="AI956" s="18">
        <v>0.033333</v>
      </c>
      <c r="AJ956" s="18">
        <v>2.12E-4</v>
      </c>
      <c r="AK956" s="18">
        <v>0.0</v>
      </c>
      <c r="AL956" s="19" t="s">
        <v>58</v>
      </c>
      <c r="AM956" s="19"/>
      <c r="AN956" s="19"/>
      <c r="AO956" s="19"/>
      <c r="AP956" s="19"/>
      <c r="AQ956" s="19"/>
    </row>
    <row r="957">
      <c r="A957" s="14" t="s">
        <v>1440</v>
      </c>
      <c r="B957" s="14" t="s">
        <v>1446</v>
      </c>
      <c r="C957" s="14" t="s">
        <v>1442</v>
      </c>
      <c r="D957" s="14" t="s">
        <v>1447</v>
      </c>
      <c r="E957" s="14" t="s">
        <v>60</v>
      </c>
      <c r="F957" s="18">
        <v>8.0</v>
      </c>
      <c r="G957" s="18">
        <v>0.0</v>
      </c>
      <c r="H957" s="18">
        <v>0.0</v>
      </c>
      <c r="I957" s="18">
        <v>0.0</v>
      </c>
      <c r="J957" s="18">
        <v>0.0</v>
      </c>
      <c r="K957" s="18">
        <v>0.0</v>
      </c>
      <c r="L957" s="18">
        <v>0.055556</v>
      </c>
      <c r="M957" s="18">
        <v>0.0</v>
      </c>
      <c r="N957" s="18">
        <v>0.0</v>
      </c>
      <c r="O957" s="18">
        <v>0.0</v>
      </c>
      <c r="P957" s="18">
        <v>0.0</v>
      </c>
      <c r="Q957" s="18">
        <v>0.0</v>
      </c>
      <c r="R957" s="18">
        <v>0.0</v>
      </c>
      <c r="S957" s="18">
        <v>0.0</v>
      </c>
      <c r="T957" s="18">
        <v>0.0</v>
      </c>
      <c r="U957" s="18">
        <v>0.0</v>
      </c>
      <c r="V957" s="18">
        <v>0.0</v>
      </c>
      <c r="W957" s="18">
        <v>0.0</v>
      </c>
      <c r="X957" s="18">
        <v>0.0</v>
      </c>
      <c r="Y957" s="18">
        <v>0.0</v>
      </c>
      <c r="Z957" s="18">
        <v>0.0</v>
      </c>
      <c r="AA957" s="18">
        <v>0.0</v>
      </c>
      <c r="AB957" s="18">
        <v>0.0</v>
      </c>
      <c r="AC957" s="18">
        <v>0.0</v>
      </c>
      <c r="AD957" s="18">
        <v>0.0</v>
      </c>
      <c r="AE957" s="18">
        <v>0.033333</v>
      </c>
      <c r="AF957" s="18">
        <v>9.26E-4</v>
      </c>
      <c r="AG957" s="18">
        <v>0.0</v>
      </c>
      <c r="AH957" s="18">
        <v>0.0</v>
      </c>
      <c r="AI957" s="18">
        <v>0.033333</v>
      </c>
      <c r="AJ957" s="18">
        <v>2.12E-4</v>
      </c>
      <c r="AK957" s="18">
        <v>0.0</v>
      </c>
      <c r="AL957" s="19" t="s">
        <v>58</v>
      </c>
      <c r="AM957" s="19"/>
      <c r="AN957" s="19"/>
      <c r="AO957" s="19"/>
      <c r="AP957" s="19"/>
      <c r="AQ957" s="19"/>
    </row>
    <row r="958">
      <c r="A958" s="14" t="s">
        <v>1444</v>
      </c>
      <c r="B958" s="14" t="s">
        <v>1448</v>
      </c>
      <c r="C958" s="14" t="s">
        <v>1442</v>
      </c>
      <c r="D958" s="14" t="s">
        <v>1447</v>
      </c>
      <c r="E958" s="14" t="s">
        <v>62</v>
      </c>
      <c r="F958" s="18">
        <v>26.0</v>
      </c>
      <c r="G958" s="18">
        <v>0.0</v>
      </c>
      <c r="H958" s="18">
        <v>0.0</v>
      </c>
      <c r="I958" s="18">
        <v>0.0</v>
      </c>
      <c r="J958" s="18">
        <v>0.0</v>
      </c>
      <c r="K958" s="18">
        <v>0.0</v>
      </c>
      <c r="L958" s="18">
        <v>0.0</v>
      </c>
      <c r="M958" s="18">
        <v>0.0</v>
      </c>
      <c r="N958" s="18">
        <v>0.0</v>
      </c>
      <c r="O958" s="18">
        <v>0.0</v>
      </c>
      <c r="P958" s="18">
        <v>0.0</v>
      </c>
      <c r="Q958" s="18">
        <v>0.0</v>
      </c>
      <c r="R958" s="18">
        <v>0.0</v>
      </c>
      <c r="S958" s="18">
        <v>0.0</v>
      </c>
      <c r="T958" s="18">
        <v>0.0</v>
      </c>
      <c r="U958" s="18">
        <v>0.0</v>
      </c>
      <c r="V958" s="18">
        <v>0.0</v>
      </c>
      <c r="W958" s="18">
        <v>0.0</v>
      </c>
      <c r="X958" s="18">
        <v>0.0</v>
      </c>
      <c r="Y958" s="18">
        <v>0.0</v>
      </c>
      <c r="Z958" s="18">
        <v>0.0</v>
      </c>
      <c r="AA958" s="18">
        <v>0.0</v>
      </c>
      <c r="AB958" s="18">
        <v>0.0</v>
      </c>
      <c r="AC958" s="18">
        <v>0.0</v>
      </c>
      <c r="AD958" s="18">
        <v>0.0</v>
      </c>
      <c r="AE958" s="18">
        <v>0.0</v>
      </c>
      <c r="AF958" s="18">
        <v>0.0</v>
      </c>
      <c r="AG958" s="18">
        <v>0.0</v>
      </c>
      <c r="AH958" s="18">
        <v>0.0</v>
      </c>
      <c r="AI958" s="18">
        <v>0.033333</v>
      </c>
      <c r="AJ958" s="18">
        <v>2.12E-4</v>
      </c>
      <c r="AK958" s="18">
        <v>0.0</v>
      </c>
      <c r="AL958" s="19" t="s">
        <v>58</v>
      </c>
      <c r="AM958" s="19"/>
      <c r="AN958" s="19"/>
      <c r="AO958" s="19"/>
      <c r="AP958" s="19"/>
      <c r="AQ958" s="19"/>
    </row>
    <row r="959">
      <c r="A959" s="14" t="s">
        <v>1440</v>
      </c>
      <c r="B959" s="14" t="s">
        <v>1449</v>
      </c>
      <c r="C959" s="14" t="s">
        <v>1442</v>
      </c>
      <c r="D959" s="14" t="s">
        <v>1450</v>
      </c>
      <c r="E959" s="14" t="s">
        <v>60</v>
      </c>
      <c r="F959" s="18">
        <v>9.0</v>
      </c>
      <c r="G959" s="18">
        <v>4.0</v>
      </c>
      <c r="H959" s="18">
        <v>434.0</v>
      </c>
      <c r="I959" s="18">
        <v>354.0</v>
      </c>
      <c r="J959" s="18">
        <v>0.071429</v>
      </c>
      <c r="K959" s="18">
        <v>0.033333</v>
      </c>
      <c r="L959" s="18">
        <v>0.033333</v>
      </c>
      <c r="M959" s="18">
        <v>0.033333</v>
      </c>
      <c r="N959" s="18">
        <v>1.0</v>
      </c>
      <c r="O959" s="18">
        <v>0.0</v>
      </c>
      <c r="P959" s="18">
        <v>0.0</v>
      </c>
      <c r="Q959" s="18">
        <v>0.0</v>
      </c>
      <c r="R959" s="18">
        <v>0.0</v>
      </c>
      <c r="S959" s="18">
        <v>0.0</v>
      </c>
      <c r="T959" s="18">
        <v>0.033333</v>
      </c>
      <c r="U959" s="18">
        <v>0.033333</v>
      </c>
      <c r="V959" s="18">
        <v>0.033333</v>
      </c>
      <c r="W959" s="18">
        <v>0.033333</v>
      </c>
      <c r="X959" s="18">
        <v>0.033333</v>
      </c>
      <c r="Y959" s="18">
        <v>0.003704</v>
      </c>
      <c r="Z959" s="18">
        <v>0.0</v>
      </c>
      <c r="AA959" s="18">
        <v>0.033333</v>
      </c>
      <c r="AB959" s="18">
        <v>6.67E-4</v>
      </c>
      <c r="AC959" s="18">
        <v>0.003704</v>
      </c>
      <c r="AD959" s="18">
        <v>0.0</v>
      </c>
      <c r="AE959" s="18">
        <v>0.033333</v>
      </c>
      <c r="AF959" s="18">
        <v>9.26E-4</v>
      </c>
      <c r="AG959" s="18">
        <v>0.0</v>
      </c>
      <c r="AH959" s="18">
        <v>0.0</v>
      </c>
      <c r="AI959" s="18">
        <v>0.033333</v>
      </c>
      <c r="AJ959" s="18">
        <v>2.12E-4</v>
      </c>
      <c r="AK959" s="18">
        <v>0.0</v>
      </c>
      <c r="AL959" s="19" t="s">
        <v>58</v>
      </c>
      <c r="AM959" s="19"/>
      <c r="AN959" s="19"/>
      <c r="AO959" s="19"/>
      <c r="AP959" s="19"/>
      <c r="AQ959" s="19"/>
    </row>
    <row r="960">
      <c r="A960" s="14" t="s">
        <v>1444</v>
      </c>
      <c r="B960" s="14" t="s">
        <v>1451</v>
      </c>
      <c r="C960" s="14" t="s">
        <v>1442</v>
      </c>
      <c r="D960" s="14" t="s">
        <v>1450</v>
      </c>
      <c r="E960" s="14" t="s">
        <v>62</v>
      </c>
      <c r="F960" s="18">
        <v>41.0</v>
      </c>
      <c r="G960" s="18">
        <v>3.0</v>
      </c>
      <c r="H960" s="18">
        <v>221.0</v>
      </c>
      <c r="I960" s="18">
        <v>221.0</v>
      </c>
      <c r="J960" s="18">
        <v>0.0</v>
      </c>
      <c r="K960" s="18">
        <v>0.0</v>
      </c>
      <c r="L960" s="18">
        <v>0.0</v>
      </c>
      <c r="M960" s="18">
        <v>0.0</v>
      </c>
      <c r="N960" s="18">
        <v>0.0</v>
      </c>
      <c r="O960" s="18">
        <v>0.0</v>
      </c>
      <c r="P960" s="18">
        <v>0.0</v>
      </c>
      <c r="Q960" s="18">
        <v>0.0</v>
      </c>
      <c r="R960" s="18">
        <v>0.0</v>
      </c>
      <c r="S960" s="18">
        <v>0.0</v>
      </c>
      <c r="T960" s="18">
        <v>0.0</v>
      </c>
      <c r="U960" s="18">
        <v>0.0</v>
      </c>
      <c r="V960" s="18">
        <v>0.0</v>
      </c>
      <c r="W960" s="18">
        <v>0.0</v>
      </c>
      <c r="X960" s="18">
        <v>0.0</v>
      </c>
      <c r="Y960" s="18">
        <v>0.0</v>
      </c>
      <c r="Z960" s="18">
        <v>0.0</v>
      </c>
      <c r="AA960" s="18">
        <v>0.033333</v>
      </c>
      <c r="AB960" s="18">
        <v>6.67E-4</v>
      </c>
      <c r="AC960" s="18">
        <v>0.003704</v>
      </c>
      <c r="AD960" s="18">
        <v>0.0</v>
      </c>
      <c r="AE960" s="18">
        <v>0.0</v>
      </c>
      <c r="AF960" s="18">
        <v>0.0</v>
      </c>
      <c r="AG960" s="18">
        <v>0.0</v>
      </c>
      <c r="AH960" s="18">
        <v>0.0</v>
      </c>
      <c r="AI960" s="18">
        <v>0.033333</v>
      </c>
      <c r="AJ960" s="18">
        <v>2.12E-4</v>
      </c>
      <c r="AK960" s="18">
        <v>0.0</v>
      </c>
      <c r="AL960" s="19" t="s">
        <v>58</v>
      </c>
      <c r="AM960" s="19"/>
      <c r="AN960" s="19"/>
      <c r="AO960" s="19"/>
      <c r="AP960" s="19"/>
      <c r="AQ960" s="19"/>
    </row>
    <row r="961">
      <c r="A961" s="14" t="s">
        <v>1440</v>
      </c>
      <c r="B961" s="14" t="s">
        <v>649</v>
      </c>
      <c r="C961" s="14" t="s">
        <v>1442</v>
      </c>
      <c r="D961" s="14" t="s">
        <v>651</v>
      </c>
      <c r="E961" s="14" t="s">
        <v>60</v>
      </c>
      <c r="F961" s="18">
        <v>14.0</v>
      </c>
      <c r="G961" s="18">
        <v>1.0</v>
      </c>
      <c r="H961" s="18">
        <v>10.0</v>
      </c>
      <c r="I961" s="18">
        <v>10.0</v>
      </c>
      <c r="J961" s="18">
        <v>0.0</v>
      </c>
      <c r="K961" s="18">
        <v>0.0</v>
      </c>
      <c r="L961" s="18">
        <v>0.803968</v>
      </c>
      <c r="M961" s="18">
        <v>0.0</v>
      </c>
      <c r="N961" s="18">
        <v>0.0</v>
      </c>
      <c r="O961" s="18">
        <v>0.0</v>
      </c>
      <c r="P961" s="18">
        <v>0.0</v>
      </c>
      <c r="Q961" s="18">
        <v>0.0</v>
      </c>
      <c r="R961" s="18">
        <v>0.0</v>
      </c>
      <c r="S961" s="18">
        <v>0.0</v>
      </c>
      <c r="T961" s="18">
        <v>0.0</v>
      </c>
      <c r="U961" s="18">
        <v>0.0</v>
      </c>
      <c r="V961" s="18">
        <v>0.0</v>
      </c>
      <c r="W961" s="18">
        <v>0.0</v>
      </c>
      <c r="X961" s="18">
        <v>0.0</v>
      </c>
      <c r="Y961" s="18">
        <v>0.0</v>
      </c>
      <c r="Z961" s="18">
        <v>0.0</v>
      </c>
      <c r="AA961" s="18">
        <v>0.0</v>
      </c>
      <c r="AB961" s="18">
        <v>0.0</v>
      </c>
      <c r="AC961" s="18">
        <v>0.0</v>
      </c>
      <c r="AD961" s="18">
        <v>0.0</v>
      </c>
      <c r="AE961" s="18">
        <v>0.033333</v>
      </c>
      <c r="AF961" s="18">
        <v>9.26E-4</v>
      </c>
      <c r="AG961" s="18">
        <v>0.0</v>
      </c>
      <c r="AH961" s="18">
        <v>0.0</v>
      </c>
      <c r="AI961" s="18">
        <v>0.033333</v>
      </c>
      <c r="AJ961" s="18">
        <v>2.12E-4</v>
      </c>
      <c r="AK961" s="18">
        <v>0.0</v>
      </c>
      <c r="AL961" s="19" t="s">
        <v>58</v>
      </c>
      <c r="AM961" s="19"/>
      <c r="AN961" s="19"/>
      <c r="AO961" s="19"/>
      <c r="AP961" s="19"/>
      <c r="AQ961" s="19"/>
    </row>
    <row r="962">
      <c r="A962" s="14" t="s">
        <v>1444</v>
      </c>
      <c r="B962" s="14" t="s">
        <v>1452</v>
      </c>
      <c r="C962" s="14" t="s">
        <v>1442</v>
      </c>
      <c r="D962" s="14" t="s">
        <v>651</v>
      </c>
      <c r="E962" s="14" t="s">
        <v>62</v>
      </c>
      <c r="F962" s="18">
        <v>44.0</v>
      </c>
      <c r="G962" s="18">
        <v>0.0</v>
      </c>
      <c r="H962" s="18">
        <v>0.0</v>
      </c>
      <c r="I962" s="18">
        <v>0.0</v>
      </c>
      <c r="J962" s="18">
        <v>0.0</v>
      </c>
      <c r="K962" s="18">
        <v>0.0</v>
      </c>
      <c r="L962" s="18">
        <v>0.0</v>
      </c>
      <c r="M962" s="18">
        <v>0.0</v>
      </c>
      <c r="N962" s="18">
        <v>0.0</v>
      </c>
      <c r="O962" s="18">
        <v>0.0</v>
      </c>
      <c r="P962" s="18">
        <v>0.0</v>
      </c>
      <c r="Q962" s="18">
        <v>0.0</v>
      </c>
      <c r="R962" s="18">
        <v>0.0</v>
      </c>
      <c r="S962" s="18">
        <v>0.0</v>
      </c>
      <c r="T962" s="18">
        <v>0.0</v>
      </c>
      <c r="U962" s="18">
        <v>0.0</v>
      </c>
      <c r="V962" s="18">
        <v>0.0</v>
      </c>
      <c r="W962" s="18">
        <v>0.0</v>
      </c>
      <c r="X962" s="18">
        <v>0.0</v>
      </c>
      <c r="Y962" s="18">
        <v>0.0</v>
      </c>
      <c r="Z962" s="18">
        <v>0.0</v>
      </c>
      <c r="AA962" s="18">
        <v>0.0</v>
      </c>
      <c r="AB962" s="18">
        <v>0.0</v>
      </c>
      <c r="AC962" s="18">
        <v>0.0</v>
      </c>
      <c r="AD962" s="18">
        <v>0.0</v>
      </c>
      <c r="AE962" s="18">
        <v>0.0</v>
      </c>
      <c r="AF962" s="18">
        <v>0.0</v>
      </c>
      <c r="AG962" s="18">
        <v>0.0</v>
      </c>
      <c r="AH962" s="18">
        <v>0.0</v>
      </c>
      <c r="AI962" s="18">
        <v>0.033333</v>
      </c>
      <c r="AJ962" s="18">
        <v>2.12E-4</v>
      </c>
      <c r="AK962" s="18">
        <v>0.0</v>
      </c>
      <c r="AL962" s="19" t="s">
        <v>58</v>
      </c>
      <c r="AM962" s="19"/>
      <c r="AN962" s="19"/>
      <c r="AO962" s="19"/>
      <c r="AP962" s="19"/>
      <c r="AQ962" s="19"/>
    </row>
    <row r="963">
      <c r="A963" s="14" t="s">
        <v>1444</v>
      </c>
      <c r="B963" s="14" t="s">
        <v>1453</v>
      </c>
      <c r="C963" s="14" t="s">
        <v>1442</v>
      </c>
      <c r="D963" s="14" t="s">
        <v>1031</v>
      </c>
      <c r="E963" s="14" t="s">
        <v>62</v>
      </c>
      <c r="F963" s="18">
        <v>1.0</v>
      </c>
      <c r="G963" s="18">
        <v>0.0</v>
      </c>
      <c r="H963" s="18">
        <v>0.0</v>
      </c>
      <c r="I963" s="18">
        <v>0.0</v>
      </c>
      <c r="J963" s="18">
        <v>0.0</v>
      </c>
      <c r="K963" s="18">
        <v>0.0</v>
      </c>
      <c r="L963" s="18">
        <v>0.0</v>
      </c>
      <c r="M963" s="18">
        <v>0.0</v>
      </c>
      <c r="N963" s="18">
        <v>0.0</v>
      </c>
      <c r="O963" s="18">
        <v>0.0</v>
      </c>
      <c r="P963" s="18">
        <v>0.0</v>
      </c>
      <c r="Q963" s="18">
        <v>0.0</v>
      </c>
      <c r="R963" s="18">
        <v>0.0</v>
      </c>
      <c r="S963" s="18">
        <v>0.0</v>
      </c>
      <c r="T963" s="18">
        <v>0.0</v>
      </c>
      <c r="U963" s="18">
        <v>0.0</v>
      </c>
      <c r="V963" s="18">
        <v>0.0</v>
      </c>
      <c r="W963" s="18">
        <v>0.0</v>
      </c>
      <c r="X963" s="18">
        <v>0.0</v>
      </c>
      <c r="Y963" s="18">
        <v>0.0</v>
      </c>
      <c r="Z963" s="18">
        <v>0.0</v>
      </c>
      <c r="AA963" s="18">
        <v>0.0</v>
      </c>
      <c r="AB963" s="18">
        <v>0.0</v>
      </c>
      <c r="AC963" s="18">
        <v>0.0</v>
      </c>
      <c r="AD963" s="18">
        <v>0.0</v>
      </c>
      <c r="AE963" s="18">
        <v>0.0</v>
      </c>
      <c r="AF963" s="18">
        <v>0.0</v>
      </c>
      <c r="AG963" s="18">
        <v>0.0</v>
      </c>
      <c r="AH963" s="18">
        <v>0.0</v>
      </c>
      <c r="AI963" s="18">
        <v>0.033333</v>
      </c>
      <c r="AJ963" s="18">
        <v>2.12E-4</v>
      </c>
      <c r="AK963" s="18">
        <v>0.0</v>
      </c>
      <c r="AL963" s="19" t="s">
        <v>58</v>
      </c>
      <c r="AM963" s="19"/>
      <c r="AN963" s="19"/>
      <c r="AO963" s="19"/>
      <c r="AP963" s="19"/>
      <c r="AQ963" s="19"/>
    </row>
    <row r="964">
      <c r="A964" s="14" t="s">
        <v>1440</v>
      </c>
      <c r="B964" s="14" t="s">
        <v>1454</v>
      </c>
      <c r="C964" s="14" t="s">
        <v>1442</v>
      </c>
      <c r="D964" s="14" t="s">
        <v>1455</v>
      </c>
      <c r="E964" s="14" t="s">
        <v>60</v>
      </c>
      <c r="F964" s="18">
        <v>2.0</v>
      </c>
      <c r="G964" s="18">
        <v>0.0</v>
      </c>
      <c r="H964" s="18">
        <v>0.0</v>
      </c>
      <c r="I964" s="18">
        <v>0.0</v>
      </c>
      <c r="J964" s="18">
        <v>0.0</v>
      </c>
      <c r="K964" s="18">
        <v>0.0</v>
      </c>
      <c r="L964" s="18">
        <v>0.0</v>
      </c>
      <c r="M964" s="18">
        <v>0.0</v>
      </c>
      <c r="N964" s="18">
        <v>0.0</v>
      </c>
      <c r="O964" s="18">
        <v>0.0</v>
      </c>
      <c r="P964" s="18">
        <v>0.0</v>
      </c>
      <c r="Q964" s="18">
        <v>0.0</v>
      </c>
      <c r="R964" s="18">
        <v>0.0</v>
      </c>
      <c r="S964" s="18">
        <v>0.0</v>
      </c>
      <c r="T964" s="18">
        <v>0.0</v>
      </c>
      <c r="U964" s="18">
        <v>0.0</v>
      </c>
      <c r="V964" s="18">
        <v>0.0</v>
      </c>
      <c r="W964" s="18">
        <v>0.0</v>
      </c>
      <c r="X964" s="18">
        <v>0.0</v>
      </c>
      <c r="Y964" s="18">
        <v>0.0</v>
      </c>
      <c r="Z964" s="18">
        <v>0.0</v>
      </c>
      <c r="AA964" s="18">
        <v>0.0</v>
      </c>
      <c r="AB964" s="18">
        <v>0.0</v>
      </c>
      <c r="AC964" s="18">
        <v>0.0</v>
      </c>
      <c r="AD964" s="18">
        <v>0.0</v>
      </c>
      <c r="AE964" s="18">
        <v>0.033333</v>
      </c>
      <c r="AF964" s="18">
        <v>9.26E-4</v>
      </c>
      <c r="AG964" s="18">
        <v>0.0</v>
      </c>
      <c r="AH964" s="18">
        <v>0.0</v>
      </c>
      <c r="AI964" s="18">
        <v>0.033333</v>
      </c>
      <c r="AJ964" s="18">
        <v>2.12E-4</v>
      </c>
      <c r="AK964" s="18">
        <v>0.0</v>
      </c>
      <c r="AL964" s="19" t="s">
        <v>58</v>
      </c>
      <c r="AM964" s="19"/>
      <c r="AN964" s="19"/>
      <c r="AO964" s="19"/>
      <c r="AP964" s="19"/>
      <c r="AQ964" s="19"/>
    </row>
    <row r="965">
      <c r="A965" s="14" t="s">
        <v>1444</v>
      </c>
      <c r="B965" s="14" t="s">
        <v>1456</v>
      </c>
      <c r="C965" s="14" t="s">
        <v>1442</v>
      </c>
      <c r="D965" s="14" t="s">
        <v>1455</v>
      </c>
      <c r="E965" s="14" t="s">
        <v>62</v>
      </c>
      <c r="F965" s="18">
        <v>5.0</v>
      </c>
      <c r="G965" s="18">
        <v>0.0</v>
      </c>
      <c r="H965" s="18">
        <v>0.0</v>
      </c>
      <c r="I965" s="18">
        <v>0.0</v>
      </c>
      <c r="J965" s="18">
        <v>0.0</v>
      </c>
      <c r="K965" s="18">
        <v>0.0</v>
      </c>
      <c r="L965" s="18">
        <v>0.0</v>
      </c>
      <c r="M965" s="18">
        <v>0.0</v>
      </c>
      <c r="N965" s="18">
        <v>0.0</v>
      </c>
      <c r="O965" s="18">
        <v>0.0</v>
      </c>
      <c r="P965" s="18">
        <v>0.0</v>
      </c>
      <c r="Q965" s="18">
        <v>0.0</v>
      </c>
      <c r="R965" s="18">
        <v>0.0</v>
      </c>
      <c r="S965" s="18">
        <v>0.0</v>
      </c>
      <c r="T965" s="18">
        <v>0.0</v>
      </c>
      <c r="U965" s="18">
        <v>0.0</v>
      </c>
      <c r="V965" s="18">
        <v>0.0</v>
      </c>
      <c r="W965" s="18">
        <v>0.0</v>
      </c>
      <c r="X965" s="18">
        <v>0.0</v>
      </c>
      <c r="Y965" s="18">
        <v>0.0</v>
      </c>
      <c r="Z965" s="18">
        <v>0.0</v>
      </c>
      <c r="AA965" s="18">
        <v>0.0</v>
      </c>
      <c r="AB965" s="18">
        <v>0.0</v>
      </c>
      <c r="AC965" s="18">
        <v>0.0</v>
      </c>
      <c r="AD965" s="18">
        <v>0.0</v>
      </c>
      <c r="AE965" s="18">
        <v>0.0</v>
      </c>
      <c r="AF965" s="18">
        <v>0.0</v>
      </c>
      <c r="AG965" s="18">
        <v>0.0</v>
      </c>
      <c r="AH965" s="18">
        <v>0.0</v>
      </c>
      <c r="AI965" s="18">
        <v>0.033333</v>
      </c>
      <c r="AJ965" s="18">
        <v>2.12E-4</v>
      </c>
      <c r="AK965" s="18">
        <v>0.0</v>
      </c>
      <c r="AL965" s="19" t="s">
        <v>58</v>
      </c>
      <c r="AM965" s="19"/>
      <c r="AN965" s="19"/>
      <c r="AO965" s="19"/>
      <c r="AP965" s="19"/>
      <c r="AQ965" s="19"/>
    </row>
    <row r="966">
      <c r="A966" s="14" t="s">
        <v>1440</v>
      </c>
      <c r="B966" s="14" t="s">
        <v>1457</v>
      </c>
      <c r="C966" s="14" t="s">
        <v>1442</v>
      </c>
      <c r="D966" s="14" t="s">
        <v>1458</v>
      </c>
      <c r="E966" s="14" t="s">
        <v>60</v>
      </c>
      <c r="F966" s="18">
        <v>1.0</v>
      </c>
      <c r="G966" s="18">
        <v>0.0</v>
      </c>
      <c r="H966" s="18">
        <v>0.0</v>
      </c>
      <c r="I966" s="18">
        <v>0.0</v>
      </c>
      <c r="J966" s="18">
        <v>0.0</v>
      </c>
      <c r="K966" s="18">
        <v>0.0</v>
      </c>
      <c r="L966" s="18">
        <v>0.0</v>
      </c>
      <c r="M966" s="18">
        <v>0.0</v>
      </c>
      <c r="N966" s="18">
        <v>0.0</v>
      </c>
      <c r="O966" s="18">
        <v>0.0</v>
      </c>
      <c r="P966" s="18">
        <v>0.0</v>
      </c>
      <c r="Q966" s="18">
        <v>0.0</v>
      </c>
      <c r="R966" s="18">
        <v>0.0</v>
      </c>
      <c r="S966" s="18">
        <v>0.0</v>
      </c>
      <c r="T966" s="18">
        <v>0.0</v>
      </c>
      <c r="U966" s="18">
        <v>0.0</v>
      </c>
      <c r="V966" s="18">
        <v>0.0</v>
      </c>
      <c r="W966" s="18">
        <v>0.0</v>
      </c>
      <c r="X966" s="18">
        <v>0.0</v>
      </c>
      <c r="Y966" s="18">
        <v>0.0</v>
      </c>
      <c r="Z966" s="18">
        <v>0.0</v>
      </c>
      <c r="AA966" s="18">
        <v>0.0</v>
      </c>
      <c r="AB966" s="18">
        <v>0.0</v>
      </c>
      <c r="AC966" s="18">
        <v>0.0</v>
      </c>
      <c r="AD966" s="18">
        <v>0.0</v>
      </c>
      <c r="AE966" s="18">
        <v>0.033333</v>
      </c>
      <c r="AF966" s="18">
        <v>9.26E-4</v>
      </c>
      <c r="AG966" s="18">
        <v>0.0</v>
      </c>
      <c r="AH966" s="18">
        <v>0.0</v>
      </c>
      <c r="AI966" s="18">
        <v>0.033333</v>
      </c>
      <c r="AJ966" s="18">
        <v>2.12E-4</v>
      </c>
      <c r="AK966" s="18">
        <v>0.0</v>
      </c>
      <c r="AL966" s="19" t="s">
        <v>58</v>
      </c>
      <c r="AM966" s="19"/>
      <c r="AN966" s="19"/>
      <c r="AO966" s="19"/>
      <c r="AP966" s="19"/>
      <c r="AQ966" s="19"/>
    </row>
    <row r="967">
      <c r="A967" s="14" t="s">
        <v>1444</v>
      </c>
      <c r="B967" s="14" t="s">
        <v>1459</v>
      </c>
      <c r="C967" s="14" t="s">
        <v>1442</v>
      </c>
      <c r="D967" s="14" t="s">
        <v>1458</v>
      </c>
      <c r="E967" s="14" t="s">
        <v>62</v>
      </c>
      <c r="F967" s="18">
        <v>2.0</v>
      </c>
      <c r="G967" s="18">
        <v>0.0</v>
      </c>
      <c r="H967" s="18">
        <v>0.0</v>
      </c>
      <c r="I967" s="18">
        <v>0.0</v>
      </c>
      <c r="J967" s="18">
        <v>0.0</v>
      </c>
      <c r="K967" s="18">
        <v>0.0</v>
      </c>
      <c r="L967" s="18">
        <v>0.0</v>
      </c>
      <c r="M967" s="18">
        <v>0.0</v>
      </c>
      <c r="N967" s="18">
        <v>0.0</v>
      </c>
      <c r="O967" s="18">
        <v>0.0</v>
      </c>
      <c r="P967" s="18">
        <v>0.0</v>
      </c>
      <c r="Q967" s="18">
        <v>0.0</v>
      </c>
      <c r="R967" s="18">
        <v>0.0</v>
      </c>
      <c r="S967" s="18">
        <v>0.0</v>
      </c>
      <c r="T967" s="18">
        <v>0.0</v>
      </c>
      <c r="U967" s="18">
        <v>0.0</v>
      </c>
      <c r="V967" s="18">
        <v>0.0</v>
      </c>
      <c r="W967" s="18">
        <v>0.0</v>
      </c>
      <c r="X967" s="18">
        <v>0.0</v>
      </c>
      <c r="Y967" s="18">
        <v>0.0</v>
      </c>
      <c r="Z967" s="18">
        <v>0.0</v>
      </c>
      <c r="AA967" s="18">
        <v>0.0</v>
      </c>
      <c r="AB967" s="18">
        <v>0.0</v>
      </c>
      <c r="AC967" s="18">
        <v>0.0</v>
      </c>
      <c r="AD967" s="18">
        <v>0.0</v>
      </c>
      <c r="AE967" s="18">
        <v>0.0</v>
      </c>
      <c r="AF967" s="18">
        <v>0.0</v>
      </c>
      <c r="AG967" s="18">
        <v>0.0</v>
      </c>
      <c r="AH967" s="18">
        <v>0.0</v>
      </c>
      <c r="AI967" s="18">
        <v>0.033333</v>
      </c>
      <c r="AJ967" s="18">
        <v>2.12E-4</v>
      </c>
      <c r="AK967" s="18">
        <v>0.0</v>
      </c>
      <c r="AL967" s="19" t="s">
        <v>58</v>
      </c>
      <c r="AM967" s="19"/>
      <c r="AN967" s="19"/>
      <c r="AO967" s="19"/>
      <c r="AP967" s="19"/>
      <c r="AQ967" s="19"/>
    </row>
    <row r="968">
      <c r="A968" s="14" t="s">
        <v>1460</v>
      </c>
      <c r="B968" s="14" t="s">
        <v>1461</v>
      </c>
      <c r="C968" s="14" t="s">
        <v>1462</v>
      </c>
      <c r="D968" s="14" t="s">
        <v>1463</v>
      </c>
      <c r="E968" s="14" t="s">
        <v>60</v>
      </c>
      <c r="F968" s="18">
        <v>35.0</v>
      </c>
      <c r="G968" s="18">
        <v>0.0</v>
      </c>
      <c r="H968" s="18">
        <v>0.0</v>
      </c>
      <c r="I968" s="18">
        <v>0.0</v>
      </c>
      <c r="J968" s="18">
        <v>0.0</v>
      </c>
      <c r="K968" s="18">
        <v>0.0</v>
      </c>
      <c r="L968" s="18">
        <v>0.0</v>
      </c>
      <c r="M968" s="18">
        <v>0.0</v>
      </c>
      <c r="N968" s="18">
        <v>0.0</v>
      </c>
      <c r="O968" s="18">
        <v>0.0</v>
      </c>
      <c r="P968" s="18">
        <v>0.0</v>
      </c>
      <c r="Q968" s="18">
        <v>0.0</v>
      </c>
      <c r="R968" s="18">
        <v>0.0</v>
      </c>
      <c r="S968" s="18">
        <v>0.0</v>
      </c>
      <c r="T968" s="18">
        <v>0.0</v>
      </c>
      <c r="U968" s="18">
        <v>0.0</v>
      </c>
      <c r="V968" s="18">
        <v>0.0</v>
      </c>
      <c r="W968" s="18">
        <v>0.0</v>
      </c>
      <c r="X968" s="18">
        <v>0.0</v>
      </c>
      <c r="Y968" s="18">
        <v>0.0</v>
      </c>
      <c r="Z968" s="18">
        <v>0.0</v>
      </c>
      <c r="AA968" s="18">
        <v>0.0</v>
      </c>
      <c r="AB968" s="18">
        <v>0.0</v>
      </c>
      <c r="AC968" s="18">
        <v>0.0</v>
      </c>
      <c r="AD968" s="18">
        <v>0.0</v>
      </c>
      <c r="AE968" s="18">
        <v>0.0</v>
      </c>
      <c r="AF968" s="18">
        <v>0.0</v>
      </c>
      <c r="AG968" s="18">
        <v>0.0</v>
      </c>
      <c r="AH968" s="18">
        <v>0.0</v>
      </c>
      <c r="AI968" s="18">
        <v>0.0</v>
      </c>
      <c r="AJ968" s="18">
        <v>0.0</v>
      </c>
      <c r="AK968" s="18">
        <v>0.0</v>
      </c>
      <c r="AL968" s="19" t="s">
        <v>58</v>
      </c>
      <c r="AM968" s="19"/>
      <c r="AN968" s="19"/>
      <c r="AO968" s="19"/>
      <c r="AP968" s="19"/>
      <c r="AQ968" s="19"/>
    </row>
    <row r="969">
      <c r="A969" s="14" t="s">
        <v>1464</v>
      </c>
      <c r="B969" s="14" t="s">
        <v>1465</v>
      </c>
      <c r="C969" s="14" t="s">
        <v>1462</v>
      </c>
      <c r="D969" s="14" t="s">
        <v>1463</v>
      </c>
      <c r="E969" s="14" t="s">
        <v>62</v>
      </c>
      <c r="F969" s="18">
        <v>82.0</v>
      </c>
      <c r="G969" s="18">
        <v>0.0</v>
      </c>
      <c r="H969" s="18">
        <v>0.0</v>
      </c>
      <c r="I969" s="18">
        <v>0.0</v>
      </c>
      <c r="J969" s="18">
        <v>0.0</v>
      </c>
      <c r="K969" s="18">
        <v>0.0</v>
      </c>
      <c r="L969" s="18">
        <v>0.0</v>
      </c>
      <c r="M969" s="18">
        <v>0.0</v>
      </c>
      <c r="N969" s="18">
        <v>0.0</v>
      </c>
      <c r="O969" s="18">
        <v>0.0</v>
      </c>
      <c r="P969" s="18">
        <v>0.0</v>
      </c>
      <c r="Q969" s="18">
        <v>0.0</v>
      </c>
      <c r="R969" s="18">
        <v>0.0</v>
      </c>
      <c r="S969" s="18">
        <v>0.0</v>
      </c>
      <c r="T969" s="18">
        <v>0.0</v>
      </c>
      <c r="U969" s="18">
        <v>0.0</v>
      </c>
      <c r="V969" s="18">
        <v>0.0</v>
      </c>
      <c r="W969" s="18">
        <v>0.0</v>
      </c>
      <c r="X969" s="18">
        <v>0.0</v>
      </c>
      <c r="Y969" s="18">
        <v>0.0</v>
      </c>
      <c r="Z969" s="18">
        <v>0.0</v>
      </c>
      <c r="AA969" s="18">
        <v>0.0</v>
      </c>
      <c r="AB969" s="18">
        <v>0.0</v>
      </c>
      <c r="AC969" s="18">
        <v>0.0</v>
      </c>
      <c r="AD969" s="18">
        <v>0.0</v>
      </c>
      <c r="AE969" s="18">
        <v>0.0</v>
      </c>
      <c r="AF969" s="18">
        <v>0.0</v>
      </c>
      <c r="AG969" s="18">
        <v>0.0</v>
      </c>
      <c r="AH969" s="18">
        <v>0.0</v>
      </c>
      <c r="AI969" s="18">
        <v>0.0</v>
      </c>
      <c r="AJ969" s="18">
        <v>0.0</v>
      </c>
      <c r="AK969" s="18">
        <v>0.0</v>
      </c>
      <c r="AL969" s="19" t="s">
        <v>58</v>
      </c>
      <c r="AM969" s="19"/>
      <c r="AN969" s="19"/>
      <c r="AO969" s="19"/>
      <c r="AP969" s="19"/>
      <c r="AQ969" s="19"/>
    </row>
    <row r="970">
      <c r="A970" s="14" t="s">
        <v>1460</v>
      </c>
      <c r="B970" s="14" t="s">
        <v>1466</v>
      </c>
      <c r="C970" s="14" t="s">
        <v>1462</v>
      </c>
      <c r="D970" s="14" t="s">
        <v>1467</v>
      </c>
      <c r="E970" s="14" t="s">
        <v>60</v>
      </c>
      <c r="F970" s="18">
        <v>16.0</v>
      </c>
      <c r="G970" s="18">
        <v>0.0</v>
      </c>
      <c r="H970" s="18">
        <v>0.0</v>
      </c>
      <c r="I970" s="18">
        <v>0.0</v>
      </c>
      <c r="J970" s="18">
        <v>0.0</v>
      </c>
      <c r="K970" s="18">
        <v>0.0</v>
      </c>
      <c r="L970" s="18">
        <v>0.0</v>
      </c>
      <c r="M970" s="18">
        <v>0.0</v>
      </c>
      <c r="N970" s="18">
        <v>0.0</v>
      </c>
      <c r="O970" s="18">
        <v>0.0</v>
      </c>
      <c r="P970" s="18">
        <v>0.0</v>
      </c>
      <c r="Q970" s="18">
        <v>0.0</v>
      </c>
      <c r="R970" s="18">
        <v>0.0</v>
      </c>
      <c r="S970" s="18">
        <v>0.0</v>
      </c>
      <c r="T970" s="18">
        <v>0.0</v>
      </c>
      <c r="U970" s="18">
        <v>0.0</v>
      </c>
      <c r="V970" s="18">
        <v>0.0</v>
      </c>
      <c r="W970" s="18">
        <v>0.0</v>
      </c>
      <c r="X970" s="18">
        <v>0.0</v>
      </c>
      <c r="Y970" s="18">
        <v>0.0</v>
      </c>
      <c r="Z970" s="18">
        <v>0.0</v>
      </c>
      <c r="AA970" s="18">
        <v>0.0</v>
      </c>
      <c r="AB970" s="18">
        <v>0.0</v>
      </c>
      <c r="AC970" s="18">
        <v>0.0</v>
      </c>
      <c r="AD970" s="18">
        <v>0.0</v>
      </c>
      <c r="AE970" s="18">
        <v>0.0</v>
      </c>
      <c r="AF970" s="18">
        <v>0.0</v>
      </c>
      <c r="AG970" s="18">
        <v>0.0</v>
      </c>
      <c r="AH970" s="18">
        <v>0.0</v>
      </c>
      <c r="AI970" s="18">
        <v>0.0</v>
      </c>
      <c r="AJ970" s="18">
        <v>0.0</v>
      </c>
      <c r="AK970" s="18">
        <v>0.0</v>
      </c>
      <c r="AL970" s="19" t="s">
        <v>58</v>
      </c>
      <c r="AM970" s="19"/>
      <c r="AN970" s="19"/>
      <c r="AO970" s="19"/>
      <c r="AP970" s="19"/>
      <c r="AQ970" s="19"/>
    </row>
    <row r="971">
      <c r="A971" s="14" t="s">
        <v>1464</v>
      </c>
      <c r="B971" s="14" t="s">
        <v>1468</v>
      </c>
      <c r="C971" s="14" t="s">
        <v>1462</v>
      </c>
      <c r="D971" s="14" t="s">
        <v>1467</v>
      </c>
      <c r="E971" s="14" t="s">
        <v>62</v>
      </c>
      <c r="F971" s="18">
        <v>22.0</v>
      </c>
      <c r="G971" s="18">
        <v>0.0</v>
      </c>
      <c r="H971" s="18">
        <v>0.0</v>
      </c>
      <c r="I971" s="18">
        <v>0.0</v>
      </c>
      <c r="J971" s="18">
        <v>0.0</v>
      </c>
      <c r="K971" s="18">
        <v>0.0</v>
      </c>
      <c r="L971" s="18">
        <v>0.0</v>
      </c>
      <c r="M971" s="18">
        <v>0.0</v>
      </c>
      <c r="N971" s="18">
        <v>0.0</v>
      </c>
      <c r="O971" s="18">
        <v>0.0</v>
      </c>
      <c r="P971" s="18">
        <v>0.0</v>
      </c>
      <c r="Q971" s="18">
        <v>0.0</v>
      </c>
      <c r="R971" s="18">
        <v>0.0</v>
      </c>
      <c r="S971" s="18">
        <v>0.0</v>
      </c>
      <c r="T971" s="18">
        <v>0.0</v>
      </c>
      <c r="U971" s="18">
        <v>0.0</v>
      </c>
      <c r="V971" s="18">
        <v>0.0</v>
      </c>
      <c r="W971" s="18">
        <v>0.0</v>
      </c>
      <c r="X971" s="18">
        <v>0.0</v>
      </c>
      <c r="Y971" s="18">
        <v>0.0</v>
      </c>
      <c r="Z971" s="18">
        <v>0.0</v>
      </c>
      <c r="AA971" s="18">
        <v>0.0</v>
      </c>
      <c r="AB971" s="18">
        <v>0.0</v>
      </c>
      <c r="AC971" s="18">
        <v>0.0</v>
      </c>
      <c r="AD971" s="18">
        <v>0.0</v>
      </c>
      <c r="AE971" s="18">
        <v>0.0</v>
      </c>
      <c r="AF971" s="18">
        <v>0.0</v>
      </c>
      <c r="AG971" s="18">
        <v>0.0</v>
      </c>
      <c r="AH971" s="18">
        <v>0.0</v>
      </c>
      <c r="AI971" s="18">
        <v>0.0</v>
      </c>
      <c r="AJ971" s="18">
        <v>0.0</v>
      </c>
      <c r="AK971" s="18">
        <v>0.0</v>
      </c>
      <c r="AL971" s="19" t="s">
        <v>58</v>
      </c>
      <c r="AM971" s="19"/>
      <c r="AN971" s="19"/>
      <c r="AO971" s="19"/>
      <c r="AP971" s="19"/>
      <c r="AQ971" s="19"/>
    </row>
    <row r="972">
      <c r="A972" s="14" t="s">
        <v>1464</v>
      </c>
      <c r="B972" s="14" t="s">
        <v>1469</v>
      </c>
      <c r="C972" s="14" t="s">
        <v>1462</v>
      </c>
      <c r="D972" s="14" t="s">
        <v>1470</v>
      </c>
      <c r="E972" s="14" t="s">
        <v>62</v>
      </c>
      <c r="F972" s="18">
        <v>43.0</v>
      </c>
      <c r="G972" s="18">
        <v>0.0</v>
      </c>
      <c r="H972" s="18">
        <v>0.0</v>
      </c>
      <c r="I972" s="18">
        <v>0.0</v>
      </c>
      <c r="J972" s="18">
        <v>0.0</v>
      </c>
      <c r="K972" s="18">
        <v>0.0</v>
      </c>
      <c r="L972" s="18">
        <v>0.0</v>
      </c>
      <c r="M972" s="18">
        <v>0.0</v>
      </c>
      <c r="N972" s="18">
        <v>0.0</v>
      </c>
      <c r="O972" s="18">
        <v>0.0</v>
      </c>
      <c r="P972" s="18">
        <v>0.0</v>
      </c>
      <c r="Q972" s="18">
        <v>0.0</v>
      </c>
      <c r="R972" s="18">
        <v>0.0</v>
      </c>
      <c r="S972" s="18">
        <v>0.0</v>
      </c>
      <c r="T972" s="18">
        <v>0.0</v>
      </c>
      <c r="U972" s="18">
        <v>0.0</v>
      </c>
      <c r="V972" s="18">
        <v>0.0</v>
      </c>
      <c r="W972" s="18">
        <v>0.0</v>
      </c>
      <c r="X972" s="18">
        <v>0.0</v>
      </c>
      <c r="Y972" s="18">
        <v>0.0</v>
      </c>
      <c r="Z972" s="18">
        <v>0.0</v>
      </c>
      <c r="AA972" s="18">
        <v>0.0</v>
      </c>
      <c r="AB972" s="18">
        <v>0.0</v>
      </c>
      <c r="AC972" s="18">
        <v>0.0</v>
      </c>
      <c r="AD972" s="18">
        <v>0.0</v>
      </c>
      <c r="AE972" s="18">
        <v>0.0</v>
      </c>
      <c r="AF972" s="18">
        <v>0.0</v>
      </c>
      <c r="AG972" s="18">
        <v>0.0</v>
      </c>
      <c r="AH972" s="18">
        <v>0.0</v>
      </c>
      <c r="AI972" s="18">
        <v>0.0</v>
      </c>
      <c r="AJ972" s="18">
        <v>0.0</v>
      </c>
      <c r="AK972" s="18">
        <v>0.0</v>
      </c>
      <c r="AL972" s="19" t="s">
        <v>58</v>
      </c>
      <c r="AM972" s="19"/>
      <c r="AN972" s="19"/>
      <c r="AO972" s="19"/>
      <c r="AP972" s="19"/>
      <c r="AQ972" s="19"/>
    </row>
    <row r="973">
      <c r="A973" s="14" t="s">
        <v>1471</v>
      </c>
      <c r="B973" s="14" t="s">
        <v>1472</v>
      </c>
      <c r="C973" s="14" t="s">
        <v>1473</v>
      </c>
      <c r="D973" s="14" t="s">
        <v>1474</v>
      </c>
      <c r="E973" s="20">
        <v>46310.0</v>
      </c>
      <c r="F973" s="18">
        <v>3.0</v>
      </c>
      <c r="G973" s="18">
        <v>0.0</v>
      </c>
      <c r="H973" s="18">
        <v>0.0</v>
      </c>
      <c r="I973" s="18">
        <v>0.0</v>
      </c>
      <c r="J973" s="18">
        <v>0.257576</v>
      </c>
      <c r="K973" s="18">
        <v>0.126923</v>
      </c>
      <c r="L973" s="18">
        <v>0.183194</v>
      </c>
      <c r="M973" s="18">
        <v>0.076923</v>
      </c>
      <c r="N973" s="18">
        <v>0.606061</v>
      </c>
      <c r="O973" s="18">
        <v>0.0</v>
      </c>
      <c r="P973" s="18">
        <v>0.0</v>
      </c>
      <c r="Q973" s="18">
        <v>0.0</v>
      </c>
      <c r="R973" s="18">
        <v>0.05</v>
      </c>
      <c r="S973" s="18">
        <v>0.076923</v>
      </c>
      <c r="T973" s="18">
        <v>0.05</v>
      </c>
      <c r="U973" s="18">
        <v>0.05</v>
      </c>
      <c r="V973" s="18">
        <v>0.05</v>
      </c>
      <c r="W973" s="18">
        <v>0.076923</v>
      </c>
      <c r="X973" s="18">
        <v>0.076923</v>
      </c>
      <c r="Y973" s="18">
        <v>0.042308</v>
      </c>
      <c r="Z973" s="18">
        <v>0.0</v>
      </c>
      <c r="AA973" s="18">
        <v>0.076923</v>
      </c>
      <c r="AB973" s="18">
        <v>0.007466</v>
      </c>
      <c r="AC973" s="18">
        <v>0.042308</v>
      </c>
      <c r="AD973" s="18">
        <v>0.097619</v>
      </c>
      <c r="AE973" s="18">
        <v>0.147619</v>
      </c>
      <c r="AF973" s="18">
        <v>0.110422</v>
      </c>
      <c r="AG973" s="18">
        <v>0.161508</v>
      </c>
      <c r="AH973" s="18">
        <v>0.0</v>
      </c>
      <c r="AI973" s="18">
        <v>0.147619</v>
      </c>
      <c r="AJ973" s="18">
        <v>0.036807</v>
      </c>
      <c r="AK973" s="18">
        <v>0.042308</v>
      </c>
      <c r="AL973" s="19" t="s">
        <v>58</v>
      </c>
      <c r="AM973" s="19"/>
      <c r="AN973" s="19"/>
      <c r="AO973" s="19"/>
      <c r="AP973" s="19"/>
      <c r="AQ973" s="19"/>
    </row>
    <row r="974">
      <c r="A974" s="14" t="s">
        <v>1475</v>
      </c>
      <c r="B974" s="14" t="s">
        <v>1476</v>
      </c>
      <c r="C974" s="14" t="s">
        <v>1473</v>
      </c>
      <c r="D974" s="14" t="s">
        <v>1474</v>
      </c>
      <c r="E974" s="14" t="s">
        <v>62</v>
      </c>
      <c r="F974" s="18">
        <v>14.0</v>
      </c>
      <c r="G974" s="18">
        <v>0.0</v>
      </c>
      <c r="H974" s="18">
        <v>0.0</v>
      </c>
      <c r="I974" s="18">
        <v>0.0</v>
      </c>
      <c r="J974" s="18">
        <v>0.0</v>
      </c>
      <c r="K974" s="18">
        <v>0.0</v>
      </c>
      <c r="L974" s="18">
        <v>0.0</v>
      </c>
      <c r="M974" s="18">
        <v>0.0</v>
      </c>
      <c r="N974" s="18">
        <v>0.0</v>
      </c>
      <c r="O974" s="18">
        <v>0.0</v>
      </c>
      <c r="P974" s="18">
        <v>0.0</v>
      </c>
      <c r="Q974" s="18">
        <v>0.0</v>
      </c>
      <c r="R974" s="18">
        <v>0.0</v>
      </c>
      <c r="S974" s="18">
        <v>0.0</v>
      </c>
      <c r="T974" s="18">
        <v>0.0</v>
      </c>
      <c r="U974" s="18">
        <v>0.0</v>
      </c>
      <c r="V974" s="18">
        <v>0.0</v>
      </c>
      <c r="W974" s="18">
        <v>0.0</v>
      </c>
      <c r="X974" s="18">
        <v>0.0</v>
      </c>
      <c r="Y974" s="18">
        <v>0.0</v>
      </c>
      <c r="Z974" s="18">
        <v>0.0</v>
      </c>
      <c r="AA974" s="18">
        <v>0.076923</v>
      </c>
      <c r="AB974" s="18">
        <v>0.007466</v>
      </c>
      <c r="AC974" s="18">
        <v>0.042308</v>
      </c>
      <c r="AD974" s="18">
        <v>0.0</v>
      </c>
      <c r="AE974" s="18">
        <v>0.0</v>
      </c>
      <c r="AF974" s="18">
        <v>0.0</v>
      </c>
      <c r="AG974" s="18">
        <v>0.0</v>
      </c>
      <c r="AH974" s="18">
        <v>0.0</v>
      </c>
      <c r="AI974" s="18">
        <v>0.147619</v>
      </c>
      <c r="AJ974" s="18">
        <v>0.036807</v>
      </c>
      <c r="AK974" s="18">
        <v>0.042308</v>
      </c>
      <c r="AL974" s="19" t="s">
        <v>58</v>
      </c>
      <c r="AM974" s="19"/>
      <c r="AN974" s="19"/>
      <c r="AO974" s="19"/>
      <c r="AP974" s="19"/>
      <c r="AQ974" s="19"/>
    </row>
    <row r="975">
      <c r="A975" s="14" t="s">
        <v>1471</v>
      </c>
      <c r="B975" s="14" t="s">
        <v>1477</v>
      </c>
      <c r="C975" s="14" t="s">
        <v>1473</v>
      </c>
      <c r="D975" s="14" t="s">
        <v>1478</v>
      </c>
      <c r="E975" s="17">
        <v>46310.0</v>
      </c>
      <c r="F975" s="18">
        <v>4.0</v>
      </c>
      <c r="G975" s="18">
        <v>0.0</v>
      </c>
      <c r="H975" s="18">
        <v>0.0</v>
      </c>
      <c r="I975" s="18">
        <v>0.0</v>
      </c>
      <c r="J975" s="18">
        <v>0.815657</v>
      </c>
      <c r="K975" s="18">
        <v>0.646032</v>
      </c>
      <c r="L975" s="18">
        <v>1.155833</v>
      </c>
      <c r="M975" s="18">
        <v>0.245238</v>
      </c>
      <c r="N975" s="18">
        <v>0.379607</v>
      </c>
      <c r="O975" s="18">
        <v>0.097619</v>
      </c>
      <c r="P975" s="18">
        <v>0.097619</v>
      </c>
      <c r="Q975" s="18">
        <v>0.147619</v>
      </c>
      <c r="R975" s="18">
        <v>0.155556</v>
      </c>
      <c r="S975" s="18">
        <v>0.155556</v>
      </c>
      <c r="T975" s="18">
        <v>0.097619</v>
      </c>
      <c r="U975" s="18">
        <v>0.097619</v>
      </c>
      <c r="V975" s="18">
        <v>0.147619</v>
      </c>
      <c r="W975" s="18">
        <v>0.155556</v>
      </c>
      <c r="X975" s="18">
        <v>0.155556</v>
      </c>
      <c r="Y975" s="18">
        <v>0.161508</v>
      </c>
      <c r="Z975" s="18">
        <v>0.155556</v>
      </c>
      <c r="AA975" s="18">
        <v>0.155556</v>
      </c>
      <c r="AB975" s="18">
        <v>0.161508</v>
      </c>
      <c r="AC975" s="18">
        <v>0.161508</v>
      </c>
      <c r="AD975" s="18">
        <v>0.097619</v>
      </c>
      <c r="AE975" s="18">
        <v>0.147619</v>
      </c>
      <c r="AF975" s="18">
        <v>0.110422</v>
      </c>
      <c r="AG975" s="18">
        <v>0.161508</v>
      </c>
      <c r="AH975" s="18">
        <v>0.0</v>
      </c>
      <c r="AI975" s="18">
        <v>0.147619</v>
      </c>
      <c r="AJ975" s="18">
        <v>0.036807</v>
      </c>
      <c r="AK975" s="18">
        <v>0.042308</v>
      </c>
      <c r="AL975" s="19" t="s">
        <v>58</v>
      </c>
      <c r="AM975" s="19"/>
      <c r="AN975" s="19"/>
      <c r="AO975" s="19"/>
      <c r="AP975" s="19"/>
      <c r="AQ975" s="19"/>
    </row>
    <row r="976">
      <c r="A976" s="14" t="s">
        <v>1479</v>
      </c>
      <c r="B976" s="14" t="s">
        <v>133</v>
      </c>
      <c r="C976" s="14" t="s">
        <v>1480</v>
      </c>
      <c r="D976" s="14" t="s">
        <v>135</v>
      </c>
      <c r="E976" s="14" t="s">
        <v>88</v>
      </c>
      <c r="F976" s="18">
        <v>1.0</v>
      </c>
      <c r="G976" s="18">
        <v>0.0</v>
      </c>
      <c r="H976" s="18">
        <v>0.0</v>
      </c>
      <c r="I976" s="18">
        <v>0.0</v>
      </c>
      <c r="J976" s="18">
        <v>3.333333</v>
      </c>
      <c r="K976" s="18">
        <v>3.333333</v>
      </c>
      <c r="L976" s="18">
        <v>48.89444</v>
      </c>
      <c r="M976" s="18">
        <v>3.333333</v>
      </c>
      <c r="N976" s="18">
        <v>1.0</v>
      </c>
      <c r="O976" s="18">
        <v>3.333333</v>
      </c>
      <c r="P976" s="18">
        <v>3.333333</v>
      </c>
      <c r="Q976" s="18">
        <v>3.333333</v>
      </c>
      <c r="R976" s="18">
        <v>3.333333</v>
      </c>
      <c r="S976" s="18">
        <v>3.333333</v>
      </c>
      <c r="T976" s="18">
        <v>3.333333</v>
      </c>
      <c r="U976" s="18">
        <v>3.333333</v>
      </c>
      <c r="V976" s="18">
        <v>3.333333</v>
      </c>
      <c r="W976" s="18">
        <v>3.333333</v>
      </c>
      <c r="X976" s="18">
        <v>3.333333</v>
      </c>
      <c r="Y976" s="18">
        <v>3.333333</v>
      </c>
      <c r="Z976" s="18">
        <v>0.0</v>
      </c>
      <c r="AA976" s="18">
        <v>1.683333</v>
      </c>
      <c r="AB976" s="18">
        <v>0.752185</v>
      </c>
      <c r="AC976" s="18">
        <v>0.0</v>
      </c>
      <c r="AD976" s="18">
        <v>1.333333</v>
      </c>
      <c r="AE976" s="18">
        <v>2.5</v>
      </c>
      <c r="AF976" s="18">
        <v>1.533333</v>
      </c>
      <c r="AG976" s="18">
        <v>3.333333</v>
      </c>
      <c r="AH976" s="18">
        <v>0.0</v>
      </c>
      <c r="AI976" s="18">
        <v>2.5</v>
      </c>
      <c r="AJ976" s="18">
        <v>3.093664</v>
      </c>
      <c r="AK976" s="18">
        <v>0.0</v>
      </c>
      <c r="AL976" s="19" t="s">
        <v>58</v>
      </c>
      <c r="AM976" s="19"/>
      <c r="AN976" s="19"/>
      <c r="AO976" s="19"/>
      <c r="AP976" s="19"/>
      <c r="AQ976" s="19"/>
    </row>
    <row r="977">
      <c r="A977" s="14" t="s">
        <v>1481</v>
      </c>
      <c r="B977" s="14" t="s">
        <v>137</v>
      </c>
      <c r="C977" s="14" t="s">
        <v>1480</v>
      </c>
      <c r="D977" s="14" t="s">
        <v>135</v>
      </c>
      <c r="E977" s="17">
        <v>46310.0</v>
      </c>
      <c r="F977" s="18">
        <v>2.0</v>
      </c>
      <c r="G977" s="18">
        <v>0.0</v>
      </c>
      <c r="H977" s="18">
        <v>0.0</v>
      </c>
      <c r="I977" s="18">
        <v>0.0</v>
      </c>
      <c r="J977" s="18">
        <v>0.0</v>
      </c>
      <c r="K977" s="18">
        <v>4.5421</v>
      </c>
      <c r="L977" s="18">
        <v>4.453943</v>
      </c>
      <c r="M977" s="18">
        <v>4.5421</v>
      </c>
      <c r="N977" s="18">
        <v>1.0</v>
      </c>
      <c r="O977" s="18">
        <v>0.0</v>
      </c>
      <c r="P977" s="18">
        <v>0.0</v>
      </c>
      <c r="Q977" s="18">
        <v>0.0</v>
      </c>
      <c r="R977" s="18">
        <v>4.5421</v>
      </c>
      <c r="S977" s="18">
        <v>4.5421</v>
      </c>
      <c r="T977" s="18">
        <v>4.5421</v>
      </c>
      <c r="U977" s="18">
        <v>4.5421</v>
      </c>
      <c r="V977" s="18">
        <v>4.5421</v>
      </c>
      <c r="W977" s="18">
        <v>4.5421</v>
      </c>
      <c r="X977" s="18">
        <v>4.5421</v>
      </c>
      <c r="Y977" s="18">
        <v>2.27105</v>
      </c>
      <c r="Z977" s="18">
        <v>0.0</v>
      </c>
      <c r="AA977" s="18">
        <v>1.683333</v>
      </c>
      <c r="AB977" s="18">
        <v>0.752185</v>
      </c>
      <c r="AC977" s="18">
        <v>0.0</v>
      </c>
      <c r="AD977" s="18">
        <v>4.5421</v>
      </c>
      <c r="AE977" s="18">
        <v>26.36667</v>
      </c>
      <c r="AF977" s="18">
        <v>7.727192</v>
      </c>
      <c r="AG977" s="18">
        <v>2.27105</v>
      </c>
      <c r="AH977" s="18">
        <v>0.0</v>
      </c>
      <c r="AI977" s="18">
        <v>2.5</v>
      </c>
      <c r="AJ977" s="18">
        <v>3.093664</v>
      </c>
      <c r="AK977" s="18">
        <v>0.0</v>
      </c>
      <c r="AL977" s="19" t="s">
        <v>58</v>
      </c>
      <c r="AM977" s="19"/>
      <c r="AN977" s="19"/>
      <c r="AO977" s="19"/>
      <c r="AP977" s="19"/>
      <c r="AQ977" s="19"/>
    </row>
    <row r="978">
      <c r="A978" s="14" t="s">
        <v>1482</v>
      </c>
      <c r="B978" s="14" t="s">
        <v>139</v>
      </c>
      <c r="C978" s="14" t="s">
        <v>1480</v>
      </c>
      <c r="D978" s="14" t="s">
        <v>135</v>
      </c>
      <c r="E978" s="14" t="s">
        <v>72</v>
      </c>
      <c r="F978" s="18">
        <v>1.0</v>
      </c>
      <c r="G978" s="18">
        <v>0.0</v>
      </c>
      <c r="H978" s="18">
        <v>0.0</v>
      </c>
      <c r="I978" s="18">
        <v>0.0</v>
      </c>
      <c r="J978" s="18">
        <v>0.0</v>
      </c>
      <c r="K978" s="18">
        <v>0.0</v>
      </c>
      <c r="L978" s="18">
        <v>0.761905</v>
      </c>
      <c r="M978" s="18">
        <v>0.0</v>
      </c>
      <c r="N978" s="18">
        <v>0.0</v>
      </c>
      <c r="O978" s="18">
        <v>0.0</v>
      </c>
      <c r="P978" s="18">
        <v>0.0</v>
      </c>
      <c r="Q978" s="18">
        <v>0.0</v>
      </c>
      <c r="R978" s="18">
        <v>0.0</v>
      </c>
      <c r="S978" s="18">
        <v>0.0</v>
      </c>
      <c r="T978" s="18">
        <v>0.0</v>
      </c>
      <c r="U978" s="18">
        <v>0.0</v>
      </c>
      <c r="V978" s="18">
        <v>0.0</v>
      </c>
      <c r="W978" s="18">
        <v>0.0</v>
      </c>
      <c r="X978" s="18">
        <v>0.0</v>
      </c>
      <c r="Y978" s="18">
        <v>0.0</v>
      </c>
      <c r="Z978" s="18">
        <v>0.0</v>
      </c>
      <c r="AA978" s="18">
        <v>1.683333</v>
      </c>
      <c r="AB978" s="18">
        <v>0.752185</v>
      </c>
      <c r="AC978" s="18">
        <v>0.0</v>
      </c>
      <c r="AD978" s="18">
        <v>0.0</v>
      </c>
      <c r="AE978" s="18">
        <v>4.142184</v>
      </c>
      <c r="AF978" s="18">
        <v>1.019729</v>
      </c>
      <c r="AG978" s="18">
        <v>0.0</v>
      </c>
      <c r="AH978" s="18">
        <v>0.0</v>
      </c>
      <c r="AI978" s="18">
        <v>2.5</v>
      </c>
      <c r="AJ978" s="18">
        <v>3.093664</v>
      </c>
      <c r="AK978" s="18">
        <v>0.0</v>
      </c>
      <c r="AL978" s="19" t="s">
        <v>58</v>
      </c>
      <c r="AM978" s="19"/>
      <c r="AN978" s="19"/>
      <c r="AO978" s="19"/>
      <c r="AP978" s="19"/>
      <c r="AQ978" s="19"/>
    </row>
    <row r="979">
      <c r="A979" s="14" t="s">
        <v>1483</v>
      </c>
      <c r="B979" s="14" t="s">
        <v>141</v>
      </c>
      <c r="C979" s="14" t="s">
        <v>1480</v>
      </c>
      <c r="D979" s="14" t="s">
        <v>135</v>
      </c>
      <c r="E979" s="14" t="s">
        <v>75</v>
      </c>
      <c r="F979" s="18">
        <v>1.0</v>
      </c>
      <c r="G979" s="18">
        <v>0.0</v>
      </c>
      <c r="H979" s="18">
        <v>0.0</v>
      </c>
      <c r="I979" s="18">
        <v>0.0</v>
      </c>
      <c r="J979" s="18">
        <v>0.0</v>
      </c>
      <c r="K979" s="18">
        <v>0.0</v>
      </c>
      <c r="L979" s="18">
        <v>0.0</v>
      </c>
      <c r="M979" s="18">
        <v>0.0</v>
      </c>
      <c r="N979" s="18">
        <v>0.0</v>
      </c>
      <c r="O979" s="18">
        <v>0.0</v>
      </c>
      <c r="P979" s="18">
        <v>0.0</v>
      </c>
      <c r="Q979" s="18">
        <v>0.0</v>
      </c>
      <c r="R979" s="18">
        <v>0.0</v>
      </c>
      <c r="S979" s="18">
        <v>0.0</v>
      </c>
      <c r="T979" s="18">
        <v>0.0</v>
      </c>
      <c r="U979" s="18">
        <v>0.0</v>
      </c>
      <c r="V979" s="18">
        <v>0.0</v>
      </c>
      <c r="W979" s="18">
        <v>0.0</v>
      </c>
      <c r="X979" s="18">
        <v>0.0</v>
      </c>
      <c r="Y979" s="18">
        <v>0.0</v>
      </c>
      <c r="Z979" s="18">
        <v>0.0</v>
      </c>
      <c r="AA979" s="18">
        <v>1.683333</v>
      </c>
      <c r="AB979" s="18">
        <v>0.752185</v>
      </c>
      <c r="AC979" s="18">
        <v>0.0</v>
      </c>
      <c r="AD979" s="18">
        <v>11.62626</v>
      </c>
      <c r="AE979" s="18">
        <v>11.62626</v>
      </c>
      <c r="AF979" s="18">
        <v>5.813129</v>
      </c>
      <c r="AG979" s="18">
        <v>11.62626</v>
      </c>
      <c r="AH979" s="18">
        <v>0.0</v>
      </c>
      <c r="AI979" s="18">
        <v>2.5</v>
      </c>
      <c r="AJ979" s="18">
        <v>3.093664</v>
      </c>
      <c r="AK979" s="18">
        <v>0.0</v>
      </c>
      <c r="AL979" s="19" t="s">
        <v>58</v>
      </c>
      <c r="AM979" s="19"/>
      <c r="AN979" s="19"/>
      <c r="AO979" s="19"/>
      <c r="AP979" s="19"/>
      <c r="AQ979" s="19"/>
    </row>
    <row r="980">
      <c r="A980" s="14" t="s">
        <v>1484</v>
      </c>
      <c r="B980" s="14" t="s">
        <v>143</v>
      </c>
      <c r="C980" s="14" t="s">
        <v>1480</v>
      </c>
      <c r="D980" s="14" t="s">
        <v>135</v>
      </c>
      <c r="E980" s="20">
        <v>46300.0</v>
      </c>
      <c r="F980" s="18">
        <v>5.0</v>
      </c>
      <c r="G980" s="18">
        <v>0.0</v>
      </c>
      <c r="H980" s="18">
        <v>0.0</v>
      </c>
      <c r="I980" s="18">
        <v>0.0</v>
      </c>
      <c r="J980" s="18">
        <v>0.0</v>
      </c>
      <c r="K980" s="18">
        <v>4.159524</v>
      </c>
      <c r="L980" s="18">
        <v>6.881245</v>
      </c>
      <c r="M980" s="18">
        <v>1.683333</v>
      </c>
      <c r="N980" s="18">
        <v>0.404694</v>
      </c>
      <c r="O980" s="18">
        <v>0.0</v>
      </c>
      <c r="P980" s="18">
        <v>0.392857</v>
      </c>
      <c r="Q980" s="18">
        <v>0.392857</v>
      </c>
      <c r="R980" s="18">
        <v>0.533333</v>
      </c>
      <c r="S980" s="18">
        <v>1.55</v>
      </c>
      <c r="T980" s="18">
        <v>0.392857</v>
      </c>
      <c r="U980" s="18">
        <v>0.392857</v>
      </c>
      <c r="V980" s="18">
        <v>0.533333</v>
      </c>
      <c r="W980" s="18">
        <v>1.55</v>
      </c>
      <c r="X980" s="18">
        <v>1.55</v>
      </c>
      <c r="Y980" s="18">
        <v>0.831905</v>
      </c>
      <c r="Z980" s="18">
        <v>0.0</v>
      </c>
      <c r="AA980" s="18">
        <v>1.683333</v>
      </c>
      <c r="AB980" s="18">
        <v>0.752185</v>
      </c>
      <c r="AC980" s="18">
        <v>0.0</v>
      </c>
      <c r="AD980" s="18">
        <v>1.683333</v>
      </c>
      <c r="AE980" s="18">
        <v>2.166667</v>
      </c>
      <c r="AF980" s="18">
        <v>6.614499</v>
      </c>
      <c r="AG980" s="18">
        <v>6.666667</v>
      </c>
      <c r="AH980" s="18">
        <v>0.0</v>
      </c>
      <c r="AI980" s="18">
        <v>2.5</v>
      </c>
      <c r="AJ980" s="18">
        <v>3.093664</v>
      </c>
      <c r="AK980" s="18">
        <v>0.0</v>
      </c>
      <c r="AL980" s="19" t="s">
        <v>58</v>
      </c>
      <c r="AM980" s="19"/>
      <c r="AN980" s="19"/>
      <c r="AO980" s="19"/>
      <c r="AP980" s="19"/>
      <c r="AQ980" s="19"/>
    </row>
    <row r="981">
      <c r="A981" s="14" t="s">
        <v>1485</v>
      </c>
      <c r="B981" s="14" t="s">
        <v>145</v>
      </c>
      <c r="C981" s="14" t="s">
        <v>1480</v>
      </c>
      <c r="D981" s="14" t="s">
        <v>135</v>
      </c>
      <c r="E981" s="14" t="s">
        <v>62</v>
      </c>
      <c r="F981" s="18">
        <v>5.0</v>
      </c>
      <c r="G981" s="18">
        <v>0.0</v>
      </c>
      <c r="H981" s="18">
        <v>0.0</v>
      </c>
      <c r="I981" s="18">
        <v>0.0</v>
      </c>
      <c r="J981" s="18">
        <v>0.0</v>
      </c>
      <c r="K981" s="18">
        <v>0.0</v>
      </c>
      <c r="L981" s="18">
        <v>0.0</v>
      </c>
      <c r="M981" s="18">
        <v>0.0</v>
      </c>
      <c r="N981" s="18">
        <v>0.0</v>
      </c>
      <c r="O981" s="18">
        <v>0.0</v>
      </c>
      <c r="P981" s="18">
        <v>0.0</v>
      </c>
      <c r="Q981" s="18">
        <v>0.0</v>
      </c>
      <c r="R981" s="18">
        <v>0.0</v>
      </c>
      <c r="S981" s="18">
        <v>0.0</v>
      </c>
      <c r="T981" s="18">
        <v>0.0</v>
      </c>
      <c r="U981" s="18">
        <v>0.0</v>
      </c>
      <c r="V981" s="18">
        <v>0.0</v>
      </c>
      <c r="W981" s="18">
        <v>0.0</v>
      </c>
      <c r="X981" s="18">
        <v>0.0</v>
      </c>
      <c r="Y981" s="18">
        <v>0.0</v>
      </c>
      <c r="Z981" s="18">
        <v>0.0</v>
      </c>
      <c r="AA981" s="18">
        <v>1.683333</v>
      </c>
      <c r="AB981" s="18">
        <v>0.752185</v>
      </c>
      <c r="AC981" s="18">
        <v>0.0</v>
      </c>
      <c r="AD981" s="18">
        <v>0.0</v>
      </c>
      <c r="AE981" s="18">
        <v>0.0</v>
      </c>
      <c r="AF981" s="18">
        <v>0.0</v>
      </c>
      <c r="AG981" s="18">
        <v>0.0</v>
      </c>
      <c r="AH981" s="18">
        <v>0.0</v>
      </c>
      <c r="AI981" s="18">
        <v>2.5</v>
      </c>
      <c r="AJ981" s="18">
        <v>3.093664</v>
      </c>
      <c r="AK981" s="18">
        <v>0.0</v>
      </c>
      <c r="AL981" s="19" t="s">
        <v>58</v>
      </c>
      <c r="AM981" s="19"/>
      <c r="AN981" s="19"/>
      <c r="AO981" s="19"/>
      <c r="AP981" s="19"/>
      <c r="AQ981" s="19"/>
    </row>
    <row r="982">
      <c r="A982" s="14" t="s">
        <v>1481</v>
      </c>
      <c r="B982" s="14" t="s">
        <v>466</v>
      </c>
      <c r="C982" s="14" t="s">
        <v>1480</v>
      </c>
      <c r="D982" s="14" t="s">
        <v>468</v>
      </c>
      <c r="E982" s="17">
        <v>46310.0</v>
      </c>
      <c r="F982" s="18">
        <v>1.0</v>
      </c>
      <c r="G982" s="18">
        <v>0.0</v>
      </c>
      <c r="H982" s="18">
        <v>0.0</v>
      </c>
      <c r="I982" s="18">
        <v>0.0</v>
      </c>
      <c r="J982" s="18">
        <v>0.0</v>
      </c>
      <c r="K982" s="18">
        <v>26.36667</v>
      </c>
      <c r="L982" s="18">
        <v>46.48849</v>
      </c>
      <c r="M982" s="18">
        <v>26.36667</v>
      </c>
      <c r="N982" s="18">
        <v>1.0</v>
      </c>
      <c r="O982" s="18">
        <v>26.36667</v>
      </c>
      <c r="P982" s="18">
        <v>26.36667</v>
      </c>
      <c r="Q982" s="18">
        <v>26.36667</v>
      </c>
      <c r="R982" s="18">
        <v>26.36667</v>
      </c>
      <c r="S982" s="18">
        <v>26.36667</v>
      </c>
      <c r="T982" s="18">
        <v>26.36667</v>
      </c>
      <c r="U982" s="18">
        <v>26.36667</v>
      </c>
      <c r="V982" s="18">
        <v>26.36667</v>
      </c>
      <c r="W982" s="18">
        <v>26.36667</v>
      </c>
      <c r="X982" s="18">
        <v>26.36667</v>
      </c>
      <c r="Y982" s="18">
        <v>26.36667</v>
      </c>
      <c r="Z982" s="18">
        <v>12.08333</v>
      </c>
      <c r="AA982" s="18">
        <v>22.0</v>
      </c>
      <c r="AB982" s="18">
        <v>11.85779</v>
      </c>
      <c r="AC982" s="18">
        <v>13.69913</v>
      </c>
      <c r="AD982" s="18">
        <v>4.5421</v>
      </c>
      <c r="AE982" s="18">
        <v>26.36667</v>
      </c>
      <c r="AF982" s="18">
        <v>7.727192</v>
      </c>
      <c r="AG982" s="18">
        <v>2.27105</v>
      </c>
      <c r="AH982" s="18">
        <v>0.0</v>
      </c>
      <c r="AI982" s="18">
        <v>2.5</v>
      </c>
      <c r="AJ982" s="18">
        <v>3.093664</v>
      </c>
      <c r="AK982" s="18">
        <v>0.0</v>
      </c>
      <c r="AL982" s="19" t="s">
        <v>58</v>
      </c>
      <c r="AM982" s="19"/>
      <c r="AN982" s="19"/>
      <c r="AO982" s="19"/>
      <c r="AP982" s="19"/>
      <c r="AQ982" s="19"/>
    </row>
    <row r="983">
      <c r="A983" s="14" t="s">
        <v>1482</v>
      </c>
      <c r="B983" s="14" t="s">
        <v>470</v>
      </c>
      <c r="C983" s="14" t="s">
        <v>1480</v>
      </c>
      <c r="D983" s="14" t="s">
        <v>468</v>
      </c>
      <c r="E983" s="14" t="s">
        <v>72</v>
      </c>
      <c r="F983" s="18">
        <v>1.0</v>
      </c>
      <c r="G983" s="18">
        <v>0.0</v>
      </c>
      <c r="H983" s="18">
        <v>0.0</v>
      </c>
      <c r="I983" s="18">
        <v>0.0</v>
      </c>
      <c r="J983" s="18">
        <v>0.0</v>
      </c>
      <c r="K983" s="18">
        <v>0.0</v>
      </c>
      <c r="L983" s="18">
        <v>0.0</v>
      </c>
      <c r="M983" s="18">
        <v>0.0</v>
      </c>
      <c r="N983" s="18">
        <v>0.0</v>
      </c>
      <c r="O983" s="18">
        <v>0.0</v>
      </c>
      <c r="P983" s="18">
        <v>0.0</v>
      </c>
      <c r="Q983" s="18">
        <v>0.0</v>
      </c>
      <c r="R983" s="18">
        <v>0.0</v>
      </c>
      <c r="S983" s="18">
        <v>0.0</v>
      </c>
      <c r="T983" s="18">
        <v>0.0</v>
      </c>
      <c r="U983" s="18">
        <v>0.0</v>
      </c>
      <c r="V983" s="18">
        <v>0.0</v>
      </c>
      <c r="W983" s="18">
        <v>0.0</v>
      </c>
      <c r="X983" s="18">
        <v>0.0</v>
      </c>
      <c r="Y983" s="18">
        <v>0.0</v>
      </c>
      <c r="Z983" s="18">
        <v>12.08333</v>
      </c>
      <c r="AA983" s="18">
        <v>22.0</v>
      </c>
      <c r="AB983" s="18">
        <v>11.85779</v>
      </c>
      <c r="AC983" s="18">
        <v>13.69913</v>
      </c>
      <c r="AD983" s="18">
        <v>0.0</v>
      </c>
      <c r="AE983" s="18">
        <v>4.142184</v>
      </c>
      <c r="AF983" s="18">
        <v>1.019729</v>
      </c>
      <c r="AG983" s="18">
        <v>0.0</v>
      </c>
      <c r="AH983" s="18">
        <v>0.0</v>
      </c>
      <c r="AI983" s="18">
        <v>2.5</v>
      </c>
      <c r="AJ983" s="18">
        <v>3.093664</v>
      </c>
      <c r="AK983" s="18">
        <v>0.0</v>
      </c>
      <c r="AL983" s="19" t="s">
        <v>58</v>
      </c>
      <c r="AM983" s="19"/>
      <c r="AN983" s="19"/>
      <c r="AO983" s="19"/>
      <c r="AP983" s="19"/>
      <c r="AQ983" s="19"/>
    </row>
    <row r="984">
      <c r="A984" s="14" t="s">
        <v>1484</v>
      </c>
      <c r="B984" s="14" t="s">
        <v>476</v>
      </c>
      <c r="C984" s="14" t="s">
        <v>1480</v>
      </c>
      <c r="D984" s="14" t="s">
        <v>468</v>
      </c>
      <c r="E984" s="20">
        <v>46300.0</v>
      </c>
      <c r="F984" s="18">
        <v>5.0</v>
      </c>
      <c r="G984" s="18">
        <v>0.0</v>
      </c>
      <c r="H984" s="18">
        <v>0.0</v>
      </c>
      <c r="I984" s="18">
        <v>0.0</v>
      </c>
      <c r="J984" s="18">
        <v>53.75</v>
      </c>
      <c r="K984" s="18">
        <v>68.49563</v>
      </c>
      <c r="L984" s="18">
        <v>256.0119</v>
      </c>
      <c r="M984" s="18">
        <v>29.82897</v>
      </c>
      <c r="N984" s="18">
        <v>0.435487</v>
      </c>
      <c r="O984" s="18">
        <v>2.166667</v>
      </c>
      <c r="P984" s="18">
        <v>2.416667</v>
      </c>
      <c r="Q984" s="18">
        <v>2.416667</v>
      </c>
      <c r="R984" s="18">
        <v>12.08333</v>
      </c>
      <c r="S984" s="18">
        <v>22.0</v>
      </c>
      <c r="T984" s="18">
        <v>2.166667</v>
      </c>
      <c r="U984" s="18">
        <v>2.416667</v>
      </c>
      <c r="V984" s="18">
        <v>2.416667</v>
      </c>
      <c r="W984" s="18">
        <v>12.08333</v>
      </c>
      <c r="X984" s="18">
        <v>22.0</v>
      </c>
      <c r="Y984" s="18">
        <v>13.69913</v>
      </c>
      <c r="Z984" s="18">
        <v>12.08333</v>
      </c>
      <c r="AA984" s="18">
        <v>22.0</v>
      </c>
      <c r="AB984" s="18">
        <v>11.85779</v>
      </c>
      <c r="AC984" s="18">
        <v>13.69913</v>
      </c>
      <c r="AD984" s="18">
        <v>1.683333</v>
      </c>
      <c r="AE984" s="18">
        <v>2.166667</v>
      </c>
      <c r="AF984" s="18">
        <v>6.614499</v>
      </c>
      <c r="AG984" s="18">
        <v>6.666667</v>
      </c>
      <c r="AH984" s="18">
        <v>0.0</v>
      </c>
      <c r="AI984" s="18">
        <v>2.5</v>
      </c>
      <c r="AJ984" s="18">
        <v>3.093664</v>
      </c>
      <c r="AK984" s="18">
        <v>0.0</v>
      </c>
      <c r="AL984" s="19" t="s">
        <v>58</v>
      </c>
      <c r="AM984" s="19"/>
      <c r="AN984" s="19"/>
      <c r="AO984" s="19"/>
      <c r="AP984" s="19"/>
      <c r="AQ984" s="19"/>
    </row>
    <row r="985">
      <c r="A985" s="14" t="s">
        <v>1485</v>
      </c>
      <c r="B985" s="14" t="s">
        <v>478</v>
      </c>
      <c r="C985" s="14" t="s">
        <v>1480</v>
      </c>
      <c r="D985" s="14" t="s">
        <v>468</v>
      </c>
      <c r="E985" s="14" t="s">
        <v>62</v>
      </c>
      <c r="F985" s="18">
        <v>1.0</v>
      </c>
      <c r="G985" s="18">
        <v>0.0</v>
      </c>
      <c r="H985" s="18">
        <v>0.0</v>
      </c>
      <c r="I985" s="18">
        <v>0.0</v>
      </c>
      <c r="J985" s="18">
        <v>0.0</v>
      </c>
      <c r="K985" s="18">
        <v>0.0</v>
      </c>
      <c r="L985" s="18">
        <v>0.0</v>
      </c>
      <c r="M985" s="18">
        <v>0.0</v>
      </c>
      <c r="N985" s="18">
        <v>0.0</v>
      </c>
      <c r="O985" s="18">
        <v>0.0</v>
      </c>
      <c r="P985" s="18">
        <v>0.0</v>
      </c>
      <c r="Q985" s="18">
        <v>0.0</v>
      </c>
      <c r="R985" s="18">
        <v>0.0</v>
      </c>
      <c r="S985" s="18">
        <v>0.0</v>
      </c>
      <c r="T985" s="18">
        <v>0.0</v>
      </c>
      <c r="U985" s="18">
        <v>0.0</v>
      </c>
      <c r="V985" s="18">
        <v>0.0</v>
      </c>
      <c r="W985" s="18">
        <v>0.0</v>
      </c>
      <c r="X985" s="18">
        <v>0.0</v>
      </c>
      <c r="Y985" s="18">
        <v>0.0</v>
      </c>
      <c r="Z985" s="18">
        <v>12.08333</v>
      </c>
      <c r="AA985" s="18">
        <v>22.0</v>
      </c>
      <c r="AB985" s="18">
        <v>11.85779</v>
      </c>
      <c r="AC985" s="18">
        <v>13.69913</v>
      </c>
      <c r="AD985" s="18">
        <v>0.0</v>
      </c>
      <c r="AE985" s="18">
        <v>0.0</v>
      </c>
      <c r="AF985" s="18">
        <v>0.0</v>
      </c>
      <c r="AG985" s="18">
        <v>0.0</v>
      </c>
      <c r="AH985" s="18">
        <v>0.0</v>
      </c>
      <c r="AI985" s="18">
        <v>2.5</v>
      </c>
      <c r="AJ985" s="18">
        <v>3.093664</v>
      </c>
      <c r="AK985" s="18">
        <v>0.0</v>
      </c>
      <c r="AL985" s="19" t="s">
        <v>58</v>
      </c>
      <c r="AM985" s="19"/>
      <c r="AN985" s="19"/>
      <c r="AO985" s="19"/>
      <c r="AP985" s="19"/>
      <c r="AQ985" s="19"/>
    </row>
    <row r="986">
      <c r="A986" s="14" t="s">
        <v>1481</v>
      </c>
      <c r="B986" s="14" t="s">
        <v>853</v>
      </c>
      <c r="C986" s="14" t="s">
        <v>1480</v>
      </c>
      <c r="D986" s="14" t="s">
        <v>851</v>
      </c>
      <c r="E986" s="17">
        <v>46310.0</v>
      </c>
      <c r="F986" s="18">
        <v>1.0</v>
      </c>
      <c r="G986" s="18">
        <v>0.0</v>
      </c>
      <c r="H986" s="18">
        <v>0.0</v>
      </c>
      <c r="I986" s="18">
        <v>0.0</v>
      </c>
      <c r="J986" s="18">
        <v>0.0</v>
      </c>
      <c r="K986" s="18">
        <v>0.0</v>
      </c>
      <c r="L986" s="18">
        <v>0.0</v>
      </c>
      <c r="M986" s="18">
        <v>0.0</v>
      </c>
      <c r="N986" s="18">
        <v>0.0</v>
      </c>
      <c r="O986" s="18">
        <v>0.0</v>
      </c>
      <c r="P986" s="18">
        <v>0.0</v>
      </c>
      <c r="Q986" s="18">
        <v>0.0</v>
      </c>
      <c r="R986" s="18">
        <v>0.0</v>
      </c>
      <c r="S986" s="18">
        <v>0.0</v>
      </c>
      <c r="T986" s="18">
        <v>0.0</v>
      </c>
      <c r="U986" s="18">
        <v>0.0</v>
      </c>
      <c r="V986" s="18">
        <v>0.0</v>
      </c>
      <c r="W986" s="18">
        <v>0.0</v>
      </c>
      <c r="X986" s="18">
        <v>0.0</v>
      </c>
      <c r="Y986" s="18">
        <v>0.0</v>
      </c>
      <c r="Z986" s="18">
        <v>0.0</v>
      </c>
      <c r="AA986" s="18">
        <v>4.142184</v>
      </c>
      <c r="AB986" s="18">
        <v>1.364972</v>
      </c>
      <c r="AC986" s="18">
        <v>0.0</v>
      </c>
      <c r="AD986" s="18">
        <v>4.5421</v>
      </c>
      <c r="AE986" s="18">
        <v>26.36667</v>
      </c>
      <c r="AF986" s="18">
        <v>7.727192</v>
      </c>
      <c r="AG986" s="18">
        <v>2.27105</v>
      </c>
      <c r="AH986" s="18">
        <v>0.0</v>
      </c>
      <c r="AI986" s="18">
        <v>2.5</v>
      </c>
      <c r="AJ986" s="18">
        <v>3.093664</v>
      </c>
      <c r="AK986" s="18">
        <v>0.0</v>
      </c>
      <c r="AL986" s="19" t="s">
        <v>58</v>
      </c>
      <c r="AM986" s="19"/>
      <c r="AN986" s="19"/>
      <c r="AO986" s="19"/>
      <c r="AP986" s="19"/>
      <c r="AQ986" s="19"/>
    </row>
    <row r="987">
      <c r="A987" s="14" t="s">
        <v>1482</v>
      </c>
      <c r="B987" s="14" t="s">
        <v>855</v>
      </c>
      <c r="C987" s="14" t="s">
        <v>1480</v>
      </c>
      <c r="D987" s="14" t="s">
        <v>851</v>
      </c>
      <c r="E987" s="14" t="s">
        <v>72</v>
      </c>
      <c r="F987" s="18">
        <v>4.0</v>
      </c>
      <c r="G987" s="18">
        <v>0.0</v>
      </c>
      <c r="H987" s="18">
        <v>0.0</v>
      </c>
      <c r="I987" s="18">
        <v>0.0</v>
      </c>
      <c r="J987" s="18">
        <v>7.5</v>
      </c>
      <c r="K987" s="18">
        <v>6.118374</v>
      </c>
      <c r="L987" s="18">
        <v>16.14285</v>
      </c>
      <c r="M987" s="18">
        <v>4.142184</v>
      </c>
      <c r="N987" s="18">
        <v>0.677007</v>
      </c>
      <c r="O987" s="18">
        <v>0.0</v>
      </c>
      <c r="P987" s="18">
        <v>0.0</v>
      </c>
      <c r="Q987" s="18">
        <v>0.0</v>
      </c>
      <c r="R987" s="18">
        <v>1.97619</v>
      </c>
      <c r="S987" s="18">
        <v>1.97619</v>
      </c>
      <c r="T987" s="18">
        <v>1.97619</v>
      </c>
      <c r="U987" s="18">
        <v>1.97619</v>
      </c>
      <c r="V987" s="18">
        <v>1.97619</v>
      </c>
      <c r="W987" s="18">
        <v>4.142184</v>
      </c>
      <c r="X987" s="18">
        <v>4.142184</v>
      </c>
      <c r="Y987" s="18">
        <v>1.529594</v>
      </c>
      <c r="Z987" s="18">
        <v>0.0</v>
      </c>
      <c r="AA987" s="18">
        <v>4.142184</v>
      </c>
      <c r="AB987" s="18">
        <v>1.364972</v>
      </c>
      <c r="AC987" s="18">
        <v>0.0</v>
      </c>
      <c r="AD987" s="18">
        <v>0.0</v>
      </c>
      <c r="AE987" s="18">
        <v>4.142184</v>
      </c>
      <c r="AF987" s="18">
        <v>1.019729</v>
      </c>
      <c r="AG987" s="18">
        <v>0.0</v>
      </c>
      <c r="AH987" s="18">
        <v>0.0</v>
      </c>
      <c r="AI987" s="18">
        <v>2.5</v>
      </c>
      <c r="AJ987" s="18">
        <v>3.093664</v>
      </c>
      <c r="AK987" s="18">
        <v>0.0</v>
      </c>
      <c r="AL987" s="19" t="s">
        <v>58</v>
      </c>
      <c r="AM987" s="19"/>
      <c r="AN987" s="19"/>
      <c r="AO987" s="19"/>
      <c r="AP987" s="19"/>
      <c r="AQ987" s="19"/>
    </row>
    <row r="988">
      <c r="A988" s="14" t="s">
        <v>1483</v>
      </c>
      <c r="B988" s="14" t="s">
        <v>857</v>
      </c>
      <c r="C988" s="14" t="s">
        <v>1480</v>
      </c>
      <c r="D988" s="14" t="s">
        <v>851</v>
      </c>
      <c r="E988" s="14" t="s">
        <v>75</v>
      </c>
      <c r="F988" s="18">
        <v>1.0</v>
      </c>
      <c r="G988" s="18">
        <v>0.0</v>
      </c>
      <c r="H988" s="18">
        <v>0.0</v>
      </c>
      <c r="I988" s="18">
        <v>0.0</v>
      </c>
      <c r="J988" s="18">
        <v>8.721429</v>
      </c>
      <c r="K988" s="18">
        <v>11.62626</v>
      </c>
      <c r="L988" s="18">
        <v>15.15533</v>
      </c>
      <c r="M988" s="18">
        <v>11.62626</v>
      </c>
      <c r="N988" s="18">
        <v>1.0</v>
      </c>
      <c r="O988" s="18">
        <v>11.62626</v>
      </c>
      <c r="P988" s="18">
        <v>11.62626</v>
      </c>
      <c r="Q988" s="18">
        <v>11.62626</v>
      </c>
      <c r="R988" s="18">
        <v>11.62626</v>
      </c>
      <c r="S988" s="18">
        <v>11.62626</v>
      </c>
      <c r="T988" s="18">
        <v>11.62626</v>
      </c>
      <c r="U988" s="18">
        <v>11.62626</v>
      </c>
      <c r="V988" s="18">
        <v>11.62626</v>
      </c>
      <c r="W988" s="18">
        <v>11.62626</v>
      </c>
      <c r="X988" s="18">
        <v>11.62626</v>
      </c>
      <c r="Y988" s="18">
        <v>11.62626</v>
      </c>
      <c r="Z988" s="18">
        <v>0.0</v>
      </c>
      <c r="AA988" s="18">
        <v>4.142184</v>
      </c>
      <c r="AB988" s="18">
        <v>1.364972</v>
      </c>
      <c r="AC988" s="18">
        <v>0.0</v>
      </c>
      <c r="AD988" s="18">
        <v>11.62626</v>
      </c>
      <c r="AE988" s="18">
        <v>11.62626</v>
      </c>
      <c r="AF988" s="18">
        <v>5.813129</v>
      </c>
      <c r="AG988" s="18">
        <v>11.62626</v>
      </c>
      <c r="AH988" s="18">
        <v>0.0</v>
      </c>
      <c r="AI988" s="18">
        <v>2.5</v>
      </c>
      <c r="AJ988" s="18">
        <v>3.093664</v>
      </c>
      <c r="AK988" s="18">
        <v>0.0</v>
      </c>
      <c r="AL988" s="19" t="s">
        <v>58</v>
      </c>
      <c r="AM988" s="19"/>
      <c r="AN988" s="19"/>
      <c r="AO988" s="19"/>
      <c r="AP988" s="19"/>
      <c r="AQ988" s="19"/>
    </row>
    <row r="989">
      <c r="A989" s="14" t="s">
        <v>1484</v>
      </c>
      <c r="B989" s="14" t="s">
        <v>861</v>
      </c>
      <c r="C989" s="14" t="s">
        <v>1480</v>
      </c>
      <c r="D989" s="14" t="s">
        <v>851</v>
      </c>
      <c r="E989" s="17">
        <v>46300.0</v>
      </c>
      <c r="F989" s="18">
        <v>1.0</v>
      </c>
      <c r="G989" s="18">
        <v>0.0</v>
      </c>
      <c r="H989" s="18">
        <v>0.0</v>
      </c>
      <c r="I989" s="18">
        <v>0.0</v>
      </c>
      <c r="J989" s="18">
        <v>0.0</v>
      </c>
      <c r="K989" s="18">
        <v>0.0</v>
      </c>
      <c r="L989" s="18">
        <v>2.5</v>
      </c>
      <c r="M989" s="18">
        <v>0.0</v>
      </c>
      <c r="N989" s="18">
        <v>0.0</v>
      </c>
      <c r="O989" s="18">
        <v>0.0</v>
      </c>
      <c r="P989" s="18">
        <v>0.0</v>
      </c>
      <c r="Q989" s="18">
        <v>0.0</v>
      </c>
      <c r="R989" s="18">
        <v>0.0</v>
      </c>
      <c r="S989" s="18">
        <v>0.0</v>
      </c>
      <c r="T989" s="18">
        <v>0.0</v>
      </c>
      <c r="U989" s="18">
        <v>0.0</v>
      </c>
      <c r="V989" s="18">
        <v>0.0</v>
      </c>
      <c r="W989" s="18">
        <v>0.0</v>
      </c>
      <c r="X989" s="18">
        <v>0.0</v>
      </c>
      <c r="Y989" s="18">
        <v>0.0</v>
      </c>
      <c r="Z989" s="18">
        <v>0.0</v>
      </c>
      <c r="AA989" s="18">
        <v>4.142184</v>
      </c>
      <c r="AB989" s="18">
        <v>1.364972</v>
      </c>
      <c r="AC989" s="18">
        <v>0.0</v>
      </c>
      <c r="AD989" s="18">
        <v>1.683333</v>
      </c>
      <c r="AE989" s="18">
        <v>2.166667</v>
      </c>
      <c r="AF989" s="18">
        <v>6.614499</v>
      </c>
      <c r="AG989" s="18">
        <v>6.666667</v>
      </c>
      <c r="AH989" s="18">
        <v>0.0</v>
      </c>
      <c r="AI989" s="18">
        <v>2.5</v>
      </c>
      <c r="AJ989" s="18">
        <v>3.093664</v>
      </c>
      <c r="AK989" s="18">
        <v>0.0</v>
      </c>
      <c r="AL989" s="19" t="s">
        <v>58</v>
      </c>
      <c r="AM989" s="19"/>
      <c r="AN989" s="19"/>
      <c r="AO989" s="19"/>
      <c r="AP989" s="19"/>
      <c r="AQ989" s="19"/>
    </row>
    <row r="990">
      <c r="A990" s="14" t="s">
        <v>1485</v>
      </c>
      <c r="B990" s="14" t="s">
        <v>849</v>
      </c>
      <c r="C990" s="14" t="s">
        <v>1480</v>
      </c>
      <c r="D990" s="14" t="s">
        <v>851</v>
      </c>
      <c r="E990" s="14" t="s">
        <v>62</v>
      </c>
      <c r="F990" s="18">
        <v>6.0</v>
      </c>
      <c r="G990" s="18">
        <v>0.0</v>
      </c>
      <c r="H990" s="18">
        <v>0.0</v>
      </c>
      <c r="I990" s="18">
        <v>0.0</v>
      </c>
      <c r="J990" s="18">
        <v>0.0</v>
      </c>
      <c r="K990" s="18">
        <v>0.0</v>
      </c>
      <c r="L990" s="18">
        <v>0.0</v>
      </c>
      <c r="M990" s="18">
        <v>0.0</v>
      </c>
      <c r="N990" s="18">
        <v>0.0</v>
      </c>
      <c r="O990" s="18">
        <v>0.0</v>
      </c>
      <c r="P990" s="18">
        <v>0.0</v>
      </c>
      <c r="Q990" s="18">
        <v>0.0</v>
      </c>
      <c r="R990" s="18">
        <v>0.0</v>
      </c>
      <c r="S990" s="18">
        <v>0.0</v>
      </c>
      <c r="T990" s="18">
        <v>0.0</v>
      </c>
      <c r="U990" s="18">
        <v>0.0</v>
      </c>
      <c r="V990" s="18">
        <v>0.0</v>
      </c>
      <c r="W990" s="18">
        <v>0.0</v>
      </c>
      <c r="X990" s="18">
        <v>0.0</v>
      </c>
      <c r="Y990" s="18">
        <v>0.0</v>
      </c>
      <c r="Z990" s="18">
        <v>0.0</v>
      </c>
      <c r="AA990" s="18">
        <v>4.142184</v>
      </c>
      <c r="AB990" s="18">
        <v>1.364972</v>
      </c>
      <c r="AC990" s="18">
        <v>0.0</v>
      </c>
      <c r="AD990" s="18">
        <v>0.0</v>
      </c>
      <c r="AE990" s="18">
        <v>0.0</v>
      </c>
      <c r="AF990" s="18">
        <v>0.0</v>
      </c>
      <c r="AG990" s="18">
        <v>0.0</v>
      </c>
      <c r="AH990" s="18">
        <v>0.0</v>
      </c>
      <c r="AI990" s="18">
        <v>2.5</v>
      </c>
      <c r="AJ990" s="18">
        <v>3.093664</v>
      </c>
      <c r="AK990" s="18">
        <v>0.0</v>
      </c>
      <c r="AL990" s="19" t="s">
        <v>58</v>
      </c>
      <c r="AM990" s="19"/>
      <c r="AN990" s="19"/>
      <c r="AO990" s="19"/>
      <c r="AP990" s="19"/>
      <c r="AQ990" s="19"/>
    </row>
    <row r="991">
      <c r="A991" s="14" t="s">
        <v>1485</v>
      </c>
      <c r="B991" s="14" t="s">
        <v>969</v>
      </c>
      <c r="C991" s="14" t="s">
        <v>1480</v>
      </c>
      <c r="D991" s="14" t="s">
        <v>961</v>
      </c>
      <c r="E991" s="14" t="s">
        <v>62</v>
      </c>
      <c r="F991" s="18">
        <v>3.0</v>
      </c>
      <c r="G991" s="18">
        <v>0.0</v>
      </c>
      <c r="H991" s="18">
        <v>0.0</v>
      </c>
      <c r="I991" s="18">
        <v>0.0</v>
      </c>
      <c r="J991" s="18">
        <v>0.0</v>
      </c>
      <c r="K991" s="18">
        <v>0.0</v>
      </c>
      <c r="L991" s="18">
        <v>0.0</v>
      </c>
      <c r="M991" s="18">
        <v>0.0</v>
      </c>
      <c r="N991" s="18">
        <v>0.0</v>
      </c>
      <c r="O991" s="18">
        <v>0.0</v>
      </c>
      <c r="P991" s="18">
        <v>0.0</v>
      </c>
      <c r="Q991" s="18">
        <v>0.0</v>
      </c>
      <c r="R991" s="18">
        <v>0.0</v>
      </c>
      <c r="S991" s="18">
        <v>0.0</v>
      </c>
      <c r="T991" s="18">
        <v>0.0</v>
      </c>
      <c r="U991" s="18">
        <v>0.0</v>
      </c>
      <c r="V991" s="18">
        <v>0.0</v>
      </c>
      <c r="W991" s="18">
        <v>0.0</v>
      </c>
      <c r="X991" s="18">
        <v>0.0</v>
      </c>
      <c r="Y991" s="18">
        <v>0.0</v>
      </c>
      <c r="Z991" s="18">
        <v>0.0</v>
      </c>
      <c r="AA991" s="18">
        <v>0.0</v>
      </c>
      <c r="AB991" s="18">
        <v>0.0</v>
      </c>
      <c r="AC991" s="18">
        <v>0.0</v>
      </c>
      <c r="AD991" s="18">
        <v>0.0</v>
      </c>
      <c r="AE991" s="18">
        <v>0.0</v>
      </c>
      <c r="AF991" s="18">
        <v>0.0</v>
      </c>
      <c r="AG991" s="18">
        <v>0.0</v>
      </c>
      <c r="AH991" s="18">
        <v>0.0</v>
      </c>
      <c r="AI991" s="18">
        <v>2.5</v>
      </c>
      <c r="AJ991" s="18">
        <v>3.093664</v>
      </c>
      <c r="AK991" s="18">
        <v>0.0</v>
      </c>
      <c r="AL991" s="19" t="s">
        <v>58</v>
      </c>
      <c r="AM991" s="19"/>
      <c r="AN991" s="19"/>
      <c r="AO991" s="19"/>
      <c r="AP991" s="19"/>
      <c r="AQ991" s="19"/>
    </row>
    <row r="992">
      <c r="A992" s="14" t="s">
        <v>1479</v>
      </c>
      <c r="B992" s="14" t="s">
        <v>1363</v>
      </c>
      <c r="C992" s="14" t="s">
        <v>1480</v>
      </c>
      <c r="D992" s="14" t="s">
        <v>1365</v>
      </c>
      <c r="E992" s="14" t="s">
        <v>88</v>
      </c>
      <c r="F992" s="18">
        <v>4.0</v>
      </c>
      <c r="G992" s="18">
        <v>0.0</v>
      </c>
      <c r="H992" s="18">
        <v>0.0</v>
      </c>
      <c r="I992" s="18">
        <v>0.0</v>
      </c>
      <c r="J992" s="18">
        <v>2.5</v>
      </c>
      <c r="K992" s="18">
        <v>4.333333</v>
      </c>
      <c r="L992" s="18">
        <v>19.50595</v>
      </c>
      <c r="M992" s="18">
        <v>2.5</v>
      </c>
      <c r="N992" s="18">
        <v>0.576923</v>
      </c>
      <c r="O992" s="18">
        <v>0.0</v>
      </c>
      <c r="P992" s="18">
        <v>0.0</v>
      </c>
      <c r="Q992" s="18">
        <v>0.5</v>
      </c>
      <c r="R992" s="18">
        <v>1.333333</v>
      </c>
      <c r="S992" s="18">
        <v>1.333333</v>
      </c>
      <c r="T992" s="18">
        <v>0.5</v>
      </c>
      <c r="U992" s="18">
        <v>0.5</v>
      </c>
      <c r="V992" s="18">
        <v>0.5</v>
      </c>
      <c r="W992" s="18">
        <v>1.333333</v>
      </c>
      <c r="X992" s="18">
        <v>2.5</v>
      </c>
      <c r="Y992" s="18">
        <v>1.083333</v>
      </c>
      <c r="Z992" s="18">
        <v>1.333333</v>
      </c>
      <c r="AA992" s="18">
        <v>1.333333</v>
      </c>
      <c r="AB992" s="18">
        <v>2.52381</v>
      </c>
      <c r="AC992" s="18">
        <v>1.083333</v>
      </c>
      <c r="AD992" s="18">
        <v>1.333333</v>
      </c>
      <c r="AE992" s="18">
        <v>2.5</v>
      </c>
      <c r="AF992" s="18">
        <v>1.533333</v>
      </c>
      <c r="AG992" s="18">
        <v>3.333333</v>
      </c>
      <c r="AH992" s="18">
        <v>0.0</v>
      </c>
      <c r="AI992" s="18">
        <v>2.5</v>
      </c>
      <c r="AJ992" s="18">
        <v>3.093664</v>
      </c>
      <c r="AK992" s="18">
        <v>0.0</v>
      </c>
      <c r="AL992" s="19" t="s">
        <v>58</v>
      </c>
      <c r="AM992" s="19"/>
      <c r="AN992" s="19"/>
      <c r="AO992" s="19"/>
      <c r="AP992" s="19"/>
      <c r="AQ992" s="19"/>
    </row>
    <row r="993">
      <c r="A993" s="14" t="s">
        <v>1484</v>
      </c>
      <c r="B993" s="14" t="s">
        <v>1375</v>
      </c>
      <c r="C993" s="14" t="s">
        <v>1480</v>
      </c>
      <c r="D993" s="14" t="s">
        <v>1365</v>
      </c>
      <c r="E993" s="20">
        <v>46300.0</v>
      </c>
      <c r="F993" s="18">
        <v>2.0</v>
      </c>
      <c r="G993" s="18">
        <v>0.0</v>
      </c>
      <c r="H993" s="18">
        <v>0.0</v>
      </c>
      <c r="I993" s="18">
        <v>0.0</v>
      </c>
      <c r="J993" s="18">
        <v>13.5</v>
      </c>
      <c r="K993" s="18">
        <v>13.33333</v>
      </c>
      <c r="L993" s="18">
        <v>23.03333</v>
      </c>
      <c r="M993" s="18">
        <v>12.0</v>
      </c>
      <c r="N993" s="18">
        <v>0.9</v>
      </c>
      <c r="O993" s="18">
        <v>1.333333</v>
      </c>
      <c r="P993" s="18">
        <v>1.333333</v>
      </c>
      <c r="Q993" s="18">
        <v>1.333333</v>
      </c>
      <c r="R993" s="18">
        <v>12.0</v>
      </c>
      <c r="S993" s="18">
        <v>12.0</v>
      </c>
      <c r="T993" s="18">
        <v>1.333333</v>
      </c>
      <c r="U993" s="18">
        <v>1.333333</v>
      </c>
      <c r="V993" s="18">
        <v>1.333333</v>
      </c>
      <c r="W993" s="18">
        <v>12.0</v>
      </c>
      <c r="X993" s="18">
        <v>12.0</v>
      </c>
      <c r="Y993" s="18">
        <v>6.666667</v>
      </c>
      <c r="Z993" s="18">
        <v>1.333333</v>
      </c>
      <c r="AA993" s="18">
        <v>1.333333</v>
      </c>
      <c r="AB993" s="18">
        <v>2.52381</v>
      </c>
      <c r="AC993" s="18">
        <v>1.083333</v>
      </c>
      <c r="AD993" s="18">
        <v>1.683333</v>
      </c>
      <c r="AE993" s="18">
        <v>2.166667</v>
      </c>
      <c r="AF993" s="18">
        <v>6.614499</v>
      </c>
      <c r="AG993" s="18">
        <v>6.666667</v>
      </c>
      <c r="AH993" s="18">
        <v>0.0</v>
      </c>
      <c r="AI993" s="18">
        <v>2.5</v>
      </c>
      <c r="AJ993" s="18">
        <v>3.093664</v>
      </c>
      <c r="AK993" s="18">
        <v>0.0</v>
      </c>
      <c r="AL993" s="19" t="s">
        <v>58</v>
      </c>
      <c r="AM993" s="19"/>
      <c r="AN993" s="19"/>
      <c r="AO993" s="19"/>
      <c r="AP993" s="19"/>
      <c r="AQ993" s="19"/>
    </row>
    <row r="994">
      <c r="A994" s="14" t="s">
        <v>1485</v>
      </c>
      <c r="B994" s="14" t="s">
        <v>1377</v>
      </c>
      <c r="C994" s="14" t="s">
        <v>1480</v>
      </c>
      <c r="D994" s="14" t="s">
        <v>1365</v>
      </c>
      <c r="E994" s="14" t="s">
        <v>62</v>
      </c>
      <c r="F994" s="18">
        <v>1.0</v>
      </c>
      <c r="G994" s="18">
        <v>0.0</v>
      </c>
      <c r="H994" s="18">
        <v>0.0</v>
      </c>
      <c r="I994" s="18">
        <v>0.0</v>
      </c>
      <c r="J994" s="18">
        <v>0.0</v>
      </c>
      <c r="K994" s="18">
        <v>0.0</v>
      </c>
      <c r="L994" s="18">
        <v>0.0</v>
      </c>
      <c r="M994" s="18">
        <v>0.0</v>
      </c>
      <c r="N994" s="18">
        <v>0.0</v>
      </c>
      <c r="O994" s="18">
        <v>0.0</v>
      </c>
      <c r="P994" s="18">
        <v>0.0</v>
      </c>
      <c r="Q994" s="18">
        <v>0.0</v>
      </c>
      <c r="R994" s="18">
        <v>0.0</v>
      </c>
      <c r="S994" s="18">
        <v>0.0</v>
      </c>
      <c r="T994" s="18">
        <v>0.0</v>
      </c>
      <c r="U994" s="18">
        <v>0.0</v>
      </c>
      <c r="V994" s="18">
        <v>0.0</v>
      </c>
      <c r="W994" s="18">
        <v>0.0</v>
      </c>
      <c r="X994" s="18">
        <v>0.0</v>
      </c>
      <c r="Y994" s="18">
        <v>0.0</v>
      </c>
      <c r="Z994" s="18">
        <v>1.333333</v>
      </c>
      <c r="AA994" s="18">
        <v>1.333333</v>
      </c>
      <c r="AB994" s="18">
        <v>2.52381</v>
      </c>
      <c r="AC994" s="18">
        <v>1.083333</v>
      </c>
      <c r="AD994" s="18">
        <v>0.0</v>
      </c>
      <c r="AE994" s="18">
        <v>0.0</v>
      </c>
      <c r="AF994" s="18">
        <v>0.0</v>
      </c>
      <c r="AG994" s="18">
        <v>0.0</v>
      </c>
      <c r="AH994" s="18">
        <v>0.0</v>
      </c>
      <c r="AI994" s="18">
        <v>2.5</v>
      </c>
      <c r="AJ994" s="18">
        <v>3.093664</v>
      </c>
      <c r="AK994" s="18">
        <v>0.0</v>
      </c>
      <c r="AL994" s="19" t="s">
        <v>58</v>
      </c>
      <c r="AM994" s="19"/>
      <c r="AN994" s="19"/>
      <c r="AO994" s="19"/>
      <c r="AP994" s="19"/>
      <c r="AQ994" s="19"/>
    </row>
    <row r="995">
      <c r="A995" s="14" t="s">
        <v>1486</v>
      </c>
      <c r="B995" s="14" t="s">
        <v>1487</v>
      </c>
      <c r="C995" s="14" t="s">
        <v>1488</v>
      </c>
      <c r="D995" s="14" t="s">
        <v>1489</v>
      </c>
      <c r="E995" s="14" t="s">
        <v>88</v>
      </c>
      <c r="F995" s="18">
        <v>7.0</v>
      </c>
      <c r="G995" s="18">
        <v>0.0</v>
      </c>
      <c r="H995" s="18">
        <v>2296.0</v>
      </c>
      <c r="I995" s="18">
        <v>0.0</v>
      </c>
      <c r="J995" s="18">
        <v>26.985</v>
      </c>
      <c r="K995" s="18">
        <v>30.38318</v>
      </c>
      <c r="L995" s="18">
        <v>29.02984</v>
      </c>
      <c r="M995" s="18">
        <v>23.45731</v>
      </c>
      <c r="N995" s="18">
        <v>0.772049</v>
      </c>
      <c r="O995" s="18">
        <v>0.0</v>
      </c>
      <c r="P995" s="18">
        <v>0.703846</v>
      </c>
      <c r="Q995" s="18">
        <v>0.938556</v>
      </c>
      <c r="R995" s="18">
        <v>1.708146</v>
      </c>
      <c r="S995" s="18">
        <v>3.575319</v>
      </c>
      <c r="T995" s="18">
        <v>0.703846</v>
      </c>
      <c r="U995" s="18">
        <v>0.938556</v>
      </c>
      <c r="V995" s="18">
        <v>0.938556</v>
      </c>
      <c r="W995" s="18">
        <v>3.575319</v>
      </c>
      <c r="X995" s="18">
        <v>6.538446</v>
      </c>
      <c r="Y995" s="18">
        <v>4.340454</v>
      </c>
      <c r="Z995" s="18">
        <v>0.0</v>
      </c>
      <c r="AA995" s="18">
        <v>3.575319</v>
      </c>
      <c r="AB995" s="18">
        <v>2.431409</v>
      </c>
      <c r="AC995" s="18">
        <v>2.381288</v>
      </c>
      <c r="AD995" s="18">
        <v>1.652676</v>
      </c>
      <c r="AE995" s="18">
        <v>3.077476</v>
      </c>
      <c r="AF995" s="18">
        <v>5.930351</v>
      </c>
      <c r="AG995" s="18">
        <v>7.926001</v>
      </c>
      <c r="AH995" s="18">
        <v>0.0</v>
      </c>
      <c r="AI995" s="18">
        <v>2.665707</v>
      </c>
      <c r="AJ995" s="18">
        <v>2.479186</v>
      </c>
      <c r="AK995" s="18">
        <v>2.642168</v>
      </c>
      <c r="AL995" s="19" t="s">
        <v>58</v>
      </c>
      <c r="AM995" s="19"/>
      <c r="AN995" s="19"/>
      <c r="AO995" s="19"/>
      <c r="AP995" s="19"/>
      <c r="AQ995" s="19"/>
    </row>
    <row r="996">
      <c r="A996" s="14" t="s">
        <v>1490</v>
      </c>
      <c r="B996" s="14" t="s">
        <v>1491</v>
      </c>
      <c r="C996" s="14" t="s">
        <v>1488</v>
      </c>
      <c r="D996" s="14" t="s">
        <v>1489</v>
      </c>
      <c r="E996" s="17">
        <v>46310.0</v>
      </c>
      <c r="F996" s="18">
        <v>5.0</v>
      </c>
      <c r="G996" s="18">
        <v>0.0</v>
      </c>
      <c r="H996" s="18">
        <v>965.0</v>
      </c>
      <c r="I996" s="18">
        <v>0.0</v>
      </c>
      <c r="J996" s="18">
        <v>10.68807</v>
      </c>
      <c r="K996" s="18">
        <v>11.90644</v>
      </c>
      <c r="L996" s="18">
        <v>12.67271</v>
      </c>
      <c r="M996" s="18">
        <v>3.80198</v>
      </c>
      <c r="N996" s="18">
        <v>0.319321</v>
      </c>
      <c r="O996" s="18">
        <v>0.333333</v>
      </c>
      <c r="P996" s="18">
        <v>2.275811</v>
      </c>
      <c r="Q996" s="18">
        <v>2.275811</v>
      </c>
      <c r="R996" s="18">
        <v>2.726064</v>
      </c>
      <c r="S996" s="18">
        <v>2.769251</v>
      </c>
      <c r="T996" s="18">
        <v>0.333333</v>
      </c>
      <c r="U996" s="18">
        <v>2.275811</v>
      </c>
      <c r="V996" s="18">
        <v>2.275811</v>
      </c>
      <c r="W996" s="18">
        <v>2.726064</v>
      </c>
      <c r="X996" s="18">
        <v>2.769251</v>
      </c>
      <c r="Y996" s="18">
        <v>2.381288</v>
      </c>
      <c r="Z996" s="18">
        <v>0.0</v>
      </c>
      <c r="AA996" s="18">
        <v>3.575319</v>
      </c>
      <c r="AB996" s="18">
        <v>2.431409</v>
      </c>
      <c r="AC996" s="18">
        <v>2.381288</v>
      </c>
      <c r="AD996" s="18">
        <v>1.237576</v>
      </c>
      <c r="AE996" s="18">
        <v>2.769251</v>
      </c>
      <c r="AF996" s="18">
        <v>4.135449</v>
      </c>
      <c r="AG996" s="18">
        <v>2.381288</v>
      </c>
      <c r="AH996" s="18">
        <v>0.0</v>
      </c>
      <c r="AI996" s="18">
        <v>2.665707</v>
      </c>
      <c r="AJ996" s="18">
        <v>2.479186</v>
      </c>
      <c r="AK996" s="18">
        <v>2.642168</v>
      </c>
      <c r="AL996" s="19" t="s">
        <v>58</v>
      </c>
      <c r="AM996" s="19"/>
      <c r="AN996" s="19"/>
      <c r="AO996" s="19"/>
      <c r="AP996" s="19"/>
      <c r="AQ996" s="19"/>
    </row>
    <row r="997">
      <c r="A997" s="14" t="s">
        <v>1492</v>
      </c>
      <c r="B997" s="14" t="s">
        <v>1493</v>
      </c>
      <c r="C997" s="14" t="s">
        <v>1488</v>
      </c>
      <c r="D997" s="14" t="s">
        <v>1489</v>
      </c>
      <c r="E997" s="14" t="s">
        <v>72</v>
      </c>
      <c r="F997" s="18">
        <v>5.0</v>
      </c>
      <c r="G997" s="18">
        <v>0.0</v>
      </c>
      <c r="H997" s="18">
        <v>1157.0</v>
      </c>
      <c r="I997" s="18">
        <v>0.0</v>
      </c>
      <c r="J997" s="18">
        <v>8.710623</v>
      </c>
      <c r="K997" s="18">
        <v>8.569453</v>
      </c>
      <c r="L997" s="18">
        <v>8.722986</v>
      </c>
      <c r="M997" s="18">
        <v>6.273025</v>
      </c>
      <c r="N997" s="18">
        <v>0.732022</v>
      </c>
      <c r="O997" s="18">
        <v>0.166667</v>
      </c>
      <c r="P997" s="18">
        <v>0.633333</v>
      </c>
      <c r="Q997" s="18">
        <v>0.633333</v>
      </c>
      <c r="R997" s="18">
        <v>0.699573</v>
      </c>
      <c r="S997" s="18">
        <v>0.796856</v>
      </c>
      <c r="T997" s="18">
        <v>0.166667</v>
      </c>
      <c r="U997" s="18">
        <v>0.633333</v>
      </c>
      <c r="V997" s="18">
        <v>0.633333</v>
      </c>
      <c r="W997" s="18">
        <v>0.699573</v>
      </c>
      <c r="X997" s="18">
        <v>0.796856</v>
      </c>
      <c r="Y997" s="18">
        <v>1.713891</v>
      </c>
      <c r="Z997" s="18">
        <v>0.0</v>
      </c>
      <c r="AA997" s="18">
        <v>3.575319</v>
      </c>
      <c r="AB997" s="18">
        <v>2.431409</v>
      </c>
      <c r="AC997" s="18">
        <v>2.381288</v>
      </c>
      <c r="AD997" s="18">
        <v>1.525223</v>
      </c>
      <c r="AE997" s="18">
        <v>2.340979</v>
      </c>
      <c r="AF997" s="18">
        <v>3.304352</v>
      </c>
      <c r="AG997" s="18">
        <v>3.816229</v>
      </c>
      <c r="AH997" s="18">
        <v>0.0</v>
      </c>
      <c r="AI997" s="18">
        <v>2.665707</v>
      </c>
      <c r="AJ997" s="18">
        <v>2.479186</v>
      </c>
      <c r="AK997" s="18">
        <v>2.642168</v>
      </c>
      <c r="AL997" s="19" t="s">
        <v>58</v>
      </c>
      <c r="AM997" s="19"/>
      <c r="AN997" s="19"/>
      <c r="AO997" s="19"/>
      <c r="AP997" s="19"/>
      <c r="AQ997" s="19"/>
    </row>
    <row r="998">
      <c r="A998" s="14" t="s">
        <v>1494</v>
      </c>
      <c r="B998" s="14" t="s">
        <v>1495</v>
      </c>
      <c r="C998" s="14" t="s">
        <v>1488</v>
      </c>
      <c r="D998" s="14" t="s">
        <v>1489</v>
      </c>
      <c r="E998" s="14" t="s">
        <v>60</v>
      </c>
      <c r="F998" s="18">
        <v>10.0</v>
      </c>
      <c r="G998" s="18">
        <v>0.0</v>
      </c>
      <c r="H998" s="18">
        <v>712.0</v>
      </c>
      <c r="I998" s="18">
        <v>0.0</v>
      </c>
      <c r="J998" s="18">
        <v>5.779737</v>
      </c>
      <c r="K998" s="18">
        <v>2.31992</v>
      </c>
      <c r="L998" s="18">
        <v>4.120885</v>
      </c>
      <c r="M998" s="18">
        <v>1.27381</v>
      </c>
      <c r="N998" s="18">
        <v>0.549075</v>
      </c>
      <c r="O998" s="18">
        <v>0.0</v>
      </c>
      <c r="P998" s="18">
        <v>0.0</v>
      </c>
      <c r="Q998" s="18">
        <v>0.0</v>
      </c>
      <c r="R998" s="18">
        <v>0.22409</v>
      </c>
      <c r="S998" s="18">
        <v>0.520872</v>
      </c>
      <c r="T998" s="18">
        <v>0.22409</v>
      </c>
      <c r="U998" s="18">
        <v>0.301149</v>
      </c>
      <c r="V998" s="18">
        <v>0.301149</v>
      </c>
      <c r="W998" s="18">
        <v>0.520872</v>
      </c>
      <c r="X998" s="18">
        <v>0.57381</v>
      </c>
      <c r="Y998" s="18">
        <v>0.231992</v>
      </c>
      <c r="Z998" s="18">
        <v>0.0</v>
      </c>
      <c r="AA998" s="18">
        <v>3.575319</v>
      </c>
      <c r="AB998" s="18">
        <v>2.431409</v>
      </c>
      <c r="AC998" s="18">
        <v>2.381288</v>
      </c>
      <c r="AD998" s="18">
        <v>0.986339</v>
      </c>
      <c r="AE998" s="18">
        <v>1.15417</v>
      </c>
      <c r="AF998" s="18">
        <v>2.876704</v>
      </c>
      <c r="AG998" s="18">
        <v>1.003889</v>
      </c>
      <c r="AH998" s="18">
        <v>0.0</v>
      </c>
      <c r="AI998" s="18">
        <v>2.665707</v>
      </c>
      <c r="AJ998" s="18">
        <v>2.479186</v>
      </c>
      <c r="AK998" s="18">
        <v>2.642168</v>
      </c>
      <c r="AL998" s="19" t="s">
        <v>58</v>
      </c>
      <c r="AM998" s="19"/>
      <c r="AN998" s="19"/>
      <c r="AO998" s="19"/>
      <c r="AP998" s="19"/>
      <c r="AQ998" s="19"/>
    </row>
    <row r="999">
      <c r="A999" s="14" t="s">
        <v>1496</v>
      </c>
      <c r="B999" s="14" t="s">
        <v>1497</v>
      </c>
      <c r="C999" s="14" t="s">
        <v>1488</v>
      </c>
      <c r="D999" s="14" t="s">
        <v>1489</v>
      </c>
      <c r="E999" s="20">
        <v>46300.0</v>
      </c>
      <c r="F999" s="18">
        <v>14.0</v>
      </c>
      <c r="G999" s="18">
        <v>0.0</v>
      </c>
      <c r="H999" s="18">
        <v>7231.0</v>
      </c>
      <c r="I999" s="18">
        <v>0.0</v>
      </c>
      <c r="J999" s="18">
        <v>100.0436</v>
      </c>
      <c r="K999" s="18">
        <v>117.0197</v>
      </c>
      <c r="L999" s="18">
        <v>107.0945</v>
      </c>
      <c r="M999" s="18">
        <v>43.27412</v>
      </c>
      <c r="N999" s="18">
        <v>0.369802</v>
      </c>
      <c r="O999" s="18">
        <v>3.165152</v>
      </c>
      <c r="P999" s="18">
        <v>4.706897</v>
      </c>
      <c r="Q999" s="18">
        <v>5.777133</v>
      </c>
      <c r="R999" s="18">
        <v>8.578174</v>
      </c>
      <c r="S999" s="18">
        <v>9.820752</v>
      </c>
      <c r="T999" s="18">
        <v>4.706897</v>
      </c>
      <c r="U999" s="18">
        <v>5.460837</v>
      </c>
      <c r="V999" s="18">
        <v>5.777133</v>
      </c>
      <c r="W999" s="18">
        <v>8.578174</v>
      </c>
      <c r="X999" s="18">
        <v>11.06864</v>
      </c>
      <c r="Y999" s="18">
        <v>8.358547</v>
      </c>
      <c r="Z999" s="18">
        <v>0.0</v>
      </c>
      <c r="AA999" s="18">
        <v>3.575319</v>
      </c>
      <c r="AB999" s="18">
        <v>2.431409</v>
      </c>
      <c r="AC999" s="18">
        <v>2.381288</v>
      </c>
      <c r="AD999" s="18">
        <v>2.376256</v>
      </c>
      <c r="AE999" s="18">
        <v>3.462944</v>
      </c>
      <c r="AF999" s="18">
        <v>4.451345</v>
      </c>
      <c r="AG999" s="18">
        <v>6.910163</v>
      </c>
      <c r="AH999" s="18">
        <v>0.0</v>
      </c>
      <c r="AI999" s="18">
        <v>2.665707</v>
      </c>
      <c r="AJ999" s="18">
        <v>2.479186</v>
      </c>
      <c r="AK999" s="18">
        <v>2.642168</v>
      </c>
      <c r="AL999" s="19" t="s">
        <v>58</v>
      </c>
      <c r="AM999" s="19"/>
      <c r="AN999" s="19"/>
      <c r="AO999" s="19"/>
      <c r="AP999" s="19"/>
      <c r="AQ999" s="19"/>
    </row>
    <row r="1000">
      <c r="A1000" s="14" t="s">
        <v>1498</v>
      </c>
      <c r="B1000" s="14" t="s">
        <v>1499</v>
      </c>
      <c r="C1000" s="14" t="s">
        <v>1488</v>
      </c>
      <c r="D1000" s="14" t="s">
        <v>1489</v>
      </c>
      <c r="E1000" s="14" t="s">
        <v>62</v>
      </c>
      <c r="F1000" s="18">
        <v>29.0</v>
      </c>
      <c r="G1000" s="18">
        <v>1.0</v>
      </c>
      <c r="H1000" s="18">
        <v>10.0</v>
      </c>
      <c r="I1000" s="18">
        <v>10.0</v>
      </c>
      <c r="J1000" s="18">
        <v>0.0</v>
      </c>
      <c r="K1000" s="18">
        <v>0.0</v>
      </c>
      <c r="L1000" s="18">
        <v>0.0</v>
      </c>
      <c r="M1000" s="18">
        <v>0.0</v>
      </c>
      <c r="N1000" s="18">
        <v>0.0</v>
      </c>
      <c r="O1000" s="18">
        <v>0.0</v>
      </c>
      <c r="P1000" s="18">
        <v>0.0</v>
      </c>
      <c r="Q1000" s="18">
        <v>0.0</v>
      </c>
      <c r="R1000" s="18">
        <v>0.0</v>
      </c>
      <c r="S1000" s="18">
        <v>0.0</v>
      </c>
      <c r="T1000" s="18">
        <v>0.0</v>
      </c>
      <c r="U1000" s="18">
        <v>0.0</v>
      </c>
      <c r="V1000" s="18">
        <v>0.0</v>
      </c>
      <c r="W1000" s="18">
        <v>0.0</v>
      </c>
      <c r="X1000" s="18">
        <v>0.0</v>
      </c>
      <c r="Y1000" s="18">
        <v>0.0</v>
      </c>
      <c r="Z1000" s="18">
        <v>0.0</v>
      </c>
      <c r="AA1000" s="18">
        <v>3.575319</v>
      </c>
      <c r="AB1000" s="18">
        <v>2.431409</v>
      </c>
      <c r="AC1000" s="18">
        <v>2.381288</v>
      </c>
      <c r="AD1000" s="18">
        <v>0.0</v>
      </c>
      <c r="AE1000" s="18">
        <v>0.0</v>
      </c>
      <c r="AF1000" s="18">
        <v>0.0</v>
      </c>
      <c r="AG1000" s="18">
        <v>0.0</v>
      </c>
      <c r="AH1000" s="18">
        <v>0.0</v>
      </c>
      <c r="AI1000" s="18">
        <v>2.665707</v>
      </c>
      <c r="AJ1000" s="18">
        <v>2.479186</v>
      </c>
      <c r="AK1000" s="18">
        <v>2.642168</v>
      </c>
      <c r="AL1000" s="19" t="s">
        <v>58</v>
      </c>
      <c r="AM1000" s="19"/>
      <c r="AN1000" s="19"/>
      <c r="AO1000" s="19"/>
      <c r="AP1000" s="19"/>
      <c r="AQ1000" s="19"/>
    </row>
    <row r="1001">
      <c r="A1001" s="14" t="s">
        <v>1490</v>
      </c>
      <c r="B1001" s="14" t="s">
        <v>1500</v>
      </c>
      <c r="C1001" s="14" t="s">
        <v>1488</v>
      </c>
      <c r="D1001" s="14" t="s">
        <v>1501</v>
      </c>
      <c r="E1001" s="17">
        <v>46310.0</v>
      </c>
      <c r="F1001" s="18">
        <v>1.0</v>
      </c>
      <c r="G1001" s="18">
        <v>0.0</v>
      </c>
      <c r="H1001" s="18">
        <v>242.0</v>
      </c>
      <c r="I1001" s="18">
        <v>0.0</v>
      </c>
      <c r="J1001" s="18">
        <v>0.744589</v>
      </c>
      <c r="K1001" s="18">
        <v>0.619577</v>
      </c>
      <c r="L1001" s="18">
        <v>1.038289</v>
      </c>
      <c r="M1001" s="18">
        <v>0.619577</v>
      </c>
      <c r="N1001" s="18">
        <v>1.0</v>
      </c>
      <c r="O1001" s="18">
        <v>0.619577</v>
      </c>
      <c r="P1001" s="18">
        <v>0.619577</v>
      </c>
      <c r="Q1001" s="18">
        <v>0.619577</v>
      </c>
      <c r="R1001" s="18">
        <v>0.619577</v>
      </c>
      <c r="S1001" s="18">
        <v>0.619577</v>
      </c>
      <c r="T1001" s="18">
        <v>0.619577</v>
      </c>
      <c r="U1001" s="18">
        <v>0.619577</v>
      </c>
      <c r="V1001" s="18">
        <v>0.619577</v>
      </c>
      <c r="W1001" s="18">
        <v>0.619577</v>
      </c>
      <c r="X1001" s="18">
        <v>0.619577</v>
      </c>
      <c r="Y1001" s="18">
        <v>0.619577</v>
      </c>
      <c r="Z1001" s="18">
        <v>0.0</v>
      </c>
      <c r="AA1001" s="18">
        <v>3.054675</v>
      </c>
      <c r="AB1001" s="18">
        <v>3.12778</v>
      </c>
      <c r="AC1001" s="18">
        <v>4.230806</v>
      </c>
      <c r="AD1001" s="18">
        <v>1.237576</v>
      </c>
      <c r="AE1001" s="18">
        <v>2.769251</v>
      </c>
      <c r="AF1001" s="18">
        <v>4.135449</v>
      </c>
      <c r="AG1001" s="18">
        <v>2.381288</v>
      </c>
      <c r="AH1001" s="18">
        <v>0.0</v>
      </c>
      <c r="AI1001" s="18">
        <v>2.665707</v>
      </c>
      <c r="AJ1001" s="18">
        <v>2.479186</v>
      </c>
      <c r="AK1001" s="18">
        <v>2.642168</v>
      </c>
      <c r="AL1001" s="19" t="s">
        <v>58</v>
      </c>
      <c r="AM1001" s="19"/>
      <c r="AN1001" s="19"/>
      <c r="AO1001" s="19"/>
      <c r="AP1001" s="19"/>
      <c r="AQ1001" s="19"/>
    </row>
    <row r="1002">
      <c r="A1002" s="14" t="s">
        <v>1492</v>
      </c>
      <c r="B1002" s="14" t="s">
        <v>1502</v>
      </c>
      <c r="C1002" s="14" t="s">
        <v>1488</v>
      </c>
      <c r="D1002" s="14" t="s">
        <v>1501</v>
      </c>
      <c r="E1002" s="14" t="s">
        <v>72</v>
      </c>
      <c r="F1002" s="18">
        <v>5.0</v>
      </c>
      <c r="G1002" s="18">
        <v>0.0</v>
      </c>
      <c r="H1002" s="18">
        <v>5501.0</v>
      </c>
      <c r="I1002" s="18">
        <v>0.0</v>
      </c>
      <c r="J1002" s="18">
        <v>18.67414</v>
      </c>
      <c r="K1002" s="18">
        <v>21.15403</v>
      </c>
      <c r="L1002" s="18">
        <v>23.70195</v>
      </c>
      <c r="M1002" s="18">
        <v>16.44305</v>
      </c>
      <c r="N1002" s="18">
        <v>0.777301</v>
      </c>
      <c r="O1002" s="18">
        <v>0.0</v>
      </c>
      <c r="P1002" s="18">
        <v>0.066667</v>
      </c>
      <c r="Q1002" s="18">
        <v>0.066667</v>
      </c>
      <c r="R1002" s="18">
        <v>0.445829</v>
      </c>
      <c r="S1002" s="18">
        <v>4.198481</v>
      </c>
      <c r="T1002" s="18">
        <v>0.066667</v>
      </c>
      <c r="U1002" s="18">
        <v>0.066667</v>
      </c>
      <c r="V1002" s="18">
        <v>0.445829</v>
      </c>
      <c r="W1002" s="18">
        <v>4.198481</v>
      </c>
      <c r="X1002" s="18">
        <v>4.198481</v>
      </c>
      <c r="Y1002" s="18">
        <v>4.230806</v>
      </c>
      <c r="Z1002" s="18">
        <v>0.0</v>
      </c>
      <c r="AA1002" s="18">
        <v>3.054675</v>
      </c>
      <c r="AB1002" s="18">
        <v>3.12778</v>
      </c>
      <c r="AC1002" s="18">
        <v>4.230806</v>
      </c>
      <c r="AD1002" s="18">
        <v>1.525223</v>
      </c>
      <c r="AE1002" s="18">
        <v>2.340979</v>
      </c>
      <c r="AF1002" s="18">
        <v>3.304352</v>
      </c>
      <c r="AG1002" s="18">
        <v>3.816229</v>
      </c>
      <c r="AH1002" s="18">
        <v>0.0</v>
      </c>
      <c r="AI1002" s="18">
        <v>2.665707</v>
      </c>
      <c r="AJ1002" s="18">
        <v>2.479186</v>
      </c>
      <c r="AK1002" s="18">
        <v>2.642168</v>
      </c>
      <c r="AL1002" s="19" t="s">
        <v>58</v>
      </c>
      <c r="AM1002" s="19"/>
      <c r="AN1002" s="19"/>
      <c r="AO1002" s="19"/>
      <c r="AP1002" s="19"/>
      <c r="AQ1002" s="19"/>
    </row>
    <row r="1003">
      <c r="A1003" s="14" t="s">
        <v>1503</v>
      </c>
      <c r="B1003" s="14" t="s">
        <v>1504</v>
      </c>
      <c r="C1003" s="14" t="s">
        <v>1488</v>
      </c>
      <c r="D1003" s="14" t="s">
        <v>1501</v>
      </c>
      <c r="E1003" s="14" t="s">
        <v>75</v>
      </c>
      <c r="F1003" s="18">
        <v>5.0</v>
      </c>
      <c r="G1003" s="18">
        <v>0.0</v>
      </c>
      <c r="H1003" s="18">
        <v>6008.0</v>
      </c>
      <c r="I1003" s="18">
        <v>0.0</v>
      </c>
      <c r="J1003" s="18">
        <v>43.84855</v>
      </c>
      <c r="K1003" s="18">
        <v>43.85773</v>
      </c>
      <c r="L1003" s="18">
        <v>43.35216</v>
      </c>
      <c r="M1003" s="18">
        <v>18.29439</v>
      </c>
      <c r="N1003" s="18">
        <v>0.41713</v>
      </c>
      <c r="O1003" s="18">
        <v>2.625534</v>
      </c>
      <c r="P1003" s="18">
        <v>2.729687</v>
      </c>
      <c r="Q1003" s="18">
        <v>2.729687</v>
      </c>
      <c r="R1003" s="18">
        <v>3.064025</v>
      </c>
      <c r="S1003" s="18">
        <v>17.1441</v>
      </c>
      <c r="T1003" s="18">
        <v>2.625534</v>
      </c>
      <c r="U1003" s="18">
        <v>2.729687</v>
      </c>
      <c r="V1003" s="18">
        <v>2.729687</v>
      </c>
      <c r="W1003" s="18">
        <v>3.064025</v>
      </c>
      <c r="X1003" s="18">
        <v>17.1441</v>
      </c>
      <c r="Y1003" s="18">
        <v>8.771546</v>
      </c>
      <c r="Z1003" s="18">
        <v>0.0</v>
      </c>
      <c r="AA1003" s="18">
        <v>3.054675</v>
      </c>
      <c r="AB1003" s="18">
        <v>3.12778</v>
      </c>
      <c r="AC1003" s="18">
        <v>4.230806</v>
      </c>
      <c r="AD1003" s="18">
        <v>2.799091</v>
      </c>
      <c r="AE1003" s="18">
        <v>3.064025</v>
      </c>
      <c r="AF1003" s="18">
        <v>6.337104</v>
      </c>
      <c r="AG1003" s="18">
        <v>7.718734</v>
      </c>
      <c r="AH1003" s="18">
        <v>0.0</v>
      </c>
      <c r="AI1003" s="18">
        <v>2.665707</v>
      </c>
      <c r="AJ1003" s="18">
        <v>2.479186</v>
      </c>
      <c r="AK1003" s="18">
        <v>2.642168</v>
      </c>
      <c r="AL1003" s="19" t="s">
        <v>58</v>
      </c>
      <c r="AM1003" s="19"/>
      <c r="AN1003" s="19"/>
      <c r="AO1003" s="19"/>
      <c r="AP1003" s="19"/>
      <c r="AQ1003" s="19"/>
    </row>
    <row r="1004">
      <c r="A1004" s="14" t="s">
        <v>1494</v>
      </c>
      <c r="B1004" s="14" t="s">
        <v>1505</v>
      </c>
      <c r="C1004" s="14" t="s">
        <v>1488</v>
      </c>
      <c r="D1004" s="14" t="s">
        <v>1501</v>
      </c>
      <c r="E1004" s="14" t="s">
        <v>60</v>
      </c>
      <c r="F1004" s="18">
        <v>9.0</v>
      </c>
      <c r="G1004" s="18">
        <v>0.0</v>
      </c>
      <c r="H1004" s="18">
        <v>10741.0</v>
      </c>
      <c r="I1004" s="18">
        <v>0.0</v>
      </c>
      <c r="J1004" s="18">
        <v>71.95284</v>
      </c>
      <c r="K1004" s="18">
        <v>71.99099</v>
      </c>
      <c r="L1004" s="18">
        <v>74.22478</v>
      </c>
      <c r="M1004" s="18">
        <v>59.16045</v>
      </c>
      <c r="N1004" s="18">
        <v>0.821776</v>
      </c>
      <c r="O1004" s="18">
        <v>0.0</v>
      </c>
      <c r="P1004" s="18">
        <v>0.0</v>
      </c>
      <c r="Q1004" s="18">
        <v>0.730423</v>
      </c>
      <c r="R1004" s="18">
        <v>2.632202</v>
      </c>
      <c r="S1004" s="18">
        <v>5.374157</v>
      </c>
      <c r="T1004" s="18">
        <v>0.730423</v>
      </c>
      <c r="U1004" s="18">
        <v>1.03908</v>
      </c>
      <c r="V1004" s="18">
        <v>2.632202</v>
      </c>
      <c r="W1004" s="18">
        <v>3.054675</v>
      </c>
      <c r="X1004" s="18">
        <v>5.374157</v>
      </c>
      <c r="Y1004" s="18">
        <v>7.998999</v>
      </c>
      <c r="Z1004" s="18">
        <v>0.0</v>
      </c>
      <c r="AA1004" s="18">
        <v>3.054675</v>
      </c>
      <c r="AB1004" s="18">
        <v>3.12778</v>
      </c>
      <c r="AC1004" s="18">
        <v>4.230806</v>
      </c>
      <c r="AD1004" s="18">
        <v>0.986339</v>
      </c>
      <c r="AE1004" s="18">
        <v>1.15417</v>
      </c>
      <c r="AF1004" s="18">
        <v>2.876704</v>
      </c>
      <c r="AG1004" s="18">
        <v>1.003889</v>
      </c>
      <c r="AH1004" s="18">
        <v>0.0</v>
      </c>
      <c r="AI1004" s="18">
        <v>2.665707</v>
      </c>
      <c r="AJ1004" s="18">
        <v>2.479186</v>
      </c>
      <c r="AK1004" s="18">
        <v>2.642168</v>
      </c>
      <c r="AL1004" s="19" t="s">
        <v>58</v>
      </c>
      <c r="AM1004" s="19"/>
      <c r="AN1004" s="19"/>
      <c r="AO1004" s="19"/>
      <c r="AP1004" s="19"/>
      <c r="AQ1004" s="19"/>
    </row>
    <row r="1005">
      <c r="A1005" s="14" t="s">
        <v>1498</v>
      </c>
      <c r="B1005" s="14" t="s">
        <v>1506</v>
      </c>
      <c r="C1005" s="14" t="s">
        <v>1488</v>
      </c>
      <c r="D1005" s="14" t="s">
        <v>1501</v>
      </c>
      <c r="E1005" s="14" t="s">
        <v>62</v>
      </c>
      <c r="F1005" s="18">
        <v>24.0</v>
      </c>
      <c r="G1005" s="18">
        <v>7.0</v>
      </c>
      <c r="H1005" s="18">
        <v>225.0</v>
      </c>
      <c r="I1005" s="18">
        <v>225.0</v>
      </c>
      <c r="J1005" s="18">
        <v>0.0</v>
      </c>
      <c r="K1005" s="18">
        <v>0.0</v>
      </c>
      <c r="L1005" s="18">
        <v>0.0</v>
      </c>
      <c r="M1005" s="18">
        <v>0.0</v>
      </c>
      <c r="N1005" s="18">
        <v>0.0</v>
      </c>
      <c r="O1005" s="18">
        <v>0.0</v>
      </c>
      <c r="P1005" s="18">
        <v>0.0</v>
      </c>
      <c r="Q1005" s="18">
        <v>0.0</v>
      </c>
      <c r="R1005" s="18">
        <v>0.0</v>
      </c>
      <c r="S1005" s="18">
        <v>0.0</v>
      </c>
      <c r="T1005" s="18">
        <v>0.0</v>
      </c>
      <c r="U1005" s="18">
        <v>0.0</v>
      </c>
      <c r="V1005" s="18">
        <v>0.0</v>
      </c>
      <c r="W1005" s="18">
        <v>0.0</v>
      </c>
      <c r="X1005" s="18">
        <v>0.0</v>
      </c>
      <c r="Y1005" s="18">
        <v>0.0</v>
      </c>
      <c r="Z1005" s="18">
        <v>0.0</v>
      </c>
      <c r="AA1005" s="18">
        <v>3.054675</v>
      </c>
      <c r="AB1005" s="18">
        <v>3.12778</v>
      </c>
      <c r="AC1005" s="18">
        <v>4.230806</v>
      </c>
      <c r="AD1005" s="18">
        <v>0.0</v>
      </c>
      <c r="AE1005" s="18">
        <v>0.0</v>
      </c>
      <c r="AF1005" s="18">
        <v>0.0</v>
      </c>
      <c r="AG1005" s="18">
        <v>0.0</v>
      </c>
      <c r="AH1005" s="18">
        <v>0.0</v>
      </c>
      <c r="AI1005" s="18">
        <v>2.665707</v>
      </c>
      <c r="AJ1005" s="18">
        <v>2.479186</v>
      </c>
      <c r="AK1005" s="18">
        <v>2.642168</v>
      </c>
      <c r="AL1005" s="19" t="s">
        <v>58</v>
      </c>
      <c r="AM1005" s="19"/>
      <c r="AN1005" s="19"/>
      <c r="AO1005" s="19"/>
      <c r="AP1005" s="19"/>
      <c r="AQ1005" s="19"/>
    </row>
    <row r="1006">
      <c r="A1006" s="14" t="s">
        <v>1490</v>
      </c>
      <c r="B1006" s="14" t="s">
        <v>1507</v>
      </c>
      <c r="C1006" s="14" t="s">
        <v>1488</v>
      </c>
      <c r="D1006" s="14" t="s">
        <v>1508</v>
      </c>
      <c r="E1006" s="17">
        <v>46310.0</v>
      </c>
      <c r="F1006" s="18">
        <v>20.0</v>
      </c>
      <c r="G1006" s="18">
        <v>0.0</v>
      </c>
      <c r="H1006" s="18">
        <v>13864.0</v>
      </c>
      <c r="I1006" s="18">
        <v>0.0</v>
      </c>
      <c r="J1006" s="18">
        <v>147.3661</v>
      </c>
      <c r="K1006" s="18">
        <v>151.5581</v>
      </c>
      <c r="L1006" s="18">
        <v>158.5301</v>
      </c>
      <c r="M1006" s="18">
        <v>92.05622</v>
      </c>
      <c r="N1006" s="18">
        <v>0.607399</v>
      </c>
      <c r="O1006" s="18">
        <v>0.0</v>
      </c>
      <c r="P1006" s="18">
        <v>0.107143</v>
      </c>
      <c r="Q1006" s="18">
        <v>0.2</v>
      </c>
      <c r="R1006" s="18">
        <v>6.598747</v>
      </c>
      <c r="S1006" s="18">
        <v>10.71486</v>
      </c>
      <c r="T1006" s="18">
        <v>0.2</v>
      </c>
      <c r="U1006" s="18">
        <v>0.20468</v>
      </c>
      <c r="V1006" s="18">
        <v>0.834804</v>
      </c>
      <c r="W1006" s="18">
        <v>8.744523</v>
      </c>
      <c r="X1006" s="18">
        <v>11.4955</v>
      </c>
      <c r="Y1006" s="18">
        <v>7.577906</v>
      </c>
      <c r="Z1006" s="18">
        <v>0.0</v>
      </c>
      <c r="AA1006" s="18">
        <v>2.35689</v>
      </c>
      <c r="AB1006" s="18">
        <v>2.528339</v>
      </c>
      <c r="AC1006" s="18">
        <v>6.43888</v>
      </c>
      <c r="AD1006" s="18">
        <v>1.237576</v>
      </c>
      <c r="AE1006" s="18">
        <v>2.769251</v>
      </c>
      <c r="AF1006" s="18">
        <v>4.135449</v>
      </c>
      <c r="AG1006" s="18">
        <v>2.381288</v>
      </c>
      <c r="AH1006" s="18">
        <v>0.0</v>
      </c>
      <c r="AI1006" s="18">
        <v>2.665707</v>
      </c>
      <c r="AJ1006" s="18">
        <v>2.479186</v>
      </c>
      <c r="AK1006" s="18">
        <v>2.642168</v>
      </c>
      <c r="AL1006" s="19" t="s">
        <v>58</v>
      </c>
      <c r="AM1006" s="19"/>
      <c r="AN1006" s="19"/>
      <c r="AO1006" s="19"/>
      <c r="AP1006" s="19"/>
      <c r="AQ1006" s="19"/>
    </row>
    <row r="1007">
      <c r="A1007" s="14" t="s">
        <v>1492</v>
      </c>
      <c r="B1007" s="14" t="s">
        <v>1509</v>
      </c>
      <c r="C1007" s="14" t="s">
        <v>1488</v>
      </c>
      <c r="D1007" s="14" t="s">
        <v>1508</v>
      </c>
      <c r="E1007" s="14" t="s">
        <v>72</v>
      </c>
      <c r="F1007" s="18">
        <v>25.0</v>
      </c>
      <c r="G1007" s="18">
        <v>0.0</v>
      </c>
      <c r="H1007" s="18">
        <v>10747.0</v>
      </c>
      <c r="I1007" s="18">
        <v>0.0</v>
      </c>
      <c r="J1007" s="18">
        <v>84.53019</v>
      </c>
      <c r="K1007" s="18">
        <v>95.40572</v>
      </c>
      <c r="L1007" s="18">
        <v>99.50094</v>
      </c>
      <c r="M1007" s="18">
        <v>62.50785</v>
      </c>
      <c r="N1007" s="18">
        <v>0.655179</v>
      </c>
      <c r="O1007" s="18">
        <v>0.0</v>
      </c>
      <c r="P1007" s="18">
        <v>0.166667</v>
      </c>
      <c r="Q1007" s="18">
        <v>0.733333</v>
      </c>
      <c r="R1007" s="18">
        <v>1.6357</v>
      </c>
      <c r="S1007" s="18">
        <v>4.004554</v>
      </c>
      <c r="T1007" s="18">
        <v>0.5</v>
      </c>
      <c r="U1007" s="18">
        <v>0.809524</v>
      </c>
      <c r="V1007" s="18">
        <v>0.928571</v>
      </c>
      <c r="W1007" s="18">
        <v>3.127575</v>
      </c>
      <c r="X1007" s="18">
        <v>4.323704</v>
      </c>
      <c r="Y1007" s="18">
        <v>3.816229</v>
      </c>
      <c r="Z1007" s="18">
        <v>0.0</v>
      </c>
      <c r="AA1007" s="18">
        <v>2.35689</v>
      </c>
      <c r="AB1007" s="18">
        <v>2.528339</v>
      </c>
      <c r="AC1007" s="18">
        <v>6.43888</v>
      </c>
      <c r="AD1007" s="18">
        <v>1.525223</v>
      </c>
      <c r="AE1007" s="18">
        <v>2.340979</v>
      </c>
      <c r="AF1007" s="18">
        <v>3.304352</v>
      </c>
      <c r="AG1007" s="18">
        <v>3.816229</v>
      </c>
      <c r="AH1007" s="18">
        <v>0.0</v>
      </c>
      <c r="AI1007" s="18">
        <v>2.665707</v>
      </c>
      <c r="AJ1007" s="18">
        <v>2.479186</v>
      </c>
      <c r="AK1007" s="18">
        <v>2.642168</v>
      </c>
      <c r="AL1007" s="19" t="s">
        <v>58</v>
      </c>
      <c r="AM1007" s="19"/>
      <c r="AN1007" s="19"/>
      <c r="AO1007" s="19"/>
      <c r="AP1007" s="19"/>
      <c r="AQ1007" s="19"/>
    </row>
    <row r="1008">
      <c r="A1008" s="14" t="s">
        <v>1503</v>
      </c>
      <c r="B1008" s="14" t="s">
        <v>1510</v>
      </c>
      <c r="C1008" s="14" t="s">
        <v>1488</v>
      </c>
      <c r="D1008" s="14" t="s">
        <v>1508</v>
      </c>
      <c r="E1008" s="14" t="s">
        <v>75</v>
      </c>
      <c r="F1008" s="18">
        <v>23.0</v>
      </c>
      <c r="G1008" s="18">
        <v>0.0</v>
      </c>
      <c r="H1008" s="18">
        <v>18603.0</v>
      </c>
      <c r="I1008" s="18">
        <v>0.0</v>
      </c>
      <c r="J1008" s="18">
        <v>207.5888</v>
      </c>
      <c r="K1008" s="18">
        <v>177.5309</v>
      </c>
      <c r="L1008" s="18">
        <v>167.5182</v>
      </c>
      <c r="M1008" s="18">
        <v>130.6348</v>
      </c>
      <c r="N1008" s="18">
        <v>0.735842</v>
      </c>
      <c r="O1008" s="18">
        <v>0.0</v>
      </c>
      <c r="P1008" s="18">
        <v>0.138462</v>
      </c>
      <c r="Q1008" s="18">
        <v>1.466288</v>
      </c>
      <c r="R1008" s="18">
        <v>3.632152</v>
      </c>
      <c r="S1008" s="18">
        <v>5.727725</v>
      </c>
      <c r="T1008" s="18">
        <v>1.038013</v>
      </c>
      <c r="U1008" s="18">
        <v>2.285224</v>
      </c>
      <c r="V1008" s="18">
        <v>2.643233</v>
      </c>
      <c r="W1008" s="18">
        <v>4.363915</v>
      </c>
      <c r="X1008" s="18">
        <v>6.051998</v>
      </c>
      <c r="Y1008" s="18">
        <v>7.718734</v>
      </c>
      <c r="Z1008" s="18">
        <v>0.0</v>
      </c>
      <c r="AA1008" s="18">
        <v>2.35689</v>
      </c>
      <c r="AB1008" s="18">
        <v>2.528339</v>
      </c>
      <c r="AC1008" s="18">
        <v>6.43888</v>
      </c>
      <c r="AD1008" s="18">
        <v>2.799091</v>
      </c>
      <c r="AE1008" s="18">
        <v>3.064025</v>
      </c>
      <c r="AF1008" s="18">
        <v>6.337104</v>
      </c>
      <c r="AG1008" s="18">
        <v>7.718734</v>
      </c>
      <c r="AH1008" s="18">
        <v>0.0</v>
      </c>
      <c r="AI1008" s="18">
        <v>2.665707</v>
      </c>
      <c r="AJ1008" s="18">
        <v>2.479186</v>
      </c>
      <c r="AK1008" s="18">
        <v>2.642168</v>
      </c>
      <c r="AL1008" s="19" t="s">
        <v>58</v>
      </c>
      <c r="AM1008" s="19"/>
      <c r="AN1008" s="19"/>
      <c r="AO1008" s="19"/>
      <c r="AP1008" s="19"/>
      <c r="AQ1008" s="19"/>
    </row>
    <row r="1009">
      <c r="A1009" s="14" t="s">
        <v>1494</v>
      </c>
      <c r="B1009" s="14" t="s">
        <v>1511</v>
      </c>
      <c r="C1009" s="14" t="s">
        <v>1488</v>
      </c>
      <c r="D1009" s="14" t="s">
        <v>1508</v>
      </c>
      <c r="E1009" s="14" t="s">
        <v>60</v>
      </c>
      <c r="F1009" s="18">
        <v>63.0</v>
      </c>
      <c r="G1009" s="18">
        <v>0.0</v>
      </c>
      <c r="H1009" s="18">
        <v>23507.0</v>
      </c>
      <c r="I1009" s="18">
        <v>0.0</v>
      </c>
      <c r="J1009" s="18">
        <v>188.8377</v>
      </c>
      <c r="K1009" s="18">
        <v>191.7119</v>
      </c>
      <c r="L1009" s="18">
        <v>192.9132</v>
      </c>
      <c r="M1009" s="18">
        <v>126.4131</v>
      </c>
      <c r="N1009" s="18">
        <v>0.659391</v>
      </c>
      <c r="O1009" s="18">
        <v>0.274074</v>
      </c>
      <c r="P1009" s="18">
        <v>0.464889</v>
      </c>
      <c r="Q1009" s="18">
        <v>0.847813</v>
      </c>
      <c r="R1009" s="18">
        <v>1.41721</v>
      </c>
      <c r="S1009" s="18">
        <v>2.660199</v>
      </c>
      <c r="T1009" s="18">
        <v>0.333333</v>
      </c>
      <c r="U1009" s="18">
        <v>0.652814</v>
      </c>
      <c r="V1009" s="18">
        <v>0.944221</v>
      </c>
      <c r="W1009" s="18">
        <v>1.524241</v>
      </c>
      <c r="X1009" s="18">
        <v>2.879078</v>
      </c>
      <c r="Y1009" s="18">
        <v>3.043045</v>
      </c>
      <c r="Z1009" s="18">
        <v>0.0</v>
      </c>
      <c r="AA1009" s="18">
        <v>2.35689</v>
      </c>
      <c r="AB1009" s="18">
        <v>2.528339</v>
      </c>
      <c r="AC1009" s="18">
        <v>6.43888</v>
      </c>
      <c r="AD1009" s="18">
        <v>0.986339</v>
      </c>
      <c r="AE1009" s="18">
        <v>1.15417</v>
      </c>
      <c r="AF1009" s="18">
        <v>2.876704</v>
      </c>
      <c r="AG1009" s="18">
        <v>1.003889</v>
      </c>
      <c r="AH1009" s="18">
        <v>0.0</v>
      </c>
      <c r="AI1009" s="18">
        <v>2.665707</v>
      </c>
      <c r="AJ1009" s="18">
        <v>2.479186</v>
      </c>
      <c r="AK1009" s="18">
        <v>2.642168</v>
      </c>
      <c r="AL1009" s="19" t="s">
        <v>58</v>
      </c>
      <c r="AM1009" s="19"/>
      <c r="AN1009" s="19"/>
      <c r="AO1009" s="19"/>
      <c r="AP1009" s="19"/>
      <c r="AQ1009" s="19"/>
    </row>
    <row r="1010">
      <c r="A1010" s="14" t="s">
        <v>1496</v>
      </c>
      <c r="B1010" s="14" t="s">
        <v>1512</v>
      </c>
      <c r="C1010" s="14" t="s">
        <v>1488</v>
      </c>
      <c r="D1010" s="14" t="s">
        <v>1508</v>
      </c>
      <c r="E1010" s="20">
        <v>46300.0</v>
      </c>
      <c r="F1010" s="18">
        <v>6.0</v>
      </c>
      <c r="G1010" s="18">
        <v>0.0</v>
      </c>
      <c r="H1010" s="18">
        <v>3591.0</v>
      </c>
      <c r="I1010" s="18">
        <v>0.0</v>
      </c>
      <c r="J1010" s="18">
        <v>36.58114</v>
      </c>
      <c r="K1010" s="18">
        <v>38.63328</v>
      </c>
      <c r="L1010" s="18">
        <v>40.37643</v>
      </c>
      <c r="M1010" s="18">
        <v>32.8963</v>
      </c>
      <c r="N1010" s="18">
        <v>0.851502</v>
      </c>
      <c r="O1010" s="18">
        <v>0.0</v>
      </c>
      <c r="P1010" s="18">
        <v>0.292929</v>
      </c>
      <c r="Q1010" s="18">
        <v>0.292929</v>
      </c>
      <c r="R1010" s="18">
        <v>3.586891</v>
      </c>
      <c r="S1010" s="18">
        <v>7.426218</v>
      </c>
      <c r="T1010" s="18">
        <v>0.292929</v>
      </c>
      <c r="U1010" s="18">
        <v>1.857161</v>
      </c>
      <c r="V1010" s="18">
        <v>1.857161</v>
      </c>
      <c r="W1010" s="18">
        <v>3.586891</v>
      </c>
      <c r="X1010" s="18">
        <v>7.426218</v>
      </c>
      <c r="Y1010" s="18">
        <v>6.43888</v>
      </c>
      <c r="Z1010" s="18">
        <v>0.0</v>
      </c>
      <c r="AA1010" s="18">
        <v>2.35689</v>
      </c>
      <c r="AB1010" s="18">
        <v>2.528339</v>
      </c>
      <c r="AC1010" s="18">
        <v>6.43888</v>
      </c>
      <c r="AD1010" s="18">
        <v>2.376256</v>
      </c>
      <c r="AE1010" s="18">
        <v>3.462944</v>
      </c>
      <c r="AF1010" s="18">
        <v>4.451345</v>
      </c>
      <c r="AG1010" s="18">
        <v>6.910163</v>
      </c>
      <c r="AH1010" s="18">
        <v>0.0</v>
      </c>
      <c r="AI1010" s="18">
        <v>2.665707</v>
      </c>
      <c r="AJ1010" s="18">
        <v>2.479186</v>
      </c>
      <c r="AK1010" s="18">
        <v>2.642168</v>
      </c>
      <c r="AL1010" s="19" t="s">
        <v>58</v>
      </c>
      <c r="AM1010" s="19"/>
      <c r="AN1010" s="19"/>
      <c r="AO1010" s="19"/>
      <c r="AP1010" s="19"/>
      <c r="AQ1010" s="19"/>
    </row>
    <row r="1011">
      <c r="A1011" s="14" t="s">
        <v>1498</v>
      </c>
      <c r="B1011" s="14" t="s">
        <v>1513</v>
      </c>
      <c r="C1011" s="14" t="s">
        <v>1488</v>
      </c>
      <c r="D1011" s="14" t="s">
        <v>1508</v>
      </c>
      <c r="E1011" s="14" t="s">
        <v>62</v>
      </c>
      <c r="F1011" s="18">
        <v>122.0</v>
      </c>
      <c r="G1011" s="18">
        <v>9.0</v>
      </c>
      <c r="H1011" s="18">
        <v>1258.0</v>
      </c>
      <c r="I1011" s="18">
        <v>1258.0</v>
      </c>
      <c r="J1011" s="18">
        <v>0.0</v>
      </c>
      <c r="K1011" s="18">
        <v>0.0</v>
      </c>
      <c r="L1011" s="18">
        <v>0.0</v>
      </c>
      <c r="M1011" s="18">
        <v>0.0</v>
      </c>
      <c r="N1011" s="18">
        <v>0.0</v>
      </c>
      <c r="O1011" s="18">
        <v>0.0</v>
      </c>
      <c r="P1011" s="18">
        <v>0.0</v>
      </c>
      <c r="Q1011" s="18">
        <v>0.0</v>
      </c>
      <c r="R1011" s="18">
        <v>0.0</v>
      </c>
      <c r="S1011" s="18">
        <v>0.0</v>
      </c>
      <c r="T1011" s="18">
        <v>0.0</v>
      </c>
      <c r="U1011" s="18">
        <v>0.0</v>
      </c>
      <c r="V1011" s="18">
        <v>0.0</v>
      </c>
      <c r="W1011" s="18">
        <v>0.0</v>
      </c>
      <c r="X1011" s="18">
        <v>0.0</v>
      </c>
      <c r="Y1011" s="18">
        <v>0.0</v>
      </c>
      <c r="Z1011" s="18">
        <v>0.0</v>
      </c>
      <c r="AA1011" s="18">
        <v>2.35689</v>
      </c>
      <c r="AB1011" s="18">
        <v>2.528339</v>
      </c>
      <c r="AC1011" s="18">
        <v>6.43888</v>
      </c>
      <c r="AD1011" s="18">
        <v>0.0</v>
      </c>
      <c r="AE1011" s="18">
        <v>0.0</v>
      </c>
      <c r="AF1011" s="18">
        <v>0.0</v>
      </c>
      <c r="AG1011" s="18">
        <v>0.0</v>
      </c>
      <c r="AH1011" s="18">
        <v>0.0</v>
      </c>
      <c r="AI1011" s="18">
        <v>2.665707</v>
      </c>
      <c r="AJ1011" s="18">
        <v>2.479186</v>
      </c>
      <c r="AK1011" s="18">
        <v>2.642168</v>
      </c>
      <c r="AL1011" s="19" t="s">
        <v>58</v>
      </c>
      <c r="AM1011" s="19"/>
      <c r="AN1011" s="19"/>
      <c r="AO1011" s="19"/>
      <c r="AP1011" s="19"/>
      <c r="AQ1011" s="19"/>
    </row>
    <row r="1012">
      <c r="A1012" s="14" t="s">
        <v>1486</v>
      </c>
      <c r="B1012" s="14" t="s">
        <v>1514</v>
      </c>
      <c r="C1012" s="14" t="s">
        <v>1488</v>
      </c>
      <c r="D1012" s="14" t="s">
        <v>1515</v>
      </c>
      <c r="E1012" s="14" t="s">
        <v>88</v>
      </c>
      <c r="F1012" s="18">
        <v>15.0</v>
      </c>
      <c r="G1012" s="18">
        <v>0.0</v>
      </c>
      <c r="H1012" s="18">
        <v>9220.0</v>
      </c>
      <c r="I1012" s="18">
        <v>0.0</v>
      </c>
      <c r="J1012" s="18">
        <v>152.9147</v>
      </c>
      <c r="K1012" s="18">
        <v>118.89</v>
      </c>
      <c r="L1012" s="18">
        <v>113.6193</v>
      </c>
      <c r="M1012" s="18">
        <v>101.902</v>
      </c>
      <c r="N1012" s="18">
        <v>0.857112</v>
      </c>
      <c r="O1012" s="18">
        <v>0.0</v>
      </c>
      <c r="P1012" s="18">
        <v>0.0</v>
      </c>
      <c r="Q1012" s="18">
        <v>0.0</v>
      </c>
      <c r="R1012" s="18">
        <v>0.095238</v>
      </c>
      <c r="S1012" s="18">
        <v>4.126534</v>
      </c>
      <c r="T1012" s="18">
        <v>0.095238</v>
      </c>
      <c r="U1012" s="18">
        <v>0.190909</v>
      </c>
      <c r="V1012" s="18">
        <v>1.695358</v>
      </c>
      <c r="W1012" s="18">
        <v>10.87994</v>
      </c>
      <c r="X1012" s="18">
        <v>18.42291</v>
      </c>
      <c r="Y1012" s="18">
        <v>7.926001</v>
      </c>
      <c r="Z1012" s="18">
        <v>0.0</v>
      </c>
      <c r="AA1012" s="18">
        <v>4.340941</v>
      </c>
      <c r="AB1012" s="18">
        <v>4.387614</v>
      </c>
      <c r="AC1012" s="18">
        <v>6.666703</v>
      </c>
      <c r="AD1012" s="18">
        <v>1.652676</v>
      </c>
      <c r="AE1012" s="18">
        <v>3.077476</v>
      </c>
      <c r="AF1012" s="18">
        <v>5.930351</v>
      </c>
      <c r="AG1012" s="18">
        <v>7.926001</v>
      </c>
      <c r="AH1012" s="18">
        <v>0.0</v>
      </c>
      <c r="AI1012" s="18">
        <v>2.665707</v>
      </c>
      <c r="AJ1012" s="18">
        <v>2.479186</v>
      </c>
      <c r="AK1012" s="18">
        <v>2.642168</v>
      </c>
      <c r="AL1012" s="19" t="s">
        <v>58</v>
      </c>
      <c r="AM1012" s="19"/>
      <c r="AN1012" s="19"/>
      <c r="AO1012" s="19"/>
      <c r="AP1012" s="19"/>
      <c r="AQ1012" s="19"/>
    </row>
    <row r="1013">
      <c r="A1013" s="14" t="s">
        <v>1490</v>
      </c>
      <c r="B1013" s="14" t="s">
        <v>1516</v>
      </c>
      <c r="C1013" s="14" t="s">
        <v>1488</v>
      </c>
      <c r="D1013" s="14" t="s">
        <v>1515</v>
      </c>
      <c r="E1013" s="17">
        <v>46310.0</v>
      </c>
      <c r="F1013" s="18">
        <v>10.0</v>
      </c>
      <c r="G1013" s="18">
        <v>0.0</v>
      </c>
      <c r="H1013" s="18">
        <v>5347.0</v>
      </c>
      <c r="I1013" s="18">
        <v>0.0</v>
      </c>
      <c r="J1013" s="18">
        <v>62.79331</v>
      </c>
      <c r="K1013" s="18">
        <v>66.66703</v>
      </c>
      <c r="L1013" s="18">
        <v>63.20425</v>
      </c>
      <c r="M1013" s="18">
        <v>33.89608</v>
      </c>
      <c r="N1013" s="18">
        <v>0.508438</v>
      </c>
      <c r="O1013" s="18">
        <v>0.0</v>
      </c>
      <c r="P1013" s="18">
        <v>2.58555</v>
      </c>
      <c r="Q1013" s="18">
        <v>4.149444</v>
      </c>
      <c r="R1013" s="18">
        <v>4.443827</v>
      </c>
      <c r="S1013" s="18">
        <v>11.39674</v>
      </c>
      <c r="T1013" s="18">
        <v>2.58555</v>
      </c>
      <c r="U1013" s="18">
        <v>4.149444</v>
      </c>
      <c r="V1013" s="18">
        <v>4.340941</v>
      </c>
      <c r="W1013" s="18">
        <v>5.854453</v>
      </c>
      <c r="X1013" s="18">
        <v>11.39674</v>
      </c>
      <c r="Y1013" s="18">
        <v>6.666703</v>
      </c>
      <c r="Z1013" s="18">
        <v>0.0</v>
      </c>
      <c r="AA1013" s="18">
        <v>4.340941</v>
      </c>
      <c r="AB1013" s="18">
        <v>4.387614</v>
      </c>
      <c r="AC1013" s="18">
        <v>6.666703</v>
      </c>
      <c r="AD1013" s="18">
        <v>1.237576</v>
      </c>
      <c r="AE1013" s="18">
        <v>2.769251</v>
      </c>
      <c r="AF1013" s="18">
        <v>4.135449</v>
      </c>
      <c r="AG1013" s="18">
        <v>2.381288</v>
      </c>
      <c r="AH1013" s="18">
        <v>0.0</v>
      </c>
      <c r="AI1013" s="18">
        <v>2.665707</v>
      </c>
      <c r="AJ1013" s="18">
        <v>2.479186</v>
      </c>
      <c r="AK1013" s="18">
        <v>2.642168</v>
      </c>
      <c r="AL1013" s="19" t="s">
        <v>58</v>
      </c>
      <c r="AM1013" s="19"/>
      <c r="AN1013" s="19"/>
      <c r="AO1013" s="19"/>
      <c r="AP1013" s="19"/>
      <c r="AQ1013" s="19"/>
    </row>
    <row r="1014">
      <c r="A1014" s="14" t="s">
        <v>1492</v>
      </c>
      <c r="B1014" s="14" t="s">
        <v>1517</v>
      </c>
      <c r="C1014" s="14" t="s">
        <v>1488</v>
      </c>
      <c r="D1014" s="14" t="s">
        <v>1515</v>
      </c>
      <c r="E1014" s="14" t="s">
        <v>72</v>
      </c>
      <c r="F1014" s="18">
        <v>7.0</v>
      </c>
      <c r="G1014" s="18">
        <v>0.0</v>
      </c>
      <c r="H1014" s="18">
        <v>2259.0</v>
      </c>
      <c r="I1014" s="18">
        <v>0.0</v>
      </c>
      <c r="J1014" s="18">
        <v>31.38702</v>
      </c>
      <c r="K1014" s="18">
        <v>31.21498</v>
      </c>
      <c r="L1014" s="18">
        <v>30.96296</v>
      </c>
      <c r="M1014" s="18">
        <v>28.98378</v>
      </c>
      <c r="N1014" s="18">
        <v>0.928521</v>
      </c>
      <c r="O1014" s="18">
        <v>0.0</v>
      </c>
      <c r="P1014" s="18">
        <v>0.0</v>
      </c>
      <c r="Q1014" s="18">
        <v>0.0</v>
      </c>
      <c r="R1014" s="18">
        <v>0.722372</v>
      </c>
      <c r="S1014" s="18">
        <v>1.508832</v>
      </c>
      <c r="T1014" s="18">
        <v>0.722372</v>
      </c>
      <c r="U1014" s="18">
        <v>0.722372</v>
      </c>
      <c r="V1014" s="18">
        <v>1.508832</v>
      </c>
      <c r="W1014" s="18">
        <v>2.629502</v>
      </c>
      <c r="X1014" s="18">
        <v>2.629502</v>
      </c>
      <c r="Y1014" s="18">
        <v>4.459284</v>
      </c>
      <c r="Z1014" s="18">
        <v>0.0</v>
      </c>
      <c r="AA1014" s="18">
        <v>4.340941</v>
      </c>
      <c r="AB1014" s="18">
        <v>4.387614</v>
      </c>
      <c r="AC1014" s="18">
        <v>6.666703</v>
      </c>
      <c r="AD1014" s="18">
        <v>1.525223</v>
      </c>
      <c r="AE1014" s="18">
        <v>2.340979</v>
      </c>
      <c r="AF1014" s="18">
        <v>3.304352</v>
      </c>
      <c r="AG1014" s="18">
        <v>3.816229</v>
      </c>
      <c r="AH1014" s="18">
        <v>0.0</v>
      </c>
      <c r="AI1014" s="18">
        <v>2.665707</v>
      </c>
      <c r="AJ1014" s="18">
        <v>2.479186</v>
      </c>
      <c r="AK1014" s="18">
        <v>2.642168</v>
      </c>
      <c r="AL1014" s="19" t="s">
        <v>58</v>
      </c>
      <c r="AM1014" s="19"/>
      <c r="AN1014" s="19"/>
      <c r="AO1014" s="19"/>
      <c r="AP1014" s="19"/>
      <c r="AQ1014" s="19"/>
    </row>
    <row r="1015">
      <c r="A1015" s="14" t="s">
        <v>1494</v>
      </c>
      <c r="B1015" s="14" t="s">
        <v>1518</v>
      </c>
      <c r="C1015" s="14" t="s">
        <v>1488</v>
      </c>
      <c r="D1015" s="14" t="s">
        <v>1515</v>
      </c>
      <c r="E1015" s="14" t="s">
        <v>60</v>
      </c>
      <c r="F1015" s="18">
        <v>2.0</v>
      </c>
      <c r="G1015" s="18">
        <v>0.0</v>
      </c>
      <c r="H1015" s="18">
        <v>289.0</v>
      </c>
      <c r="I1015" s="18">
        <v>0.0</v>
      </c>
      <c r="J1015" s="18">
        <v>1.146104</v>
      </c>
      <c r="K1015" s="18">
        <v>1.078968</v>
      </c>
      <c r="L1015" s="18">
        <v>1.609144</v>
      </c>
      <c r="M1015" s="18">
        <v>0.678968</v>
      </c>
      <c r="N1015" s="18">
        <v>0.629275</v>
      </c>
      <c r="O1015" s="18">
        <v>0.4</v>
      </c>
      <c r="P1015" s="18">
        <v>0.4</v>
      </c>
      <c r="Q1015" s="18">
        <v>0.4</v>
      </c>
      <c r="R1015" s="18">
        <v>0.678968</v>
      </c>
      <c r="S1015" s="18">
        <v>0.678968</v>
      </c>
      <c r="T1015" s="18">
        <v>0.4</v>
      </c>
      <c r="U1015" s="18">
        <v>0.4</v>
      </c>
      <c r="V1015" s="18">
        <v>0.4</v>
      </c>
      <c r="W1015" s="18">
        <v>0.678968</v>
      </c>
      <c r="X1015" s="18">
        <v>0.678968</v>
      </c>
      <c r="Y1015" s="18">
        <v>0.539484</v>
      </c>
      <c r="Z1015" s="18">
        <v>0.0</v>
      </c>
      <c r="AA1015" s="18">
        <v>4.340941</v>
      </c>
      <c r="AB1015" s="18">
        <v>4.387614</v>
      </c>
      <c r="AC1015" s="18">
        <v>6.666703</v>
      </c>
      <c r="AD1015" s="18">
        <v>0.986339</v>
      </c>
      <c r="AE1015" s="18">
        <v>1.15417</v>
      </c>
      <c r="AF1015" s="18">
        <v>2.876704</v>
      </c>
      <c r="AG1015" s="18">
        <v>1.003889</v>
      </c>
      <c r="AH1015" s="18">
        <v>0.0</v>
      </c>
      <c r="AI1015" s="18">
        <v>2.665707</v>
      </c>
      <c r="AJ1015" s="18">
        <v>2.479186</v>
      </c>
      <c r="AK1015" s="18">
        <v>2.642168</v>
      </c>
      <c r="AL1015" s="19" t="s">
        <v>58</v>
      </c>
      <c r="AM1015" s="19"/>
      <c r="AN1015" s="19"/>
      <c r="AO1015" s="19"/>
      <c r="AP1015" s="19"/>
      <c r="AQ1015" s="19"/>
    </row>
    <row r="1016">
      <c r="A1016" s="14" t="s">
        <v>1496</v>
      </c>
      <c r="B1016" s="14" t="s">
        <v>1519</v>
      </c>
      <c r="C1016" s="14" t="s">
        <v>1488</v>
      </c>
      <c r="D1016" s="14" t="s">
        <v>1515</v>
      </c>
      <c r="E1016" s="17">
        <v>46300.0</v>
      </c>
      <c r="F1016" s="18">
        <v>18.0</v>
      </c>
      <c r="G1016" s="18">
        <v>0.0</v>
      </c>
      <c r="H1016" s="18">
        <v>11635.0</v>
      </c>
      <c r="I1016" s="18">
        <v>0.0</v>
      </c>
      <c r="J1016" s="18">
        <v>132.288</v>
      </c>
      <c r="K1016" s="18">
        <v>124.3829</v>
      </c>
      <c r="L1016" s="18">
        <v>120.1628</v>
      </c>
      <c r="M1016" s="18">
        <v>94.83085</v>
      </c>
      <c r="N1016" s="18">
        <v>0.76241</v>
      </c>
      <c r="O1016" s="18">
        <v>0.0</v>
      </c>
      <c r="P1016" s="18">
        <v>0.0</v>
      </c>
      <c r="Q1016" s="18">
        <v>0.0</v>
      </c>
      <c r="R1016" s="18">
        <v>3.019422</v>
      </c>
      <c r="S1016" s="18">
        <v>6.495436</v>
      </c>
      <c r="T1016" s="18">
        <v>2.619735</v>
      </c>
      <c r="U1016" s="18">
        <v>3.019422</v>
      </c>
      <c r="V1016" s="18">
        <v>4.218651</v>
      </c>
      <c r="W1016" s="18">
        <v>6.495436</v>
      </c>
      <c r="X1016" s="18">
        <v>11.27066</v>
      </c>
      <c r="Y1016" s="18">
        <v>6.910163</v>
      </c>
      <c r="Z1016" s="18">
        <v>0.0</v>
      </c>
      <c r="AA1016" s="18">
        <v>4.340941</v>
      </c>
      <c r="AB1016" s="18">
        <v>4.387614</v>
      </c>
      <c r="AC1016" s="18">
        <v>6.666703</v>
      </c>
      <c r="AD1016" s="18">
        <v>2.376256</v>
      </c>
      <c r="AE1016" s="18">
        <v>3.462944</v>
      </c>
      <c r="AF1016" s="18">
        <v>4.451345</v>
      </c>
      <c r="AG1016" s="18">
        <v>6.910163</v>
      </c>
      <c r="AH1016" s="18">
        <v>0.0</v>
      </c>
      <c r="AI1016" s="18">
        <v>2.665707</v>
      </c>
      <c r="AJ1016" s="18">
        <v>2.479186</v>
      </c>
      <c r="AK1016" s="18">
        <v>2.642168</v>
      </c>
      <c r="AL1016" s="19" t="s">
        <v>58</v>
      </c>
      <c r="AM1016" s="19"/>
      <c r="AN1016" s="19"/>
      <c r="AO1016" s="19"/>
      <c r="AP1016" s="19"/>
      <c r="AQ1016" s="19"/>
    </row>
    <row r="1017">
      <c r="A1017" s="14" t="s">
        <v>1498</v>
      </c>
      <c r="B1017" s="14" t="s">
        <v>1520</v>
      </c>
      <c r="C1017" s="14" t="s">
        <v>1488</v>
      </c>
      <c r="D1017" s="14" t="s">
        <v>1515</v>
      </c>
      <c r="E1017" s="14" t="s">
        <v>62</v>
      </c>
      <c r="F1017" s="18">
        <v>26.0</v>
      </c>
      <c r="G1017" s="18">
        <v>2.0</v>
      </c>
      <c r="H1017" s="18">
        <v>44.0</v>
      </c>
      <c r="I1017" s="18">
        <v>44.0</v>
      </c>
      <c r="J1017" s="18">
        <v>0.0</v>
      </c>
      <c r="K1017" s="18">
        <v>0.0</v>
      </c>
      <c r="L1017" s="18">
        <v>0.0</v>
      </c>
      <c r="M1017" s="18">
        <v>0.0</v>
      </c>
      <c r="N1017" s="18">
        <v>0.0</v>
      </c>
      <c r="O1017" s="18">
        <v>0.0</v>
      </c>
      <c r="P1017" s="18">
        <v>0.0</v>
      </c>
      <c r="Q1017" s="18">
        <v>0.0</v>
      </c>
      <c r="R1017" s="18">
        <v>0.0</v>
      </c>
      <c r="S1017" s="18">
        <v>0.0</v>
      </c>
      <c r="T1017" s="18">
        <v>0.0</v>
      </c>
      <c r="U1017" s="18">
        <v>0.0</v>
      </c>
      <c r="V1017" s="18">
        <v>0.0</v>
      </c>
      <c r="W1017" s="18">
        <v>0.0</v>
      </c>
      <c r="X1017" s="18">
        <v>0.0</v>
      </c>
      <c r="Y1017" s="18">
        <v>0.0</v>
      </c>
      <c r="Z1017" s="18">
        <v>0.0</v>
      </c>
      <c r="AA1017" s="18">
        <v>4.340941</v>
      </c>
      <c r="AB1017" s="18">
        <v>4.387614</v>
      </c>
      <c r="AC1017" s="18">
        <v>6.666703</v>
      </c>
      <c r="AD1017" s="18">
        <v>0.0</v>
      </c>
      <c r="AE1017" s="18">
        <v>0.0</v>
      </c>
      <c r="AF1017" s="18">
        <v>0.0</v>
      </c>
      <c r="AG1017" s="18">
        <v>0.0</v>
      </c>
      <c r="AH1017" s="18">
        <v>0.0</v>
      </c>
      <c r="AI1017" s="18">
        <v>2.665707</v>
      </c>
      <c r="AJ1017" s="18">
        <v>2.479186</v>
      </c>
      <c r="AK1017" s="18">
        <v>2.642168</v>
      </c>
      <c r="AL1017" s="19" t="s">
        <v>58</v>
      </c>
      <c r="AM1017" s="19"/>
      <c r="AN1017" s="19"/>
      <c r="AO1017" s="19"/>
      <c r="AP1017" s="19"/>
      <c r="AQ1017" s="19"/>
    </row>
    <row r="1018">
      <c r="A1018" s="14" t="s">
        <v>1486</v>
      </c>
      <c r="B1018" s="14" t="s">
        <v>1521</v>
      </c>
      <c r="C1018" s="14" t="s">
        <v>1488</v>
      </c>
      <c r="D1018" s="14" t="s">
        <v>1522</v>
      </c>
      <c r="E1018" s="14" t="s">
        <v>88</v>
      </c>
      <c r="F1018" s="18">
        <v>60.0</v>
      </c>
      <c r="G1018" s="18">
        <v>1.0</v>
      </c>
      <c r="H1018" s="18">
        <v>23716.0</v>
      </c>
      <c r="I1018" s="18">
        <v>8.0</v>
      </c>
      <c r="J1018" s="18">
        <v>153.3308</v>
      </c>
      <c r="K1018" s="18">
        <v>156.3608</v>
      </c>
      <c r="L1018" s="18">
        <v>167.6237</v>
      </c>
      <c r="M1018" s="18">
        <v>85.19082</v>
      </c>
      <c r="N1018" s="18">
        <v>0.544835</v>
      </c>
      <c r="O1018" s="18">
        <v>0.0</v>
      </c>
      <c r="P1018" s="18">
        <v>0.0</v>
      </c>
      <c r="Q1018" s="18">
        <v>0.517575</v>
      </c>
      <c r="R1018" s="18">
        <v>1.820799</v>
      </c>
      <c r="S1018" s="18">
        <v>3.606215</v>
      </c>
      <c r="T1018" s="18">
        <v>0.424542</v>
      </c>
      <c r="U1018" s="18">
        <v>0.933929</v>
      </c>
      <c r="V1018" s="18">
        <v>1.466172</v>
      </c>
      <c r="W1018" s="18">
        <v>2.804246</v>
      </c>
      <c r="X1018" s="18">
        <v>3.955429</v>
      </c>
      <c r="Y1018" s="18">
        <v>2.606013</v>
      </c>
      <c r="Z1018" s="18">
        <v>0.007336</v>
      </c>
      <c r="AA1018" s="18">
        <v>2.373263</v>
      </c>
      <c r="AB1018" s="18">
        <v>1.54448</v>
      </c>
      <c r="AC1018" s="18">
        <v>2.43989</v>
      </c>
      <c r="AD1018" s="18">
        <v>1.652676</v>
      </c>
      <c r="AE1018" s="18">
        <v>3.077476</v>
      </c>
      <c r="AF1018" s="18">
        <v>5.930351</v>
      </c>
      <c r="AG1018" s="18">
        <v>7.926001</v>
      </c>
      <c r="AH1018" s="18">
        <v>0.0</v>
      </c>
      <c r="AI1018" s="18">
        <v>2.665707</v>
      </c>
      <c r="AJ1018" s="18">
        <v>2.479186</v>
      </c>
      <c r="AK1018" s="18">
        <v>2.642168</v>
      </c>
      <c r="AL1018" s="19" t="s">
        <v>58</v>
      </c>
      <c r="AM1018" s="19"/>
      <c r="AN1018" s="19"/>
      <c r="AO1018" s="19"/>
      <c r="AP1018" s="19"/>
      <c r="AQ1018" s="19"/>
    </row>
    <row r="1019">
      <c r="A1019" s="14" t="s">
        <v>1490</v>
      </c>
      <c r="B1019" s="14" t="s">
        <v>1523</v>
      </c>
      <c r="C1019" s="14" t="s">
        <v>1488</v>
      </c>
      <c r="D1019" s="14" t="s">
        <v>1522</v>
      </c>
      <c r="E1019" s="17">
        <v>46310.0</v>
      </c>
      <c r="F1019" s="18">
        <v>34.0</v>
      </c>
      <c r="G1019" s="18">
        <v>0.0</v>
      </c>
      <c r="H1019" s="18">
        <v>7343.0</v>
      </c>
      <c r="I1019" s="18">
        <v>0.0</v>
      </c>
      <c r="J1019" s="18">
        <v>67.60958</v>
      </c>
      <c r="K1019" s="18">
        <v>69.85318</v>
      </c>
      <c r="L1019" s="18">
        <v>63.35924</v>
      </c>
      <c r="M1019" s="18">
        <v>40.95611</v>
      </c>
      <c r="N1019" s="18">
        <v>0.586317</v>
      </c>
      <c r="O1019" s="18">
        <v>0.0</v>
      </c>
      <c r="P1019" s="18">
        <v>0.133333</v>
      </c>
      <c r="Q1019" s="18">
        <v>0.266667</v>
      </c>
      <c r="R1019" s="18">
        <v>0.98759</v>
      </c>
      <c r="S1019" s="18">
        <v>3.175287</v>
      </c>
      <c r="T1019" s="18">
        <v>0.164379</v>
      </c>
      <c r="U1019" s="18">
        <v>0.266667</v>
      </c>
      <c r="V1019" s="18">
        <v>0.825147</v>
      </c>
      <c r="W1019" s="18">
        <v>1.169136</v>
      </c>
      <c r="X1019" s="18">
        <v>3.591479</v>
      </c>
      <c r="Y1019" s="18">
        <v>2.054505</v>
      </c>
      <c r="Z1019" s="18">
        <v>0.007336</v>
      </c>
      <c r="AA1019" s="18">
        <v>2.373263</v>
      </c>
      <c r="AB1019" s="18">
        <v>1.54448</v>
      </c>
      <c r="AC1019" s="18">
        <v>2.43989</v>
      </c>
      <c r="AD1019" s="18">
        <v>1.237576</v>
      </c>
      <c r="AE1019" s="18">
        <v>2.769251</v>
      </c>
      <c r="AF1019" s="18">
        <v>4.135449</v>
      </c>
      <c r="AG1019" s="18">
        <v>2.381288</v>
      </c>
      <c r="AH1019" s="18">
        <v>0.0</v>
      </c>
      <c r="AI1019" s="18">
        <v>2.665707</v>
      </c>
      <c r="AJ1019" s="18">
        <v>2.479186</v>
      </c>
      <c r="AK1019" s="18">
        <v>2.642168</v>
      </c>
      <c r="AL1019" s="19" t="s">
        <v>58</v>
      </c>
      <c r="AM1019" s="19"/>
      <c r="AN1019" s="19"/>
      <c r="AO1019" s="19"/>
      <c r="AP1019" s="19"/>
      <c r="AQ1019" s="19"/>
    </row>
    <row r="1020">
      <c r="A1020" s="14" t="s">
        <v>1492</v>
      </c>
      <c r="B1020" s="14" t="s">
        <v>1524</v>
      </c>
      <c r="C1020" s="14" t="s">
        <v>1488</v>
      </c>
      <c r="D1020" s="14" t="s">
        <v>1522</v>
      </c>
      <c r="E1020" s="14" t="s">
        <v>72</v>
      </c>
      <c r="F1020" s="18">
        <v>27.0</v>
      </c>
      <c r="G1020" s="18">
        <v>1.0</v>
      </c>
      <c r="H1020" s="18">
        <v>6206.0</v>
      </c>
      <c r="I1020" s="18">
        <v>156.0</v>
      </c>
      <c r="J1020" s="18">
        <v>58.96006</v>
      </c>
      <c r="K1020" s="18">
        <v>71.33854</v>
      </c>
      <c r="L1020" s="18">
        <v>68.58628</v>
      </c>
      <c r="M1020" s="18">
        <v>41.98189</v>
      </c>
      <c r="N1020" s="18">
        <v>0.588488</v>
      </c>
      <c r="O1020" s="18">
        <v>0.0</v>
      </c>
      <c r="P1020" s="18">
        <v>0.266667</v>
      </c>
      <c r="Q1020" s="18">
        <v>0.45267</v>
      </c>
      <c r="R1020" s="18">
        <v>2.204445</v>
      </c>
      <c r="S1020" s="18">
        <v>2.94347</v>
      </c>
      <c r="T1020" s="18">
        <v>0.37037</v>
      </c>
      <c r="U1020" s="18">
        <v>0.45267</v>
      </c>
      <c r="V1020" s="18">
        <v>1.242338</v>
      </c>
      <c r="W1020" s="18">
        <v>2.379181</v>
      </c>
      <c r="X1020" s="18">
        <v>3.760729</v>
      </c>
      <c r="Y1020" s="18">
        <v>2.642168</v>
      </c>
      <c r="Z1020" s="18">
        <v>0.007336</v>
      </c>
      <c r="AA1020" s="18">
        <v>2.373263</v>
      </c>
      <c r="AB1020" s="18">
        <v>1.54448</v>
      </c>
      <c r="AC1020" s="18">
        <v>2.43989</v>
      </c>
      <c r="AD1020" s="18">
        <v>1.525223</v>
      </c>
      <c r="AE1020" s="18">
        <v>2.340979</v>
      </c>
      <c r="AF1020" s="18">
        <v>3.304352</v>
      </c>
      <c r="AG1020" s="18">
        <v>3.816229</v>
      </c>
      <c r="AH1020" s="18">
        <v>0.0</v>
      </c>
      <c r="AI1020" s="18">
        <v>2.665707</v>
      </c>
      <c r="AJ1020" s="18">
        <v>2.479186</v>
      </c>
      <c r="AK1020" s="18">
        <v>2.642168</v>
      </c>
      <c r="AL1020" s="19" t="s">
        <v>58</v>
      </c>
      <c r="AM1020" s="19"/>
      <c r="AN1020" s="19"/>
      <c r="AO1020" s="19"/>
      <c r="AP1020" s="19"/>
      <c r="AQ1020" s="19"/>
    </row>
    <row r="1021">
      <c r="A1021" s="14" t="s">
        <v>1503</v>
      </c>
      <c r="B1021" s="14" t="s">
        <v>1525</v>
      </c>
      <c r="C1021" s="14" t="s">
        <v>1488</v>
      </c>
      <c r="D1021" s="14" t="s">
        <v>1522</v>
      </c>
      <c r="E1021" s="14" t="s">
        <v>75</v>
      </c>
      <c r="F1021" s="18">
        <v>5.0</v>
      </c>
      <c r="G1021" s="18">
        <v>0.0</v>
      </c>
      <c r="H1021" s="18">
        <v>1115.0</v>
      </c>
      <c r="I1021" s="18">
        <v>0.0</v>
      </c>
      <c r="J1021" s="18">
        <v>7.84155</v>
      </c>
      <c r="K1021" s="18">
        <v>12.19945</v>
      </c>
      <c r="L1021" s="18">
        <v>8.111361</v>
      </c>
      <c r="M1021" s="18">
        <v>3.275559</v>
      </c>
      <c r="N1021" s="18">
        <v>0.268501</v>
      </c>
      <c r="O1021" s="18">
        <v>0.133333</v>
      </c>
      <c r="P1021" s="18">
        <v>2.594848</v>
      </c>
      <c r="Q1021" s="18">
        <v>2.594848</v>
      </c>
      <c r="R1021" s="18">
        <v>2.939974</v>
      </c>
      <c r="S1021" s="18">
        <v>3.255734</v>
      </c>
      <c r="T1021" s="18">
        <v>0.133333</v>
      </c>
      <c r="U1021" s="18">
        <v>2.594848</v>
      </c>
      <c r="V1021" s="18">
        <v>2.594848</v>
      </c>
      <c r="W1021" s="18">
        <v>2.939974</v>
      </c>
      <c r="X1021" s="18">
        <v>3.255734</v>
      </c>
      <c r="Y1021" s="18">
        <v>2.43989</v>
      </c>
      <c r="Z1021" s="18">
        <v>0.007336</v>
      </c>
      <c r="AA1021" s="18">
        <v>2.373263</v>
      </c>
      <c r="AB1021" s="18">
        <v>1.54448</v>
      </c>
      <c r="AC1021" s="18">
        <v>2.43989</v>
      </c>
      <c r="AD1021" s="18">
        <v>2.799091</v>
      </c>
      <c r="AE1021" s="18">
        <v>3.064025</v>
      </c>
      <c r="AF1021" s="18">
        <v>6.337104</v>
      </c>
      <c r="AG1021" s="18">
        <v>7.718734</v>
      </c>
      <c r="AH1021" s="18">
        <v>0.0</v>
      </c>
      <c r="AI1021" s="18">
        <v>2.665707</v>
      </c>
      <c r="AJ1021" s="18">
        <v>2.479186</v>
      </c>
      <c r="AK1021" s="18">
        <v>2.642168</v>
      </c>
      <c r="AL1021" s="19" t="s">
        <v>58</v>
      </c>
      <c r="AM1021" s="19"/>
      <c r="AN1021" s="19"/>
      <c r="AO1021" s="19"/>
      <c r="AP1021" s="19"/>
      <c r="AQ1021" s="19"/>
    </row>
    <row r="1022">
      <c r="A1022" s="14" t="s">
        <v>1494</v>
      </c>
      <c r="B1022" s="14" t="s">
        <v>1526</v>
      </c>
      <c r="C1022" s="14" t="s">
        <v>1488</v>
      </c>
      <c r="D1022" s="14" t="s">
        <v>1522</v>
      </c>
      <c r="E1022" s="14" t="s">
        <v>60</v>
      </c>
      <c r="F1022" s="18">
        <v>11.0</v>
      </c>
      <c r="G1022" s="18">
        <v>2.0</v>
      </c>
      <c r="H1022" s="18">
        <v>2436.0</v>
      </c>
      <c r="I1022" s="18">
        <v>395.0</v>
      </c>
      <c r="J1022" s="18">
        <v>12.79125</v>
      </c>
      <c r="K1022" s="18">
        <v>11.04278</v>
      </c>
      <c r="L1022" s="18">
        <v>13.48337</v>
      </c>
      <c r="M1022" s="18">
        <v>7.569261</v>
      </c>
      <c r="N1022" s="18">
        <v>0.685449</v>
      </c>
      <c r="O1022" s="18">
        <v>0.0</v>
      </c>
      <c r="P1022" s="18">
        <v>0.158333</v>
      </c>
      <c r="Q1022" s="18">
        <v>0.518331</v>
      </c>
      <c r="R1022" s="18">
        <v>0.686529</v>
      </c>
      <c r="S1022" s="18">
        <v>0.82638</v>
      </c>
      <c r="T1022" s="18">
        <v>0.158333</v>
      </c>
      <c r="U1022" s="18">
        <v>0.518331</v>
      </c>
      <c r="V1022" s="18">
        <v>0.530159</v>
      </c>
      <c r="W1022" s="18">
        <v>0.753788</v>
      </c>
      <c r="X1022" s="18">
        <v>0.9</v>
      </c>
      <c r="Y1022" s="18">
        <v>1.003889</v>
      </c>
      <c r="Z1022" s="18">
        <v>0.007336</v>
      </c>
      <c r="AA1022" s="18">
        <v>2.373263</v>
      </c>
      <c r="AB1022" s="18">
        <v>1.54448</v>
      </c>
      <c r="AC1022" s="18">
        <v>2.43989</v>
      </c>
      <c r="AD1022" s="18">
        <v>0.986339</v>
      </c>
      <c r="AE1022" s="18">
        <v>1.15417</v>
      </c>
      <c r="AF1022" s="18">
        <v>2.876704</v>
      </c>
      <c r="AG1022" s="18">
        <v>1.003889</v>
      </c>
      <c r="AH1022" s="18">
        <v>0.0</v>
      </c>
      <c r="AI1022" s="18">
        <v>2.665707</v>
      </c>
      <c r="AJ1022" s="18">
        <v>2.479186</v>
      </c>
      <c r="AK1022" s="18">
        <v>2.642168</v>
      </c>
      <c r="AL1022" s="19" t="s">
        <v>58</v>
      </c>
      <c r="AM1022" s="19"/>
      <c r="AN1022" s="19"/>
      <c r="AO1022" s="19"/>
      <c r="AP1022" s="19"/>
      <c r="AQ1022" s="19"/>
    </row>
    <row r="1023">
      <c r="A1023" s="14" t="s">
        <v>1496</v>
      </c>
      <c r="B1023" s="14" t="s">
        <v>1527</v>
      </c>
      <c r="C1023" s="14" t="s">
        <v>1488</v>
      </c>
      <c r="D1023" s="14" t="s">
        <v>1522</v>
      </c>
      <c r="E1023" s="20">
        <v>46300.0</v>
      </c>
      <c r="F1023" s="18">
        <v>84.0</v>
      </c>
      <c r="G1023" s="18">
        <v>0.0</v>
      </c>
      <c r="H1023" s="18">
        <v>34846.0</v>
      </c>
      <c r="I1023" s="18">
        <v>0.0</v>
      </c>
      <c r="J1023" s="18">
        <v>258.1897</v>
      </c>
      <c r="K1023" s="18">
        <v>259.9298</v>
      </c>
      <c r="L1023" s="18">
        <v>256.2816</v>
      </c>
      <c r="M1023" s="18">
        <v>166.5728</v>
      </c>
      <c r="N1023" s="18">
        <v>0.640837</v>
      </c>
      <c r="O1023" s="18">
        <v>0.0</v>
      </c>
      <c r="P1023" s="18">
        <v>0.058</v>
      </c>
      <c r="Q1023" s="18">
        <v>0.475222</v>
      </c>
      <c r="R1023" s="18">
        <v>1.675929</v>
      </c>
      <c r="S1023" s="18">
        <v>3.384623</v>
      </c>
      <c r="T1023" s="18">
        <v>0.466667</v>
      </c>
      <c r="U1023" s="18">
        <v>0.62961</v>
      </c>
      <c r="V1023" s="18">
        <v>1.035276</v>
      </c>
      <c r="W1023" s="18">
        <v>2.544194</v>
      </c>
      <c r="X1023" s="18">
        <v>4.405732</v>
      </c>
      <c r="Y1023" s="18">
        <v>3.094403</v>
      </c>
      <c r="Z1023" s="18">
        <v>0.007336</v>
      </c>
      <c r="AA1023" s="18">
        <v>2.373263</v>
      </c>
      <c r="AB1023" s="18">
        <v>1.54448</v>
      </c>
      <c r="AC1023" s="18">
        <v>2.43989</v>
      </c>
      <c r="AD1023" s="18">
        <v>2.376256</v>
      </c>
      <c r="AE1023" s="18">
        <v>3.462944</v>
      </c>
      <c r="AF1023" s="18">
        <v>4.451345</v>
      </c>
      <c r="AG1023" s="18">
        <v>6.910163</v>
      </c>
      <c r="AH1023" s="18">
        <v>0.0</v>
      </c>
      <c r="AI1023" s="18">
        <v>2.665707</v>
      </c>
      <c r="AJ1023" s="18">
        <v>2.479186</v>
      </c>
      <c r="AK1023" s="18">
        <v>2.642168</v>
      </c>
      <c r="AL1023" s="19" t="s">
        <v>58</v>
      </c>
      <c r="AM1023" s="19"/>
      <c r="AN1023" s="19"/>
      <c r="AO1023" s="19"/>
      <c r="AP1023" s="19"/>
      <c r="AQ1023" s="19"/>
    </row>
    <row r="1024">
      <c r="A1024" s="14" t="s">
        <v>1498</v>
      </c>
      <c r="B1024" s="14" t="s">
        <v>1528</v>
      </c>
      <c r="C1024" s="14" t="s">
        <v>1488</v>
      </c>
      <c r="D1024" s="14" t="s">
        <v>1522</v>
      </c>
      <c r="E1024" s="14" t="s">
        <v>62</v>
      </c>
      <c r="F1024" s="18">
        <v>155.0</v>
      </c>
      <c r="G1024" s="18">
        <v>2.0</v>
      </c>
      <c r="H1024" s="18">
        <v>32.0</v>
      </c>
      <c r="I1024" s="18">
        <v>32.0</v>
      </c>
      <c r="J1024" s="18">
        <v>0.0</v>
      </c>
      <c r="K1024" s="18">
        <v>0.0</v>
      </c>
      <c r="L1024" s="18">
        <v>0.0</v>
      </c>
      <c r="M1024" s="18">
        <v>0.0</v>
      </c>
      <c r="N1024" s="18">
        <v>0.0</v>
      </c>
      <c r="O1024" s="18">
        <v>0.0</v>
      </c>
      <c r="P1024" s="18">
        <v>0.0</v>
      </c>
      <c r="Q1024" s="18">
        <v>0.0</v>
      </c>
      <c r="R1024" s="18">
        <v>0.0</v>
      </c>
      <c r="S1024" s="18">
        <v>0.0</v>
      </c>
      <c r="T1024" s="18">
        <v>0.0</v>
      </c>
      <c r="U1024" s="18">
        <v>0.0</v>
      </c>
      <c r="V1024" s="18">
        <v>0.0</v>
      </c>
      <c r="W1024" s="18">
        <v>0.0</v>
      </c>
      <c r="X1024" s="18">
        <v>0.0</v>
      </c>
      <c r="Y1024" s="18">
        <v>0.0</v>
      </c>
      <c r="Z1024" s="18">
        <v>0.007336</v>
      </c>
      <c r="AA1024" s="18">
        <v>2.373263</v>
      </c>
      <c r="AB1024" s="18">
        <v>1.54448</v>
      </c>
      <c r="AC1024" s="18">
        <v>2.43989</v>
      </c>
      <c r="AD1024" s="18">
        <v>0.0</v>
      </c>
      <c r="AE1024" s="18">
        <v>0.0</v>
      </c>
      <c r="AF1024" s="18">
        <v>0.0</v>
      </c>
      <c r="AG1024" s="18">
        <v>0.0</v>
      </c>
      <c r="AH1024" s="18">
        <v>0.0</v>
      </c>
      <c r="AI1024" s="18">
        <v>2.665707</v>
      </c>
      <c r="AJ1024" s="18">
        <v>2.479186</v>
      </c>
      <c r="AK1024" s="18">
        <v>2.642168</v>
      </c>
      <c r="AL1024" s="19" t="s">
        <v>58</v>
      </c>
      <c r="AM1024" s="19"/>
      <c r="AN1024" s="19"/>
      <c r="AO1024" s="19"/>
      <c r="AP1024" s="19"/>
      <c r="AQ1024" s="19"/>
    </row>
    <row r="1025">
      <c r="A1025" s="14" t="s">
        <v>1486</v>
      </c>
      <c r="B1025" s="14" t="s">
        <v>1529</v>
      </c>
      <c r="C1025" s="14" t="s">
        <v>1488</v>
      </c>
      <c r="D1025" s="14" t="s">
        <v>1530</v>
      </c>
      <c r="E1025" s="14" t="s">
        <v>88</v>
      </c>
      <c r="F1025" s="18">
        <v>10.0</v>
      </c>
      <c r="G1025" s="18">
        <v>0.0</v>
      </c>
      <c r="H1025" s="18">
        <v>16011.0</v>
      </c>
      <c r="I1025" s="18">
        <v>0.0</v>
      </c>
      <c r="J1025" s="18">
        <v>230.6214</v>
      </c>
      <c r="K1025" s="18">
        <v>239.9583</v>
      </c>
      <c r="L1025" s="18">
        <v>245.5338</v>
      </c>
      <c r="M1025" s="18">
        <v>157.0476</v>
      </c>
      <c r="N1025" s="18">
        <v>0.654479</v>
      </c>
      <c r="O1025" s="18">
        <v>0.0</v>
      </c>
      <c r="P1025" s="18">
        <v>0.0</v>
      </c>
      <c r="Q1025" s="18">
        <v>0.0</v>
      </c>
      <c r="R1025" s="18">
        <v>22.9109</v>
      </c>
      <c r="S1025" s="18">
        <v>35.72239</v>
      </c>
      <c r="T1025" s="18">
        <v>1.0</v>
      </c>
      <c r="U1025" s="18">
        <v>22.9109</v>
      </c>
      <c r="V1025" s="18">
        <v>22.9109</v>
      </c>
      <c r="W1025" s="18">
        <v>35.72239</v>
      </c>
      <c r="X1025" s="18">
        <v>49.77271</v>
      </c>
      <c r="Y1025" s="18">
        <v>23.99583</v>
      </c>
      <c r="Z1025" s="18">
        <v>0.0</v>
      </c>
      <c r="AA1025" s="18">
        <v>2.283371</v>
      </c>
      <c r="AB1025" s="18">
        <v>6.595883</v>
      </c>
      <c r="AC1025" s="18">
        <v>1.444376</v>
      </c>
      <c r="AD1025" s="18">
        <v>1.652676</v>
      </c>
      <c r="AE1025" s="18">
        <v>3.077476</v>
      </c>
      <c r="AF1025" s="18">
        <v>5.930351</v>
      </c>
      <c r="AG1025" s="18">
        <v>7.926001</v>
      </c>
      <c r="AH1025" s="18">
        <v>0.0</v>
      </c>
      <c r="AI1025" s="18">
        <v>2.665707</v>
      </c>
      <c r="AJ1025" s="18">
        <v>2.479186</v>
      </c>
      <c r="AK1025" s="18">
        <v>2.642168</v>
      </c>
      <c r="AL1025" s="19" t="s">
        <v>58</v>
      </c>
      <c r="AM1025" s="19"/>
      <c r="AN1025" s="19"/>
      <c r="AO1025" s="19"/>
      <c r="AP1025" s="19"/>
      <c r="AQ1025" s="19"/>
    </row>
    <row r="1026">
      <c r="A1026" s="14" t="s">
        <v>1490</v>
      </c>
      <c r="B1026" s="14" t="s">
        <v>1531</v>
      </c>
      <c r="C1026" s="14" t="s">
        <v>1488</v>
      </c>
      <c r="D1026" s="14" t="s">
        <v>1530</v>
      </c>
      <c r="E1026" s="20">
        <v>46310.0</v>
      </c>
      <c r="F1026" s="18">
        <v>3.0</v>
      </c>
      <c r="G1026" s="18">
        <v>0.0</v>
      </c>
      <c r="H1026" s="18">
        <v>1199.0</v>
      </c>
      <c r="I1026" s="18">
        <v>0.0</v>
      </c>
      <c r="J1026" s="18">
        <v>1.285714</v>
      </c>
      <c r="K1026" s="18">
        <v>1.28342</v>
      </c>
      <c r="L1026" s="18">
        <v>1.856868</v>
      </c>
      <c r="M1026" s="18">
        <v>1.089372</v>
      </c>
      <c r="N1026" s="18">
        <v>0.848804</v>
      </c>
      <c r="O1026" s="18">
        <v>0.0</v>
      </c>
      <c r="P1026" s="18">
        <v>0.0</v>
      </c>
      <c r="Q1026" s="18">
        <v>0.0</v>
      </c>
      <c r="R1026" s="18">
        <v>0.194048</v>
      </c>
      <c r="S1026" s="18">
        <v>1.089372</v>
      </c>
      <c r="T1026" s="18">
        <v>0.194048</v>
      </c>
      <c r="U1026" s="18">
        <v>0.194048</v>
      </c>
      <c r="V1026" s="18">
        <v>0.194048</v>
      </c>
      <c r="W1026" s="18">
        <v>1.089372</v>
      </c>
      <c r="X1026" s="18">
        <v>1.089372</v>
      </c>
      <c r="Y1026" s="18">
        <v>0.427807</v>
      </c>
      <c r="Z1026" s="18">
        <v>0.0</v>
      </c>
      <c r="AA1026" s="18">
        <v>2.283371</v>
      </c>
      <c r="AB1026" s="18">
        <v>6.595883</v>
      </c>
      <c r="AC1026" s="18">
        <v>1.444376</v>
      </c>
      <c r="AD1026" s="18">
        <v>1.237576</v>
      </c>
      <c r="AE1026" s="18">
        <v>2.769251</v>
      </c>
      <c r="AF1026" s="18">
        <v>4.135449</v>
      </c>
      <c r="AG1026" s="18">
        <v>2.381288</v>
      </c>
      <c r="AH1026" s="18">
        <v>0.0</v>
      </c>
      <c r="AI1026" s="18">
        <v>2.665707</v>
      </c>
      <c r="AJ1026" s="18">
        <v>2.479186</v>
      </c>
      <c r="AK1026" s="18">
        <v>2.642168</v>
      </c>
      <c r="AL1026" s="19" t="s">
        <v>58</v>
      </c>
      <c r="AM1026" s="19"/>
      <c r="AN1026" s="19"/>
      <c r="AO1026" s="19"/>
      <c r="AP1026" s="19"/>
      <c r="AQ1026" s="19"/>
    </row>
    <row r="1027">
      <c r="A1027" s="14" t="s">
        <v>1492</v>
      </c>
      <c r="B1027" s="14" t="s">
        <v>1532</v>
      </c>
      <c r="C1027" s="14" t="s">
        <v>1488</v>
      </c>
      <c r="D1027" s="14" t="s">
        <v>1530</v>
      </c>
      <c r="E1027" s="14" t="s">
        <v>72</v>
      </c>
      <c r="F1027" s="18">
        <v>2.0</v>
      </c>
      <c r="G1027" s="18">
        <v>0.0</v>
      </c>
      <c r="H1027" s="18">
        <v>123.0</v>
      </c>
      <c r="I1027" s="18">
        <v>0.0</v>
      </c>
      <c r="J1027" s="18">
        <v>6.713475</v>
      </c>
      <c r="K1027" s="18">
        <v>6.926236</v>
      </c>
      <c r="L1027" s="18">
        <v>6.673391</v>
      </c>
      <c r="M1027" s="18">
        <v>5.032382</v>
      </c>
      <c r="N1027" s="18">
        <v>0.726568</v>
      </c>
      <c r="O1027" s="18">
        <v>1.893853</v>
      </c>
      <c r="P1027" s="18">
        <v>1.893853</v>
      </c>
      <c r="Q1027" s="18">
        <v>1.893853</v>
      </c>
      <c r="R1027" s="18">
        <v>5.032382</v>
      </c>
      <c r="S1027" s="18">
        <v>5.032382</v>
      </c>
      <c r="T1027" s="18">
        <v>1.893853</v>
      </c>
      <c r="U1027" s="18">
        <v>1.893853</v>
      </c>
      <c r="V1027" s="18">
        <v>1.893853</v>
      </c>
      <c r="W1027" s="18">
        <v>5.032382</v>
      </c>
      <c r="X1027" s="18">
        <v>5.032382</v>
      </c>
      <c r="Y1027" s="18">
        <v>3.463118</v>
      </c>
      <c r="Z1027" s="18">
        <v>0.0</v>
      </c>
      <c r="AA1027" s="18">
        <v>2.283371</v>
      </c>
      <c r="AB1027" s="18">
        <v>6.595883</v>
      </c>
      <c r="AC1027" s="18">
        <v>1.444376</v>
      </c>
      <c r="AD1027" s="18">
        <v>1.525223</v>
      </c>
      <c r="AE1027" s="18">
        <v>2.340979</v>
      </c>
      <c r="AF1027" s="18">
        <v>3.304352</v>
      </c>
      <c r="AG1027" s="18">
        <v>3.816229</v>
      </c>
      <c r="AH1027" s="18">
        <v>0.0</v>
      </c>
      <c r="AI1027" s="18">
        <v>2.665707</v>
      </c>
      <c r="AJ1027" s="18">
        <v>2.479186</v>
      </c>
      <c r="AK1027" s="18">
        <v>2.642168</v>
      </c>
      <c r="AL1027" s="19" t="s">
        <v>58</v>
      </c>
      <c r="AM1027" s="19"/>
      <c r="AN1027" s="19"/>
      <c r="AO1027" s="19"/>
      <c r="AP1027" s="19"/>
      <c r="AQ1027" s="19"/>
    </row>
    <row r="1028">
      <c r="A1028" s="14" t="s">
        <v>1503</v>
      </c>
      <c r="B1028" s="14" t="s">
        <v>1533</v>
      </c>
      <c r="C1028" s="14" t="s">
        <v>1488</v>
      </c>
      <c r="D1028" s="14" t="s">
        <v>1530</v>
      </c>
      <c r="E1028" s="14" t="s">
        <v>75</v>
      </c>
      <c r="F1028" s="18">
        <v>5.0</v>
      </c>
      <c r="G1028" s="18">
        <v>0.0</v>
      </c>
      <c r="H1028" s="18">
        <v>976.0</v>
      </c>
      <c r="I1028" s="18">
        <v>0.0</v>
      </c>
      <c r="J1028" s="18">
        <v>6.558192</v>
      </c>
      <c r="K1028" s="18">
        <v>7.221881</v>
      </c>
      <c r="L1028" s="18">
        <v>6.306981</v>
      </c>
      <c r="M1028" s="18">
        <v>2.799091</v>
      </c>
      <c r="N1028" s="18">
        <v>0.387585</v>
      </c>
      <c r="O1028" s="18">
        <v>0.261097</v>
      </c>
      <c r="P1028" s="18">
        <v>0.57734</v>
      </c>
      <c r="Q1028" s="18">
        <v>0.57734</v>
      </c>
      <c r="R1028" s="18">
        <v>1.300981</v>
      </c>
      <c r="S1028" s="18">
        <v>2.283371</v>
      </c>
      <c r="T1028" s="18">
        <v>0.261097</v>
      </c>
      <c r="U1028" s="18">
        <v>0.57734</v>
      </c>
      <c r="V1028" s="18">
        <v>0.57734</v>
      </c>
      <c r="W1028" s="18">
        <v>1.300981</v>
      </c>
      <c r="X1028" s="18">
        <v>2.283371</v>
      </c>
      <c r="Y1028" s="18">
        <v>1.444376</v>
      </c>
      <c r="Z1028" s="18">
        <v>0.0</v>
      </c>
      <c r="AA1028" s="18">
        <v>2.283371</v>
      </c>
      <c r="AB1028" s="18">
        <v>6.595883</v>
      </c>
      <c r="AC1028" s="18">
        <v>1.444376</v>
      </c>
      <c r="AD1028" s="18">
        <v>2.799091</v>
      </c>
      <c r="AE1028" s="18">
        <v>3.064025</v>
      </c>
      <c r="AF1028" s="18">
        <v>6.337104</v>
      </c>
      <c r="AG1028" s="18">
        <v>7.718734</v>
      </c>
      <c r="AH1028" s="18">
        <v>0.0</v>
      </c>
      <c r="AI1028" s="18">
        <v>2.665707</v>
      </c>
      <c r="AJ1028" s="18">
        <v>2.479186</v>
      </c>
      <c r="AK1028" s="18">
        <v>2.642168</v>
      </c>
      <c r="AL1028" s="19" t="s">
        <v>58</v>
      </c>
      <c r="AM1028" s="19"/>
      <c r="AN1028" s="19"/>
      <c r="AO1028" s="19"/>
      <c r="AP1028" s="19"/>
      <c r="AQ1028" s="19"/>
    </row>
    <row r="1029">
      <c r="A1029" s="14" t="s">
        <v>1494</v>
      </c>
      <c r="B1029" s="14" t="s">
        <v>1534</v>
      </c>
      <c r="C1029" s="14" t="s">
        <v>1488</v>
      </c>
      <c r="D1029" s="14" t="s">
        <v>1530</v>
      </c>
      <c r="E1029" s="14" t="s">
        <v>60</v>
      </c>
      <c r="F1029" s="18">
        <v>2.0</v>
      </c>
      <c r="G1029" s="18">
        <v>0.0</v>
      </c>
      <c r="H1029" s="18">
        <v>417.0</v>
      </c>
      <c r="I1029" s="18">
        <v>0.0</v>
      </c>
      <c r="J1029" s="18">
        <v>0.602814</v>
      </c>
      <c r="K1029" s="18">
        <v>0.895746</v>
      </c>
      <c r="L1029" s="18">
        <v>0.986452</v>
      </c>
      <c r="M1029" s="18">
        <v>0.712413</v>
      </c>
      <c r="N1029" s="18">
        <v>0.795329</v>
      </c>
      <c r="O1029" s="18">
        <v>0.183333</v>
      </c>
      <c r="P1029" s="18">
        <v>0.183333</v>
      </c>
      <c r="Q1029" s="18">
        <v>0.183333</v>
      </c>
      <c r="R1029" s="18">
        <v>0.712413</v>
      </c>
      <c r="S1029" s="18">
        <v>0.712413</v>
      </c>
      <c r="T1029" s="18">
        <v>0.183333</v>
      </c>
      <c r="U1029" s="18">
        <v>0.183333</v>
      </c>
      <c r="V1029" s="18">
        <v>0.183333</v>
      </c>
      <c r="W1029" s="18">
        <v>0.712413</v>
      </c>
      <c r="X1029" s="18">
        <v>0.712413</v>
      </c>
      <c r="Y1029" s="18">
        <v>0.447873</v>
      </c>
      <c r="Z1029" s="18">
        <v>0.0</v>
      </c>
      <c r="AA1029" s="18">
        <v>2.283371</v>
      </c>
      <c r="AB1029" s="18">
        <v>6.595883</v>
      </c>
      <c r="AC1029" s="18">
        <v>1.444376</v>
      </c>
      <c r="AD1029" s="18">
        <v>0.986339</v>
      </c>
      <c r="AE1029" s="18">
        <v>1.15417</v>
      </c>
      <c r="AF1029" s="18">
        <v>2.876704</v>
      </c>
      <c r="AG1029" s="18">
        <v>1.003889</v>
      </c>
      <c r="AH1029" s="18">
        <v>0.0</v>
      </c>
      <c r="AI1029" s="18">
        <v>2.665707</v>
      </c>
      <c r="AJ1029" s="18">
        <v>2.479186</v>
      </c>
      <c r="AK1029" s="18">
        <v>2.642168</v>
      </c>
      <c r="AL1029" s="19" t="s">
        <v>58</v>
      </c>
      <c r="AM1029" s="19"/>
      <c r="AN1029" s="19"/>
      <c r="AO1029" s="19"/>
      <c r="AP1029" s="19"/>
      <c r="AQ1029" s="19"/>
    </row>
    <row r="1030">
      <c r="A1030" s="14" t="s">
        <v>1496</v>
      </c>
      <c r="B1030" s="14" t="s">
        <v>1535</v>
      </c>
      <c r="C1030" s="14" t="s">
        <v>1488</v>
      </c>
      <c r="D1030" s="14" t="s">
        <v>1530</v>
      </c>
      <c r="E1030" s="20">
        <v>46300.0</v>
      </c>
      <c r="F1030" s="18">
        <v>1.0</v>
      </c>
      <c r="G1030" s="18">
        <v>0.0</v>
      </c>
      <c r="H1030" s="18">
        <v>627.0</v>
      </c>
      <c r="I1030" s="18">
        <v>0.0</v>
      </c>
      <c r="J1030" s="18">
        <v>6.266484</v>
      </c>
      <c r="K1030" s="18">
        <v>7.549736</v>
      </c>
      <c r="L1030" s="18">
        <v>6.707444</v>
      </c>
      <c r="M1030" s="18">
        <v>7.549736</v>
      </c>
      <c r="N1030" s="18">
        <v>1.0</v>
      </c>
      <c r="O1030" s="18">
        <v>7.549736</v>
      </c>
      <c r="P1030" s="18">
        <v>7.549736</v>
      </c>
      <c r="Q1030" s="18">
        <v>7.549736</v>
      </c>
      <c r="R1030" s="18">
        <v>7.549736</v>
      </c>
      <c r="S1030" s="18">
        <v>7.549736</v>
      </c>
      <c r="T1030" s="18">
        <v>7.549736</v>
      </c>
      <c r="U1030" s="18">
        <v>7.549736</v>
      </c>
      <c r="V1030" s="18">
        <v>7.549736</v>
      </c>
      <c r="W1030" s="18">
        <v>7.549736</v>
      </c>
      <c r="X1030" s="18">
        <v>7.549736</v>
      </c>
      <c r="Y1030" s="18">
        <v>7.549736</v>
      </c>
      <c r="Z1030" s="18">
        <v>0.0</v>
      </c>
      <c r="AA1030" s="18">
        <v>2.283371</v>
      </c>
      <c r="AB1030" s="18">
        <v>6.595883</v>
      </c>
      <c r="AC1030" s="18">
        <v>1.444376</v>
      </c>
      <c r="AD1030" s="18">
        <v>2.376256</v>
      </c>
      <c r="AE1030" s="18">
        <v>3.462944</v>
      </c>
      <c r="AF1030" s="18">
        <v>4.451345</v>
      </c>
      <c r="AG1030" s="18">
        <v>6.910163</v>
      </c>
      <c r="AH1030" s="18">
        <v>0.0</v>
      </c>
      <c r="AI1030" s="18">
        <v>2.665707</v>
      </c>
      <c r="AJ1030" s="18">
        <v>2.479186</v>
      </c>
      <c r="AK1030" s="18">
        <v>2.642168</v>
      </c>
      <c r="AL1030" s="19" t="s">
        <v>58</v>
      </c>
      <c r="AM1030" s="19"/>
      <c r="AN1030" s="19"/>
      <c r="AO1030" s="19"/>
      <c r="AP1030" s="19"/>
      <c r="AQ1030" s="19"/>
    </row>
    <row r="1031">
      <c r="A1031" s="14" t="s">
        <v>1498</v>
      </c>
      <c r="B1031" s="14" t="s">
        <v>1536</v>
      </c>
      <c r="C1031" s="14" t="s">
        <v>1488</v>
      </c>
      <c r="D1031" s="14" t="s">
        <v>1530</v>
      </c>
      <c r="E1031" s="14" t="s">
        <v>62</v>
      </c>
      <c r="F1031" s="18">
        <v>17.0</v>
      </c>
      <c r="G1031" s="18">
        <v>0.0</v>
      </c>
      <c r="H1031" s="18">
        <v>0.0</v>
      </c>
      <c r="I1031" s="18">
        <v>0.0</v>
      </c>
      <c r="J1031" s="18">
        <v>0.0</v>
      </c>
      <c r="K1031" s="18">
        <v>0.0</v>
      </c>
      <c r="L1031" s="18">
        <v>0.0</v>
      </c>
      <c r="M1031" s="18">
        <v>0.0</v>
      </c>
      <c r="N1031" s="18">
        <v>0.0</v>
      </c>
      <c r="O1031" s="18">
        <v>0.0</v>
      </c>
      <c r="P1031" s="18">
        <v>0.0</v>
      </c>
      <c r="Q1031" s="18">
        <v>0.0</v>
      </c>
      <c r="R1031" s="18">
        <v>0.0</v>
      </c>
      <c r="S1031" s="18">
        <v>0.0</v>
      </c>
      <c r="T1031" s="18">
        <v>0.0</v>
      </c>
      <c r="U1031" s="18">
        <v>0.0</v>
      </c>
      <c r="V1031" s="18">
        <v>0.0</v>
      </c>
      <c r="W1031" s="18">
        <v>0.0</v>
      </c>
      <c r="X1031" s="18">
        <v>0.0</v>
      </c>
      <c r="Y1031" s="18">
        <v>0.0</v>
      </c>
      <c r="Z1031" s="18">
        <v>0.0</v>
      </c>
      <c r="AA1031" s="18">
        <v>2.283371</v>
      </c>
      <c r="AB1031" s="18">
        <v>6.595883</v>
      </c>
      <c r="AC1031" s="18">
        <v>1.444376</v>
      </c>
      <c r="AD1031" s="18">
        <v>0.0</v>
      </c>
      <c r="AE1031" s="18">
        <v>0.0</v>
      </c>
      <c r="AF1031" s="18">
        <v>0.0</v>
      </c>
      <c r="AG1031" s="18">
        <v>0.0</v>
      </c>
      <c r="AH1031" s="18">
        <v>0.0</v>
      </c>
      <c r="AI1031" s="18">
        <v>2.665707</v>
      </c>
      <c r="AJ1031" s="18">
        <v>2.479186</v>
      </c>
      <c r="AK1031" s="18">
        <v>2.642168</v>
      </c>
      <c r="AL1031" s="19" t="s">
        <v>58</v>
      </c>
      <c r="AM1031" s="19"/>
      <c r="AN1031" s="19"/>
      <c r="AO1031" s="19"/>
      <c r="AP1031" s="19"/>
      <c r="AQ1031" s="19"/>
    </row>
    <row r="1032">
      <c r="A1032" s="14" t="s">
        <v>1537</v>
      </c>
      <c r="B1032" s="14" t="s">
        <v>1538</v>
      </c>
      <c r="C1032" s="14" t="s">
        <v>1539</v>
      </c>
      <c r="D1032" s="14" t="s">
        <v>1540</v>
      </c>
      <c r="E1032" s="14" t="s">
        <v>62</v>
      </c>
      <c r="F1032" s="18">
        <v>20.0</v>
      </c>
      <c r="G1032" s="18">
        <v>0.0</v>
      </c>
      <c r="H1032" s="18">
        <v>0.0</v>
      </c>
      <c r="I1032" s="18">
        <v>0.0</v>
      </c>
      <c r="J1032" s="18">
        <v>0.0</v>
      </c>
      <c r="K1032" s="18">
        <v>0.0</v>
      </c>
      <c r="L1032" s="18">
        <v>0.0</v>
      </c>
      <c r="M1032" s="18">
        <v>0.0</v>
      </c>
      <c r="N1032" s="18">
        <v>0.0</v>
      </c>
      <c r="O1032" s="18">
        <v>0.0</v>
      </c>
      <c r="P1032" s="18">
        <v>0.0</v>
      </c>
      <c r="Q1032" s="18">
        <v>0.0</v>
      </c>
      <c r="R1032" s="18">
        <v>0.0</v>
      </c>
      <c r="S1032" s="18">
        <v>0.0</v>
      </c>
      <c r="T1032" s="18">
        <v>0.0</v>
      </c>
      <c r="U1032" s="18">
        <v>0.0</v>
      </c>
      <c r="V1032" s="18">
        <v>0.0</v>
      </c>
      <c r="W1032" s="18">
        <v>0.0</v>
      </c>
      <c r="X1032" s="18">
        <v>0.0</v>
      </c>
      <c r="Y1032" s="18">
        <v>0.0</v>
      </c>
      <c r="Z1032" s="18">
        <v>0.0</v>
      </c>
      <c r="AA1032" s="18">
        <v>0.0</v>
      </c>
      <c r="AB1032" s="18">
        <v>0.0</v>
      </c>
      <c r="AC1032" s="18">
        <v>0.0</v>
      </c>
      <c r="AD1032" s="18">
        <v>0.0</v>
      </c>
      <c r="AE1032" s="18">
        <v>0.0</v>
      </c>
      <c r="AF1032" s="18">
        <v>0.0</v>
      </c>
      <c r="AG1032" s="18">
        <v>0.0</v>
      </c>
      <c r="AH1032" s="18">
        <v>0.0</v>
      </c>
      <c r="AI1032" s="18">
        <v>0.0</v>
      </c>
      <c r="AJ1032" s="18">
        <v>0.0</v>
      </c>
      <c r="AK1032" s="18">
        <v>0.0</v>
      </c>
      <c r="AL1032" s="19" t="s">
        <v>58</v>
      </c>
      <c r="AM1032" s="19"/>
      <c r="AN1032" s="19"/>
      <c r="AO1032" s="19"/>
      <c r="AP1032" s="19"/>
      <c r="AQ1032" s="19"/>
    </row>
    <row r="1033">
      <c r="A1033" s="14" t="s">
        <v>1537</v>
      </c>
      <c r="B1033" s="14" t="s">
        <v>1541</v>
      </c>
      <c r="C1033" s="14" t="s">
        <v>1539</v>
      </c>
      <c r="D1033" s="14" t="s">
        <v>1542</v>
      </c>
      <c r="E1033" s="14" t="s">
        <v>62</v>
      </c>
      <c r="F1033" s="18">
        <v>14.0</v>
      </c>
      <c r="G1033" s="18">
        <v>0.0</v>
      </c>
      <c r="H1033" s="18">
        <v>0.0</v>
      </c>
      <c r="I1033" s="18">
        <v>0.0</v>
      </c>
      <c r="J1033" s="18">
        <v>0.0</v>
      </c>
      <c r="K1033" s="18">
        <v>0.0</v>
      </c>
      <c r="L1033" s="18">
        <v>0.0</v>
      </c>
      <c r="M1033" s="18">
        <v>0.0</v>
      </c>
      <c r="N1033" s="18">
        <v>0.0</v>
      </c>
      <c r="O1033" s="18">
        <v>0.0</v>
      </c>
      <c r="P1033" s="18">
        <v>0.0</v>
      </c>
      <c r="Q1033" s="18">
        <v>0.0</v>
      </c>
      <c r="R1033" s="18">
        <v>0.0</v>
      </c>
      <c r="S1033" s="18">
        <v>0.0</v>
      </c>
      <c r="T1033" s="18">
        <v>0.0</v>
      </c>
      <c r="U1033" s="18">
        <v>0.0</v>
      </c>
      <c r="V1033" s="18">
        <v>0.0</v>
      </c>
      <c r="W1033" s="18">
        <v>0.0</v>
      </c>
      <c r="X1033" s="18">
        <v>0.0</v>
      </c>
      <c r="Y1033" s="18">
        <v>0.0</v>
      </c>
      <c r="Z1033" s="18">
        <v>0.0</v>
      </c>
      <c r="AA1033" s="18">
        <v>0.0</v>
      </c>
      <c r="AB1033" s="18">
        <v>0.0</v>
      </c>
      <c r="AC1033" s="18">
        <v>0.0</v>
      </c>
      <c r="AD1033" s="18">
        <v>0.0</v>
      </c>
      <c r="AE1033" s="18">
        <v>0.0</v>
      </c>
      <c r="AF1033" s="18">
        <v>0.0</v>
      </c>
      <c r="AG1033" s="18">
        <v>0.0</v>
      </c>
      <c r="AH1033" s="18">
        <v>0.0</v>
      </c>
      <c r="AI1033" s="18">
        <v>0.0</v>
      </c>
      <c r="AJ1033" s="18">
        <v>0.0</v>
      </c>
      <c r="AK1033" s="18">
        <v>0.0</v>
      </c>
      <c r="AL1033" s="19" t="s">
        <v>58</v>
      </c>
      <c r="AM1033" s="19"/>
      <c r="AN1033" s="19"/>
      <c r="AO1033" s="19"/>
      <c r="AP1033" s="19"/>
      <c r="AQ1033" s="19"/>
    </row>
    <row r="1034">
      <c r="A1034" s="14" t="s">
        <v>1543</v>
      </c>
      <c r="B1034" s="14" t="s">
        <v>1544</v>
      </c>
      <c r="C1034" s="14" t="s">
        <v>1545</v>
      </c>
      <c r="D1034" s="14" t="s">
        <v>1546</v>
      </c>
      <c r="E1034" s="14" t="s">
        <v>60</v>
      </c>
      <c r="F1034" s="18">
        <v>1.0</v>
      </c>
      <c r="G1034" s="18">
        <v>1.0</v>
      </c>
      <c r="H1034" s="18">
        <v>15.0</v>
      </c>
      <c r="I1034" s="18">
        <v>15.0</v>
      </c>
      <c r="J1034" s="18">
        <v>0.0</v>
      </c>
      <c r="K1034" s="18">
        <v>0.0</v>
      </c>
      <c r="L1034" s="18">
        <v>0.0</v>
      </c>
      <c r="M1034" s="18">
        <v>0.0</v>
      </c>
      <c r="N1034" s="18">
        <v>0.0</v>
      </c>
      <c r="O1034" s="18">
        <v>0.0</v>
      </c>
      <c r="P1034" s="18">
        <v>0.0</v>
      </c>
      <c r="Q1034" s="18">
        <v>0.0</v>
      </c>
      <c r="R1034" s="18">
        <v>0.0</v>
      </c>
      <c r="S1034" s="18">
        <v>0.0</v>
      </c>
      <c r="T1034" s="18">
        <v>0.0</v>
      </c>
      <c r="U1034" s="18">
        <v>0.0</v>
      </c>
      <c r="V1034" s="18">
        <v>0.0</v>
      </c>
      <c r="W1034" s="18">
        <v>0.0</v>
      </c>
      <c r="X1034" s="18">
        <v>0.0</v>
      </c>
      <c r="Y1034" s="18">
        <v>0.0</v>
      </c>
      <c r="Z1034" s="18">
        <v>0.0</v>
      </c>
      <c r="AA1034" s="18">
        <v>0.0</v>
      </c>
      <c r="AB1034" s="18">
        <v>0.0</v>
      </c>
      <c r="AC1034" s="18">
        <v>0.0</v>
      </c>
      <c r="AD1034" s="18">
        <v>0.0</v>
      </c>
      <c r="AE1034" s="18">
        <v>0.0</v>
      </c>
      <c r="AF1034" s="18">
        <v>0.0</v>
      </c>
      <c r="AG1034" s="18">
        <v>0.0</v>
      </c>
      <c r="AH1034" s="18">
        <v>0.0</v>
      </c>
      <c r="AI1034" s="18">
        <v>0.0</v>
      </c>
      <c r="AJ1034" s="18">
        <v>0.0</v>
      </c>
      <c r="AK1034" s="18">
        <v>0.0</v>
      </c>
      <c r="AL1034" s="19" t="s">
        <v>58</v>
      </c>
      <c r="AM1034" s="19"/>
      <c r="AN1034" s="19"/>
      <c r="AO1034" s="19"/>
      <c r="AP1034" s="19"/>
      <c r="AQ1034" s="19"/>
    </row>
    <row r="1035">
      <c r="A1035" s="14" t="s">
        <v>1547</v>
      </c>
      <c r="B1035" s="14" t="s">
        <v>1548</v>
      </c>
      <c r="C1035" s="14" t="s">
        <v>1545</v>
      </c>
      <c r="D1035" s="14" t="s">
        <v>1546</v>
      </c>
      <c r="E1035" s="14" t="s">
        <v>62</v>
      </c>
      <c r="F1035" s="18">
        <v>3.0</v>
      </c>
      <c r="G1035" s="18">
        <v>2.0</v>
      </c>
      <c r="H1035" s="18">
        <v>18.0</v>
      </c>
      <c r="I1035" s="18">
        <v>18.0</v>
      </c>
      <c r="J1035" s="18">
        <v>0.0</v>
      </c>
      <c r="K1035" s="18">
        <v>0.0</v>
      </c>
      <c r="L1035" s="18">
        <v>0.0</v>
      </c>
      <c r="M1035" s="18">
        <v>0.0</v>
      </c>
      <c r="N1035" s="18">
        <v>0.0</v>
      </c>
      <c r="O1035" s="18">
        <v>0.0</v>
      </c>
      <c r="P1035" s="18">
        <v>0.0</v>
      </c>
      <c r="Q1035" s="18">
        <v>0.0</v>
      </c>
      <c r="R1035" s="18">
        <v>0.0</v>
      </c>
      <c r="S1035" s="18">
        <v>0.0</v>
      </c>
      <c r="T1035" s="18">
        <v>0.0</v>
      </c>
      <c r="U1035" s="18">
        <v>0.0</v>
      </c>
      <c r="V1035" s="18">
        <v>0.0</v>
      </c>
      <c r="W1035" s="18">
        <v>0.0</v>
      </c>
      <c r="X1035" s="18">
        <v>0.0</v>
      </c>
      <c r="Y1035" s="18">
        <v>0.0</v>
      </c>
      <c r="Z1035" s="18">
        <v>0.0</v>
      </c>
      <c r="AA1035" s="18">
        <v>0.0</v>
      </c>
      <c r="AB1035" s="18">
        <v>0.0</v>
      </c>
      <c r="AC1035" s="18">
        <v>0.0</v>
      </c>
      <c r="AD1035" s="18">
        <v>0.0</v>
      </c>
      <c r="AE1035" s="18">
        <v>0.0</v>
      </c>
      <c r="AF1035" s="18">
        <v>0.0</v>
      </c>
      <c r="AG1035" s="18">
        <v>0.0</v>
      </c>
      <c r="AH1035" s="18">
        <v>0.0</v>
      </c>
      <c r="AI1035" s="18">
        <v>0.0</v>
      </c>
      <c r="AJ1035" s="18">
        <v>0.0</v>
      </c>
      <c r="AK1035" s="18">
        <v>0.0</v>
      </c>
      <c r="AL1035" s="19" t="s">
        <v>58</v>
      </c>
      <c r="AM1035" s="19"/>
      <c r="AN1035" s="19"/>
      <c r="AO1035" s="19"/>
      <c r="AP1035" s="19"/>
      <c r="AQ1035" s="19"/>
    </row>
    <row r="1036">
      <c r="A1036" s="14" t="s">
        <v>1549</v>
      </c>
      <c r="B1036" s="14" t="s">
        <v>1550</v>
      </c>
      <c r="C1036" s="14" t="s">
        <v>1551</v>
      </c>
      <c r="D1036" s="14" t="s">
        <v>1552</v>
      </c>
      <c r="E1036" s="14" t="s">
        <v>60</v>
      </c>
      <c r="F1036" s="18">
        <v>1.0</v>
      </c>
      <c r="G1036" s="18">
        <v>0.0</v>
      </c>
      <c r="H1036" s="18">
        <v>124.0</v>
      </c>
      <c r="I1036" s="18">
        <v>0.0</v>
      </c>
      <c r="J1036" s="18">
        <v>0.47619</v>
      </c>
      <c r="K1036" s="18">
        <v>0.436364</v>
      </c>
      <c r="L1036" s="18">
        <v>0.457692</v>
      </c>
      <c r="M1036" s="18">
        <v>0.436364</v>
      </c>
      <c r="N1036" s="18">
        <v>1.0</v>
      </c>
      <c r="O1036" s="18">
        <v>0.436364</v>
      </c>
      <c r="P1036" s="18">
        <v>0.436364</v>
      </c>
      <c r="Q1036" s="18">
        <v>0.436364</v>
      </c>
      <c r="R1036" s="18">
        <v>0.436364</v>
      </c>
      <c r="S1036" s="18">
        <v>0.436364</v>
      </c>
      <c r="T1036" s="18">
        <v>0.436364</v>
      </c>
      <c r="U1036" s="18">
        <v>0.436364</v>
      </c>
      <c r="V1036" s="18">
        <v>0.436364</v>
      </c>
      <c r="W1036" s="18">
        <v>0.436364</v>
      </c>
      <c r="X1036" s="18">
        <v>0.436364</v>
      </c>
      <c r="Y1036" s="18">
        <v>0.436364</v>
      </c>
      <c r="Z1036" s="18">
        <v>0.436364</v>
      </c>
      <c r="AA1036" s="18">
        <v>0.436364</v>
      </c>
      <c r="AB1036" s="18">
        <v>0.436364</v>
      </c>
      <c r="AC1036" s="18">
        <v>0.436364</v>
      </c>
      <c r="AD1036" s="18">
        <v>1.07037</v>
      </c>
      <c r="AE1036" s="18">
        <v>1.583339</v>
      </c>
      <c r="AF1036" s="18">
        <v>2.762231</v>
      </c>
      <c r="AG1036" s="18">
        <v>0.768519</v>
      </c>
      <c r="AH1036" s="18">
        <v>0.0</v>
      </c>
      <c r="AI1036" s="18">
        <v>2.969963</v>
      </c>
      <c r="AJ1036" s="18">
        <v>2.824952</v>
      </c>
      <c r="AK1036" s="18">
        <v>1.185804</v>
      </c>
      <c r="AL1036" s="19" t="s">
        <v>58</v>
      </c>
      <c r="AM1036" s="19"/>
      <c r="AN1036" s="19"/>
      <c r="AO1036" s="19"/>
      <c r="AP1036" s="19"/>
      <c r="AQ1036" s="19"/>
    </row>
    <row r="1037">
      <c r="A1037" s="14" t="s">
        <v>1553</v>
      </c>
      <c r="B1037" s="14" t="s">
        <v>1554</v>
      </c>
      <c r="C1037" s="14" t="s">
        <v>1551</v>
      </c>
      <c r="D1037" s="14" t="s">
        <v>1555</v>
      </c>
      <c r="E1037" s="14" t="s">
        <v>88</v>
      </c>
      <c r="F1037" s="18">
        <v>1.0</v>
      </c>
      <c r="G1037" s="18">
        <v>0.0</v>
      </c>
      <c r="H1037" s="18">
        <v>0.0</v>
      </c>
      <c r="I1037" s="18">
        <v>0.0</v>
      </c>
      <c r="J1037" s="18">
        <v>0.0</v>
      </c>
      <c r="K1037" s="18">
        <v>0.0</v>
      </c>
      <c r="L1037" s="18">
        <v>0.5</v>
      </c>
      <c r="M1037" s="18">
        <v>0.0</v>
      </c>
      <c r="N1037" s="18">
        <v>0.0</v>
      </c>
      <c r="O1037" s="18">
        <v>0.0</v>
      </c>
      <c r="P1037" s="18">
        <v>0.0</v>
      </c>
      <c r="Q1037" s="18">
        <v>0.0</v>
      </c>
      <c r="R1037" s="18">
        <v>0.0</v>
      </c>
      <c r="S1037" s="18">
        <v>0.0</v>
      </c>
      <c r="T1037" s="18">
        <v>0.0</v>
      </c>
      <c r="U1037" s="18">
        <v>0.0</v>
      </c>
      <c r="V1037" s="18">
        <v>0.0</v>
      </c>
      <c r="W1037" s="18">
        <v>0.0</v>
      </c>
      <c r="X1037" s="18">
        <v>0.0</v>
      </c>
      <c r="Y1037" s="18">
        <v>0.0</v>
      </c>
      <c r="Z1037" s="18">
        <v>0.2</v>
      </c>
      <c r="AA1037" s="18">
        <v>1.329015</v>
      </c>
      <c r="AB1037" s="18">
        <v>3.891244</v>
      </c>
      <c r="AC1037" s="18">
        <v>1.574928</v>
      </c>
      <c r="AD1037" s="18">
        <v>8.056252</v>
      </c>
      <c r="AE1037" s="18">
        <v>11.48072</v>
      </c>
      <c r="AF1037" s="18">
        <v>8.625667</v>
      </c>
      <c r="AG1037" s="18">
        <v>4.609131</v>
      </c>
      <c r="AH1037" s="18">
        <v>0.0</v>
      </c>
      <c r="AI1037" s="18">
        <v>2.969963</v>
      </c>
      <c r="AJ1037" s="18">
        <v>2.824952</v>
      </c>
      <c r="AK1037" s="18">
        <v>1.185804</v>
      </c>
      <c r="AL1037" s="19" t="s">
        <v>58</v>
      </c>
      <c r="AM1037" s="19"/>
      <c r="AN1037" s="19"/>
      <c r="AO1037" s="19"/>
      <c r="AP1037" s="19"/>
      <c r="AQ1037" s="19"/>
    </row>
    <row r="1038">
      <c r="A1038" s="14" t="s">
        <v>1556</v>
      </c>
      <c r="B1038" s="14" t="s">
        <v>1557</v>
      </c>
      <c r="C1038" s="14" t="s">
        <v>1551</v>
      </c>
      <c r="D1038" s="14" t="s">
        <v>1555</v>
      </c>
      <c r="E1038" s="17">
        <v>46310.0</v>
      </c>
      <c r="F1038" s="18">
        <v>3.0</v>
      </c>
      <c r="G1038" s="18">
        <v>0.0</v>
      </c>
      <c r="H1038" s="18">
        <v>86.0</v>
      </c>
      <c r="I1038" s="18">
        <v>0.0</v>
      </c>
      <c r="J1038" s="18">
        <v>2.918651</v>
      </c>
      <c r="K1038" s="18">
        <v>4.724784</v>
      </c>
      <c r="L1038" s="18">
        <v>1.871384</v>
      </c>
      <c r="M1038" s="18">
        <v>3.395769</v>
      </c>
      <c r="N1038" s="18">
        <v>0.718714</v>
      </c>
      <c r="O1038" s="18">
        <v>0.0</v>
      </c>
      <c r="P1038" s="18">
        <v>0.0</v>
      </c>
      <c r="Q1038" s="18">
        <v>0.0</v>
      </c>
      <c r="R1038" s="18">
        <v>1.329015</v>
      </c>
      <c r="S1038" s="18">
        <v>3.395769</v>
      </c>
      <c r="T1038" s="18">
        <v>1.329015</v>
      </c>
      <c r="U1038" s="18">
        <v>1.329015</v>
      </c>
      <c r="V1038" s="18">
        <v>1.329015</v>
      </c>
      <c r="W1038" s="18">
        <v>3.395769</v>
      </c>
      <c r="X1038" s="18">
        <v>3.395769</v>
      </c>
      <c r="Y1038" s="18">
        <v>1.574928</v>
      </c>
      <c r="Z1038" s="18">
        <v>0.2</v>
      </c>
      <c r="AA1038" s="18">
        <v>1.329015</v>
      </c>
      <c r="AB1038" s="18">
        <v>3.891244</v>
      </c>
      <c r="AC1038" s="18">
        <v>1.574928</v>
      </c>
      <c r="AD1038" s="18">
        <v>2.911595</v>
      </c>
      <c r="AE1038" s="18">
        <v>3.143347</v>
      </c>
      <c r="AF1038" s="18">
        <v>4.002541</v>
      </c>
      <c r="AG1038" s="18">
        <v>2.415874</v>
      </c>
      <c r="AH1038" s="18">
        <v>0.0</v>
      </c>
      <c r="AI1038" s="18">
        <v>2.969963</v>
      </c>
      <c r="AJ1038" s="18">
        <v>2.824952</v>
      </c>
      <c r="AK1038" s="18">
        <v>1.185804</v>
      </c>
      <c r="AL1038" s="19" t="s">
        <v>58</v>
      </c>
      <c r="AM1038" s="19"/>
      <c r="AN1038" s="19"/>
      <c r="AO1038" s="19"/>
      <c r="AP1038" s="19"/>
      <c r="AQ1038" s="19"/>
    </row>
    <row r="1039">
      <c r="A1039" s="14" t="s">
        <v>1558</v>
      </c>
      <c r="B1039" s="14" t="s">
        <v>1559</v>
      </c>
      <c r="C1039" s="14" t="s">
        <v>1551</v>
      </c>
      <c r="D1039" s="14" t="s">
        <v>1555</v>
      </c>
      <c r="E1039" s="14" t="s">
        <v>75</v>
      </c>
      <c r="F1039" s="18">
        <v>8.0</v>
      </c>
      <c r="G1039" s="18">
        <v>0.0</v>
      </c>
      <c r="H1039" s="18">
        <v>3991.0</v>
      </c>
      <c r="I1039" s="18">
        <v>0.0</v>
      </c>
      <c r="J1039" s="18">
        <v>42.00168</v>
      </c>
      <c r="K1039" s="18">
        <v>41.74575</v>
      </c>
      <c r="L1039" s="18">
        <v>42.47259</v>
      </c>
      <c r="M1039" s="18">
        <v>36.55024</v>
      </c>
      <c r="N1039" s="18">
        <v>0.875544</v>
      </c>
      <c r="O1039" s="18">
        <v>0.0</v>
      </c>
      <c r="P1039" s="18">
        <v>0.066667</v>
      </c>
      <c r="Q1039" s="18">
        <v>0.2</v>
      </c>
      <c r="R1039" s="18">
        <v>0.50353</v>
      </c>
      <c r="S1039" s="18">
        <v>3.987302</v>
      </c>
      <c r="T1039" s="18">
        <v>0.066667</v>
      </c>
      <c r="U1039" s="18">
        <v>0.2</v>
      </c>
      <c r="V1039" s="18">
        <v>0.438013</v>
      </c>
      <c r="W1039" s="18">
        <v>0.50353</v>
      </c>
      <c r="X1039" s="18">
        <v>3.987302</v>
      </c>
      <c r="Y1039" s="18">
        <v>5.218219</v>
      </c>
      <c r="Z1039" s="18">
        <v>0.2</v>
      </c>
      <c r="AA1039" s="18">
        <v>1.329015</v>
      </c>
      <c r="AB1039" s="18">
        <v>3.891244</v>
      </c>
      <c r="AC1039" s="18">
        <v>1.574928</v>
      </c>
      <c r="AD1039" s="18">
        <v>1.624378</v>
      </c>
      <c r="AE1039" s="18">
        <v>1.662267</v>
      </c>
      <c r="AF1039" s="18">
        <v>3.941176</v>
      </c>
      <c r="AG1039" s="18">
        <v>2.79282</v>
      </c>
      <c r="AH1039" s="18">
        <v>0.0</v>
      </c>
      <c r="AI1039" s="18">
        <v>2.969963</v>
      </c>
      <c r="AJ1039" s="18">
        <v>2.824952</v>
      </c>
      <c r="AK1039" s="18">
        <v>1.185804</v>
      </c>
      <c r="AL1039" s="19" t="s">
        <v>58</v>
      </c>
      <c r="AM1039" s="19"/>
      <c r="AN1039" s="19"/>
      <c r="AO1039" s="19"/>
      <c r="AP1039" s="19"/>
      <c r="AQ1039" s="19"/>
    </row>
    <row r="1040">
      <c r="A1040" s="14" t="s">
        <v>1549</v>
      </c>
      <c r="B1040" s="14" t="s">
        <v>1560</v>
      </c>
      <c r="C1040" s="14" t="s">
        <v>1551</v>
      </c>
      <c r="D1040" s="14" t="s">
        <v>1555</v>
      </c>
      <c r="E1040" s="14" t="s">
        <v>60</v>
      </c>
      <c r="F1040" s="18">
        <v>8.0</v>
      </c>
      <c r="G1040" s="18">
        <v>0.0</v>
      </c>
      <c r="H1040" s="18">
        <v>3411.0</v>
      </c>
      <c r="I1040" s="18">
        <v>0.0</v>
      </c>
      <c r="J1040" s="18">
        <v>45.44351</v>
      </c>
      <c r="K1040" s="18">
        <v>46.91931</v>
      </c>
      <c r="L1040" s="18">
        <v>46.61244</v>
      </c>
      <c r="M1040" s="18">
        <v>33.78918</v>
      </c>
      <c r="N1040" s="18">
        <v>0.720155</v>
      </c>
      <c r="O1040" s="18">
        <v>0.0</v>
      </c>
      <c r="P1040" s="18">
        <v>0.0</v>
      </c>
      <c r="Q1040" s="18">
        <v>0.156667</v>
      </c>
      <c r="R1040" s="18">
        <v>1.0</v>
      </c>
      <c r="S1040" s="18">
        <v>11.79654</v>
      </c>
      <c r="T1040" s="18">
        <v>0.156667</v>
      </c>
      <c r="U1040" s="18">
        <v>0.176923</v>
      </c>
      <c r="V1040" s="18">
        <v>0.176923</v>
      </c>
      <c r="W1040" s="18">
        <v>11.79654</v>
      </c>
      <c r="X1040" s="18">
        <v>14.40523</v>
      </c>
      <c r="Y1040" s="18">
        <v>5.864914</v>
      </c>
      <c r="Z1040" s="18">
        <v>0.2</v>
      </c>
      <c r="AA1040" s="18">
        <v>1.329015</v>
      </c>
      <c r="AB1040" s="18">
        <v>3.891244</v>
      </c>
      <c r="AC1040" s="18">
        <v>1.574928</v>
      </c>
      <c r="AD1040" s="18">
        <v>1.07037</v>
      </c>
      <c r="AE1040" s="18">
        <v>1.583339</v>
      </c>
      <c r="AF1040" s="18">
        <v>2.762231</v>
      </c>
      <c r="AG1040" s="18">
        <v>0.768519</v>
      </c>
      <c r="AH1040" s="18">
        <v>0.0</v>
      </c>
      <c r="AI1040" s="18">
        <v>2.969963</v>
      </c>
      <c r="AJ1040" s="18">
        <v>2.824952</v>
      </c>
      <c r="AK1040" s="18">
        <v>1.185804</v>
      </c>
      <c r="AL1040" s="19" t="s">
        <v>58</v>
      </c>
      <c r="AM1040" s="19"/>
      <c r="AN1040" s="19"/>
      <c r="AO1040" s="19"/>
      <c r="AP1040" s="19"/>
      <c r="AQ1040" s="19"/>
    </row>
    <row r="1041">
      <c r="A1041" s="14" t="s">
        <v>1561</v>
      </c>
      <c r="B1041" s="14" t="s">
        <v>1562</v>
      </c>
      <c r="C1041" s="14" t="s">
        <v>1551</v>
      </c>
      <c r="D1041" s="14" t="s">
        <v>1555</v>
      </c>
      <c r="E1041" s="14" t="s">
        <v>62</v>
      </c>
      <c r="F1041" s="18">
        <v>4.0</v>
      </c>
      <c r="G1041" s="18">
        <v>0.0</v>
      </c>
      <c r="H1041" s="18">
        <v>0.0</v>
      </c>
      <c r="I1041" s="18">
        <v>0.0</v>
      </c>
      <c r="J1041" s="18">
        <v>0.0</v>
      </c>
      <c r="K1041" s="18">
        <v>0.0</v>
      </c>
      <c r="L1041" s="18">
        <v>0.0</v>
      </c>
      <c r="M1041" s="18">
        <v>0.0</v>
      </c>
      <c r="N1041" s="18">
        <v>0.0</v>
      </c>
      <c r="O1041" s="18">
        <v>0.0</v>
      </c>
      <c r="P1041" s="18">
        <v>0.0</v>
      </c>
      <c r="Q1041" s="18">
        <v>0.0</v>
      </c>
      <c r="R1041" s="18">
        <v>0.0</v>
      </c>
      <c r="S1041" s="18">
        <v>0.0</v>
      </c>
      <c r="T1041" s="18">
        <v>0.0</v>
      </c>
      <c r="U1041" s="18">
        <v>0.0</v>
      </c>
      <c r="V1041" s="18">
        <v>0.0</v>
      </c>
      <c r="W1041" s="18">
        <v>0.0</v>
      </c>
      <c r="X1041" s="18">
        <v>0.0</v>
      </c>
      <c r="Y1041" s="18">
        <v>0.0</v>
      </c>
      <c r="Z1041" s="18">
        <v>0.2</v>
      </c>
      <c r="AA1041" s="18">
        <v>1.329015</v>
      </c>
      <c r="AB1041" s="18">
        <v>3.891244</v>
      </c>
      <c r="AC1041" s="18">
        <v>1.574928</v>
      </c>
      <c r="AD1041" s="18">
        <v>0.0</v>
      </c>
      <c r="AE1041" s="18">
        <v>0.0</v>
      </c>
      <c r="AF1041" s="18">
        <v>0.0</v>
      </c>
      <c r="AG1041" s="18">
        <v>0.0</v>
      </c>
      <c r="AH1041" s="18">
        <v>0.0</v>
      </c>
      <c r="AI1041" s="18">
        <v>2.969963</v>
      </c>
      <c r="AJ1041" s="18">
        <v>2.824952</v>
      </c>
      <c r="AK1041" s="18">
        <v>1.185804</v>
      </c>
      <c r="AL1041" s="19" t="s">
        <v>58</v>
      </c>
      <c r="AM1041" s="19"/>
      <c r="AN1041" s="19"/>
      <c r="AO1041" s="19"/>
      <c r="AP1041" s="19"/>
      <c r="AQ1041" s="19"/>
    </row>
    <row r="1042">
      <c r="A1042" s="14" t="s">
        <v>1553</v>
      </c>
      <c r="B1042" s="14" t="s">
        <v>1563</v>
      </c>
      <c r="C1042" s="14" t="s">
        <v>1551</v>
      </c>
      <c r="D1042" s="14" t="s">
        <v>1564</v>
      </c>
      <c r="E1042" s="14" t="s">
        <v>88</v>
      </c>
      <c r="F1042" s="18">
        <v>37.0</v>
      </c>
      <c r="G1042" s="18">
        <v>1.0</v>
      </c>
      <c r="H1042" s="18">
        <v>32621.0</v>
      </c>
      <c r="I1042" s="18">
        <v>40.0</v>
      </c>
      <c r="J1042" s="18">
        <v>354.8805</v>
      </c>
      <c r="K1042" s="18">
        <v>355.6978</v>
      </c>
      <c r="L1042" s="18">
        <v>348.5516</v>
      </c>
      <c r="M1042" s="18">
        <v>191.3342</v>
      </c>
      <c r="N1042" s="18">
        <v>0.537912</v>
      </c>
      <c r="O1042" s="18">
        <v>0.0</v>
      </c>
      <c r="P1042" s="18">
        <v>0.0</v>
      </c>
      <c r="Q1042" s="18">
        <v>0.429437</v>
      </c>
      <c r="R1042" s="18">
        <v>9.061183</v>
      </c>
      <c r="S1042" s="18">
        <v>14.60853</v>
      </c>
      <c r="T1042" s="18">
        <v>0.429437</v>
      </c>
      <c r="U1042" s="18">
        <v>1.604762</v>
      </c>
      <c r="V1042" s="18">
        <v>8.056252</v>
      </c>
      <c r="W1042" s="18">
        <v>13.43477</v>
      </c>
      <c r="X1042" s="18">
        <v>17.80571</v>
      </c>
      <c r="Y1042" s="18">
        <v>9.613453</v>
      </c>
      <c r="Z1042" s="18">
        <v>0.0</v>
      </c>
      <c r="AA1042" s="18">
        <v>4.241855</v>
      </c>
      <c r="AB1042" s="18">
        <v>3.392523</v>
      </c>
      <c r="AC1042" s="18">
        <v>6.728645</v>
      </c>
      <c r="AD1042" s="18">
        <v>8.056252</v>
      </c>
      <c r="AE1042" s="18">
        <v>11.48072</v>
      </c>
      <c r="AF1042" s="18">
        <v>8.625667</v>
      </c>
      <c r="AG1042" s="18">
        <v>4.609131</v>
      </c>
      <c r="AH1042" s="18">
        <v>0.0</v>
      </c>
      <c r="AI1042" s="18">
        <v>2.969963</v>
      </c>
      <c r="AJ1042" s="18">
        <v>2.824952</v>
      </c>
      <c r="AK1042" s="18">
        <v>1.185804</v>
      </c>
      <c r="AL1042" s="19" t="s">
        <v>58</v>
      </c>
      <c r="AM1042" s="19"/>
      <c r="AN1042" s="19"/>
      <c r="AO1042" s="19"/>
      <c r="AP1042" s="19"/>
      <c r="AQ1042" s="19"/>
    </row>
    <row r="1043">
      <c r="A1043" s="14" t="s">
        <v>1556</v>
      </c>
      <c r="B1043" s="14" t="s">
        <v>1565</v>
      </c>
      <c r="C1043" s="14" t="s">
        <v>1551</v>
      </c>
      <c r="D1043" s="14" t="s">
        <v>1564</v>
      </c>
      <c r="E1043" s="17">
        <v>46310.0</v>
      </c>
      <c r="F1043" s="18">
        <v>13.0</v>
      </c>
      <c r="G1043" s="18">
        <v>0.0</v>
      </c>
      <c r="H1043" s="18">
        <v>5325.0</v>
      </c>
      <c r="I1043" s="18">
        <v>0.0</v>
      </c>
      <c r="J1043" s="18">
        <v>93.31472</v>
      </c>
      <c r="K1043" s="18">
        <v>81.79846</v>
      </c>
      <c r="L1043" s="18">
        <v>81.41301</v>
      </c>
      <c r="M1043" s="18">
        <v>52.62399</v>
      </c>
      <c r="N1043" s="18">
        <v>0.643337</v>
      </c>
      <c r="O1043" s="18">
        <v>0.0</v>
      </c>
      <c r="P1043" s="18">
        <v>1.043452</v>
      </c>
      <c r="Q1043" s="18">
        <v>1.286833</v>
      </c>
      <c r="R1043" s="18">
        <v>4.450356</v>
      </c>
      <c r="S1043" s="18">
        <v>7.689424</v>
      </c>
      <c r="T1043" s="18">
        <v>1.286833</v>
      </c>
      <c r="U1043" s="18">
        <v>2.413969</v>
      </c>
      <c r="V1043" s="18">
        <v>3.143347</v>
      </c>
      <c r="W1043" s="18">
        <v>4.553552</v>
      </c>
      <c r="X1043" s="18">
        <v>7.689424</v>
      </c>
      <c r="Y1043" s="18">
        <v>6.292189</v>
      </c>
      <c r="Z1043" s="18">
        <v>0.0</v>
      </c>
      <c r="AA1043" s="18">
        <v>4.241855</v>
      </c>
      <c r="AB1043" s="18">
        <v>3.392523</v>
      </c>
      <c r="AC1043" s="18">
        <v>6.728645</v>
      </c>
      <c r="AD1043" s="18">
        <v>2.911595</v>
      </c>
      <c r="AE1043" s="18">
        <v>3.143347</v>
      </c>
      <c r="AF1043" s="18">
        <v>4.002541</v>
      </c>
      <c r="AG1043" s="18">
        <v>2.415874</v>
      </c>
      <c r="AH1043" s="18">
        <v>0.0</v>
      </c>
      <c r="AI1043" s="18">
        <v>2.969963</v>
      </c>
      <c r="AJ1043" s="18">
        <v>2.824952</v>
      </c>
      <c r="AK1043" s="18">
        <v>1.185804</v>
      </c>
      <c r="AL1043" s="19" t="s">
        <v>58</v>
      </c>
      <c r="AM1043" s="19"/>
      <c r="AN1043" s="19"/>
      <c r="AO1043" s="19"/>
      <c r="AP1043" s="19"/>
      <c r="AQ1043" s="19"/>
    </row>
    <row r="1044">
      <c r="A1044" s="14" t="s">
        <v>1566</v>
      </c>
      <c r="B1044" s="14" t="s">
        <v>1567</v>
      </c>
      <c r="C1044" s="14" t="s">
        <v>1551</v>
      </c>
      <c r="D1044" s="14" t="s">
        <v>1564</v>
      </c>
      <c r="E1044" s="14" t="s">
        <v>72</v>
      </c>
      <c r="F1044" s="18">
        <v>2.0</v>
      </c>
      <c r="G1044" s="18">
        <v>0.0</v>
      </c>
      <c r="H1044" s="18">
        <v>1522.0</v>
      </c>
      <c r="I1044" s="18">
        <v>0.0</v>
      </c>
      <c r="J1044" s="18">
        <v>13.64831</v>
      </c>
      <c r="K1044" s="18">
        <v>13.71992</v>
      </c>
      <c r="L1044" s="18">
        <v>14.60312</v>
      </c>
      <c r="M1044" s="18">
        <v>9.787232</v>
      </c>
      <c r="N1044" s="18">
        <v>0.713359</v>
      </c>
      <c r="O1044" s="18">
        <v>3.932692</v>
      </c>
      <c r="P1044" s="18">
        <v>3.932692</v>
      </c>
      <c r="Q1044" s="18">
        <v>3.932692</v>
      </c>
      <c r="R1044" s="18">
        <v>9.787232</v>
      </c>
      <c r="S1044" s="18">
        <v>9.787232</v>
      </c>
      <c r="T1044" s="18">
        <v>3.932692</v>
      </c>
      <c r="U1044" s="18">
        <v>3.932692</v>
      </c>
      <c r="V1044" s="18">
        <v>3.932692</v>
      </c>
      <c r="W1044" s="18">
        <v>9.787232</v>
      </c>
      <c r="X1044" s="18">
        <v>9.787232</v>
      </c>
      <c r="Y1044" s="18">
        <v>6.859962</v>
      </c>
      <c r="Z1044" s="18">
        <v>0.0</v>
      </c>
      <c r="AA1044" s="18">
        <v>4.241855</v>
      </c>
      <c r="AB1044" s="18">
        <v>3.392523</v>
      </c>
      <c r="AC1044" s="18">
        <v>6.728645</v>
      </c>
      <c r="AD1044" s="18">
        <v>1.337611</v>
      </c>
      <c r="AE1044" s="18">
        <v>3.251716</v>
      </c>
      <c r="AF1044" s="18">
        <v>2.500765</v>
      </c>
      <c r="AG1044" s="18">
        <v>1.185804</v>
      </c>
      <c r="AH1044" s="18">
        <v>0.0</v>
      </c>
      <c r="AI1044" s="18">
        <v>2.969963</v>
      </c>
      <c r="AJ1044" s="18">
        <v>2.824952</v>
      </c>
      <c r="AK1044" s="18">
        <v>1.185804</v>
      </c>
      <c r="AL1044" s="19" t="s">
        <v>58</v>
      </c>
      <c r="AM1044" s="19"/>
      <c r="AN1044" s="19"/>
      <c r="AO1044" s="19"/>
      <c r="AP1044" s="19"/>
      <c r="AQ1044" s="19"/>
    </row>
    <row r="1045">
      <c r="A1045" s="14" t="s">
        <v>1558</v>
      </c>
      <c r="B1045" s="14" t="s">
        <v>1568</v>
      </c>
      <c r="C1045" s="14" t="s">
        <v>1551</v>
      </c>
      <c r="D1045" s="14" t="s">
        <v>1564</v>
      </c>
      <c r="E1045" s="14" t="s">
        <v>75</v>
      </c>
      <c r="F1045" s="18">
        <v>6.0</v>
      </c>
      <c r="G1045" s="18">
        <v>0.0</v>
      </c>
      <c r="H1045" s="18">
        <v>3762.0</v>
      </c>
      <c r="I1045" s="18">
        <v>0.0</v>
      </c>
      <c r="J1045" s="18">
        <v>40.48206</v>
      </c>
      <c r="K1045" s="18">
        <v>40.37187</v>
      </c>
      <c r="L1045" s="18">
        <v>37.10961</v>
      </c>
      <c r="M1045" s="18">
        <v>33.32292</v>
      </c>
      <c r="N1045" s="18">
        <v>0.825399</v>
      </c>
      <c r="O1045" s="18">
        <v>0.0</v>
      </c>
      <c r="P1045" s="18">
        <v>1.624378</v>
      </c>
      <c r="Q1045" s="18">
        <v>1.624378</v>
      </c>
      <c r="R1045" s="18">
        <v>3.040186</v>
      </c>
      <c r="S1045" s="18">
        <v>11.36932</v>
      </c>
      <c r="T1045" s="18">
        <v>1.624378</v>
      </c>
      <c r="U1045" s="18">
        <v>2.384392</v>
      </c>
      <c r="V1045" s="18">
        <v>2.384392</v>
      </c>
      <c r="W1045" s="18">
        <v>3.040186</v>
      </c>
      <c r="X1045" s="18">
        <v>11.36932</v>
      </c>
      <c r="Y1045" s="18">
        <v>6.728645</v>
      </c>
      <c r="Z1045" s="18">
        <v>0.0</v>
      </c>
      <c r="AA1045" s="18">
        <v>4.241855</v>
      </c>
      <c r="AB1045" s="18">
        <v>3.392523</v>
      </c>
      <c r="AC1045" s="18">
        <v>6.728645</v>
      </c>
      <c r="AD1045" s="18">
        <v>1.624378</v>
      </c>
      <c r="AE1045" s="18">
        <v>1.662267</v>
      </c>
      <c r="AF1045" s="18">
        <v>3.941176</v>
      </c>
      <c r="AG1045" s="18">
        <v>2.79282</v>
      </c>
      <c r="AH1045" s="18">
        <v>0.0</v>
      </c>
      <c r="AI1045" s="18">
        <v>2.969963</v>
      </c>
      <c r="AJ1045" s="18">
        <v>2.824952</v>
      </c>
      <c r="AK1045" s="18">
        <v>1.185804</v>
      </c>
      <c r="AL1045" s="19" t="s">
        <v>58</v>
      </c>
      <c r="AM1045" s="19"/>
      <c r="AN1045" s="19"/>
      <c r="AO1045" s="19"/>
      <c r="AP1045" s="19"/>
      <c r="AQ1045" s="19"/>
    </row>
    <row r="1046">
      <c r="A1046" s="14" t="s">
        <v>1549</v>
      </c>
      <c r="B1046" s="14" t="s">
        <v>1569</v>
      </c>
      <c r="C1046" s="14" t="s">
        <v>1551</v>
      </c>
      <c r="D1046" s="14" t="s">
        <v>1564</v>
      </c>
      <c r="E1046" s="14" t="s">
        <v>60</v>
      </c>
      <c r="F1046" s="18">
        <v>43.0</v>
      </c>
      <c r="G1046" s="18">
        <v>0.0</v>
      </c>
      <c r="H1046" s="18">
        <v>14535.0</v>
      </c>
      <c r="I1046" s="18">
        <v>0.0</v>
      </c>
      <c r="J1046" s="18">
        <v>136.8644</v>
      </c>
      <c r="K1046" s="18">
        <v>141.9319</v>
      </c>
      <c r="L1046" s="18">
        <v>138.8428</v>
      </c>
      <c r="M1046" s="18">
        <v>78.35471</v>
      </c>
      <c r="N1046" s="18">
        <v>0.552058</v>
      </c>
      <c r="O1046" s="18">
        <v>0.277778</v>
      </c>
      <c r="P1046" s="18">
        <v>0.5</v>
      </c>
      <c r="Q1046" s="18">
        <v>0.847977</v>
      </c>
      <c r="R1046" s="18">
        <v>2.44822</v>
      </c>
      <c r="S1046" s="18">
        <v>3.896437</v>
      </c>
      <c r="T1046" s="18">
        <v>0.303704</v>
      </c>
      <c r="U1046" s="18">
        <v>0.63669</v>
      </c>
      <c r="V1046" s="18">
        <v>1.187342</v>
      </c>
      <c r="W1046" s="18">
        <v>2.494562</v>
      </c>
      <c r="X1046" s="18">
        <v>3.896437</v>
      </c>
      <c r="Y1046" s="18">
        <v>3.300742</v>
      </c>
      <c r="Z1046" s="18">
        <v>0.0</v>
      </c>
      <c r="AA1046" s="18">
        <v>4.241855</v>
      </c>
      <c r="AB1046" s="18">
        <v>3.392523</v>
      </c>
      <c r="AC1046" s="18">
        <v>6.728645</v>
      </c>
      <c r="AD1046" s="18">
        <v>1.07037</v>
      </c>
      <c r="AE1046" s="18">
        <v>1.583339</v>
      </c>
      <c r="AF1046" s="18">
        <v>2.762231</v>
      </c>
      <c r="AG1046" s="18">
        <v>0.768519</v>
      </c>
      <c r="AH1046" s="18">
        <v>0.0</v>
      </c>
      <c r="AI1046" s="18">
        <v>2.969963</v>
      </c>
      <c r="AJ1046" s="18">
        <v>2.824952</v>
      </c>
      <c r="AK1046" s="18">
        <v>1.185804</v>
      </c>
      <c r="AL1046" s="19" t="s">
        <v>58</v>
      </c>
      <c r="AM1046" s="19"/>
      <c r="AN1046" s="19"/>
      <c r="AO1046" s="19"/>
      <c r="AP1046" s="19"/>
      <c r="AQ1046" s="19"/>
    </row>
    <row r="1047">
      <c r="A1047" s="14" t="s">
        <v>1570</v>
      </c>
      <c r="B1047" s="14" t="s">
        <v>1571</v>
      </c>
      <c r="C1047" s="14" t="s">
        <v>1551</v>
      </c>
      <c r="D1047" s="14" t="s">
        <v>1564</v>
      </c>
      <c r="E1047" s="20">
        <v>46300.0</v>
      </c>
      <c r="F1047" s="18">
        <v>24.0</v>
      </c>
      <c r="G1047" s="18">
        <v>0.0</v>
      </c>
      <c r="H1047" s="18">
        <v>18913.0</v>
      </c>
      <c r="I1047" s="18">
        <v>0.0</v>
      </c>
      <c r="J1047" s="18">
        <v>252.5917</v>
      </c>
      <c r="K1047" s="18">
        <v>262.1062</v>
      </c>
      <c r="L1047" s="18">
        <v>260.894</v>
      </c>
      <c r="M1047" s="18">
        <v>158.7395</v>
      </c>
      <c r="N1047" s="18">
        <v>0.60563</v>
      </c>
      <c r="O1047" s="18">
        <v>0.0</v>
      </c>
      <c r="P1047" s="18">
        <v>0.0</v>
      </c>
      <c r="Q1047" s="18">
        <v>2.645913</v>
      </c>
      <c r="R1047" s="18">
        <v>5.300536</v>
      </c>
      <c r="S1047" s="18">
        <v>14.7238</v>
      </c>
      <c r="T1047" s="18">
        <v>1.605765</v>
      </c>
      <c r="U1047" s="18">
        <v>3.352664</v>
      </c>
      <c r="V1047" s="18">
        <v>4.264085</v>
      </c>
      <c r="W1047" s="18">
        <v>9.678243</v>
      </c>
      <c r="X1047" s="18">
        <v>17.00757</v>
      </c>
      <c r="Y1047" s="18">
        <v>10.92109</v>
      </c>
      <c r="Z1047" s="18">
        <v>0.0</v>
      </c>
      <c r="AA1047" s="18">
        <v>4.241855</v>
      </c>
      <c r="AB1047" s="18">
        <v>3.392523</v>
      </c>
      <c r="AC1047" s="18">
        <v>6.728645</v>
      </c>
      <c r="AD1047" s="18">
        <v>4.264085</v>
      </c>
      <c r="AE1047" s="18">
        <v>5.38276</v>
      </c>
      <c r="AF1047" s="18">
        <v>8.815595</v>
      </c>
      <c r="AG1047" s="18">
        <v>10.92109</v>
      </c>
      <c r="AH1047" s="18">
        <v>0.0</v>
      </c>
      <c r="AI1047" s="18">
        <v>2.969963</v>
      </c>
      <c r="AJ1047" s="18">
        <v>2.824952</v>
      </c>
      <c r="AK1047" s="18">
        <v>1.185804</v>
      </c>
      <c r="AL1047" s="19" t="s">
        <v>58</v>
      </c>
      <c r="AM1047" s="19"/>
      <c r="AN1047" s="19"/>
      <c r="AO1047" s="19"/>
      <c r="AP1047" s="19"/>
      <c r="AQ1047" s="19"/>
    </row>
    <row r="1048">
      <c r="A1048" s="14" t="s">
        <v>1561</v>
      </c>
      <c r="B1048" s="14" t="s">
        <v>1572</v>
      </c>
      <c r="C1048" s="14" t="s">
        <v>1551</v>
      </c>
      <c r="D1048" s="14" t="s">
        <v>1564</v>
      </c>
      <c r="E1048" s="14" t="s">
        <v>62</v>
      </c>
      <c r="F1048" s="18">
        <v>139.0</v>
      </c>
      <c r="G1048" s="18">
        <v>27.0</v>
      </c>
      <c r="H1048" s="18">
        <v>2071.0</v>
      </c>
      <c r="I1048" s="18">
        <v>2071.0</v>
      </c>
      <c r="J1048" s="18">
        <v>0.0</v>
      </c>
      <c r="K1048" s="18">
        <v>0.0</v>
      </c>
      <c r="L1048" s="18">
        <v>0.0</v>
      </c>
      <c r="M1048" s="18">
        <v>0.0</v>
      </c>
      <c r="N1048" s="18">
        <v>0.0</v>
      </c>
      <c r="O1048" s="18">
        <v>0.0</v>
      </c>
      <c r="P1048" s="18">
        <v>0.0</v>
      </c>
      <c r="Q1048" s="18">
        <v>0.0</v>
      </c>
      <c r="R1048" s="18">
        <v>0.0</v>
      </c>
      <c r="S1048" s="18">
        <v>0.0</v>
      </c>
      <c r="T1048" s="18">
        <v>0.0</v>
      </c>
      <c r="U1048" s="18">
        <v>0.0</v>
      </c>
      <c r="V1048" s="18">
        <v>0.0</v>
      </c>
      <c r="W1048" s="18">
        <v>0.0</v>
      </c>
      <c r="X1048" s="18">
        <v>0.0</v>
      </c>
      <c r="Y1048" s="18">
        <v>0.0</v>
      </c>
      <c r="Z1048" s="18">
        <v>0.0</v>
      </c>
      <c r="AA1048" s="18">
        <v>4.241855</v>
      </c>
      <c r="AB1048" s="18">
        <v>3.392523</v>
      </c>
      <c r="AC1048" s="18">
        <v>6.728645</v>
      </c>
      <c r="AD1048" s="18">
        <v>0.0</v>
      </c>
      <c r="AE1048" s="18">
        <v>0.0</v>
      </c>
      <c r="AF1048" s="18">
        <v>0.0</v>
      </c>
      <c r="AG1048" s="18">
        <v>0.0</v>
      </c>
      <c r="AH1048" s="18">
        <v>0.0</v>
      </c>
      <c r="AI1048" s="18">
        <v>2.969963</v>
      </c>
      <c r="AJ1048" s="18">
        <v>2.824952</v>
      </c>
      <c r="AK1048" s="18">
        <v>1.185804</v>
      </c>
      <c r="AL1048" s="19" t="s">
        <v>58</v>
      </c>
      <c r="AM1048" s="19"/>
      <c r="AN1048" s="19"/>
      <c r="AO1048" s="19"/>
      <c r="AP1048" s="19"/>
      <c r="AQ1048" s="19"/>
    </row>
    <row r="1049">
      <c r="A1049" s="14" t="s">
        <v>1553</v>
      </c>
      <c r="B1049" s="14" t="s">
        <v>1573</v>
      </c>
      <c r="C1049" s="14" t="s">
        <v>1551</v>
      </c>
      <c r="D1049" s="14" t="s">
        <v>1574</v>
      </c>
      <c r="E1049" s="14" t="s">
        <v>88</v>
      </c>
      <c r="F1049" s="18">
        <v>1.0</v>
      </c>
      <c r="G1049" s="18">
        <v>0.0</v>
      </c>
      <c r="H1049" s="18">
        <v>203.0</v>
      </c>
      <c r="I1049" s="18">
        <v>0.0</v>
      </c>
      <c r="J1049" s="18">
        <v>0.642857</v>
      </c>
      <c r="K1049" s="18">
        <v>0.785931</v>
      </c>
      <c r="L1049" s="18">
        <v>0.686356</v>
      </c>
      <c r="M1049" s="18">
        <v>0.785931</v>
      </c>
      <c r="N1049" s="18">
        <v>1.0</v>
      </c>
      <c r="O1049" s="18">
        <v>0.785931</v>
      </c>
      <c r="P1049" s="18">
        <v>0.785931</v>
      </c>
      <c r="Q1049" s="18">
        <v>0.785931</v>
      </c>
      <c r="R1049" s="18">
        <v>0.785931</v>
      </c>
      <c r="S1049" s="18">
        <v>0.785931</v>
      </c>
      <c r="T1049" s="18">
        <v>0.785931</v>
      </c>
      <c r="U1049" s="18">
        <v>0.785931</v>
      </c>
      <c r="V1049" s="18">
        <v>0.785931</v>
      </c>
      <c r="W1049" s="18">
        <v>0.785931</v>
      </c>
      <c r="X1049" s="18">
        <v>0.785931</v>
      </c>
      <c r="Y1049" s="18">
        <v>0.785931</v>
      </c>
      <c r="Z1049" s="18">
        <v>0.298595</v>
      </c>
      <c r="AA1049" s="18">
        <v>0.38767</v>
      </c>
      <c r="AB1049" s="18">
        <v>0.449039</v>
      </c>
      <c r="AC1049" s="18">
        <v>0.60345</v>
      </c>
      <c r="AD1049" s="18">
        <v>8.056252</v>
      </c>
      <c r="AE1049" s="18">
        <v>11.48072</v>
      </c>
      <c r="AF1049" s="18">
        <v>8.625667</v>
      </c>
      <c r="AG1049" s="18">
        <v>4.609131</v>
      </c>
      <c r="AH1049" s="18">
        <v>0.0</v>
      </c>
      <c r="AI1049" s="18">
        <v>2.969963</v>
      </c>
      <c r="AJ1049" s="18">
        <v>2.824952</v>
      </c>
      <c r="AK1049" s="18">
        <v>1.185804</v>
      </c>
      <c r="AL1049" s="19" t="s">
        <v>58</v>
      </c>
      <c r="AM1049" s="19"/>
      <c r="AN1049" s="19"/>
      <c r="AO1049" s="19"/>
      <c r="AP1049" s="19"/>
      <c r="AQ1049" s="19"/>
    </row>
    <row r="1050">
      <c r="A1050" s="14" t="s">
        <v>1556</v>
      </c>
      <c r="B1050" s="14" t="s">
        <v>1575</v>
      </c>
      <c r="C1050" s="14" t="s">
        <v>1551</v>
      </c>
      <c r="D1050" s="14" t="s">
        <v>1574</v>
      </c>
      <c r="E1050" s="17">
        <v>46310.0</v>
      </c>
      <c r="F1050" s="18">
        <v>1.0</v>
      </c>
      <c r="G1050" s="18">
        <v>0.0</v>
      </c>
      <c r="H1050" s="18">
        <v>202.0</v>
      </c>
      <c r="I1050" s="18">
        <v>0.0</v>
      </c>
      <c r="J1050" s="18">
        <v>0.571429</v>
      </c>
      <c r="K1050" s="18">
        <v>0.6</v>
      </c>
      <c r="L1050" s="18">
        <v>0.416667</v>
      </c>
      <c r="M1050" s="18">
        <v>0.6</v>
      </c>
      <c r="N1050" s="18">
        <v>1.0</v>
      </c>
      <c r="O1050" s="18">
        <v>0.6</v>
      </c>
      <c r="P1050" s="18">
        <v>0.6</v>
      </c>
      <c r="Q1050" s="18">
        <v>0.6</v>
      </c>
      <c r="R1050" s="18">
        <v>0.6</v>
      </c>
      <c r="S1050" s="18">
        <v>0.6</v>
      </c>
      <c r="T1050" s="18">
        <v>0.6</v>
      </c>
      <c r="U1050" s="18">
        <v>0.6</v>
      </c>
      <c r="V1050" s="18">
        <v>0.6</v>
      </c>
      <c r="W1050" s="18">
        <v>0.6</v>
      </c>
      <c r="X1050" s="18">
        <v>0.6</v>
      </c>
      <c r="Y1050" s="18">
        <v>0.6</v>
      </c>
      <c r="Z1050" s="18">
        <v>0.298595</v>
      </c>
      <c r="AA1050" s="18">
        <v>0.38767</v>
      </c>
      <c r="AB1050" s="18">
        <v>0.449039</v>
      </c>
      <c r="AC1050" s="18">
        <v>0.60345</v>
      </c>
      <c r="AD1050" s="18">
        <v>2.911595</v>
      </c>
      <c r="AE1050" s="18">
        <v>3.143347</v>
      </c>
      <c r="AF1050" s="18">
        <v>4.002541</v>
      </c>
      <c r="AG1050" s="18">
        <v>2.415874</v>
      </c>
      <c r="AH1050" s="18">
        <v>0.0</v>
      </c>
      <c r="AI1050" s="18">
        <v>2.969963</v>
      </c>
      <c r="AJ1050" s="18">
        <v>2.824952</v>
      </c>
      <c r="AK1050" s="18">
        <v>1.185804</v>
      </c>
      <c r="AL1050" s="19" t="s">
        <v>58</v>
      </c>
      <c r="AM1050" s="19"/>
      <c r="AN1050" s="19"/>
      <c r="AO1050" s="19"/>
      <c r="AP1050" s="19"/>
      <c r="AQ1050" s="19"/>
    </row>
    <row r="1051">
      <c r="A1051" s="14" t="s">
        <v>1566</v>
      </c>
      <c r="B1051" s="14" t="s">
        <v>1576</v>
      </c>
      <c r="C1051" s="14" t="s">
        <v>1551</v>
      </c>
      <c r="D1051" s="14" t="s">
        <v>1574</v>
      </c>
      <c r="E1051" s="14" t="s">
        <v>72</v>
      </c>
      <c r="F1051" s="18">
        <v>4.0</v>
      </c>
      <c r="G1051" s="18">
        <v>0.0</v>
      </c>
      <c r="H1051" s="18">
        <v>729.0</v>
      </c>
      <c r="I1051" s="18">
        <v>0.0</v>
      </c>
      <c r="J1051" s="18">
        <v>2.02381</v>
      </c>
      <c r="K1051" s="18">
        <v>2.413802</v>
      </c>
      <c r="L1051" s="18">
        <v>1.304702</v>
      </c>
      <c r="M1051" s="18">
        <v>1.337611</v>
      </c>
      <c r="N1051" s="18">
        <v>0.554151</v>
      </c>
      <c r="O1051" s="18">
        <v>0.266667</v>
      </c>
      <c r="P1051" s="18">
        <v>0.266667</v>
      </c>
      <c r="Q1051" s="18">
        <v>0.27619</v>
      </c>
      <c r="R1051" s="18">
        <v>0.533333</v>
      </c>
      <c r="S1051" s="18">
        <v>0.533333</v>
      </c>
      <c r="T1051" s="18">
        <v>0.266667</v>
      </c>
      <c r="U1051" s="18">
        <v>0.266667</v>
      </c>
      <c r="V1051" s="18">
        <v>0.27619</v>
      </c>
      <c r="W1051" s="18">
        <v>0.533333</v>
      </c>
      <c r="X1051" s="18">
        <v>0.533333</v>
      </c>
      <c r="Y1051" s="18">
        <v>0.60345</v>
      </c>
      <c r="Z1051" s="18">
        <v>0.298595</v>
      </c>
      <c r="AA1051" s="18">
        <v>0.38767</v>
      </c>
      <c r="AB1051" s="18">
        <v>0.449039</v>
      </c>
      <c r="AC1051" s="18">
        <v>0.60345</v>
      </c>
      <c r="AD1051" s="18">
        <v>1.337611</v>
      </c>
      <c r="AE1051" s="18">
        <v>3.251716</v>
      </c>
      <c r="AF1051" s="18">
        <v>2.500765</v>
      </c>
      <c r="AG1051" s="18">
        <v>1.185804</v>
      </c>
      <c r="AH1051" s="18">
        <v>0.0</v>
      </c>
      <c r="AI1051" s="18">
        <v>2.969963</v>
      </c>
      <c r="AJ1051" s="18">
        <v>2.824952</v>
      </c>
      <c r="AK1051" s="18">
        <v>1.185804</v>
      </c>
      <c r="AL1051" s="19" t="s">
        <v>58</v>
      </c>
      <c r="AM1051" s="19"/>
      <c r="AN1051" s="19"/>
      <c r="AO1051" s="19"/>
      <c r="AP1051" s="19"/>
      <c r="AQ1051" s="19"/>
    </row>
    <row r="1052">
      <c r="A1052" s="14" t="s">
        <v>1558</v>
      </c>
      <c r="B1052" s="14" t="s">
        <v>1577</v>
      </c>
      <c r="C1052" s="14" t="s">
        <v>1551</v>
      </c>
      <c r="D1052" s="14" t="s">
        <v>1574</v>
      </c>
      <c r="E1052" s="14" t="s">
        <v>75</v>
      </c>
      <c r="F1052" s="18">
        <v>5.0</v>
      </c>
      <c r="G1052" s="18">
        <v>0.0</v>
      </c>
      <c r="H1052" s="18">
        <v>1071.0</v>
      </c>
      <c r="I1052" s="18">
        <v>0.0</v>
      </c>
      <c r="J1052" s="18">
        <v>4.555023</v>
      </c>
      <c r="K1052" s="18">
        <v>4.196087</v>
      </c>
      <c r="L1052" s="18">
        <v>4.493389</v>
      </c>
      <c r="M1052" s="18">
        <v>2.81838</v>
      </c>
      <c r="N1052" s="18">
        <v>0.671669</v>
      </c>
      <c r="O1052" s="18">
        <v>0.108333</v>
      </c>
      <c r="P1052" s="18">
        <v>0.322222</v>
      </c>
      <c r="Q1052" s="18">
        <v>0.322222</v>
      </c>
      <c r="R1052" s="18">
        <v>0.44</v>
      </c>
      <c r="S1052" s="18">
        <v>0.507152</v>
      </c>
      <c r="T1052" s="18">
        <v>0.108333</v>
      </c>
      <c r="U1052" s="18">
        <v>0.322222</v>
      </c>
      <c r="V1052" s="18">
        <v>0.322222</v>
      </c>
      <c r="W1052" s="18">
        <v>0.44</v>
      </c>
      <c r="X1052" s="18">
        <v>0.507152</v>
      </c>
      <c r="Y1052" s="18">
        <v>0.839217</v>
      </c>
      <c r="Z1052" s="18">
        <v>0.298595</v>
      </c>
      <c r="AA1052" s="18">
        <v>0.38767</v>
      </c>
      <c r="AB1052" s="18">
        <v>0.449039</v>
      </c>
      <c r="AC1052" s="18">
        <v>0.60345</v>
      </c>
      <c r="AD1052" s="18">
        <v>1.624378</v>
      </c>
      <c r="AE1052" s="18">
        <v>1.662267</v>
      </c>
      <c r="AF1052" s="18">
        <v>3.941176</v>
      </c>
      <c r="AG1052" s="18">
        <v>2.79282</v>
      </c>
      <c r="AH1052" s="18">
        <v>0.0</v>
      </c>
      <c r="AI1052" s="18">
        <v>2.969963</v>
      </c>
      <c r="AJ1052" s="18">
        <v>2.824952</v>
      </c>
      <c r="AK1052" s="18">
        <v>1.185804</v>
      </c>
      <c r="AL1052" s="19" t="s">
        <v>58</v>
      </c>
      <c r="AM1052" s="19"/>
      <c r="AN1052" s="19"/>
      <c r="AO1052" s="19"/>
      <c r="AP1052" s="19"/>
      <c r="AQ1052" s="19"/>
    </row>
    <row r="1053">
      <c r="A1053" s="14" t="s">
        <v>1549</v>
      </c>
      <c r="B1053" s="14" t="s">
        <v>1578</v>
      </c>
      <c r="C1053" s="14" t="s">
        <v>1551</v>
      </c>
      <c r="D1053" s="14" t="s">
        <v>1574</v>
      </c>
      <c r="E1053" s="14" t="s">
        <v>60</v>
      </c>
      <c r="F1053" s="18">
        <v>11.0</v>
      </c>
      <c r="G1053" s="18">
        <v>3.0</v>
      </c>
      <c r="H1053" s="18">
        <v>1422.0</v>
      </c>
      <c r="I1053" s="18">
        <v>483.0</v>
      </c>
      <c r="J1053" s="18">
        <v>2.934607</v>
      </c>
      <c r="K1053" s="18">
        <v>1.773184</v>
      </c>
      <c r="L1053" s="18">
        <v>1.670864</v>
      </c>
      <c r="M1053" s="18">
        <v>1.040233</v>
      </c>
      <c r="N1053" s="18">
        <v>0.586647</v>
      </c>
      <c r="O1053" s="18">
        <v>0.0</v>
      </c>
      <c r="P1053" s="18">
        <v>0.0</v>
      </c>
      <c r="Q1053" s="18">
        <v>0.07037</v>
      </c>
      <c r="R1053" s="18">
        <v>0.169935</v>
      </c>
      <c r="S1053" s="18">
        <v>0.209524</v>
      </c>
      <c r="T1053" s="18">
        <v>0.07037</v>
      </c>
      <c r="U1053" s="18">
        <v>0.107407</v>
      </c>
      <c r="V1053" s="18">
        <v>0.169935</v>
      </c>
      <c r="W1053" s="18">
        <v>0.209524</v>
      </c>
      <c r="X1053" s="18">
        <v>0.298595</v>
      </c>
      <c r="Y1053" s="18">
        <v>0.161199</v>
      </c>
      <c r="Z1053" s="18">
        <v>0.298595</v>
      </c>
      <c r="AA1053" s="18">
        <v>0.38767</v>
      </c>
      <c r="AB1053" s="18">
        <v>0.449039</v>
      </c>
      <c r="AC1053" s="18">
        <v>0.60345</v>
      </c>
      <c r="AD1053" s="18">
        <v>1.07037</v>
      </c>
      <c r="AE1053" s="18">
        <v>1.583339</v>
      </c>
      <c r="AF1053" s="18">
        <v>2.762231</v>
      </c>
      <c r="AG1053" s="18">
        <v>0.768519</v>
      </c>
      <c r="AH1053" s="18">
        <v>0.0</v>
      </c>
      <c r="AI1053" s="18">
        <v>2.969963</v>
      </c>
      <c r="AJ1053" s="18">
        <v>2.824952</v>
      </c>
      <c r="AK1053" s="18">
        <v>1.185804</v>
      </c>
      <c r="AL1053" s="19" t="s">
        <v>58</v>
      </c>
      <c r="AM1053" s="19"/>
      <c r="AN1053" s="19"/>
      <c r="AO1053" s="19"/>
      <c r="AP1053" s="19"/>
      <c r="AQ1053" s="19"/>
    </row>
    <row r="1054">
      <c r="A1054" s="14" t="s">
        <v>1570</v>
      </c>
      <c r="B1054" s="14" t="s">
        <v>1579</v>
      </c>
      <c r="C1054" s="14" t="s">
        <v>1551</v>
      </c>
      <c r="D1054" s="14" t="s">
        <v>1574</v>
      </c>
      <c r="E1054" s="17">
        <v>46300.0</v>
      </c>
      <c r="F1054" s="18">
        <v>4.0</v>
      </c>
      <c r="G1054" s="18">
        <v>0.0</v>
      </c>
      <c r="H1054" s="18">
        <v>876.0</v>
      </c>
      <c r="I1054" s="18">
        <v>0.0</v>
      </c>
      <c r="J1054" s="18">
        <v>2.302198</v>
      </c>
      <c r="K1054" s="18">
        <v>3.702169</v>
      </c>
      <c r="L1054" s="18">
        <v>3.499748</v>
      </c>
      <c r="M1054" s="18">
        <v>1.576772</v>
      </c>
      <c r="N1054" s="18">
        <v>0.425905</v>
      </c>
      <c r="O1054" s="18">
        <v>0.503704</v>
      </c>
      <c r="P1054" s="18">
        <v>0.503704</v>
      </c>
      <c r="Q1054" s="18">
        <v>0.67381</v>
      </c>
      <c r="R1054" s="18">
        <v>0.947884</v>
      </c>
      <c r="S1054" s="18">
        <v>0.947884</v>
      </c>
      <c r="T1054" s="18">
        <v>0.503704</v>
      </c>
      <c r="U1054" s="18">
        <v>0.503704</v>
      </c>
      <c r="V1054" s="18">
        <v>0.67381</v>
      </c>
      <c r="W1054" s="18">
        <v>0.947884</v>
      </c>
      <c r="X1054" s="18">
        <v>0.947884</v>
      </c>
      <c r="Y1054" s="18">
        <v>0.925542</v>
      </c>
      <c r="Z1054" s="18">
        <v>0.298595</v>
      </c>
      <c r="AA1054" s="18">
        <v>0.38767</v>
      </c>
      <c r="AB1054" s="18">
        <v>0.449039</v>
      </c>
      <c r="AC1054" s="18">
        <v>0.60345</v>
      </c>
      <c r="AD1054" s="18">
        <v>4.264085</v>
      </c>
      <c r="AE1054" s="18">
        <v>5.38276</v>
      </c>
      <c r="AF1054" s="18">
        <v>8.815595</v>
      </c>
      <c r="AG1054" s="18">
        <v>10.92109</v>
      </c>
      <c r="AH1054" s="18">
        <v>0.0</v>
      </c>
      <c r="AI1054" s="18">
        <v>2.969963</v>
      </c>
      <c r="AJ1054" s="18">
        <v>2.824952</v>
      </c>
      <c r="AK1054" s="18">
        <v>1.185804</v>
      </c>
      <c r="AL1054" s="19" t="s">
        <v>58</v>
      </c>
      <c r="AM1054" s="19"/>
      <c r="AN1054" s="19"/>
      <c r="AO1054" s="19"/>
      <c r="AP1054" s="19"/>
      <c r="AQ1054" s="19"/>
    </row>
    <row r="1055">
      <c r="A1055" s="14" t="s">
        <v>1561</v>
      </c>
      <c r="B1055" s="14" t="s">
        <v>1580</v>
      </c>
      <c r="C1055" s="14" t="s">
        <v>1551</v>
      </c>
      <c r="D1055" s="14" t="s">
        <v>1574</v>
      </c>
      <c r="E1055" s="14" t="s">
        <v>62</v>
      </c>
      <c r="F1055" s="18">
        <v>4.0</v>
      </c>
      <c r="G1055" s="18">
        <v>0.0</v>
      </c>
      <c r="H1055" s="18">
        <v>0.0</v>
      </c>
      <c r="I1055" s="18">
        <v>0.0</v>
      </c>
      <c r="J1055" s="18">
        <v>0.0</v>
      </c>
      <c r="K1055" s="18">
        <v>0.0</v>
      </c>
      <c r="L1055" s="18">
        <v>0.0</v>
      </c>
      <c r="M1055" s="18">
        <v>0.0</v>
      </c>
      <c r="N1055" s="18">
        <v>0.0</v>
      </c>
      <c r="O1055" s="18">
        <v>0.0</v>
      </c>
      <c r="P1055" s="18">
        <v>0.0</v>
      </c>
      <c r="Q1055" s="18">
        <v>0.0</v>
      </c>
      <c r="R1055" s="18">
        <v>0.0</v>
      </c>
      <c r="S1055" s="18">
        <v>0.0</v>
      </c>
      <c r="T1055" s="18">
        <v>0.0</v>
      </c>
      <c r="U1055" s="18">
        <v>0.0</v>
      </c>
      <c r="V1055" s="18">
        <v>0.0</v>
      </c>
      <c r="W1055" s="18">
        <v>0.0</v>
      </c>
      <c r="X1055" s="18">
        <v>0.0</v>
      </c>
      <c r="Y1055" s="18">
        <v>0.0</v>
      </c>
      <c r="Z1055" s="18">
        <v>0.298595</v>
      </c>
      <c r="AA1055" s="18">
        <v>0.38767</v>
      </c>
      <c r="AB1055" s="18">
        <v>0.449039</v>
      </c>
      <c r="AC1055" s="18">
        <v>0.60345</v>
      </c>
      <c r="AD1055" s="18">
        <v>0.0</v>
      </c>
      <c r="AE1055" s="18">
        <v>0.0</v>
      </c>
      <c r="AF1055" s="18">
        <v>0.0</v>
      </c>
      <c r="AG1055" s="18">
        <v>0.0</v>
      </c>
      <c r="AH1055" s="18">
        <v>0.0</v>
      </c>
      <c r="AI1055" s="18">
        <v>2.969963</v>
      </c>
      <c r="AJ1055" s="18">
        <v>2.824952</v>
      </c>
      <c r="AK1055" s="18">
        <v>1.185804</v>
      </c>
      <c r="AL1055" s="19" t="s">
        <v>58</v>
      </c>
      <c r="AM1055" s="19"/>
      <c r="AN1055" s="19"/>
      <c r="AO1055" s="19"/>
      <c r="AP1055" s="19"/>
      <c r="AQ1055" s="19"/>
    </row>
    <row r="1056">
      <c r="A1056" s="14" t="s">
        <v>1566</v>
      </c>
      <c r="B1056" s="14" t="s">
        <v>1581</v>
      </c>
      <c r="C1056" s="14" t="s">
        <v>1551</v>
      </c>
      <c r="D1056" s="14" t="s">
        <v>1582</v>
      </c>
      <c r="E1056" s="14" t="s">
        <v>72</v>
      </c>
      <c r="F1056" s="18">
        <v>1.0</v>
      </c>
      <c r="G1056" s="18">
        <v>0.0</v>
      </c>
      <c r="H1056" s="18">
        <v>0.0</v>
      </c>
      <c r="I1056" s="18">
        <v>0.0</v>
      </c>
      <c r="J1056" s="18">
        <v>0.0</v>
      </c>
      <c r="K1056" s="18">
        <v>0.0</v>
      </c>
      <c r="L1056" s="18">
        <v>0.0</v>
      </c>
      <c r="M1056" s="18">
        <v>0.0</v>
      </c>
      <c r="N1056" s="18">
        <v>0.0</v>
      </c>
      <c r="O1056" s="18">
        <v>0.0</v>
      </c>
      <c r="P1056" s="18">
        <v>0.0</v>
      </c>
      <c r="Q1056" s="18">
        <v>0.0</v>
      </c>
      <c r="R1056" s="18">
        <v>0.0</v>
      </c>
      <c r="S1056" s="18">
        <v>0.0</v>
      </c>
      <c r="T1056" s="18">
        <v>0.0</v>
      </c>
      <c r="U1056" s="18">
        <v>0.0</v>
      </c>
      <c r="V1056" s="18">
        <v>0.0</v>
      </c>
      <c r="W1056" s="18">
        <v>0.0</v>
      </c>
      <c r="X1056" s="18">
        <v>0.0</v>
      </c>
      <c r="Y1056" s="18">
        <v>0.0</v>
      </c>
      <c r="Z1056" s="18">
        <v>0.033333</v>
      </c>
      <c r="AA1056" s="18">
        <v>0.291667</v>
      </c>
      <c r="AB1056" s="18">
        <v>0.138735</v>
      </c>
      <c r="AC1056" s="18">
        <v>0.108333</v>
      </c>
      <c r="AD1056" s="18">
        <v>1.337611</v>
      </c>
      <c r="AE1056" s="18">
        <v>3.251716</v>
      </c>
      <c r="AF1056" s="18">
        <v>2.500765</v>
      </c>
      <c r="AG1056" s="18">
        <v>1.185804</v>
      </c>
      <c r="AH1056" s="18">
        <v>0.0</v>
      </c>
      <c r="AI1056" s="18">
        <v>2.969963</v>
      </c>
      <c r="AJ1056" s="18">
        <v>2.824952</v>
      </c>
      <c r="AK1056" s="18">
        <v>1.185804</v>
      </c>
      <c r="AL1056" s="19" t="s">
        <v>58</v>
      </c>
      <c r="AM1056" s="19"/>
      <c r="AN1056" s="19"/>
      <c r="AO1056" s="19"/>
      <c r="AP1056" s="19"/>
      <c r="AQ1056" s="19"/>
    </row>
    <row r="1057">
      <c r="A1057" s="14" t="s">
        <v>1558</v>
      </c>
      <c r="B1057" s="14" t="s">
        <v>1583</v>
      </c>
      <c r="C1057" s="14" t="s">
        <v>1551</v>
      </c>
      <c r="D1057" s="14" t="s">
        <v>1582</v>
      </c>
      <c r="E1057" s="14" t="s">
        <v>75</v>
      </c>
      <c r="F1057" s="18">
        <v>1.0</v>
      </c>
      <c r="G1057" s="18">
        <v>0.0</v>
      </c>
      <c r="H1057" s="18">
        <v>191.0</v>
      </c>
      <c r="I1057" s="18">
        <v>0.0</v>
      </c>
      <c r="J1057" s="18">
        <v>0.428571</v>
      </c>
      <c r="K1057" s="18">
        <v>0.507407</v>
      </c>
      <c r="L1057" s="18">
        <v>0.508537</v>
      </c>
      <c r="M1057" s="18">
        <v>0.507407</v>
      </c>
      <c r="N1057" s="18">
        <v>1.0</v>
      </c>
      <c r="O1057" s="18">
        <v>0.507407</v>
      </c>
      <c r="P1057" s="18">
        <v>0.507407</v>
      </c>
      <c r="Q1057" s="18">
        <v>0.507407</v>
      </c>
      <c r="R1057" s="18">
        <v>0.507407</v>
      </c>
      <c r="S1057" s="18">
        <v>0.507407</v>
      </c>
      <c r="T1057" s="18">
        <v>0.507407</v>
      </c>
      <c r="U1057" s="18">
        <v>0.507407</v>
      </c>
      <c r="V1057" s="18">
        <v>0.507407</v>
      </c>
      <c r="W1057" s="18">
        <v>0.507407</v>
      </c>
      <c r="X1057" s="18">
        <v>0.507407</v>
      </c>
      <c r="Y1057" s="18">
        <v>0.507407</v>
      </c>
      <c r="Z1057" s="18">
        <v>0.033333</v>
      </c>
      <c r="AA1057" s="18">
        <v>0.291667</v>
      </c>
      <c r="AB1057" s="18">
        <v>0.138735</v>
      </c>
      <c r="AC1057" s="18">
        <v>0.108333</v>
      </c>
      <c r="AD1057" s="18">
        <v>1.624378</v>
      </c>
      <c r="AE1057" s="18">
        <v>1.662267</v>
      </c>
      <c r="AF1057" s="18">
        <v>3.941176</v>
      </c>
      <c r="AG1057" s="18">
        <v>2.79282</v>
      </c>
      <c r="AH1057" s="18">
        <v>0.0</v>
      </c>
      <c r="AI1057" s="18">
        <v>2.969963</v>
      </c>
      <c r="AJ1057" s="18">
        <v>2.824952</v>
      </c>
      <c r="AK1057" s="18">
        <v>1.185804</v>
      </c>
      <c r="AL1057" s="19" t="s">
        <v>58</v>
      </c>
      <c r="AM1057" s="19"/>
      <c r="AN1057" s="19"/>
      <c r="AO1057" s="19"/>
      <c r="AP1057" s="19"/>
      <c r="AQ1057" s="19"/>
    </row>
    <row r="1058">
      <c r="A1058" s="14" t="s">
        <v>1549</v>
      </c>
      <c r="B1058" s="14" t="s">
        <v>1584</v>
      </c>
      <c r="C1058" s="14" t="s">
        <v>1551</v>
      </c>
      <c r="D1058" s="14" t="s">
        <v>1582</v>
      </c>
      <c r="E1058" s="14" t="s">
        <v>60</v>
      </c>
      <c r="F1058" s="18">
        <v>3.0</v>
      </c>
      <c r="G1058" s="18">
        <v>1.0</v>
      </c>
      <c r="H1058" s="18">
        <v>261.0</v>
      </c>
      <c r="I1058" s="18">
        <v>63.0</v>
      </c>
      <c r="J1058" s="18">
        <v>0.071429</v>
      </c>
      <c r="K1058" s="18">
        <v>0.325</v>
      </c>
      <c r="L1058" s="18">
        <v>0.226243</v>
      </c>
      <c r="M1058" s="18">
        <v>0.291667</v>
      </c>
      <c r="N1058" s="18">
        <v>0.897436</v>
      </c>
      <c r="O1058" s="18">
        <v>0.0</v>
      </c>
      <c r="P1058" s="18">
        <v>0.0</v>
      </c>
      <c r="Q1058" s="18">
        <v>0.0</v>
      </c>
      <c r="R1058" s="18">
        <v>0.033333</v>
      </c>
      <c r="S1058" s="18">
        <v>0.291667</v>
      </c>
      <c r="T1058" s="18">
        <v>0.033333</v>
      </c>
      <c r="U1058" s="18">
        <v>0.033333</v>
      </c>
      <c r="V1058" s="18">
        <v>0.033333</v>
      </c>
      <c r="W1058" s="18">
        <v>0.291667</v>
      </c>
      <c r="X1058" s="18">
        <v>0.291667</v>
      </c>
      <c r="Y1058" s="18">
        <v>0.108333</v>
      </c>
      <c r="Z1058" s="18">
        <v>0.033333</v>
      </c>
      <c r="AA1058" s="18">
        <v>0.291667</v>
      </c>
      <c r="AB1058" s="18">
        <v>0.138735</v>
      </c>
      <c r="AC1058" s="18">
        <v>0.108333</v>
      </c>
      <c r="AD1058" s="18">
        <v>1.07037</v>
      </c>
      <c r="AE1058" s="18">
        <v>1.583339</v>
      </c>
      <c r="AF1058" s="18">
        <v>2.762231</v>
      </c>
      <c r="AG1058" s="18">
        <v>0.768519</v>
      </c>
      <c r="AH1058" s="18">
        <v>0.0</v>
      </c>
      <c r="AI1058" s="18">
        <v>2.969963</v>
      </c>
      <c r="AJ1058" s="18">
        <v>2.824952</v>
      </c>
      <c r="AK1058" s="18">
        <v>1.185804</v>
      </c>
      <c r="AL1058" s="19" t="s">
        <v>58</v>
      </c>
      <c r="AM1058" s="19"/>
      <c r="AN1058" s="19"/>
      <c r="AO1058" s="19"/>
      <c r="AP1058" s="19"/>
      <c r="AQ1058" s="19"/>
    </row>
    <row r="1059">
      <c r="A1059" s="14" t="s">
        <v>1561</v>
      </c>
      <c r="B1059" s="14" t="s">
        <v>1585</v>
      </c>
      <c r="C1059" s="14" t="s">
        <v>1551</v>
      </c>
      <c r="D1059" s="14" t="s">
        <v>1582</v>
      </c>
      <c r="E1059" s="14" t="s">
        <v>62</v>
      </c>
      <c r="F1059" s="18">
        <v>1.0</v>
      </c>
      <c r="G1059" s="18">
        <v>0.0</v>
      </c>
      <c r="H1059" s="18">
        <v>0.0</v>
      </c>
      <c r="I1059" s="18">
        <v>0.0</v>
      </c>
      <c r="J1059" s="18">
        <v>0.0</v>
      </c>
      <c r="K1059" s="18">
        <v>0.0</v>
      </c>
      <c r="L1059" s="18">
        <v>0.0</v>
      </c>
      <c r="M1059" s="18">
        <v>0.0</v>
      </c>
      <c r="N1059" s="18">
        <v>0.0</v>
      </c>
      <c r="O1059" s="18">
        <v>0.0</v>
      </c>
      <c r="P1059" s="18">
        <v>0.0</v>
      </c>
      <c r="Q1059" s="18">
        <v>0.0</v>
      </c>
      <c r="R1059" s="18">
        <v>0.0</v>
      </c>
      <c r="S1059" s="18">
        <v>0.0</v>
      </c>
      <c r="T1059" s="18">
        <v>0.0</v>
      </c>
      <c r="U1059" s="18">
        <v>0.0</v>
      </c>
      <c r="V1059" s="18">
        <v>0.0</v>
      </c>
      <c r="W1059" s="18">
        <v>0.0</v>
      </c>
      <c r="X1059" s="18">
        <v>0.0</v>
      </c>
      <c r="Y1059" s="18">
        <v>0.0</v>
      </c>
      <c r="Z1059" s="18">
        <v>0.033333</v>
      </c>
      <c r="AA1059" s="18">
        <v>0.291667</v>
      </c>
      <c r="AB1059" s="18">
        <v>0.138735</v>
      </c>
      <c r="AC1059" s="18">
        <v>0.108333</v>
      </c>
      <c r="AD1059" s="18">
        <v>0.0</v>
      </c>
      <c r="AE1059" s="18">
        <v>0.0</v>
      </c>
      <c r="AF1059" s="18">
        <v>0.0</v>
      </c>
      <c r="AG1059" s="18">
        <v>0.0</v>
      </c>
      <c r="AH1059" s="18">
        <v>0.0</v>
      </c>
      <c r="AI1059" s="18">
        <v>2.969963</v>
      </c>
      <c r="AJ1059" s="18">
        <v>2.824952</v>
      </c>
      <c r="AK1059" s="18">
        <v>1.185804</v>
      </c>
      <c r="AL1059" s="19" t="s">
        <v>58</v>
      </c>
      <c r="AM1059" s="19"/>
      <c r="AN1059" s="19"/>
      <c r="AO1059" s="19"/>
      <c r="AP1059" s="19"/>
      <c r="AQ1059" s="19"/>
    </row>
    <row r="1060">
      <c r="A1060" s="14" t="s">
        <v>1553</v>
      </c>
      <c r="B1060" s="14" t="s">
        <v>1586</v>
      </c>
      <c r="C1060" s="14" t="s">
        <v>1551</v>
      </c>
      <c r="D1060" s="14" t="s">
        <v>1587</v>
      </c>
      <c r="E1060" s="14" t="s">
        <v>88</v>
      </c>
      <c r="F1060" s="18">
        <v>5.0</v>
      </c>
      <c r="G1060" s="18">
        <v>0.0</v>
      </c>
      <c r="H1060" s="18">
        <v>1913.0</v>
      </c>
      <c r="I1060" s="18">
        <v>0.0</v>
      </c>
      <c r="J1060" s="18">
        <v>21.84403</v>
      </c>
      <c r="K1060" s="18">
        <v>23.04565</v>
      </c>
      <c r="L1060" s="18">
        <v>24.30883</v>
      </c>
      <c r="M1060" s="18">
        <v>11.48072</v>
      </c>
      <c r="N1060" s="18">
        <v>0.498173</v>
      </c>
      <c r="O1060" s="18">
        <v>0.0</v>
      </c>
      <c r="P1060" s="18">
        <v>0.0</v>
      </c>
      <c r="Q1060" s="18">
        <v>0.0</v>
      </c>
      <c r="R1060" s="18">
        <v>0.333333</v>
      </c>
      <c r="S1060" s="18">
        <v>11.2316</v>
      </c>
      <c r="T1060" s="18">
        <v>0.333333</v>
      </c>
      <c r="U1060" s="18">
        <v>0.333333</v>
      </c>
      <c r="V1060" s="18">
        <v>0.333333</v>
      </c>
      <c r="W1060" s="18">
        <v>11.2316</v>
      </c>
      <c r="X1060" s="18">
        <v>11.48072</v>
      </c>
      <c r="Y1060" s="18">
        <v>4.609131</v>
      </c>
      <c r="Z1060" s="18">
        <v>0.0</v>
      </c>
      <c r="AA1060" s="18">
        <v>3.21958</v>
      </c>
      <c r="AB1060" s="18">
        <v>1.626812</v>
      </c>
      <c r="AC1060" s="18">
        <v>2.415874</v>
      </c>
      <c r="AD1060" s="18">
        <v>8.056252</v>
      </c>
      <c r="AE1060" s="18">
        <v>11.48072</v>
      </c>
      <c r="AF1060" s="18">
        <v>8.625667</v>
      </c>
      <c r="AG1060" s="18">
        <v>4.609131</v>
      </c>
      <c r="AH1060" s="18">
        <v>0.0</v>
      </c>
      <c r="AI1060" s="18">
        <v>2.969963</v>
      </c>
      <c r="AJ1060" s="18">
        <v>2.824952</v>
      </c>
      <c r="AK1060" s="18">
        <v>1.185804</v>
      </c>
      <c r="AL1060" s="19" t="s">
        <v>58</v>
      </c>
      <c r="AM1060" s="19"/>
      <c r="AN1060" s="19"/>
      <c r="AO1060" s="19"/>
      <c r="AP1060" s="19"/>
      <c r="AQ1060" s="19"/>
    </row>
    <row r="1061">
      <c r="A1061" s="14" t="s">
        <v>1556</v>
      </c>
      <c r="B1061" s="14" t="s">
        <v>1588</v>
      </c>
      <c r="C1061" s="14" t="s">
        <v>1551</v>
      </c>
      <c r="D1061" s="14" t="s">
        <v>1587</v>
      </c>
      <c r="E1061" s="17">
        <v>46310.0</v>
      </c>
      <c r="F1061" s="18">
        <v>4.0</v>
      </c>
      <c r="G1061" s="18">
        <v>0.0</v>
      </c>
      <c r="H1061" s="18">
        <v>1140.0</v>
      </c>
      <c r="I1061" s="18">
        <v>0.0</v>
      </c>
      <c r="J1061" s="18">
        <v>8.056388</v>
      </c>
      <c r="K1061" s="18">
        <v>9.663496</v>
      </c>
      <c r="L1061" s="18">
        <v>9.232296</v>
      </c>
      <c r="M1061" s="18">
        <v>3.733398</v>
      </c>
      <c r="N1061" s="18">
        <v>0.38634</v>
      </c>
      <c r="O1061" s="18">
        <v>0.309524</v>
      </c>
      <c r="P1061" s="18">
        <v>0.309524</v>
      </c>
      <c r="Q1061" s="18">
        <v>2.127778</v>
      </c>
      <c r="R1061" s="18">
        <v>3.492796</v>
      </c>
      <c r="S1061" s="18">
        <v>3.492796</v>
      </c>
      <c r="T1061" s="18">
        <v>0.309524</v>
      </c>
      <c r="U1061" s="18">
        <v>0.309524</v>
      </c>
      <c r="V1061" s="18">
        <v>2.127778</v>
      </c>
      <c r="W1061" s="18">
        <v>3.492796</v>
      </c>
      <c r="X1061" s="18">
        <v>3.492796</v>
      </c>
      <c r="Y1061" s="18">
        <v>2.415874</v>
      </c>
      <c r="Z1061" s="18">
        <v>0.0</v>
      </c>
      <c r="AA1061" s="18">
        <v>3.21958</v>
      </c>
      <c r="AB1061" s="18">
        <v>1.626812</v>
      </c>
      <c r="AC1061" s="18">
        <v>2.415874</v>
      </c>
      <c r="AD1061" s="18">
        <v>2.911595</v>
      </c>
      <c r="AE1061" s="18">
        <v>3.143347</v>
      </c>
      <c r="AF1061" s="18">
        <v>4.002541</v>
      </c>
      <c r="AG1061" s="18">
        <v>2.415874</v>
      </c>
      <c r="AH1061" s="18">
        <v>0.0</v>
      </c>
      <c r="AI1061" s="18">
        <v>2.969963</v>
      </c>
      <c r="AJ1061" s="18">
        <v>2.824952</v>
      </c>
      <c r="AK1061" s="18">
        <v>1.185804</v>
      </c>
      <c r="AL1061" s="19" t="s">
        <v>58</v>
      </c>
      <c r="AM1061" s="19"/>
      <c r="AN1061" s="19"/>
      <c r="AO1061" s="19"/>
      <c r="AP1061" s="19"/>
      <c r="AQ1061" s="19"/>
    </row>
    <row r="1062">
      <c r="A1062" s="14" t="s">
        <v>1566</v>
      </c>
      <c r="B1062" s="14" t="s">
        <v>1589</v>
      </c>
      <c r="C1062" s="14" t="s">
        <v>1551</v>
      </c>
      <c r="D1062" s="14" t="s">
        <v>1587</v>
      </c>
      <c r="E1062" s="14" t="s">
        <v>72</v>
      </c>
      <c r="F1062" s="18">
        <v>4.0</v>
      </c>
      <c r="G1062" s="18">
        <v>0.0</v>
      </c>
      <c r="H1062" s="18">
        <v>581.0</v>
      </c>
      <c r="I1062" s="18">
        <v>0.0</v>
      </c>
      <c r="J1062" s="18">
        <v>4.29647</v>
      </c>
      <c r="K1062" s="18">
        <v>4.743216</v>
      </c>
      <c r="L1062" s="18">
        <v>4.961411</v>
      </c>
      <c r="M1062" s="18">
        <v>4.546995</v>
      </c>
      <c r="N1062" s="18">
        <v>0.958631</v>
      </c>
      <c r="O1062" s="18">
        <v>0.0</v>
      </c>
      <c r="P1062" s="18">
        <v>0.0</v>
      </c>
      <c r="Q1062" s="18">
        <v>0.0</v>
      </c>
      <c r="R1062" s="18">
        <v>0.196221</v>
      </c>
      <c r="S1062" s="18">
        <v>0.196221</v>
      </c>
      <c r="T1062" s="18">
        <v>0.196221</v>
      </c>
      <c r="U1062" s="18">
        <v>0.196221</v>
      </c>
      <c r="V1062" s="18">
        <v>0.196221</v>
      </c>
      <c r="W1062" s="18">
        <v>4.546995</v>
      </c>
      <c r="X1062" s="18">
        <v>4.546995</v>
      </c>
      <c r="Y1062" s="18">
        <v>1.185804</v>
      </c>
      <c r="Z1062" s="18">
        <v>0.0</v>
      </c>
      <c r="AA1062" s="18">
        <v>3.21958</v>
      </c>
      <c r="AB1062" s="18">
        <v>1.626812</v>
      </c>
      <c r="AC1062" s="18">
        <v>2.415874</v>
      </c>
      <c r="AD1062" s="18">
        <v>1.337611</v>
      </c>
      <c r="AE1062" s="18">
        <v>3.251716</v>
      </c>
      <c r="AF1062" s="18">
        <v>2.500765</v>
      </c>
      <c r="AG1062" s="18">
        <v>1.185804</v>
      </c>
      <c r="AH1062" s="18">
        <v>0.0</v>
      </c>
      <c r="AI1062" s="18">
        <v>2.969963</v>
      </c>
      <c r="AJ1062" s="18">
        <v>2.824952</v>
      </c>
      <c r="AK1062" s="18">
        <v>1.185804</v>
      </c>
      <c r="AL1062" s="19" t="s">
        <v>58</v>
      </c>
      <c r="AM1062" s="19"/>
      <c r="AN1062" s="19"/>
      <c r="AO1062" s="19"/>
      <c r="AP1062" s="19"/>
      <c r="AQ1062" s="19"/>
    </row>
    <row r="1063">
      <c r="A1063" s="14" t="s">
        <v>1558</v>
      </c>
      <c r="B1063" s="14" t="s">
        <v>1590</v>
      </c>
      <c r="C1063" s="14" t="s">
        <v>1551</v>
      </c>
      <c r="D1063" s="14" t="s">
        <v>1587</v>
      </c>
      <c r="E1063" s="14" t="s">
        <v>75</v>
      </c>
      <c r="F1063" s="18">
        <v>3.0</v>
      </c>
      <c r="G1063" s="18">
        <v>0.0</v>
      </c>
      <c r="H1063" s="18">
        <v>988.0</v>
      </c>
      <c r="I1063" s="18">
        <v>0.0</v>
      </c>
      <c r="J1063" s="18">
        <v>9.7331</v>
      </c>
      <c r="K1063" s="18">
        <v>8.37846</v>
      </c>
      <c r="L1063" s="18">
        <v>7.571997</v>
      </c>
      <c r="M1063" s="18">
        <v>5.309963</v>
      </c>
      <c r="N1063" s="18">
        <v>0.633764</v>
      </c>
      <c r="O1063" s="18">
        <v>0.6</v>
      </c>
      <c r="P1063" s="18">
        <v>0.6</v>
      </c>
      <c r="Q1063" s="18">
        <v>0.6</v>
      </c>
      <c r="R1063" s="18">
        <v>2.468497</v>
      </c>
      <c r="S1063" s="18">
        <v>5.309963</v>
      </c>
      <c r="T1063" s="18">
        <v>0.6</v>
      </c>
      <c r="U1063" s="18">
        <v>0.6</v>
      </c>
      <c r="V1063" s="18">
        <v>0.6</v>
      </c>
      <c r="W1063" s="18">
        <v>2.468497</v>
      </c>
      <c r="X1063" s="18">
        <v>5.309963</v>
      </c>
      <c r="Y1063" s="18">
        <v>2.79282</v>
      </c>
      <c r="Z1063" s="18">
        <v>0.0</v>
      </c>
      <c r="AA1063" s="18">
        <v>3.21958</v>
      </c>
      <c r="AB1063" s="18">
        <v>1.626812</v>
      </c>
      <c r="AC1063" s="18">
        <v>2.415874</v>
      </c>
      <c r="AD1063" s="18">
        <v>1.624378</v>
      </c>
      <c r="AE1063" s="18">
        <v>1.662267</v>
      </c>
      <c r="AF1063" s="18">
        <v>3.941176</v>
      </c>
      <c r="AG1063" s="18">
        <v>2.79282</v>
      </c>
      <c r="AH1063" s="18">
        <v>0.0</v>
      </c>
      <c r="AI1063" s="18">
        <v>2.969963</v>
      </c>
      <c r="AJ1063" s="18">
        <v>2.824952</v>
      </c>
      <c r="AK1063" s="18">
        <v>1.185804</v>
      </c>
      <c r="AL1063" s="19" t="s">
        <v>58</v>
      </c>
      <c r="AM1063" s="19"/>
      <c r="AN1063" s="19"/>
      <c r="AO1063" s="19"/>
      <c r="AP1063" s="19"/>
      <c r="AQ1063" s="19"/>
    </row>
    <row r="1064">
      <c r="A1064" s="14" t="s">
        <v>1549</v>
      </c>
      <c r="B1064" s="14" t="s">
        <v>1591</v>
      </c>
      <c r="C1064" s="14" t="s">
        <v>1551</v>
      </c>
      <c r="D1064" s="14" t="s">
        <v>1587</v>
      </c>
      <c r="E1064" s="14" t="s">
        <v>60</v>
      </c>
      <c r="F1064" s="18">
        <v>9.0</v>
      </c>
      <c r="G1064" s="18">
        <v>0.0</v>
      </c>
      <c r="H1064" s="18">
        <v>2119.0</v>
      </c>
      <c r="I1064" s="18">
        <v>0.0</v>
      </c>
      <c r="J1064" s="18">
        <v>19.03765</v>
      </c>
      <c r="K1064" s="18">
        <v>19.76899</v>
      </c>
      <c r="L1064" s="18">
        <v>19.20978</v>
      </c>
      <c r="M1064" s="18">
        <v>11.99465</v>
      </c>
      <c r="N1064" s="18">
        <v>0.60674</v>
      </c>
      <c r="O1064" s="18">
        <v>0.033333</v>
      </c>
      <c r="P1064" s="18">
        <v>0.233333</v>
      </c>
      <c r="Q1064" s="18">
        <v>0.510764</v>
      </c>
      <c r="R1064" s="18">
        <v>1.949455</v>
      </c>
      <c r="S1064" s="18">
        <v>2.300114</v>
      </c>
      <c r="T1064" s="18">
        <v>0.033333</v>
      </c>
      <c r="U1064" s="18">
        <v>0.233333</v>
      </c>
      <c r="V1064" s="18">
        <v>0.510764</v>
      </c>
      <c r="W1064" s="18">
        <v>1.949455</v>
      </c>
      <c r="X1064" s="18">
        <v>2.300114</v>
      </c>
      <c r="Y1064" s="18">
        <v>2.196555</v>
      </c>
      <c r="Z1064" s="18">
        <v>0.0</v>
      </c>
      <c r="AA1064" s="18">
        <v>3.21958</v>
      </c>
      <c r="AB1064" s="18">
        <v>1.626812</v>
      </c>
      <c r="AC1064" s="18">
        <v>2.415874</v>
      </c>
      <c r="AD1064" s="18">
        <v>1.07037</v>
      </c>
      <c r="AE1064" s="18">
        <v>1.583339</v>
      </c>
      <c r="AF1064" s="18">
        <v>2.762231</v>
      </c>
      <c r="AG1064" s="18">
        <v>0.768519</v>
      </c>
      <c r="AH1064" s="18">
        <v>0.0</v>
      </c>
      <c r="AI1064" s="18">
        <v>2.969963</v>
      </c>
      <c r="AJ1064" s="18">
        <v>2.824952</v>
      </c>
      <c r="AK1064" s="18">
        <v>1.185804</v>
      </c>
      <c r="AL1064" s="19" t="s">
        <v>58</v>
      </c>
      <c r="AM1064" s="19"/>
      <c r="AN1064" s="19"/>
      <c r="AO1064" s="19"/>
      <c r="AP1064" s="19"/>
      <c r="AQ1064" s="19"/>
    </row>
    <row r="1065">
      <c r="A1065" s="14" t="s">
        <v>1570</v>
      </c>
      <c r="B1065" s="14" t="s">
        <v>1592</v>
      </c>
      <c r="C1065" s="14" t="s">
        <v>1551</v>
      </c>
      <c r="D1065" s="14" t="s">
        <v>1587</v>
      </c>
      <c r="E1065" s="20">
        <v>46300.0</v>
      </c>
      <c r="F1065" s="18">
        <v>9.0</v>
      </c>
      <c r="G1065" s="18">
        <v>0.0</v>
      </c>
      <c r="H1065" s="18">
        <v>4332.0</v>
      </c>
      <c r="I1065" s="18">
        <v>0.0</v>
      </c>
      <c r="J1065" s="18">
        <v>47.98315</v>
      </c>
      <c r="K1065" s="18">
        <v>48.27705</v>
      </c>
      <c r="L1065" s="18">
        <v>46.26337</v>
      </c>
      <c r="M1065" s="18">
        <v>23.95382</v>
      </c>
      <c r="N1065" s="18">
        <v>0.496174</v>
      </c>
      <c r="O1065" s="18">
        <v>0.0</v>
      </c>
      <c r="P1065" s="18">
        <v>2.614559</v>
      </c>
      <c r="Q1065" s="18">
        <v>3.21958</v>
      </c>
      <c r="R1065" s="18">
        <v>4.229894</v>
      </c>
      <c r="S1065" s="18">
        <v>5.572108</v>
      </c>
      <c r="T1065" s="18">
        <v>2.614559</v>
      </c>
      <c r="U1065" s="18">
        <v>3.21958</v>
      </c>
      <c r="V1065" s="18">
        <v>3.304323</v>
      </c>
      <c r="W1065" s="18">
        <v>5.38276</v>
      </c>
      <c r="X1065" s="18">
        <v>5.572108</v>
      </c>
      <c r="Y1065" s="18">
        <v>5.364116</v>
      </c>
      <c r="Z1065" s="18">
        <v>0.0</v>
      </c>
      <c r="AA1065" s="18">
        <v>3.21958</v>
      </c>
      <c r="AB1065" s="18">
        <v>1.626812</v>
      </c>
      <c r="AC1065" s="18">
        <v>2.415874</v>
      </c>
      <c r="AD1065" s="18">
        <v>4.264085</v>
      </c>
      <c r="AE1065" s="18">
        <v>5.38276</v>
      </c>
      <c r="AF1065" s="18">
        <v>8.815595</v>
      </c>
      <c r="AG1065" s="18">
        <v>10.92109</v>
      </c>
      <c r="AH1065" s="18">
        <v>0.0</v>
      </c>
      <c r="AI1065" s="18">
        <v>2.969963</v>
      </c>
      <c r="AJ1065" s="18">
        <v>2.824952</v>
      </c>
      <c r="AK1065" s="18">
        <v>1.185804</v>
      </c>
      <c r="AL1065" s="19" t="s">
        <v>58</v>
      </c>
      <c r="AM1065" s="19"/>
      <c r="AN1065" s="19"/>
      <c r="AO1065" s="19"/>
      <c r="AP1065" s="19"/>
      <c r="AQ1065" s="19"/>
    </row>
    <row r="1066">
      <c r="A1066" s="14" t="s">
        <v>1561</v>
      </c>
      <c r="B1066" s="14" t="s">
        <v>1593</v>
      </c>
      <c r="C1066" s="14" t="s">
        <v>1551</v>
      </c>
      <c r="D1066" s="14" t="s">
        <v>1587</v>
      </c>
      <c r="E1066" s="14" t="s">
        <v>62</v>
      </c>
      <c r="F1066" s="18">
        <v>36.0</v>
      </c>
      <c r="G1066" s="18">
        <v>4.0</v>
      </c>
      <c r="H1066" s="18">
        <v>381.0</v>
      </c>
      <c r="I1066" s="18">
        <v>381.0</v>
      </c>
      <c r="J1066" s="18">
        <v>0.0</v>
      </c>
      <c r="K1066" s="18">
        <v>0.0</v>
      </c>
      <c r="L1066" s="18">
        <v>0.0</v>
      </c>
      <c r="M1066" s="18">
        <v>0.0</v>
      </c>
      <c r="N1066" s="18">
        <v>0.0</v>
      </c>
      <c r="O1066" s="18">
        <v>0.0</v>
      </c>
      <c r="P1066" s="18">
        <v>0.0</v>
      </c>
      <c r="Q1066" s="18">
        <v>0.0</v>
      </c>
      <c r="R1066" s="18">
        <v>0.0</v>
      </c>
      <c r="S1066" s="18">
        <v>0.0</v>
      </c>
      <c r="T1066" s="18">
        <v>0.0</v>
      </c>
      <c r="U1066" s="18">
        <v>0.0</v>
      </c>
      <c r="V1066" s="18">
        <v>0.0</v>
      </c>
      <c r="W1066" s="18">
        <v>0.0</v>
      </c>
      <c r="X1066" s="18">
        <v>0.0</v>
      </c>
      <c r="Y1066" s="18">
        <v>0.0</v>
      </c>
      <c r="Z1066" s="18">
        <v>0.0</v>
      </c>
      <c r="AA1066" s="18">
        <v>3.21958</v>
      </c>
      <c r="AB1066" s="18">
        <v>1.626812</v>
      </c>
      <c r="AC1066" s="18">
        <v>2.415874</v>
      </c>
      <c r="AD1066" s="18">
        <v>0.0</v>
      </c>
      <c r="AE1066" s="18">
        <v>0.0</v>
      </c>
      <c r="AF1066" s="18">
        <v>0.0</v>
      </c>
      <c r="AG1066" s="18">
        <v>0.0</v>
      </c>
      <c r="AH1066" s="18">
        <v>0.0</v>
      </c>
      <c r="AI1066" s="18">
        <v>2.969963</v>
      </c>
      <c r="AJ1066" s="18">
        <v>2.824952</v>
      </c>
      <c r="AK1066" s="18">
        <v>1.185804</v>
      </c>
      <c r="AL1066" s="19" t="s">
        <v>58</v>
      </c>
      <c r="AM1066" s="19"/>
      <c r="AN1066" s="19"/>
      <c r="AO1066" s="19"/>
      <c r="AP1066" s="19"/>
      <c r="AQ1066" s="19"/>
    </row>
    <row r="1067">
      <c r="A1067" s="14" t="s">
        <v>1556</v>
      </c>
      <c r="B1067" s="14" t="s">
        <v>1594</v>
      </c>
      <c r="C1067" s="14" t="s">
        <v>1551</v>
      </c>
      <c r="D1067" s="14" t="s">
        <v>1595</v>
      </c>
      <c r="E1067" s="17">
        <v>46310.0</v>
      </c>
      <c r="F1067" s="18">
        <v>9.0</v>
      </c>
      <c r="G1067" s="18">
        <v>0.0</v>
      </c>
      <c r="H1067" s="18">
        <v>3030.0</v>
      </c>
      <c r="I1067" s="18">
        <v>0.0</v>
      </c>
      <c r="J1067" s="18">
        <v>21.96304</v>
      </c>
      <c r="K1067" s="18">
        <v>23.28948</v>
      </c>
      <c r="L1067" s="18">
        <v>25.18301</v>
      </c>
      <c r="M1067" s="18">
        <v>10.18666</v>
      </c>
      <c r="N1067" s="18">
        <v>0.437393</v>
      </c>
      <c r="O1067" s="18">
        <v>0.247884</v>
      </c>
      <c r="P1067" s="18">
        <v>0.592418</v>
      </c>
      <c r="Q1067" s="18">
        <v>1.858833</v>
      </c>
      <c r="R1067" s="18">
        <v>2.034921</v>
      </c>
      <c r="S1067" s="18">
        <v>3.571284</v>
      </c>
      <c r="T1067" s="18">
        <v>0.247884</v>
      </c>
      <c r="U1067" s="18">
        <v>0.592418</v>
      </c>
      <c r="V1067" s="18">
        <v>1.858833</v>
      </c>
      <c r="W1067" s="18">
        <v>2.034921</v>
      </c>
      <c r="X1067" s="18">
        <v>3.571284</v>
      </c>
      <c r="Y1067" s="18">
        <v>2.58772</v>
      </c>
      <c r="Z1067" s="18">
        <v>1.667552</v>
      </c>
      <c r="AA1067" s="18">
        <v>2.034921</v>
      </c>
      <c r="AB1067" s="18">
        <v>2.747707</v>
      </c>
      <c r="AC1067" s="18">
        <v>2.58772</v>
      </c>
      <c r="AD1067" s="18">
        <v>2.911595</v>
      </c>
      <c r="AE1067" s="18">
        <v>3.143347</v>
      </c>
      <c r="AF1067" s="18">
        <v>4.002541</v>
      </c>
      <c r="AG1067" s="18">
        <v>2.415874</v>
      </c>
      <c r="AH1067" s="18">
        <v>0.0</v>
      </c>
      <c r="AI1067" s="18">
        <v>2.969963</v>
      </c>
      <c r="AJ1067" s="18">
        <v>2.824952</v>
      </c>
      <c r="AK1067" s="18">
        <v>1.185804</v>
      </c>
      <c r="AL1067" s="19" t="s">
        <v>58</v>
      </c>
      <c r="AM1067" s="19"/>
      <c r="AN1067" s="19"/>
      <c r="AO1067" s="19"/>
      <c r="AP1067" s="19"/>
      <c r="AQ1067" s="19"/>
    </row>
    <row r="1068">
      <c r="A1068" s="14" t="s">
        <v>1566</v>
      </c>
      <c r="B1068" s="14" t="s">
        <v>1596</v>
      </c>
      <c r="C1068" s="14" t="s">
        <v>1551</v>
      </c>
      <c r="D1068" s="14" t="s">
        <v>1595</v>
      </c>
      <c r="E1068" s="14" t="s">
        <v>72</v>
      </c>
      <c r="F1068" s="18">
        <v>3.0</v>
      </c>
      <c r="G1068" s="18">
        <v>0.0</v>
      </c>
      <c r="H1068" s="18">
        <v>1202.0</v>
      </c>
      <c r="I1068" s="18">
        <v>0.0</v>
      </c>
      <c r="J1068" s="18">
        <v>16.13914</v>
      </c>
      <c r="K1068" s="18">
        <v>14.13376</v>
      </c>
      <c r="L1068" s="18">
        <v>13.33085</v>
      </c>
      <c r="M1068" s="18">
        <v>7.266391</v>
      </c>
      <c r="N1068" s="18">
        <v>0.514116</v>
      </c>
      <c r="O1068" s="18">
        <v>3.251716</v>
      </c>
      <c r="P1068" s="18">
        <v>3.251716</v>
      </c>
      <c r="Q1068" s="18">
        <v>3.251716</v>
      </c>
      <c r="R1068" s="18">
        <v>3.615655</v>
      </c>
      <c r="S1068" s="18">
        <v>7.266391</v>
      </c>
      <c r="T1068" s="18">
        <v>3.251716</v>
      </c>
      <c r="U1068" s="18">
        <v>3.251716</v>
      </c>
      <c r="V1068" s="18">
        <v>3.251716</v>
      </c>
      <c r="W1068" s="18">
        <v>3.615655</v>
      </c>
      <c r="X1068" s="18">
        <v>7.266391</v>
      </c>
      <c r="Y1068" s="18">
        <v>4.711254</v>
      </c>
      <c r="Z1068" s="18">
        <v>1.667552</v>
      </c>
      <c r="AA1068" s="18">
        <v>2.034921</v>
      </c>
      <c r="AB1068" s="18">
        <v>2.747707</v>
      </c>
      <c r="AC1068" s="18">
        <v>2.58772</v>
      </c>
      <c r="AD1068" s="18">
        <v>1.337611</v>
      </c>
      <c r="AE1068" s="18">
        <v>3.251716</v>
      </c>
      <c r="AF1068" s="18">
        <v>2.500765</v>
      </c>
      <c r="AG1068" s="18">
        <v>1.185804</v>
      </c>
      <c r="AH1068" s="18">
        <v>0.0</v>
      </c>
      <c r="AI1068" s="18">
        <v>2.969963</v>
      </c>
      <c r="AJ1068" s="18">
        <v>2.824952</v>
      </c>
      <c r="AK1068" s="18">
        <v>1.185804</v>
      </c>
      <c r="AL1068" s="19" t="s">
        <v>58</v>
      </c>
      <c r="AM1068" s="19"/>
      <c r="AN1068" s="19"/>
      <c r="AO1068" s="19"/>
      <c r="AP1068" s="19"/>
      <c r="AQ1068" s="19"/>
    </row>
    <row r="1069">
      <c r="A1069" s="14" t="s">
        <v>1558</v>
      </c>
      <c r="B1069" s="14" t="s">
        <v>1597</v>
      </c>
      <c r="C1069" s="14" t="s">
        <v>1551</v>
      </c>
      <c r="D1069" s="14" t="s">
        <v>1595</v>
      </c>
      <c r="E1069" s="14" t="s">
        <v>75</v>
      </c>
      <c r="F1069" s="18">
        <v>2.0</v>
      </c>
      <c r="G1069" s="18">
        <v>0.0</v>
      </c>
      <c r="H1069" s="18">
        <v>466.0</v>
      </c>
      <c r="I1069" s="18">
        <v>0.0</v>
      </c>
      <c r="J1069" s="18">
        <v>3.517782</v>
      </c>
      <c r="K1069" s="18">
        <v>3.329818</v>
      </c>
      <c r="L1069" s="18">
        <v>3.190874</v>
      </c>
      <c r="M1069" s="18">
        <v>1.667552</v>
      </c>
      <c r="N1069" s="18">
        <v>0.500794</v>
      </c>
      <c r="O1069" s="18">
        <v>1.662267</v>
      </c>
      <c r="P1069" s="18">
        <v>1.662267</v>
      </c>
      <c r="Q1069" s="18">
        <v>1.662267</v>
      </c>
      <c r="R1069" s="18">
        <v>1.667552</v>
      </c>
      <c r="S1069" s="18">
        <v>1.667552</v>
      </c>
      <c r="T1069" s="18">
        <v>1.662267</v>
      </c>
      <c r="U1069" s="18">
        <v>1.662267</v>
      </c>
      <c r="V1069" s="18">
        <v>1.662267</v>
      </c>
      <c r="W1069" s="18">
        <v>1.667552</v>
      </c>
      <c r="X1069" s="18">
        <v>1.667552</v>
      </c>
      <c r="Y1069" s="18">
        <v>1.664909</v>
      </c>
      <c r="Z1069" s="18">
        <v>1.667552</v>
      </c>
      <c r="AA1069" s="18">
        <v>2.034921</v>
      </c>
      <c r="AB1069" s="18">
        <v>2.747707</v>
      </c>
      <c r="AC1069" s="18">
        <v>2.58772</v>
      </c>
      <c r="AD1069" s="18">
        <v>1.624378</v>
      </c>
      <c r="AE1069" s="18">
        <v>1.662267</v>
      </c>
      <c r="AF1069" s="18">
        <v>3.941176</v>
      </c>
      <c r="AG1069" s="18">
        <v>2.79282</v>
      </c>
      <c r="AH1069" s="18">
        <v>0.0</v>
      </c>
      <c r="AI1069" s="18">
        <v>2.969963</v>
      </c>
      <c r="AJ1069" s="18">
        <v>2.824952</v>
      </c>
      <c r="AK1069" s="18">
        <v>1.185804</v>
      </c>
      <c r="AL1069" s="19" t="s">
        <v>58</v>
      </c>
      <c r="AM1069" s="19"/>
      <c r="AN1069" s="19"/>
      <c r="AO1069" s="19"/>
      <c r="AP1069" s="19"/>
      <c r="AQ1069" s="19"/>
    </row>
    <row r="1070">
      <c r="A1070" s="14" t="s">
        <v>1549</v>
      </c>
      <c r="B1070" s="14" t="s">
        <v>1598</v>
      </c>
      <c r="C1070" s="14" t="s">
        <v>1551</v>
      </c>
      <c r="D1070" s="14" t="s">
        <v>1595</v>
      </c>
      <c r="E1070" s="14" t="s">
        <v>60</v>
      </c>
      <c r="F1070" s="18">
        <v>2.0</v>
      </c>
      <c r="G1070" s="18">
        <v>0.0</v>
      </c>
      <c r="H1070" s="18">
        <v>482.0</v>
      </c>
      <c r="I1070" s="18">
        <v>0.0</v>
      </c>
      <c r="J1070" s="18">
        <v>1.142857</v>
      </c>
      <c r="K1070" s="18">
        <v>1.537037</v>
      </c>
      <c r="L1070" s="18">
        <v>1.571218</v>
      </c>
      <c r="M1070" s="18">
        <v>1.07037</v>
      </c>
      <c r="N1070" s="18">
        <v>0.696386</v>
      </c>
      <c r="O1070" s="18">
        <v>0.466667</v>
      </c>
      <c r="P1070" s="18">
        <v>0.466667</v>
      </c>
      <c r="Q1070" s="18">
        <v>0.466667</v>
      </c>
      <c r="R1070" s="18">
        <v>1.07037</v>
      </c>
      <c r="S1070" s="18">
        <v>1.07037</v>
      </c>
      <c r="T1070" s="18">
        <v>0.466667</v>
      </c>
      <c r="U1070" s="18">
        <v>0.466667</v>
      </c>
      <c r="V1070" s="18">
        <v>0.466667</v>
      </c>
      <c r="W1070" s="18">
        <v>1.07037</v>
      </c>
      <c r="X1070" s="18">
        <v>1.07037</v>
      </c>
      <c r="Y1070" s="18">
        <v>0.768519</v>
      </c>
      <c r="Z1070" s="18">
        <v>1.667552</v>
      </c>
      <c r="AA1070" s="18">
        <v>2.034921</v>
      </c>
      <c r="AB1070" s="18">
        <v>2.747707</v>
      </c>
      <c r="AC1070" s="18">
        <v>2.58772</v>
      </c>
      <c r="AD1070" s="18">
        <v>1.07037</v>
      </c>
      <c r="AE1070" s="18">
        <v>1.583339</v>
      </c>
      <c r="AF1070" s="18">
        <v>2.762231</v>
      </c>
      <c r="AG1070" s="18">
        <v>0.768519</v>
      </c>
      <c r="AH1070" s="18">
        <v>0.0</v>
      </c>
      <c r="AI1070" s="18">
        <v>2.969963</v>
      </c>
      <c r="AJ1070" s="18">
        <v>2.824952</v>
      </c>
      <c r="AK1070" s="18">
        <v>1.185804</v>
      </c>
      <c r="AL1070" s="19" t="s">
        <v>58</v>
      </c>
      <c r="AM1070" s="19"/>
      <c r="AN1070" s="19"/>
      <c r="AO1070" s="19"/>
      <c r="AP1070" s="19"/>
      <c r="AQ1070" s="19"/>
    </row>
    <row r="1071">
      <c r="A1071" s="14" t="s">
        <v>1570</v>
      </c>
      <c r="B1071" s="14" t="s">
        <v>1599</v>
      </c>
      <c r="C1071" s="14" t="s">
        <v>1551</v>
      </c>
      <c r="D1071" s="14" t="s">
        <v>1595</v>
      </c>
      <c r="E1071" s="20">
        <v>46300.0</v>
      </c>
      <c r="F1071" s="18">
        <v>1.0</v>
      </c>
      <c r="G1071" s="18">
        <v>0.0</v>
      </c>
      <c r="H1071" s="18">
        <v>1718.0</v>
      </c>
      <c r="I1071" s="18">
        <v>0.0</v>
      </c>
      <c r="J1071" s="18">
        <v>15.98901</v>
      </c>
      <c r="K1071" s="18">
        <v>20.90716</v>
      </c>
      <c r="L1071" s="18">
        <v>22.99984</v>
      </c>
      <c r="M1071" s="18">
        <v>20.90716</v>
      </c>
      <c r="N1071" s="18">
        <v>1.0</v>
      </c>
      <c r="O1071" s="18">
        <v>20.90716</v>
      </c>
      <c r="P1071" s="18">
        <v>20.90716</v>
      </c>
      <c r="Q1071" s="18">
        <v>20.90716</v>
      </c>
      <c r="R1071" s="18">
        <v>20.90716</v>
      </c>
      <c r="S1071" s="18">
        <v>20.90716</v>
      </c>
      <c r="T1071" s="18">
        <v>20.90716</v>
      </c>
      <c r="U1071" s="18">
        <v>20.90716</v>
      </c>
      <c r="V1071" s="18">
        <v>20.90716</v>
      </c>
      <c r="W1071" s="18">
        <v>20.90716</v>
      </c>
      <c r="X1071" s="18">
        <v>20.90716</v>
      </c>
      <c r="Y1071" s="18">
        <v>20.90716</v>
      </c>
      <c r="Z1071" s="18">
        <v>1.667552</v>
      </c>
      <c r="AA1071" s="18">
        <v>2.034921</v>
      </c>
      <c r="AB1071" s="18">
        <v>2.747707</v>
      </c>
      <c r="AC1071" s="18">
        <v>2.58772</v>
      </c>
      <c r="AD1071" s="18">
        <v>4.264085</v>
      </c>
      <c r="AE1071" s="18">
        <v>5.38276</v>
      </c>
      <c r="AF1071" s="18">
        <v>8.815595</v>
      </c>
      <c r="AG1071" s="18">
        <v>10.92109</v>
      </c>
      <c r="AH1071" s="18">
        <v>0.0</v>
      </c>
      <c r="AI1071" s="18">
        <v>2.969963</v>
      </c>
      <c r="AJ1071" s="18">
        <v>2.824952</v>
      </c>
      <c r="AK1071" s="18">
        <v>1.185804</v>
      </c>
      <c r="AL1071" s="19" t="s">
        <v>58</v>
      </c>
      <c r="AM1071" s="19"/>
      <c r="AN1071" s="19"/>
      <c r="AO1071" s="19"/>
      <c r="AP1071" s="19"/>
      <c r="AQ1071" s="19"/>
    </row>
    <row r="1072">
      <c r="A1072" s="14" t="s">
        <v>1561</v>
      </c>
      <c r="B1072" s="14" t="s">
        <v>1600</v>
      </c>
      <c r="C1072" s="14" t="s">
        <v>1551</v>
      </c>
      <c r="D1072" s="14" t="s">
        <v>1595</v>
      </c>
      <c r="E1072" s="14" t="s">
        <v>62</v>
      </c>
      <c r="F1072" s="18">
        <v>6.0</v>
      </c>
      <c r="G1072" s="18">
        <v>3.0</v>
      </c>
      <c r="H1072" s="18">
        <v>205.0</v>
      </c>
      <c r="I1072" s="18">
        <v>205.0</v>
      </c>
      <c r="J1072" s="18">
        <v>0.0</v>
      </c>
      <c r="K1072" s="18">
        <v>0.0</v>
      </c>
      <c r="L1072" s="18">
        <v>0.0</v>
      </c>
      <c r="M1072" s="18">
        <v>0.0</v>
      </c>
      <c r="N1072" s="18">
        <v>0.0</v>
      </c>
      <c r="O1072" s="18">
        <v>0.0</v>
      </c>
      <c r="P1072" s="18">
        <v>0.0</v>
      </c>
      <c r="Q1072" s="18">
        <v>0.0</v>
      </c>
      <c r="R1072" s="18">
        <v>0.0</v>
      </c>
      <c r="S1072" s="18">
        <v>0.0</v>
      </c>
      <c r="T1072" s="18">
        <v>0.0</v>
      </c>
      <c r="U1072" s="18">
        <v>0.0</v>
      </c>
      <c r="V1072" s="18">
        <v>0.0</v>
      </c>
      <c r="W1072" s="18">
        <v>0.0</v>
      </c>
      <c r="X1072" s="18">
        <v>0.0</v>
      </c>
      <c r="Y1072" s="18">
        <v>0.0</v>
      </c>
      <c r="Z1072" s="18">
        <v>1.667552</v>
      </c>
      <c r="AA1072" s="18">
        <v>2.034921</v>
      </c>
      <c r="AB1072" s="18">
        <v>2.747707</v>
      </c>
      <c r="AC1072" s="18">
        <v>2.58772</v>
      </c>
      <c r="AD1072" s="18">
        <v>0.0</v>
      </c>
      <c r="AE1072" s="18">
        <v>0.0</v>
      </c>
      <c r="AF1072" s="18">
        <v>0.0</v>
      </c>
      <c r="AG1072" s="18">
        <v>0.0</v>
      </c>
      <c r="AH1072" s="18">
        <v>0.0</v>
      </c>
      <c r="AI1072" s="18">
        <v>2.969963</v>
      </c>
      <c r="AJ1072" s="18">
        <v>2.824952</v>
      </c>
      <c r="AK1072" s="18">
        <v>1.185804</v>
      </c>
      <c r="AL1072" s="19" t="s">
        <v>58</v>
      </c>
      <c r="AM1072" s="19"/>
      <c r="AN1072" s="19"/>
      <c r="AO1072" s="19"/>
      <c r="AP1072" s="19"/>
      <c r="AQ1072" s="19"/>
    </row>
    <row r="1073">
      <c r="A1073" s="14" t="s">
        <v>1601</v>
      </c>
      <c r="B1073" s="14" t="s">
        <v>137</v>
      </c>
      <c r="C1073" s="14" t="s">
        <v>1602</v>
      </c>
      <c r="D1073" s="14" t="s">
        <v>135</v>
      </c>
      <c r="E1073" s="17">
        <v>46310.0</v>
      </c>
      <c r="F1073" s="18">
        <v>1.0</v>
      </c>
      <c r="G1073" s="18">
        <v>0.0</v>
      </c>
      <c r="H1073" s="18">
        <v>0.0</v>
      </c>
      <c r="I1073" s="18">
        <v>0.0</v>
      </c>
      <c r="J1073" s="18">
        <v>0.0</v>
      </c>
      <c r="K1073" s="18">
        <v>0.0</v>
      </c>
      <c r="L1073" s="18">
        <v>0.0</v>
      </c>
      <c r="M1073" s="18">
        <v>0.0</v>
      </c>
      <c r="N1073" s="18">
        <v>0.0</v>
      </c>
      <c r="O1073" s="18">
        <v>0.0</v>
      </c>
      <c r="P1073" s="18">
        <v>0.0</v>
      </c>
      <c r="Q1073" s="18">
        <v>0.0</v>
      </c>
      <c r="R1073" s="18">
        <v>0.0</v>
      </c>
      <c r="S1073" s="18">
        <v>0.0</v>
      </c>
      <c r="T1073" s="18">
        <v>0.0</v>
      </c>
      <c r="U1073" s="18">
        <v>0.0</v>
      </c>
      <c r="V1073" s="18">
        <v>0.0</v>
      </c>
      <c r="W1073" s="18">
        <v>0.0</v>
      </c>
      <c r="X1073" s="18">
        <v>0.0</v>
      </c>
      <c r="Y1073" s="18">
        <v>0.0</v>
      </c>
      <c r="Z1073" s="18">
        <v>0.0</v>
      </c>
      <c r="AA1073" s="18">
        <v>1.683333</v>
      </c>
      <c r="AB1073" s="18">
        <v>0.752185</v>
      </c>
      <c r="AC1073" s="18">
        <v>0.0</v>
      </c>
      <c r="AD1073" s="18">
        <v>0.0</v>
      </c>
      <c r="AE1073" s="18">
        <v>0.0</v>
      </c>
      <c r="AF1073" s="18">
        <v>0.0</v>
      </c>
      <c r="AG1073" s="18">
        <v>0.0</v>
      </c>
      <c r="AH1073" s="18">
        <v>0.0</v>
      </c>
      <c r="AI1073" s="18">
        <v>0.0</v>
      </c>
      <c r="AJ1073" s="18">
        <v>0.0</v>
      </c>
      <c r="AK1073" s="18">
        <v>0.0</v>
      </c>
      <c r="AL1073" s="19" t="s">
        <v>58</v>
      </c>
      <c r="AM1073" s="19"/>
      <c r="AN1073" s="19"/>
      <c r="AO1073" s="19"/>
      <c r="AP1073" s="19"/>
      <c r="AQ1073" s="19"/>
    </row>
    <row r="1074">
      <c r="A1074" s="14" t="s">
        <v>1603</v>
      </c>
      <c r="B1074" s="14" t="s">
        <v>1029</v>
      </c>
      <c r="C1074" s="14" t="s">
        <v>1602</v>
      </c>
      <c r="D1074" s="14" t="s">
        <v>1031</v>
      </c>
      <c r="E1074" s="14" t="s">
        <v>60</v>
      </c>
      <c r="F1074" s="18">
        <v>10.0</v>
      </c>
      <c r="G1074" s="18">
        <v>10.0</v>
      </c>
      <c r="H1074" s="18">
        <v>53.0</v>
      </c>
      <c r="I1074" s="18">
        <v>53.0</v>
      </c>
      <c r="J1074" s="18">
        <v>0.0</v>
      </c>
      <c r="K1074" s="18">
        <v>0.0</v>
      </c>
      <c r="L1074" s="18">
        <v>0.0</v>
      </c>
      <c r="M1074" s="18">
        <v>0.0</v>
      </c>
      <c r="N1074" s="18">
        <v>0.0</v>
      </c>
      <c r="O1074" s="18">
        <v>0.0</v>
      </c>
      <c r="P1074" s="18">
        <v>0.0</v>
      </c>
      <c r="Q1074" s="18">
        <v>0.0</v>
      </c>
      <c r="R1074" s="18">
        <v>0.0</v>
      </c>
      <c r="S1074" s="18">
        <v>0.0</v>
      </c>
      <c r="T1074" s="18">
        <v>0.0</v>
      </c>
      <c r="U1074" s="18">
        <v>0.0</v>
      </c>
      <c r="V1074" s="18">
        <v>0.0</v>
      </c>
      <c r="W1074" s="18">
        <v>0.0</v>
      </c>
      <c r="X1074" s="18">
        <v>0.0</v>
      </c>
      <c r="Y1074" s="18">
        <v>0.0</v>
      </c>
      <c r="Z1074" s="18">
        <v>0.0</v>
      </c>
      <c r="AA1074" s="18">
        <v>0.0</v>
      </c>
      <c r="AB1074" s="18">
        <v>0.0</v>
      </c>
      <c r="AC1074" s="18">
        <v>0.0</v>
      </c>
      <c r="AD1074" s="18">
        <v>0.0</v>
      </c>
      <c r="AE1074" s="18">
        <v>0.0</v>
      </c>
      <c r="AF1074" s="18">
        <v>0.0</v>
      </c>
      <c r="AG1074" s="18">
        <v>0.0</v>
      </c>
      <c r="AH1074" s="18">
        <v>0.0</v>
      </c>
      <c r="AI1074" s="18">
        <v>0.0</v>
      </c>
      <c r="AJ1074" s="18">
        <v>0.0</v>
      </c>
      <c r="AK1074" s="18">
        <v>0.0</v>
      </c>
      <c r="AL1074" s="19" t="s">
        <v>58</v>
      </c>
      <c r="AM1074" s="19"/>
      <c r="AN1074" s="19"/>
      <c r="AO1074" s="19"/>
      <c r="AP1074" s="19"/>
      <c r="AQ1074" s="19"/>
    </row>
    <row r="1075">
      <c r="A1075" s="14" t="s">
        <v>1604</v>
      </c>
      <c r="B1075" s="14" t="s">
        <v>1453</v>
      </c>
      <c r="C1075" s="14" t="s">
        <v>1602</v>
      </c>
      <c r="D1075" s="14" t="s">
        <v>1031</v>
      </c>
      <c r="E1075" s="14" t="s">
        <v>62</v>
      </c>
      <c r="F1075" s="18">
        <v>21.0</v>
      </c>
      <c r="G1075" s="18">
        <v>14.0</v>
      </c>
      <c r="H1075" s="18">
        <v>36.0</v>
      </c>
      <c r="I1075" s="18">
        <v>36.0</v>
      </c>
      <c r="J1075" s="18">
        <v>0.0</v>
      </c>
      <c r="K1075" s="18">
        <v>0.0</v>
      </c>
      <c r="L1075" s="18">
        <v>0.0</v>
      </c>
      <c r="M1075" s="18">
        <v>0.0</v>
      </c>
      <c r="N1075" s="18">
        <v>0.0</v>
      </c>
      <c r="O1075" s="18">
        <v>0.0</v>
      </c>
      <c r="P1075" s="18">
        <v>0.0</v>
      </c>
      <c r="Q1075" s="18">
        <v>0.0</v>
      </c>
      <c r="R1075" s="18">
        <v>0.0</v>
      </c>
      <c r="S1075" s="18">
        <v>0.0</v>
      </c>
      <c r="T1075" s="18">
        <v>0.0</v>
      </c>
      <c r="U1075" s="18">
        <v>0.0</v>
      </c>
      <c r="V1075" s="18">
        <v>0.0</v>
      </c>
      <c r="W1075" s="18">
        <v>0.0</v>
      </c>
      <c r="X1075" s="18">
        <v>0.0</v>
      </c>
      <c r="Y1075" s="18">
        <v>0.0</v>
      </c>
      <c r="Z1075" s="18">
        <v>0.0</v>
      </c>
      <c r="AA1075" s="18">
        <v>0.0</v>
      </c>
      <c r="AB1075" s="18">
        <v>0.0</v>
      </c>
      <c r="AC1075" s="18">
        <v>0.0</v>
      </c>
      <c r="AD1075" s="18">
        <v>0.0</v>
      </c>
      <c r="AE1075" s="18">
        <v>0.0</v>
      </c>
      <c r="AF1075" s="18">
        <v>0.0</v>
      </c>
      <c r="AG1075" s="18">
        <v>0.0</v>
      </c>
      <c r="AH1075" s="18">
        <v>0.0</v>
      </c>
      <c r="AI1075" s="18">
        <v>0.0</v>
      </c>
      <c r="AJ1075" s="18">
        <v>0.0</v>
      </c>
      <c r="AK1075" s="18">
        <v>0.0</v>
      </c>
      <c r="AL1075" s="19" t="s">
        <v>58</v>
      </c>
      <c r="AM1075" s="19"/>
      <c r="AN1075" s="19"/>
      <c r="AO1075" s="19"/>
      <c r="AP1075" s="19"/>
      <c r="AQ1075" s="19"/>
    </row>
    <row r="1076">
      <c r="A1076" s="14" t="s">
        <v>1603</v>
      </c>
      <c r="B1076" s="14" t="s">
        <v>1605</v>
      </c>
      <c r="C1076" s="14" t="s">
        <v>1602</v>
      </c>
      <c r="D1076" s="14" t="s">
        <v>1606</v>
      </c>
      <c r="E1076" s="14" t="s">
        <v>60</v>
      </c>
      <c r="F1076" s="18">
        <v>2.0</v>
      </c>
      <c r="G1076" s="18">
        <v>2.0</v>
      </c>
      <c r="H1076" s="18">
        <v>7.0</v>
      </c>
      <c r="I1076" s="18">
        <v>7.0</v>
      </c>
      <c r="J1076" s="18">
        <v>0.0</v>
      </c>
      <c r="K1076" s="18">
        <v>0.0</v>
      </c>
      <c r="L1076" s="18">
        <v>0.0</v>
      </c>
      <c r="M1076" s="18">
        <v>0.0</v>
      </c>
      <c r="N1076" s="18">
        <v>0.0</v>
      </c>
      <c r="O1076" s="18">
        <v>0.0</v>
      </c>
      <c r="P1076" s="18">
        <v>0.0</v>
      </c>
      <c r="Q1076" s="18">
        <v>0.0</v>
      </c>
      <c r="R1076" s="18">
        <v>0.0</v>
      </c>
      <c r="S1076" s="18">
        <v>0.0</v>
      </c>
      <c r="T1076" s="18">
        <v>0.0</v>
      </c>
      <c r="U1076" s="18">
        <v>0.0</v>
      </c>
      <c r="V1076" s="18">
        <v>0.0</v>
      </c>
      <c r="W1076" s="18">
        <v>0.0</v>
      </c>
      <c r="X1076" s="18">
        <v>0.0</v>
      </c>
      <c r="Y1076" s="18">
        <v>0.0</v>
      </c>
      <c r="Z1076" s="18">
        <v>0.0</v>
      </c>
      <c r="AA1076" s="18">
        <v>0.0</v>
      </c>
      <c r="AB1076" s="18">
        <v>0.0</v>
      </c>
      <c r="AC1076" s="18">
        <v>0.0</v>
      </c>
      <c r="AD1076" s="18">
        <v>0.0</v>
      </c>
      <c r="AE1076" s="18">
        <v>0.0</v>
      </c>
      <c r="AF1076" s="18">
        <v>0.0</v>
      </c>
      <c r="AG1076" s="18">
        <v>0.0</v>
      </c>
      <c r="AH1076" s="18">
        <v>0.0</v>
      </c>
      <c r="AI1076" s="18">
        <v>0.0</v>
      </c>
      <c r="AJ1076" s="18">
        <v>0.0</v>
      </c>
      <c r="AK1076" s="18">
        <v>0.0</v>
      </c>
      <c r="AL1076" s="19" t="s">
        <v>58</v>
      </c>
      <c r="AM1076" s="19"/>
      <c r="AN1076" s="19"/>
      <c r="AO1076" s="19"/>
      <c r="AP1076" s="19"/>
      <c r="AQ1076" s="19"/>
    </row>
    <row r="1077">
      <c r="A1077" s="14" t="s">
        <v>1607</v>
      </c>
      <c r="B1077" s="14" t="s">
        <v>1608</v>
      </c>
      <c r="C1077" s="14" t="s">
        <v>1609</v>
      </c>
      <c r="D1077" s="14" t="s">
        <v>1610</v>
      </c>
      <c r="E1077" s="14" t="s">
        <v>62</v>
      </c>
      <c r="F1077" s="18">
        <v>1.0</v>
      </c>
      <c r="G1077" s="18">
        <v>0.0</v>
      </c>
      <c r="H1077" s="18">
        <v>0.0</v>
      </c>
      <c r="I1077" s="18">
        <v>0.0</v>
      </c>
      <c r="J1077" s="18">
        <v>0.0</v>
      </c>
      <c r="K1077" s="18">
        <v>0.0</v>
      </c>
      <c r="L1077" s="18">
        <v>0.0</v>
      </c>
      <c r="M1077" s="18">
        <v>0.0</v>
      </c>
      <c r="N1077" s="18">
        <v>0.0</v>
      </c>
      <c r="O1077" s="18">
        <v>0.0</v>
      </c>
      <c r="P1077" s="18">
        <v>0.0</v>
      </c>
      <c r="Q1077" s="18">
        <v>0.0</v>
      </c>
      <c r="R1077" s="18">
        <v>0.0</v>
      </c>
      <c r="S1077" s="18">
        <v>0.0</v>
      </c>
      <c r="T1077" s="18">
        <v>0.0</v>
      </c>
      <c r="U1077" s="18">
        <v>0.0</v>
      </c>
      <c r="V1077" s="18">
        <v>0.0</v>
      </c>
      <c r="W1077" s="18">
        <v>0.0</v>
      </c>
      <c r="X1077" s="18">
        <v>0.0</v>
      </c>
      <c r="Y1077" s="18">
        <v>0.0</v>
      </c>
      <c r="Z1077" s="18">
        <v>0.0</v>
      </c>
      <c r="AA1077" s="18">
        <v>0.0</v>
      </c>
      <c r="AB1077" s="18">
        <v>0.0</v>
      </c>
      <c r="AC1077" s="18">
        <v>0.0</v>
      </c>
      <c r="AD1077" s="18">
        <v>0.0</v>
      </c>
      <c r="AE1077" s="18">
        <v>0.0</v>
      </c>
      <c r="AF1077" s="18">
        <v>0.0</v>
      </c>
      <c r="AG1077" s="18">
        <v>0.0</v>
      </c>
      <c r="AH1077" s="18">
        <v>0.0</v>
      </c>
      <c r="AI1077" s="18">
        <v>0.0</v>
      </c>
      <c r="AJ1077" s="18">
        <v>0.0</v>
      </c>
      <c r="AK1077" s="18">
        <v>0.0</v>
      </c>
      <c r="AL1077" s="19" t="s">
        <v>58</v>
      </c>
      <c r="AM1077" s="19"/>
      <c r="AN1077" s="19"/>
      <c r="AO1077" s="19"/>
      <c r="AP1077" s="19"/>
      <c r="AQ1077" s="19"/>
    </row>
    <row r="1078">
      <c r="A1078" s="14" t="s">
        <v>1611</v>
      </c>
      <c r="B1078" s="14" t="s">
        <v>1608</v>
      </c>
      <c r="C1078" s="14" t="s">
        <v>1612</v>
      </c>
      <c r="D1078" s="14" t="s">
        <v>1610</v>
      </c>
      <c r="E1078" s="14" t="s">
        <v>62</v>
      </c>
      <c r="F1078" s="18">
        <v>1.0</v>
      </c>
      <c r="G1078" s="18">
        <v>0.0</v>
      </c>
      <c r="H1078" s="18">
        <v>0.0</v>
      </c>
      <c r="I1078" s="18">
        <v>0.0</v>
      </c>
      <c r="J1078" s="18">
        <v>0.0</v>
      </c>
      <c r="K1078" s="18">
        <v>0.0</v>
      </c>
      <c r="L1078" s="18">
        <v>0.0</v>
      </c>
      <c r="M1078" s="18">
        <v>0.0</v>
      </c>
      <c r="N1078" s="18">
        <v>0.0</v>
      </c>
      <c r="O1078" s="18">
        <v>0.0</v>
      </c>
      <c r="P1078" s="18">
        <v>0.0</v>
      </c>
      <c r="Q1078" s="18">
        <v>0.0</v>
      </c>
      <c r="R1078" s="18">
        <v>0.0</v>
      </c>
      <c r="S1078" s="18">
        <v>0.0</v>
      </c>
      <c r="T1078" s="18">
        <v>0.0</v>
      </c>
      <c r="U1078" s="18">
        <v>0.0</v>
      </c>
      <c r="V1078" s="18">
        <v>0.0</v>
      </c>
      <c r="W1078" s="18">
        <v>0.0</v>
      </c>
      <c r="X1078" s="18">
        <v>0.0</v>
      </c>
      <c r="Y1078" s="18">
        <v>0.0</v>
      </c>
      <c r="Z1078" s="18">
        <v>0.0</v>
      </c>
      <c r="AA1078" s="18">
        <v>0.0</v>
      </c>
      <c r="AB1078" s="18">
        <v>0.0</v>
      </c>
      <c r="AC1078" s="18">
        <v>0.0</v>
      </c>
      <c r="AD1078" s="18">
        <v>0.0</v>
      </c>
      <c r="AE1078" s="18">
        <v>0.0</v>
      </c>
      <c r="AF1078" s="18">
        <v>0.0</v>
      </c>
      <c r="AG1078" s="18">
        <v>0.0</v>
      </c>
      <c r="AH1078" s="18">
        <v>0.0</v>
      </c>
      <c r="AI1078" s="18">
        <v>0.0</v>
      </c>
      <c r="AJ1078" s="18">
        <v>0.0</v>
      </c>
      <c r="AK1078" s="18">
        <v>0.0</v>
      </c>
      <c r="AL1078" s="19" t="s">
        <v>58</v>
      </c>
      <c r="AM1078" s="19"/>
      <c r="AN1078" s="19"/>
      <c r="AO1078" s="19"/>
      <c r="AP1078" s="19"/>
      <c r="AQ1078" s="19"/>
    </row>
    <row r="1079">
      <c r="A1079" s="14" t="s">
        <v>1613</v>
      </c>
      <c r="B1079" s="14" t="s">
        <v>1614</v>
      </c>
      <c r="C1079" s="14" t="s">
        <v>1615</v>
      </c>
      <c r="D1079" s="14" t="s">
        <v>1616</v>
      </c>
      <c r="E1079" s="14" t="s">
        <v>62</v>
      </c>
      <c r="F1079" s="18">
        <v>1.0</v>
      </c>
      <c r="G1079" s="18">
        <v>0.0</v>
      </c>
      <c r="H1079" s="18">
        <v>0.0</v>
      </c>
      <c r="I1079" s="18">
        <v>0.0</v>
      </c>
      <c r="J1079" s="18">
        <v>0.0</v>
      </c>
      <c r="K1079" s="18">
        <v>0.0</v>
      </c>
      <c r="L1079" s="18">
        <v>0.0</v>
      </c>
      <c r="M1079" s="18">
        <v>0.0</v>
      </c>
      <c r="N1079" s="18">
        <v>0.0</v>
      </c>
      <c r="O1079" s="18">
        <v>0.0</v>
      </c>
      <c r="P1079" s="18">
        <v>0.0</v>
      </c>
      <c r="Q1079" s="18">
        <v>0.0</v>
      </c>
      <c r="R1079" s="18">
        <v>0.0</v>
      </c>
      <c r="S1079" s="18">
        <v>0.0</v>
      </c>
      <c r="T1079" s="18">
        <v>0.0</v>
      </c>
      <c r="U1079" s="18">
        <v>0.0</v>
      </c>
      <c r="V1079" s="18">
        <v>0.0</v>
      </c>
      <c r="W1079" s="18">
        <v>0.0</v>
      </c>
      <c r="X1079" s="18">
        <v>0.0</v>
      </c>
      <c r="Y1079" s="18">
        <v>0.0</v>
      </c>
      <c r="Z1079" s="18">
        <v>0.0</v>
      </c>
      <c r="AA1079" s="18">
        <v>0.0</v>
      </c>
      <c r="AB1079" s="18">
        <v>0.0</v>
      </c>
      <c r="AC1079" s="18">
        <v>0.0</v>
      </c>
      <c r="AD1079" s="18">
        <v>0.0</v>
      </c>
      <c r="AE1079" s="18">
        <v>0.0</v>
      </c>
      <c r="AF1079" s="18">
        <v>0.0</v>
      </c>
      <c r="AG1079" s="18">
        <v>0.0</v>
      </c>
      <c r="AH1079" s="18">
        <v>0.0</v>
      </c>
      <c r="AI1079" s="18">
        <v>0.0</v>
      </c>
      <c r="AJ1079" s="18">
        <v>0.0</v>
      </c>
      <c r="AK1079" s="18">
        <v>0.0</v>
      </c>
      <c r="AL1079" s="19" t="s">
        <v>58</v>
      </c>
      <c r="AM1079" s="19"/>
      <c r="AN1079" s="19"/>
      <c r="AO1079" s="19"/>
      <c r="AP1079" s="19"/>
      <c r="AQ1079" s="19"/>
    </row>
    <row r="1080">
      <c r="A1080" s="14" t="s">
        <v>1613</v>
      </c>
      <c r="B1080" s="14" t="s">
        <v>1617</v>
      </c>
      <c r="C1080" s="14" t="s">
        <v>1615</v>
      </c>
      <c r="D1080" s="14" t="s">
        <v>1618</v>
      </c>
      <c r="E1080" s="14" t="s">
        <v>62</v>
      </c>
      <c r="F1080" s="18">
        <v>9.0</v>
      </c>
      <c r="G1080" s="18">
        <v>0.0</v>
      </c>
      <c r="H1080" s="18">
        <v>0.0</v>
      </c>
      <c r="I1080" s="18">
        <v>0.0</v>
      </c>
      <c r="J1080" s="18">
        <v>0.0</v>
      </c>
      <c r="K1080" s="18">
        <v>0.0</v>
      </c>
      <c r="L1080" s="18">
        <v>0.0</v>
      </c>
      <c r="M1080" s="18">
        <v>0.0</v>
      </c>
      <c r="N1080" s="18">
        <v>0.0</v>
      </c>
      <c r="O1080" s="18">
        <v>0.0</v>
      </c>
      <c r="P1080" s="18">
        <v>0.0</v>
      </c>
      <c r="Q1080" s="18">
        <v>0.0</v>
      </c>
      <c r="R1080" s="18">
        <v>0.0</v>
      </c>
      <c r="S1080" s="18">
        <v>0.0</v>
      </c>
      <c r="T1080" s="18">
        <v>0.0</v>
      </c>
      <c r="U1080" s="18">
        <v>0.0</v>
      </c>
      <c r="V1080" s="18">
        <v>0.0</v>
      </c>
      <c r="W1080" s="18">
        <v>0.0</v>
      </c>
      <c r="X1080" s="18">
        <v>0.0</v>
      </c>
      <c r="Y1080" s="18">
        <v>0.0</v>
      </c>
      <c r="Z1080" s="18">
        <v>0.0</v>
      </c>
      <c r="AA1080" s="18">
        <v>0.0</v>
      </c>
      <c r="AB1080" s="18">
        <v>0.0</v>
      </c>
      <c r="AC1080" s="18">
        <v>0.0</v>
      </c>
      <c r="AD1080" s="18">
        <v>0.0</v>
      </c>
      <c r="AE1080" s="18">
        <v>0.0</v>
      </c>
      <c r="AF1080" s="18">
        <v>0.0</v>
      </c>
      <c r="AG1080" s="18">
        <v>0.0</v>
      </c>
      <c r="AH1080" s="18">
        <v>0.0</v>
      </c>
      <c r="AI1080" s="18">
        <v>0.0</v>
      </c>
      <c r="AJ1080" s="18">
        <v>0.0</v>
      </c>
      <c r="AK1080" s="18">
        <v>0.0</v>
      </c>
      <c r="AL1080" s="19" t="s">
        <v>58</v>
      </c>
      <c r="AM1080" s="19"/>
      <c r="AN1080" s="19"/>
      <c r="AO1080" s="19"/>
      <c r="AP1080" s="19"/>
      <c r="AQ1080" s="19"/>
    </row>
    <row r="1081">
      <c r="A1081" s="14" t="s">
        <v>1613</v>
      </c>
      <c r="B1081" s="14" t="s">
        <v>1619</v>
      </c>
      <c r="C1081" s="14" t="s">
        <v>1615</v>
      </c>
      <c r="D1081" s="14" t="s">
        <v>1620</v>
      </c>
      <c r="E1081" s="14" t="s">
        <v>62</v>
      </c>
      <c r="F1081" s="18">
        <v>1.0</v>
      </c>
      <c r="G1081" s="18">
        <v>0.0</v>
      </c>
      <c r="H1081" s="18">
        <v>0.0</v>
      </c>
      <c r="I1081" s="18">
        <v>0.0</v>
      </c>
      <c r="J1081" s="18">
        <v>0.0</v>
      </c>
      <c r="K1081" s="18">
        <v>0.0</v>
      </c>
      <c r="L1081" s="18">
        <v>0.0</v>
      </c>
      <c r="M1081" s="18">
        <v>0.0</v>
      </c>
      <c r="N1081" s="18">
        <v>0.0</v>
      </c>
      <c r="O1081" s="18">
        <v>0.0</v>
      </c>
      <c r="P1081" s="18">
        <v>0.0</v>
      </c>
      <c r="Q1081" s="18">
        <v>0.0</v>
      </c>
      <c r="R1081" s="18">
        <v>0.0</v>
      </c>
      <c r="S1081" s="18">
        <v>0.0</v>
      </c>
      <c r="T1081" s="18">
        <v>0.0</v>
      </c>
      <c r="U1081" s="18">
        <v>0.0</v>
      </c>
      <c r="V1081" s="18">
        <v>0.0</v>
      </c>
      <c r="W1081" s="18">
        <v>0.0</v>
      </c>
      <c r="X1081" s="18">
        <v>0.0</v>
      </c>
      <c r="Y1081" s="18">
        <v>0.0</v>
      </c>
      <c r="Z1081" s="18">
        <v>0.0</v>
      </c>
      <c r="AA1081" s="18">
        <v>0.0</v>
      </c>
      <c r="AB1081" s="18">
        <v>0.0</v>
      </c>
      <c r="AC1081" s="18">
        <v>0.0</v>
      </c>
      <c r="AD1081" s="18">
        <v>0.0</v>
      </c>
      <c r="AE1081" s="18">
        <v>0.0</v>
      </c>
      <c r="AF1081" s="18">
        <v>0.0</v>
      </c>
      <c r="AG1081" s="18">
        <v>0.0</v>
      </c>
      <c r="AH1081" s="18">
        <v>0.0</v>
      </c>
      <c r="AI1081" s="18">
        <v>0.0</v>
      </c>
      <c r="AJ1081" s="18">
        <v>0.0</v>
      </c>
      <c r="AK1081" s="18">
        <v>0.0</v>
      </c>
      <c r="AL1081" s="19" t="s">
        <v>58</v>
      </c>
      <c r="AM1081" s="19"/>
      <c r="AN1081" s="19"/>
      <c r="AO1081" s="19"/>
      <c r="AP1081" s="19"/>
      <c r="AQ1081" s="19"/>
    </row>
    <row r="1082">
      <c r="A1082" s="14" t="s">
        <v>1621</v>
      </c>
      <c r="B1082" s="14" t="s">
        <v>1622</v>
      </c>
      <c r="C1082" s="14" t="s">
        <v>1623</v>
      </c>
      <c r="D1082" s="14" t="s">
        <v>1624</v>
      </c>
      <c r="E1082" s="14" t="s">
        <v>62</v>
      </c>
      <c r="F1082" s="18">
        <v>9.0</v>
      </c>
      <c r="G1082" s="18">
        <v>0.0</v>
      </c>
      <c r="H1082" s="18">
        <v>0.0</v>
      </c>
      <c r="I1082" s="18">
        <v>0.0</v>
      </c>
      <c r="J1082" s="18">
        <v>0.0</v>
      </c>
      <c r="K1082" s="18">
        <v>0.0</v>
      </c>
      <c r="L1082" s="18">
        <v>0.0</v>
      </c>
      <c r="M1082" s="18">
        <v>0.0</v>
      </c>
      <c r="N1082" s="18">
        <v>0.0</v>
      </c>
      <c r="O1082" s="18">
        <v>0.0</v>
      </c>
      <c r="P1082" s="18">
        <v>0.0</v>
      </c>
      <c r="Q1082" s="18">
        <v>0.0</v>
      </c>
      <c r="R1082" s="18">
        <v>0.0</v>
      </c>
      <c r="S1082" s="18">
        <v>0.0</v>
      </c>
      <c r="T1082" s="18">
        <v>0.0</v>
      </c>
      <c r="U1082" s="18">
        <v>0.0</v>
      </c>
      <c r="V1082" s="18">
        <v>0.0</v>
      </c>
      <c r="W1082" s="18">
        <v>0.0</v>
      </c>
      <c r="X1082" s="18">
        <v>0.0</v>
      </c>
      <c r="Y1082" s="18">
        <v>0.0</v>
      </c>
      <c r="Z1082" s="18">
        <v>0.0</v>
      </c>
      <c r="AA1082" s="18">
        <v>0.0</v>
      </c>
      <c r="AB1082" s="18">
        <v>0.0</v>
      </c>
      <c r="AC1082" s="18">
        <v>0.0</v>
      </c>
      <c r="AD1082" s="18">
        <v>0.0</v>
      </c>
      <c r="AE1082" s="18">
        <v>0.0</v>
      </c>
      <c r="AF1082" s="18">
        <v>0.0</v>
      </c>
      <c r="AG1082" s="18">
        <v>0.0</v>
      </c>
      <c r="AH1082" s="18">
        <v>0.0</v>
      </c>
      <c r="AI1082" s="18">
        <v>1.189394</v>
      </c>
      <c r="AJ1082" s="18">
        <v>1.048889</v>
      </c>
      <c r="AK1082" s="18">
        <v>0.951269</v>
      </c>
      <c r="AL1082" s="19" t="s">
        <v>58</v>
      </c>
      <c r="AM1082" s="19"/>
      <c r="AN1082" s="19"/>
      <c r="AO1082" s="19"/>
      <c r="AP1082" s="19"/>
      <c r="AQ1082" s="19"/>
    </row>
    <row r="1083">
      <c r="A1083" s="14" t="s">
        <v>1625</v>
      </c>
      <c r="B1083" s="14" t="s">
        <v>1626</v>
      </c>
      <c r="C1083" s="14" t="s">
        <v>1623</v>
      </c>
      <c r="D1083" s="14" t="s">
        <v>1627</v>
      </c>
      <c r="E1083" s="14" t="s">
        <v>88</v>
      </c>
      <c r="F1083" s="18">
        <v>2.0</v>
      </c>
      <c r="G1083" s="18">
        <v>0.0</v>
      </c>
      <c r="H1083" s="18">
        <v>2049.0</v>
      </c>
      <c r="I1083" s="18">
        <v>0.0</v>
      </c>
      <c r="J1083" s="18">
        <v>29.95281</v>
      </c>
      <c r="K1083" s="18">
        <v>27.12939</v>
      </c>
      <c r="L1083" s="18">
        <v>25.40706</v>
      </c>
      <c r="M1083" s="18">
        <v>14.13518</v>
      </c>
      <c r="N1083" s="18">
        <v>0.521028</v>
      </c>
      <c r="O1083" s="18">
        <v>12.99421</v>
      </c>
      <c r="P1083" s="18">
        <v>12.99421</v>
      </c>
      <c r="Q1083" s="18">
        <v>12.99421</v>
      </c>
      <c r="R1083" s="18">
        <v>14.13518</v>
      </c>
      <c r="S1083" s="18">
        <v>14.13518</v>
      </c>
      <c r="T1083" s="18">
        <v>12.99421</v>
      </c>
      <c r="U1083" s="18">
        <v>12.99421</v>
      </c>
      <c r="V1083" s="18">
        <v>12.99421</v>
      </c>
      <c r="W1083" s="18">
        <v>14.13518</v>
      </c>
      <c r="X1083" s="18">
        <v>14.13518</v>
      </c>
      <c r="Y1083" s="18">
        <v>13.5647</v>
      </c>
      <c r="Z1083" s="18">
        <v>0.0</v>
      </c>
      <c r="AA1083" s="18">
        <v>1.173077</v>
      </c>
      <c r="AB1083" s="18">
        <v>0.614548</v>
      </c>
      <c r="AC1083" s="18">
        <v>1.036415</v>
      </c>
      <c r="AD1083" s="18">
        <v>14.13518</v>
      </c>
      <c r="AE1083" s="18">
        <v>14.13518</v>
      </c>
      <c r="AF1083" s="18">
        <v>13.5647</v>
      </c>
      <c r="AG1083" s="18">
        <v>13.5647</v>
      </c>
      <c r="AH1083" s="18">
        <v>0.0</v>
      </c>
      <c r="AI1083" s="18">
        <v>1.189394</v>
      </c>
      <c r="AJ1083" s="18">
        <v>1.048889</v>
      </c>
      <c r="AK1083" s="18">
        <v>0.951269</v>
      </c>
      <c r="AL1083" s="19" t="s">
        <v>58</v>
      </c>
      <c r="AM1083" s="19"/>
      <c r="AN1083" s="19"/>
      <c r="AO1083" s="19"/>
      <c r="AP1083" s="19"/>
      <c r="AQ1083" s="19"/>
    </row>
    <row r="1084">
      <c r="A1084" s="14" t="s">
        <v>1628</v>
      </c>
      <c r="B1084" s="14" t="s">
        <v>1629</v>
      </c>
      <c r="C1084" s="14" t="s">
        <v>1623</v>
      </c>
      <c r="D1084" s="14" t="s">
        <v>1627</v>
      </c>
      <c r="E1084" s="17">
        <v>46310.0</v>
      </c>
      <c r="F1084" s="18">
        <v>8.0</v>
      </c>
      <c r="G1084" s="18">
        <v>0.0</v>
      </c>
      <c r="H1084" s="18">
        <v>24.0</v>
      </c>
      <c r="I1084" s="18">
        <v>0.0</v>
      </c>
      <c r="J1084" s="18">
        <v>7.091317</v>
      </c>
      <c r="K1084" s="18">
        <v>8.291317</v>
      </c>
      <c r="L1084" s="18">
        <v>8.291317</v>
      </c>
      <c r="M1084" s="18">
        <v>4.643651</v>
      </c>
      <c r="N1084" s="18">
        <v>0.560062</v>
      </c>
      <c r="O1084" s="18">
        <v>0.1</v>
      </c>
      <c r="P1084" s="18">
        <v>0.340909</v>
      </c>
      <c r="Q1084" s="18">
        <v>0.588828</v>
      </c>
      <c r="R1084" s="18">
        <v>0.915152</v>
      </c>
      <c r="S1084" s="18">
        <v>0.969444</v>
      </c>
      <c r="T1084" s="18">
        <v>0.1</v>
      </c>
      <c r="U1084" s="18">
        <v>0.340909</v>
      </c>
      <c r="V1084" s="18">
        <v>0.588828</v>
      </c>
      <c r="W1084" s="18">
        <v>0.915152</v>
      </c>
      <c r="X1084" s="18">
        <v>0.969444</v>
      </c>
      <c r="Y1084" s="18">
        <v>1.036415</v>
      </c>
      <c r="Z1084" s="18">
        <v>0.0</v>
      </c>
      <c r="AA1084" s="18">
        <v>1.173077</v>
      </c>
      <c r="AB1084" s="18">
        <v>0.614548</v>
      </c>
      <c r="AC1084" s="18">
        <v>1.036415</v>
      </c>
      <c r="AD1084" s="18">
        <v>0.915152</v>
      </c>
      <c r="AE1084" s="18">
        <v>0.915152</v>
      </c>
      <c r="AF1084" s="18">
        <v>1.036415</v>
      </c>
      <c r="AG1084" s="18">
        <v>1.036415</v>
      </c>
      <c r="AH1084" s="18">
        <v>0.0</v>
      </c>
      <c r="AI1084" s="18">
        <v>1.189394</v>
      </c>
      <c r="AJ1084" s="18">
        <v>1.048889</v>
      </c>
      <c r="AK1084" s="18">
        <v>0.951269</v>
      </c>
      <c r="AL1084" s="19" t="s">
        <v>58</v>
      </c>
      <c r="AM1084" s="19"/>
      <c r="AN1084" s="19"/>
      <c r="AO1084" s="19"/>
      <c r="AP1084" s="19"/>
      <c r="AQ1084" s="19"/>
    </row>
    <row r="1085">
      <c r="A1085" s="14" t="s">
        <v>1630</v>
      </c>
      <c r="B1085" s="14" t="s">
        <v>1631</v>
      </c>
      <c r="C1085" s="14" t="s">
        <v>1623</v>
      </c>
      <c r="D1085" s="14" t="s">
        <v>1627</v>
      </c>
      <c r="E1085" s="14" t="s">
        <v>72</v>
      </c>
      <c r="F1085" s="18">
        <v>16.0</v>
      </c>
      <c r="G1085" s="18">
        <v>0.0</v>
      </c>
      <c r="H1085" s="18">
        <v>606.0</v>
      </c>
      <c r="I1085" s="18">
        <v>0.0</v>
      </c>
      <c r="J1085" s="18">
        <v>17.46079</v>
      </c>
      <c r="K1085" s="18">
        <v>28.7397</v>
      </c>
      <c r="L1085" s="18">
        <v>71.88905</v>
      </c>
      <c r="M1085" s="18">
        <v>17.81746</v>
      </c>
      <c r="N1085" s="18">
        <v>0.61996</v>
      </c>
      <c r="O1085" s="18">
        <v>0.190909</v>
      </c>
      <c r="P1085" s="18">
        <v>0.708333</v>
      </c>
      <c r="Q1085" s="18">
        <v>0.825092</v>
      </c>
      <c r="R1085" s="18">
        <v>1.237263</v>
      </c>
      <c r="S1085" s="18">
        <v>1.790079</v>
      </c>
      <c r="T1085" s="18">
        <v>0.2</v>
      </c>
      <c r="U1085" s="18">
        <v>0.825092</v>
      </c>
      <c r="V1085" s="18">
        <v>0.966667</v>
      </c>
      <c r="W1085" s="18">
        <v>1.237263</v>
      </c>
      <c r="X1085" s="18">
        <v>1.790079</v>
      </c>
      <c r="Y1085" s="18">
        <v>1.796231</v>
      </c>
      <c r="Z1085" s="18">
        <v>0.0</v>
      </c>
      <c r="AA1085" s="18">
        <v>1.173077</v>
      </c>
      <c r="AB1085" s="18">
        <v>0.614548</v>
      </c>
      <c r="AC1085" s="18">
        <v>1.036415</v>
      </c>
      <c r="AD1085" s="18">
        <v>1.405747</v>
      </c>
      <c r="AE1085" s="18">
        <v>1.405747</v>
      </c>
      <c r="AF1085" s="18">
        <v>1.807765</v>
      </c>
      <c r="AG1085" s="18">
        <v>1.900036</v>
      </c>
      <c r="AH1085" s="18">
        <v>0.0</v>
      </c>
      <c r="AI1085" s="18">
        <v>1.189394</v>
      </c>
      <c r="AJ1085" s="18">
        <v>1.048889</v>
      </c>
      <c r="AK1085" s="18">
        <v>0.951269</v>
      </c>
      <c r="AL1085" s="19" t="s">
        <v>58</v>
      </c>
      <c r="AM1085" s="19"/>
      <c r="AN1085" s="19"/>
      <c r="AO1085" s="19"/>
      <c r="AP1085" s="19"/>
      <c r="AQ1085" s="19"/>
    </row>
    <row r="1086">
      <c r="A1086" s="14" t="s">
        <v>1632</v>
      </c>
      <c r="B1086" s="14" t="s">
        <v>1633</v>
      </c>
      <c r="C1086" s="14" t="s">
        <v>1623</v>
      </c>
      <c r="D1086" s="14" t="s">
        <v>1627</v>
      </c>
      <c r="E1086" s="14" t="s">
        <v>75</v>
      </c>
      <c r="F1086" s="18">
        <v>10.0</v>
      </c>
      <c r="G1086" s="18">
        <v>0.0</v>
      </c>
      <c r="H1086" s="18">
        <v>42.0</v>
      </c>
      <c r="I1086" s="18">
        <v>0.0</v>
      </c>
      <c r="J1086" s="18">
        <v>8.618493</v>
      </c>
      <c r="K1086" s="18">
        <v>9.512693</v>
      </c>
      <c r="L1086" s="18">
        <v>9.512693</v>
      </c>
      <c r="M1086" s="18">
        <v>3.860406</v>
      </c>
      <c r="N1086" s="18">
        <v>0.405816</v>
      </c>
      <c r="O1086" s="18">
        <v>0.3</v>
      </c>
      <c r="P1086" s="18">
        <v>0.381818</v>
      </c>
      <c r="Q1086" s="18">
        <v>0.664835</v>
      </c>
      <c r="R1086" s="18">
        <v>0.915152</v>
      </c>
      <c r="S1086" s="18">
        <v>1.356349</v>
      </c>
      <c r="T1086" s="18">
        <v>0.3</v>
      </c>
      <c r="U1086" s="18">
        <v>0.381818</v>
      </c>
      <c r="V1086" s="18">
        <v>0.664835</v>
      </c>
      <c r="W1086" s="18">
        <v>0.915152</v>
      </c>
      <c r="X1086" s="18">
        <v>1.356349</v>
      </c>
      <c r="Y1086" s="18">
        <v>0.951269</v>
      </c>
      <c r="Z1086" s="18">
        <v>0.0</v>
      </c>
      <c r="AA1086" s="18">
        <v>1.173077</v>
      </c>
      <c r="AB1086" s="18">
        <v>0.614548</v>
      </c>
      <c r="AC1086" s="18">
        <v>1.036415</v>
      </c>
      <c r="AD1086" s="18">
        <v>0.779545</v>
      </c>
      <c r="AE1086" s="18">
        <v>0.779545</v>
      </c>
      <c r="AF1086" s="18">
        <v>0.927958</v>
      </c>
      <c r="AG1086" s="18">
        <v>0.951269</v>
      </c>
      <c r="AH1086" s="18">
        <v>0.0</v>
      </c>
      <c r="AI1086" s="18">
        <v>1.189394</v>
      </c>
      <c r="AJ1086" s="18">
        <v>1.048889</v>
      </c>
      <c r="AK1086" s="18">
        <v>0.951269</v>
      </c>
      <c r="AL1086" s="19" t="s">
        <v>58</v>
      </c>
      <c r="AM1086" s="19"/>
      <c r="AN1086" s="19"/>
      <c r="AO1086" s="19"/>
      <c r="AP1086" s="19"/>
      <c r="AQ1086" s="19"/>
    </row>
    <row r="1087">
      <c r="A1087" s="14" t="s">
        <v>1634</v>
      </c>
      <c r="B1087" s="14" t="s">
        <v>1635</v>
      </c>
      <c r="C1087" s="14" t="s">
        <v>1623</v>
      </c>
      <c r="D1087" s="14" t="s">
        <v>1627</v>
      </c>
      <c r="E1087" s="14" t="s">
        <v>60</v>
      </c>
      <c r="F1087" s="18">
        <v>3.0</v>
      </c>
      <c r="G1087" s="18">
        <v>0.0</v>
      </c>
      <c r="H1087" s="18">
        <v>37.0</v>
      </c>
      <c r="I1087" s="18">
        <v>0.0</v>
      </c>
      <c r="J1087" s="18">
        <v>0.5</v>
      </c>
      <c r="K1087" s="18">
        <v>0.590909</v>
      </c>
      <c r="L1087" s="18">
        <v>0.590909</v>
      </c>
      <c r="M1087" s="18">
        <v>0.590909</v>
      </c>
      <c r="N1087" s="18">
        <v>1.0</v>
      </c>
      <c r="O1087" s="18">
        <v>0.0</v>
      </c>
      <c r="P1087" s="18">
        <v>0.0</v>
      </c>
      <c r="Q1087" s="18">
        <v>0.0</v>
      </c>
      <c r="R1087" s="18">
        <v>0.0</v>
      </c>
      <c r="S1087" s="18">
        <v>0.590909</v>
      </c>
      <c r="T1087" s="18">
        <v>0.590909</v>
      </c>
      <c r="U1087" s="18">
        <v>0.590909</v>
      </c>
      <c r="V1087" s="18">
        <v>0.590909</v>
      </c>
      <c r="W1087" s="18">
        <v>0.590909</v>
      </c>
      <c r="X1087" s="18">
        <v>0.590909</v>
      </c>
      <c r="Y1087" s="18">
        <v>0.19697</v>
      </c>
      <c r="Z1087" s="18">
        <v>0.0</v>
      </c>
      <c r="AA1087" s="18">
        <v>1.173077</v>
      </c>
      <c r="AB1087" s="18">
        <v>0.614548</v>
      </c>
      <c r="AC1087" s="18">
        <v>1.036415</v>
      </c>
      <c r="AD1087" s="18">
        <v>0.0</v>
      </c>
      <c r="AE1087" s="18">
        <v>0.590909</v>
      </c>
      <c r="AF1087" s="18">
        <v>0.19697</v>
      </c>
      <c r="AG1087" s="18">
        <v>0.19697</v>
      </c>
      <c r="AH1087" s="18">
        <v>0.0</v>
      </c>
      <c r="AI1087" s="18">
        <v>1.189394</v>
      </c>
      <c r="AJ1087" s="18">
        <v>1.048889</v>
      </c>
      <c r="AK1087" s="18">
        <v>0.951269</v>
      </c>
      <c r="AL1087" s="19" t="s">
        <v>58</v>
      </c>
      <c r="AM1087" s="19"/>
      <c r="AN1087" s="19"/>
      <c r="AO1087" s="19"/>
      <c r="AP1087" s="19"/>
      <c r="AQ1087" s="19"/>
    </row>
    <row r="1088">
      <c r="A1088" s="14" t="s">
        <v>1636</v>
      </c>
      <c r="B1088" s="14" t="s">
        <v>1637</v>
      </c>
      <c r="C1088" s="14" t="s">
        <v>1623</v>
      </c>
      <c r="D1088" s="14" t="s">
        <v>1627</v>
      </c>
      <c r="E1088" s="17">
        <v>46300.0</v>
      </c>
      <c r="F1088" s="18">
        <v>6.0</v>
      </c>
      <c r="G1088" s="18">
        <v>0.0</v>
      </c>
      <c r="H1088" s="18">
        <v>2668.0</v>
      </c>
      <c r="I1088" s="18">
        <v>0.0</v>
      </c>
      <c r="J1088" s="18">
        <v>24.91561</v>
      </c>
      <c r="K1088" s="18">
        <v>25.29283</v>
      </c>
      <c r="L1088" s="18">
        <v>25.8912</v>
      </c>
      <c r="M1088" s="18">
        <v>15.00254</v>
      </c>
      <c r="N1088" s="18">
        <v>0.593154</v>
      </c>
      <c r="O1088" s="18">
        <v>0.0</v>
      </c>
      <c r="P1088" s="18">
        <v>0.0</v>
      </c>
      <c r="Q1088" s="18">
        <v>0.0</v>
      </c>
      <c r="R1088" s="18">
        <v>6.208798</v>
      </c>
      <c r="S1088" s="18">
        <v>6.224924</v>
      </c>
      <c r="T1088" s="18">
        <v>4.081499</v>
      </c>
      <c r="U1088" s="18">
        <v>4.081499</v>
      </c>
      <c r="V1088" s="18">
        <v>6.208798</v>
      </c>
      <c r="W1088" s="18">
        <v>6.224924</v>
      </c>
      <c r="X1088" s="18">
        <v>6.224924</v>
      </c>
      <c r="Y1088" s="18">
        <v>4.215472</v>
      </c>
      <c r="Z1088" s="18">
        <v>0.0</v>
      </c>
      <c r="AA1088" s="18">
        <v>1.173077</v>
      </c>
      <c r="AB1088" s="18">
        <v>0.614548</v>
      </c>
      <c r="AC1088" s="18">
        <v>1.036415</v>
      </c>
      <c r="AD1088" s="18">
        <v>6.208798</v>
      </c>
      <c r="AE1088" s="18">
        <v>6.224924</v>
      </c>
      <c r="AF1088" s="18">
        <v>21.8982</v>
      </c>
      <c r="AG1088" s="18">
        <v>127.9946</v>
      </c>
      <c r="AH1088" s="18">
        <v>0.0</v>
      </c>
      <c r="AI1088" s="18">
        <v>1.189394</v>
      </c>
      <c r="AJ1088" s="18">
        <v>1.048889</v>
      </c>
      <c r="AK1088" s="18">
        <v>0.951269</v>
      </c>
      <c r="AL1088" s="19" t="s">
        <v>58</v>
      </c>
      <c r="AM1088" s="19"/>
      <c r="AN1088" s="19"/>
      <c r="AO1088" s="19"/>
      <c r="AP1088" s="19"/>
      <c r="AQ1088" s="19"/>
    </row>
    <row r="1089">
      <c r="A1089" s="14" t="s">
        <v>1621</v>
      </c>
      <c r="B1089" s="14" t="s">
        <v>1638</v>
      </c>
      <c r="C1089" s="14" t="s">
        <v>1623</v>
      </c>
      <c r="D1089" s="14" t="s">
        <v>1627</v>
      </c>
      <c r="E1089" s="14" t="s">
        <v>62</v>
      </c>
      <c r="F1089" s="18">
        <v>117.0</v>
      </c>
      <c r="G1089" s="18">
        <v>3.0</v>
      </c>
      <c r="H1089" s="18">
        <v>13.0</v>
      </c>
      <c r="I1089" s="18">
        <v>13.0</v>
      </c>
      <c r="J1089" s="18">
        <v>0.0</v>
      </c>
      <c r="K1089" s="18">
        <v>0.0</v>
      </c>
      <c r="L1089" s="18">
        <v>0.0</v>
      </c>
      <c r="M1089" s="18">
        <v>0.0</v>
      </c>
      <c r="N1089" s="18">
        <v>0.0</v>
      </c>
      <c r="O1089" s="18">
        <v>0.0</v>
      </c>
      <c r="P1089" s="18">
        <v>0.0</v>
      </c>
      <c r="Q1089" s="18">
        <v>0.0</v>
      </c>
      <c r="R1089" s="18">
        <v>0.0</v>
      </c>
      <c r="S1089" s="18">
        <v>0.0</v>
      </c>
      <c r="T1089" s="18">
        <v>0.0</v>
      </c>
      <c r="U1089" s="18">
        <v>0.0</v>
      </c>
      <c r="V1089" s="18">
        <v>0.0</v>
      </c>
      <c r="W1089" s="18">
        <v>0.0</v>
      </c>
      <c r="X1089" s="18">
        <v>0.0</v>
      </c>
      <c r="Y1089" s="18">
        <v>0.0</v>
      </c>
      <c r="Z1089" s="18">
        <v>0.0</v>
      </c>
      <c r="AA1089" s="18">
        <v>1.173077</v>
      </c>
      <c r="AB1089" s="18">
        <v>0.614548</v>
      </c>
      <c r="AC1089" s="18">
        <v>1.036415</v>
      </c>
      <c r="AD1089" s="18">
        <v>0.0</v>
      </c>
      <c r="AE1089" s="18">
        <v>0.0</v>
      </c>
      <c r="AF1089" s="18">
        <v>0.0</v>
      </c>
      <c r="AG1089" s="18">
        <v>0.0</v>
      </c>
      <c r="AH1089" s="18">
        <v>0.0</v>
      </c>
      <c r="AI1089" s="18">
        <v>1.189394</v>
      </c>
      <c r="AJ1089" s="18">
        <v>1.048889</v>
      </c>
      <c r="AK1089" s="18">
        <v>0.951269</v>
      </c>
      <c r="AL1089" s="19" t="s">
        <v>58</v>
      </c>
      <c r="AM1089" s="19"/>
      <c r="AN1089" s="19"/>
      <c r="AO1089" s="19"/>
      <c r="AP1089" s="19"/>
      <c r="AQ1089" s="19"/>
    </row>
    <row r="1090">
      <c r="A1090" s="14" t="s">
        <v>1621</v>
      </c>
      <c r="B1090" s="14" t="s">
        <v>1639</v>
      </c>
      <c r="C1090" s="14" t="s">
        <v>1623</v>
      </c>
      <c r="D1090" s="14" t="s">
        <v>1640</v>
      </c>
      <c r="E1090" s="14" t="s">
        <v>62</v>
      </c>
      <c r="F1090" s="18">
        <v>3.0</v>
      </c>
      <c r="G1090" s="18">
        <v>0.0</v>
      </c>
      <c r="H1090" s="18">
        <v>0.0</v>
      </c>
      <c r="I1090" s="18">
        <v>0.0</v>
      </c>
      <c r="J1090" s="18">
        <v>0.0</v>
      </c>
      <c r="K1090" s="18">
        <v>0.0</v>
      </c>
      <c r="L1090" s="18">
        <v>0.0</v>
      </c>
      <c r="M1090" s="18">
        <v>0.0</v>
      </c>
      <c r="N1090" s="18">
        <v>0.0</v>
      </c>
      <c r="O1090" s="18">
        <v>0.0</v>
      </c>
      <c r="P1090" s="18">
        <v>0.0</v>
      </c>
      <c r="Q1090" s="18">
        <v>0.0</v>
      </c>
      <c r="R1090" s="18">
        <v>0.0</v>
      </c>
      <c r="S1090" s="18">
        <v>0.0</v>
      </c>
      <c r="T1090" s="18">
        <v>0.0</v>
      </c>
      <c r="U1090" s="18">
        <v>0.0</v>
      </c>
      <c r="V1090" s="18">
        <v>0.0</v>
      </c>
      <c r="W1090" s="18">
        <v>0.0</v>
      </c>
      <c r="X1090" s="18">
        <v>0.0</v>
      </c>
      <c r="Y1090" s="18">
        <v>0.0</v>
      </c>
      <c r="Z1090" s="18">
        <v>0.0</v>
      </c>
      <c r="AA1090" s="18">
        <v>0.0</v>
      </c>
      <c r="AB1090" s="18">
        <v>0.0</v>
      </c>
      <c r="AC1090" s="18">
        <v>0.0</v>
      </c>
      <c r="AD1090" s="18">
        <v>0.0</v>
      </c>
      <c r="AE1090" s="18">
        <v>0.0</v>
      </c>
      <c r="AF1090" s="18">
        <v>0.0</v>
      </c>
      <c r="AG1090" s="18">
        <v>0.0</v>
      </c>
      <c r="AH1090" s="18">
        <v>0.0</v>
      </c>
      <c r="AI1090" s="18">
        <v>1.189394</v>
      </c>
      <c r="AJ1090" s="18">
        <v>1.048889</v>
      </c>
      <c r="AK1090" s="18">
        <v>0.951269</v>
      </c>
      <c r="AL1090" s="19" t="s">
        <v>58</v>
      </c>
      <c r="AM1090" s="19"/>
      <c r="AN1090" s="19"/>
      <c r="AO1090" s="19"/>
      <c r="AP1090" s="19"/>
      <c r="AQ1090" s="19"/>
    </row>
    <row r="1091">
      <c r="A1091" s="14" t="s">
        <v>1621</v>
      </c>
      <c r="B1091" s="14" t="s">
        <v>1641</v>
      </c>
      <c r="C1091" s="14" t="s">
        <v>1623</v>
      </c>
      <c r="D1091" s="14" t="s">
        <v>1642</v>
      </c>
      <c r="E1091" s="14" t="s">
        <v>62</v>
      </c>
      <c r="F1091" s="18">
        <v>1.0</v>
      </c>
      <c r="G1091" s="18">
        <v>1.0</v>
      </c>
      <c r="H1091" s="18">
        <v>98.0</v>
      </c>
      <c r="I1091" s="18">
        <v>98.0</v>
      </c>
      <c r="J1091" s="18">
        <v>0.0</v>
      </c>
      <c r="K1091" s="18">
        <v>0.0</v>
      </c>
      <c r="L1091" s="18">
        <v>0.0</v>
      </c>
      <c r="M1091" s="18">
        <v>0.0</v>
      </c>
      <c r="N1091" s="18">
        <v>0.0</v>
      </c>
      <c r="O1091" s="18">
        <v>0.0</v>
      </c>
      <c r="P1091" s="18">
        <v>0.0</v>
      </c>
      <c r="Q1091" s="18">
        <v>0.0</v>
      </c>
      <c r="R1091" s="18">
        <v>0.0</v>
      </c>
      <c r="S1091" s="18">
        <v>0.0</v>
      </c>
      <c r="T1091" s="18">
        <v>0.0</v>
      </c>
      <c r="U1091" s="18">
        <v>0.0</v>
      </c>
      <c r="V1091" s="18">
        <v>0.0</v>
      </c>
      <c r="W1091" s="18">
        <v>0.0</v>
      </c>
      <c r="X1091" s="18">
        <v>0.0</v>
      </c>
      <c r="Y1091" s="18">
        <v>0.0</v>
      </c>
      <c r="Z1091" s="18">
        <v>0.0</v>
      </c>
      <c r="AA1091" s="18">
        <v>0.0</v>
      </c>
      <c r="AB1091" s="18">
        <v>0.0</v>
      </c>
      <c r="AC1091" s="18">
        <v>0.0</v>
      </c>
      <c r="AD1091" s="18">
        <v>0.0</v>
      </c>
      <c r="AE1091" s="18">
        <v>0.0</v>
      </c>
      <c r="AF1091" s="18">
        <v>0.0</v>
      </c>
      <c r="AG1091" s="18">
        <v>0.0</v>
      </c>
      <c r="AH1091" s="18">
        <v>0.0</v>
      </c>
      <c r="AI1091" s="18">
        <v>1.189394</v>
      </c>
      <c r="AJ1091" s="18">
        <v>1.048889</v>
      </c>
      <c r="AK1091" s="18">
        <v>0.951269</v>
      </c>
      <c r="AL1091" s="19" t="s">
        <v>58</v>
      </c>
      <c r="AM1091" s="19"/>
      <c r="AN1091" s="19"/>
      <c r="AO1091" s="19"/>
      <c r="AP1091" s="19"/>
      <c r="AQ1091" s="19"/>
    </row>
    <row r="1092">
      <c r="A1092" s="14" t="s">
        <v>1630</v>
      </c>
      <c r="B1092" s="14" t="s">
        <v>1643</v>
      </c>
      <c r="C1092" s="14" t="s">
        <v>1623</v>
      </c>
      <c r="D1092" s="14" t="s">
        <v>1644</v>
      </c>
      <c r="E1092" s="14" t="s">
        <v>72</v>
      </c>
      <c r="F1092" s="18">
        <v>2.0</v>
      </c>
      <c r="G1092" s="18">
        <v>0.0</v>
      </c>
      <c r="H1092" s="18">
        <v>8.0</v>
      </c>
      <c r="I1092" s="18">
        <v>0.0</v>
      </c>
      <c r="J1092" s="18">
        <v>3.37785</v>
      </c>
      <c r="K1092" s="18">
        <v>3.800072</v>
      </c>
      <c r="L1092" s="18">
        <v>3.800072</v>
      </c>
      <c r="M1092" s="18">
        <v>1.924603</v>
      </c>
      <c r="N1092" s="18">
        <v>0.506465</v>
      </c>
      <c r="O1092" s="18">
        <v>1.875469</v>
      </c>
      <c r="P1092" s="18">
        <v>1.875469</v>
      </c>
      <c r="Q1092" s="18">
        <v>1.875469</v>
      </c>
      <c r="R1092" s="18">
        <v>1.924603</v>
      </c>
      <c r="S1092" s="18">
        <v>1.924603</v>
      </c>
      <c r="T1092" s="18">
        <v>1.875469</v>
      </c>
      <c r="U1092" s="18">
        <v>1.875469</v>
      </c>
      <c r="V1092" s="18">
        <v>1.875469</v>
      </c>
      <c r="W1092" s="18">
        <v>1.924603</v>
      </c>
      <c r="X1092" s="18">
        <v>1.924603</v>
      </c>
      <c r="Y1092" s="18">
        <v>1.900036</v>
      </c>
      <c r="Z1092" s="18">
        <v>0.0</v>
      </c>
      <c r="AA1092" s="18">
        <v>1.875469</v>
      </c>
      <c r="AB1092" s="18">
        <v>2.798863</v>
      </c>
      <c r="AC1092" s="18">
        <v>1.900036</v>
      </c>
      <c r="AD1092" s="18">
        <v>1.405747</v>
      </c>
      <c r="AE1092" s="18">
        <v>1.405747</v>
      </c>
      <c r="AF1092" s="18">
        <v>1.807765</v>
      </c>
      <c r="AG1092" s="18">
        <v>1.900036</v>
      </c>
      <c r="AH1092" s="18">
        <v>0.0</v>
      </c>
      <c r="AI1092" s="18">
        <v>1.189394</v>
      </c>
      <c r="AJ1092" s="18">
        <v>1.048889</v>
      </c>
      <c r="AK1092" s="18">
        <v>0.951269</v>
      </c>
      <c r="AL1092" s="19" t="s">
        <v>58</v>
      </c>
      <c r="AM1092" s="19"/>
      <c r="AN1092" s="19"/>
      <c r="AO1092" s="19"/>
      <c r="AP1092" s="19"/>
      <c r="AQ1092" s="19"/>
    </row>
    <row r="1093">
      <c r="A1093" s="14" t="s">
        <v>1632</v>
      </c>
      <c r="B1093" s="14" t="s">
        <v>1645</v>
      </c>
      <c r="C1093" s="14" t="s">
        <v>1623</v>
      </c>
      <c r="D1093" s="14" t="s">
        <v>1644</v>
      </c>
      <c r="E1093" s="14" t="s">
        <v>75</v>
      </c>
      <c r="F1093" s="18">
        <v>3.0</v>
      </c>
      <c r="G1093" s="18">
        <v>0.0</v>
      </c>
      <c r="H1093" s="18">
        <v>12.0</v>
      </c>
      <c r="I1093" s="18">
        <v>0.0</v>
      </c>
      <c r="J1093" s="18">
        <v>2.318939</v>
      </c>
      <c r="K1093" s="18">
        <v>2.550758</v>
      </c>
      <c r="L1093" s="18">
        <v>2.550758</v>
      </c>
      <c r="M1093" s="18">
        <v>1.189394</v>
      </c>
      <c r="N1093" s="18">
        <v>0.46629</v>
      </c>
      <c r="O1093" s="18">
        <v>0.581818</v>
      </c>
      <c r="P1093" s="18">
        <v>0.581818</v>
      </c>
      <c r="Q1093" s="18">
        <v>0.581818</v>
      </c>
      <c r="R1093" s="18">
        <v>0.779545</v>
      </c>
      <c r="S1093" s="18">
        <v>1.189394</v>
      </c>
      <c r="T1093" s="18">
        <v>0.581818</v>
      </c>
      <c r="U1093" s="18">
        <v>0.581818</v>
      </c>
      <c r="V1093" s="18">
        <v>0.581818</v>
      </c>
      <c r="W1093" s="18">
        <v>0.779545</v>
      </c>
      <c r="X1093" s="18">
        <v>1.189394</v>
      </c>
      <c r="Y1093" s="18">
        <v>0.850253</v>
      </c>
      <c r="Z1093" s="18">
        <v>0.0</v>
      </c>
      <c r="AA1093" s="18">
        <v>1.875469</v>
      </c>
      <c r="AB1093" s="18">
        <v>2.798863</v>
      </c>
      <c r="AC1093" s="18">
        <v>1.900036</v>
      </c>
      <c r="AD1093" s="18">
        <v>0.779545</v>
      </c>
      <c r="AE1093" s="18">
        <v>0.779545</v>
      </c>
      <c r="AF1093" s="18">
        <v>0.927958</v>
      </c>
      <c r="AG1093" s="18">
        <v>0.951269</v>
      </c>
      <c r="AH1093" s="18">
        <v>0.0</v>
      </c>
      <c r="AI1093" s="18">
        <v>1.189394</v>
      </c>
      <c r="AJ1093" s="18">
        <v>1.048889</v>
      </c>
      <c r="AK1093" s="18">
        <v>0.951269</v>
      </c>
      <c r="AL1093" s="19" t="s">
        <v>58</v>
      </c>
      <c r="AM1093" s="19"/>
      <c r="AN1093" s="19"/>
      <c r="AO1093" s="19"/>
      <c r="AP1093" s="19"/>
      <c r="AQ1093" s="19"/>
    </row>
    <row r="1094">
      <c r="A1094" s="14" t="s">
        <v>1636</v>
      </c>
      <c r="B1094" s="14" t="s">
        <v>1646</v>
      </c>
      <c r="C1094" s="14" t="s">
        <v>1623</v>
      </c>
      <c r="D1094" s="14" t="s">
        <v>1644</v>
      </c>
      <c r="E1094" s="20">
        <v>46300.0</v>
      </c>
      <c r="F1094" s="18">
        <v>1.0</v>
      </c>
      <c r="G1094" s="18">
        <v>0.0</v>
      </c>
      <c r="H1094" s="18">
        <v>662.0</v>
      </c>
      <c r="I1094" s="18">
        <v>0.0</v>
      </c>
      <c r="J1094" s="18">
        <v>131.2832</v>
      </c>
      <c r="K1094" s="18">
        <v>127.9946</v>
      </c>
      <c r="L1094" s="18">
        <v>134.4282</v>
      </c>
      <c r="M1094" s="18">
        <v>127.9946</v>
      </c>
      <c r="N1094" s="18">
        <v>1.0</v>
      </c>
      <c r="O1094" s="18">
        <v>127.9946</v>
      </c>
      <c r="P1094" s="18">
        <v>127.9946</v>
      </c>
      <c r="Q1094" s="18">
        <v>127.9946</v>
      </c>
      <c r="R1094" s="18">
        <v>127.9946</v>
      </c>
      <c r="S1094" s="18">
        <v>127.9946</v>
      </c>
      <c r="T1094" s="18">
        <v>127.9946</v>
      </c>
      <c r="U1094" s="18">
        <v>127.9946</v>
      </c>
      <c r="V1094" s="18">
        <v>127.9946</v>
      </c>
      <c r="W1094" s="18">
        <v>127.9946</v>
      </c>
      <c r="X1094" s="18">
        <v>127.9946</v>
      </c>
      <c r="Y1094" s="18">
        <v>127.9946</v>
      </c>
      <c r="Z1094" s="18">
        <v>0.0</v>
      </c>
      <c r="AA1094" s="18">
        <v>1.875469</v>
      </c>
      <c r="AB1094" s="18">
        <v>2.798863</v>
      </c>
      <c r="AC1094" s="18">
        <v>1.900036</v>
      </c>
      <c r="AD1094" s="18">
        <v>6.208798</v>
      </c>
      <c r="AE1094" s="18">
        <v>6.224924</v>
      </c>
      <c r="AF1094" s="18">
        <v>21.8982</v>
      </c>
      <c r="AG1094" s="18">
        <v>127.9946</v>
      </c>
      <c r="AH1094" s="18">
        <v>0.0</v>
      </c>
      <c r="AI1094" s="18">
        <v>1.189394</v>
      </c>
      <c r="AJ1094" s="18">
        <v>1.048889</v>
      </c>
      <c r="AK1094" s="18">
        <v>0.951269</v>
      </c>
      <c r="AL1094" s="19" t="s">
        <v>58</v>
      </c>
      <c r="AM1094" s="19"/>
      <c r="AN1094" s="19"/>
      <c r="AO1094" s="19"/>
      <c r="AP1094" s="19"/>
      <c r="AQ1094" s="19"/>
    </row>
    <row r="1095">
      <c r="A1095" s="14" t="s">
        <v>1621</v>
      </c>
      <c r="B1095" s="14" t="s">
        <v>1647</v>
      </c>
      <c r="C1095" s="14" t="s">
        <v>1623</v>
      </c>
      <c r="D1095" s="14" t="s">
        <v>1644</v>
      </c>
      <c r="E1095" s="14" t="s">
        <v>62</v>
      </c>
      <c r="F1095" s="18">
        <v>42.0</v>
      </c>
      <c r="G1095" s="18">
        <v>0.0</v>
      </c>
      <c r="H1095" s="18">
        <v>0.0</v>
      </c>
      <c r="I1095" s="18">
        <v>0.0</v>
      </c>
      <c r="J1095" s="18">
        <v>0.0</v>
      </c>
      <c r="K1095" s="18">
        <v>0.0</v>
      </c>
      <c r="L1095" s="18">
        <v>0.0</v>
      </c>
      <c r="M1095" s="18">
        <v>0.0</v>
      </c>
      <c r="N1095" s="18">
        <v>0.0</v>
      </c>
      <c r="O1095" s="18">
        <v>0.0</v>
      </c>
      <c r="P1095" s="18">
        <v>0.0</v>
      </c>
      <c r="Q1095" s="18">
        <v>0.0</v>
      </c>
      <c r="R1095" s="18">
        <v>0.0</v>
      </c>
      <c r="S1095" s="18">
        <v>0.0</v>
      </c>
      <c r="T1095" s="18">
        <v>0.0</v>
      </c>
      <c r="U1095" s="18">
        <v>0.0</v>
      </c>
      <c r="V1095" s="18">
        <v>0.0</v>
      </c>
      <c r="W1095" s="18">
        <v>0.0</v>
      </c>
      <c r="X1095" s="18">
        <v>0.0</v>
      </c>
      <c r="Y1095" s="18">
        <v>0.0</v>
      </c>
      <c r="Z1095" s="18">
        <v>0.0</v>
      </c>
      <c r="AA1095" s="18">
        <v>1.875469</v>
      </c>
      <c r="AB1095" s="18">
        <v>2.798863</v>
      </c>
      <c r="AC1095" s="18">
        <v>1.900036</v>
      </c>
      <c r="AD1095" s="18">
        <v>0.0</v>
      </c>
      <c r="AE1095" s="18">
        <v>0.0</v>
      </c>
      <c r="AF1095" s="18">
        <v>0.0</v>
      </c>
      <c r="AG1095" s="18">
        <v>0.0</v>
      </c>
      <c r="AH1095" s="18">
        <v>0.0</v>
      </c>
      <c r="AI1095" s="18">
        <v>1.189394</v>
      </c>
      <c r="AJ1095" s="18">
        <v>1.048889</v>
      </c>
      <c r="AK1095" s="18">
        <v>0.951269</v>
      </c>
      <c r="AL1095" s="19" t="s">
        <v>58</v>
      </c>
      <c r="AM1095" s="19"/>
      <c r="AN1095" s="19"/>
      <c r="AO1095" s="19"/>
      <c r="AP1095" s="19"/>
      <c r="AQ1095" s="19"/>
    </row>
    <row r="1096">
      <c r="A1096" s="14" t="s">
        <v>1648</v>
      </c>
      <c r="B1096" s="14" t="s">
        <v>1649</v>
      </c>
      <c r="C1096" s="14" t="s">
        <v>1650</v>
      </c>
      <c r="D1096" s="14" t="s">
        <v>1651</v>
      </c>
      <c r="E1096" s="14" t="s">
        <v>88</v>
      </c>
      <c r="F1096" s="18">
        <v>39.0</v>
      </c>
      <c r="G1096" s="18">
        <v>3.0</v>
      </c>
      <c r="H1096" s="18">
        <v>20782.0</v>
      </c>
      <c r="I1096" s="18">
        <v>996.0</v>
      </c>
      <c r="J1096" s="18">
        <v>212.6593</v>
      </c>
      <c r="K1096" s="18">
        <v>217.8051</v>
      </c>
      <c r="L1096" s="18">
        <v>221.8311</v>
      </c>
      <c r="M1096" s="18">
        <v>177.751</v>
      </c>
      <c r="N1096" s="18">
        <v>0.816101</v>
      </c>
      <c r="O1096" s="18">
        <v>0.0</v>
      </c>
      <c r="P1096" s="18">
        <v>0.0</v>
      </c>
      <c r="Q1096" s="18">
        <v>0.0</v>
      </c>
      <c r="R1096" s="18">
        <v>0.0</v>
      </c>
      <c r="S1096" s="18">
        <v>5.62884</v>
      </c>
      <c r="T1096" s="18">
        <v>4.537794</v>
      </c>
      <c r="U1096" s="18">
        <v>5.62884</v>
      </c>
      <c r="V1096" s="18">
        <v>6.166788</v>
      </c>
      <c r="W1096" s="18">
        <v>9.115243</v>
      </c>
      <c r="X1096" s="18">
        <v>16.43343</v>
      </c>
      <c r="Y1096" s="18">
        <v>5.584747</v>
      </c>
      <c r="Z1096" s="18">
        <v>0.0</v>
      </c>
      <c r="AA1096" s="18">
        <v>4.44864</v>
      </c>
      <c r="AB1096" s="18">
        <v>2.45501</v>
      </c>
      <c r="AC1096" s="18">
        <v>3.601771</v>
      </c>
      <c r="AD1096" s="18">
        <v>1.041785</v>
      </c>
      <c r="AE1096" s="18">
        <v>6.379632</v>
      </c>
      <c r="AF1096" s="18">
        <v>6.609328</v>
      </c>
      <c r="AG1096" s="18">
        <v>5.584747</v>
      </c>
      <c r="AH1096" s="18">
        <v>0.0</v>
      </c>
      <c r="AI1096" s="18">
        <v>3.660025</v>
      </c>
      <c r="AJ1096" s="18">
        <v>2.764286</v>
      </c>
      <c r="AK1096" s="18">
        <v>3.645583</v>
      </c>
      <c r="AL1096" s="19" t="s">
        <v>58</v>
      </c>
      <c r="AM1096" s="19"/>
      <c r="AN1096" s="19"/>
      <c r="AO1096" s="19"/>
      <c r="AP1096" s="19"/>
      <c r="AQ1096" s="19"/>
    </row>
    <row r="1097">
      <c r="A1097" s="14" t="s">
        <v>1652</v>
      </c>
      <c r="B1097" s="14" t="s">
        <v>1653</v>
      </c>
      <c r="C1097" s="14" t="s">
        <v>1650</v>
      </c>
      <c r="D1097" s="14" t="s">
        <v>1651</v>
      </c>
      <c r="E1097" s="17">
        <v>46310.0</v>
      </c>
      <c r="F1097" s="18">
        <v>31.0</v>
      </c>
      <c r="G1097" s="18">
        <v>0.0</v>
      </c>
      <c r="H1097" s="18">
        <v>9531.0</v>
      </c>
      <c r="I1097" s="18">
        <v>0.0</v>
      </c>
      <c r="J1097" s="18">
        <v>107.26</v>
      </c>
      <c r="K1097" s="18">
        <v>111.6549</v>
      </c>
      <c r="L1097" s="18">
        <v>108.0475</v>
      </c>
      <c r="M1097" s="18">
        <v>65.15525</v>
      </c>
      <c r="N1097" s="18">
        <v>0.583541</v>
      </c>
      <c r="O1097" s="18">
        <v>0.0</v>
      </c>
      <c r="P1097" s="18">
        <v>0.2</v>
      </c>
      <c r="Q1097" s="18">
        <v>1.449743</v>
      </c>
      <c r="R1097" s="18">
        <v>2.801042</v>
      </c>
      <c r="S1097" s="18">
        <v>4.353993</v>
      </c>
      <c r="T1097" s="18">
        <v>0.77619</v>
      </c>
      <c r="U1097" s="18">
        <v>1.711913</v>
      </c>
      <c r="V1097" s="18">
        <v>1.826577</v>
      </c>
      <c r="W1097" s="18">
        <v>3.572766</v>
      </c>
      <c r="X1097" s="18">
        <v>5.06325</v>
      </c>
      <c r="Y1097" s="18">
        <v>3.601771</v>
      </c>
      <c r="Z1097" s="18">
        <v>0.0</v>
      </c>
      <c r="AA1097" s="18">
        <v>4.44864</v>
      </c>
      <c r="AB1097" s="18">
        <v>2.45501</v>
      </c>
      <c r="AC1097" s="18">
        <v>3.601771</v>
      </c>
      <c r="AD1097" s="18">
        <v>3.285733</v>
      </c>
      <c r="AE1097" s="18">
        <v>4.19553</v>
      </c>
      <c r="AF1097" s="18">
        <v>6.361241</v>
      </c>
      <c r="AG1097" s="18">
        <v>8.49777</v>
      </c>
      <c r="AH1097" s="18">
        <v>0.0</v>
      </c>
      <c r="AI1097" s="18">
        <v>3.660025</v>
      </c>
      <c r="AJ1097" s="18">
        <v>2.764286</v>
      </c>
      <c r="AK1097" s="18">
        <v>3.645583</v>
      </c>
      <c r="AL1097" s="19" t="s">
        <v>58</v>
      </c>
      <c r="AM1097" s="19"/>
      <c r="AN1097" s="19"/>
      <c r="AO1097" s="19"/>
      <c r="AP1097" s="19"/>
      <c r="AQ1097" s="19"/>
    </row>
    <row r="1098">
      <c r="A1098" s="14" t="s">
        <v>1654</v>
      </c>
      <c r="B1098" s="14" t="s">
        <v>1655</v>
      </c>
      <c r="C1098" s="14" t="s">
        <v>1650</v>
      </c>
      <c r="D1098" s="14" t="s">
        <v>1651</v>
      </c>
      <c r="E1098" s="14" t="s">
        <v>72</v>
      </c>
      <c r="F1098" s="18">
        <v>17.0</v>
      </c>
      <c r="G1098" s="18">
        <v>0.0</v>
      </c>
      <c r="H1098" s="18">
        <v>7011.0</v>
      </c>
      <c r="I1098" s="18">
        <v>0.0</v>
      </c>
      <c r="J1098" s="18">
        <v>48.76845</v>
      </c>
      <c r="K1098" s="18">
        <v>50.60814</v>
      </c>
      <c r="L1098" s="18">
        <v>55.40087</v>
      </c>
      <c r="M1098" s="18">
        <v>40.38213</v>
      </c>
      <c r="N1098" s="18">
        <v>0.797937</v>
      </c>
      <c r="O1098" s="18">
        <v>0.0</v>
      </c>
      <c r="P1098" s="18">
        <v>0.0</v>
      </c>
      <c r="Q1098" s="18">
        <v>0.066667</v>
      </c>
      <c r="R1098" s="18">
        <v>1.13616</v>
      </c>
      <c r="S1098" s="18">
        <v>1.694556</v>
      </c>
      <c r="T1098" s="18">
        <v>0.183333</v>
      </c>
      <c r="U1098" s="18">
        <v>0.764286</v>
      </c>
      <c r="V1098" s="18">
        <v>1.13616</v>
      </c>
      <c r="W1098" s="18">
        <v>1.694556</v>
      </c>
      <c r="X1098" s="18">
        <v>4.530188</v>
      </c>
      <c r="Y1098" s="18">
        <v>2.976949</v>
      </c>
      <c r="Z1098" s="18">
        <v>0.0</v>
      </c>
      <c r="AA1098" s="18">
        <v>4.44864</v>
      </c>
      <c r="AB1098" s="18">
        <v>2.45501</v>
      </c>
      <c r="AC1098" s="18">
        <v>3.601771</v>
      </c>
      <c r="AD1098" s="18">
        <v>1.389189</v>
      </c>
      <c r="AE1098" s="18">
        <v>2.515097</v>
      </c>
      <c r="AF1098" s="18">
        <v>4.17232</v>
      </c>
      <c r="AG1098" s="18">
        <v>4.931191</v>
      </c>
      <c r="AH1098" s="18">
        <v>0.0</v>
      </c>
      <c r="AI1098" s="18">
        <v>3.660025</v>
      </c>
      <c r="AJ1098" s="18">
        <v>2.764286</v>
      </c>
      <c r="AK1098" s="18">
        <v>3.645583</v>
      </c>
      <c r="AL1098" s="19" t="s">
        <v>58</v>
      </c>
      <c r="AM1098" s="19"/>
      <c r="AN1098" s="19"/>
      <c r="AO1098" s="19"/>
      <c r="AP1098" s="19"/>
      <c r="AQ1098" s="19"/>
    </row>
    <row r="1099">
      <c r="A1099" s="14" t="s">
        <v>1656</v>
      </c>
      <c r="B1099" s="14" t="s">
        <v>1657</v>
      </c>
      <c r="C1099" s="14" t="s">
        <v>1650</v>
      </c>
      <c r="D1099" s="14" t="s">
        <v>1651</v>
      </c>
      <c r="E1099" s="14" t="s">
        <v>75</v>
      </c>
      <c r="F1099" s="18">
        <v>6.0</v>
      </c>
      <c r="G1099" s="18">
        <v>0.0</v>
      </c>
      <c r="H1099" s="18">
        <v>3061.0</v>
      </c>
      <c r="I1099" s="18">
        <v>0.0</v>
      </c>
      <c r="J1099" s="18">
        <v>17.73602</v>
      </c>
      <c r="K1099" s="18">
        <v>21.8735</v>
      </c>
      <c r="L1099" s="18">
        <v>26.68106</v>
      </c>
      <c r="M1099" s="18">
        <v>21.8735</v>
      </c>
      <c r="N1099" s="18">
        <v>1.0</v>
      </c>
      <c r="O1099" s="18">
        <v>0.0</v>
      </c>
      <c r="P1099" s="18">
        <v>0.0</v>
      </c>
      <c r="Q1099" s="18">
        <v>0.0</v>
      </c>
      <c r="R1099" s="18">
        <v>0.0</v>
      </c>
      <c r="S1099" s="18">
        <v>0.35619</v>
      </c>
      <c r="T1099" s="18">
        <v>0.35619</v>
      </c>
      <c r="U1099" s="18">
        <v>0.35619</v>
      </c>
      <c r="V1099" s="18">
        <v>0.35619</v>
      </c>
      <c r="W1099" s="18">
        <v>21.51731</v>
      </c>
      <c r="X1099" s="18">
        <v>21.51731</v>
      </c>
      <c r="Y1099" s="18">
        <v>3.645583</v>
      </c>
      <c r="Z1099" s="18">
        <v>0.0</v>
      </c>
      <c r="AA1099" s="18">
        <v>4.44864</v>
      </c>
      <c r="AB1099" s="18">
        <v>2.45501</v>
      </c>
      <c r="AC1099" s="18">
        <v>3.601771</v>
      </c>
      <c r="AD1099" s="18">
        <v>1.005747</v>
      </c>
      <c r="AE1099" s="18">
        <v>3.765238</v>
      </c>
      <c r="AF1099" s="18">
        <v>2.492812</v>
      </c>
      <c r="AG1099" s="18">
        <v>2.613753</v>
      </c>
      <c r="AH1099" s="18">
        <v>0.0</v>
      </c>
      <c r="AI1099" s="18">
        <v>3.660025</v>
      </c>
      <c r="AJ1099" s="18">
        <v>2.764286</v>
      </c>
      <c r="AK1099" s="18">
        <v>3.645583</v>
      </c>
      <c r="AL1099" s="19" t="s">
        <v>58</v>
      </c>
      <c r="AM1099" s="19"/>
      <c r="AN1099" s="19"/>
      <c r="AO1099" s="19"/>
      <c r="AP1099" s="19"/>
      <c r="AQ1099" s="19"/>
    </row>
    <row r="1100">
      <c r="A1100" s="14" t="s">
        <v>1658</v>
      </c>
      <c r="B1100" s="14" t="s">
        <v>1659</v>
      </c>
      <c r="C1100" s="14" t="s">
        <v>1650</v>
      </c>
      <c r="D1100" s="14" t="s">
        <v>1651</v>
      </c>
      <c r="E1100" s="14" t="s">
        <v>60</v>
      </c>
      <c r="F1100" s="18">
        <v>17.0</v>
      </c>
      <c r="G1100" s="18">
        <v>1.0</v>
      </c>
      <c r="H1100" s="18">
        <v>3562.0</v>
      </c>
      <c r="I1100" s="18">
        <v>34.0</v>
      </c>
      <c r="J1100" s="18">
        <v>23.65417</v>
      </c>
      <c r="K1100" s="18">
        <v>25.13558</v>
      </c>
      <c r="L1100" s="18">
        <v>27.93235</v>
      </c>
      <c r="M1100" s="18">
        <v>17.80877</v>
      </c>
      <c r="N1100" s="18">
        <v>0.708509</v>
      </c>
      <c r="O1100" s="18">
        <v>0.0</v>
      </c>
      <c r="P1100" s="18">
        <v>0.088889</v>
      </c>
      <c r="Q1100" s="18">
        <v>0.333333</v>
      </c>
      <c r="R1100" s="18">
        <v>0.647619</v>
      </c>
      <c r="S1100" s="18">
        <v>1.103704</v>
      </c>
      <c r="T1100" s="18">
        <v>0.088889</v>
      </c>
      <c r="U1100" s="18">
        <v>0.333333</v>
      </c>
      <c r="V1100" s="18">
        <v>0.333333</v>
      </c>
      <c r="W1100" s="18">
        <v>0.666667</v>
      </c>
      <c r="X1100" s="18">
        <v>2.286594</v>
      </c>
      <c r="Y1100" s="18">
        <v>1.478563</v>
      </c>
      <c r="Z1100" s="18">
        <v>0.0</v>
      </c>
      <c r="AA1100" s="18">
        <v>4.44864</v>
      </c>
      <c r="AB1100" s="18">
        <v>2.45501</v>
      </c>
      <c r="AC1100" s="18">
        <v>3.601771</v>
      </c>
      <c r="AD1100" s="18">
        <v>0.697878</v>
      </c>
      <c r="AE1100" s="18">
        <v>0.984636</v>
      </c>
      <c r="AF1100" s="18">
        <v>2.374857</v>
      </c>
      <c r="AG1100" s="18">
        <v>2.233483</v>
      </c>
      <c r="AH1100" s="18">
        <v>0.0</v>
      </c>
      <c r="AI1100" s="18">
        <v>3.660025</v>
      </c>
      <c r="AJ1100" s="18">
        <v>2.764286</v>
      </c>
      <c r="AK1100" s="18">
        <v>3.645583</v>
      </c>
      <c r="AL1100" s="19" t="s">
        <v>58</v>
      </c>
      <c r="AM1100" s="19"/>
      <c r="AN1100" s="19"/>
      <c r="AO1100" s="19"/>
      <c r="AP1100" s="19"/>
      <c r="AQ1100" s="19"/>
    </row>
    <row r="1101">
      <c r="A1101" s="14" t="s">
        <v>1660</v>
      </c>
      <c r="B1101" s="14" t="s">
        <v>1661</v>
      </c>
      <c r="C1101" s="14" t="s">
        <v>1650</v>
      </c>
      <c r="D1101" s="14" t="s">
        <v>1651</v>
      </c>
      <c r="E1101" s="20">
        <v>46300.0</v>
      </c>
      <c r="F1101" s="18">
        <v>68.0</v>
      </c>
      <c r="G1101" s="18">
        <v>0.0</v>
      </c>
      <c r="H1101" s="18">
        <v>40744.0</v>
      </c>
      <c r="I1101" s="18">
        <v>0.0</v>
      </c>
      <c r="J1101" s="18">
        <v>466.044</v>
      </c>
      <c r="K1101" s="18">
        <v>488.6415</v>
      </c>
      <c r="L1101" s="18">
        <v>472.8755</v>
      </c>
      <c r="M1101" s="18">
        <v>306.3553</v>
      </c>
      <c r="N1101" s="18">
        <v>0.626953</v>
      </c>
      <c r="O1101" s="18">
        <v>0.0</v>
      </c>
      <c r="P1101" s="18">
        <v>0.096</v>
      </c>
      <c r="Q1101" s="18">
        <v>1.149058</v>
      </c>
      <c r="R1101" s="18">
        <v>3.994516</v>
      </c>
      <c r="S1101" s="18">
        <v>9.709438</v>
      </c>
      <c r="T1101" s="18">
        <v>0.983878</v>
      </c>
      <c r="U1101" s="18">
        <v>1.617172</v>
      </c>
      <c r="V1101" s="18">
        <v>3.290279</v>
      </c>
      <c r="W1101" s="18">
        <v>5.228132</v>
      </c>
      <c r="X1101" s="18">
        <v>10.53924</v>
      </c>
      <c r="Y1101" s="18">
        <v>7.185905</v>
      </c>
      <c r="Z1101" s="18">
        <v>0.0</v>
      </c>
      <c r="AA1101" s="18">
        <v>4.44864</v>
      </c>
      <c r="AB1101" s="18">
        <v>2.45501</v>
      </c>
      <c r="AC1101" s="18">
        <v>3.601771</v>
      </c>
      <c r="AD1101" s="18">
        <v>3.01561</v>
      </c>
      <c r="AE1101" s="18">
        <v>4.206958</v>
      </c>
      <c r="AF1101" s="18">
        <v>5.989233</v>
      </c>
      <c r="AG1101" s="18">
        <v>7.185905</v>
      </c>
      <c r="AH1101" s="18">
        <v>0.0</v>
      </c>
      <c r="AI1101" s="18">
        <v>3.660025</v>
      </c>
      <c r="AJ1101" s="18">
        <v>2.764286</v>
      </c>
      <c r="AK1101" s="18">
        <v>3.645583</v>
      </c>
      <c r="AL1101" s="19" t="s">
        <v>58</v>
      </c>
      <c r="AM1101" s="19"/>
      <c r="AN1101" s="19"/>
      <c r="AO1101" s="19"/>
      <c r="AP1101" s="19"/>
      <c r="AQ1101" s="19"/>
    </row>
    <row r="1102">
      <c r="A1102" s="14" t="s">
        <v>1662</v>
      </c>
      <c r="B1102" s="14" t="s">
        <v>1663</v>
      </c>
      <c r="C1102" s="14" t="s">
        <v>1650</v>
      </c>
      <c r="D1102" s="14" t="s">
        <v>1651</v>
      </c>
      <c r="E1102" s="14" t="s">
        <v>62</v>
      </c>
      <c r="F1102" s="18">
        <v>195.0</v>
      </c>
      <c r="G1102" s="18">
        <v>11.0</v>
      </c>
      <c r="H1102" s="18">
        <v>1522.0</v>
      </c>
      <c r="I1102" s="18">
        <v>1522.0</v>
      </c>
      <c r="J1102" s="18">
        <v>0.0</v>
      </c>
      <c r="K1102" s="18">
        <v>0.0</v>
      </c>
      <c r="L1102" s="18">
        <v>0.0</v>
      </c>
      <c r="M1102" s="18">
        <v>0.0</v>
      </c>
      <c r="N1102" s="18">
        <v>0.0</v>
      </c>
      <c r="O1102" s="18">
        <v>0.0</v>
      </c>
      <c r="P1102" s="18">
        <v>0.0</v>
      </c>
      <c r="Q1102" s="18">
        <v>0.0</v>
      </c>
      <c r="R1102" s="18">
        <v>0.0</v>
      </c>
      <c r="S1102" s="18">
        <v>0.0</v>
      </c>
      <c r="T1102" s="18">
        <v>0.0</v>
      </c>
      <c r="U1102" s="18">
        <v>0.0</v>
      </c>
      <c r="V1102" s="18">
        <v>0.0</v>
      </c>
      <c r="W1102" s="18">
        <v>0.0</v>
      </c>
      <c r="X1102" s="18">
        <v>0.0</v>
      </c>
      <c r="Y1102" s="18">
        <v>0.0</v>
      </c>
      <c r="Z1102" s="18">
        <v>0.0</v>
      </c>
      <c r="AA1102" s="18">
        <v>4.44864</v>
      </c>
      <c r="AB1102" s="18">
        <v>2.45501</v>
      </c>
      <c r="AC1102" s="18">
        <v>3.601771</v>
      </c>
      <c r="AD1102" s="18">
        <v>0.0</v>
      </c>
      <c r="AE1102" s="18">
        <v>0.0</v>
      </c>
      <c r="AF1102" s="18">
        <v>0.0</v>
      </c>
      <c r="AG1102" s="18">
        <v>0.0</v>
      </c>
      <c r="AH1102" s="18">
        <v>0.0</v>
      </c>
      <c r="AI1102" s="18">
        <v>3.660025</v>
      </c>
      <c r="AJ1102" s="18">
        <v>2.764286</v>
      </c>
      <c r="AK1102" s="18">
        <v>3.645583</v>
      </c>
      <c r="AL1102" s="19" t="s">
        <v>58</v>
      </c>
      <c r="AM1102" s="19"/>
      <c r="AN1102" s="19"/>
      <c r="AO1102" s="19"/>
      <c r="AP1102" s="19"/>
      <c r="AQ1102" s="19"/>
    </row>
    <row r="1103">
      <c r="A1103" s="14" t="s">
        <v>1648</v>
      </c>
      <c r="B1103" s="14" t="s">
        <v>1664</v>
      </c>
      <c r="C1103" s="14" t="s">
        <v>1650</v>
      </c>
      <c r="D1103" s="14" t="s">
        <v>1665</v>
      </c>
      <c r="E1103" s="14" t="s">
        <v>88</v>
      </c>
      <c r="F1103" s="18">
        <v>33.0</v>
      </c>
      <c r="G1103" s="18">
        <v>0.0</v>
      </c>
      <c r="H1103" s="18">
        <v>21463.0</v>
      </c>
      <c r="I1103" s="18">
        <v>0.0</v>
      </c>
      <c r="J1103" s="18">
        <v>343.1405</v>
      </c>
      <c r="K1103" s="18">
        <v>331.6715</v>
      </c>
      <c r="L1103" s="18">
        <v>330.8869</v>
      </c>
      <c r="M1103" s="18">
        <v>280.0473</v>
      </c>
      <c r="N1103" s="18">
        <v>0.844351</v>
      </c>
      <c r="O1103" s="18">
        <v>0.0</v>
      </c>
      <c r="P1103" s="18">
        <v>0.0</v>
      </c>
      <c r="Q1103" s="18">
        <v>0.0</v>
      </c>
      <c r="R1103" s="18">
        <v>1.0</v>
      </c>
      <c r="S1103" s="18">
        <v>8.34148</v>
      </c>
      <c r="T1103" s="18">
        <v>0.805411</v>
      </c>
      <c r="U1103" s="18">
        <v>1.333333</v>
      </c>
      <c r="V1103" s="18">
        <v>2.656232</v>
      </c>
      <c r="W1103" s="18">
        <v>8.34148</v>
      </c>
      <c r="X1103" s="18">
        <v>21.70184</v>
      </c>
      <c r="Y1103" s="18">
        <v>10.05065</v>
      </c>
      <c r="Z1103" s="18">
        <v>0.0</v>
      </c>
      <c r="AA1103" s="18">
        <v>4.021467</v>
      </c>
      <c r="AB1103" s="18">
        <v>3.06993</v>
      </c>
      <c r="AC1103" s="18">
        <v>2.613753</v>
      </c>
      <c r="AD1103" s="18">
        <v>1.041785</v>
      </c>
      <c r="AE1103" s="18">
        <v>6.379632</v>
      </c>
      <c r="AF1103" s="18">
        <v>6.609328</v>
      </c>
      <c r="AG1103" s="18">
        <v>5.584747</v>
      </c>
      <c r="AH1103" s="18">
        <v>0.0</v>
      </c>
      <c r="AI1103" s="18">
        <v>3.660025</v>
      </c>
      <c r="AJ1103" s="18">
        <v>2.764286</v>
      </c>
      <c r="AK1103" s="18">
        <v>3.645583</v>
      </c>
      <c r="AL1103" s="19" t="s">
        <v>58</v>
      </c>
      <c r="AM1103" s="19"/>
      <c r="AN1103" s="19"/>
      <c r="AO1103" s="19"/>
      <c r="AP1103" s="19"/>
      <c r="AQ1103" s="19"/>
    </row>
    <row r="1104">
      <c r="A1104" s="14" t="s">
        <v>1652</v>
      </c>
      <c r="B1104" s="14" t="s">
        <v>1666</v>
      </c>
      <c r="C1104" s="14" t="s">
        <v>1650</v>
      </c>
      <c r="D1104" s="14" t="s">
        <v>1665</v>
      </c>
      <c r="E1104" s="17">
        <v>46310.0</v>
      </c>
      <c r="F1104" s="18">
        <v>27.0</v>
      </c>
      <c r="G1104" s="18">
        <v>0.0</v>
      </c>
      <c r="H1104" s="18">
        <v>13254.0</v>
      </c>
      <c r="I1104" s="18">
        <v>0.0</v>
      </c>
      <c r="J1104" s="18">
        <v>249.9222</v>
      </c>
      <c r="K1104" s="18">
        <v>244.7356</v>
      </c>
      <c r="L1104" s="18">
        <v>225.4164</v>
      </c>
      <c r="M1104" s="18">
        <v>153.6901</v>
      </c>
      <c r="N1104" s="18">
        <v>0.627984</v>
      </c>
      <c r="O1104" s="18">
        <v>0.0</v>
      </c>
      <c r="P1104" s="18">
        <v>0.0</v>
      </c>
      <c r="Q1104" s="18">
        <v>2.932953</v>
      </c>
      <c r="R1104" s="18">
        <v>7.069685</v>
      </c>
      <c r="S1104" s="18">
        <v>9.299504</v>
      </c>
      <c r="T1104" s="18">
        <v>2.932953</v>
      </c>
      <c r="U1104" s="18">
        <v>3.172914</v>
      </c>
      <c r="V1104" s="18">
        <v>3.714483</v>
      </c>
      <c r="W1104" s="18">
        <v>7.798222</v>
      </c>
      <c r="X1104" s="18">
        <v>13.89453</v>
      </c>
      <c r="Y1104" s="18">
        <v>9.064283</v>
      </c>
      <c r="Z1104" s="18">
        <v>0.0</v>
      </c>
      <c r="AA1104" s="18">
        <v>4.021467</v>
      </c>
      <c r="AB1104" s="18">
        <v>3.06993</v>
      </c>
      <c r="AC1104" s="18">
        <v>2.613753</v>
      </c>
      <c r="AD1104" s="18">
        <v>3.285733</v>
      </c>
      <c r="AE1104" s="18">
        <v>4.19553</v>
      </c>
      <c r="AF1104" s="18">
        <v>6.361241</v>
      </c>
      <c r="AG1104" s="18">
        <v>8.49777</v>
      </c>
      <c r="AH1104" s="18">
        <v>0.0</v>
      </c>
      <c r="AI1104" s="18">
        <v>3.660025</v>
      </c>
      <c r="AJ1104" s="18">
        <v>2.764286</v>
      </c>
      <c r="AK1104" s="18">
        <v>3.645583</v>
      </c>
      <c r="AL1104" s="19" t="s">
        <v>58</v>
      </c>
      <c r="AM1104" s="19"/>
      <c r="AN1104" s="19"/>
      <c r="AO1104" s="19"/>
      <c r="AP1104" s="19"/>
      <c r="AQ1104" s="19"/>
    </row>
    <row r="1105">
      <c r="A1105" s="14" t="s">
        <v>1654</v>
      </c>
      <c r="B1105" s="14" t="s">
        <v>1667</v>
      </c>
      <c r="C1105" s="14" t="s">
        <v>1650</v>
      </c>
      <c r="D1105" s="14" t="s">
        <v>1665</v>
      </c>
      <c r="E1105" s="14" t="s">
        <v>72</v>
      </c>
      <c r="F1105" s="18">
        <v>23.0</v>
      </c>
      <c r="G1105" s="18">
        <v>0.0</v>
      </c>
      <c r="H1105" s="18">
        <v>3598.0</v>
      </c>
      <c r="I1105" s="18">
        <v>0.0</v>
      </c>
      <c r="J1105" s="18">
        <v>55.41463</v>
      </c>
      <c r="K1105" s="18">
        <v>54.7079</v>
      </c>
      <c r="L1105" s="18">
        <v>52.87591</v>
      </c>
      <c r="M1105" s="18">
        <v>35.04865</v>
      </c>
      <c r="N1105" s="18">
        <v>0.640651</v>
      </c>
      <c r="O1105" s="18">
        <v>0.0</v>
      </c>
      <c r="P1105" s="18">
        <v>0.414815</v>
      </c>
      <c r="Q1105" s="18">
        <v>0.538095</v>
      </c>
      <c r="R1105" s="18">
        <v>1.12446</v>
      </c>
      <c r="S1105" s="18">
        <v>2.515097</v>
      </c>
      <c r="T1105" s="18">
        <v>0.473333</v>
      </c>
      <c r="U1105" s="18">
        <v>0.784458</v>
      </c>
      <c r="V1105" s="18">
        <v>0.866228</v>
      </c>
      <c r="W1105" s="18">
        <v>1.854625</v>
      </c>
      <c r="X1105" s="18">
        <v>3.168196</v>
      </c>
      <c r="Y1105" s="18">
        <v>2.378604</v>
      </c>
      <c r="Z1105" s="18">
        <v>0.0</v>
      </c>
      <c r="AA1105" s="18">
        <v>4.021467</v>
      </c>
      <c r="AB1105" s="18">
        <v>3.06993</v>
      </c>
      <c r="AC1105" s="18">
        <v>2.613753</v>
      </c>
      <c r="AD1105" s="18">
        <v>1.389189</v>
      </c>
      <c r="AE1105" s="18">
        <v>2.515097</v>
      </c>
      <c r="AF1105" s="18">
        <v>4.17232</v>
      </c>
      <c r="AG1105" s="18">
        <v>4.931191</v>
      </c>
      <c r="AH1105" s="18">
        <v>0.0</v>
      </c>
      <c r="AI1105" s="18">
        <v>3.660025</v>
      </c>
      <c r="AJ1105" s="18">
        <v>2.764286</v>
      </c>
      <c r="AK1105" s="18">
        <v>3.645583</v>
      </c>
      <c r="AL1105" s="19" t="s">
        <v>58</v>
      </c>
      <c r="AM1105" s="19"/>
      <c r="AN1105" s="19"/>
      <c r="AO1105" s="19"/>
      <c r="AP1105" s="19"/>
      <c r="AQ1105" s="19"/>
    </row>
    <row r="1106">
      <c r="A1106" s="14" t="s">
        <v>1656</v>
      </c>
      <c r="B1106" s="14" t="s">
        <v>1668</v>
      </c>
      <c r="C1106" s="14" t="s">
        <v>1650</v>
      </c>
      <c r="D1106" s="14" t="s">
        <v>1665</v>
      </c>
      <c r="E1106" s="14" t="s">
        <v>75</v>
      </c>
      <c r="F1106" s="18">
        <v>12.0</v>
      </c>
      <c r="G1106" s="18">
        <v>0.0</v>
      </c>
      <c r="H1106" s="18">
        <v>2448.0</v>
      </c>
      <c r="I1106" s="18">
        <v>0.0</v>
      </c>
      <c r="J1106" s="18">
        <v>35.40063</v>
      </c>
      <c r="K1106" s="18">
        <v>31.36504</v>
      </c>
      <c r="L1106" s="18">
        <v>31.28547</v>
      </c>
      <c r="M1106" s="18">
        <v>19.89989</v>
      </c>
      <c r="N1106" s="18">
        <v>0.634461</v>
      </c>
      <c r="O1106" s="18">
        <v>0.0</v>
      </c>
      <c r="P1106" s="18">
        <v>0.0</v>
      </c>
      <c r="Q1106" s="18">
        <v>0.0</v>
      </c>
      <c r="R1106" s="18">
        <v>2.040251</v>
      </c>
      <c r="S1106" s="18">
        <v>4.258541</v>
      </c>
      <c r="T1106" s="18">
        <v>0.143478</v>
      </c>
      <c r="U1106" s="18">
        <v>1.050433</v>
      </c>
      <c r="V1106" s="18">
        <v>2.040251</v>
      </c>
      <c r="W1106" s="18">
        <v>4.258541</v>
      </c>
      <c r="X1106" s="18">
        <v>4.817553</v>
      </c>
      <c r="Y1106" s="18">
        <v>2.613753</v>
      </c>
      <c r="Z1106" s="18">
        <v>0.0</v>
      </c>
      <c r="AA1106" s="18">
        <v>4.021467</v>
      </c>
      <c r="AB1106" s="18">
        <v>3.06993</v>
      </c>
      <c r="AC1106" s="18">
        <v>2.613753</v>
      </c>
      <c r="AD1106" s="18">
        <v>1.005747</v>
      </c>
      <c r="AE1106" s="18">
        <v>3.765238</v>
      </c>
      <c r="AF1106" s="18">
        <v>2.492812</v>
      </c>
      <c r="AG1106" s="18">
        <v>2.613753</v>
      </c>
      <c r="AH1106" s="18">
        <v>0.0</v>
      </c>
      <c r="AI1106" s="18">
        <v>3.660025</v>
      </c>
      <c r="AJ1106" s="18">
        <v>2.764286</v>
      </c>
      <c r="AK1106" s="18">
        <v>3.645583</v>
      </c>
      <c r="AL1106" s="19" t="s">
        <v>58</v>
      </c>
      <c r="AM1106" s="19"/>
      <c r="AN1106" s="19"/>
      <c r="AO1106" s="19"/>
      <c r="AP1106" s="19"/>
      <c r="AQ1106" s="19"/>
    </row>
    <row r="1107">
      <c r="A1107" s="14" t="s">
        <v>1658</v>
      </c>
      <c r="B1107" s="14" t="s">
        <v>1669</v>
      </c>
      <c r="C1107" s="14" t="s">
        <v>1650</v>
      </c>
      <c r="D1107" s="14" t="s">
        <v>1665</v>
      </c>
      <c r="E1107" s="14" t="s">
        <v>60</v>
      </c>
      <c r="F1107" s="18">
        <v>13.0</v>
      </c>
      <c r="G1107" s="18">
        <v>0.0</v>
      </c>
      <c r="H1107" s="18">
        <v>2590.0</v>
      </c>
      <c r="I1107" s="18">
        <v>0.0</v>
      </c>
      <c r="J1107" s="18">
        <v>27.41509</v>
      </c>
      <c r="K1107" s="18">
        <v>27.00296</v>
      </c>
      <c r="L1107" s="18">
        <v>27.87686</v>
      </c>
      <c r="M1107" s="18">
        <v>22.43263</v>
      </c>
      <c r="N1107" s="18">
        <v>0.830747</v>
      </c>
      <c r="O1107" s="18">
        <v>0.033333</v>
      </c>
      <c r="P1107" s="18">
        <v>0.133333</v>
      </c>
      <c r="Q1107" s="18">
        <v>0.204762</v>
      </c>
      <c r="R1107" s="18">
        <v>0.667783</v>
      </c>
      <c r="S1107" s="18">
        <v>1.176057</v>
      </c>
      <c r="T1107" s="18">
        <v>0.133333</v>
      </c>
      <c r="U1107" s="18">
        <v>0.204762</v>
      </c>
      <c r="V1107" s="18">
        <v>0.316667</v>
      </c>
      <c r="W1107" s="18">
        <v>0.739621</v>
      </c>
      <c r="X1107" s="18">
        <v>1.176057</v>
      </c>
      <c r="Y1107" s="18">
        <v>2.07715</v>
      </c>
      <c r="Z1107" s="18">
        <v>0.0</v>
      </c>
      <c r="AA1107" s="18">
        <v>4.021467</v>
      </c>
      <c r="AB1107" s="18">
        <v>3.06993</v>
      </c>
      <c r="AC1107" s="18">
        <v>2.613753</v>
      </c>
      <c r="AD1107" s="18">
        <v>0.697878</v>
      </c>
      <c r="AE1107" s="18">
        <v>0.984636</v>
      </c>
      <c r="AF1107" s="18">
        <v>2.374857</v>
      </c>
      <c r="AG1107" s="18">
        <v>2.233483</v>
      </c>
      <c r="AH1107" s="18">
        <v>0.0</v>
      </c>
      <c r="AI1107" s="18">
        <v>3.660025</v>
      </c>
      <c r="AJ1107" s="18">
        <v>2.764286</v>
      </c>
      <c r="AK1107" s="18">
        <v>3.645583</v>
      </c>
      <c r="AL1107" s="19" t="s">
        <v>58</v>
      </c>
      <c r="AM1107" s="19"/>
      <c r="AN1107" s="19"/>
      <c r="AO1107" s="19"/>
      <c r="AP1107" s="19"/>
      <c r="AQ1107" s="19"/>
    </row>
    <row r="1108">
      <c r="A1108" s="14" t="s">
        <v>1660</v>
      </c>
      <c r="B1108" s="14" t="s">
        <v>1670</v>
      </c>
      <c r="C1108" s="14" t="s">
        <v>1650</v>
      </c>
      <c r="D1108" s="14" t="s">
        <v>1665</v>
      </c>
      <c r="E1108" s="20">
        <v>46300.0</v>
      </c>
      <c r="F1108" s="18">
        <v>16.0</v>
      </c>
      <c r="G1108" s="18">
        <v>0.0</v>
      </c>
      <c r="H1108" s="18">
        <v>8725.0</v>
      </c>
      <c r="I1108" s="18">
        <v>0.0</v>
      </c>
      <c r="J1108" s="18">
        <v>141.248</v>
      </c>
      <c r="K1108" s="18">
        <v>139.398</v>
      </c>
      <c r="L1108" s="18">
        <v>135.1618</v>
      </c>
      <c r="M1108" s="18">
        <v>123.2686</v>
      </c>
      <c r="N1108" s="18">
        <v>0.884292</v>
      </c>
      <c r="O1108" s="18">
        <v>0.0</v>
      </c>
      <c r="P1108" s="18">
        <v>0.0</v>
      </c>
      <c r="Q1108" s="18">
        <v>0.0</v>
      </c>
      <c r="R1108" s="18">
        <v>1.066667</v>
      </c>
      <c r="S1108" s="18">
        <v>4.759069</v>
      </c>
      <c r="T1108" s="18">
        <v>1.0</v>
      </c>
      <c r="U1108" s="18">
        <v>1.066667</v>
      </c>
      <c r="V1108" s="18">
        <v>4.135514</v>
      </c>
      <c r="W1108" s="18">
        <v>4.759069</v>
      </c>
      <c r="X1108" s="18">
        <v>16.29057</v>
      </c>
      <c r="Y1108" s="18">
        <v>8.712377</v>
      </c>
      <c r="Z1108" s="18">
        <v>0.0</v>
      </c>
      <c r="AA1108" s="18">
        <v>4.021467</v>
      </c>
      <c r="AB1108" s="18">
        <v>3.06993</v>
      </c>
      <c r="AC1108" s="18">
        <v>2.613753</v>
      </c>
      <c r="AD1108" s="18">
        <v>3.01561</v>
      </c>
      <c r="AE1108" s="18">
        <v>4.206958</v>
      </c>
      <c r="AF1108" s="18">
        <v>5.989233</v>
      </c>
      <c r="AG1108" s="18">
        <v>7.185905</v>
      </c>
      <c r="AH1108" s="18">
        <v>0.0</v>
      </c>
      <c r="AI1108" s="18">
        <v>3.660025</v>
      </c>
      <c r="AJ1108" s="18">
        <v>2.764286</v>
      </c>
      <c r="AK1108" s="18">
        <v>3.645583</v>
      </c>
      <c r="AL1108" s="19" t="s">
        <v>58</v>
      </c>
      <c r="AM1108" s="19"/>
      <c r="AN1108" s="19"/>
      <c r="AO1108" s="19"/>
      <c r="AP1108" s="19"/>
      <c r="AQ1108" s="19"/>
    </row>
    <row r="1109">
      <c r="A1109" s="14" t="s">
        <v>1662</v>
      </c>
      <c r="B1109" s="14" t="s">
        <v>1671</v>
      </c>
      <c r="C1109" s="14" t="s">
        <v>1650</v>
      </c>
      <c r="D1109" s="14" t="s">
        <v>1665</v>
      </c>
      <c r="E1109" s="14" t="s">
        <v>62</v>
      </c>
      <c r="F1109" s="18">
        <v>146.0</v>
      </c>
      <c r="G1109" s="18">
        <v>5.0</v>
      </c>
      <c r="H1109" s="18">
        <v>432.0</v>
      </c>
      <c r="I1109" s="18">
        <v>432.0</v>
      </c>
      <c r="J1109" s="18">
        <v>0.0</v>
      </c>
      <c r="K1109" s="18">
        <v>0.0</v>
      </c>
      <c r="L1109" s="18">
        <v>0.0</v>
      </c>
      <c r="M1109" s="18">
        <v>0.0</v>
      </c>
      <c r="N1109" s="18">
        <v>0.0</v>
      </c>
      <c r="O1109" s="18">
        <v>0.0</v>
      </c>
      <c r="P1109" s="18">
        <v>0.0</v>
      </c>
      <c r="Q1109" s="18">
        <v>0.0</v>
      </c>
      <c r="R1109" s="18">
        <v>0.0</v>
      </c>
      <c r="S1109" s="18">
        <v>0.0</v>
      </c>
      <c r="T1109" s="18">
        <v>0.0</v>
      </c>
      <c r="U1109" s="18">
        <v>0.0</v>
      </c>
      <c r="V1109" s="18">
        <v>0.0</v>
      </c>
      <c r="W1109" s="18">
        <v>0.0</v>
      </c>
      <c r="X1109" s="18">
        <v>0.0</v>
      </c>
      <c r="Y1109" s="18">
        <v>0.0</v>
      </c>
      <c r="Z1109" s="18">
        <v>0.0</v>
      </c>
      <c r="AA1109" s="18">
        <v>4.021467</v>
      </c>
      <c r="AB1109" s="18">
        <v>3.06993</v>
      </c>
      <c r="AC1109" s="18">
        <v>2.613753</v>
      </c>
      <c r="AD1109" s="18">
        <v>0.0</v>
      </c>
      <c r="AE1109" s="18">
        <v>0.0</v>
      </c>
      <c r="AF1109" s="18">
        <v>0.0</v>
      </c>
      <c r="AG1109" s="18">
        <v>0.0</v>
      </c>
      <c r="AH1109" s="18">
        <v>0.0</v>
      </c>
      <c r="AI1109" s="18">
        <v>3.660025</v>
      </c>
      <c r="AJ1109" s="18">
        <v>2.764286</v>
      </c>
      <c r="AK1109" s="18">
        <v>3.645583</v>
      </c>
      <c r="AL1109" s="19" t="s">
        <v>58</v>
      </c>
      <c r="AM1109" s="19"/>
      <c r="AN1109" s="19"/>
      <c r="AO1109" s="19"/>
      <c r="AP1109" s="19"/>
      <c r="AQ1109" s="19"/>
    </row>
    <row r="1110">
      <c r="A1110" s="14" t="s">
        <v>1648</v>
      </c>
      <c r="B1110" s="14" t="s">
        <v>1672</v>
      </c>
      <c r="C1110" s="14" t="s">
        <v>1650</v>
      </c>
      <c r="D1110" s="14" t="s">
        <v>1673</v>
      </c>
      <c r="E1110" s="14" t="s">
        <v>88</v>
      </c>
      <c r="F1110" s="18">
        <v>42.0</v>
      </c>
      <c r="G1110" s="18">
        <v>0.0</v>
      </c>
      <c r="H1110" s="18">
        <v>23822.0</v>
      </c>
      <c r="I1110" s="18">
        <v>0.0</v>
      </c>
      <c r="J1110" s="18">
        <v>208.7106</v>
      </c>
      <c r="K1110" s="18">
        <v>214.9351</v>
      </c>
      <c r="L1110" s="18">
        <v>204.3629</v>
      </c>
      <c r="M1110" s="18">
        <v>149.8608</v>
      </c>
      <c r="N1110" s="18">
        <v>0.697237</v>
      </c>
      <c r="O1110" s="18">
        <v>0.0</v>
      </c>
      <c r="P1110" s="18">
        <v>0.0</v>
      </c>
      <c r="Q1110" s="18">
        <v>0.0</v>
      </c>
      <c r="R1110" s="18">
        <v>2.095863</v>
      </c>
      <c r="S1110" s="18">
        <v>6.660263</v>
      </c>
      <c r="T1110" s="18">
        <v>0.284722</v>
      </c>
      <c r="U1110" s="18">
        <v>1.987851</v>
      </c>
      <c r="V1110" s="18">
        <v>2.456716</v>
      </c>
      <c r="W1110" s="18">
        <v>6.379632</v>
      </c>
      <c r="X1110" s="18">
        <v>8.362899</v>
      </c>
      <c r="Y1110" s="18">
        <v>5.117503</v>
      </c>
      <c r="Z1110" s="18">
        <v>0.042722</v>
      </c>
      <c r="AA1110" s="18">
        <v>3.542399</v>
      </c>
      <c r="AB1110" s="18">
        <v>2.837866</v>
      </c>
      <c r="AC1110" s="18">
        <v>4.219699</v>
      </c>
      <c r="AD1110" s="18">
        <v>1.041785</v>
      </c>
      <c r="AE1110" s="18">
        <v>6.379632</v>
      </c>
      <c r="AF1110" s="18">
        <v>6.609328</v>
      </c>
      <c r="AG1110" s="18">
        <v>5.584747</v>
      </c>
      <c r="AH1110" s="18">
        <v>0.0</v>
      </c>
      <c r="AI1110" s="18">
        <v>3.660025</v>
      </c>
      <c r="AJ1110" s="18">
        <v>2.764286</v>
      </c>
      <c r="AK1110" s="18">
        <v>3.645583</v>
      </c>
      <c r="AL1110" s="19" t="s">
        <v>58</v>
      </c>
      <c r="AM1110" s="19"/>
      <c r="AN1110" s="19"/>
      <c r="AO1110" s="19"/>
      <c r="AP1110" s="19"/>
      <c r="AQ1110" s="19"/>
    </row>
    <row r="1111">
      <c r="A1111" s="14" t="s">
        <v>1652</v>
      </c>
      <c r="B1111" s="14" t="s">
        <v>1674</v>
      </c>
      <c r="C1111" s="14" t="s">
        <v>1650</v>
      </c>
      <c r="D1111" s="14" t="s">
        <v>1673</v>
      </c>
      <c r="E1111" s="17">
        <v>46310.0</v>
      </c>
      <c r="F1111" s="18">
        <v>48.0</v>
      </c>
      <c r="G1111" s="18">
        <v>1.0</v>
      </c>
      <c r="H1111" s="18">
        <v>23583.0</v>
      </c>
      <c r="I1111" s="18">
        <v>2.0</v>
      </c>
      <c r="J1111" s="18">
        <v>289.5227</v>
      </c>
      <c r="K1111" s="18">
        <v>275.1704</v>
      </c>
      <c r="L1111" s="18">
        <v>275.5573</v>
      </c>
      <c r="M1111" s="18">
        <v>194.3093</v>
      </c>
      <c r="N1111" s="18">
        <v>0.706142</v>
      </c>
      <c r="O1111" s="18">
        <v>0.0</v>
      </c>
      <c r="P1111" s="18">
        <v>0.133333</v>
      </c>
      <c r="Q1111" s="18">
        <v>0.562857</v>
      </c>
      <c r="R1111" s="18">
        <v>1.96269</v>
      </c>
      <c r="S1111" s="18">
        <v>6.388655</v>
      </c>
      <c r="T1111" s="18">
        <v>0.133333</v>
      </c>
      <c r="U1111" s="18">
        <v>0.533333</v>
      </c>
      <c r="V1111" s="18">
        <v>0.945455</v>
      </c>
      <c r="W1111" s="18">
        <v>2.938412</v>
      </c>
      <c r="X1111" s="18">
        <v>7.279248</v>
      </c>
      <c r="Y1111" s="18">
        <v>5.732717</v>
      </c>
      <c r="Z1111" s="18">
        <v>0.042722</v>
      </c>
      <c r="AA1111" s="18">
        <v>3.542399</v>
      </c>
      <c r="AB1111" s="18">
        <v>2.837866</v>
      </c>
      <c r="AC1111" s="18">
        <v>4.219699</v>
      </c>
      <c r="AD1111" s="18">
        <v>3.285733</v>
      </c>
      <c r="AE1111" s="18">
        <v>4.19553</v>
      </c>
      <c r="AF1111" s="18">
        <v>6.361241</v>
      </c>
      <c r="AG1111" s="18">
        <v>8.49777</v>
      </c>
      <c r="AH1111" s="18">
        <v>0.0</v>
      </c>
      <c r="AI1111" s="18">
        <v>3.660025</v>
      </c>
      <c r="AJ1111" s="18">
        <v>2.764286</v>
      </c>
      <c r="AK1111" s="18">
        <v>3.645583</v>
      </c>
      <c r="AL1111" s="19" t="s">
        <v>58</v>
      </c>
      <c r="AM1111" s="19"/>
      <c r="AN1111" s="19"/>
      <c r="AO1111" s="19"/>
      <c r="AP1111" s="19"/>
      <c r="AQ1111" s="19"/>
    </row>
    <row r="1112">
      <c r="A1112" s="14" t="s">
        <v>1654</v>
      </c>
      <c r="B1112" s="14" t="s">
        <v>1675</v>
      </c>
      <c r="C1112" s="14" t="s">
        <v>1650</v>
      </c>
      <c r="D1112" s="14" t="s">
        <v>1673</v>
      </c>
      <c r="E1112" s="14" t="s">
        <v>72</v>
      </c>
      <c r="F1112" s="18">
        <v>22.0</v>
      </c>
      <c r="G1112" s="18">
        <v>0.0</v>
      </c>
      <c r="H1112" s="18">
        <v>11141.0</v>
      </c>
      <c r="I1112" s="18">
        <v>0.0</v>
      </c>
      <c r="J1112" s="18">
        <v>100.1421</v>
      </c>
      <c r="K1112" s="18">
        <v>108.4862</v>
      </c>
      <c r="L1112" s="18">
        <v>104.4335</v>
      </c>
      <c r="M1112" s="18">
        <v>68.79982</v>
      </c>
      <c r="N1112" s="18">
        <v>0.63418</v>
      </c>
      <c r="O1112" s="18">
        <v>0.0</v>
      </c>
      <c r="P1112" s="18">
        <v>0.290909</v>
      </c>
      <c r="Q1112" s="18">
        <v>0.437037</v>
      </c>
      <c r="R1112" s="18">
        <v>1.771187</v>
      </c>
      <c r="S1112" s="18">
        <v>7.712771</v>
      </c>
      <c r="T1112" s="18">
        <v>0.290909</v>
      </c>
      <c r="U1112" s="18">
        <v>0.437037</v>
      </c>
      <c r="V1112" s="18">
        <v>0.821429</v>
      </c>
      <c r="W1112" s="18">
        <v>3.73421</v>
      </c>
      <c r="X1112" s="18">
        <v>9.137982</v>
      </c>
      <c r="Y1112" s="18">
        <v>4.931191</v>
      </c>
      <c r="Z1112" s="18">
        <v>0.042722</v>
      </c>
      <c r="AA1112" s="18">
        <v>3.542399</v>
      </c>
      <c r="AB1112" s="18">
        <v>2.837866</v>
      </c>
      <c r="AC1112" s="18">
        <v>4.219699</v>
      </c>
      <c r="AD1112" s="18">
        <v>1.389189</v>
      </c>
      <c r="AE1112" s="18">
        <v>2.515097</v>
      </c>
      <c r="AF1112" s="18">
        <v>4.17232</v>
      </c>
      <c r="AG1112" s="18">
        <v>4.931191</v>
      </c>
      <c r="AH1112" s="18">
        <v>0.0</v>
      </c>
      <c r="AI1112" s="18">
        <v>3.660025</v>
      </c>
      <c r="AJ1112" s="18">
        <v>2.764286</v>
      </c>
      <c r="AK1112" s="18">
        <v>3.645583</v>
      </c>
      <c r="AL1112" s="19" t="s">
        <v>58</v>
      </c>
      <c r="AM1112" s="19"/>
      <c r="AN1112" s="19"/>
      <c r="AO1112" s="19"/>
      <c r="AP1112" s="19"/>
      <c r="AQ1112" s="19"/>
    </row>
    <row r="1113">
      <c r="A1113" s="14" t="s">
        <v>1656</v>
      </c>
      <c r="B1113" s="14" t="s">
        <v>1676</v>
      </c>
      <c r="C1113" s="14" t="s">
        <v>1650</v>
      </c>
      <c r="D1113" s="14" t="s">
        <v>1673</v>
      </c>
      <c r="E1113" s="14" t="s">
        <v>75</v>
      </c>
      <c r="F1113" s="18">
        <v>7.0</v>
      </c>
      <c r="G1113" s="18">
        <v>0.0</v>
      </c>
      <c r="H1113" s="18">
        <v>1289.0</v>
      </c>
      <c r="I1113" s="18">
        <v>0.0</v>
      </c>
      <c r="J1113" s="18">
        <v>6.343906</v>
      </c>
      <c r="K1113" s="18">
        <v>9.344497</v>
      </c>
      <c r="L1113" s="18">
        <v>8.904986</v>
      </c>
      <c r="M1113" s="18">
        <v>8.901375</v>
      </c>
      <c r="N1113" s="18">
        <v>0.952579</v>
      </c>
      <c r="O1113" s="18">
        <v>0.0</v>
      </c>
      <c r="P1113" s="18">
        <v>0.0</v>
      </c>
      <c r="Q1113" s="18">
        <v>0.0</v>
      </c>
      <c r="R1113" s="18">
        <v>0.1</v>
      </c>
      <c r="S1113" s="18">
        <v>0.343122</v>
      </c>
      <c r="T1113" s="18">
        <v>0.1</v>
      </c>
      <c r="U1113" s="18">
        <v>0.1</v>
      </c>
      <c r="V1113" s="18">
        <v>0.343122</v>
      </c>
      <c r="W1113" s="18">
        <v>4.382032</v>
      </c>
      <c r="X1113" s="18">
        <v>4.382032</v>
      </c>
      <c r="Y1113" s="18">
        <v>1.334928</v>
      </c>
      <c r="Z1113" s="18">
        <v>0.042722</v>
      </c>
      <c r="AA1113" s="18">
        <v>3.542399</v>
      </c>
      <c r="AB1113" s="18">
        <v>2.837866</v>
      </c>
      <c r="AC1113" s="18">
        <v>4.219699</v>
      </c>
      <c r="AD1113" s="18">
        <v>1.005747</v>
      </c>
      <c r="AE1113" s="18">
        <v>3.765238</v>
      </c>
      <c r="AF1113" s="18">
        <v>2.492812</v>
      </c>
      <c r="AG1113" s="18">
        <v>2.613753</v>
      </c>
      <c r="AH1113" s="18">
        <v>0.0</v>
      </c>
      <c r="AI1113" s="18">
        <v>3.660025</v>
      </c>
      <c r="AJ1113" s="18">
        <v>2.764286</v>
      </c>
      <c r="AK1113" s="18">
        <v>3.645583</v>
      </c>
      <c r="AL1113" s="19" t="s">
        <v>58</v>
      </c>
      <c r="AM1113" s="19"/>
      <c r="AN1113" s="19"/>
      <c r="AO1113" s="19"/>
      <c r="AP1113" s="19"/>
      <c r="AQ1113" s="19"/>
    </row>
    <row r="1114">
      <c r="A1114" s="14" t="s">
        <v>1658</v>
      </c>
      <c r="B1114" s="14" t="s">
        <v>1677</v>
      </c>
      <c r="C1114" s="14" t="s">
        <v>1650</v>
      </c>
      <c r="D1114" s="14" t="s">
        <v>1673</v>
      </c>
      <c r="E1114" s="14" t="s">
        <v>60</v>
      </c>
      <c r="F1114" s="18">
        <v>13.0</v>
      </c>
      <c r="G1114" s="18">
        <v>1.0</v>
      </c>
      <c r="H1114" s="18">
        <v>4642.0</v>
      </c>
      <c r="I1114" s="18">
        <v>167.0</v>
      </c>
      <c r="J1114" s="18">
        <v>25.81268</v>
      </c>
      <c r="K1114" s="18">
        <v>29.03528</v>
      </c>
      <c r="L1114" s="18">
        <v>30.35703</v>
      </c>
      <c r="M1114" s="18">
        <v>16.18913</v>
      </c>
      <c r="N1114" s="18">
        <v>0.557567</v>
      </c>
      <c r="O1114" s="18">
        <v>0.0</v>
      </c>
      <c r="P1114" s="18">
        <v>0.1</v>
      </c>
      <c r="Q1114" s="18">
        <v>0.141667</v>
      </c>
      <c r="R1114" s="18">
        <v>1.890513</v>
      </c>
      <c r="S1114" s="18">
        <v>3.66735</v>
      </c>
      <c r="T1114" s="18">
        <v>0.141667</v>
      </c>
      <c r="U1114" s="18">
        <v>0.607167</v>
      </c>
      <c r="V1114" s="18">
        <v>1.843737</v>
      </c>
      <c r="W1114" s="18">
        <v>2.124096</v>
      </c>
      <c r="X1114" s="18">
        <v>3.66735</v>
      </c>
      <c r="Y1114" s="18">
        <v>2.233483</v>
      </c>
      <c r="Z1114" s="18">
        <v>0.042722</v>
      </c>
      <c r="AA1114" s="18">
        <v>3.542399</v>
      </c>
      <c r="AB1114" s="18">
        <v>2.837866</v>
      </c>
      <c r="AC1114" s="18">
        <v>4.219699</v>
      </c>
      <c r="AD1114" s="18">
        <v>0.697878</v>
      </c>
      <c r="AE1114" s="18">
        <v>0.984636</v>
      </c>
      <c r="AF1114" s="18">
        <v>2.374857</v>
      </c>
      <c r="AG1114" s="18">
        <v>2.233483</v>
      </c>
      <c r="AH1114" s="18">
        <v>0.0</v>
      </c>
      <c r="AI1114" s="18">
        <v>3.660025</v>
      </c>
      <c r="AJ1114" s="18">
        <v>2.764286</v>
      </c>
      <c r="AK1114" s="18">
        <v>3.645583</v>
      </c>
      <c r="AL1114" s="19" t="s">
        <v>58</v>
      </c>
      <c r="AM1114" s="19"/>
      <c r="AN1114" s="19"/>
      <c r="AO1114" s="19"/>
      <c r="AP1114" s="19"/>
      <c r="AQ1114" s="19"/>
    </row>
    <row r="1115">
      <c r="A1115" s="14" t="s">
        <v>1660</v>
      </c>
      <c r="B1115" s="14" t="s">
        <v>1678</v>
      </c>
      <c r="C1115" s="14" t="s">
        <v>1650</v>
      </c>
      <c r="D1115" s="14" t="s">
        <v>1673</v>
      </c>
      <c r="E1115" s="20">
        <v>46300.0</v>
      </c>
      <c r="F1115" s="18">
        <v>73.0</v>
      </c>
      <c r="G1115" s="18">
        <v>1.0</v>
      </c>
      <c r="H1115" s="18">
        <v>45500.0</v>
      </c>
      <c r="I1115" s="18">
        <v>2.0</v>
      </c>
      <c r="J1115" s="18">
        <v>300.9271</v>
      </c>
      <c r="K1115" s="18">
        <v>308.038</v>
      </c>
      <c r="L1115" s="18">
        <v>306.3724</v>
      </c>
      <c r="M1115" s="18">
        <v>189.8626</v>
      </c>
      <c r="N1115" s="18">
        <v>0.616361</v>
      </c>
      <c r="O1115" s="18">
        <v>0.0</v>
      </c>
      <c r="P1115" s="18">
        <v>0.325656</v>
      </c>
      <c r="Q1115" s="18">
        <v>1.121962</v>
      </c>
      <c r="R1115" s="18">
        <v>2.303212</v>
      </c>
      <c r="S1115" s="18">
        <v>4.589734</v>
      </c>
      <c r="T1115" s="18">
        <v>0.641433</v>
      </c>
      <c r="U1115" s="18">
        <v>1.228254</v>
      </c>
      <c r="V1115" s="18">
        <v>1.635833</v>
      </c>
      <c r="W1115" s="18">
        <v>3.353473</v>
      </c>
      <c r="X1115" s="18">
        <v>5.089889</v>
      </c>
      <c r="Y1115" s="18">
        <v>4.219699</v>
      </c>
      <c r="Z1115" s="18">
        <v>0.042722</v>
      </c>
      <c r="AA1115" s="18">
        <v>3.542399</v>
      </c>
      <c r="AB1115" s="18">
        <v>2.837866</v>
      </c>
      <c r="AC1115" s="18">
        <v>4.219699</v>
      </c>
      <c r="AD1115" s="18">
        <v>3.01561</v>
      </c>
      <c r="AE1115" s="18">
        <v>4.206958</v>
      </c>
      <c r="AF1115" s="18">
        <v>5.989233</v>
      </c>
      <c r="AG1115" s="18">
        <v>7.185905</v>
      </c>
      <c r="AH1115" s="18">
        <v>0.0</v>
      </c>
      <c r="AI1115" s="18">
        <v>3.660025</v>
      </c>
      <c r="AJ1115" s="18">
        <v>2.764286</v>
      </c>
      <c r="AK1115" s="18">
        <v>3.645583</v>
      </c>
      <c r="AL1115" s="19" t="s">
        <v>58</v>
      </c>
      <c r="AM1115" s="19"/>
      <c r="AN1115" s="19"/>
      <c r="AO1115" s="19"/>
      <c r="AP1115" s="19"/>
      <c r="AQ1115" s="19"/>
    </row>
    <row r="1116">
      <c r="A1116" s="14" t="s">
        <v>1662</v>
      </c>
      <c r="B1116" s="14" t="s">
        <v>1679</v>
      </c>
      <c r="C1116" s="14" t="s">
        <v>1650</v>
      </c>
      <c r="D1116" s="14" t="s">
        <v>1673</v>
      </c>
      <c r="E1116" s="14" t="s">
        <v>62</v>
      </c>
      <c r="F1116" s="18">
        <v>128.0</v>
      </c>
      <c r="G1116" s="18">
        <v>1.0</v>
      </c>
      <c r="H1116" s="18">
        <v>12.0</v>
      </c>
      <c r="I1116" s="18">
        <v>12.0</v>
      </c>
      <c r="J1116" s="18">
        <v>0.0</v>
      </c>
      <c r="K1116" s="18">
        <v>0.0</v>
      </c>
      <c r="L1116" s="18">
        <v>0.0</v>
      </c>
      <c r="M1116" s="18">
        <v>0.0</v>
      </c>
      <c r="N1116" s="18">
        <v>0.0</v>
      </c>
      <c r="O1116" s="18">
        <v>0.0</v>
      </c>
      <c r="P1116" s="18">
        <v>0.0</v>
      </c>
      <c r="Q1116" s="18">
        <v>0.0</v>
      </c>
      <c r="R1116" s="18">
        <v>0.0</v>
      </c>
      <c r="S1116" s="18">
        <v>0.0</v>
      </c>
      <c r="T1116" s="18">
        <v>0.0</v>
      </c>
      <c r="U1116" s="18">
        <v>0.0</v>
      </c>
      <c r="V1116" s="18">
        <v>0.0</v>
      </c>
      <c r="W1116" s="18">
        <v>0.0</v>
      </c>
      <c r="X1116" s="18">
        <v>0.0</v>
      </c>
      <c r="Y1116" s="18">
        <v>0.0</v>
      </c>
      <c r="Z1116" s="18">
        <v>0.042722</v>
      </c>
      <c r="AA1116" s="18">
        <v>3.542399</v>
      </c>
      <c r="AB1116" s="18">
        <v>2.837866</v>
      </c>
      <c r="AC1116" s="18">
        <v>4.219699</v>
      </c>
      <c r="AD1116" s="18">
        <v>0.0</v>
      </c>
      <c r="AE1116" s="18">
        <v>0.0</v>
      </c>
      <c r="AF1116" s="18">
        <v>0.0</v>
      </c>
      <c r="AG1116" s="18">
        <v>0.0</v>
      </c>
      <c r="AH1116" s="18">
        <v>0.0</v>
      </c>
      <c r="AI1116" s="18">
        <v>3.660025</v>
      </c>
      <c r="AJ1116" s="18">
        <v>2.764286</v>
      </c>
      <c r="AK1116" s="18">
        <v>3.645583</v>
      </c>
      <c r="AL1116" s="19" t="s">
        <v>58</v>
      </c>
      <c r="AM1116" s="19"/>
      <c r="AN1116" s="19"/>
      <c r="AO1116" s="19"/>
      <c r="AP1116" s="19"/>
      <c r="AQ1116" s="19"/>
    </row>
    <row r="1117">
      <c r="A1117" s="14" t="s">
        <v>1648</v>
      </c>
      <c r="B1117" s="14" t="s">
        <v>1680</v>
      </c>
      <c r="C1117" s="14" t="s">
        <v>1650</v>
      </c>
      <c r="D1117" s="14" t="s">
        <v>1681</v>
      </c>
      <c r="E1117" s="14" t="s">
        <v>88</v>
      </c>
      <c r="F1117" s="18">
        <v>9.0</v>
      </c>
      <c r="G1117" s="18">
        <v>0.0</v>
      </c>
      <c r="H1117" s="18">
        <v>6408.0</v>
      </c>
      <c r="I1117" s="18">
        <v>0.0</v>
      </c>
      <c r="J1117" s="18">
        <v>50.62248</v>
      </c>
      <c r="K1117" s="18">
        <v>48.53554</v>
      </c>
      <c r="L1117" s="18">
        <v>47.57756</v>
      </c>
      <c r="M1117" s="18">
        <v>37.7231</v>
      </c>
      <c r="N1117" s="18">
        <v>0.777226</v>
      </c>
      <c r="O1117" s="18">
        <v>0.0</v>
      </c>
      <c r="P1117" s="18">
        <v>0.602299</v>
      </c>
      <c r="Q1117" s="18">
        <v>1.319943</v>
      </c>
      <c r="R1117" s="18">
        <v>1.39624</v>
      </c>
      <c r="S1117" s="18">
        <v>3.687074</v>
      </c>
      <c r="T1117" s="18">
        <v>0.602299</v>
      </c>
      <c r="U1117" s="18">
        <v>1.319943</v>
      </c>
      <c r="V1117" s="18">
        <v>1.360518</v>
      </c>
      <c r="W1117" s="18">
        <v>2.446366</v>
      </c>
      <c r="X1117" s="18">
        <v>3.687074</v>
      </c>
      <c r="Y1117" s="18">
        <v>5.392837</v>
      </c>
      <c r="Z1117" s="18">
        <v>0.0</v>
      </c>
      <c r="AA1117" s="18">
        <v>2.958935</v>
      </c>
      <c r="AB1117" s="18">
        <v>2.801995</v>
      </c>
      <c r="AC1117" s="18">
        <v>5.392837</v>
      </c>
      <c r="AD1117" s="18">
        <v>1.041785</v>
      </c>
      <c r="AE1117" s="18">
        <v>6.379632</v>
      </c>
      <c r="AF1117" s="18">
        <v>6.609328</v>
      </c>
      <c r="AG1117" s="18">
        <v>5.584747</v>
      </c>
      <c r="AH1117" s="18">
        <v>0.0</v>
      </c>
      <c r="AI1117" s="18">
        <v>3.660025</v>
      </c>
      <c r="AJ1117" s="18">
        <v>2.764286</v>
      </c>
      <c r="AK1117" s="18">
        <v>3.645583</v>
      </c>
      <c r="AL1117" s="19" t="s">
        <v>58</v>
      </c>
      <c r="AM1117" s="19"/>
      <c r="AN1117" s="19"/>
      <c r="AO1117" s="19"/>
      <c r="AP1117" s="19"/>
      <c r="AQ1117" s="19"/>
    </row>
    <row r="1118">
      <c r="A1118" s="14" t="s">
        <v>1652</v>
      </c>
      <c r="B1118" s="14" t="s">
        <v>1682</v>
      </c>
      <c r="C1118" s="14" t="s">
        <v>1650</v>
      </c>
      <c r="D1118" s="14" t="s">
        <v>1681</v>
      </c>
      <c r="E1118" s="17">
        <v>46310.0</v>
      </c>
      <c r="F1118" s="18">
        <v>20.0</v>
      </c>
      <c r="G1118" s="18">
        <v>0.0</v>
      </c>
      <c r="H1118" s="18">
        <v>13548.0</v>
      </c>
      <c r="I1118" s="18">
        <v>0.0</v>
      </c>
      <c r="J1118" s="18">
        <v>180.8783</v>
      </c>
      <c r="K1118" s="18">
        <v>169.9554</v>
      </c>
      <c r="L1118" s="18">
        <v>171.4874</v>
      </c>
      <c r="M1118" s="18">
        <v>95.9292</v>
      </c>
      <c r="N1118" s="18">
        <v>0.564437</v>
      </c>
      <c r="O1118" s="18">
        <v>1.207427</v>
      </c>
      <c r="P1118" s="18">
        <v>1.358333</v>
      </c>
      <c r="Q1118" s="18">
        <v>2.111833</v>
      </c>
      <c r="R1118" s="18">
        <v>5.679376</v>
      </c>
      <c r="S1118" s="18">
        <v>10.35918</v>
      </c>
      <c r="T1118" s="18">
        <v>1.207427</v>
      </c>
      <c r="U1118" s="18">
        <v>1.358333</v>
      </c>
      <c r="V1118" s="18">
        <v>2.111833</v>
      </c>
      <c r="W1118" s="18">
        <v>5.679376</v>
      </c>
      <c r="X1118" s="18">
        <v>10.35918</v>
      </c>
      <c r="Y1118" s="18">
        <v>8.49777</v>
      </c>
      <c r="Z1118" s="18">
        <v>0.0</v>
      </c>
      <c r="AA1118" s="18">
        <v>2.958935</v>
      </c>
      <c r="AB1118" s="18">
        <v>2.801995</v>
      </c>
      <c r="AC1118" s="18">
        <v>5.392837</v>
      </c>
      <c r="AD1118" s="18">
        <v>3.285733</v>
      </c>
      <c r="AE1118" s="18">
        <v>4.19553</v>
      </c>
      <c r="AF1118" s="18">
        <v>6.361241</v>
      </c>
      <c r="AG1118" s="18">
        <v>8.49777</v>
      </c>
      <c r="AH1118" s="18">
        <v>0.0</v>
      </c>
      <c r="AI1118" s="18">
        <v>3.660025</v>
      </c>
      <c r="AJ1118" s="18">
        <v>2.764286</v>
      </c>
      <c r="AK1118" s="18">
        <v>3.645583</v>
      </c>
      <c r="AL1118" s="19" t="s">
        <v>58</v>
      </c>
      <c r="AM1118" s="19"/>
      <c r="AN1118" s="19"/>
      <c r="AO1118" s="19"/>
      <c r="AP1118" s="19"/>
      <c r="AQ1118" s="19"/>
    </row>
    <row r="1119">
      <c r="A1119" s="14" t="s">
        <v>1654</v>
      </c>
      <c r="B1119" s="14" t="s">
        <v>1683</v>
      </c>
      <c r="C1119" s="14" t="s">
        <v>1650</v>
      </c>
      <c r="D1119" s="14" t="s">
        <v>1681</v>
      </c>
      <c r="E1119" s="14" t="s">
        <v>72</v>
      </c>
      <c r="F1119" s="18">
        <v>21.0</v>
      </c>
      <c r="G1119" s="18">
        <v>0.0</v>
      </c>
      <c r="H1119" s="18">
        <v>10054.0</v>
      </c>
      <c r="I1119" s="18">
        <v>0.0</v>
      </c>
      <c r="J1119" s="18">
        <v>134.0254</v>
      </c>
      <c r="K1119" s="18">
        <v>132.5003</v>
      </c>
      <c r="L1119" s="18">
        <v>135.5212</v>
      </c>
      <c r="M1119" s="18">
        <v>106.5998</v>
      </c>
      <c r="N1119" s="18">
        <v>0.804525</v>
      </c>
      <c r="O1119" s="18">
        <v>0.0</v>
      </c>
      <c r="P1119" s="18">
        <v>0.0</v>
      </c>
      <c r="Q1119" s="18">
        <v>0.0</v>
      </c>
      <c r="R1119" s="18">
        <v>2.142632</v>
      </c>
      <c r="S1119" s="18">
        <v>4.148369</v>
      </c>
      <c r="T1119" s="18">
        <v>1.512161</v>
      </c>
      <c r="U1119" s="18">
        <v>1.846418</v>
      </c>
      <c r="V1119" s="18">
        <v>2.957776</v>
      </c>
      <c r="W1119" s="18">
        <v>4.148369</v>
      </c>
      <c r="X1119" s="18">
        <v>7.485695</v>
      </c>
      <c r="Y1119" s="18">
        <v>6.309539</v>
      </c>
      <c r="Z1119" s="18">
        <v>0.0</v>
      </c>
      <c r="AA1119" s="18">
        <v>2.958935</v>
      </c>
      <c r="AB1119" s="18">
        <v>2.801995</v>
      </c>
      <c r="AC1119" s="18">
        <v>5.392837</v>
      </c>
      <c r="AD1119" s="18">
        <v>1.389189</v>
      </c>
      <c r="AE1119" s="18">
        <v>2.515097</v>
      </c>
      <c r="AF1119" s="18">
        <v>4.17232</v>
      </c>
      <c r="AG1119" s="18">
        <v>4.931191</v>
      </c>
      <c r="AH1119" s="18">
        <v>0.0</v>
      </c>
      <c r="AI1119" s="18">
        <v>3.660025</v>
      </c>
      <c r="AJ1119" s="18">
        <v>2.764286</v>
      </c>
      <c r="AK1119" s="18">
        <v>3.645583</v>
      </c>
      <c r="AL1119" s="19" t="s">
        <v>58</v>
      </c>
      <c r="AM1119" s="19"/>
      <c r="AN1119" s="19"/>
      <c r="AO1119" s="19"/>
      <c r="AP1119" s="19"/>
      <c r="AQ1119" s="19"/>
    </row>
    <row r="1120">
      <c r="A1120" s="14" t="s">
        <v>1656</v>
      </c>
      <c r="B1120" s="14" t="s">
        <v>1684</v>
      </c>
      <c r="C1120" s="14" t="s">
        <v>1650</v>
      </c>
      <c r="D1120" s="14" t="s">
        <v>1681</v>
      </c>
      <c r="E1120" s="14" t="s">
        <v>75</v>
      </c>
      <c r="F1120" s="18">
        <v>11.0</v>
      </c>
      <c r="G1120" s="18">
        <v>0.0</v>
      </c>
      <c r="H1120" s="18">
        <v>4336.0</v>
      </c>
      <c r="I1120" s="18">
        <v>0.0</v>
      </c>
      <c r="J1120" s="18">
        <v>21.79244</v>
      </c>
      <c r="K1120" s="18">
        <v>27.15819</v>
      </c>
      <c r="L1120" s="18">
        <v>26.4728</v>
      </c>
      <c r="M1120" s="18">
        <v>13.61913</v>
      </c>
      <c r="N1120" s="18">
        <v>0.501474</v>
      </c>
      <c r="O1120" s="18">
        <v>0.392857</v>
      </c>
      <c r="P1120" s="18">
        <v>0.714743</v>
      </c>
      <c r="Q1120" s="18">
        <v>1.005747</v>
      </c>
      <c r="R1120" s="18">
        <v>2.960094</v>
      </c>
      <c r="S1120" s="18">
        <v>3.765238</v>
      </c>
      <c r="T1120" s="18">
        <v>0.714743</v>
      </c>
      <c r="U1120" s="18">
        <v>1.005747</v>
      </c>
      <c r="V1120" s="18">
        <v>1.282079</v>
      </c>
      <c r="W1120" s="18">
        <v>3.418301</v>
      </c>
      <c r="X1120" s="18">
        <v>3.826176</v>
      </c>
      <c r="Y1120" s="18">
        <v>2.468926</v>
      </c>
      <c r="Z1120" s="18">
        <v>0.0</v>
      </c>
      <c r="AA1120" s="18">
        <v>2.958935</v>
      </c>
      <c r="AB1120" s="18">
        <v>2.801995</v>
      </c>
      <c r="AC1120" s="18">
        <v>5.392837</v>
      </c>
      <c r="AD1120" s="18">
        <v>1.005747</v>
      </c>
      <c r="AE1120" s="18">
        <v>3.765238</v>
      </c>
      <c r="AF1120" s="18">
        <v>2.492812</v>
      </c>
      <c r="AG1120" s="18">
        <v>2.613753</v>
      </c>
      <c r="AH1120" s="18">
        <v>0.0</v>
      </c>
      <c r="AI1120" s="18">
        <v>3.660025</v>
      </c>
      <c r="AJ1120" s="18">
        <v>2.764286</v>
      </c>
      <c r="AK1120" s="18">
        <v>3.645583</v>
      </c>
      <c r="AL1120" s="19" t="s">
        <v>58</v>
      </c>
      <c r="AM1120" s="19"/>
      <c r="AN1120" s="19"/>
      <c r="AO1120" s="19"/>
      <c r="AP1120" s="19"/>
      <c r="AQ1120" s="19"/>
    </row>
    <row r="1121">
      <c r="A1121" s="14" t="s">
        <v>1658</v>
      </c>
      <c r="B1121" s="14" t="s">
        <v>1685</v>
      </c>
      <c r="C1121" s="14" t="s">
        <v>1650</v>
      </c>
      <c r="D1121" s="14" t="s">
        <v>1681</v>
      </c>
      <c r="E1121" s="14" t="s">
        <v>60</v>
      </c>
      <c r="F1121" s="18">
        <v>43.0</v>
      </c>
      <c r="G1121" s="18">
        <v>0.0</v>
      </c>
      <c r="H1121" s="18">
        <v>21971.0</v>
      </c>
      <c r="I1121" s="18">
        <v>0.0</v>
      </c>
      <c r="J1121" s="18">
        <v>114.022</v>
      </c>
      <c r="K1121" s="18">
        <v>123.0639</v>
      </c>
      <c r="L1121" s="18">
        <v>136.9049</v>
      </c>
      <c r="M1121" s="18">
        <v>96.75002</v>
      </c>
      <c r="N1121" s="18">
        <v>0.786177</v>
      </c>
      <c r="O1121" s="18">
        <v>0.0</v>
      </c>
      <c r="P1121" s="18">
        <v>0.1</v>
      </c>
      <c r="Q1121" s="18">
        <v>0.2</v>
      </c>
      <c r="R1121" s="18">
        <v>0.700897</v>
      </c>
      <c r="S1121" s="18">
        <v>2.696656</v>
      </c>
      <c r="T1121" s="18">
        <v>0.1</v>
      </c>
      <c r="U1121" s="18">
        <v>0.2</v>
      </c>
      <c r="V1121" s="18">
        <v>0.382051</v>
      </c>
      <c r="W1121" s="18">
        <v>0.984636</v>
      </c>
      <c r="X1121" s="18">
        <v>2.854123</v>
      </c>
      <c r="Y1121" s="18">
        <v>2.86195</v>
      </c>
      <c r="Z1121" s="18">
        <v>0.0</v>
      </c>
      <c r="AA1121" s="18">
        <v>2.958935</v>
      </c>
      <c r="AB1121" s="18">
        <v>2.801995</v>
      </c>
      <c r="AC1121" s="18">
        <v>5.392837</v>
      </c>
      <c r="AD1121" s="18">
        <v>0.697878</v>
      </c>
      <c r="AE1121" s="18">
        <v>0.984636</v>
      </c>
      <c r="AF1121" s="18">
        <v>2.374857</v>
      </c>
      <c r="AG1121" s="18">
        <v>2.233483</v>
      </c>
      <c r="AH1121" s="18">
        <v>0.0</v>
      </c>
      <c r="AI1121" s="18">
        <v>3.660025</v>
      </c>
      <c r="AJ1121" s="18">
        <v>2.764286</v>
      </c>
      <c r="AK1121" s="18">
        <v>3.645583</v>
      </c>
      <c r="AL1121" s="19" t="s">
        <v>58</v>
      </c>
      <c r="AM1121" s="19"/>
      <c r="AN1121" s="19"/>
      <c r="AO1121" s="19"/>
      <c r="AP1121" s="19"/>
      <c r="AQ1121" s="19"/>
    </row>
    <row r="1122">
      <c r="A1122" s="14" t="s">
        <v>1660</v>
      </c>
      <c r="B1122" s="14" t="s">
        <v>1686</v>
      </c>
      <c r="C1122" s="14" t="s">
        <v>1650</v>
      </c>
      <c r="D1122" s="14" t="s">
        <v>1681</v>
      </c>
      <c r="E1122" s="20">
        <v>46300.0</v>
      </c>
      <c r="F1122" s="18">
        <v>19.0</v>
      </c>
      <c r="G1122" s="18">
        <v>0.0</v>
      </c>
      <c r="H1122" s="18">
        <v>9736.0</v>
      </c>
      <c r="I1122" s="18">
        <v>0.0</v>
      </c>
      <c r="J1122" s="18">
        <v>117.0404</v>
      </c>
      <c r="K1122" s="18">
        <v>118.0275</v>
      </c>
      <c r="L1122" s="18">
        <v>114.1378</v>
      </c>
      <c r="M1122" s="18">
        <v>87.67767</v>
      </c>
      <c r="N1122" s="18">
        <v>0.742858</v>
      </c>
      <c r="O1122" s="18">
        <v>0.0</v>
      </c>
      <c r="P1122" s="18">
        <v>0.0</v>
      </c>
      <c r="Q1122" s="18">
        <v>0.0</v>
      </c>
      <c r="R1122" s="18">
        <v>2.318616</v>
      </c>
      <c r="S1122" s="18">
        <v>7.212943</v>
      </c>
      <c r="T1122" s="18">
        <v>0.277778</v>
      </c>
      <c r="U1122" s="18">
        <v>1.779228</v>
      </c>
      <c r="V1122" s="18">
        <v>2.318616</v>
      </c>
      <c r="W1122" s="18">
        <v>4.015072</v>
      </c>
      <c r="X1122" s="18">
        <v>11.95632</v>
      </c>
      <c r="Y1122" s="18">
        <v>6.211973</v>
      </c>
      <c r="Z1122" s="18">
        <v>0.0</v>
      </c>
      <c r="AA1122" s="18">
        <v>2.958935</v>
      </c>
      <c r="AB1122" s="18">
        <v>2.801995</v>
      </c>
      <c r="AC1122" s="18">
        <v>5.392837</v>
      </c>
      <c r="AD1122" s="18">
        <v>3.01561</v>
      </c>
      <c r="AE1122" s="18">
        <v>4.206958</v>
      </c>
      <c r="AF1122" s="18">
        <v>5.989233</v>
      </c>
      <c r="AG1122" s="18">
        <v>7.185905</v>
      </c>
      <c r="AH1122" s="18">
        <v>0.0</v>
      </c>
      <c r="AI1122" s="18">
        <v>3.660025</v>
      </c>
      <c r="AJ1122" s="18">
        <v>2.764286</v>
      </c>
      <c r="AK1122" s="18">
        <v>3.645583</v>
      </c>
      <c r="AL1122" s="19" t="s">
        <v>58</v>
      </c>
      <c r="AM1122" s="19"/>
      <c r="AN1122" s="19"/>
      <c r="AO1122" s="19"/>
      <c r="AP1122" s="19"/>
      <c r="AQ1122" s="19"/>
    </row>
    <row r="1123">
      <c r="A1123" s="14" t="s">
        <v>1662</v>
      </c>
      <c r="B1123" s="14" t="s">
        <v>1687</v>
      </c>
      <c r="C1123" s="14" t="s">
        <v>1650</v>
      </c>
      <c r="D1123" s="14" t="s">
        <v>1681</v>
      </c>
      <c r="E1123" s="14" t="s">
        <v>62</v>
      </c>
      <c r="F1123" s="18">
        <v>98.0</v>
      </c>
      <c r="G1123" s="18">
        <v>2.0</v>
      </c>
      <c r="H1123" s="18">
        <v>30.0</v>
      </c>
      <c r="I1123" s="18">
        <v>30.0</v>
      </c>
      <c r="J1123" s="18">
        <v>0.0</v>
      </c>
      <c r="K1123" s="18">
        <v>0.0</v>
      </c>
      <c r="L1123" s="18">
        <v>0.0</v>
      </c>
      <c r="M1123" s="18">
        <v>0.0</v>
      </c>
      <c r="N1123" s="18">
        <v>0.0</v>
      </c>
      <c r="O1123" s="18">
        <v>0.0</v>
      </c>
      <c r="P1123" s="18">
        <v>0.0</v>
      </c>
      <c r="Q1123" s="18">
        <v>0.0</v>
      </c>
      <c r="R1123" s="18">
        <v>0.0</v>
      </c>
      <c r="S1123" s="18">
        <v>0.0</v>
      </c>
      <c r="T1123" s="18">
        <v>0.0</v>
      </c>
      <c r="U1123" s="18">
        <v>0.0</v>
      </c>
      <c r="V1123" s="18">
        <v>0.0</v>
      </c>
      <c r="W1123" s="18">
        <v>0.0</v>
      </c>
      <c r="X1123" s="18">
        <v>0.0</v>
      </c>
      <c r="Y1123" s="18">
        <v>0.0</v>
      </c>
      <c r="Z1123" s="18">
        <v>0.0</v>
      </c>
      <c r="AA1123" s="18">
        <v>2.958935</v>
      </c>
      <c r="AB1123" s="18">
        <v>2.801995</v>
      </c>
      <c r="AC1123" s="18">
        <v>5.392837</v>
      </c>
      <c r="AD1123" s="18">
        <v>0.0</v>
      </c>
      <c r="AE1123" s="18">
        <v>0.0</v>
      </c>
      <c r="AF1123" s="18">
        <v>0.0</v>
      </c>
      <c r="AG1123" s="18">
        <v>0.0</v>
      </c>
      <c r="AH1123" s="18">
        <v>0.0</v>
      </c>
      <c r="AI1123" s="18">
        <v>3.660025</v>
      </c>
      <c r="AJ1123" s="18">
        <v>2.764286</v>
      </c>
      <c r="AK1123" s="18">
        <v>3.645583</v>
      </c>
      <c r="AL1123" s="19" t="s">
        <v>58</v>
      </c>
      <c r="AM1123" s="19"/>
      <c r="AN1123" s="19"/>
      <c r="AO1123" s="19"/>
      <c r="AP1123" s="19"/>
      <c r="AQ1123" s="19"/>
    </row>
    <row r="1124">
      <c r="A1124" s="14" t="s">
        <v>1688</v>
      </c>
      <c r="B1124" s="14" t="s">
        <v>1689</v>
      </c>
      <c r="C1124" s="14" t="s">
        <v>1690</v>
      </c>
      <c r="D1124" s="14" t="s">
        <v>1691</v>
      </c>
      <c r="E1124" s="14" t="s">
        <v>62</v>
      </c>
      <c r="F1124" s="18">
        <v>1.0</v>
      </c>
      <c r="G1124" s="18">
        <v>1.0</v>
      </c>
      <c r="H1124" s="18">
        <v>4.0</v>
      </c>
      <c r="I1124" s="18">
        <v>4.0</v>
      </c>
      <c r="J1124" s="18">
        <v>0.0</v>
      </c>
      <c r="K1124" s="18">
        <v>0.0</v>
      </c>
      <c r="L1124" s="18">
        <v>0.0</v>
      </c>
      <c r="M1124" s="18">
        <v>0.0</v>
      </c>
      <c r="N1124" s="18">
        <v>0.0</v>
      </c>
      <c r="O1124" s="18">
        <v>0.0</v>
      </c>
      <c r="P1124" s="18">
        <v>0.0</v>
      </c>
      <c r="Q1124" s="18">
        <v>0.0</v>
      </c>
      <c r="R1124" s="18">
        <v>0.0</v>
      </c>
      <c r="S1124" s="18">
        <v>0.0</v>
      </c>
      <c r="T1124" s="18">
        <v>0.0</v>
      </c>
      <c r="U1124" s="18">
        <v>0.0</v>
      </c>
      <c r="V1124" s="18">
        <v>0.0</v>
      </c>
      <c r="W1124" s="18">
        <v>0.0</v>
      </c>
      <c r="X1124" s="18">
        <v>0.0</v>
      </c>
      <c r="Y1124" s="18">
        <v>0.0</v>
      </c>
      <c r="Z1124" s="18">
        <v>0.0</v>
      </c>
      <c r="AA1124" s="18">
        <v>0.0</v>
      </c>
      <c r="AB1124" s="18">
        <v>0.0</v>
      </c>
      <c r="AC1124" s="18">
        <v>0.0</v>
      </c>
      <c r="AD1124" s="18">
        <v>0.0</v>
      </c>
      <c r="AE1124" s="18">
        <v>0.0</v>
      </c>
      <c r="AF1124" s="18">
        <v>0.0</v>
      </c>
      <c r="AG1124" s="18">
        <v>0.0</v>
      </c>
      <c r="AH1124" s="18">
        <v>0.0</v>
      </c>
      <c r="AI1124" s="18">
        <v>5.340296</v>
      </c>
      <c r="AJ1124" s="18">
        <v>5.803433</v>
      </c>
      <c r="AK1124" s="18">
        <v>4.587271</v>
      </c>
      <c r="AL1124" s="19" t="s">
        <v>58</v>
      </c>
      <c r="AM1124" s="19"/>
      <c r="AN1124" s="19"/>
      <c r="AO1124" s="19"/>
      <c r="AP1124" s="19"/>
      <c r="AQ1124" s="19"/>
    </row>
    <row r="1125">
      <c r="A1125" s="14" t="s">
        <v>1692</v>
      </c>
      <c r="B1125" s="14" t="s">
        <v>1693</v>
      </c>
      <c r="C1125" s="14" t="s">
        <v>1690</v>
      </c>
      <c r="D1125" s="14" t="s">
        <v>1694</v>
      </c>
      <c r="E1125" s="14" t="s">
        <v>88</v>
      </c>
      <c r="F1125" s="18">
        <v>91.0</v>
      </c>
      <c r="G1125" s="18">
        <v>0.0</v>
      </c>
      <c r="H1125" s="18">
        <v>171653.0</v>
      </c>
      <c r="I1125" s="18">
        <v>0.0</v>
      </c>
      <c r="J1125" s="18">
        <v>3665.524</v>
      </c>
      <c r="K1125" s="18">
        <v>3956.839</v>
      </c>
      <c r="L1125" s="18">
        <v>3985.978</v>
      </c>
      <c r="M1125" s="18">
        <v>3232.062</v>
      </c>
      <c r="N1125" s="18">
        <v>0.816829</v>
      </c>
      <c r="O1125" s="18">
        <v>0.0</v>
      </c>
      <c r="P1125" s="18">
        <v>0.0</v>
      </c>
      <c r="Q1125" s="18">
        <v>0.052967</v>
      </c>
      <c r="R1125" s="18">
        <v>9.666902</v>
      </c>
      <c r="S1125" s="18">
        <v>32.00392</v>
      </c>
      <c r="T1125" s="18">
        <v>1.246659</v>
      </c>
      <c r="U1125" s="18">
        <v>5.94357</v>
      </c>
      <c r="V1125" s="18">
        <v>10.53478</v>
      </c>
      <c r="W1125" s="18">
        <v>23.40953</v>
      </c>
      <c r="X1125" s="18">
        <v>46.39202</v>
      </c>
      <c r="Y1125" s="18">
        <v>43.48175</v>
      </c>
      <c r="Z1125" s="18">
        <v>0.0</v>
      </c>
      <c r="AA1125" s="18">
        <v>7.959577</v>
      </c>
      <c r="AB1125" s="18">
        <v>7.810652</v>
      </c>
      <c r="AC1125" s="18">
        <v>5.944993</v>
      </c>
      <c r="AD1125" s="18">
        <v>1.695745</v>
      </c>
      <c r="AE1125" s="18">
        <v>14.73176</v>
      </c>
      <c r="AF1125" s="18">
        <v>32.59168</v>
      </c>
      <c r="AG1125" s="18">
        <v>29.18833</v>
      </c>
      <c r="AH1125" s="18">
        <v>0.0</v>
      </c>
      <c r="AI1125" s="18">
        <v>5.340296</v>
      </c>
      <c r="AJ1125" s="18">
        <v>5.803433</v>
      </c>
      <c r="AK1125" s="18">
        <v>4.587271</v>
      </c>
      <c r="AL1125" s="19" t="s">
        <v>58</v>
      </c>
      <c r="AM1125" s="19"/>
      <c r="AN1125" s="19"/>
      <c r="AO1125" s="19"/>
      <c r="AP1125" s="19"/>
      <c r="AQ1125" s="19"/>
    </row>
    <row r="1126">
      <c r="A1126" s="14" t="s">
        <v>1695</v>
      </c>
      <c r="B1126" s="14" t="s">
        <v>1696</v>
      </c>
      <c r="C1126" s="14" t="s">
        <v>1690</v>
      </c>
      <c r="D1126" s="14" t="s">
        <v>1694</v>
      </c>
      <c r="E1126" s="17">
        <v>46310.0</v>
      </c>
      <c r="F1126" s="18">
        <v>67.0</v>
      </c>
      <c r="G1126" s="18">
        <v>0.0</v>
      </c>
      <c r="H1126" s="18">
        <v>51866.0</v>
      </c>
      <c r="I1126" s="18">
        <v>0.0</v>
      </c>
      <c r="J1126" s="18">
        <v>601.9377</v>
      </c>
      <c r="K1126" s="18">
        <v>616.823</v>
      </c>
      <c r="L1126" s="18">
        <v>584.5301</v>
      </c>
      <c r="M1126" s="18">
        <v>450.6795</v>
      </c>
      <c r="N1126" s="18">
        <v>0.730646</v>
      </c>
      <c r="O1126" s="18">
        <v>0.0</v>
      </c>
      <c r="P1126" s="18">
        <v>0.0</v>
      </c>
      <c r="Q1126" s="18">
        <v>0.770478</v>
      </c>
      <c r="R1126" s="18">
        <v>4.546026</v>
      </c>
      <c r="S1126" s="18">
        <v>7.537205</v>
      </c>
      <c r="T1126" s="18">
        <v>0.823016</v>
      </c>
      <c r="U1126" s="18">
        <v>1.704417</v>
      </c>
      <c r="V1126" s="18">
        <v>3.577759</v>
      </c>
      <c r="W1126" s="18">
        <v>5.800242</v>
      </c>
      <c r="X1126" s="18">
        <v>10.07102</v>
      </c>
      <c r="Y1126" s="18">
        <v>9.206313</v>
      </c>
      <c r="Z1126" s="18">
        <v>0.0</v>
      </c>
      <c r="AA1126" s="18">
        <v>7.959577</v>
      </c>
      <c r="AB1126" s="18">
        <v>7.810652</v>
      </c>
      <c r="AC1126" s="18">
        <v>5.944993</v>
      </c>
      <c r="AD1126" s="18">
        <v>2.74203</v>
      </c>
      <c r="AE1126" s="18">
        <v>5.694936</v>
      </c>
      <c r="AF1126" s="18">
        <v>7.370892</v>
      </c>
      <c r="AG1126" s="18">
        <v>7.168786</v>
      </c>
      <c r="AH1126" s="18">
        <v>0.0</v>
      </c>
      <c r="AI1126" s="18">
        <v>5.340296</v>
      </c>
      <c r="AJ1126" s="18">
        <v>5.803433</v>
      </c>
      <c r="AK1126" s="18">
        <v>4.587271</v>
      </c>
      <c r="AL1126" s="19" t="s">
        <v>58</v>
      </c>
      <c r="AM1126" s="19"/>
      <c r="AN1126" s="19"/>
      <c r="AO1126" s="19"/>
      <c r="AP1126" s="19"/>
      <c r="AQ1126" s="19"/>
    </row>
    <row r="1127">
      <c r="A1127" s="14" t="s">
        <v>1697</v>
      </c>
      <c r="B1127" s="14" t="s">
        <v>1698</v>
      </c>
      <c r="C1127" s="14" t="s">
        <v>1690</v>
      </c>
      <c r="D1127" s="14" t="s">
        <v>1694</v>
      </c>
      <c r="E1127" s="14" t="s">
        <v>72</v>
      </c>
      <c r="F1127" s="18">
        <v>47.0</v>
      </c>
      <c r="G1127" s="18">
        <v>0.0</v>
      </c>
      <c r="H1127" s="18">
        <v>25376.0</v>
      </c>
      <c r="I1127" s="18">
        <v>0.0</v>
      </c>
      <c r="J1127" s="18">
        <v>268.4576</v>
      </c>
      <c r="K1127" s="18">
        <v>279.4146</v>
      </c>
      <c r="L1127" s="18">
        <v>278.8607</v>
      </c>
      <c r="M1127" s="18">
        <v>189.4667</v>
      </c>
      <c r="N1127" s="18">
        <v>0.678084</v>
      </c>
      <c r="O1127" s="18">
        <v>0.0</v>
      </c>
      <c r="P1127" s="18">
        <v>0.0</v>
      </c>
      <c r="Q1127" s="18">
        <v>0.234364</v>
      </c>
      <c r="R1127" s="18">
        <v>3.824205</v>
      </c>
      <c r="S1127" s="18">
        <v>5.45071</v>
      </c>
      <c r="T1127" s="18">
        <v>0.204657</v>
      </c>
      <c r="U1127" s="18">
        <v>1.346941</v>
      </c>
      <c r="V1127" s="18">
        <v>2.946858</v>
      </c>
      <c r="W1127" s="18">
        <v>4.730695</v>
      </c>
      <c r="X1127" s="18">
        <v>7.235743</v>
      </c>
      <c r="Y1127" s="18">
        <v>5.944993</v>
      </c>
      <c r="Z1127" s="18">
        <v>0.0</v>
      </c>
      <c r="AA1127" s="18">
        <v>7.959577</v>
      </c>
      <c r="AB1127" s="18">
        <v>7.810652</v>
      </c>
      <c r="AC1127" s="18">
        <v>5.944993</v>
      </c>
      <c r="AD1127" s="18">
        <v>3.706106</v>
      </c>
      <c r="AE1127" s="18">
        <v>5.221186</v>
      </c>
      <c r="AF1127" s="18">
        <v>6.562417</v>
      </c>
      <c r="AG1127" s="18">
        <v>5.944993</v>
      </c>
      <c r="AH1127" s="18">
        <v>0.0</v>
      </c>
      <c r="AI1127" s="18">
        <v>5.340296</v>
      </c>
      <c r="AJ1127" s="18">
        <v>5.803433</v>
      </c>
      <c r="AK1127" s="18">
        <v>4.587271</v>
      </c>
      <c r="AL1127" s="19" t="s">
        <v>58</v>
      </c>
      <c r="AM1127" s="19"/>
      <c r="AN1127" s="19"/>
      <c r="AO1127" s="19"/>
      <c r="AP1127" s="19"/>
      <c r="AQ1127" s="19"/>
    </row>
    <row r="1128">
      <c r="A1128" s="14" t="s">
        <v>1699</v>
      </c>
      <c r="B1128" s="14" t="s">
        <v>1700</v>
      </c>
      <c r="C1128" s="14" t="s">
        <v>1690</v>
      </c>
      <c r="D1128" s="14" t="s">
        <v>1694</v>
      </c>
      <c r="E1128" s="14" t="s">
        <v>75</v>
      </c>
      <c r="F1128" s="18">
        <v>19.0</v>
      </c>
      <c r="G1128" s="18">
        <v>0.0</v>
      </c>
      <c r="H1128" s="18">
        <v>11971.0</v>
      </c>
      <c r="I1128" s="18">
        <v>0.0</v>
      </c>
      <c r="J1128" s="18">
        <v>111.0834</v>
      </c>
      <c r="K1128" s="18">
        <v>111.9392</v>
      </c>
      <c r="L1128" s="18">
        <v>104.1933</v>
      </c>
      <c r="M1128" s="18">
        <v>55.76203</v>
      </c>
      <c r="N1128" s="18">
        <v>0.498146</v>
      </c>
      <c r="O1128" s="18">
        <v>0.0</v>
      </c>
      <c r="P1128" s="18">
        <v>1.190999</v>
      </c>
      <c r="Q1128" s="18">
        <v>2.064613</v>
      </c>
      <c r="R1128" s="18">
        <v>3.224276</v>
      </c>
      <c r="S1128" s="18">
        <v>9.706675</v>
      </c>
      <c r="T1128" s="18">
        <v>1.190999</v>
      </c>
      <c r="U1128" s="18">
        <v>2.064613</v>
      </c>
      <c r="V1128" s="18">
        <v>2.758894</v>
      </c>
      <c r="W1128" s="18">
        <v>5.602541</v>
      </c>
      <c r="X1128" s="18">
        <v>9.706675</v>
      </c>
      <c r="Y1128" s="18">
        <v>5.891537</v>
      </c>
      <c r="Z1128" s="18">
        <v>0.0</v>
      </c>
      <c r="AA1128" s="18">
        <v>7.959577</v>
      </c>
      <c r="AB1128" s="18">
        <v>7.810652</v>
      </c>
      <c r="AC1128" s="18">
        <v>5.944993</v>
      </c>
      <c r="AD1128" s="18">
        <v>3.082918</v>
      </c>
      <c r="AE1128" s="18">
        <v>4.480312</v>
      </c>
      <c r="AF1128" s="18">
        <v>4.953561</v>
      </c>
      <c r="AG1128" s="18">
        <v>4.916508</v>
      </c>
      <c r="AH1128" s="18">
        <v>0.0</v>
      </c>
      <c r="AI1128" s="18">
        <v>5.340296</v>
      </c>
      <c r="AJ1128" s="18">
        <v>5.803433</v>
      </c>
      <c r="AK1128" s="18">
        <v>4.587271</v>
      </c>
      <c r="AL1128" s="19" t="s">
        <v>58</v>
      </c>
      <c r="AM1128" s="19"/>
      <c r="AN1128" s="19"/>
      <c r="AO1128" s="19"/>
      <c r="AP1128" s="19"/>
      <c r="AQ1128" s="19"/>
    </row>
    <row r="1129">
      <c r="A1129" s="14" t="s">
        <v>1701</v>
      </c>
      <c r="B1129" s="14" t="s">
        <v>1702</v>
      </c>
      <c r="C1129" s="14" t="s">
        <v>1690</v>
      </c>
      <c r="D1129" s="14" t="s">
        <v>1694</v>
      </c>
      <c r="E1129" s="14" t="s">
        <v>60</v>
      </c>
      <c r="F1129" s="18">
        <v>22.0</v>
      </c>
      <c r="G1129" s="18">
        <v>0.0</v>
      </c>
      <c r="H1129" s="18">
        <v>7533.0</v>
      </c>
      <c r="I1129" s="18">
        <v>0.0</v>
      </c>
      <c r="J1129" s="18">
        <v>45.57227</v>
      </c>
      <c r="K1129" s="18">
        <v>46.30073</v>
      </c>
      <c r="L1129" s="18">
        <v>42.79354</v>
      </c>
      <c r="M1129" s="18">
        <v>27.83544</v>
      </c>
      <c r="N1129" s="18">
        <v>0.601188</v>
      </c>
      <c r="O1129" s="18">
        <v>0.0</v>
      </c>
      <c r="P1129" s="18">
        <v>0.190909</v>
      </c>
      <c r="Q1129" s="18">
        <v>0.557672</v>
      </c>
      <c r="R1129" s="18">
        <v>1.116839</v>
      </c>
      <c r="S1129" s="18">
        <v>2.827299</v>
      </c>
      <c r="T1129" s="18">
        <v>0.5</v>
      </c>
      <c r="U1129" s="18">
        <v>0.731676</v>
      </c>
      <c r="V1129" s="18">
        <v>1.071346</v>
      </c>
      <c r="W1129" s="18">
        <v>1.897129</v>
      </c>
      <c r="X1129" s="18">
        <v>3.314029</v>
      </c>
      <c r="Y1129" s="18">
        <v>2.104578</v>
      </c>
      <c r="Z1129" s="18">
        <v>0.0</v>
      </c>
      <c r="AA1129" s="18">
        <v>7.959577</v>
      </c>
      <c r="AB1129" s="18">
        <v>7.810652</v>
      </c>
      <c r="AC1129" s="18">
        <v>5.944993</v>
      </c>
      <c r="AD1129" s="18">
        <v>1.364834</v>
      </c>
      <c r="AE1129" s="18">
        <v>1.857909</v>
      </c>
      <c r="AF1129" s="18">
        <v>2.878849</v>
      </c>
      <c r="AG1129" s="18">
        <v>3.339086</v>
      </c>
      <c r="AH1129" s="18">
        <v>0.0</v>
      </c>
      <c r="AI1129" s="18">
        <v>5.340296</v>
      </c>
      <c r="AJ1129" s="18">
        <v>5.803433</v>
      </c>
      <c r="AK1129" s="18">
        <v>4.587271</v>
      </c>
      <c r="AL1129" s="19" t="s">
        <v>58</v>
      </c>
      <c r="AM1129" s="19"/>
      <c r="AN1129" s="19"/>
      <c r="AO1129" s="19"/>
      <c r="AP1129" s="19"/>
      <c r="AQ1129" s="19"/>
    </row>
    <row r="1130">
      <c r="A1130" s="14" t="s">
        <v>1703</v>
      </c>
      <c r="B1130" s="14" t="s">
        <v>1704</v>
      </c>
      <c r="C1130" s="14" t="s">
        <v>1690</v>
      </c>
      <c r="D1130" s="14" t="s">
        <v>1694</v>
      </c>
      <c r="E1130" s="20">
        <v>46300.0</v>
      </c>
      <c r="F1130" s="18">
        <v>90.0</v>
      </c>
      <c r="G1130" s="18">
        <v>0.0</v>
      </c>
      <c r="H1130" s="18">
        <v>86786.0</v>
      </c>
      <c r="I1130" s="18">
        <v>0.0</v>
      </c>
      <c r="J1130" s="18">
        <v>1334.042</v>
      </c>
      <c r="K1130" s="18">
        <v>1276.258</v>
      </c>
      <c r="L1130" s="18">
        <v>1158.421</v>
      </c>
      <c r="M1130" s="18">
        <v>927.7278</v>
      </c>
      <c r="N1130" s="18">
        <v>0.726913</v>
      </c>
      <c r="O1130" s="18">
        <v>0.0</v>
      </c>
      <c r="P1130" s="18">
        <v>0.0</v>
      </c>
      <c r="Q1130" s="18">
        <v>0.0</v>
      </c>
      <c r="R1130" s="18">
        <v>4.400772</v>
      </c>
      <c r="S1130" s="18">
        <v>14.00831</v>
      </c>
      <c r="T1130" s="18">
        <v>2.498898</v>
      </c>
      <c r="U1130" s="18">
        <v>3.588314</v>
      </c>
      <c r="V1130" s="18">
        <v>5.646729</v>
      </c>
      <c r="W1130" s="18">
        <v>12.27321</v>
      </c>
      <c r="X1130" s="18">
        <v>20.77132</v>
      </c>
      <c r="Y1130" s="18">
        <v>14.18064</v>
      </c>
      <c r="Z1130" s="18">
        <v>0.0</v>
      </c>
      <c r="AA1130" s="18">
        <v>7.959577</v>
      </c>
      <c r="AB1130" s="18">
        <v>7.810652</v>
      </c>
      <c r="AC1130" s="18">
        <v>5.944993</v>
      </c>
      <c r="AD1130" s="18">
        <v>2.742209</v>
      </c>
      <c r="AE1130" s="18">
        <v>5.720935</v>
      </c>
      <c r="AF1130" s="18">
        <v>10.58103</v>
      </c>
      <c r="AG1130" s="18">
        <v>10.66997</v>
      </c>
      <c r="AH1130" s="18">
        <v>0.0</v>
      </c>
      <c r="AI1130" s="18">
        <v>5.340296</v>
      </c>
      <c r="AJ1130" s="18">
        <v>5.803433</v>
      </c>
      <c r="AK1130" s="18">
        <v>4.587271</v>
      </c>
      <c r="AL1130" s="19" t="s">
        <v>58</v>
      </c>
      <c r="AM1130" s="19"/>
      <c r="AN1130" s="19"/>
      <c r="AO1130" s="19"/>
      <c r="AP1130" s="19"/>
      <c r="AQ1130" s="19"/>
    </row>
    <row r="1131">
      <c r="A1131" s="14" t="s">
        <v>1688</v>
      </c>
      <c r="B1131" s="14" t="s">
        <v>1705</v>
      </c>
      <c r="C1131" s="14" t="s">
        <v>1690</v>
      </c>
      <c r="D1131" s="14" t="s">
        <v>1694</v>
      </c>
      <c r="E1131" s="14" t="s">
        <v>62</v>
      </c>
      <c r="F1131" s="18">
        <v>469.0</v>
      </c>
      <c r="G1131" s="18">
        <v>13.0</v>
      </c>
      <c r="H1131" s="18">
        <v>1969.0</v>
      </c>
      <c r="I1131" s="18">
        <v>1969.0</v>
      </c>
      <c r="J1131" s="18">
        <v>0.0</v>
      </c>
      <c r="K1131" s="18">
        <v>0.0</v>
      </c>
      <c r="L1131" s="18">
        <v>0.0</v>
      </c>
      <c r="M1131" s="18">
        <v>0.0</v>
      </c>
      <c r="N1131" s="18">
        <v>0.0</v>
      </c>
      <c r="O1131" s="18">
        <v>0.0</v>
      </c>
      <c r="P1131" s="18">
        <v>0.0</v>
      </c>
      <c r="Q1131" s="18">
        <v>0.0</v>
      </c>
      <c r="R1131" s="18">
        <v>0.0</v>
      </c>
      <c r="S1131" s="18">
        <v>0.0</v>
      </c>
      <c r="T1131" s="18">
        <v>0.0</v>
      </c>
      <c r="U1131" s="18">
        <v>0.0</v>
      </c>
      <c r="V1131" s="18">
        <v>0.0</v>
      </c>
      <c r="W1131" s="18">
        <v>0.0</v>
      </c>
      <c r="X1131" s="18">
        <v>0.0</v>
      </c>
      <c r="Y1131" s="18">
        <v>0.0</v>
      </c>
      <c r="Z1131" s="18">
        <v>0.0</v>
      </c>
      <c r="AA1131" s="18">
        <v>7.959577</v>
      </c>
      <c r="AB1131" s="18">
        <v>7.810652</v>
      </c>
      <c r="AC1131" s="18">
        <v>5.944993</v>
      </c>
      <c r="AD1131" s="18">
        <v>0.0</v>
      </c>
      <c r="AE1131" s="18">
        <v>0.0</v>
      </c>
      <c r="AF1131" s="18">
        <v>0.0</v>
      </c>
      <c r="AG1131" s="18">
        <v>0.0</v>
      </c>
      <c r="AH1131" s="18">
        <v>0.0</v>
      </c>
      <c r="AI1131" s="18">
        <v>5.340296</v>
      </c>
      <c r="AJ1131" s="18">
        <v>5.803433</v>
      </c>
      <c r="AK1131" s="18">
        <v>4.587271</v>
      </c>
      <c r="AL1131" s="19" t="s">
        <v>58</v>
      </c>
      <c r="AM1131" s="19"/>
      <c r="AN1131" s="19"/>
      <c r="AO1131" s="19"/>
      <c r="AP1131" s="19"/>
      <c r="AQ1131" s="19"/>
    </row>
    <row r="1132">
      <c r="A1132" s="14" t="s">
        <v>1692</v>
      </c>
      <c r="B1132" s="14" t="s">
        <v>1706</v>
      </c>
      <c r="C1132" s="14" t="s">
        <v>1690</v>
      </c>
      <c r="D1132" s="14" t="s">
        <v>1707</v>
      </c>
      <c r="E1132" s="14" t="s">
        <v>88</v>
      </c>
      <c r="F1132" s="18">
        <v>9.0</v>
      </c>
      <c r="G1132" s="18">
        <v>0.0</v>
      </c>
      <c r="H1132" s="18">
        <v>21226.0</v>
      </c>
      <c r="I1132" s="18">
        <v>0.0</v>
      </c>
      <c r="J1132" s="18">
        <v>248.4556</v>
      </c>
      <c r="K1132" s="18">
        <v>262.6949</v>
      </c>
      <c r="L1132" s="18">
        <v>267.922</v>
      </c>
      <c r="M1132" s="18">
        <v>225.4242</v>
      </c>
      <c r="N1132" s="18">
        <v>0.858121</v>
      </c>
      <c r="O1132" s="18">
        <v>0.0</v>
      </c>
      <c r="P1132" s="18">
        <v>0.0</v>
      </c>
      <c r="Q1132" s="18">
        <v>0.153846</v>
      </c>
      <c r="R1132" s="18">
        <v>1.313492</v>
      </c>
      <c r="S1132" s="18">
        <v>22.20682</v>
      </c>
      <c r="T1132" s="18">
        <v>0.153846</v>
      </c>
      <c r="U1132" s="18">
        <v>1.153846</v>
      </c>
      <c r="V1132" s="18">
        <v>1.313492</v>
      </c>
      <c r="W1132" s="18">
        <v>12.44277</v>
      </c>
      <c r="X1132" s="18">
        <v>22.20682</v>
      </c>
      <c r="Y1132" s="18">
        <v>29.18833</v>
      </c>
      <c r="Z1132" s="18">
        <v>0.0</v>
      </c>
      <c r="AA1132" s="18">
        <v>6.923836</v>
      </c>
      <c r="AB1132" s="18">
        <v>5.925325</v>
      </c>
      <c r="AC1132" s="18">
        <v>4.936612</v>
      </c>
      <c r="AD1132" s="18">
        <v>1.695745</v>
      </c>
      <c r="AE1132" s="18">
        <v>14.73176</v>
      </c>
      <c r="AF1132" s="18">
        <v>32.59168</v>
      </c>
      <c r="AG1132" s="18">
        <v>29.18833</v>
      </c>
      <c r="AH1132" s="18">
        <v>0.0</v>
      </c>
      <c r="AI1132" s="18">
        <v>5.340296</v>
      </c>
      <c r="AJ1132" s="18">
        <v>5.803433</v>
      </c>
      <c r="AK1132" s="18">
        <v>4.587271</v>
      </c>
      <c r="AL1132" s="19" t="s">
        <v>58</v>
      </c>
      <c r="AM1132" s="19"/>
      <c r="AN1132" s="19"/>
      <c r="AO1132" s="19"/>
      <c r="AP1132" s="19"/>
      <c r="AQ1132" s="19"/>
    </row>
    <row r="1133">
      <c r="A1133" s="14" t="s">
        <v>1695</v>
      </c>
      <c r="B1133" s="14" t="s">
        <v>1708</v>
      </c>
      <c r="C1133" s="14" t="s">
        <v>1690</v>
      </c>
      <c r="D1133" s="14" t="s">
        <v>1707</v>
      </c>
      <c r="E1133" s="17">
        <v>46310.0</v>
      </c>
      <c r="F1133" s="18">
        <v>12.0</v>
      </c>
      <c r="G1133" s="18">
        <v>0.0</v>
      </c>
      <c r="H1133" s="18">
        <v>4399.0</v>
      </c>
      <c r="I1133" s="18">
        <v>0.0</v>
      </c>
      <c r="J1133" s="18">
        <v>91.93862</v>
      </c>
      <c r="K1133" s="18">
        <v>86.02543</v>
      </c>
      <c r="L1133" s="18">
        <v>79.49958</v>
      </c>
      <c r="M1133" s="18">
        <v>48.07037</v>
      </c>
      <c r="N1133" s="18">
        <v>0.558793</v>
      </c>
      <c r="O1133" s="18">
        <v>0.0</v>
      </c>
      <c r="P1133" s="18">
        <v>0.515152</v>
      </c>
      <c r="Q1133" s="18">
        <v>1.957781</v>
      </c>
      <c r="R1133" s="18">
        <v>7.571816</v>
      </c>
      <c r="S1133" s="18">
        <v>9.774515</v>
      </c>
      <c r="T1133" s="18">
        <v>1.957781</v>
      </c>
      <c r="U1133" s="18">
        <v>2.378389</v>
      </c>
      <c r="V1133" s="18">
        <v>6.17452</v>
      </c>
      <c r="W1133" s="18">
        <v>9.582886</v>
      </c>
      <c r="X1133" s="18">
        <v>10.59063</v>
      </c>
      <c r="Y1133" s="18">
        <v>7.168786</v>
      </c>
      <c r="Z1133" s="18">
        <v>0.0</v>
      </c>
      <c r="AA1133" s="18">
        <v>6.923836</v>
      </c>
      <c r="AB1133" s="18">
        <v>5.925325</v>
      </c>
      <c r="AC1133" s="18">
        <v>4.936612</v>
      </c>
      <c r="AD1133" s="18">
        <v>2.74203</v>
      </c>
      <c r="AE1133" s="18">
        <v>5.694936</v>
      </c>
      <c r="AF1133" s="18">
        <v>7.370892</v>
      </c>
      <c r="AG1133" s="18">
        <v>7.168786</v>
      </c>
      <c r="AH1133" s="18">
        <v>0.0</v>
      </c>
      <c r="AI1133" s="18">
        <v>5.340296</v>
      </c>
      <c r="AJ1133" s="18">
        <v>5.803433</v>
      </c>
      <c r="AK1133" s="18">
        <v>4.587271</v>
      </c>
      <c r="AL1133" s="19" t="s">
        <v>58</v>
      </c>
      <c r="AM1133" s="19"/>
      <c r="AN1133" s="19"/>
      <c r="AO1133" s="19"/>
      <c r="AP1133" s="19"/>
      <c r="AQ1133" s="19"/>
    </row>
    <row r="1134">
      <c r="A1134" s="14" t="s">
        <v>1697</v>
      </c>
      <c r="B1134" s="14" t="s">
        <v>1709</v>
      </c>
      <c r="C1134" s="14" t="s">
        <v>1690</v>
      </c>
      <c r="D1134" s="14" t="s">
        <v>1707</v>
      </c>
      <c r="E1134" s="14" t="s">
        <v>72</v>
      </c>
      <c r="F1134" s="18">
        <v>5.0</v>
      </c>
      <c r="G1134" s="18">
        <v>0.0</v>
      </c>
      <c r="H1134" s="18">
        <v>1511.0</v>
      </c>
      <c r="I1134" s="18">
        <v>0.0</v>
      </c>
      <c r="J1134" s="18">
        <v>21.75049</v>
      </c>
      <c r="K1134" s="18">
        <v>22.93636</v>
      </c>
      <c r="L1134" s="18">
        <v>22.79876</v>
      </c>
      <c r="M1134" s="18">
        <v>8.189386</v>
      </c>
      <c r="N1134" s="18">
        <v>0.357048</v>
      </c>
      <c r="O1134" s="18">
        <v>0.0</v>
      </c>
      <c r="P1134" s="18">
        <v>2.772301</v>
      </c>
      <c r="Q1134" s="18">
        <v>2.772301</v>
      </c>
      <c r="R1134" s="18">
        <v>5.050834</v>
      </c>
      <c r="S1134" s="18">
        <v>6.923836</v>
      </c>
      <c r="T1134" s="18">
        <v>2.772301</v>
      </c>
      <c r="U1134" s="18">
        <v>2.772301</v>
      </c>
      <c r="V1134" s="18">
        <v>5.050834</v>
      </c>
      <c r="W1134" s="18">
        <v>6.923836</v>
      </c>
      <c r="X1134" s="18">
        <v>6.923836</v>
      </c>
      <c r="Y1134" s="18">
        <v>4.587271</v>
      </c>
      <c r="Z1134" s="18">
        <v>0.0</v>
      </c>
      <c r="AA1134" s="18">
        <v>6.923836</v>
      </c>
      <c r="AB1134" s="18">
        <v>5.925325</v>
      </c>
      <c r="AC1134" s="18">
        <v>4.936612</v>
      </c>
      <c r="AD1134" s="18">
        <v>3.706106</v>
      </c>
      <c r="AE1134" s="18">
        <v>5.221186</v>
      </c>
      <c r="AF1134" s="18">
        <v>6.562417</v>
      </c>
      <c r="AG1134" s="18">
        <v>5.944993</v>
      </c>
      <c r="AH1134" s="18">
        <v>0.0</v>
      </c>
      <c r="AI1134" s="18">
        <v>5.340296</v>
      </c>
      <c r="AJ1134" s="18">
        <v>5.803433</v>
      </c>
      <c r="AK1134" s="18">
        <v>4.587271</v>
      </c>
      <c r="AL1134" s="19" t="s">
        <v>58</v>
      </c>
      <c r="AM1134" s="19"/>
      <c r="AN1134" s="19"/>
      <c r="AO1134" s="19"/>
      <c r="AP1134" s="19"/>
      <c r="AQ1134" s="19"/>
    </row>
    <row r="1135">
      <c r="A1135" s="14" t="s">
        <v>1699</v>
      </c>
      <c r="B1135" s="14" t="s">
        <v>1710</v>
      </c>
      <c r="C1135" s="14" t="s">
        <v>1690</v>
      </c>
      <c r="D1135" s="14" t="s">
        <v>1707</v>
      </c>
      <c r="E1135" s="14" t="s">
        <v>75</v>
      </c>
      <c r="F1135" s="18">
        <v>4.0</v>
      </c>
      <c r="G1135" s="18">
        <v>0.0</v>
      </c>
      <c r="H1135" s="18">
        <v>1840.0</v>
      </c>
      <c r="I1135" s="18">
        <v>0.0</v>
      </c>
      <c r="J1135" s="18">
        <v>21.47252</v>
      </c>
      <c r="K1135" s="18">
        <v>19.66603</v>
      </c>
      <c r="L1135" s="18">
        <v>17.70233</v>
      </c>
      <c r="M1135" s="18">
        <v>9.454105</v>
      </c>
      <c r="N1135" s="18">
        <v>0.480733</v>
      </c>
      <c r="O1135" s="18">
        <v>1.472038</v>
      </c>
      <c r="P1135" s="18">
        <v>1.472038</v>
      </c>
      <c r="Q1135" s="18">
        <v>4.259576</v>
      </c>
      <c r="R1135" s="18">
        <v>4.480312</v>
      </c>
      <c r="S1135" s="18">
        <v>4.480312</v>
      </c>
      <c r="T1135" s="18">
        <v>1.472038</v>
      </c>
      <c r="U1135" s="18">
        <v>1.472038</v>
      </c>
      <c r="V1135" s="18">
        <v>4.259576</v>
      </c>
      <c r="W1135" s="18">
        <v>4.480312</v>
      </c>
      <c r="X1135" s="18">
        <v>4.480312</v>
      </c>
      <c r="Y1135" s="18">
        <v>4.916508</v>
      </c>
      <c r="Z1135" s="18">
        <v>0.0</v>
      </c>
      <c r="AA1135" s="18">
        <v>6.923836</v>
      </c>
      <c r="AB1135" s="18">
        <v>5.925325</v>
      </c>
      <c r="AC1135" s="18">
        <v>4.936612</v>
      </c>
      <c r="AD1135" s="18">
        <v>3.082918</v>
      </c>
      <c r="AE1135" s="18">
        <v>4.480312</v>
      </c>
      <c r="AF1135" s="18">
        <v>4.953561</v>
      </c>
      <c r="AG1135" s="18">
        <v>4.916508</v>
      </c>
      <c r="AH1135" s="18">
        <v>0.0</v>
      </c>
      <c r="AI1135" s="18">
        <v>5.340296</v>
      </c>
      <c r="AJ1135" s="18">
        <v>5.803433</v>
      </c>
      <c r="AK1135" s="18">
        <v>4.587271</v>
      </c>
      <c r="AL1135" s="19" t="s">
        <v>58</v>
      </c>
      <c r="AM1135" s="19"/>
      <c r="AN1135" s="19"/>
      <c r="AO1135" s="19"/>
      <c r="AP1135" s="19"/>
      <c r="AQ1135" s="19"/>
    </row>
    <row r="1136">
      <c r="A1136" s="14" t="s">
        <v>1701</v>
      </c>
      <c r="B1136" s="14" t="s">
        <v>1711</v>
      </c>
      <c r="C1136" s="14" t="s">
        <v>1690</v>
      </c>
      <c r="D1136" s="14" t="s">
        <v>1707</v>
      </c>
      <c r="E1136" s="14" t="s">
        <v>60</v>
      </c>
      <c r="F1136" s="18">
        <v>2.0</v>
      </c>
      <c r="G1136" s="18">
        <v>0.0</v>
      </c>
      <c r="H1136" s="18">
        <v>367.0</v>
      </c>
      <c r="I1136" s="18">
        <v>0.0</v>
      </c>
      <c r="J1136" s="18">
        <v>9.90459</v>
      </c>
      <c r="K1136" s="18">
        <v>9.873225</v>
      </c>
      <c r="L1136" s="18">
        <v>8.264863</v>
      </c>
      <c r="M1136" s="18">
        <v>6.461027</v>
      </c>
      <c r="N1136" s="18">
        <v>0.654399</v>
      </c>
      <c r="O1136" s="18">
        <v>3.412197</v>
      </c>
      <c r="P1136" s="18">
        <v>3.412197</v>
      </c>
      <c r="Q1136" s="18">
        <v>3.412197</v>
      </c>
      <c r="R1136" s="18">
        <v>6.461027</v>
      </c>
      <c r="S1136" s="18">
        <v>6.461027</v>
      </c>
      <c r="T1136" s="18">
        <v>3.412197</v>
      </c>
      <c r="U1136" s="18">
        <v>3.412197</v>
      </c>
      <c r="V1136" s="18">
        <v>3.412197</v>
      </c>
      <c r="W1136" s="18">
        <v>6.461027</v>
      </c>
      <c r="X1136" s="18">
        <v>6.461027</v>
      </c>
      <c r="Y1136" s="18">
        <v>4.936612</v>
      </c>
      <c r="Z1136" s="18">
        <v>0.0</v>
      </c>
      <c r="AA1136" s="18">
        <v>6.923836</v>
      </c>
      <c r="AB1136" s="18">
        <v>5.925325</v>
      </c>
      <c r="AC1136" s="18">
        <v>4.936612</v>
      </c>
      <c r="AD1136" s="18">
        <v>1.364834</v>
      </c>
      <c r="AE1136" s="18">
        <v>1.857909</v>
      </c>
      <c r="AF1136" s="18">
        <v>2.878849</v>
      </c>
      <c r="AG1136" s="18">
        <v>3.339086</v>
      </c>
      <c r="AH1136" s="18">
        <v>0.0</v>
      </c>
      <c r="AI1136" s="18">
        <v>5.340296</v>
      </c>
      <c r="AJ1136" s="18">
        <v>5.803433</v>
      </c>
      <c r="AK1136" s="18">
        <v>4.587271</v>
      </c>
      <c r="AL1136" s="19" t="s">
        <v>58</v>
      </c>
      <c r="AM1136" s="19"/>
      <c r="AN1136" s="19"/>
      <c r="AO1136" s="19"/>
      <c r="AP1136" s="19"/>
      <c r="AQ1136" s="19"/>
    </row>
    <row r="1137">
      <c r="A1137" s="14" t="s">
        <v>1703</v>
      </c>
      <c r="B1137" s="14" t="s">
        <v>1712</v>
      </c>
      <c r="C1137" s="14" t="s">
        <v>1690</v>
      </c>
      <c r="D1137" s="14" t="s">
        <v>1707</v>
      </c>
      <c r="E1137" s="20">
        <v>46300.0</v>
      </c>
      <c r="F1137" s="18">
        <v>14.0</v>
      </c>
      <c r="G1137" s="18">
        <v>0.0</v>
      </c>
      <c r="H1137" s="18">
        <v>14113.0</v>
      </c>
      <c r="I1137" s="18">
        <v>0.0</v>
      </c>
      <c r="J1137" s="18">
        <v>197.7868</v>
      </c>
      <c r="K1137" s="18">
        <v>191.3365</v>
      </c>
      <c r="L1137" s="18">
        <v>195.8647</v>
      </c>
      <c r="M1137" s="18">
        <v>153.8195</v>
      </c>
      <c r="N1137" s="18">
        <v>0.803921</v>
      </c>
      <c r="O1137" s="18">
        <v>0.0</v>
      </c>
      <c r="P1137" s="18">
        <v>0.0</v>
      </c>
      <c r="Q1137" s="18">
        <v>0.25</v>
      </c>
      <c r="R1137" s="18">
        <v>5.885577</v>
      </c>
      <c r="S1137" s="18">
        <v>9.739493</v>
      </c>
      <c r="T1137" s="18">
        <v>0.633333</v>
      </c>
      <c r="U1137" s="18">
        <v>3.79227</v>
      </c>
      <c r="V1137" s="18">
        <v>5.885577</v>
      </c>
      <c r="W1137" s="18">
        <v>9.739493</v>
      </c>
      <c r="X1137" s="18">
        <v>19.67583</v>
      </c>
      <c r="Y1137" s="18">
        <v>13.66689</v>
      </c>
      <c r="Z1137" s="18">
        <v>0.0</v>
      </c>
      <c r="AA1137" s="18">
        <v>6.923836</v>
      </c>
      <c r="AB1137" s="18">
        <v>5.925325</v>
      </c>
      <c r="AC1137" s="18">
        <v>4.936612</v>
      </c>
      <c r="AD1137" s="18">
        <v>2.742209</v>
      </c>
      <c r="AE1137" s="18">
        <v>5.720935</v>
      </c>
      <c r="AF1137" s="18">
        <v>10.58103</v>
      </c>
      <c r="AG1137" s="18">
        <v>10.66997</v>
      </c>
      <c r="AH1137" s="18">
        <v>0.0</v>
      </c>
      <c r="AI1137" s="18">
        <v>5.340296</v>
      </c>
      <c r="AJ1137" s="18">
        <v>5.803433</v>
      </c>
      <c r="AK1137" s="18">
        <v>4.587271</v>
      </c>
      <c r="AL1137" s="19" t="s">
        <v>58</v>
      </c>
      <c r="AM1137" s="19"/>
      <c r="AN1137" s="19"/>
      <c r="AO1137" s="19"/>
      <c r="AP1137" s="19"/>
      <c r="AQ1137" s="19"/>
    </row>
    <row r="1138">
      <c r="A1138" s="14" t="s">
        <v>1688</v>
      </c>
      <c r="B1138" s="14" t="s">
        <v>1713</v>
      </c>
      <c r="C1138" s="14" t="s">
        <v>1690</v>
      </c>
      <c r="D1138" s="14" t="s">
        <v>1707</v>
      </c>
      <c r="E1138" s="14" t="s">
        <v>62</v>
      </c>
      <c r="F1138" s="18">
        <v>54.0</v>
      </c>
      <c r="G1138" s="18">
        <v>4.0</v>
      </c>
      <c r="H1138" s="18">
        <v>116.0</v>
      </c>
      <c r="I1138" s="18">
        <v>116.0</v>
      </c>
      <c r="J1138" s="18">
        <v>0.0</v>
      </c>
      <c r="K1138" s="18">
        <v>0.0</v>
      </c>
      <c r="L1138" s="18">
        <v>0.0</v>
      </c>
      <c r="M1138" s="18">
        <v>0.0</v>
      </c>
      <c r="N1138" s="18">
        <v>0.0</v>
      </c>
      <c r="O1138" s="18">
        <v>0.0</v>
      </c>
      <c r="P1138" s="18">
        <v>0.0</v>
      </c>
      <c r="Q1138" s="18">
        <v>0.0</v>
      </c>
      <c r="R1138" s="18">
        <v>0.0</v>
      </c>
      <c r="S1138" s="18">
        <v>0.0</v>
      </c>
      <c r="T1138" s="18">
        <v>0.0</v>
      </c>
      <c r="U1138" s="18">
        <v>0.0</v>
      </c>
      <c r="V1138" s="18">
        <v>0.0</v>
      </c>
      <c r="W1138" s="18">
        <v>0.0</v>
      </c>
      <c r="X1138" s="18">
        <v>0.0</v>
      </c>
      <c r="Y1138" s="18">
        <v>0.0</v>
      </c>
      <c r="Z1138" s="18">
        <v>0.0</v>
      </c>
      <c r="AA1138" s="18">
        <v>6.923836</v>
      </c>
      <c r="AB1138" s="18">
        <v>5.925325</v>
      </c>
      <c r="AC1138" s="18">
        <v>4.936612</v>
      </c>
      <c r="AD1138" s="18">
        <v>0.0</v>
      </c>
      <c r="AE1138" s="18">
        <v>0.0</v>
      </c>
      <c r="AF1138" s="18">
        <v>0.0</v>
      </c>
      <c r="AG1138" s="18">
        <v>0.0</v>
      </c>
      <c r="AH1138" s="18">
        <v>0.0</v>
      </c>
      <c r="AI1138" s="18">
        <v>5.340296</v>
      </c>
      <c r="AJ1138" s="18">
        <v>5.803433</v>
      </c>
      <c r="AK1138" s="18">
        <v>4.587271</v>
      </c>
      <c r="AL1138" s="19" t="s">
        <v>58</v>
      </c>
      <c r="AM1138" s="19"/>
      <c r="AN1138" s="19"/>
      <c r="AO1138" s="19"/>
      <c r="AP1138" s="19"/>
      <c r="AQ1138" s="19"/>
    </row>
    <row r="1139">
      <c r="A1139" s="14" t="s">
        <v>1695</v>
      </c>
      <c r="B1139" s="14" t="s">
        <v>1714</v>
      </c>
      <c r="C1139" s="14" t="s">
        <v>1690</v>
      </c>
      <c r="D1139" s="14" t="s">
        <v>1715</v>
      </c>
      <c r="E1139" s="17">
        <v>46310.0</v>
      </c>
      <c r="F1139" s="18">
        <v>3.0</v>
      </c>
      <c r="G1139" s="18">
        <v>0.0</v>
      </c>
      <c r="H1139" s="18">
        <v>3331.0</v>
      </c>
      <c r="I1139" s="18">
        <v>0.0</v>
      </c>
      <c r="J1139" s="18">
        <v>38.52324</v>
      </c>
      <c r="K1139" s="18">
        <v>38.13348</v>
      </c>
      <c r="L1139" s="18">
        <v>41.24355</v>
      </c>
      <c r="M1139" s="18">
        <v>21.46482</v>
      </c>
      <c r="N1139" s="18">
        <v>0.562887</v>
      </c>
      <c r="O1139" s="18">
        <v>7.75834</v>
      </c>
      <c r="P1139" s="18">
        <v>7.75834</v>
      </c>
      <c r="Q1139" s="18">
        <v>7.75834</v>
      </c>
      <c r="R1139" s="18">
        <v>8.910317</v>
      </c>
      <c r="S1139" s="18">
        <v>21.46482</v>
      </c>
      <c r="T1139" s="18">
        <v>7.75834</v>
      </c>
      <c r="U1139" s="18">
        <v>7.75834</v>
      </c>
      <c r="V1139" s="18">
        <v>7.75834</v>
      </c>
      <c r="W1139" s="18">
        <v>8.910317</v>
      </c>
      <c r="X1139" s="18">
        <v>21.46482</v>
      </c>
      <c r="Y1139" s="18">
        <v>12.71116</v>
      </c>
      <c r="Z1139" s="18">
        <v>0.0</v>
      </c>
      <c r="AA1139" s="18">
        <v>7.881337</v>
      </c>
      <c r="AB1139" s="18">
        <v>2.577525</v>
      </c>
      <c r="AC1139" s="18">
        <v>4.79201</v>
      </c>
      <c r="AD1139" s="18">
        <v>2.74203</v>
      </c>
      <c r="AE1139" s="18">
        <v>5.694936</v>
      </c>
      <c r="AF1139" s="18">
        <v>7.370892</v>
      </c>
      <c r="AG1139" s="18">
        <v>7.168786</v>
      </c>
      <c r="AH1139" s="18">
        <v>0.0</v>
      </c>
      <c r="AI1139" s="18">
        <v>5.340296</v>
      </c>
      <c r="AJ1139" s="18">
        <v>5.803433</v>
      </c>
      <c r="AK1139" s="18">
        <v>4.587271</v>
      </c>
      <c r="AL1139" s="19" t="s">
        <v>58</v>
      </c>
      <c r="AM1139" s="19"/>
      <c r="AN1139" s="19"/>
      <c r="AO1139" s="19"/>
      <c r="AP1139" s="19"/>
      <c r="AQ1139" s="19"/>
    </row>
    <row r="1140">
      <c r="A1140" s="14" t="s">
        <v>1703</v>
      </c>
      <c r="B1140" s="14" t="s">
        <v>1716</v>
      </c>
      <c r="C1140" s="14" t="s">
        <v>1690</v>
      </c>
      <c r="D1140" s="14" t="s">
        <v>1715</v>
      </c>
      <c r="E1140" s="20">
        <v>46300.0</v>
      </c>
      <c r="F1140" s="18">
        <v>1.0</v>
      </c>
      <c r="G1140" s="18">
        <v>0.0</v>
      </c>
      <c r="H1140" s="18">
        <v>0.0</v>
      </c>
      <c r="I1140" s="18">
        <v>0.0</v>
      </c>
      <c r="J1140" s="18">
        <v>0.0</v>
      </c>
      <c r="K1140" s="18">
        <v>0.0</v>
      </c>
      <c r="L1140" s="18">
        <v>3.933333</v>
      </c>
      <c r="M1140" s="18">
        <v>0.0</v>
      </c>
      <c r="N1140" s="18">
        <v>0.0</v>
      </c>
      <c r="O1140" s="18">
        <v>0.0</v>
      </c>
      <c r="P1140" s="18">
        <v>0.0</v>
      </c>
      <c r="Q1140" s="18">
        <v>0.0</v>
      </c>
      <c r="R1140" s="18">
        <v>0.0</v>
      </c>
      <c r="S1140" s="18">
        <v>0.0</v>
      </c>
      <c r="T1140" s="18">
        <v>0.0</v>
      </c>
      <c r="U1140" s="18">
        <v>0.0</v>
      </c>
      <c r="V1140" s="18">
        <v>0.0</v>
      </c>
      <c r="W1140" s="18">
        <v>0.0</v>
      </c>
      <c r="X1140" s="18">
        <v>0.0</v>
      </c>
      <c r="Y1140" s="18">
        <v>0.0</v>
      </c>
      <c r="Z1140" s="18">
        <v>0.0</v>
      </c>
      <c r="AA1140" s="18">
        <v>7.881337</v>
      </c>
      <c r="AB1140" s="18">
        <v>2.577525</v>
      </c>
      <c r="AC1140" s="18">
        <v>4.79201</v>
      </c>
      <c r="AD1140" s="18">
        <v>2.742209</v>
      </c>
      <c r="AE1140" s="18">
        <v>5.720935</v>
      </c>
      <c r="AF1140" s="18">
        <v>10.58103</v>
      </c>
      <c r="AG1140" s="18">
        <v>10.66997</v>
      </c>
      <c r="AH1140" s="18">
        <v>0.0</v>
      </c>
      <c r="AI1140" s="18">
        <v>5.340296</v>
      </c>
      <c r="AJ1140" s="18">
        <v>5.803433</v>
      </c>
      <c r="AK1140" s="18">
        <v>4.587271</v>
      </c>
      <c r="AL1140" s="19" t="s">
        <v>58</v>
      </c>
      <c r="AM1140" s="19"/>
      <c r="AN1140" s="19"/>
      <c r="AO1140" s="19"/>
      <c r="AP1140" s="19"/>
      <c r="AQ1140" s="19"/>
    </row>
    <row r="1141">
      <c r="A1141" s="14" t="s">
        <v>1688</v>
      </c>
      <c r="B1141" s="14" t="s">
        <v>1717</v>
      </c>
      <c r="C1141" s="14" t="s">
        <v>1690</v>
      </c>
      <c r="D1141" s="14" t="s">
        <v>1715</v>
      </c>
      <c r="E1141" s="14" t="s">
        <v>62</v>
      </c>
      <c r="F1141" s="18">
        <v>90.0</v>
      </c>
      <c r="G1141" s="18">
        <v>2.0</v>
      </c>
      <c r="H1141" s="18">
        <v>72.0</v>
      </c>
      <c r="I1141" s="18">
        <v>72.0</v>
      </c>
      <c r="J1141" s="18">
        <v>0.0</v>
      </c>
      <c r="K1141" s="18">
        <v>0.0</v>
      </c>
      <c r="L1141" s="18">
        <v>0.0</v>
      </c>
      <c r="M1141" s="18">
        <v>0.0</v>
      </c>
      <c r="N1141" s="18">
        <v>0.0</v>
      </c>
      <c r="O1141" s="18">
        <v>0.0</v>
      </c>
      <c r="P1141" s="18">
        <v>0.0</v>
      </c>
      <c r="Q1141" s="18">
        <v>0.0</v>
      </c>
      <c r="R1141" s="18">
        <v>0.0</v>
      </c>
      <c r="S1141" s="18">
        <v>0.0</v>
      </c>
      <c r="T1141" s="18">
        <v>0.0</v>
      </c>
      <c r="U1141" s="18">
        <v>0.0</v>
      </c>
      <c r="V1141" s="18">
        <v>0.0</v>
      </c>
      <c r="W1141" s="18">
        <v>0.0</v>
      </c>
      <c r="X1141" s="18">
        <v>0.0</v>
      </c>
      <c r="Y1141" s="18">
        <v>0.0</v>
      </c>
      <c r="Z1141" s="18">
        <v>0.0</v>
      </c>
      <c r="AA1141" s="18">
        <v>7.881337</v>
      </c>
      <c r="AB1141" s="18">
        <v>2.577525</v>
      </c>
      <c r="AC1141" s="18">
        <v>4.79201</v>
      </c>
      <c r="AD1141" s="18">
        <v>0.0</v>
      </c>
      <c r="AE1141" s="18">
        <v>0.0</v>
      </c>
      <c r="AF1141" s="18">
        <v>0.0</v>
      </c>
      <c r="AG1141" s="18">
        <v>0.0</v>
      </c>
      <c r="AH1141" s="18">
        <v>0.0</v>
      </c>
      <c r="AI1141" s="18">
        <v>5.340296</v>
      </c>
      <c r="AJ1141" s="18">
        <v>5.803433</v>
      </c>
      <c r="AK1141" s="18">
        <v>4.587271</v>
      </c>
      <c r="AL1141" s="19" t="s">
        <v>58</v>
      </c>
      <c r="AM1141" s="19"/>
      <c r="AN1141" s="19"/>
      <c r="AO1141" s="19"/>
      <c r="AP1141" s="19"/>
      <c r="AQ1141" s="19"/>
    </row>
    <row r="1142">
      <c r="A1142" s="14" t="s">
        <v>1695</v>
      </c>
      <c r="B1142" s="14" t="s">
        <v>1718</v>
      </c>
      <c r="C1142" s="14" t="s">
        <v>1690</v>
      </c>
      <c r="D1142" s="14" t="s">
        <v>1719</v>
      </c>
      <c r="E1142" s="17">
        <v>46310.0</v>
      </c>
      <c r="F1142" s="18">
        <v>2.0</v>
      </c>
      <c r="G1142" s="18">
        <v>0.0</v>
      </c>
      <c r="H1142" s="18">
        <v>2375.0</v>
      </c>
      <c r="I1142" s="18">
        <v>0.0</v>
      </c>
      <c r="J1142" s="18">
        <v>24.12898</v>
      </c>
      <c r="K1142" s="18">
        <v>23.36839</v>
      </c>
      <c r="L1142" s="18">
        <v>25.01811</v>
      </c>
      <c r="M1142" s="18">
        <v>23.36839</v>
      </c>
      <c r="N1142" s="18">
        <v>1.0</v>
      </c>
      <c r="O1142" s="18">
        <v>0.0</v>
      </c>
      <c r="P1142" s="18">
        <v>0.0</v>
      </c>
      <c r="Q1142" s="18">
        <v>0.0</v>
      </c>
      <c r="R1142" s="18">
        <v>23.36839</v>
      </c>
      <c r="S1142" s="18">
        <v>23.36839</v>
      </c>
      <c r="T1142" s="18">
        <v>23.36839</v>
      </c>
      <c r="U1142" s="18">
        <v>23.36839</v>
      </c>
      <c r="V1142" s="18">
        <v>23.36839</v>
      </c>
      <c r="W1142" s="18">
        <v>23.36839</v>
      </c>
      <c r="X1142" s="18">
        <v>23.36839</v>
      </c>
      <c r="Y1142" s="18">
        <v>11.6842</v>
      </c>
      <c r="Z1142" s="18">
        <v>0.0</v>
      </c>
      <c r="AA1142" s="18">
        <v>13.43132</v>
      </c>
      <c r="AB1142" s="18">
        <v>3.073587</v>
      </c>
      <c r="AC1142" s="18">
        <v>2.70293</v>
      </c>
      <c r="AD1142" s="18">
        <v>2.74203</v>
      </c>
      <c r="AE1142" s="18">
        <v>5.694936</v>
      </c>
      <c r="AF1142" s="18">
        <v>7.370892</v>
      </c>
      <c r="AG1142" s="18">
        <v>7.168786</v>
      </c>
      <c r="AH1142" s="18">
        <v>0.0</v>
      </c>
      <c r="AI1142" s="18">
        <v>5.340296</v>
      </c>
      <c r="AJ1142" s="18">
        <v>5.803433</v>
      </c>
      <c r="AK1142" s="18">
        <v>4.587271</v>
      </c>
      <c r="AL1142" s="19" t="s">
        <v>58</v>
      </c>
      <c r="AM1142" s="19"/>
      <c r="AN1142" s="19"/>
      <c r="AO1142" s="19"/>
      <c r="AP1142" s="19"/>
      <c r="AQ1142" s="19"/>
    </row>
    <row r="1143">
      <c r="A1143" s="14" t="s">
        <v>1703</v>
      </c>
      <c r="B1143" s="14" t="s">
        <v>1720</v>
      </c>
      <c r="C1143" s="14" t="s">
        <v>1690</v>
      </c>
      <c r="D1143" s="14" t="s">
        <v>1719</v>
      </c>
      <c r="E1143" s="20">
        <v>46300.0</v>
      </c>
      <c r="F1143" s="18">
        <v>5.0</v>
      </c>
      <c r="G1143" s="18">
        <v>0.0</v>
      </c>
      <c r="H1143" s="18">
        <v>1053.0</v>
      </c>
      <c r="I1143" s="18">
        <v>0.0</v>
      </c>
      <c r="J1143" s="18">
        <v>14.27331</v>
      </c>
      <c r="K1143" s="18">
        <v>13.51465</v>
      </c>
      <c r="L1143" s="18">
        <v>18.03203</v>
      </c>
      <c r="M1143" s="18">
        <v>13.43132</v>
      </c>
      <c r="N1143" s="18">
        <v>0.993834</v>
      </c>
      <c r="O1143" s="18">
        <v>0.0</v>
      </c>
      <c r="P1143" s="18">
        <v>0.0</v>
      </c>
      <c r="Q1143" s="18">
        <v>0.0</v>
      </c>
      <c r="R1143" s="18">
        <v>0.0</v>
      </c>
      <c r="S1143" s="18">
        <v>0.083333</v>
      </c>
      <c r="T1143" s="18">
        <v>0.083333</v>
      </c>
      <c r="U1143" s="18">
        <v>0.083333</v>
      </c>
      <c r="V1143" s="18">
        <v>0.083333</v>
      </c>
      <c r="W1143" s="18">
        <v>13.43132</v>
      </c>
      <c r="X1143" s="18">
        <v>13.43132</v>
      </c>
      <c r="Y1143" s="18">
        <v>2.70293</v>
      </c>
      <c r="Z1143" s="18">
        <v>0.0</v>
      </c>
      <c r="AA1143" s="18">
        <v>13.43132</v>
      </c>
      <c r="AB1143" s="18">
        <v>3.073587</v>
      </c>
      <c r="AC1143" s="18">
        <v>2.70293</v>
      </c>
      <c r="AD1143" s="18">
        <v>2.742209</v>
      </c>
      <c r="AE1143" s="18">
        <v>5.720935</v>
      </c>
      <c r="AF1143" s="18">
        <v>10.58103</v>
      </c>
      <c r="AG1143" s="18">
        <v>10.66997</v>
      </c>
      <c r="AH1143" s="18">
        <v>0.0</v>
      </c>
      <c r="AI1143" s="18">
        <v>5.340296</v>
      </c>
      <c r="AJ1143" s="18">
        <v>5.803433</v>
      </c>
      <c r="AK1143" s="18">
        <v>4.587271</v>
      </c>
      <c r="AL1143" s="19" t="s">
        <v>58</v>
      </c>
      <c r="AM1143" s="19"/>
      <c r="AN1143" s="19"/>
      <c r="AO1143" s="19"/>
      <c r="AP1143" s="19"/>
      <c r="AQ1143" s="19"/>
    </row>
    <row r="1144">
      <c r="A1144" s="14" t="s">
        <v>1688</v>
      </c>
      <c r="B1144" s="14" t="s">
        <v>1721</v>
      </c>
      <c r="C1144" s="14" t="s">
        <v>1690</v>
      </c>
      <c r="D1144" s="14" t="s">
        <v>1719</v>
      </c>
      <c r="E1144" s="14" t="s">
        <v>62</v>
      </c>
      <c r="F1144" s="18">
        <v>5.0</v>
      </c>
      <c r="G1144" s="18">
        <v>0.0</v>
      </c>
      <c r="H1144" s="18">
        <v>0.0</v>
      </c>
      <c r="I1144" s="18">
        <v>0.0</v>
      </c>
      <c r="J1144" s="18">
        <v>0.0</v>
      </c>
      <c r="K1144" s="18">
        <v>0.0</v>
      </c>
      <c r="L1144" s="18">
        <v>0.0</v>
      </c>
      <c r="M1144" s="18">
        <v>0.0</v>
      </c>
      <c r="N1144" s="18">
        <v>0.0</v>
      </c>
      <c r="O1144" s="18">
        <v>0.0</v>
      </c>
      <c r="P1144" s="18">
        <v>0.0</v>
      </c>
      <c r="Q1144" s="18">
        <v>0.0</v>
      </c>
      <c r="R1144" s="18">
        <v>0.0</v>
      </c>
      <c r="S1144" s="18">
        <v>0.0</v>
      </c>
      <c r="T1144" s="18">
        <v>0.0</v>
      </c>
      <c r="U1144" s="18">
        <v>0.0</v>
      </c>
      <c r="V1144" s="18">
        <v>0.0</v>
      </c>
      <c r="W1144" s="18">
        <v>0.0</v>
      </c>
      <c r="X1144" s="18">
        <v>0.0</v>
      </c>
      <c r="Y1144" s="18">
        <v>0.0</v>
      </c>
      <c r="Z1144" s="18">
        <v>0.0</v>
      </c>
      <c r="AA1144" s="18">
        <v>13.43132</v>
      </c>
      <c r="AB1144" s="18">
        <v>3.073587</v>
      </c>
      <c r="AC1144" s="18">
        <v>2.70293</v>
      </c>
      <c r="AD1144" s="18">
        <v>0.0</v>
      </c>
      <c r="AE1144" s="18">
        <v>0.0</v>
      </c>
      <c r="AF1144" s="18">
        <v>0.0</v>
      </c>
      <c r="AG1144" s="18">
        <v>0.0</v>
      </c>
      <c r="AH1144" s="18">
        <v>0.0</v>
      </c>
      <c r="AI1144" s="18">
        <v>5.340296</v>
      </c>
      <c r="AJ1144" s="18">
        <v>5.803433</v>
      </c>
      <c r="AK1144" s="18">
        <v>4.587271</v>
      </c>
      <c r="AL1144" s="19" t="s">
        <v>58</v>
      </c>
      <c r="AM1144" s="19"/>
      <c r="AN1144" s="19"/>
      <c r="AO1144" s="19"/>
      <c r="AP1144" s="19"/>
      <c r="AQ1144" s="19"/>
    </row>
    <row r="1145">
      <c r="A1145" s="14" t="s">
        <v>1692</v>
      </c>
      <c r="B1145" s="14" t="s">
        <v>1722</v>
      </c>
      <c r="C1145" s="14" t="s">
        <v>1690</v>
      </c>
      <c r="D1145" s="14" t="s">
        <v>1723</v>
      </c>
      <c r="E1145" s="14" t="s">
        <v>88</v>
      </c>
      <c r="F1145" s="18">
        <v>18.0</v>
      </c>
      <c r="G1145" s="18">
        <v>0.0</v>
      </c>
      <c r="H1145" s="18">
        <v>13903.0</v>
      </c>
      <c r="I1145" s="18">
        <v>0.0</v>
      </c>
      <c r="J1145" s="18">
        <v>333.703</v>
      </c>
      <c r="K1145" s="18">
        <v>318.0084</v>
      </c>
      <c r="L1145" s="18">
        <v>300.0431</v>
      </c>
      <c r="M1145" s="18">
        <v>287.3547</v>
      </c>
      <c r="N1145" s="18">
        <v>0.903607</v>
      </c>
      <c r="O1145" s="18">
        <v>0.0</v>
      </c>
      <c r="P1145" s="18">
        <v>0.0</v>
      </c>
      <c r="Q1145" s="18">
        <v>0.0</v>
      </c>
      <c r="R1145" s="18">
        <v>0.333333</v>
      </c>
      <c r="S1145" s="18">
        <v>7.975482</v>
      </c>
      <c r="T1145" s="18">
        <v>0.333333</v>
      </c>
      <c r="U1145" s="18">
        <v>2.999025</v>
      </c>
      <c r="V1145" s="18">
        <v>3.10497</v>
      </c>
      <c r="W1145" s="18">
        <v>16.24082</v>
      </c>
      <c r="X1145" s="18">
        <v>31.68927</v>
      </c>
      <c r="Y1145" s="18">
        <v>17.66713</v>
      </c>
      <c r="Z1145" s="18">
        <v>0.0</v>
      </c>
      <c r="AA1145" s="18">
        <v>4.173611</v>
      </c>
      <c r="AB1145" s="18">
        <v>3.348021</v>
      </c>
      <c r="AC1145" s="18">
        <v>5.69151</v>
      </c>
      <c r="AD1145" s="18">
        <v>1.695745</v>
      </c>
      <c r="AE1145" s="18">
        <v>14.73176</v>
      </c>
      <c r="AF1145" s="18">
        <v>32.59168</v>
      </c>
      <c r="AG1145" s="18">
        <v>29.18833</v>
      </c>
      <c r="AH1145" s="18">
        <v>0.0</v>
      </c>
      <c r="AI1145" s="18">
        <v>5.340296</v>
      </c>
      <c r="AJ1145" s="18">
        <v>5.803433</v>
      </c>
      <c r="AK1145" s="18">
        <v>4.587271</v>
      </c>
      <c r="AL1145" s="19" t="s">
        <v>58</v>
      </c>
      <c r="AM1145" s="19"/>
      <c r="AN1145" s="19"/>
      <c r="AO1145" s="19"/>
      <c r="AP1145" s="19"/>
      <c r="AQ1145" s="19"/>
    </row>
    <row r="1146">
      <c r="A1146" s="14" t="s">
        <v>1695</v>
      </c>
      <c r="B1146" s="14" t="s">
        <v>1724</v>
      </c>
      <c r="C1146" s="14" t="s">
        <v>1690</v>
      </c>
      <c r="D1146" s="14" t="s">
        <v>1723</v>
      </c>
      <c r="E1146" s="17">
        <v>46310.0</v>
      </c>
      <c r="F1146" s="18">
        <v>29.0</v>
      </c>
      <c r="G1146" s="18">
        <v>0.0</v>
      </c>
      <c r="H1146" s="18">
        <v>10730.0</v>
      </c>
      <c r="I1146" s="18">
        <v>0.0</v>
      </c>
      <c r="J1146" s="18">
        <v>175.1488</v>
      </c>
      <c r="K1146" s="18">
        <v>165.0538</v>
      </c>
      <c r="L1146" s="18">
        <v>168.8582</v>
      </c>
      <c r="M1146" s="18">
        <v>117.6911</v>
      </c>
      <c r="N1146" s="18">
        <v>0.713047</v>
      </c>
      <c r="O1146" s="18">
        <v>0.0</v>
      </c>
      <c r="P1146" s="18">
        <v>0.0</v>
      </c>
      <c r="Q1146" s="18">
        <v>0.0</v>
      </c>
      <c r="R1146" s="18">
        <v>0.566667</v>
      </c>
      <c r="S1146" s="18">
        <v>7.378588</v>
      </c>
      <c r="T1146" s="18">
        <v>0.272727</v>
      </c>
      <c r="U1146" s="18">
        <v>0.5</v>
      </c>
      <c r="V1146" s="18">
        <v>2.719025</v>
      </c>
      <c r="W1146" s="18">
        <v>6.481567</v>
      </c>
      <c r="X1146" s="18">
        <v>12.9956</v>
      </c>
      <c r="Y1146" s="18">
        <v>5.69151</v>
      </c>
      <c r="Z1146" s="18">
        <v>0.0</v>
      </c>
      <c r="AA1146" s="18">
        <v>4.173611</v>
      </c>
      <c r="AB1146" s="18">
        <v>3.348021</v>
      </c>
      <c r="AC1146" s="18">
        <v>5.69151</v>
      </c>
      <c r="AD1146" s="18">
        <v>2.74203</v>
      </c>
      <c r="AE1146" s="18">
        <v>5.694936</v>
      </c>
      <c r="AF1146" s="18">
        <v>7.370892</v>
      </c>
      <c r="AG1146" s="18">
        <v>7.168786</v>
      </c>
      <c r="AH1146" s="18">
        <v>0.0</v>
      </c>
      <c r="AI1146" s="18">
        <v>5.340296</v>
      </c>
      <c r="AJ1146" s="18">
        <v>5.803433</v>
      </c>
      <c r="AK1146" s="18">
        <v>4.587271</v>
      </c>
      <c r="AL1146" s="19" t="s">
        <v>58</v>
      </c>
      <c r="AM1146" s="19"/>
      <c r="AN1146" s="19"/>
      <c r="AO1146" s="19"/>
      <c r="AP1146" s="19"/>
      <c r="AQ1146" s="19"/>
    </row>
    <row r="1147">
      <c r="A1147" s="14" t="s">
        <v>1697</v>
      </c>
      <c r="B1147" s="14" t="s">
        <v>1725</v>
      </c>
      <c r="C1147" s="14" t="s">
        <v>1690</v>
      </c>
      <c r="D1147" s="14" t="s">
        <v>1723</v>
      </c>
      <c r="E1147" s="14" t="s">
        <v>72</v>
      </c>
      <c r="F1147" s="18">
        <v>27.0</v>
      </c>
      <c r="G1147" s="18">
        <v>0.0</v>
      </c>
      <c r="H1147" s="18">
        <v>14369.0</v>
      </c>
      <c r="I1147" s="18">
        <v>0.0</v>
      </c>
      <c r="J1147" s="18">
        <v>184.0845</v>
      </c>
      <c r="K1147" s="18">
        <v>193.1978</v>
      </c>
      <c r="L1147" s="18">
        <v>182.7047</v>
      </c>
      <c r="M1147" s="18">
        <v>132.1431</v>
      </c>
      <c r="N1147" s="18">
        <v>0.683978</v>
      </c>
      <c r="O1147" s="18">
        <v>0.0</v>
      </c>
      <c r="P1147" s="18">
        <v>0.0</v>
      </c>
      <c r="Q1147" s="18">
        <v>0.333333</v>
      </c>
      <c r="R1147" s="18">
        <v>3.261745</v>
      </c>
      <c r="S1147" s="18">
        <v>8.957533</v>
      </c>
      <c r="T1147" s="18">
        <v>0.607493</v>
      </c>
      <c r="U1147" s="18">
        <v>1.058333</v>
      </c>
      <c r="V1147" s="18">
        <v>3.261745</v>
      </c>
      <c r="W1147" s="18">
        <v>8.245123</v>
      </c>
      <c r="X1147" s="18">
        <v>11.27202</v>
      </c>
      <c r="Y1147" s="18">
        <v>7.155475</v>
      </c>
      <c r="Z1147" s="18">
        <v>0.0</v>
      </c>
      <c r="AA1147" s="18">
        <v>4.173611</v>
      </c>
      <c r="AB1147" s="18">
        <v>3.348021</v>
      </c>
      <c r="AC1147" s="18">
        <v>5.69151</v>
      </c>
      <c r="AD1147" s="18">
        <v>3.706106</v>
      </c>
      <c r="AE1147" s="18">
        <v>5.221186</v>
      </c>
      <c r="AF1147" s="18">
        <v>6.562417</v>
      </c>
      <c r="AG1147" s="18">
        <v>5.944993</v>
      </c>
      <c r="AH1147" s="18">
        <v>0.0</v>
      </c>
      <c r="AI1147" s="18">
        <v>5.340296</v>
      </c>
      <c r="AJ1147" s="18">
        <v>5.803433</v>
      </c>
      <c r="AK1147" s="18">
        <v>4.587271</v>
      </c>
      <c r="AL1147" s="19" t="s">
        <v>58</v>
      </c>
      <c r="AM1147" s="19"/>
      <c r="AN1147" s="19"/>
      <c r="AO1147" s="19"/>
      <c r="AP1147" s="19"/>
      <c r="AQ1147" s="19"/>
    </row>
    <row r="1148">
      <c r="A1148" s="14" t="s">
        <v>1699</v>
      </c>
      <c r="B1148" s="14" t="s">
        <v>1726</v>
      </c>
      <c r="C1148" s="14" t="s">
        <v>1690</v>
      </c>
      <c r="D1148" s="14" t="s">
        <v>1723</v>
      </c>
      <c r="E1148" s="14" t="s">
        <v>75</v>
      </c>
      <c r="F1148" s="18">
        <v>15.0</v>
      </c>
      <c r="G1148" s="18">
        <v>0.0</v>
      </c>
      <c r="H1148" s="18">
        <v>5222.0</v>
      </c>
      <c r="I1148" s="18">
        <v>0.0</v>
      </c>
      <c r="J1148" s="18">
        <v>71.49518</v>
      </c>
      <c r="K1148" s="18">
        <v>74.01213</v>
      </c>
      <c r="L1148" s="18">
        <v>67.31892</v>
      </c>
      <c r="M1148" s="18">
        <v>45.29462</v>
      </c>
      <c r="N1148" s="18">
        <v>0.611989</v>
      </c>
      <c r="O1148" s="18">
        <v>0.25</v>
      </c>
      <c r="P1148" s="18">
        <v>0.769481</v>
      </c>
      <c r="Q1148" s="18">
        <v>1.0</v>
      </c>
      <c r="R1148" s="18">
        <v>3.082918</v>
      </c>
      <c r="S1148" s="18">
        <v>5.158176</v>
      </c>
      <c r="T1148" s="18">
        <v>0.406085</v>
      </c>
      <c r="U1148" s="18">
        <v>0.769481</v>
      </c>
      <c r="V1148" s="18">
        <v>1.034879</v>
      </c>
      <c r="W1148" s="18">
        <v>4.644748</v>
      </c>
      <c r="X1148" s="18">
        <v>5.158176</v>
      </c>
      <c r="Y1148" s="18">
        <v>4.934142</v>
      </c>
      <c r="Z1148" s="18">
        <v>0.0</v>
      </c>
      <c r="AA1148" s="18">
        <v>4.173611</v>
      </c>
      <c r="AB1148" s="18">
        <v>3.348021</v>
      </c>
      <c r="AC1148" s="18">
        <v>5.69151</v>
      </c>
      <c r="AD1148" s="18">
        <v>3.082918</v>
      </c>
      <c r="AE1148" s="18">
        <v>4.480312</v>
      </c>
      <c r="AF1148" s="18">
        <v>4.953561</v>
      </c>
      <c r="AG1148" s="18">
        <v>4.916508</v>
      </c>
      <c r="AH1148" s="18">
        <v>0.0</v>
      </c>
      <c r="AI1148" s="18">
        <v>5.340296</v>
      </c>
      <c r="AJ1148" s="18">
        <v>5.803433</v>
      </c>
      <c r="AK1148" s="18">
        <v>4.587271</v>
      </c>
      <c r="AL1148" s="19" t="s">
        <v>58</v>
      </c>
      <c r="AM1148" s="19"/>
      <c r="AN1148" s="19"/>
      <c r="AO1148" s="19"/>
      <c r="AP1148" s="19"/>
      <c r="AQ1148" s="19"/>
    </row>
    <row r="1149">
      <c r="A1149" s="14" t="s">
        <v>1701</v>
      </c>
      <c r="B1149" s="14" t="s">
        <v>1727</v>
      </c>
      <c r="C1149" s="14" t="s">
        <v>1690</v>
      </c>
      <c r="D1149" s="14" t="s">
        <v>1723</v>
      </c>
      <c r="E1149" s="14" t="s">
        <v>60</v>
      </c>
      <c r="F1149" s="18">
        <v>32.0</v>
      </c>
      <c r="G1149" s="18">
        <v>0.0</v>
      </c>
      <c r="H1149" s="18">
        <v>11547.0</v>
      </c>
      <c r="I1149" s="18">
        <v>0.0</v>
      </c>
      <c r="J1149" s="18">
        <v>93.79511</v>
      </c>
      <c r="K1149" s="18">
        <v>106.8508</v>
      </c>
      <c r="L1149" s="18">
        <v>93.51918</v>
      </c>
      <c r="M1149" s="18">
        <v>80.10023</v>
      </c>
      <c r="N1149" s="18">
        <v>0.749646</v>
      </c>
      <c r="O1149" s="18">
        <v>0.0</v>
      </c>
      <c r="P1149" s="18">
        <v>0.1</v>
      </c>
      <c r="Q1149" s="18">
        <v>0.302778</v>
      </c>
      <c r="R1149" s="18">
        <v>1.364834</v>
      </c>
      <c r="S1149" s="18">
        <v>2.240978</v>
      </c>
      <c r="T1149" s="18">
        <v>0.1</v>
      </c>
      <c r="U1149" s="18">
        <v>0.302778</v>
      </c>
      <c r="V1149" s="18">
        <v>1.080884</v>
      </c>
      <c r="W1149" s="18">
        <v>1.78099</v>
      </c>
      <c r="X1149" s="18">
        <v>2.801904</v>
      </c>
      <c r="Y1149" s="18">
        <v>3.339086</v>
      </c>
      <c r="Z1149" s="18">
        <v>0.0</v>
      </c>
      <c r="AA1149" s="18">
        <v>4.173611</v>
      </c>
      <c r="AB1149" s="18">
        <v>3.348021</v>
      </c>
      <c r="AC1149" s="18">
        <v>5.69151</v>
      </c>
      <c r="AD1149" s="18">
        <v>1.364834</v>
      </c>
      <c r="AE1149" s="18">
        <v>1.857909</v>
      </c>
      <c r="AF1149" s="18">
        <v>2.878849</v>
      </c>
      <c r="AG1149" s="18">
        <v>3.339086</v>
      </c>
      <c r="AH1149" s="18">
        <v>0.0</v>
      </c>
      <c r="AI1149" s="18">
        <v>5.340296</v>
      </c>
      <c r="AJ1149" s="18">
        <v>5.803433</v>
      </c>
      <c r="AK1149" s="18">
        <v>4.587271</v>
      </c>
      <c r="AL1149" s="19" t="s">
        <v>58</v>
      </c>
      <c r="AM1149" s="19"/>
      <c r="AN1149" s="19"/>
      <c r="AO1149" s="19"/>
      <c r="AP1149" s="19"/>
      <c r="AQ1149" s="19"/>
    </row>
    <row r="1150">
      <c r="A1150" s="14" t="s">
        <v>1703</v>
      </c>
      <c r="B1150" s="14" t="s">
        <v>1728</v>
      </c>
      <c r="C1150" s="14" t="s">
        <v>1690</v>
      </c>
      <c r="D1150" s="14" t="s">
        <v>1723</v>
      </c>
      <c r="E1150" s="20">
        <v>46300.0</v>
      </c>
      <c r="F1150" s="18">
        <v>16.0</v>
      </c>
      <c r="G1150" s="18">
        <v>0.0</v>
      </c>
      <c r="H1150" s="18">
        <v>12126.0</v>
      </c>
      <c r="I1150" s="18">
        <v>0.0</v>
      </c>
      <c r="J1150" s="18">
        <v>160.6851</v>
      </c>
      <c r="K1150" s="18">
        <v>170.7194</v>
      </c>
      <c r="L1150" s="18">
        <v>169.9638</v>
      </c>
      <c r="M1150" s="18">
        <v>158.9734</v>
      </c>
      <c r="N1150" s="18">
        <v>0.931197</v>
      </c>
      <c r="O1150" s="18">
        <v>0.0</v>
      </c>
      <c r="P1150" s="18">
        <v>0.0</v>
      </c>
      <c r="Q1150" s="18">
        <v>0.0</v>
      </c>
      <c r="R1150" s="18">
        <v>0.305829</v>
      </c>
      <c r="S1150" s="18">
        <v>5.486816</v>
      </c>
      <c r="T1150" s="18">
        <v>0.305829</v>
      </c>
      <c r="U1150" s="18">
        <v>1.705147</v>
      </c>
      <c r="V1150" s="18">
        <v>4.248215</v>
      </c>
      <c r="W1150" s="18">
        <v>9.073965</v>
      </c>
      <c r="X1150" s="18">
        <v>17.15362</v>
      </c>
      <c r="Y1150" s="18">
        <v>10.66997</v>
      </c>
      <c r="Z1150" s="18">
        <v>0.0</v>
      </c>
      <c r="AA1150" s="18">
        <v>4.173611</v>
      </c>
      <c r="AB1150" s="18">
        <v>3.348021</v>
      </c>
      <c r="AC1150" s="18">
        <v>5.69151</v>
      </c>
      <c r="AD1150" s="18">
        <v>2.742209</v>
      </c>
      <c r="AE1150" s="18">
        <v>5.720935</v>
      </c>
      <c r="AF1150" s="18">
        <v>10.58103</v>
      </c>
      <c r="AG1150" s="18">
        <v>10.66997</v>
      </c>
      <c r="AH1150" s="18">
        <v>0.0</v>
      </c>
      <c r="AI1150" s="18">
        <v>5.340296</v>
      </c>
      <c r="AJ1150" s="18">
        <v>5.803433</v>
      </c>
      <c r="AK1150" s="18">
        <v>4.587271</v>
      </c>
      <c r="AL1150" s="19" t="s">
        <v>58</v>
      </c>
      <c r="AM1150" s="19"/>
      <c r="AN1150" s="19"/>
      <c r="AO1150" s="19"/>
      <c r="AP1150" s="19"/>
      <c r="AQ1150" s="19"/>
    </row>
    <row r="1151">
      <c r="A1151" s="14" t="s">
        <v>1688</v>
      </c>
      <c r="B1151" s="14" t="s">
        <v>1729</v>
      </c>
      <c r="C1151" s="14" t="s">
        <v>1690</v>
      </c>
      <c r="D1151" s="14" t="s">
        <v>1723</v>
      </c>
      <c r="E1151" s="14" t="s">
        <v>62</v>
      </c>
      <c r="F1151" s="18">
        <v>170.0</v>
      </c>
      <c r="G1151" s="18">
        <v>1.0</v>
      </c>
      <c r="H1151" s="18">
        <v>10.0</v>
      </c>
      <c r="I1151" s="18">
        <v>10.0</v>
      </c>
      <c r="J1151" s="18">
        <v>0.0</v>
      </c>
      <c r="K1151" s="18">
        <v>0.0</v>
      </c>
      <c r="L1151" s="18">
        <v>0.0</v>
      </c>
      <c r="M1151" s="18">
        <v>0.0</v>
      </c>
      <c r="N1151" s="18">
        <v>0.0</v>
      </c>
      <c r="O1151" s="18">
        <v>0.0</v>
      </c>
      <c r="P1151" s="18">
        <v>0.0</v>
      </c>
      <c r="Q1151" s="18">
        <v>0.0</v>
      </c>
      <c r="R1151" s="18">
        <v>0.0</v>
      </c>
      <c r="S1151" s="18">
        <v>0.0</v>
      </c>
      <c r="T1151" s="18">
        <v>0.0</v>
      </c>
      <c r="U1151" s="18">
        <v>0.0</v>
      </c>
      <c r="V1151" s="18">
        <v>0.0</v>
      </c>
      <c r="W1151" s="18">
        <v>0.0</v>
      </c>
      <c r="X1151" s="18">
        <v>0.0</v>
      </c>
      <c r="Y1151" s="18">
        <v>0.0</v>
      </c>
      <c r="Z1151" s="18">
        <v>0.0</v>
      </c>
      <c r="AA1151" s="18">
        <v>4.173611</v>
      </c>
      <c r="AB1151" s="18">
        <v>3.348021</v>
      </c>
      <c r="AC1151" s="18">
        <v>5.69151</v>
      </c>
      <c r="AD1151" s="18">
        <v>0.0</v>
      </c>
      <c r="AE1151" s="18">
        <v>0.0</v>
      </c>
      <c r="AF1151" s="18">
        <v>0.0</v>
      </c>
      <c r="AG1151" s="18">
        <v>0.0</v>
      </c>
      <c r="AH1151" s="18">
        <v>0.0</v>
      </c>
      <c r="AI1151" s="18">
        <v>5.340296</v>
      </c>
      <c r="AJ1151" s="18">
        <v>5.803433</v>
      </c>
      <c r="AK1151" s="18">
        <v>4.587271</v>
      </c>
      <c r="AL1151" s="19" t="s">
        <v>58</v>
      </c>
      <c r="AM1151" s="19"/>
      <c r="AN1151" s="19"/>
      <c r="AO1151" s="19"/>
      <c r="AP1151" s="19"/>
      <c r="AQ1151" s="19"/>
    </row>
    <row r="1152">
      <c r="A1152" s="14" t="s">
        <v>1692</v>
      </c>
      <c r="B1152" s="14" t="s">
        <v>1730</v>
      </c>
      <c r="C1152" s="14" t="s">
        <v>1690</v>
      </c>
      <c r="D1152" s="14" t="s">
        <v>1731</v>
      </c>
      <c r="E1152" s="14" t="s">
        <v>88</v>
      </c>
      <c r="F1152" s="18">
        <v>27.0</v>
      </c>
      <c r="G1152" s="18">
        <v>0.0</v>
      </c>
      <c r="H1152" s="18">
        <v>15811.0</v>
      </c>
      <c r="I1152" s="18">
        <v>0.0</v>
      </c>
      <c r="J1152" s="18">
        <v>86.87546</v>
      </c>
      <c r="K1152" s="18">
        <v>101.8098</v>
      </c>
      <c r="L1152" s="18">
        <v>107.2481</v>
      </c>
      <c r="M1152" s="18">
        <v>79.82524</v>
      </c>
      <c r="N1152" s="18">
        <v>0.784062</v>
      </c>
      <c r="O1152" s="18">
        <v>0.0</v>
      </c>
      <c r="P1152" s="18">
        <v>0.0</v>
      </c>
      <c r="Q1152" s="18">
        <v>0.133333</v>
      </c>
      <c r="R1152" s="18">
        <v>0.508046</v>
      </c>
      <c r="S1152" s="18">
        <v>3.263675</v>
      </c>
      <c r="T1152" s="18">
        <v>0.133333</v>
      </c>
      <c r="U1152" s="18">
        <v>0.327871</v>
      </c>
      <c r="V1152" s="18">
        <v>0.508046</v>
      </c>
      <c r="W1152" s="18">
        <v>3.209067</v>
      </c>
      <c r="X1152" s="18">
        <v>5.206596</v>
      </c>
      <c r="Y1152" s="18">
        <v>3.770733</v>
      </c>
      <c r="Z1152" s="18">
        <v>0.0</v>
      </c>
      <c r="AA1152" s="18">
        <v>2.121885</v>
      </c>
      <c r="AB1152" s="18">
        <v>2.307693</v>
      </c>
      <c r="AC1152" s="18">
        <v>1.623054</v>
      </c>
      <c r="AD1152" s="18">
        <v>1.695745</v>
      </c>
      <c r="AE1152" s="18">
        <v>14.73176</v>
      </c>
      <c r="AF1152" s="18">
        <v>32.59168</v>
      </c>
      <c r="AG1152" s="18">
        <v>29.18833</v>
      </c>
      <c r="AH1152" s="18">
        <v>0.0</v>
      </c>
      <c r="AI1152" s="18">
        <v>5.340296</v>
      </c>
      <c r="AJ1152" s="18">
        <v>5.803433</v>
      </c>
      <c r="AK1152" s="18">
        <v>4.587271</v>
      </c>
      <c r="AL1152" s="19" t="s">
        <v>58</v>
      </c>
      <c r="AM1152" s="19"/>
      <c r="AN1152" s="19"/>
      <c r="AO1152" s="19"/>
      <c r="AP1152" s="19"/>
      <c r="AQ1152" s="19"/>
    </row>
    <row r="1153">
      <c r="A1153" s="14" t="s">
        <v>1695</v>
      </c>
      <c r="B1153" s="14" t="s">
        <v>1732</v>
      </c>
      <c r="C1153" s="14" t="s">
        <v>1690</v>
      </c>
      <c r="D1153" s="14" t="s">
        <v>1731</v>
      </c>
      <c r="E1153" s="17">
        <v>46310.0</v>
      </c>
      <c r="F1153" s="18">
        <v>12.0</v>
      </c>
      <c r="G1153" s="18">
        <v>0.0</v>
      </c>
      <c r="H1153" s="18">
        <v>4936.0</v>
      </c>
      <c r="I1153" s="18">
        <v>0.0</v>
      </c>
      <c r="J1153" s="18">
        <v>17.88916</v>
      </c>
      <c r="K1153" s="18">
        <v>19.47665</v>
      </c>
      <c r="L1153" s="18">
        <v>22.0562</v>
      </c>
      <c r="M1153" s="18">
        <v>12.66193</v>
      </c>
      <c r="N1153" s="18">
        <v>0.650108</v>
      </c>
      <c r="O1153" s="18">
        <v>0.0</v>
      </c>
      <c r="P1153" s="18">
        <v>0.27037</v>
      </c>
      <c r="Q1153" s="18">
        <v>0.662742</v>
      </c>
      <c r="R1153" s="18">
        <v>0.992083</v>
      </c>
      <c r="S1153" s="18">
        <v>1.881217</v>
      </c>
      <c r="T1153" s="18">
        <v>0.662742</v>
      </c>
      <c r="U1153" s="18">
        <v>0.753704</v>
      </c>
      <c r="V1153" s="18">
        <v>0.873388</v>
      </c>
      <c r="W1153" s="18">
        <v>1.381217</v>
      </c>
      <c r="X1153" s="18">
        <v>1.968655</v>
      </c>
      <c r="Y1153" s="18">
        <v>1.623054</v>
      </c>
      <c r="Z1153" s="18">
        <v>0.0</v>
      </c>
      <c r="AA1153" s="18">
        <v>2.121885</v>
      </c>
      <c r="AB1153" s="18">
        <v>2.307693</v>
      </c>
      <c r="AC1153" s="18">
        <v>1.623054</v>
      </c>
      <c r="AD1153" s="18">
        <v>2.74203</v>
      </c>
      <c r="AE1153" s="18">
        <v>5.694936</v>
      </c>
      <c r="AF1153" s="18">
        <v>7.370892</v>
      </c>
      <c r="AG1153" s="18">
        <v>7.168786</v>
      </c>
      <c r="AH1153" s="18">
        <v>0.0</v>
      </c>
      <c r="AI1153" s="18">
        <v>5.340296</v>
      </c>
      <c r="AJ1153" s="18">
        <v>5.803433</v>
      </c>
      <c r="AK1153" s="18">
        <v>4.587271</v>
      </c>
      <c r="AL1153" s="19" t="s">
        <v>58</v>
      </c>
      <c r="AM1153" s="19"/>
      <c r="AN1153" s="19"/>
      <c r="AO1153" s="19"/>
      <c r="AP1153" s="19"/>
      <c r="AQ1153" s="19"/>
    </row>
    <row r="1154">
      <c r="A1154" s="14" t="s">
        <v>1699</v>
      </c>
      <c r="B1154" s="14" t="s">
        <v>1733</v>
      </c>
      <c r="C1154" s="14" t="s">
        <v>1690</v>
      </c>
      <c r="D1154" s="14" t="s">
        <v>1731</v>
      </c>
      <c r="E1154" s="14" t="s">
        <v>75</v>
      </c>
      <c r="F1154" s="18">
        <v>1.0</v>
      </c>
      <c r="G1154" s="18">
        <v>0.0</v>
      </c>
      <c r="H1154" s="18">
        <v>0.0</v>
      </c>
      <c r="I1154" s="18">
        <v>0.0</v>
      </c>
      <c r="J1154" s="18">
        <v>0.0</v>
      </c>
      <c r="K1154" s="18">
        <v>0.0</v>
      </c>
      <c r="L1154" s="18">
        <v>0.0</v>
      </c>
      <c r="M1154" s="18">
        <v>0.0</v>
      </c>
      <c r="N1154" s="18">
        <v>0.0</v>
      </c>
      <c r="O1154" s="18">
        <v>0.0</v>
      </c>
      <c r="P1154" s="18">
        <v>0.0</v>
      </c>
      <c r="Q1154" s="18">
        <v>0.0</v>
      </c>
      <c r="R1154" s="18">
        <v>0.0</v>
      </c>
      <c r="S1154" s="18">
        <v>0.0</v>
      </c>
      <c r="T1154" s="18">
        <v>0.0</v>
      </c>
      <c r="U1154" s="18">
        <v>0.0</v>
      </c>
      <c r="V1154" s="18">
        <v>0.0</v>
      </c>
      <c r="W1154" s="18">
        <v>0.0</v>
      </c>
      <c r="X1154" s="18">
        <v>0.0</v>
      </c>
      <c r="Y1154" s="18">
        <v>0.0</v>
      </c>
      <c r="Z1154" s="18">
        <v>0.0</v>
      </c>
      <c r="AA1154" s="18">
        <v>2.121885</v>
      </c>
      <c r="AB1154" s="18">
        <v>2.307693</v>
      </c>
      <c r="AC1154" s="18">
        <v>1.623054</v>
      </c>
      <c r="AD1154" s="18">
        <v>3.082918</v>
      </c>
      <c r="AE1154" s="18">
        <v>4.480312</v>
      </c>
      <c r="AF1154" s="18">
        <v>4.953561</v>
      </c>
      <c r="AG1154" s="18">
        <v>4.916508</v>
      </c>
      <c r="AH1154" s="18">
        <v>0.0</v>
      </c>
      <c r="AI1154" s="18">
        <v>5.340296</v>
      </c>
      <c r="AJ1154" s="18">
        <v>5.803433</v>
      </c>
      <c r="AK1154" s="18">
        <v>4.587271</v>
      </c>
      <c r="AL1154" s="19" t="s">
        <v>58</v>
      </c>
      <c r="AM1154" s="19"/>
      <c r="AN1154" s="19"/>
      <c r="AO1154" s="19"/>
      <c r="AP1154" s="19"/>
      <c r="AQ1154" s="19"/>
    </row>
    <row r="1155">
      <c r="A1155" s="14" t="s">
        <v>1703</v>
      </c>
      <c r="B1155" s="14" t="s">
        <v>1734</v>
      </c>
      <c r="C1155" s="14" t="s">
        <v>1690</v>
      </c>
      <c r="D1155" s="14" t="s">
        <v>1731</v>
      </c>
      <c r="E1155" s="20">
        <v>46300.0</v>
      </c>
      <c r="F1155" s="18">
        <v>41.0</v>
      </c>
      <c r="G1155" s="18">
        <v>0.0</v>
      </c>
      <c r="H1155" s="18">
        <v>27616.0</v>
      </c>
      <c r="I1155" s="18">
        <v>0.0</v>
      </c>
      <c r="J1155" s="18">
        <v>291.8754</v>
      </c>
      <c r="K1155" s="18">
        <v>245.6368</v>
      </c>
      <c r="L1155" s="18">
        <v>256.9444</v>
      </c>
      <c r="M1155" s="18">
        <v>196.1132</v>
      </c>
      <c r="N1155" s="18">
        <v>0.798387</v>
      </c>
      <c r="O1155" s="18">
        <v>0.0</v>
      </c>
      <c r="P1155" s="18">
        <v>0.433333</v>
      </c>
      <c r="Q1155" s="18">
        <v>1.04939</v>
      </c>
      <c r="R1155" s="18">
        <v>1.997225</v>
      </c>
      <c r="S1155" s="18">
        <v>3.798579</v>
      </c>
      <c r="T1155" s="18">
        <v>0.433333</v>
      </c>
      <c r="U1155" s="18">
        <v>1.04939</v>
      </c>
      <c r="V1155" s="18">
        <v>1.248718</v>
      </c>
      <c r="W1155" s="18">
        <v>2.48212</v>
      </c>
      <c r="X1155" s="18">
        <v>3.876677</v>
      </c>
      <c r="Y1155" s="18">
        <v>5.991141</v>
      </c>
      <c r="Z1155" s="18">
        <v>0.0</v>
      </c>
      <c r="AA1155" s="18">
        <v>2.121885</v>
      </c>
      <c r="AB1155" s="18">
        <v>2.307693</v>
      </c>
      <c r="AC1155" s="18">
        <v>1.623054</v>
      </c>
      <c r="AD1155" s="18">
        <v>2.742209</v>
      </c>
      <c r="AE1155" s="18">
        <v>5.720935</v>
      </c>
      <c r="AF1155" s="18">
        <v>10.58103</v>
      </c>
      <c r="AG1155" s="18">
        <v>10.66997</v>
      </c>
      <c r="AH1155" s="18">
        <v>0.0</v>
      </c>
      <c r="AI1155" s="18">
        <v>5.340296</v>
      </c>
      <c r="AJ1155" s="18">
        <v>5.803433</v>
      </c>
      <c r="AK1155" s="18">
        <v>4.587271</v>
      </c>
      <c r="AL1155" s="19" t="s">
        <v>58</v>
      </c>
      <c r="AM1155" s="19"/>
      <c r="AN1155" s="19"/>
      <c r="AO1155" s="19"/>
      <c r="AP1155" s="19"/>
      <c r="AQ1155" s="19"/>
    </row>
    <row r="1156">
      <c r="A1156" s="14" t="s">
        <v>1688</v>
      </c>
      <c r="B1156" s="14" t="s">
        <v>1735</v>
      </c>
      <c r="C1156" s="14" t="s">
        <v>1690</v>
      </c>
      <c r="D1156" s="14" t="s">
        <v>1731</v>
      </c>
      <c r="E1156" s="14" t="s">
        <v>62</v>
      </c>
      <c r="F1156" s="18">
        <v>78.0</v>
      </c>
      <c r="G1156" s="18">
        <v>1.0</v>
      </c>
      <c r="H1156" s="18">
        <v>10.0</v>
      </c>
      <c r="I1156" s="18">
        <v>10.0</v>
      </c>
      <c r="J1156" s="18">
        <v>0.0</v>
      </c>
      <c r="K1156" s="18">
        <v>0.0</v>
      </c>
      <c r="L1156" s="18">
        <v>0.0</v>
      </c>
      <c r="M1156" s="18">
        <v>0.0</v>
      </c>
      <c r="N1156" s="18">
        <v>0.0</v>
      </c>
      <c r="O1156" s="18">
        <v>0.0</v>
      </c>
      <c r="P1156" s="18">
        <v>0.0</v>
      </c>
      <c r="Q1156" s="18">
        <v>0.0</v>
      </c>
      <c r="R1156" s="18">
        <v>0.0</v>
      </c>
      <c r="S1156" s="18">
        <v>0.0</v>
      </c>
      <c r="T1156" s="18">
        <v>0.0</v>
      </c>
      <c r="U1156" s="18">
        <v>0.0</v>
      </c>
      <c r="V1156" s="18">
        <v>0.0</v>
      </c>
      <c r="W1156" s="18">
        <v>0.0</v>
      </c>
      <c r="X1156" s="18">
        <v>0.0</v>
      </c>
      <c r="Y1156" s="18">
        <v>0.0</v>
      </c>
      <c r="Z1156" s="18">
        <v>0.0</v>
      </c>
      <c r="AA1156" s="18">
        <v>2.121885</v>
      </c>
      <c r="AB1156" s="18">
        <v>2.307693</v>
      </c>
      <c r="AC1156" s="18">
        <v>1.623054</v>
      </c>
      <c r="AD1156" s="18">
        <v>0.0</v>
      </c>
      <c r="AE1156" s="18">
        <v>0.0</v>
      </c>
      <c r="AF1156" s="18">
        <v>0.0</v>
      </c>
      <c r="AG1156" s="18">
        <v>0.0</v>
      </c>
      <c r="AH1156" s="18">
        <v>0.0</v>
      </c>
      <c r="AI1156" s="18">
        <v>5.340296</v>
      </c>
      <c r="AJ1156" s="18">
        <v>5.803433</v>
      </c>
      <c r="AK1156" s="18">
        <v>4.587271</v>
      </c>
      <c r="AL1156" s="19" t="s">
        <v>58</v>
      </c>
      <c r="AM1156" s="19"/>
      <c r="AN1156" s="19"/>
      <c r="AO1156" s="19"/>
      <c r="AP1156" s="19"/>
      <c r="AQ1156" s="19"/>
    </row>
    <row r="1157">
      <c r="A1157" s="14" t="s">
        <v>1692</v>
      </c>
      <c r="B1157" s="14" t="s">
        <v>1736</v>
      </c>
      <c r="C1157" s="14" t="s">
        <v>1690</v>
      </c>
      <c r="D1157" s="14" t="s">
        <v>1737</v>
      </c>
      <c r="E1157" s="14" t="s">
        <v>88</v>
      </c>
      <c r="F1157" s="18">
        <v>11.0</v>
      </c>
      <c r="G1157" s="18">
        <v>0.0</v>
      </c>
      <c r="H1157" s="18">
        <v>7097.0</v>
      </c>
      <c r="I1157" s="18">
        <v>0.0</v>
      </c>
      <c r="J1157" s="18">
        <v>1074.165</v>
      </c>
      <c r="K1157" s="18">
        <v>1067.18</v>
      </c>
      <c r="L1157" s="18">
        <v>1154.651</v>
      </c>
      <c r="M1157" s="18">
        <v>925.0339</v>
      </c>
      <c r="N1157" s="18">
        <v>0.866802</v>
      </c>
      <c r="O1157" s="18">
        <v>0.0</v>
      </c>
      <c r="P1157" s="18">
        <v>0.0</v>
      </c>
      <c r="Q1157" s="18">
        <v>0.25</v>
      </c>
      <c r="R1157" s="18">
        <v>1.0</v>
      </c>
      <c r="S1157" s="18">
        <v>85.16355</v>
      </c>
      <c r="T1157" s="18">
        <v>0.25</v>
      </c>
      <c r="U1157" s="18">
        <v>0.833333</v>
      </c>
      <c r="V1157" s="18">
        <v>1.0</v>
      </c>
      <c r="W1157" s="18">
        <v>85.16355</v>
      </c>
      <c r="X1157" s="18">
        <v>116.852</v>
      </c>
      <c r="Y1157" s="18">
        <v>97.01635</v>
      </c>
      <c r="Z1157" s="18">
        <v>0.0</v>
      </c>
      <c r="AA1157" s="18">
        <v>5.5967</v>
      </c>
      <c r="AB1157" s="18">
        <v>12.90895</v>
      </c>
      <c r="AC1157" s="18">
        <v>4.194401</v>
      </c>
      <c r="AD1157" s="18">
        <v>1.695745</v>
      </c>
      <c r="AE1157" s="18">
        <v>14.73176</v>
      </c>
      <c r="AF1157" s="18">
        <v>32.59168</v>
      </c>
      <c r="AG1157" s="18">
        <v>29.18833</v>
      </c>
      <c r="AH1157" s="18">
        <v>0.0</v>
      </c>
      <c r="AI1157" s="18">
        <v>5.340296</v>
      </c>
      <c r="AJ1157" s="18">
        <v>5.803433</v>
      </c>
      <c r="AK1157" s="18">
        <v>4.587271</v>
      </c>
      <c r="AL1157" s="19" t="s">
        <v>58</v>
      </c>
      <c r="AM1157" s="19"/>
      <c r="AN1157" s="19"/>
      <c r="AO1157" s="19"/>
      <c r="AP1157" s="19"/>
      <c r="AQ1157" s="19"/>
    </row>
    <row r="1158">
      <c r="A1158" s="14" t="s">
        <v>1695</v>
      </c>
      <c r="B1158" s="14" t="s">
        <v>1738</v>
      </c>
      <c r="C1158" s="14" t="s">
        <v>1690</v>
      </c>
      <c r="D1158" s="14" t="s">
        <v>1737</v>
      </c>
      <c r="E1158" s="17">
        <v>46310.0</v>
      </c>
      <c r="F1158" s="18">
        <v>6.0</v>
      </c>
      <c r="G1158" s="18">
        <v>0.0</v>
      </c>
      <c r="H1158" s="18">
        <v>1644.0</v>
      </c>
      <c r="I1158" s="18">
        <v>0.0</v>
      </c>
      <c r="J1158" s="18">
        <v>24.08359</v>
      </c>
      <c r="K1158" s="18">
        <v>25.1664</v>
      </c>
      <c r="L1158" s="18">
        <v>33.37512</v>
      </c>
      <c r="M1158" s="18">
        <v>23.58794</v>
      </c>
      <c r="N1158" s="18">
        <v>0.937279</v>
      </c>
      <c r="O1158" s="18">
        <v>0.0</v>
      </c>
      <c r="P1158" s="18">
        <v>0.078462</v>
      </c>
      <c r="Q1158" s="18">
        <v>0.078462</v>
      </c>
      <c r="R1158" s="18">
        <v>1.0</v>
      </c>
      <c r="S1158" s="18">
        <v>4.424176</v>
      </c>
      <c r="T1158" s="18">
        <v>0.078462</v>
      </c>
      <c r="U1158" s="18">
        <v>0.5</v>
      </c>
      <c r="V1158" s="18">
        <v>0.5</v>
      </c>
      <c r="W1158" s="18">
        <v>1.0</v>
      </c>
      <c r="X1158" s="18">
        <v>4.424176</v>
      </c>
      <c r="Y1158" s="18">
        <v>4.194401</v>
      </c>
      <c r="Z1158" s="18">
        <v>0.0</v>
      </c>
      <c r="AA1158" s="18">
        <v>5.5967</v>
      </c>
      <c r="AB1158" s="18">
        <v>12.90895</v>
      </c>
      <c r="AC1158" s="18">
        <v>4.194401</v>
      </c>
      <c r="AD1158" s="18">
        <v>2.74203</v>
      </c>
      <c r="AE1158" s="18">
        <v>5.694936</v>
      </c>
      <c r="AF1158" s="18">
        <v>7.370892</v>
      </c>
      <c r="AG1158" s="18">
        <v>7.168786</v>
      </c>
      <c r="AH1158" s="18">
        <v>0.0</v>
      </c>
      <c r="AI1158" s="18">
        <v>5.340296</v>
      </c>
      <c r="AJ1158" s="18">
        <v>5.803433</v>
      </c>
      <c r="AK1158" s="18">
        <v>4.587271</v>
      </c>
      <c r="AL1158" s="19" t="s">
        <v>58</v>
      </c>
      <c r="AM1158" s="19"/>
      <c r="AN1158" s="19"/>
      <c r="AO1158" s="19"/>
      <c r="AP1158" s="19"/>
      <c r="AQ1158" s="19"/>
    </row>
    <row r="1159">
      <c r="A1159" s="14" t="s">
        <v>1697</v>
      </c>
      <c r="B1159" s="14" t="s">
        <v>1739</v>
      </c>
      <c r="C1159" s="14" t="s">
        <v>1690</v>
      </c>
      <c r="D1159" s="14" t="s">
        <v>1737</v>
      </c>
      <c r="E1159" s="14" t="s">
        <v>72</v>
      </c>
      <c r="F1159" s="18">
        <v>12.0</v>
      </c>
      <c r="G1159" s="18">
        <v>0.0</v>
      </c>
      <c r="H1159" s="18">
        <v>11380.0</v>
      </c>
      <c r="I1159" s="18">
        <v>0.0</v>
      </c>
      <c r="J1159" s="18">
        <v>108.9738</v>
      </c>
      <c r="K1159" s="18">
        <v>114.7559</v>
      </c>
      <c r="L1159" s="18">
        <v>108.9922</v>
      </c>
      <c r="M1159" s="18">
        <v>62.90014</v>
      </c>
      <c r="N1159" s="18">
        <v>0.548121</v>
      </c>
      <c r="O1159" s="18">
        <v>0.142857</v>
      </c>
      <c r="P1159" s="18">
        <v>1.558307</v>
      </c>
      <c r="Q1159" s="18">
        <v>3.142223</v>
      </c>
      <c r="R1159" s="18">
        <v>8.781465</v>
      </c>
      <c r="S1159" s="18">
        <v>15.536</v>
      </c>
      <c r="T1159" s="18">
        <v>1.558307</v>
      </c>
      <c r="U1159" s="18">
        <v>3.142223</v>
      </c>
      <c r="V1159" s="18">
        <v>3.650629</v>
      </c>
      <c r="W1159" s="18">
        <v>8.781465</v>
      </c>
      <c r="X1159" s="18">
        <v>15.536</v>
      </c>
      <c r="Y1159" s="18">
        <v>9.562992</v>
      </c>
      <c r="Z1159" s="18">
        <v>0.0</v>
      </c>
      <c r="AA1159" s="18">
        <v>5.5967</v>
      </c>
      <c r="AB1159" s="18">
        <v>12.90895</v>
      </c>
      <c r="AC1159" s="18">
        <v>4.194401</v>
      </c>
      <c r="AD1159" s="18">
        <v>3.706106</v>
      </c>
      <c r="AE1159" s="18">
        <v>5.221186</v>
      </c>
      <c r="AF1159" s="18">
        <v>6.562417</v>
      </c>
      <c r="AG1159" s="18">
        <v>5.944993</v>
      </c>
      <c r="AH1159" s="18">
        <v>0.0</v>
      </c>
      <c r="AI1159" s="18">
        <v>5.340296</v>
      </c>
      <c r="AJ1159" s="18">
        <v>5.803433</v>
      </c>
      <c r="AK1159" s="18">
        <v>4.587271</v>
      </c>
      <c r="AL1159" s="19" t="s">
        <v>58</v>
      </c>
      <c r="AM1159" s="19"/>
      <c r="AN1159" s="19"/>
      <c r="AO1159" s="19"/>
      <c r="AP1159" s="19"/>
      <c r="AQ1159" s="19"/>
    </row>
    <row r="1160">
      <c r="A1160" s="14" t="s">
        <v>1699</v>
      </c>
      <c r="B1160" s="14" t="s">
        <v>1740</v>
      </c>
      <c r="C1160" s="14" t="s">
        <v>1690</v>
      </c>
      <c r="D1160" s="14" t="s">
        <v>1737</v>
      </c>
      <c r="E1160" s="14" t="s">
        <v>75</v>
      </c>
      <c r="F1160" s="18">
        <v>2.0</v>
      </c>
      <c r="G1160" s="18">
        <v>0.0</v>
      </c>
      <c r="H1160" s="18">
        <v>69.0</v>
      </c>
      <c r="I1160" s="18">
        <v>0.0</v>
      </c>
      <c r="J1160" s="18">
        <v>0.869048</v>
      </c>
      <c r="K1160" s="18">
        <v>2.432181</v>
      </c>
      <c r="L1160" s="18">
        <v>1.203705</v>
      </c>
      <c r="M1160" s="18">
        <v>2.432181</v>
      </c>
      <c r="N1160" s="18">
        <v>1.0</v>
      </c>
      <c r="O1160" s="18">
        <v>0.0</v>
      </c>
      <c r="P1160" s="18">
        <v>0.0</v>
      </c>
      <c r="Q1160" s="18">
        <v>0.0</v>
      </c>
      <c r="R1160" s="18">
        <v>2.432181</v>
      </c>
      <c r="S1160" s="18">
        <v>2.432181</v>
      </c>
      <c r="T1160" s="18">
        <v>2.432181</v>
      </c>
      <c r="U1160" s="18">
        <v>2.432181</v>
      </c>
      <c r="V1160" s="18">
        <v>2.432181</v>
      </c>
      <c r="W1160" s="18">
        <v>2.432181</v>
      </c>
      <c r="X1160" s="18">
        <v>2.432181</v>
      </c>
      <c r="Y1160" s="18">
        <v>1.21609</v>
      </c>
      <c r="Z1160" s="18">
        <v>0.0</v>
      </c>
      <c r="AA1160" s="18">
        <v>5.5967</v>
      </c>
      <c r="AB1160" s="18">
        <v>12.90895</v>
      </c>
      <c r="AC1160" s="18">
        <v>4.194401</v>
      </c>
      <c r="AD1160" s="18">
        <v>3.082918</v>
      </c>
      <c r="AE1160" s="18">
        <v>4.480312</v>
      </c>
      <c r="AF1160" s="18">
        <v>4.953561</v>
      </c>
      <c r="AG1160" s="18">
        <v>4.916508</v>
      </c>
      <c r="AH1160" s="18">
        <v>0.0</v>
      </c>
      <c r="AI1160" s="18">
        <v>5.340296</v>
      </c>
      <c r="AJ1160" s="18">
        <v>5.803433</v>
      </c>
      <c r="AK1160" s="18">
        <v>4.587271</v>
      </c>
      <c r="AL1160" s="19" t="s">
        <v>58</v>
      </c>
      <c r="AM1160" s="19"/>
      <c r="AN1160" s="19"/>
      <c r="AO1160" s="19"/>
      <c r="AP1160" s="19"/>
      <c r="AQ1160" s="19"/>
    </row>
    <row r="1161">
      <c r="A1161" s="14" t="s">
        <v>1701</v>
      </c>
      <c r="B1161" s="14" t="s">
        <v>1741</v>
      </c>
      <c r="C1161" s="14" t="s">
        <v>1690</v>
      </c>
      <c r="D1161" s="14" t="s">
        <v>1737</v>
      </c>
      <c r="E1161" s="14" t="s">
        <v>60</v>
      </c>
      <c r="F1161" s="18">
        <v>3.0</v>
      </c>
      <c r="G1161" s="18">
        <v>0.0</v>
      </c>
      <c r="H1161" s="18">
        <v>882.0</v>
      </c>
      <c r="I1161" s="18">
        <v>0.0</v>
      </c>
      <c r="J1161" s="18">
        <v>3.021257</v>
      </c>
      <c r="K1161" s="18">
        <v>6.8274</v>
      </c>
      <c r="L1161" s="18">
        <v>5.043058</v>
      </c>
      <c r="M1161" s="18">
        <v>3.959101</v>
      </c>
      <c r="N1161" s="18">
        <v>0.579884</v>
      </c>
      <c r="O1161" s="18">
        <v>1.3</v>
      </c>
      <c r="P1161" s="18">
        <v>1.3</v>
      </c>
      <c r="Q1161" s="18">
        <v>1.3</v>
      </c>
      <c r="R1161" s="18">
        <v>1.568298</v>
      </c>
      <c r="S1161" s="18">
        <v>3.959101</v>
      </c>
      <c r="T1161" s="18">
        <v>1.3</v>
      </c>
      <c r="U1161" s="18">
        <v>1.3</v>
      </c>
      <c r="V1161" s="18">
        <v>1.3</v>
      </c>
      <c r="W1161" s="18">
        <v>1.568298</v>
      </c>
      <c r="X1161" s="18">
        <v>3.959101</v>
      </c>
      <c r="Y1161" s="18">
        <v>2.2758</v>
      </c>
      <c r="Z1161" s="18">
        <v>0.0</v>
      </c>
      <c r="AA1161" s="18">
        <v>5.5967</v>
      </c>
      <c r="AB1161" s="18">
        <v>12.90895</v>
      </c>
      <c r="AC1161" s="18">
        <v>4.194401</v>
      </c>
      <c r="AD1161" s="18">
        <v>1.364834</v>
      </c>
      <c r="AE1161" s="18">
        <v>1.857909</v>
      </c>
      <c r="AF1161" s="18">
        <v>2.878849</v>
      </c>
      <c r="AG1161" s="18">
        <v>3.339086</v>
      </c>
      <c r="AH1161" s="18">
        <v>0.0</v>
      </c>
      <c r="AI1161" s="18">
        <v>5.340296</v>
      </c>
      <c r="AJ1161" s="18">
        <v>5.803433</v>
      </c>
      <c r="AK1161" s="18">
        <v>4.587271</v>
      </c>
      <c r="AL1161" s="19" t="s">
        <v>58</v>
      </c>
      <c r="AM1161" s="19"/>
      <c r="AN1161" s="19"/>
      <c r="AO1161" s="19"/>
      <c r="AP1161" s="19"/>
      <c r="AQ1161" s="19"/>
    </row>
    <row r="1162">
      <c r="A1162" s="14" t="s">
        <v>1703</v>
      </c>
      <c r="B1162" s="14" t="s">
        <v>1742</v>
      </c>
      <c r="C1162" s="14" t="s">
        <v>1690</v>
      </c>
      <c r="D1162" s="14" t="s">
        <v>1737</v>
      </c>
      <c r="E1162" s="20">
        <v>46300.0</v>
      </c>
      <c r="F1162" s="18">
        <v>3.0</v>
      </c>
      <c r="G1162" s="18">
        <v>0.0</v>
      </c>
      <c r="H1162" s="18">
        <v>33.0</v>
      </c>
      <c r="I1162" s="18">
        <v>0.0</v>
      </c>
      <c r="J1162" s="18">
        <v>6.179365</v>
      </c>
      <c r="K1162" s="18">
        <v>35.80622</v>
      </c>
      <c r="L1162" s="18">
        <v>33.70053</v>
      </c>
      <c r="M1162" s="18">
        <v>30.20952</v>
      </c>
      <c r="N1162" s="18">
        <v>0.843695</v>
      </c>
      <c r="O1162" s="18">
        <v>0.0</v>
      </c>
      <c r="P1162" s="18">
        <v>0.0</v>
      </c>
      <c r="Q1162" s="18">
        <v>0.0</v>
      </c>
      <c r="R1162" s="18">
        <v>5.5967</v>
      </c>
      <c r="S1162" s="18">
        <v>30.20952</v>
      </c>
      <c r="T1162" s="18">
        <v>5.5967</v>
      </c>
      <c r="U1162" s="18">
        <v>5.5967</v>
      </c>
      <c r="V1162" s="18">
        <v>5.5967</v>
      </c>
      <c r="W1162" s="18">
        <v>30.20952</v>
      </c>
      <c r="X1162" s="18">
        <v>30.20952</v>
      </c>
      <c r="Y1162" s="18">
        <v>11.93541</v>
      </c>
      <c r="Z1162" s="18">
        <v>0.0</v>
      </c>
      <c r="AA1162" s="18">
        <v>5.5967</v>
      </c>
      <c r="AB1162" s="18">
        <v>12.90895</v>
      </c>
      <c r="AC1162" s="18">
        <v>4.194401</v>
      </c>
      <c r="AD1162" s="18">
        <v>2.742209</v>
      </c>
      <c r="AE1162" s="18">
        <v>5.720935</v>
      </c>
      <c r="AF1162" s="18">
        <v>10.58103</v>
      </c>
      <c r="AG1162" s="18">
        <v>10.66997</v>
      </c>
      <c r="AH1162" s="18">
        <v>0.0</v>
      </c>
      <c r="AI1162" s="18">
        <v>5.340296</v>
      </c>
      <c r="AJ1162" s="18">
        <v>5.803433</v>
      </c>
      <c r="AK1162" s="18">
        <v>4.587271</v>
      </c>
      <c r="AL1162" s="19" t="s">
        <v>58</v>
      </c>
      <c r="AM1162" s="19"/>
      <c r="AN1162" s="19"/>
      <c r="AO1162" s="19"/>
      <c r="AP1162" s="19"/>
      <c r="AQ1162" s="19"/>
    </row>
    <row r="1163">
      <c r="A1163" s="14" t="s">
        <v>1688</v>
      </c>
      <c r="B1163" s="14" t="s">
        <v>1743</v>
      </c>
      <c r="C1163" s="14" t="s">
        <v>1690</v>
      </c>
      <c r="D1163" s="14" t="s">
        <v>1737</v>
      </c>
      <c r="E1163" s="14" t="s">
        <v>62</v>
      </c>
      <c r="F1163" s="18">
        <v>60.0</v>
      </c>
      <c r="G1163" s="18">
        <v>1.0</v>
      </c>
      <c r="H1163" s="18">
        <v>66.0</v>
      </c>
      <c r="I1163" s="18">
        <v>66.0</v>
      </c>
      <c r="J1163" s="18">
        <v>0.0</v>
      </c>
      <c r="K1163" s="18">
        <v>0.0</v>
      </c>
      <c r="L1163" s="18">
        <v>0.0</v>
      </c>
      <c r="M1163" s="18">
        <v>0.0</v>
      </c>
      <c r="N1163" s="18">
        <v>0.0</v>
      </c>
      <c r="O1163" s="18">
        <v>0.0</v>
      </c>
      <c r="P1163" s="18">
        <v>0.0</v>
      </c>
      <c r="Q1163" s="18">
        <v>0.0</v>
      </c>
      <c r="R1163" s="18">
        <v>0.0</v>
      </c>
      <c r="S1163" s="18">
        <v>0.0</v>
      </c>
      <c r="T1163" s="18">
        <v>0.0</v>
      </c>
      <c r="U1163" s="18">
        <v>0.0</v>
      </c>
      <c r="V1163" s="18">
        <v>0.0</v>
      </c>
      <c r="W1163" s="18">
        <v>0.0</v>
      </c>
      <c r="X1163" s="18">
        <v>0.0</v>
      </c>
      <c r="Y1163" s="18">
        <v>0.0</v>
      </c>
      <c r="Z1163" s="18">
        <v>0.0</v>
      </c>
      <c r="AA1163" s="18">
        <v>5.5967</v>
      </c>
      <c r="AB1163" s="18">
        <v>12.90895</v>
      </c>
      <c r="AC1163" s="18">
        <v>4.194401</v>
      </c>
      <c r="AD1163" s="18">
        <v>0.0</v>
      </c>
      <c r="AE1163" s="18">
        <v>0.0</v>
      </c>
      <c r="AF1163" s="18">
        <v>0.0</v>
      </c>
      <c r="AG1163" s="18">
        <v>0.0</v>
      </c>
      <c r="AH1163" s="18">
        <v>0.0</v>
      </c>
      <c r="AI1163" s="18">
        <v>5.340296</v>
      </c>
      <c r="AJ1163" s="18">
        <v>5.803433</v>
      </c>
      <c r="AK1163" s="18">
        <v>4.587271</v>
      </c>
      <c r="AL1163" s="19" t="s">
        <v>58</v>
      </c>
      <c r="AM1163" s="19"/>
      <c r="AN1163" s="19"/>
      <c r="AO1163" s="19"/>
      <c r="AP1163" s="19"/>
      <c r="AQ1163" s="19"/>
    </row>
    <row r="1164">
      <c r="A1164" s="14" t="s">
        <v>1692</v>
      </c>
      <c r="B1164" s="14" t="s">
        <v>1744</v>
      </c>
      <c r="C1164" s="14" t="s">
        <v>1690</v>
      </c>
      <c r="D1164" s="14" t="s">
        <v>1745</v>
      </c>
      <c r="E1164" s="14" t="s">
        <v>88</v>
      </c>
      <c r="F1164" s="18">
        <v>21.0</v>
      </c>
      <c r="G1164" s="18">
        <v>1.0</v>
      </c>
      <c r="H1164" s="18">
        <v>2697.0</v>
      </c>
      <c r="I1164" s="18">
        <v>4.0</v>
      </c>
      <c r="J1164" s="18">
        <v>61.0579</v>
      </c>
      <c r="K1164" s="18">
        <v>62.19438</v>
      </c>
      <c r="L1164" s="18">
        <v>56.81074</v>
      </c>
      <c r="M1164" s="18">
        <v>62.19438</v>
      </c>
      <c r="N1164" s="18">
        <v>1.0</v>
      </c>
      <c r="O1164" s="18">
        <v>0.0</v>
      </c>
      <c r="P1164" s="18">
        <v>0.0</v>
      </c>
      <c r="Q1164" s="18">
        <v>0.0</v>
      </c>
      <c r="R1164" s="18">
        <v>0.0</v>
      </c>
      <c r="S1164" s="18">
        <v>0.0</v>
      </c>
      <c r="T1164" s="18">
        <v>0.034483</v>
      </c>
      <c r="U1164" s="18">
        <v>3.946953</v>
      </c>
      <c r="V1164" s="18">
        <v>3.946953</v>
      </c>
      <c r="W1164" s="18">
        <v>5.037943</v>
      </c>
      <c r="X1164" s="18">
        <v>19.41522</v>
      </c>
      <c r="Y1164" s="18">
        <v>2.961637</v>
      </c>
      <c r="Z1164" s="18">
        <v>0.0</v>
      </c>
      <c r="AA1164" s="18">
        <v>4.525347</v>
      </c>
      <c r="AB1164" s="18">
        <v>1.568101</v>
      </c>
      <c r="AC1164" s="18">
        <v>2.961637</v>
      </c>
      <c r="AD1164" s="18">
        <v>1.695745</v>
      </c>
      <c r="AE1164" s="18">
        <v>14.73176</v>
      </c>
      <c r="AF1164" s="18">
        <v>32.59168</v>
      </c>
      <c r="AG1164" s="18">
        <v>29.18833</v>
      </c>
      <c r="AH1164" s="18">
        <v>0.0</v>
      </c>
      <c r="AI1164" s="18">
        <v>5.340296</v>
      </c>
      <c r="AJ1164" s="18">
        <v>5.803433</v>
      </c>
      <c r="AK1164" s="18">
        <v>4.587271</v>
      </c>
      <c r="AL1164" s="19" t="s">
        <v>58</v>
      </c>
      <c r="AM1164" s="19"/>
      <c r="AN1164" s="19"/>
      <c r="AO1164" s="19"/>
      <c r="AP1164" s="19"/>
      <c r="AQ1164" s="19"/>
    </row>
    <row r="1165">
      <c r="A1165" s="14" t="s">
        <v>1695</v>
      </c>
      <c r="B1165" s="14" t="s">
        <v>1746</v>
      </c>
      <c r="C1165" s="14" t="s">
        <v>1690</v>
      </c>
      <c r="D1165" s="14" t="s">
        <v>1745</v>
      </c>
      <c r="E1165" s="17">
        <v>46310.0</v>
      </c>
      <c r="F1165" s="18">
        <v>4.0</v>
      </c>
      <c r="G1165" s="18">
        <v>0.0</v>
      </c>
      <c r="H1165" s="18">
        <v>2116.0</v>
      </c>
      <c r="I1165" s="18">
        <v>0.0</v>
      </c>
      <c r="J1165" s="18">
        <v>17.10947</v>
      </c>
      <c r="K1165" s="18">
        <v>21.02328</v>
      </c>
      <c r="L1165" s="18">
        <v>25.65386</v>
      </c>
      <c r="M1165" s="18">
        <v>20.02328</v>
      </c>
      <c r="N1165" s="18">
        <v>0.952434</v>
      </c>
      <c r="O1165" s="18">
        <v>0.0</v>
      </c>
      <c r="P1165" s="18">
        <v>0.0</v>
      </c>
      <c r="Q1165" s="18">
        <v>0.0</v>
      </c>
      <c r="R1165" s="18">
        <v>1.0</v>
      </c>
      <c r="S1165" s="18">
        <v>1.0</v>
      </c>
      <c r="T1165" s="18">
        <v>1.0</v>
      </c>
      <c r="U1165" s="18">
        <v>1.0</v>
      </c>
      <c r="V1165" s="18">
        <v>1.0</v>
      </c>
      <c r="W1165" s="18">
        <v>20.02328</v>
      </c>
      <c r="X1165" s="18">
        <v>20.02328</v>
      </c>
      <c r="Y1165" s="18">
        <v>5.255821</v>
      </c>
      <c r="Z1165" s="18">
        <v>0.0</v>
      </c>
      <c r="AA1165" s="18">
        <v>4.525347</v>
      </c>
      <c r="AB1165" s="18">
        <v>1.568101</v>
      </c>
      <c r="AC1165" s="18">
        <v>2.961637</v>
      </c>
      <c r="AD1165" s="18">
        <v>2.74203</v>
      </c>
      <c r="AE1165" s="18">
        <v>5.694936</v>
      </c>
      <c r="AF1165" s="18">
        <v>7.370892</v>
      </c>
      <c r="AG1165" s="18">
        <v>7.168786</v>
      </c>
      <c r="AH1165" s="18">
        <v>0.0</v>
      </c>
      <c r="AI1165" s="18">
        <v>5.340296</v>
      </c>
      <c r="AJ1165" s="18">
        <v>5.803433</v>
      </c>
      <c r="AK1165" s="18">
        <v>4.587271</v>
      </c>
      <c r="AL1165" s="19" t="s">
        <v>58</v>
      </c>
      <c r="AM1165" s="19"/>
      <c r="AN1165" s="19"/>
      <c r="AO1165" s="19"/>
      <c r="AP1165" s="19"/>
      <c r="AQ1165" s="19"/>
    </row>
    <row r="1166">
      <c r="A1166" s="14" t="s">
        <v>1697</v>
      </c>
      <c r="B1166" s="14" t="s">
        <v>1747</v>
      </c>
      <c r="C1166" s="14" t="s">
        <v>1690</v>
      </c>
      <c r="D1166" s="14" t="s">
        <v>1745</v>
      </c>
      <c r="E1166" s="14" t="s">
        <v>72</v>
      </c>
      <c r="F1166" s="18">
        <v>2.0</v>
      </c>
      <c r="G1166" s="18">
        <v>0.0</v>
      </c>
      <c r="H1166" s="18">
        <v>0.0</v>
      </c>
      <c r="I1166" s="18">
        <v>0.0</v>
      </c>
      <c r="J1166" s="18">
        <v>0.0</v>
      </c>
      <c r="K1166" s="18">
        <v>0.0</v>
      </c>
      <c r="L1166" s="18">
        <v>0.0</v>
      </c>
      <c r="M1166" s="18">
        <v>0.0</v>
      </c>
      <c r="N1166" s="18">
        <v>0.0</v>
      </c>
      <c r="O1166" s="18">
        <v>0.0</v>
      </c>
      <c r="P1166" s="18">
        <v>0.0</v>
      </c>
      <c r="Q1166" s="18">
        <v>0.0</v>
      </c>
      <c r="R1166" s="18">
        <v>0.0</v>
      </c>
      <c r="S1166" s="18">
        <v>0.0</v>
      </c>
      <c r="T1166" s="18">
        <v>0.0</v>
      </c>
      <c r="U1166" s="18">
        <v>0.0</v>
      </c>
      <c r="V1166" s="18">
        <v>0.0</v>
      </c>
      <c r="W1166" s="18">
        <v>0.0</v>
      </c>
      <c r="X1166" s="18">
        <v>0.0</v>
      </c>
      <c r="Y1166" s="18">
        <v>0.0</v>
      </c>
      <c r="Z1166" s="18">
        <v>0.0</v>
      </c>
      <c r="AA1166" s="18">
        <v>4.525347</v>
      </c>
      <c r="AB1166" s="18">
        <v>1.568101</v>
      </c>
      <c r="AC1166" s="18">
        <v>2.961637</v>
      </c>
      <c r="AD1166" s="18">
        <v>3.706106</v>
      </c>
      <c r="AE1166" s="18">
        <v>5.221186</v>
      </c>
      <c r="AF1166" s="18">
        <v>6.562417</v>
      </c>
      <c r="AG1166" s="18">
        <v>5.944993</v>
      </c>
      <c r="AH1166" s="18">
        <v>0.0</v>
      </c>
      <c r="AI1166" s="18">
        <v>5.340296</v>
      </c>
      <c r="AJ1166" s="18">
        <v>5.803433</v>
      </c>
      <c r="AK1166" s="18">
        <v>4.587271</v>
      </c>
      <c r="AL1166" s="19" t="s">
        <v>58</v>
      </c>
      <c r="AM1166" s="19"/>
      <c r="AN1166" s="19"/>
      <c r="AO1166" s="19"/>
      <c r="AP1166" s="19"/>
      <c r="AQ1166" s="19"/>
    </row>
    <row r="1167">
      <c r="A1167" s="14" t="s">
        <v>1699</v>
      </c>
      <c r="B1167" s="14" t="s">
        <v>1748</v>
      </c>
      <c r="C1167" s="14" t="s">
        <v>1690</v>
      </c>
      <c r="D1167" s="14" t="s">
        <v>1745</v>
      </c>
      <c r="E1167" s="14" t="s">
        <v>75</v>
      </c>
      <c r="F1167" s="18">
        <v>1.0</v>
      </c>
      <c r="G1167" s="18">
        <v>0.0</v>
      </c>
      <c r="H1167" s="18">
        <v>0.0</v>
      </c>
      <c r="I1167" s="18">
        <v>0.0</v>
      </c>
      <c r="J1167" s="18">
        <v>0.0</v>
      </c>
      <c r="K1167" s="18">
        <v>0.0</v>
      </c>
      <c r="L1167" s="18">
        <v>0.0</v>
      </c>
      <c r="M1167" s="18">
        <v>0.0</v>
      </c>
      <c r="N1167" s="18">
        <v>0.0</v>
      </c>
      <c r="O1167" s="18">
        <v>0.0</v>
      </c>
      <c r="P1167" s="18">
        <v>0.0</v>
      </c>
      <c r="Q1167" s="18">
        <v>0.0</v>
      </c>
      <c r="R1167" s="18">
        <v>0.0</v>
      </c>
      <c r="S1167" s="18">
        <v>0.0</v>
      </c>
      <c r="T1167" s="18">
        <v>0.0</v>
      </c>
      <c r="U1167" s="18">
        <v>0.0</v>
      </c>
      <c r="V1167" s="18">
        <v>0.0</v>
      </c>
      <c r="W1167" s="18">
        <v>0.0</v>
      </c>
      <c r="X1167" s="18">
        <v>0.0</v>
      </c>
      <c r="Y1167" s="18">
        <v>0.0</v>
      </c>
      <c r="Z1167" s="18">
        <v>0.0</v>
      </c>
      <c r="AA1167" s="18">
        <v>4.525347</v>
      </c>
      <c r="AB1167" s="18">
        <v>1.568101</v>
      </c>
      <c r="AC1167" s="18">
        <v>2.961637</v>
      </c>
      <c r="AD1167" s="18">
        <v>3.082918</v>
      </c>
      <c r="AE1167" s="18">
        <v>4.480312</v>
      </c>
      <c r="AF1167" s="18">
        <v>4.953561</v>
      </c>
      <c r="AG1167" s="18">
        <v>4.916508</v>
      </c>
      <c r="AH1167" s="18">
        <v>0.0</v>
      </c>
      <c r="AI1167" s="18">
        <v>5.340296</v>
      </c>
      <c r="AJ1167" s="18">
        <v>5.803433</v>
      </c>
      <c r="AK1167" s="18">
        <v>4.587271</v>
      </c>
      <c r="AL1167" s="19" t="s">
        <v>58</v>
      </c>
      <c r="AM1167" s="19"/>
      <c r="AN1167" s="19"/>
      <c r="AO1167" s="19"/>
      <c r="AP1167" s="19"/>
      <c r="AQ1167" s="19"/>
    </row>
    <row r="1168">
      <c r="A1168" s="14" t="s">
        <v>1703</v>
      </c>
      <c r="B1168" s="14" t="s">
        <v>1749</v>
      </c>
      <c r="C1168" s="14" t="s">
        <v>1690</v>
      </c>
      <c r="D1168" s="14" t="s">
        <v>1745</v>
      </c>
      <c r="E1168" s="20">
        <v>46300.0</v>
      </c>
      <c r="F1168" s="18">
        <v>21.0</v>
      </c>
      <c r="G1168" s="18">
        <v>0.0</v>
      </c>
      <c r="H1168" s="18">
        <v>11423.0</v>
      </c>
      <c r="I1168" s="18">
        <v>0.0</v>
      </c>
      <c r="J1168" s="18">
        <v>86.3227</v>
      </c>
      <c r="K1168" s="18">
        <v>87.70539</v>
      </c>
      <c r="L1168" s="18">
        <v>89.27274</v>
      </c>
      <c r="M1168" s="18">
        <v>54.42291</v>
      </c>
      <c r="N1168" s="18">
        <v>0.62052</v>
      </c>
      <c r="O1168" s="18">
        <v>0.0</v>
      </c>
      <c r="P1168" s="18">
        <v>0.0</v>
      </c>
      <c r="Q1168" s="18">
        <v>1.354689</v>
      </c>
      <c r="R1168" s="18">
        <v>3.185833</v>
      </c>
      <c r="S1168" s="18">
        <v>4.983006</v>
      </c>
      <c r="T1168" s="18">
        <v>1.354689</v>
      </c>
      <c r="U1168" s="18">
        <v>1.483333</v>
      </c>
      <c r="V1168" s="18">
        <v>2.923399</v>
      </c>
      <c r="W1168" s="18">
        <v>4.525347</v>
      </c>
      <c r="X1168" s="18">
        <v>5.343304</v>
      </c>
      <c r="Y1168" s="18">
        <v>4.176447</v>
      </c>
      <c r="Z1168" s="18">
        <v>0.0</v>
      </c>
      <c r="AA1168" s="18">
        <v>4.525347</v>
      </c>
      <c r="AB1168" s="18">
        <v>1.568101</v>
      </c>
      <c r="AC1168" s="18">
        <v>2.961637</v>
      </c>
      <c r="AD1168" s="18">
        <v>2.742209</v>
      </c>
      <c r="AE1168" s="18">
        <v>5.720935</v>
      </c>
      <c r="AF1168" s="18">
        <v>10.58103</v>
      </c>
      <c r="AG1168" s="18">
        <v>10.66997</v>
      </c>
      <c r="AH1168" s="18">
        <v>0.0</v>
      </c>
      <c r="AI1168" s="18">
        <v>5.340296</v>
      </c>
      <c r="AJ1168" s="18">
        <v>5.803433</v>
      </c>
      <c r="AK1168" s="18">
        <v>4.587271</v>
      </c>
      <c r="AL1168" s="19" t="s">
        <v>58</v>
      </c>
      <c r="AM1168" s="19"/>
      <c r="AN1168" s="19"/>
      <c r="AO1168" s="19"/>
      <c r="AP1168" s="19"/>
      <c r="AQ1168" s="19"/>
    </row>
    <row r="1169">
      <c r="A1169" s="14" t="s">
        <v>1688</v>
      </c>
      <c r="B1169" s="14" t="s">
        <v>1750</v>
      </c>
      <c r="C1169" s="14" t="s">
        <v>1690</v>
      </c>
      <c r="D1169" s="14" t="s">
        <v>1745</v>
      </c>
      <c r="E1169" s="14" t="s">
        <v>62</v>
      </c>
      <c r="F1169" s="18">
        <v>60.0</v>
      </c>
      <c r="G1169" s="18">
        <v>3.0</v>
      </c>
      <c r="H1169" s="18">
        <v>65.0</v>
      </c>
      <c r="I1169" s="18">
        <v>65.0</v>
      </c>
      <c r="J1169" s="18">
        <v>0.0</v>
      </c>
      <c r="K1169" s="18">
        <v>0.0</v>
      </c>
      <c r="L1169" s="18">
        <v>0.0</v>
      </c>
      <c r="M1169" s="18">
        <v>0.0</v>
      </c>
      <c r="N1169" s="18">
        <v>0.0</v>
      </c>
      <c r="O1169" s="18">
        <v>0.0</v>
      </c>
      <c r="P1169" s="18">
        <v>0.0</v>
      </c>
      <c r="Q1169" s="18">
        <v>0.0</v>
      </c>
      <c r="R1169" s="18">
        <v>0.0</v>
      </c>
      <c r="S1169" s="18">
        <v>0.0</v>
      </c>
      <c r="T1169" s="18">
        <v>0.0</v>
      </c>
      <c r="U1169" s="18">
        <v>0.0</v>
      </c>
      <c r="V1169" s="18">
        <v>0.0</v>
      </c>
      <c r="W1169" s="18">
        <v>0.0</v>
      </c>
      <c r="X1169" s="18">
        <v>0.0</v>
      </c>
      <c r="Y1169" s="18">
        <v>0.0</v>
      </c>
      <c r="Z1169" s="18">
        <v>0.0</v>
      </c>
      <c r="AA1169" s="18">
        <v>4.525347</v>
      </c>
      <c r="AB1169" s="18">
        <v>1.568101</v>
      </c>
      <c r="AC1169" s="18">
        <v>2.961637</v>
      </c>
      <c r="AD1169" s="18">
        <v>0.0</v>
      </c>
      <c r="AE1169" s="18">
        <v>0.0</v>
      </c>
      <c r="AF1169" s="18">
        <v>0.0</v>
      </c>
      <c r="AG1169" s="18">
        <v>0.0</v>
      </c>
      <c r="AH1169" s="18">
        <v>0.0</v>
      </c>
      <c r="AI1169" s="18">
        <v>5.340296</v>
      </c>
      <c r="AJ1169" s="18">
        <v>5.803433</v>
      </c>
      <c r="AK1169" s="18">
        <v>4.587271</v>
      </c>
      <c r="AL1169" s="19" t="s">
        <v>58</v>
      </c>
      <c r="AM1169" s="19"/>
      <c r="AN1169" s="19"/>
      <c r="AO1169" s="19"/>
      <c r="AP1169" s="19"/>
      <c r="AQ1169" s="19"/>
    </row>
    <row r="1170">
      <c r="A1170" s="14" t="s">
        <v>1751</v>
      </c>
      <c r="B1170" s="14" t="s">
        <v>1716</v>
      </c>
      <c r="C1170" s="14" t="s">
        <v>1752</v>
      </c>
      <c r="D1170" s="14" t="s">
        <v>1715</v>
      </c>
      <c r="E1170" s="20">
        <v>46300.0</v>
      </c>
      <c r="F1170" s="18">
        <v>1.0</v>
      </c>
      <c r="G1170" s="18">
        <v>0.0</v>
      </c>
      <c r="H1170" s="18">
        <v>0.0</v>
      </c>
      <c r="I1170" s="18">
        <v>0.0</v>
      </c>
      <c r="J1170" s="18">
        <v>0.333333</v>
      </c>
      <c r="K1170" s="18">
        <v>0.333333</v>
      </c>
      <c r="L1170" s="18">
        <v>0.333333</v>
      </c>
      <c r="M1170" s="18">
        <v>0.0</v>
      </c>
      <c r="N1170" s="18">
        <v>0.0</v>
      </c>
      <c r="O1170" s="18">
        <v>0.333333</v>
      </c>
      <c r="P1170" s="18">
        <v>0.333333</v>
      </c>
      <c r="Q1170" s="18">
        <v>0.333333</v>
      </c>
      <c r="R1170" s="18">
        <v>0.333333</v>
      </c>
      <c r="S1170" s="18">
        <v>0.333333</v>
      </c>
      <c r="T1170" s="18">
        <v>0.333333</v>
      </c>
      <c r="U1170" s="18">
        <v>0.333333</v>
      </c>
      <c r="V1170" s="18">
        <v>0.333333</v>
      </c>
      <c r="W1170" s="18">
        <v>0.333333</v>
      </c>
      <c r="X1170" s="18">
        <v>0.333333</v>
      </c>
      <c r="Y1170" s="18">
        <v>0.333333</v>
      </c>
      <c r="Z1170" s="18">
        <v>0.0</v>
      </c>
      <c r="AA1170" s="18">
        <v>7.881337</v>
      </c>
      <c r="AB1170" s="18">
        <v>2.577525</v>
      </c>
      <c r="AC1170" s="18">
        <v>4.79201</v>
      </c>
      <c r="AD1170" s="18">
        <v>0.333333</v>
      </c>
      <c r="AE1170" s="18">
        <v>0.333333</v>
      </c>
      <c r="AF1170" s="18">
        <v>0.333333</v>
      </c>
      <c r="AG1170" s="18">
        <v>0.333333</v>
      </c>
      <c r="AH1170" s="18">
        <v>0.0</v>
      </c>
      <c r="AI1170" s="18">
        <v>0.333333</v>
      </c>
      <c r="AJ1170" s="18">
        <v>0.083333</v>
      </c>
      <c r="AK1170" s="18">
        <v>0.333333</v>
      </c>
      <c r="AL1170" s="19" t="s">
        <v>58</v>
      </c>
      <c r="AM1170" s="19"/>
      <c r="AN1170" s="19"/>
      <c r="AO1170" s="19"/>
      <c r="AP1170" s="19"/>
      <c r="AQ1170" s="19"/>
    </row>
    <row r="1171">
      <c r="A1171" s="14" t="s">
        <v>1753</v>
      </c>
      <c r="B1171" s="14" t="s">
        <v>1717</v>
      </c>
      <c r="C1171" s="14" t="s">
        <v>1752</v>
      </c>
      <c r="D1171" s="14" t="s">
        <v>1715</v>
      </c>
      <c r="E1171" s="14" t="s">
        <v>62</v>
      </c>
      <c r="F1171" s="18">
        <v>3.0</v>
      </c>
      <c r="G1171" s="18">
        <v>0.0</v>
      </c>
      <c r="H1171" s="18">
        <v>0.0</v>
      </c>
      <c r="I1171" s="18">
        <v>0.0</v>
      </c>
      <c r="J1171" s="18">
        <v>0.0</v>
      </c>
      <c r="K1171" s="18">
        <v>0.0</v>
      </c>
      <c r="L1171" s="18">
        <v>0.0</v>
      </c>
      <c r="M1171" s="18">
        <v>0.0</v>
      </c>
      <c r="N1171" s="18">
        <v>0.0</v>
      </c>
      <c r="O1171" s="18">
        <v>0.0</v>
      </c>
      <c r="P1171" s="18">
        <v>0.0</v>
      </c>
      <c r="Q1171" s="18">
        <v>0.0</v>
      </c>
      <c r="R1171" s="18">
        <v>0.0</v>
      </c>
      <c r="S1171" s="18">
        <v>0.0</v>
      </c>
      <c r="T1171" s="18">
        <v>0.0</v>
      </c>
      <c r="U1171" s="18">
        <v>0.0</v>
      </c>
      <c r="V1171" s="18">
        <v>0.0</v>
      </c>
      <c r="W1171" s="18">
        <v>0.0</v>
      </c>
      <c r="X1171" s="18">
        <v>0.0</v>
      </c>
      <c r="Y1171" s="18">
        <v>0.0</v>
      </c>
      <c r="Z1171" s="18">
        <v>0.0</v>
      </c>
      <c r="AA1171" s="18">
        <v>7.881337</v>
      </c>
      <c r="AB1171" s="18">
        <v>2.577525</v>
      </c>
      <c r="AC1171" s="18">
        <v>4.79201</v>
      </c>
      <c r="AD1171" s="18">
        <v>0.0</v>
      </c>
      <c r="AE1171" s="18">
        <v>0.0</v>
      </c>
      <c r="AF1171" s="18">
        <v>0.0</v>
      </c>
      <c r="AG1171" s="18">
        <v>0.0</v>
      </c>
      <c r="AH1171" s="18">
        <v>0.0</v>
      </c>
      <c r="AI1171" s="18">
        <v>0.333333</v>
      </c>
      <c r="AJ1171" s="18">
        <v>0.083333</v>
      </c>
      <c r="AK1171" s="18">
        <v>0.333333</v>
      </c>
      <c r="AL1171" s="19" t="s">
        <v>58</v>
      </c>
      <c r="AM1171" s="19"/>
      <c r="AN1171" s="19"/>
      <c r="AO1171" s="19"/>
      <c r="AP1171" s="19"/>
      <c r="AQ1171" s="19"/>
    </row>
    <row r="1172">
      <c r="A1172" s="14" t="s">
        <v>1754</v>
      </c>
      <c r="B1172" s="14" t="s">
        <v>1755</v>
      </c>
      <c r="C1172" s="14" t="s">
        <v>1756</v>
      </c>
      <c r="D1172" s="14" t="s">
        <v>1757</v>
      </c>
      <c r="E1172" s="14" t="s">
        <v>75</v>
      </c>
      <c r="F1172" s="18">
        <v>1.0</v>
      </c>
      <c r="G1172" s="18">
        <v>0.0</v>
      </c>
      <c r="H1172" s="18">
        <v>52.0</v>
      </c>
      <c r="I1172" s="18">
        <v>0.0</v>
      </c>
      <c r="J1172" s="18">
        <v>0.25</v>
      </c>
      <c r="K1172" s="18">
        <v>0.49329</v>
      </c>
      <c r="L1172" s="18">
        <v>0.610393</v>
      </c>
      <c r="M1172" s="18">
        <v>0.49329</v>
      </c>
      <c r="N1172" s="18">
        <v>1.0</v>
      </c>
      <c r="O1172" s="18">
        <v>0.49329</v>
      </c>
      <c r="P1172" s="18">
        <v>0.49329</v>
      </c>
      <c r="Q1172" s="18">
        <v>0.49329</v>
      </c>
      <c r="R1172" s="18">
        <v>0.49329</v>
      </c>
      <c r="S1172" s="18">
        <v>0.49329</v>
      </c>
      <c r="T1172" s="18">
        <v>0.49329</v>
      </c>
      <c r="U1172" s="18">
        <v>0.49329</v>
      </c>
      <c r="V1172" s="18">
        <v>0.49329</v>
      </c>
      <c r="W1172" s="18">
        <v>0.49329</v>
      </c>
      <c r="X1172" s="18">
        <v>0.49329</v>
      </c>
      <c r="Y1172" s="18">
        <v>0.49329</v>
      </c>
      <c r="Z1172" s="18">
        <v>0.0</v>
      </c>
      <c r="AA1172" s="18">
        <v>0.067816</v>
      </c>
      <c r="AB1172" s="18">
        <v>0.063205</v>
      </c>
      <c r="AC1172" s="18">
        <v>0.09042</v>
      </c>
      <c r="AD1172" s="18">
        <v>0.1</v>
      </c>
      <c r="AE1172" s="18">
        <v>0.172619</v>
      </c>
      <c r="AF1172" s="18">
        <v>0.160325</v>
      </c>
      <c r="AG1172" s="18">
        <v>0.13631</v>
      </c>
      <c r="AH1172" s="18">
        <v>0.0</v>
      </c>
      <c r="AI1172" s="18">
        <v>0.067816</v>
      </c>
      <c r="AJ1172" s="18">
        <v>0.059199</v>
      </c>
      <c r="AK1172" s="18">
        <v>0.027778</v>
      </c>
      <c r="AL1172" s="19" t="s">
        <v>58</v>
      </c>
      <c r="AM1172" s="19"/>
      <c r="AN1172" s="19"/>
      <c r="AO1172" s="19"/>
      <c r="AP1172" s="19"/>
      <c r="AQ1172" s="19"/>
    </row>
    <row r="1173">
      <c r="A1173" s="14" t="s">
        <v>1758</v>
      </c>
      <c r="B1173" s="14" t="s">
        <v>1759</v>
      </c>
      <c r="C1173" s="14" t="s">
        <v>1756</v>
      </c>
      <c r="D1173" s="14" t="s">
        <v>1757</v>
      </c>
      <c r="E1173" s="14" t="s">
        <v>60</v>
      </c>
      <c r="F1173" s="18">
        <v>26.0</v>
      </c>
      <c r="G1173" s="18">
        <v>5.0</v>
      </c>
      <c r="H1173" s="18">
        <v>3695.0</v>
      </c>
      <c r="I1173" s="18">
        <v>568.0</v>
      </c>
      <c r="J1173" s="18">
        <v>1.285714</v>
      </c>
      <c r="K1173" s="18">
        <v>2.350926</v>
      </c>
      <c r="L1173" s="18">
        <v>1.39985</v>
      </c>
      <c r="M1173" s="18">
        <v>1.675063</v>
      </c>
      <c r="N1173" s="18">
        <v>0.712512</v>
      </c>
      <c r="O1173" s="18">
        <v>0.0</v>
      </c>
      <c r="P1173" s="18">
        <v>0.0</v>
      </c>
      <c r="Q1173" s="18">
        <v>0.033333</v>
      </c>
      <c r="R1173" s="18">
        <v>0.034483</v>
      </c>
      <c r="S1173" s="18">
        <v>0.068966</v>
      </c>
      <c r="T1173" s="18">
        <v>0.033333</v>
      </c>
      <c r="U1173" s="18">
        <v>0.033333</v>
      </c>
      <c r="V1173" s="18">
        <v>0.034483</v>
      </c>
      <c r="W1173" s="18">
        <v>0.067816</v>
      </c>
      <c r="X1173" s="18">
        <v>0.101149</v>
      </c>
      <c r="Y1173" s="18">
        <v>0.09042</v>
      </c>
      <c r="Z1173" s="18">
        <v>0.0</v>
      </c>
      <c r="AA1173" s="18">
        <v>0.067816</v>
      </c>
      <c r="AB1173" s="18">
        <v>0.063205</v>
      </c>
      <c r="AC1173" s="18">
        <v>0.09042</v>
      </c>
      <c r="AD1173" s="18">
        <v>0.033333</v>
      </c>
      <c r="AE1173" s="18">
        <v>0.067816</v>
      </c>
      <c r="AF1173" s="18">
        <v>0.075288</v>
      </c>
      <c r="AG1173" s="18">
        <v>0.027778</v>
      </c>
      <c r="AH1173" s="18">
        <v>0.0</v>
      </c>
      <c r="AI1173" s="18">
        <v>0.067816</v>
      </c>
      <c r="AJ1173" s="18">
        <v>0.059199</v>
      </c>
      <c r="AK1173" s="18">
        <v>0.027778</v>
      </c>
      <c r="AL1173" s="19" t="s">
        <v>58</v>
      </c>
      <c r="AM1173" s="19"/>
      <c r="AN1173" s="19"/>
      <c r="AO1173" s="19"/>
      <c r="AP1173" s="19"/>
      <c r="AQ1173" s="19"/>
    </row>
    <row r="1174">
      <c r="A1174" s="14" t="s">
        <v>1760</v>
      </c>
      <c r="B1174" s="14" t="s">
        <v>1761</v>
      </c>
      <c r="C1174" s="14" t="s">
        <v>1756</v>
      </c>
      <c r="D1174" s="14" t="s">
        <v>1757</v>
      </c>
      <c r="E1174" s="14" t="s">
        <v>62</v>
      </c>
      <c r="F1174" s="18">
        <v>18.0</v>
      </c>
      <c r="G1174" s="18">
        <v>6.0</v>
      </c>
      <c r="H1174" s="18">
        <v>646.0</v>
      </c>
      <c r="I1174" s="18">
        <v>646.0</v>
      </c>
      <c r="J1174" s="18">
        <v>0.0</v>
      </c>
      <c r="K1174" s="18">
        <v>0.0</v>
      </c>
      <c r="L1174" s="18">
        <v>0.0</v>
      </c>
      <c r="M1174" s="18">
        <v>0.0</v>
      </c>
      <c r="N1174" s="18">
        <v>0.0</v>
      </c>
      <c r="O1174" s="18">
        <v>0.0</v>
      </c>
      <c r="P1174" s="18">
        <v>0.0</v>
      </c>
      <c r="Q1174" s="18">
        <v>0.0</v>
      </c>
      <c r="R1174" s="18">
        <v>0.0</v>
      </c>
      <c r="S1174" s="18">
        <v>0.0</v>
      </c>
      <c r="T1174" s="18">
        <v>0.0</v>
      </c>
      <c r="U1174" s="18">
        <v>0.0</v>
      </c>
      <c r="V1174" s="18">
        <v>0.0</v>
      </c>
      <c r="W1174" s="18">
        <v>0.0</v>
      </c>
      <c r="X1174" s="18">
        <v>0.0</v>
      </c>
      <c r="Y1174" s="18">
        <v>0.0</v>
      </c>
      <c r="Z1174" s="18">
        <v>0.0</v>
      </c>
      <c r="AA1174" s="18">
        <v>0.067816</v>
      </c>
      <c r="AB1174" s="18">
        <v>0.063205</v>
      </c>
      <c r="AC1174" s="18">
        <v>0.09042</v>
      </c>
      <c r="AD1174" s="18">
        <v>0.0</v>
      </c>
      <c r="AE1174" s="18">
        <v>0.0</v>
      </c>
      <c r="AF1174" s="18">
        <v>0.0</v>
      </c>
      <c r="AG1174" s="18">
        <v>0.0</v>
      </c>
      <c r="AH1174" s="18">
        <v>0.0</v>
      </c>
      <c r="AI1174" s="18">
        <v>0.067816</v>
      </c>
      <c r="AJ1174" s="18">
        <v>0.059199</v>
      </c>
      <c r="AK1174" s="18">
        <v>0.027778</v>
      </c>
      <c r="AL1174" s="19" t="s">
        <v>58</v>
      </c>
      <c r="AM1174" s="19"/>
      <c r="AN1174" s="19"/>
      <c r="AO1174" s="19"/>
      <c r="AP1174" s="19"/>
      <c r="AQ1174" s="19"/>
    </row>
    <row r="1175">
      <c r="A1175" s="14" t="s">
        <v>1758</v>
      </c>
      <c r="B1175" s="14" t="s">
        <v>1762</v>
      </c>
      <c r="C1175" s="14" t="s">
        <v>1756</v>
      </c>
      <c r="D1175" s="14" t="s">
        <v>1763</v>
      </c>
      <c r="E1175" s="14" t="s">
        <v>60</v>
      </c>
      <c r="F1175" s="18">
        <v>2.0</v>
      </c>
      <c r="G1175" s="18">
        <v>1.0</v>
      </c>
      <c r="H1175" s="18">
        <v>68.0</v>
      </c>
      <c r="I1175" s="18">
        <v>68.0</v>
      </c>
      <c r="J1175" s="18">
        <v>0.0</v>
      </c>
      <c r="K1175" s="18">
        <v>0.0</v>
      </c>
      <c r="L1175" s="18">
        <v>0.017241</v>
      </c>
      <c r="M1175" s="18">
        <v>0.0</v>
      </c>
      <c r="N1175" s="18">
        <v>0.0</v>
      </c>
      <c r="O1175" s="18">
        <v>0.0</v>
      </c>
      <c r="P1175" s="18">
        <v>0.0</v>
      </c>
      <c r="Q1175" s="18">
        <v>0.0</v>
      </c>
      <c r="R1175" s="18">
        <v>0.0</v>
      </c>
      <c r="S1175" s="18">
        <v>0.0</v>
      </c>
      <c r="T1175" s="18">
        <v>0.0</v>
      </c>
      <c r="U1175" s="18">
        <v>0.0</v>
      </c>
      <c r="V1175" s="18">
        <v>0.0</v>
      </c>
      <c r="W1175" s="18">
        <v>0.0</v>
      </c>
      <c r="X1175" s="18">
        <v>0.0</v>
      </c>
      <c r="Y1175" s="18">
        <v>0.0</v>
      </c>
      <c r="Z1175" s="18">
        <v>0.0</v>
      </c>
      <c r="AA1175" s="18">
        <v>0.0</v>
      </c>
      <c r="AB1175" s="18">
        <v>0.0</v>
      </c>
      <c r="AC1175" s="18">
        <v>0.0</v>
      </c>
      <c r="AD1175" s="18">
        <v>0.033333</v>
      </c>
      <c r="AE1175" s="18">
        <v>0.067816</v>
      </c>
      <c r="AF1175" s="18">
        <v>0.075288</v>
      </c>
      <c r="AG1175" s="18">
        <v>0.027778</v>
      </c>
      <c r="AH1175" s="18">
        <v>0.0</v>
      </c>
      <c r="AI1175" s="18">
        <v>0.067816</v>
      </c>
      <c r="AJ1175" s="18">
        <v>0.059199</v>
      </c>
      <c r="AK1175" s="18">
        <v>0.027778</v>
      </c>
      <c r="AL1175" s="19" t="s">
        <v>58</v>
      </c>
      <c r="AM1175" s="19"/>
      <c r="AN1175" s="19"/>
      <c r="AO1175" s="19"/>
      <c r="AP1175" s="19"/>
      <c r="AQ1175" s="19"/>
    </row>
    <row r="1176">
      <c r="A1176" s="14" t="s">
        <v>1760</v>
      </c>
      <c r="B1176" s="14" t="s">
        <v>1764</v>
      </c>
      <c r="C1176" s="14" t="s">
        <v>1756</v>
      </c>
      <c r="D1176" s="14" t="s">
        <v>1763</v>
      </c>
      <c r="E1176" s="14" t="s">
        <v>62</v>
      </c>
      <c r="F1176" s="18">
        <v>1.0</v>
      </c>
      <c r="G1176" s="18">
        <v>1.0</v>
      </c>
      <c r="H1176" s="18">
        <v>31.0</v>
      </c>
      <c r="I1176" s="18">
        <v>31.0</v>
      </c>
      <c r="J1176" s="18">
        <v>0.0</v>
      </c>
      <c r="K1176" s="18">
        <v>0.0</v>
      </c>
      <c r="L1176" s="18">
        <v>0.0</v>
      </c>
      <c r="M1176" s="18">
        <v>0.0</v>
      </c>
      <c r="N1176" s="18">
        <v>0.0</v>
      </c>
      <c r="O1176" s="18">
        <v>0.0</v>
      </c>
      <c r="P1176" s="18">
        <v>0.0</v>
      </c>
      <c r="Q1176" s="18">
        <v>0.0</v>
      </c>
      <c r="R1176" s="18">
        <v>0.0</v>
      </c>
      <c r="S1176" s="18">
        <v>0.0</v>
      </c>
      <c r="T1176" s="18">
        <v>0.0</v>
      </c>
      <c r="U1176" s="18">
        <v>0.0</v>
      </c>
      <c r="V1176" s="18">
        <v>0.0</v>
      </c>
      <c r="W1176" s="18">
        <v>0.0</v>
      </c>
      <c r="X1176" s="18">
        <v>0.0</v>
      </c>
      <c r="Y1176" s="18">
        <v>0.0</v>
      </c>
      <c r="Z1176" s="18">
        <v>0.0</v>
      </c>
      <c r="AA1176" s="18">
        <v>0.0</v>
      </c>
      <c r="AB1176" s="18">
        <v>0.0</v>
      </c>
      <c r="AC1176" s="18">
        <v>0.0</v>
      </c>
      <c r="AD1176" s="18">
        <v>0.0</v>
      </c>
      <c r="AE1176" s="18">
        <v>0.0</v>
      </c>
      <c r="AF1176" s="18">
        <v>0.0</v>
      </c>
      <c r="AG1176" s="18">
        <v>0.0</v>
      </c>
      <c r="AH1176" s="18">
        <v>0.0</v>
      </c>
      <c r="AI1176" s="18">
        <v>0.067816</v>
      </c>
      <c r="AJ1176" s="18">
        <v>0.059199</v>
      </c>
      <c r="AK1176" s="18">
        <v>0.027778</v>
      </c>
      <c r="AL1176" s="19" t="s">
        <v>58</v>
      </c>
      <c r="AM1176" s="19"/>
      <c r="AN1176" s="19"/>
      <c r="AO1176" s="19"/>
      <c r="AP1176" s="19"/>
      <c r="AQ1176" s="19"/>
    </row>
    <row r="1177">
      <c r="A1177" s="14" t="s">
        <v>1765</v>
      </c>
      <c r="B1177" s="14" t="s">
        <v>1766</v>
      </c>
      <c r="C1177" s="14" t="s">
        <v>1756</v>
      </c>
      <c r="D1177" s="14" t="s">
        <v>1767</v>
      </c>
      <c r="E1177" s="14" t="s">
        <v>72</v>
      </c>
      <c r="F1177" s="18">
        <v>1.0</v>
      </c>
      <c r="G1177" s="18">
        <v>0.0</v>
      </c>
      <c r="H1177" s="18">
        <v>72.0</v>
      </c>
      <c r="I1177" s="18">
        <v>0.0</v>
      </c>
      <c r="J1177" s="18">
        <v>0.285714</v>
      </c>
      <c r="K1177" s="18">
        <v>0.243478</v>
      </c>
      <c r="L1177" s="18">
        <v>0.2403</v>
      </c>
      <c r="M1177" s="18">
        <v>0.243478</v>
      </c>
      <c r="N1177" s="18">
        <v>1.0</v>
      </c>
      <c r="O1177" s="18">
        <v>0.243478</v>
      </c>
      <c r="P1177" s="18">
        <v>0.243478</v>
      </c>
      <c r="Q1177" s="18">
        <v>0.243478</v>
      </c>
      <c r="R1177" s="18">
        <v>0.243478</v>
      </c>
      <c r="S1177" s="18">
        <v>0.243478</v>
      </c>
      <c r="T1177" s="18">
        <v>0.243478</v>
      </c>
      <c r="U1177" s="18">
        <v>0.243478</v>
      </c>
      <c r="V1177" s="18">
        <v>0.243478</v>
      </c>
      <c r="W1177" s="18">
        <v>0.243478</v>
      </c>
      <c r="X1177" s="18">
        <v>0.243478</v>
      </c>
      <c r="Y1177" s="18">
        <v>0.243478</v>
      </c>
      <c r="Z1177" s="18">
        <v>0.0</v>
      </c>
      <c r="AA1177" s="18">
        <v>0.035714</v>
      </c>
      <c r="AB1177" s="18">
        <v>0.031847</v>
      </c>
      <c r="AC1177" s="18">
        <v>0.027778</v>
      </c>
      <c r="AD1177" s="18">
        <v>0.243478</v>
      </c>
      <c r="AE1177" s="18">
        <v>0.243478</v>
      </c>
      <c r="AF1177" s="18">
        <v>0.243478</v>
      </c>
      <c r="AG1177" s="18">
        <v>0.243478</v>
      </c>
      <c r="AH1177" s="18">
        <v>0.0</v>
      </c>
      <c r="AI1177" s="18">
        <v>0.067816</v>
      </c>
      <c r="AJ1177" s="18">
        <v>0.059199</v>
      </c>
      <c r="AK1177" s="18">
        <v>0.027778</v>
      </c>
      <c r="AL1177" s="19" t="s">
        <v>58</v>
      </c>
      <c r="AM1177" s="19"/>
      <c r="AN1177" s="19"/>
      <c r="AO1177" s="19"/>
      <c r="AP1177" s="19"/>
      <c r="AQ1177" s="19"/>
    </row>
    <row r="1178">
      <c r="A1178" s="14" t="s">
        <v>1754</v>
      </c>
      <c r="B1178" s="14" t="s">
        <v>1768</v>
      </c>
      <c r="C1178" s="14" t="s">
        <v>1756</v>
      </c>
      <c r="D1178" s="14" t="s">
        <v>1767</v>
      </c>
      <c r="E1178" s="14" t="s">
        <v>75</v>
      </c>
      <c r="F1178" s="18">
        <v>2.0</v>
      </c>
      <c r="G1178" s="18">
        <v>0.0</v>
      </c>
      <c r="H1178" s="18">
        <v>50.0</v>
      </c>
      <c r="I1178" s="18">
        <v>0.0</v>
      </c>
      <c r="J1178" s="18">
        <v>0.083333</v>
      </c>
      <c r="K1178" s="18">
        <v>0.035714</v>
      </c>
      <c r="L1178" s="18">
        <v>0.017241</v>
      </c>
      <c r="M1178" s="18">
        <v>0.035714</v>
      </c>
      <c r="N1178" s="18">
        <v>1.0</v>
      </c>
      <c r="O1178" s="18">
        <v>0.0</v>
      </c>
      <c r="P1178" s="18">
        <v>0.0</v>
      </c>
      <c r="Q1178" s="18">
        <v>0.0</v>
      </c>
      <c r="R1178" s="18">
        <v>0.035714</v>
      </c>
      <c r="S1178" s="18">
        <v>0.035714</v>
      </c>
      <c r="T1178" s="18">
        <v>0.035714</v>
      </c>
      <c r="U1178" s="18">
        <v>0.035714</v>
      </c>
      <c r="V1178" s="18">
        <v>0.035714</v>
      </c>
      <c r="W1178" s="18">
        <v>0.035714</v>
      </c>
      <c r="X1178" s="18">
        <v>0.035714</v>
      </c>
      <c r="Y1178" s="18">
        <v>0.017857</v>
      </c>
      <c r="Z1178" s="18">
        <v>0.0</v>
      </c>
      <c r="AA1178" s="18">
        <v>0.035714</v>
      </c>
      <c r="AB1178" s="18">
        <v>0.031847</v>
      </c>
      <c r="AC1178" s="18">
        <v>0.027778</v>
      </c>
      <c r="AD1178" s="18">
        <v>0.1</v>
      </c>
      <c r="AE1178" s="18">
        <v>0.172619</v>
      </c>
      <c r="AF1178" s="18">
        <v>0.160325</v>
      </c>
      <c r="AG1178" s="18">
        <v>0.13631</v>
      </c>
      <c r="AH1178" s="18">
        <v>0.0</v>
      </c>
      <c r="AI1178" s="18">
        <v>0.067816</v>
      </c>
      <c r="AJ1178" s="18">
        <v>0.059199</v>
      </c>
      <c r="AK1178" s="18">
        <v>0.027778</v>
      </c>
      <c r="AL1178" s="19" t="s">
        <v>58</v>
      </c>
      <c r="AM1178" s="19"/>
      <c r="AN1178" s="19"/>
      <c r="AO1178" s="19"/>
      <c r="AP1178" s="19"/>
      <c r="AQ1178" s="19"/>
    </row>
    <row r="1179">
      <c r="A1179" s="14" t="s">
        <v>1758</v>
      </c>
      <c r="B1179" s="14" t="s">
        <v>1769</v>
      </c>
      <c r="C1179" s="14" t="s">
        <v>1756</v>
      </c>
      <c r="D1179" s="14" t="s">
        <v>1767</v>
      </c>
      <c r="E1179" s="14" t="s">
        <v>60</v>
      </c>
      <c r="F1179" s="18">
        <v>6.0</v>
      </c>
      <c r="G1179" s="18">
        <v>0.0</v>
      </c>
      <c r="H1179" s="18">
        <v>527.0</v>
      </c>
      <c r="I1179" s="18">
        <v>0.0</v>
      </c>
      <c r="J1179" s="18">
        <v>0.285714</v>
      </c>
      <c r="K1179" s="18">
        <v>0.166667</v>
      </c>
      <c r="L1179" s="18">
        <v>0.200575</v>
      </c>
      <c r="M1179" s="18">
        <v>0.166667</v>
      </c>
      <c r="N1179" s="18">
        <v>1.0</v>
      </c>
      <c r="O1179" s="18">
        <v>0.0</v>
      </c>
      <c r="P1179" s="18">
        <v>0.0</v>
      </c>
      <c r="Q1179" s="18">
        <v>0.0</v>
      </c>
      <c r="R1179" s="18">
        <v>0.033333</v>
      </c>
      <c r="S1179" s="18">
        <v>0.033333</v>
      </c>
      <c r="T1179" s="18">
        <v>0.033333</v>
      </c>
      <c r="U1179" s="18">
        <v>0.033333</v>
      </c>
      <c r="V1179" s="18">
        <v>0.033333</v>
      </c>
      <c r="W1179" s="18">
        <v>0.033333</v>
      </c>
      <c r="X1179" s="18">
        <v>0.033333</v>
      </c>
      <c r="Y1179" s="18">
        <v>0.027778</v>
      </c>
      <c r="Z1179" s="18">
        <v>0.0</v>
      </c>
      <c r="AA1179" s="18">
        <v>0.035714</v>
      </c>
      <c r="AB1179" s="18">
        <v>0.031847</v>
      </c>
      <c r="AC1179" s="18">
        <v>0.027778</v>
      </c>
      <c r="AD1179" s="18">
        <v>0.033333</v>
      </c>
      <c r="AE1179" s="18">
        <v>0.067816</v>
      </c>
      <c r="AF1179" s="18">
        <v>0.075288</v>
      </c>
      <c r="AG1179" s="18">
        <v>0.027778</v>
      </c>
      <c r="AH1179" s="18">
        <v>0.0</v>
      </c>
      <c r="AI1179" s="18">
        <v>0.067816</v>
      </c>
      <c r="AJ1179" s="18">
        <v>0.059199</v>
      </c>
      <c r="AK1179" s="18">
        <v>0.027778</v>
      </c>
      <c r="AL1179" s="19" t="s">
        <v>58</v>
      </c>
      <c r="AM1179" s="19"/>
      <c r="AN1179" s="19"/>
      <c r="AO1179" s="19"/>
      <c r="AP1179" s="19"/>
      <c r="AQ1179" s="19"/>
    </row>
    <row r="1180">
      <c r="A1180" s="14" t="s">
        <v>1760</v>
      </c>
      <c r="B1180" s="14" t="s">
        <v>1770</v>
      </c>
      <c r="C1180" s="14" t="s">
        <v>1756</v>
      </c>
      <c r="D1180" s="14" t="s">
        <v>1767</v>
      </c>
      <c r="E1180" s="14" t="s">
        <v>62</v>
      </c>
      <c r="F1180" s="18">
        <v>5.0</v>
      </c>
      <c r="G1180" s="18">
        <v>1.0</v>
      </c>
      <c r="H1180" s="18">
        <v>47.0</v>
      </c>
      <c r="I1180" s="18">
        <v>47.0</v>
      </c>
      <c r="J1180" s="18">
        <v>0.0</v>
      </c>
      <c r="K1180" s="18">
        <v>0.0</v>
      </c>
      <c r="L1180" s="18">
        <v>0.0</v>
      </c>
      <c r="M1180" s="18">
        <v>0.0</v>
      </c>
      <c r="N1180" s="18">
        <v>0.0</v>
      </c>
      <c r="O1180" s="18">
        <v>0.0</v>
      </c>
      <c r="P1180" s="18">
        <v>0.0</v>
      </c>
      <c r="Q1180" s="18">
        <v>0.0</v>
      </c>
      <c r="R1180" s="18">
        <v>0.0</v>
      </c>
      <c r="S1180" s="18">
        <v>0.0</v>
      </c>
      <c r="T1180" s="18">
        <v>0.0</v>
      </c>
      <c r="U1180" s="18">
        <v>0.0</v>
      </c>
      <c r="V1180" s="18">
        <v>0.0</v>
      </c>
      <c r="W1180" s="18">
        <v>0.0</v>
      </c>
      <c r="X1180" s="18">
        <v>0.0</v>
      </c>
      <c r="Y1180" s="18">
        <v>0.0</v>
      </c>
      <c r="Z1180" s="18">
        <v>0.0</v>
      </c>
      <c r="AA1180" s="18">
        <v>0.035714</v>
      </c>
      <c r="AB1180" s="18">
        <v>0.031847</v>
      </c>
      <c r="AC1180" s="18">
        <v>0.027778</v>
      </c>
      <c r="AD1180" s="18">
        <v>0.0</v>
      </c>
      <c r="AE1180" s="18">
        <v>0.0</v>
      </c>
      <c r="AF1180" s="18">
        <v>0.0</v>
      </c>
      <c r="AG1180" s="18">
        <v>0.0</v>
      </c>
      <c r="AH1180" s="18">
        <v>0.0</v>
      </c>
      <c r="AI1180" s="18">
        <v>0.067816</v>
      </c>
      <c r="AJ1180" s="18">
        <v>0.059199</v>
      </c>
      <c r="AK1180" s="18">
        <v>0.027778</v>
      </c>
      <c r="AL1180" s="19" t="s">
        <v>58</v>
      </c>
      <c r="AM1180" s="19"/>
      <c r="AN1180" s="19"/>
      <c r="AO1180" s="19"/>
      <c r="AP1180" s="19"/>
      <c r="AQ1180" s="19"/>
    </row>
    <row r="1181">
      <c r="A1181" s="14" t="s">
        <v>1758</v>
      </c>
      <c r="B1181" s="14" t="s">
        <v>1771</v>
      </c>
      <c r="C1181" s="14" t="s">
        <v>1756</v>
      </c>
      <c r="D1181" s="14" t="s">
        <v>1772</v>
      </c>
      <c r="E1181" s="14" t="s">
        <v>60</v>
      </c>
      <c r="F1181" s="18">
        <v>2.0</v>
      </c>
      <c r="G1181" s="18">
        <v>1.0</v>
      </c>
      <c r="H1181" s="18">
        <v>143.0</v>
      </c>
      <c r="I1181" s="18">
        <v>143.0</v>
      </c>
      <c r="J1181" s="18">
        <v>0.0</v>
      </c>
      <c r="K1181" s="18">
        <v>0.0</v>
      </c>
      <c r="L1181" s="18">
        <v>0.0</v>
      </c>
      <c r="M1181" s="18">
        <v>0.0</v>
      </c>
      <c r="N1181" s="18">
        <v>0.0</v>
      </c>
      <c r="O1181" s="18">
        <v>0.0</v>
      </c>
      <c r="P1181" s="18">
        <v>0.0</v>
      </c>
      <c r="Q1181" s="18">
        <v>0.0</v>
      </c>
      <c r="R1181" s="18">
        <v>0.0</v>
      </c>
      <c r="S1181" s="18">
        <v>0.0</v>
      </c>
      <c r="T1181" s="18">
        <v>0.0</v>
      </c>
      <c r="U1181" s="18">
        <v>0.0</v>
      </c>
      <c r="V1181" s="18">
        <v>0.0</v>
      </c>
      <c r="W1181" s="18">
        <v>0.0</v>
      </c>
      <c r="X1181" s="18">
        <v>0.0</v>
      </c>
      <c r="Y1181" s="18">
        <v>0.0</v>
      </c>
      <c r="Z1181" s="18">
        <v>0.0</v>
      </c>
      <c r="AA1181" s="18">
        <v>0.0</v>
      </c>
      <c r="AB1181" s="18">
        <v>0.0</v>
      </c>
      <c r="AC1181" s="18">
        <v>0.0</v>
      </c>
      <c r="AD1181" s="18">
        <v>0.033333</v>
      </c>
      <c r="AE1181" s="18">
        <v>0.067816</v>
      </c>
      <c r="AF1181" s="18">
        <v>0.075288</v>
      </c>
      <c r="AG1181" s="18">
        <v>0.027778</v>
      </c>
      <c r="AH1181" s="18">
        <v>0.0</v>
      </c>
      <c r="AI1181" s="18">
        <v>0.067816</v>
      </c>
      <c r="AJ1181" s="18">
        <v>0.059199</v>
      </c>
      <c r="AK1181" s="18">
        <v>0.027778</v>
      </c>
      <c r="AL1181" s="19" t="s">
        <v>58</v>
      </c>
      <c r="AM1181" s="19"/>
      <c r="AN1181" s="19"/>
      <c r="AO1181" s="19"/>
      <c r="AP1181" s="19"/>
      <c r="AQ1181" s="19"/>
    </row>
    <row r="1182">
      <c r="A1182" s="14" t="s">
        <v>1760</v>
      </c>
      <c r="B1182" s="14" t="s">
        <v>1773</v>
      </c>
      <c r="C1182" s="14" t="s">
        <v>1756</v>
      </c>
      <c r="D1182" s="14" t="s">
        <v>1772</v>
      </c>
      <c r="E1182" s="14" t="s">
        <v>62</v>
      </c>
      <c r="F1182" s="18">
        <v>1.0</v>
      </c>
      <c r="G1182" s="18">
        <v>0.0</v>
      </c>
      <c r="H1182" s="18">
        <v>0.0</v>
      </c>
      <c r="I1182" s="18">
        <v>0.0</v>
      </c>
      <c r="J1182" s="18">
        <v>0.0</v>
      </c>
      <c r="K1182" s="18">
        <v>0.0</v>
      </c>
      <c r="L1182" s="18">
        <v>0.0</v>
      </c>
      <c r="M1182" s="18">
        <v>0.0</v>
      </c>
      <c r="N1182" s="18">
        <v>0.0</v>
      </c>
      <c r="O1182" s="18">
        <v>0.0</v>
      </c>
      <c r="P1182" s="18">
        <v>0.0</v>
      </c>
      <c r="Q1182" s="18">
        <v>0.0</v>
      </c>
      <c r="R1182" s="18">
        <v>0.0</v>
      </c>
      <c r="S1182" s="18">
        <v>0.0</v>
      </c>
      <c r="T1182" s="18">
        <v>0.0</v>
      </c>
      <c r="U1182" s="18">
        <v>0.0</v>
      </c>
      <c r="V1182" s="18">
        <v>0.0</v>
      </c>
      <c r="W1182" s="18">
        <v>0.0</v>
      </c>
      <c r="X1182" s="18">
        <v>0.0</v>
      </c>
      <c r="Y1182" s="18">
        <v>0.0</v>
      </c>
      <c r="Z1182" s="18">
        <v>0.0</v>
      </c>
      <c r="AA1182" s="18">
        <v>0.0</v>
      </c>
      <c r="AB1182" s="18">
        <v>0.0</v>
      </c>
      <c r="AC1182" s="18">
        <v>0.0</v>
      </c>
      <c r="AD1182" s="18">
        <v>0.0</v>
      </c>
      <c r="AE1182" s="18">
        <v>0.0</v>
      </c>
      <c r="AF1182" s="18">
        <v>0.0</v>
      </c>
      <c r="AG1182" s="18">
        <v>0.0</v>
      </c>
      <c r="AH1182" s="18">
        <v>0.0</v>
      </c>
      <c r="AI1182" s="18">
        <v>0.067816</v>
      </c>
      <c r="AJ1182" s="18">
        <v>0.059199</v>
      </c>
      <c r="AK1182" s="18">
        <v>0.027778</v>
      </c>
      <c r="AL1182" s="19" t="s">
        <v>58</v>
      </c>
      <c r="AM1182" s="19"/>
      <c r="AN1182" s="19"/>
      <c r="AO1182" s="19"/>
      <c r="AP1182" s="19"/>
      <c r="AQ1182" s="19"/>
    </row>
    <row r="1183">
      <c r="A1183" s="14" t="s">
        <v>1774</v>
      </c>
      <c r="B1183" s="14" t="s">
        <v>1775</v>
      </c>
      <c r="C1183" s="14" t="s">
        <v>1756</v>
      </c>
      <c r="D1183" s="14" t="s">
        <v>1776</v>
      </c>
      <c r="E1183" s="17">
        <v>46310.0</v>
      </c>
      <c r="F1183" s="18">
        <v>1.0</v>
      </c>
      <c r="G1183" s="18">
        <v>0.0</v>
      </c>
      <c r="H1183" s="18">
        <v>36.0</v>
      </c>
      <c r="I1183" s="18">
        <v>0.0</v>
      </c>
      <c r="J1183" s="18">
        <v>0.071429</v>
      </c>
      <c r="K1183" s="18">
        <v>0.033333</v>
      </c>
      <c r="L1183" s="18">
        <v>0.611279</v>
      </c>
      <c r="M1183" s="18">
        <v>0.033333</v>
      </c>
      <c r="N1183" s="18">
        <v>1.0</v>
      </c>
      <c r="O1183" s="18">
        <v>0.033333</v>
      </c>
      <c r="P1183" s="18">
        <v>0.033333</v>
      </c>
      <c r="Q1183" s="18">
        <v>0.033333</v>
      </c>
      <c r="R1183" s="18">
        <v>0.033333</v>
      </c>
      <c r="S1183" s="18">
        <v>0.033333</v>
      </c>
      <c r="T1183" s="18">
        <v>0.033333</v>
      </c>
      <c r="U1183" s="18">
        <v>0.033333</v>
      </c>
      <c r="V1183" s="18">
        <v>0.033333</v>
      </c>
      <c r="W1183" s="18">
        <v>0.033333</v>
      </c>
      <c r="X1183" s="18">
        <v>0.033333</v>
      </c>
      <c r="Y1183" s="18">
        <v>0.033333</v>
      </c>
      <c r="Z1183" s="18">
        <v>0.1</v>
      </c>
      <c r="AA1183" s="18">
        <v>0.166667</v>
      </c>
      <c r="AB1183" s="18">
        <v>0.109915</v>
      </c>
      <c r="AC1183" s="18">
        <v>0.13631</v>
      </c>
      <c r="AD1183" s="18">
        <v>0.033333</v>
      </c>
      <c r="AE1183" s="18">
        <v>0.033333</v>
      </c>
      <c r="AF1183" s="18">
        <v>0.033333</v>
      </c>
      <c r="AG1183" s="18">
        <v>0.033333</v>
      </c>
      <c r="AH1183" s="18">
        <v>0.0</v>
      </c>
      <c r="AI1183" s="18">
        <v>0.067816</v>
      </c>
      <c r="AJ1183" s="18">
        <v>0.059199</v>
      </c>
      <c r="AK1183" s="18">
        <v>0.027778</v>
      </c>
      <c r="AL1183" s="19" t="s">
        <v>58</v>
      </c>
      <c r="AM1183" s="19"/>
      <c r="AN1183" s="19"/>
      <c r="AO1183" s="19"/>
      <c r="AP1183" s="19"/>
      <c r="AQ1183" s="19"/>
    </row>
    <row r="1184">
      <c r="A1184" s="14" t="s">
        <v>1754</v>
      </c>
      <c r="B1184" s="14" t="s">
        <v>1777</v>
      </c>
      <c r="C1184" s="14" t="s">
        <v>1756</v>
      </c>
      <c r="D1184" s="14" t="s">
        <v>1776</v>
      </c>
      <c r="E1184" s="14" t="s">
        <v>75</v>
      </c>
      <c r="F1184" s="18">
        <v>2.0</v>
      </c>
      <c r="G1184" s="18">
        <v>0.0</v>
      </c>
      <c r="H1184" s="18">
        <v>106.0</v>
      </c>
      <c r="I1184" s="18">
        <v>0.0</v>
      </c>
      <c r="J1184" s="18">
        <v>0.271429</v>
      </c>
      <c r="K1184" s="18">
        <v>0.272619</v>
      </c>
      <c r="L1184" s="18">
        <v>0.429223</v>
      </c>
      <c r="M1184" s="18">
        <v>0.172619</v>
      </c>
      <c r="N1184" s="18">
        <v>0.633188</v>
      </c>
      <c r="O1184" s="18">
        <v>0.1</v>
      </c>
      <c r="P1184" s="18">
        <v>0.1</v>
      </c>
      <c r="Q1184" s="18">
        <v>0.1</v>
      </c>
      <c r="R1184" s="18">
        <v>0.172619</v>
      </c>
      <c r="S1184" s="18">
        <v>0.172619</v>
      </c>
      <c r="T1184" s="18">
        <v>0.1</v>
      </c>
      <c r="U1184" s="18">
        <v>0.1</v>
      </c>
      <c r="V1184" s="18">
        <v>0.1</v>
      </c>
      <c r="W1184" s="18">
        <v>0.172619</v>
      </c>
      <c r="X1184" s="18">
        <v>0.172619</v>
      </c>
      <c r="Y1184" s="18">
        <v>0.13631</v>
      </c>
      <c r="Z1184" s="18">
        <v>0.1</v>
      </c>
      <c r="AA1184" s="18">
        <v>0.166667</v>
      </c>
      <c r="AB1184" s="18">
        <v>0.109915</v>
      </c>
      <c r="AC1184" s="18">
        <v>0.13631</v>
      </c>
      <c r="AD1184" s="18">
        <v>0.1</v>
      </c>
      <c r="AE1184" s="18">
        <v>0.172619</v>
      </c>
      <c r="AF1184" s="18">
        <v>0.160325</v>
      </c>
      <c r="AG1184" s="18">
        <v>0.13631</v>
      </c>
      <c r="AH1184" s="18">
        <v>0.0</v>
      </c>
      <c r="AI1184" s="18">
        <v>0.067816</v>
      </c>
      <c r="AJ1184" s="18">
        <v>0.059199</v>
      </c>
      <c r="AK1184" s="18">
        <v>0.027778</v>
      </c>
      <c r="AL1184" s="19" t="s">
        <v>58</v>
      </c>
      <c r="AM1184" s="19"/>
      <c r="AN1184" s="19"/>
      <c r="AO1184" s="19"/>
      <c r="AP1184" s="19"/>
      <c r="AQ1184" s="19"/>
    </row>
    <row r="1185">
      <c r="A1185" s="14" t="s">
        <v>1758</v>
      </c>
      <c r="B1185" s="14" t="s">
        <v>1778</v>
      </c>
      <c r="C1185" s="14" t="s">
        <v>1756</v>
      </c>
      <c r="D1185" s="14" t="s">
        <v>1776</v>
      </c>
      <c r="E1185" s="14" t="s">
        <v>60</v>
      </c>
      <c r="F1185" s="18">
        <v>7.0</v>
      </c>
      <c r="G1185" s="18">
        <v>2.0</v>
      </c>
      <c r="H1185" s="18">
        <v>686.0</v>
      </c>
      <c r="I1185" s="18">
        <v>250.0</v>
      </c>
      <c r="J1185" s="18">
        <v>0.357143</v>
      </c>
      <c r="K1185" s="18">
        <v>0.71978</v>
      </c>
      <c r="L1185" s="18">
        <v>1.713437</v>
      </c>
      <c r="M1185" s="18">
        <v>0.553114</v>
      </c>
      <c r="N1185" s="18">
        <v>0.768448</v>
      </c>
      <c r="O1185" s="18">
        <v>0.0</v>
      </c>
      <c r="P1185" s="18">
        <v>0.0</v>
      </c>
      <c r="Q1185" s="18">
        <v>0.0</v>
      </c>
      <c r="R1185" s="18">
        <v>0.033333</v>
      </c>
      <c r="S1185" s="18">
        <v>0.133333</v>
      </c>
      <c r="T1185" s="18">
        <v>0.033333</v>
      </c>
      <c r="U1185" s="18">
        <v>0.033333</v>
      </c>
      <c r="V1185" s="18">
        <v>0.133333</v>
      </c>
      <c r="W1185" s="18">
        <v>0.166667</v>
      </c>
      <c r="X1185" s="18">
        <v>0.166667</v>
      </c>
      <c r="Y1185" s="18">
        <v>0.102826</v>
      </c>
      <c r="Z1185" s="18">
        <v>0.1</v>
      </c>
      <c r="AA1185" s="18">
        <v>0.166667</v>
      </c>
      <c r="AB1185" s="18">
        <v>0.109915</v>
      </c>
      <c r="AC1185" s="18">
        <v>0.13631</v>
      </c>
      <c r="AD1185" s="18">
        <v>0.033333</v>
      </c>
      <c r="AE1185" s="18">
        <v>0.067816</v>
      </c>
      <c r="AF1185" s="18">
        <v>0.075288</v>
      </c>
      <c r="AG1185" s="18">
        <v>0.027778</v>
      </c>
      <c r="AH1185" s="18">
        <v>0.0</v>
      </c>
      <c r="AI1185" s="18">
        <v>0.067816</v>
      </c>
      <c r="AJ1185" s="18">
        <v>0.059199</v>
      </c>
      <c r="AK1185" s="18">
        <v>0.027778</v>
      </c>
      <c r="AL1185" s="19" t="s">
        <v>58</v>
      </c>
      <c r="AM1185" s="19"/>
      <c r="AN1185" s="19"/>
      <c r="AO1185" s="19"/>
      <c r="AP1185" s="19"/>
      <c r="AQ1185" s="19"/>
    </row>
    <row r="1186">
      <c r="A1186" s="14" t="s">
        <v>1779</v>
      </c>
      <c r="B1186" s="14" t="s">
        <v>1780</v>
      </c>
      <c r="C1186" s="14" t="s">
        <v>1756</v>
      </c>
      <c r="D1186" s="14" t="s">
        <v>1776</v>
      </c>
      <c r="E1186" s="20">
        <v>46300.0</v>
      </c>
      <c r="F1186" s="18">
        <v>1.0</v>
      </c>
      <c r="G1186" s="18">
        <v>0.0</v>
      </c>
      <c r="H1186" s="18">
        <v>36.0</v>
      </c>
      <c r="I1186" s="18">
        <v>0.0</v>
      </c>
      <c r="J1186" s="18">
        <v>0.392857</v>
      </c>
      <c r="K1186" s="18">
        <v>0.183333</v>
      </c>
      <c r="L1186" s="18">
        <v>0.554798</v>
      </c>
      <c r="M1186" s="18">
        <v>0.183333</v>
      </c>
      <c r="N1186" s="18">
        <v>1.0</v>
      </c>
      <c r="O1186" s="18">
        <v>0.183333</v>
      </c>
      <c r="P1186" s="18">
        <v>0.183333</v>
      </c>
      <c r="Q1186" s="18">
        <v>0.183333</v>
      </c>
      <c r="R1186" s="18">
        <v>0.183333</v>
      </c>
      <c r="S1186" s="18">
        <v>0.183333</v>
      </c>
      <c r="T1186" s="18">
        <v>0.183333</v>
      </c>
      <c r="U1186" s="18">
        <v>0.183333</v>
      </c>
      <c r="V1186" s="18">
        <v>0.183333</v>
      </c>
      <c r="W1186" s="18">
        <v>0.183333</v>
      </c>
      <c r="X1186" s="18">
        <v>0.183333</v>
      </c>
      <c r="Y1186" s="18">
        <v>0.183333</v>
      </c>
      <c r="Z1186" s="18">
        <v>0.1</v>
      </c>
      <c r="AA1186" s="18">
        <v>0.166667</v>
      </c>
      <c r="AB1186" s="18">
        <v>0.109915</v>
      </c>
      <c r="AC1186" s="18">
        <v>0.13631</v>
      </c>
      <c r="AD1186" s="18">
        <v>0.183333</v>
      </c>
      <c r="AE1186" s="18">
        <v>0.183333</v>
      </c>
      <c r="AF1186" s="18">
        <v>0.183333</v>
      </c>
      <c r="AG1186" s="18">
        <v>0.183333</v>
      </c>
      <c r="AH1186" s="18">
        <v>0.0</v>
      </c>
      <c r="AI1186" s="18">
        <v>0.067816</v>
      </c>
      <c r="AJ1186" s="18">
        <v>0.059199</v>
      </c>
      <c r="AK1186" s="18">
        <v>0.027778</v>
      </c>
      <c r="AL1186" s="19" t="s">
        <v>58</v>
      </c>
      <c r="AM1186" s="19"/>
      <c r="AN1186" s="19"/>
      <c r="AO1186" s="19"/>
      <c r="AP1186" s="19"/>
      <c r="AQ1186" s="19"/>
    </row>
    <row r="1187">
      <c r="A1187" s="14" t="s">
        <v>1781</v>
      </c>
      <c r="B1187" s="14" t="s">
        <v>1782</v>
      </c>
      <c r="C1187" s="14" t="s">
        <v>1783</v>
      </c>
      <c r="D1187" s="14" t="s">
        <v>1131</v>
      </c>
      <c r="E1187" s="14" t="s">
        <v>88</v>
      </c>
      <c r="F1187" s="18">
        <v>1.0</v>
      </c>
      <c r="G1187" s="18">
        <v>0.0</v>
      </c>
      <c r="H1187" s="18">
        <v>284.0</v>
      </c>
      <c r="I1187" s="18">
        <v>0.0</v>
      </c>
      <c r="J1187" s="18">
        <v>2.153846</v>
      </c>
      <c r="K1187" s="18">
        <v>1.968966</v>
      </c>
      <c r="L1187" s="18">
        <v>1.935885</v>
      </c>
      <c r="M1187" s="18">
        <v>1.968966</v>
      </c>
      <c r="N1187" s="18">
        <v>1.0</v>
      </c>
      <c r="O1187" s="18">
        <v>1.968966</v>
      </c>
      <c r="P1187" s="18">
        <v>1.968966</v>
      </c>
      <c r="Q1187" s="18">
        <v>1.968966</v>
      </c>
      <c r="R1187" s="18">
        <v>1.968966</v>
      </c>
      <c r="S1187" s="18">
        <v>1.968966</v>
      </c>
      <c r="T1187" s="18">
        <v>1.968966</v>
      </c>
      <c r="U1187" s="18">
        <v>1.968966</v>
      </c>
      <c r="V1187" s="18">
        <v>1.968966</v>
      </c>
      <c r="W1187" s="18">
        <v>1.968966</v>
      </c>
      <c r="X1187" s="18">
        <v>1.968966</v>
      </c>
      <c r="Y1187" s="18">
        <v>1.968966</v>
      </c>
      <c r="Z1187" s="18">
        <v>0.0</v>
      </c>
      <c r="AA1187" s="18">
        <v>1.968966</v>
      </c>
      <c r="AB1187" s="18">
        <v>0.287248</v>
      </c>
      <c r="AC1187" s="18">
        <v>0.340476</v>
      </c>
      <c r="AD1187" s="18">
        <v>1.016923</v>
      </c>
      <c r="AE1187" s="18">
        <v>1.354063</v>
      </c>
      <c r="AF1187" s="18">
        <v>1.999779</v>
      </c>
      <c r="AG1187" s="18">
        <v>1.968966</v>
      </c>
      <c r="AH1187" s="18">
        <v>0.0</v>
      </c>
      <c r="AI1187" s="18">
        <v>0.347573</v>
      </c>
      <c r="AJ1187" s="18">
        <v>0.337744</v>
      </c>
      <c r="AK1187" s="18">
        <v>0.255607</v>
      </c>
      <c r="AL1187" s="19" t="s">
        <v>58</v>
      </c>
      <c r="AM1187" s="19"/>
      <c r="AN1187" s="19"/>
      <c r="AO1187" s="19"/>
      <c r="AP1187" s="19"/>
      <c r="AQ1187" s="19"/>
    </row>
    <row r="1188">
      <c r="A1188" s="14" t="s">
        <v>1784</v>
      </c>
      <c r="B1188" s="14" t="s">
        <v>1785</v>
      </c>
      <c r="C1188" s="14" t="s">
        <v>1783</v>
      </c>
      <c r="D1188" s="14" t="s">
        <v>1131</v>
      </c>
      <c r="E1188" s="17">
        <v>46310.0</v>
      </c>
      <c r="F1188" s="18">
        <v>1.0</v>
      </c>
      <c r="G1188" s="18">
        <v>0.0</v>
      </c>
      <c r="H1188" s="18">
        <v>209.0</v>
      </c>
      <c r="I1188" s="18">
        <v>0.0</v>
      </c>
      <c r="J1188" s="18">
        <v>0.607143</v>
      </c>
      <c r="K1188" s="18">
        <v>0.340476</v>
      </c>
      <c r="L1188" s="18">
        <v>0.420145</v>
      </c>
      <c r="M1188" s="18">
        <v>0.340476</v>
      </c>
      <c r="N1188" s="18">
        <v>1.0</v>
      </c>
      <c r="O1188" s="18">
        <v>0.340476</v>
      </c>
      <c r="P1188" s="18">
        <v>0.340476</v>
      </c>
      <c r="Q1188" s="18">
        <v>0.340476</v>
      </c>
      <c r="R1188" s="18">
        <v>0.340476</v>
      </c>
      <c r="S1188" s="18">
        <v>0.340476</v>
      </c>
      <c r="T1188" s="18">
        <v>0.340476</v>
      </c>
      <c r="U1188" s="18">
        <v>0.340476</v>
      </c>
      <c r="V1188" s="18">
        <v>0.340476</v>
      </c>
      <c r="W1188" s="18">
        <v>0.340476</v>
      </c>
      <c r="X1188" s="18">
        <v>0.340476</v>
      </c>
      <c r="Y1188" s="18">
        <v>0.340476</v>
      </c>
      <c r="Z1188" s="18">
        <v>0.0</v>
      </c>
      <c r="AA1188" s="18">
        <v>1.968966</v>
      </c>
      <c r="AB1188" s="18">
        <v>0.287248</v>
      </c>
      <c r="AC1188" s="18">
        <v>0.340476</v>
      </c>
      <c r="AD1188" s="18">
        <v>0.166667</v>
      </c>
      <c r="AE1188" s="18">
        <v>0.340476</v>
      </c>
      <c r="AF1188" s="18">
        <v>1.187417</v>
      </c>
      <c r="AG1188" s="18">
        <v>0.340476</v>
      </c>
      <c r="AH1188" s="18">
        <v>0.0</v>
      </c>
      <c r="AI1188" s="18">
        <v>0.347573</v>
      </c>
      <c r="AJ1188" s="18">
        <v>0.337744</v>
      </c>
      <c r="AK1188" s="18">
        <v>0.255607</v>
      </c>
      <c r="AL1188" s="19" t="s">
        <v>58</v>
      </c>
      <c r="AM1188" s="19"/>
      <c r="AN1188" s="19"/>
      <c r="AO1188" s="19"/>
      <c r="AP1188" s="19"/>
      <c r="AQ1188" s="19"/>
    </row>
    <row r="1189">
      <c r="A1189" s="14" t="s">
        <v>1786</v>
      </c>
      <c r="B1189" s="14" t="s">
        <v>1787</v>
      </c>
      <c r="C1189" s="14" t="s">
        <v>1783</v>
      </c>
      <c r="D1189" s="14" t="s">
        <v>1131</v>
      </c>
      <c r="E1189" s="14" t="s">
        <v>60</v>
      </c>
      <c r="F1189" s="18">
        <v>1.0</v>
      </c>
      <c r="G1189" s="18">
        <v>0.0</v>
      </c>
      <c r="H1189" s="18">
        <v>0.0</v>
      </c>
      <c r="I1189" s="18">
        <v>0.0</v>
      </c>
      <c r="J1189" s="18">
        <v>0.0</v>
      </c>
      <c r="K1189" s="18">
        <v>0.0</v>
      </c>
      <c r="L1189" s="18">
        <v>0.0</v>
      </c>
      <c r="M1189" s="18">
        <v>0.0</v>
      </c>
      <c r="N1189" s="18">
        <v>0.0</v>
      </c>
      <c r="O1189" s="18">
        <v>0.0</v>
      </c>
      <c r="P1189" s="18">
        <v>0.0</v>
      </c>
      <c r="Q1189" s="18">
        <v>0.0</v>
      </c>
      <c r="R1189" s="18">
        <v>0.0</v>
      </c>
      <c r="S1189" s="18">
        <v>0.0</v>
      </c>
      <c r="T1189" s="18">
        <v>0.0</v>
      </c>
      <c r="U1189" s="18">
        <v>0.0</v>
      </c>
      <c r="V1189" s="18">
        <v>0.0</v>
      </c>
      <c r="W1189" s="18">
        <v>0.0</v>
      </c>
      <c r="X1189" s="18">
        <v>0.0</v>
      </c>
      <c r="Y1189" s="18">
        <v>0.0</v>
      </c>
      <c r="Z1189" s="18">
        <v>0.0</v>
      </c>
      <c r="AA1189" s="18">
        <v>1.968966</v>
      </c>
      <c r="AB1189" s="18">
        <v>0.287248</v>
      </c>
      <c r="AC1189" s="18">
        <v>0.340476</v>
      </c>
      <c r="AD1189" s="18">
        <v>0.063241</v>
      </c>
      <c r="AE1189" s="18">
        <v>0.130093</v>
      </c>
      <c r="AF1189" s="18">
        <v>0.181493</v>
      </c>
      <c r="AG1189" s="18">
        <v>0.082168</v>
      </c>
      <c r="AH1189" s="18">
        <v>0.0</v>
      </c>
      <c r="AI1189" s="18">
        <v>0.347573</v>
      </c>
      <c r="AJ1189" s="18">
        <v>0.337744</v>
      </c>
      <c r="AK1189" s="18">
        <v>0.255607</v>
      </c>
      <c r="AL1189" s="19" t="s">
        <v>58</v>
      </c>
      <c r="AM1189" s="19"/>
      <c r="AN1189" s="19"/>
      <c r="AO1189" s="19"/>
      <c r="AP1189" s="19"/>
      <c r="AQ1189" s="19"/>
    </row>
    <row r="1190">
      <c r="A1190" s="14" t="s">
        <v>1788</v>
      </c>
      <c r="B1190" s="14" t="s">
        <v>1789</v>
      </c>
      <c r="C1190" s="14" t="s">
        <v>1783</v>
      </c>
      <c r="D1190" s="14" t="s">
        <v>1131</v>
      </c>
      <c r="E1190" s="20">
        <v>46300.0</v>
      </c>
      <c r="F1190" s="18">
        <v>1.0</v>
      </c>
      <c r="G1190" s="18">
        <v>0.0</v>
      </c>
      <c r="H1190" s="18">
        <v>132.0</v>
      </c>
      <c r="I1190" s="18">
        <v>0.0</v>
      </c>
      <c r="J1190" s="18">
        <v>1.078943</v>
      </c>
      <c r="K1190" s="18">
        <v>1.999272</v>
      </c>
      <c r="L1190" s="18">
        <v>1.45891</v>
      </c>
      <c r="M1190" s="18">
        <v>1.999272</v>
      </c>
      <c r="N1190" s="18">
        <v>1.0</v>
      </c>
      <c r="O1190" s="18">
        <v>1.999272</v>
      </c>
      <c r="P1190" s="18">
        <v>1.999272</v>
      </c>
      <c r="Q1190" s="18">
        <v>1.999272</v>
      </c>
      <c r="R1190" s="18">
        <v>1.999272</v>
      </c>
      <c r="S1190" s="18">
        <v>1.999272</v>
      </c>
      <c r="T1190" s="18">
        <v>1.999272</v>
      </c>
      <c r="U1190" s="18">
        <v>1.999272</v>
      </c>
      <c r="V1190" s="18">
        <v>1.999272</v>
      </c>
      <c r="W1190" s="18">
        <v>1.999272</v>
      </c>
      <c r="X1190" s="18">
        <v>1.999272</v>
      </c>
      <c r="Y1190" s="18">
        <v>1.999272</v>
      </c>
      <c r="Z1190" s="18">
        <v>0.0</v>
      </c>
      <c r="AA1190" s="18">
        <v>1.968966</v>
      </c>
      <c r="AB1190" s="18">
        <v>0.287248</v>
      </c>
      <c r="AC1190" s="18">
        <v>0.340476</v>
      </c>
      <c r="AD1190" s="18">
        <v>0.505611</v>
      </c>
      <c r="AE1190" s="18">
        <v>0.69555</v>
      </c>
      <c r="AF1190" s="18">
        <v>1.049429</v>
      </c>
      <c r="AG1190" s="18">
        <v>1.32134</v>
      </c>
      <c r="AH1190" s="18">
        <v>0.0</v>
      </c>
      <c r="AI1190" s="18">
        <v>0.347573</v>
      </c>
      <c r="AJ1190" s="18">
        <v>0.337744</v>
      </c>
      <c r="AK1190" s="18">
        <v>0.255607</v>
      </c>
      <c r="AL1190" s="19" t="s">
        <v>58</v>
      </c>
      <c r="AM1190" s="19"/>
      <c r="AN1190" s="19"/>
      <c r="AO1190" s="19"/>
      <c r="AP1190" s="19"/>
      <c r="AQ1190" s="19"/>
    </row>
    <row r="1191">
      <c r="A1191" s="14" t="s">
        <v>1790</v>
      </c>
      <c r="B1191" s="14" t="s">
        <v>1130</v>
      </c>
      <c r="C1191" s="14" t="s">
        <v>1783</v>
      </c>
      <c r="D1191" s="14" t="s">
        <v>1131</v>
      </c>
      <c r="E1191" s="14" t="s">
        <v>62</v>
      </c>
      <c r="F1191" s="18">
        <v>10.0</v>
      </c>
      <c r="G1191" s="18">
        <v>1.0</v>
      </c>
      <c r="H1191" s="18">
        <v>48.0</v>
      </c>
      <c r="I1191" s="18">
        <v>48.0</v>
      </c>
      <c r="J1191" s="18">
        <v>0.0</v>
      </c>
      <c r="K1191" s="18">
        <v>0.0</v>
      </c>
      <c r="L1191" s="18">
        <v>0.0</v>
      </c>
      <c r="M1191" s="18">
        <v>0.0</v>
      </c>
      <c r="N1191" s="18">
        <v>0.0</v>
      </c>
      <c r="O1191" s="18">
        <v>0.0</v>
      </c>
      <c r="P1191" s="18">
        <v>0.0</v>
      </c>
      <c r="Q1191" s="18">
        <v>0.0</v>
      </c>
      <c r="R1191" s="18">
        <v>0.0</v>
      </c>
      <c r="S1191" s="18">
        <v>0.0</v>
      </c>
      <c r="T1191" s="18">
        <v>0.0</v>
      </c>
      <c r="U1191" s="18">
        <v>0.0</v>
      </c>
      <c r="V1191" s="18">
        <v>0.0</v>
      </c>
      <c r="W1191" s="18">
        <v>0.0</v>
      </c>
      <c r="X1191" s="18">
        <v>0.0</v>
      </c>
      <c r="Y1191" s="18">
        <v>0.0</v>
      </c>
      <c r="Z1191" s="18">
        <v>0.0</v>
      </c>
      <c r="AA1191" s="18">
        <v>1.968966</v>
      </c>
      <c r="AB1191" s="18">
        <v>0.287248</v>
      </c>
      <c r="AC1191" s="18">
        <v>0.340476</v>
      </c>
      <c r="AD1191" s="18">
        <v>0.0</v>
      </c>
      <c r="AE1191" s="18">
        <v>0.0</v>
      </c>
      <c r="AF1191" s="18">
        <v>0.0</v>
      </c>
      <c r="AG1191" s="18">
        <v>0.0</v>
      </c>
      <c r="AH1191" s="18">
        <v>0.0</v>
      </c>
      <c r="AI1191" s="18">
        <v>0.347573</v>
      </c>
      <c r="AJ1191" s="18">
        <v>0.337744</v>
      </c>
      <c r="AK1191" s="18">
        <v>0.255607</v>
      </c>
      <c r="AL1191" s="19" t="s">
        <v>58</v>
      </c>
      <c r="AM1191" s="19"/>
      <c r="AN1191" s="19"/>
      <c r="AO1191" s="19"/>
      <c r="AP1191" s="19"/>
      <c r="AQ1191" s="19"/>
    </row>
    <row r="1192">
      <c r="A1192" s="14" t="s">
        <v>1784</v>
      </c>
      <c r="B1192" s="14" t="s">
        <v>1791</v>
      </c>
      <c r="C1192" s="14" t="s">
        <v>1783</v>
      </c>
      <c r="D1192" s="14" t="s">
        <v>1792</v>
      </c>
      <c r="E1192" s="17">
        <v>46310.0</v>
      </c>
      <c r="F1192" s="18">
        <v>2.0</v>
      </c>
      <c r="G1192" s="18">
        <v>0.0</v>
      </c>
      <c r="H1192" s="18">
        <v>0.0</v>
      </c>
      <c r="I1192" s="18">
        <v>0.0</v>
      </c>
      <c r="J1192" s="18">
        <v>0.0</v>
      </c>
      <c r="K1192" s="18">
        <v>0.0</v>
      </c>
      <c r="L1192" s="18">
        <v>0.0</v>
      </c>
      <c r="M1192" s="18">
        <v>0.0</v>
      </c>
      <c r="N1192" s="18">
        <v>0.0</v>
      </c>
      <c r="O1192" s="18">
        <v>0.0</v>
      </c>
      <c r="P1192" s="18">
        <v>0.0</v>
      </c>
      <c r="Q1192" s="18">
        <v>0.0</v>
      </c>
      <c r="R1192" s="18">
        <v>0.0</v>
      </c>
      <c r="S1192" s="18">
        <v>0.0</v>
      </c>
      <c r="T1192" s="18">
        <v>0.0</v>
      </c>
      <c r="U1192" s="18">
        <v>0.0</v>
      </c>
      <c r="V1192" s="18">
        <v>0.0</v>
      </c>
      <c r="W1192" s="18">
        <v>0.0</v>
      </c>
      <c r="X1192" s="18">
        <v>0.0</v>
      </c>
      <c r="Y1192" s="18">
        <v>0.0</v>
      </c>
      <c r="Z1192" s="18">
        <v>0.0</v>
      </c>
      <c r="AA1192" s="18">
        <v>1.0</v>
      </c>
      <c r="AB1192" s="18">
        <v>0.022619</v>
      </c>
      <c r="AC1192" s="18">
        <v>0.0</v>
      </c>
      <c r="AD1192" s="18">
        <v>0.166667</v>
      </c>
      <c r="AE1192" s="18">
        <v>0.340476</v>
      </c>
      <c r="AF1192" s="18">
        <v>1.187417</v>
      </c>
      <c r="AG1192" s="18">
        <v>0.340476</v>
      </c>
      <c r="AH1192" s="18">
        <v>0.0</v>
      </c>
      <c r="AI1192" s="18">
        <v>0.347573</v>
      </c>
      <c r="AJ1192" s="18">
        <v>0.337744</v>
      </c>
      <c r="AK1192" s="18">
        <v>0.255607</v>
      </c>
      <c r="AL1192" s="19" t="s">
        <v>58</v>
      </c>
      <c r="AM1192" s="19"/>
      <c r="AN1192" s="19"/>
      <c r="AO1192" s="19"/>
      <c r="AP1192" s="19"/>
      <c r="AQ1192" s="19"/>
    </row>
    <row r="1193">
      <c r="A1193" s="14" t="s">
        <v>1793</v>
      </c>
      <c r="B1193" s="14" t="s">
        <v>1794</v>
      </c>
      <c r="C1193" s="14" t="s">
        <v>1783</v>
      </c>
      <c r="D1193" s="14" t="s">
        <v>1792</v>
      </c>
      <c r="E1193" s="14" t="s">
        <v>72</v>
      </c>
      <c r="F1193" s="18">
        <v>7.0</v>
      </c>
      <c r="G1193" s="18">
        <v>0.0</v>
      </c>
      <c r="H1193" s="18">
        <v>0.0</v>
      </c>
      <c r="I1193" s="18">
        <v>0.0</v>
      </c>
      <c r="J1193" s="18">
        <v>0.0</v>
      </c>
      <c r="K1193" s="18">
        <v>1.583333</v>
      </c>
      <c r="L1193" s="18">
        <v>0.342649</v>
      </c>
      <c r="M1193" s="18">
        <v>1.583333</v>
      </c>
      <c r="N1193" s="18">
        <v>1.0</v>
      </c>
      <c r="O1193" s="18">
        <v>0.0</v>
      </c>
      <c r="P1193" s="18">
        <v>0.0</v>
      </c>
      <c r="Q1193" s="18">
        <v>0.0</v>
      </c>
      <c r="R1193" s="18">
        <v>0.0</v>
      </c>
      <c r="S1193" s="18">
        <v>0.0</v>
      </c>
      <c r="T1193" s="18">
        <v>0.583333</v>
      </c>
      <c r="U1193" s="18">
        <v>0.583333</v>
      </c>
      <c r="V1193" s="18">
        <v>0.583333</v>
      </c>
      <c r="W1193" s="18">
        <v>1.0</v>
      </c>
      <c r="X1193" s="18">
        <v>1.0</v>
      </c>
      <c r="Y1193" s="18">
        <v>0.22619</v>
      </c>
      <c r="Z1193" s="18">
        <v>0.0</v>
      </c>
      <c r="AA1193" s="18">
        <v>1.0</v>
      </c>
      <c r="AB1193" s="18">
        <v>0.022619</v>
      </c>
      <c r="AC1193" s="18">
        <v>0.0</v>
      </c>
      <c r="AD1193" s="18">
        <v>0.2</v>
      </c>
      <c r="AE1193" s="18">
        <v>0.337037</v>
      </c>
      <c r="AF1193" s="18">
        <v>1.157364</v>
      </c>
      <c r="AG1193" s="18">
        <v>1.009962</v>
      </c>
      <c r="AH1193" s="18">
        <v>0.0</v>
      </c>
      <c r="AI1193" s="18">
        <v>0.347573</v>
      </c>
      <c r="AJ1193" s="18">
        <v>0.337744</v>
      </c>
      <c r="AK1193" s="18">
        <v>0.255607</v>
      </c>
      <c r="AL1193" s="19" t="s">
        <v>58</v>
      </c>
      <c r="AM1193" s="19"/>
      <c r="AN1193" s="19"/>
      <c r="AO1193" s="19"/>
      <c r="AP1193" s="19"/>
      <c r="AQ1193" s="19"/>
    </row>
    <row r="1194">
      <c r="A1194" s="14" t="s">
        <v>1795</v>
      </c>
      <c r="B1194" s="14" t="s">
        <v>1796</v>
      </c>
      <c r="C1194" s="14" t="s">
        <v>1783</v>
      </c>
      <c r="D1194" s="14" t="s">
        <v>1792</v>
      </c>
      <c r="E1194" s="14" t="s">
        <v>75</v>
      </c>
      <c r="F1194" s="18">
        <v>2.0</v>
      </c>
      <c r="G1194" s="18">
        <v>0.0</v>
      </c>
      <c r="H1194" s="18">
        <v>0.0</v>
      </c>
      <c r="I1194" s="18">
        <v>0.0</v>
      </c>
      <c r="J1194" s="18">
        <v>0.0</v>
      </c>
      <c r="K1194" s="18">
        <v>0.0</v>
      </c>
      <c r="L1194" s="18">
        <v>0.0</v>
      </c>
      <c r="M1194" s="18">
        <v>0.0</v>
      </c>
      <c r="N1194" s="18">
        <v>0.0</v>
      </c>
      <c r="O1194" s="18">
        <v>0.0</v>
      </c>
      <c r="P1194" s="18">
        <v>0.0</v>
      </c>
      <c r="Q1194" s="18">
        <v>0.0</v>
      </c>
      <c r="R1194" s="18">
        <v>0.0</v>
      </c>
      <c r="S1194" s="18">
        <v>0.0</v>
      </c>
      <c r="T1194" s="18">
        <v>0.0</v>
      </c>
      <c r="U1194" s="18">
        <v>0.0</v>
      </c>
      <c r="V1194" s="18">
        <v>0.0</v>
      </c>
      <c r="W1194" s="18">
        <v>0.0</v>
      </c>
      <c r="X1194" s="18">
        <v>0.0</v>
      </c>
      <c r="Y1194" s="18">
        <v>0.0</v>
      </c>
      <c r="Z1194" s="18">
        <v>0.0</v>
      </c>
      <c r="AA1194" s="18">
        <v>1.0</v>
      </c>
      <c r="AB1194" s="18">
        <v>0.022619</v>
      </c>
      <c r="AC1194" s="18">
        <v>0.0</v>
      </c>
      <c r="AD1194" s="18">
        <v>0.129167</v>
      </c>
      <c r="AE1194" s="18">
        <v>0.433333</v>
      </c>
      <c r="AF1194" s="18">
        <v>0.630883</v>
      </c>
      <c r="AG1194" s="18">
        <v>0.288095</v>
      </c>
      <c r="AH1194" s="18">
        <v>0.0</v>
      </c>
      <c r="AI1194" s="18">
        <v>0.347573</v>
      </c>
      <c r="AJ1194" s="18">
        <v>0.337744</v>
      </c>
      <c r="AK1194" s="18">
        <v>0.255607</v>
      </c>
      <c r="AL1194" s="19" t="s">
        <v>58</v>
      </c>
      <c r="AM1194" s="19"/>
      <c r="AN1194" s="19"/>
      <c r="AO1194" s="19"/>
      <c r="AP1194" s="19"/>
      <c r="AQ1194" s="19"/>
    </row>
    <row r="1195">
      <c r="A1195" s="14" t="s">
        <v>1786</v>
      </c>
      <c r="B1195" s="14" t="s">
        <v>1797</v>
      </c>
      <c r="C1195" s="14" t="s">
        <v>1783</v>
      </c>
      <c r="D1195" s="14" t="s">
        <v>1792</v>
      </c>
      <c r="E1195" s="14" t="s">
        <v>60</v>
      </c>
      <c r="F1195" s="18">
        <v>1.0</v>
      </c>
      <c r="G1195" s="18">
        <v>0.0</v>
      </c>
      <c r="H1195" s="18">
        <v>0.0</v>
      </c>
      <c r="I1195" s="18">
        <v>0.0</v>
      </c>
      <c r="J1195" s="18">
        <v>0.0</v>
      </c>
      <c r="K1195" s="18">
        <v>0.0</v>
      </c>
      <c r="L1195" s="18">
        <v>0.0</v>
      </c>
      <c r="M1195" s="18">
        <v>0.0</v>
      </c>
      <c r="N1195" s="18">
        <v>0.0</v>
      </c>
      <c r="O1195" s="18">
        <v>0.0</v>
      </c>
      <c r="P1195" s="18">
        <v>0.0</v>
      </c>
      <c r="Q1195" s="18">
        <v>0.0</v>
      </c>
      <c r="R1195" s="18">
        <v>0.0</v>
      </c>
      <c r="S1195" s="18">
        <v>0.0</v>
      </c>
      <c r="T1195" s="18">
        <v>0.0</v>
      </c>
      <c r="U1195" s="18">
        <v>0.0</v>
      </c>
      <c r="V1195" s="18">
        <v>0.0</v>
      </c>
      <c r="W1195" s="18">
        <v>0.0</v>
      </c>
      <c r="X1195" s="18">
        <v>0.0</v>
      </c>
      <c r="Y1195" s="18">
        <v>0.0</v>
      </c>
      <c r="Z1195" s="18">
        <v>0.0</v>
      </c>
      <c r="AA1195" s="18">
        <v>1.0</v>
      </c>
      <c r="AB1195" s="18">
        <v>0.022619</v>
      </c>
      <c r="AC1195" s="18">
        <v>0.0</v>
      </c>
      <c r="AD1195" s="18">
        <v>0.063241</v>
      </c>
      <c r="AE1195" s="18">
        <v>0.130093</v>
      </c>
      <c r="AF1195" s="18">
        <v>0.181493</v>
      </c>
      <c r="AG1195" s="18">
        <v>0.082168</v>
      </c>
      <c r="AH1195" s="18">
        <v>0.0</v>
      </c>
      <c r="AI1195" s="18">
        <v>0.347573</v>
      </c>
      <c r="AJ1195" s="18">
        <v>0.337744</v>
      </c>
      <c r="AK1195" s="18">
        <v>0.255607</v>
      </c>
      <c r="AL1195" s="19" t="s">
        <v>58</v>
      </c>
      <c r="AM1195" s="19"/>
      <c r="AN1195" s="19"/>
      <c r="AO1195" s="19"/>
      <c r="AP1195" s="19"/>
      <c r="AQ1195" s="19"/>
    </row>
    <row r="1196">
      <c r="A1196" s="14" t="s">
        <v>1790</v>
      </c>
      <c r="B1196" s="14" t="s">
        <v>1798</v>
      </c>
      <c r="C1196" s="14" t="s">
        <v>1783</v>
      </c>
      <c r="D1196" s="14" t="s">
        <v>1792</v>
      </c>
      <c r="E1196" s="14" t="s">
        <v>62</v>
      </c>
      <c r="F1196" s="18">
        <v>58.0</v>
      </c>
      <c r="G1196" s="18">
        <v>0.0</v>
      </c>
      <c r="H1196" s="18">
        <v>0.0</v>
      </c>
      <c r="I1196" s="18">
        <v>0.0</v>
      </c>
      <c r="J1196" s="18">
        <v>0.0</v>
      </c>
      <c r="K1196" s="18">
        <v>0.0</v>
      </c>
      <c r="L1196" s="18">
        <v>0.0</v>
      </c>
      <c r="M1196" s="18">
        <v>0.0</v>
      </c>
      <c r="N1196" s="18">
        <v>0.0</v>
      </c>
      <c r="O1196" s="18">
        <v>0.0</v>
      </c>
      <c r="P1196" s="18">
        <v>0.0</v>
      </c>
      <c r="Q1196" s="18">
        <v>0.0</v>
      </c>
      <c r="R1196" s="18">
        <v>0.0</v>
      </c>
      <c r="S1196" s="18">
        <v>0.0</v>
      </c>
      <c r="T1196" s="18">
        <v>0.0</v>
      </c>
      <c r="U1196" s="18">
        <v>0.0</v>
      </c>
      <c r="V1196" s="18">
        <v>0.0</v>
      </c>
      <c r="W1196" s="18">
        <v>0.0</v>
      </c>
      <c r="X1196" s="18">
        <v>0.0</v>
      </c>
      <c r="Y1196" s="18">
        <v>0.0</v>
      </c>
      <c r="Z1196" s="18">
        <v>0.0</v>
      </c>
      <c r="AA1196" s="18">
        <v>1.0</v>
      </c>
      <c r="AB1196" s="18">
        <v>0.022619</v>
      </c>
      <c r="AC1196" s="18">
        <v>0.0</v>
      </c>
      <c r="AD1196" s="18">
        <v>0.0</v>
      </c>
      <c r="AE1196" s="18">
        <v>0.0</v>
      </c>
      <c r="AF1196" s="18">
        <v>0.0</v>
      </c>
      <c r="AG1196" s="18">
        <v>0.0</v>
      </c>
      <c r="AH1196" s="18">
        <v>0.0</v>
      </c>
      <c r="AI1196" s="18">
        <v>0.347573</v>
      </c>
      <c r="AJ1196" s="18">
        <v>0.337744</v>
      </c>
      <c r="AK1196" s="18">
        <v>0.255607</v>
      </c>
      <c r="AL1196" s="19" t="s">
        <v>58</v>
      </c>
      <c r="AM1196" s="19"/>
      <c r="AN1196" s="19"/>
      <c r="AO1196" s="19"/>
      <c r="AP1196" s="19"/>
      <c r="AQ1196" s="19"/>
    </row>
    <row r="1197">
      <c r="A1197" s="14" t="s">
        <v>1786</v>
      </c>
      <c r="B1197" s="14" t="s">
        <v>1132</v>
      </c>
      <c r="C1197" s="14" t="s">
        <v>1783</v>
      </c>
      <c r="D1197" s="14" t="s">
        <v>1133</v>
      </c>
      <c r="E1197" s="14" t="s">
        <v>60</v>
      </c>
      <c r="F1197" s="18">
        <v>2.0</v>
      </c>
      <c r="G1197" s="18">
        <v>1.0</v>
      </c>
      <c r="H1197" s="18">
        <v>44.0</v>
      </c>
      <c r="I1197" s="18">
        <v>44.0</v>
      </c>
      <c r="J1197" s="18">
        <v>0.1</v>
      </c>
      <c r="K1197" s="18">
        <v>0.149573</v>
      </c>
      <c r="L1197" s="18">
        <v>0.043498</v>
      </c>
      <c r="M1197" s="18">
        <v>0.149573</v>
      </c>
      <c r="N1197" s="18">
        <v>1.0</v>
      </c>
      <c r="O1197" s="18">
        <v>0.0</v>
      </c>
      <c r="P1197" s="18">
        <v>0.0</v>
      </c>
      <c r="Q1197" s="18">
        <v>0.0</v>
      </c>
      <c r="R1197" s="18">
        <v>0.149573</v>
      </c>
      <c r="S1197" s="18">
        <v>0.149573</v>
      </c>
      <c r="T1197" s="18">
        <v>0.149573</v>
      </c>
      <c r="U1197" s="18">
        <v>0.149573</v>
      </c>
      <c r="V1197" s="18">
        <v>0.149573</v>
      </c>
      <c r="W1197" s="18">
        <v>0.149573</v>
      </c>
      <c r="X1197" s="18">
        <v>0.149573</v>
      </c>
      <c r="Y1197" s="18">
        <v>0.074786</v>
      </c>
      <c r="Z1197" s="18">
        <v>0.0</v>
      </c>
      <c r="AA1197" s="18">
        <v>0.149573</v>
      </c>
      <c r="AB1197" s="18">
        <v>0.059829</v>
      </c>
      <c r="AC1197" s="18">
        <v>0.074786</v>
      </c>
      <c r="AD1197" s="18">
        <v>0.063241</v>
      </c>
      <c r="AE1197" s="18">
        <v>0.130093</v>
      </c>
      <c r="AF1197" s="18">
        <v>0.181493</v>
      </c>
      <c r="AG1197" s="18">
        <v>0.082168</v>
      </c>
      <c r="AH1197" s="18">
        <v>0.0</v>
      </c>
      <c r="AI1197" s="18">
        <v>0.347573</v>
      </c>
      <c r="AJ1197" s="18">
        <v>0.337744</v>
      </c>
      <c r="AK1197" s="18">
        <v>0.255607</v>
      </c>
      <c r="AL1197" s="19" t="s">
        <v>58</v>
      </c>
      <c r="AM1197" s="19"/>
      <c r="AN1197" s="19"/>
      <c r="AO1197" s="19"/>
      <c r="AP1197" s="19"/>
      <c r="AQ1197" s="19"/>
    </row>
    <row r="1198">
      <c r="A1198" s="14" t="s">
        <v>1790</v>
      </c>
      <c r="B1198" s="14" t="s">
        <v>1134</v>
      </c>
      <c r="C1198" s="14" t="s">
        <v>1783</v>
      </c>
      <c r="D1198" s="14" t="s">
        <v>1133</v>
      </c>
      <c r="E1198" s="14" t="s">
        <v>62</v>
      </c>
      <c r="F1198" s="18">
        <v>1.0</v>
      </c>
      <c r="G1198" s="18">
        <v>0.0</v>
      </c>
      <c r="H1198" s="18">
        <v>0.0</v>
      </c>
      <c r="I1198" s="18">
        <v>0.0</v>
      </c>
      <c r="J1198" s="18">
        <v>0.0</v>
      </c>
      <c r="K1198" s="18">
        <v>0.0</v>
      </c>
      <c r="L1198" s="18">
        <v>0.0</v>
      </c>
      <c r="M1198" s="18">
        <v>0.0</v>
      </c>
      <c r="N1198" s="18">
        <v>0.0</v>
      </c>
      <c r="O1198" s="18">
        <v>0.0</v>
      </c>
      <c r="P1198" s="18">
        <v>0.0</v>
      </c>
      <c r="Q1198" s="18">
        <v>0.0</v>
      </c>
      <c r="R1198" s="18">
        <v>0.0</v>
      </c>
      <c r="S1198" s="18">
        <v>0.0</v>
      </c>
      <c r="T1198" s="18">
        <v>0.0</v>
      </c>
      <c r="U1198" s="18">
        <v>0.0</v>
      </c>
      <c r="V1198" s="18">
        <v>0.0</v>
      </c>
      <c r="W1198" s="18">
        <v>0.0</v>
      </c>
      <c r="X1198" s="18">
        <v>0.0</v>
      </c>
      <c r="Y1198" s="18">
        <v>0.0</v>
      </c>
      <c r="Z1198" s="18">
        <v>0.0</v>
      </c>
      <c r="AA1198" s="18">
        <v>0.149573</v>
      </c>
      <c r="AB1198" s="18">
        <v>0.059829</v>
      </c>
      <c r="AC1198" s="18">
        <v>0.074786</v>
      </c>
      <c r="AD1198" s="18">
        <v>0.0</v>
      </c>
      <c r="AE1198" s="18">
        <v>0.0</v>
      </c>
      <c r="AF1198" s="18">
        <v>0.0</v>
      </c>
      <c r="AG1198" s="18">
        <v>0.0</v>
      </c>
      <c r="AH1198" s="18">
        <v>0.0</v>
      </c>
      <c r="AI1198" s="18">
        <v>0.347573</v>
      </c>
      <c r="AJ1198" s="18">
        <v>0.337744</v>
      </c>
      <c r="AK1198" s="18">
        <v>0.255607</v>
      </c>
      <c r="AL1198" s="19" t="s">
        <v>58</v>
      </c>
      <c r="AM1198" s="19"/>
      <c r="AN1198" s="19"/>
      <c r="AO1198" s="19"/>
      <c r="AP1198" s="19"/>
      <c r="AQ1198" s="19"/>
    </row>
    <row r="1199">
      <c r="A1199" s="14" t="s">
        <v>1781</v>
      </c>
      <c r="B1199" s="14" t="s">
        <v>1151</v>
      </c>
      <c r="C1199" s="14" t="s">
        <v>1783</v>
      </c>
      <c r="D1199" s="14" t="s">
        <v>1152</v>
      </c>
      <c r="E1199" s="14" t="s">
        <v>88</v>
      </c>
      <c r="F1199" s="18">
        <v>2.0</v>
      </c>
      <c r="G1199" s="18">
        <v>0.0</v>
      </c>
      <c r="H1199" s="18">
        <v>879.0</v>
      </c>
      <c r="I1199" s="18">
        <v>0.0</v>
      </c>
      <c r="J1199" s="18">
        <v>9.260612</v>
      </c>
      <c r="K1199" s="18">
        <v>9.10547</v>
      </c>
      <c r="L1199" s="18">
        <v>9.141524</v>
      </c>
      <c r="M1199" s="18">
        <v>8.501716</v>
      </c>
      <c r="N1199" s="18">
        <v>0.933693</v>
      </c>
      <c r="O1199" s="18">
        <v>0.603754</v>
      </c>
      <c r="P1199" s="18">
        <v>0.603754</v>
      </c>
      <c r="Q1199" s="18">
        <v>0.603754</v>
      </c>
      <c r="R1199" s="18">
        <v>8.501716</v>
      </c>
      <c r="S1199" s="18">
        <v>8.501716</v>
      </c>
      <c r="T1199" s="18">
        <v>0.603754</v>
      </c>
      <c r="U1199" s="18">
        <v>0.603754</v>
      </c>
      <c r="V1199" s="18">
        <v>0.603754</v>
      </c>
      <c r="W1199" s="18">
        <v>8.501716</v>
      </c>
      <c r="X1199" s="18">
        <v>8.501716</v>
      </c>
      <c r="Y1199" s="18">
        <v>4.552735</v>
      </c>
      <c r="Z1199" s="18">
        <v>0.048333</v>
      </c>
      <c r="AA1199" s="18">
        <v>0.603754</v>
      </c>
      <c r="AB1199" s="18">
        <v>0.540713</v>
      </c>
      <c r="AC1199" s="18">
        <v>0.710559</v>
      </c>
      <c r="AD1199" s="18">
        <v>1.016923</v>
      </c>
      <c r="AE1199" s="18">
        <v>1.354063</v>
      </c>
      <c r="AF1199" s="18">
        <v>1.999779</v>
      </c>
      <c r="AG1199" s="18">
        <v>1.968966</v>
      </c>
      <c r="AH1199" s="18">
        <v>0.0</v>
      </c>
      <c r="AI1199" s="18">
        <v>0.347573</v>
      </c>
      <c r="AJ1199" s="18">
        <v>0.337744</v>
      </c>
      <c r="AK1199" s="18">
        <v>0.255607</v>
      </c>
      <c r="AL1199" s="19" t="s">
        <v>58</v>
      </c>
      <c r="AM1199" s="19"/>
      <c r="AN1199" s="19"/>
      <c r="AO1199" s="19"/>
      <c r="AP1199" s="19"/>
      <c r="AQ1199" s="19"/>
    </row>
    <row r="1200">
      <c r="A1200" s="14" t="s">
        <v>1784</v>
      </c>
      <c r="B1200" s="14" t="s">
        <v>1153</v>
      </c>
      <c r="C1200" s="14" t="s">
        <v>1783</v>
      </c>
      <c r="D1200" s="14" t="s">
        <v>1152</v>
      </c>
      <c r="E1200" s="17">
        <v>46310.0</v>
      </c>
      <c r="F1200" s="18">
        <v>3.0</v>
      </c>
      <c r="G1200" s="18">
        <v>1.0</v>
      </c>
      <c r="H1200" s="18">
        <v>34.0</v>
      </c>
      <c r="I1200" s="18">
        <v>34.0</v>
      </c>
      <c r="J1200" s="18">
        <v>0.0</v>
      </c>
      <c r="K1200" s="18">
        <v>0.0</v>
      </c>
      <c r="L1200" s="18">
        <v>0.0</v>
      </c>
      <c r="M1200" s="18">
        <v>0.0</v>
      </c>
      <c r="N1200" s="18">
        <v>0.0</v>
      </c>
      <c r="O1200" s="18">
        <v>0.0</v>
      </c>
      <c r="P1200" s="18">
        <v>0.0</v>
      </c>
      <c r="Q1200" s="18">
        <v>0.0</v>
      </c>
      <c r="R1200" s="18">
        <v>0.0</v>
      </c>
      <c r="S1200" s="18">
        <v>0.0</v>
      </c>
      <c r="T1200" s="18">
        <v>0.0</v>
      </c>
      <c r="U1200" s="18">
        <v>0.0</v>
      </c>
      <c r="V1200" s="18">
        <v>0.0</v>
      </c>
      <c r="W1200" s="18">
        <v>0.0</v>
      </c>
      <c r="X1200" s="18">
        <v>0.0</v>
      </c>
      <c r="Y1200" s="18">
        <v>0.0</v>
      </c>
      <c r="Z1200" s="18">
        <v>0.048333</v>
      </c>
      <c r="AA1200" s="18">
        <v>0.603754</v>
      </c>
      <c r="AB1200" s="18">
        <v>0.540713</v>
      </c>
      <c r="AC1200" s="18">
        <v>0.710559</v>
      </c>
      <c r="AD1200" s="18">
        <v>0.166667</v>
      </c>
      <c r="AE1200" s="18">
        <v>0.340476</v>
      </c>
      <c r="AF1200" s="18">
        <v>1.187417</v>
      </c>
      <c r="AG1200" s="18">
        <v>0.340476</v>
      </c>
      <c r="AH1200" s="18">
        <v>0.0</v>
      </c>
      <c r="AI1200" s="18">
        <v>0.347573</v>
      </c>
      <c r="AJ1200" s="18">
        <v>0.337744</v>
      </c>
      <c r="AK1200" s="18">
        <v>0.255607</v>
      </c>
      <c r="AL1200" s="19" t="s">
        <v>58</v>
      </c>
      <c r="AM1200" s="19"/>
      <c r="AN1200" s="19"/>
      <c r="AO1200" s="19"/>
      <c r="AP1200" s="19"/>
      <c r="AQ1200" s="19"/>
    </row>
    <row r="1201">
      <c r="A1201" s="14" t="s">
        <v>1793</v>
      </c>
      <c r="B1201" s="14" t="s">
        <v>1154</v>
      </c>
      <c r="C1201" s="14" t="s">
        <v>1783</v>
      </c>
      <c r="D1201" s="14" t="s">
        <v>1152</v>
      </c>
      <c r="E1201" s="14" t="s">
        <v>72</v>
      </c>
      <c r="F1201" s="18">
        <v>2.0</v>
      </c>
      <c r="G1201" s="18">
        <v>0.0</v>
      </c>
      <c r="H1201" s="18">
        <v>414.0</v>
      </c>
      <c r="I1201" s="18">
        <v>0.0</v>
      </c>
      <c r="J1201" s="18">
        <v>4.682234</v>
      </c>
      <c r="K1201" s="18">
        <v>4.776377</v>
      </c>
      <c r="L1201" s="18">
        <v>4.805349</v>
      </c>
      <c r="M1201" s="18">
        <v>4.776377</v>
      </c>
      <c r="N1201" s="18">
        <v>1.0</v>
      </c>
      <c r="O1201" s="18">
        <v>0.0</v>
      </c>
      <c r="P1201" s="18">
        <v>0.0</v>
      </c>
      <c r="Q1201" s="18">
        <v>0.0</v>
      </c>
      <c r="R1201" s="18">
        <v>4.776377</v>
      </c>
      <c r="S1201" s="18">
        <v>4.776377</v>
      </c>
      <c r="T1201" s="18">
        <v>4.776377</v>
      </c>
      <c r="U1201" s="18">
        <v>4.776377</v>
      </c>
      <c r="V1201" s="18">
        <v>4.776377</v>
      </c>
      <c r="W1201" s="18">
        <v>4.776377</v>
      </c>
      <c r="X1201" s="18">
        <v>4.776377</v>
      </c>
      <c r="Y1201" s="18">
        <v>2.388189</v>
      </c>
      <c r="Z1201" s="18">
        <v>0.048333</v>
      </c>
      <c r="AA1201" s="18">
        <v>0.603754</v>
      </c>
      <c r="AB1201" s="18">
        <v>0.540713</v>
      </c>
      <c r="AC1201" s="18">
        <v>0.710559</v>
      </c>
      <c r="AD1201" s="18">
        <v>0.2</v>
      </c>
      <c r="AE1201" s="18">
        <v>0.337037</v>
      </c>
      <c r="AF1201" s="18">
        <v>1.157364</v>
      </c>
      <c r="AG1201" s="18">
        <v>1.009962</v>
      </c>
      <c r="AH1201" s="18">
        <v>0.0</v>
      </c>
      <c r="AI1201" s="18">
        <v>0.347573</v>
      </c>
      <c r="AJ1201" s="18">
        <v>0.337744</v>
      </c>
      <c r="AK1201" s="18">
        <v>0.255607</v>
      </c>
      <c r="AL1201" s="19" t="s">
        <v>58</v>
      </c>
      <c r="AM1201" s="19"/>
      <c r="AN1201" s="19"/>
      <c r="AO1201" s="19"/>
      <c r="AP1201" s="19"/>
      <c r="AQ1201" s="19"/>
    </row>
    <row r="1202">
      <c r="A1202" s="14" t="s">
        <v>1795</v>
      </c>
      <c r="B1202" s="14" t="s">
        <v>1155</v>
      </c>
      <c r="C1202" s="14" t="s">
        <v>1783</v>
      </c>
      <c r="D1202" s="14" t="s">
        <v>1152</v>
      </c>
      <c r="E1202" s="14" t="s">
        <v>75</v>
      </c>
      <c r="F1202" s="18">
        <v>4.0</v>
      </c>
      <c r="G1202" s="18">
        <v>0.0</v>
      </c>
      <c r="H1202" s="18">
        <v>273.0</v>
      </c>
      <c r="I1202" s="18">
        <v>0.0</v>
      </c>
      <c r="J1202" s="18">
        <v>2.0</v>
      </c>
      <c r="K1202" s="18">
        <v>2.325287</v>
      </c>
      <c r="L1202" s="18">
        <v>2.199435</v>
      </c>
      <c r="M1202" s="18">
        <v>2.325287</v>
      </c>
      <c r="N1202" s="18">
        <v>1.0</v>
      </c>
      <c r="O1202" s="18">
        <v>0.0</v>
      </c>
      <c r="P1202" s="18">
        <v>0.0</v>
      </c>
      <c r="Q1202" s="18">
        <v>0.0</v>
      </c>
      <c r="R1202" s="18">
        <v>0.0</v>
      </c>
      <c r="S1202" s="18">
        <v>0.0</v>
      </c>
      <c r="T1202" s="18">
        <v>2.325287</v>
      </c>
      <c r="U1202" s="18">
        <v>2.325287</v>
      </c>
      <c r="V1202" s="18">
        <v>2.325287</v>
      </c>
      <c r="W1202" s="18">
        <v>2.325287</v>
      </c>
      <c r="X1202" s="18">
        <v>2.325287</v>
      </c>
      <c r="Y1202" s="18">
        <v>0.581322</v>
      </c>
      <c r="Z1202" s="18">
        <v>0.048333</v>
      </c>
      <c r="AA1202" s="18">
        <v>0.603754</v>
      </c>
      <c r="AB1202" s="18">
        <v>0.540713</v>
      </c>
      <c r="AC1202" s="18">
        <v>0.710559</v>
      </c>
      <c r="AD1202" s="18">
        <v>0.129167</v>
      </c>
      <c r="AE1202" s="18">
        <v>0.433333</v>
      </c>
      <c r="AF1202" s="18">
        <v>0.630883</v>
      </c>
      <c r="AG1202" s="18">
        <v>0.288095</v>
      </c>
      <c r="AH1202" s="18">
        <v>0.0</v>
      </c>
      <c r="AI1202" s="18">
        <v>0.347573</v>
      </c>
      <c r="AJ1202" s="18">
        <v>0.337744</v>
      </c>
      <c r="AK1202" s="18">
        <v>0.255607</v>
      </c>
      <c r="AL1202" s="19" t="s">
        <v>58</v>
      </c>
      <c r="AM1202" s="19"/>
      <c r="AN1202" s="19"/>
      <c r="AO1202" s="19"/>
      <c r="AP1202" s="19"/>
      <c r="AQ1202" s="19"/>
    </row>
    <row r="1203">
      <c r="A1203" s="14" t="s">
        <v>1786</v>
      </c>
      <c r="B1203" s="14" t="s">
        <v>1799</v>
      </c>
      <c r="C1203" s="14" t="s">
        <v>1783</v>
      </c>
      <c r="D1203" s="14" t="s">
        <v>1152</v>
      </c>
      <c r="E1203" s="14" t="s">
        <v>60</v>
      </c>
      <c r="F1203" s="18">
        <v>4.0</v>
      </c>
      <c r="G1203" s="18">
        <v>1.0</v>
      </c>
      <c r="H1203" s="18">
        <v>332.0</v>
      </c>
      <c r="I1203" s="18">
        <v>139.0</v>
      </c>
      <c r="J1203" s="18">
        <v>0.071429</v>
      </c>
      <c r="K1203" s="18">
        <v>0.433333</v>
      </c>
      <c r="L1203" s="18">
        <v>0.180303</v>
      </c>
      <c r="M1203" s="18">
        <v>0.333333</v>
      </c>
      <c r="N1203" s="18">
        <v>0.769231</v>
      </c>
      <c r="O1203" s="18">
        <v>0.0</v>
      </c>
      <c r="P1203" s="18">
        <v>0.0</v>
      </c>
      <c r="Q1203" s="18">
        <v>0.0</v>
      </c>
      <c r="R1203" s="18">
        <v>0.1</v>
      </c>
      <c r="S1203" s="18">
        <v>0.1</v>
      </c>
      <c r="T1203" s="18">
        <v>0.1</v>
      </c>
      <c r="U1203" s="18">
        <v>0.1</v>
      </c>
      <c r="V1203" s="18">
        <v>0.1</v>
      </c>
      <c r="W1203" s="18">
        <v>0.333333</v>
      </c>
      <c r="X1203" s="18">
        <v>0.333333</v>
      </c>
      <c r="Y1203" s="18">
        <v>0.108333</v>
      </c>
      <c r="Z1203" s="18">
        <v>0.048333</v>
      </c>
      <c r="AA1203" s="18">
        <v>0.603754</v>
      </c>
      <c r="AB1203" s="18">
        <v>0.540713</v>
      </c>
      <c r="AC1203" s="18">
        <v>0.710559</v>
      </c>
      <c r="AD1203" s="18">
        <v>0.063241</v>
      </c>
      <c r="AE1203" s="18">
        <v>0.130093</v>
      </c>
      <c r="AF1203" s="18">
        <v>0.181493</v>
      </c>
      <c r="AG1203" s="18">
        <v>0.082168</v>
      </c>
      <c r="AH1203" s="18">
        <v>0.0</v>
      </c>
      <c r="AI1203" s="18">
        <v>0.347573</v>
      </c>
      <c r="AJ1203" s="18">
        <v>0.337744</v>
      </c>
      <c r="AK1203" s="18">
        <v>0.255607</v>
      </c>
      <c r="AL1203" s="19" t="s">
        <v>58</v>
      </c>
      <c r="AM1203" s="19"/>
      <c r="AN1203" s="19"/>
      <c r="AO1203" s="19"/>
      <c r="AP1203" s="19"/>
      <c r="AQ1203" s="19"/>
    </row>
    <row r="1204">
      <c r="A1204" s="14" t="s">
        <v>1788</v>
      </c>
      <c r="B1204" s="14" t="s">
        <v>1156</v>
      </c>
      <c r="C1204" s="14" t="s">
        <v>1783</v>
      </c>
      <c r="D1204" s="14" t="s">
        <v>1152</v>
      </c>
      <c r="E1204" s="20">
        <v>46300.0</v>
      </c>
      <c r="F1204" s="18">
        <v>50.0</v>
      </c>
      <c r="G1204" s="18">
        <v>1.0</v>
      </c>
      <c r="H1204" s="18">
        <v>10961.0</v>
      </c>
      <c r="I1204" s="18">
        <v>312.0</v>
      </c>
      <c r="J1204" s="18">
        <v>35.72742</v>
      </c>
      <c r="K1204" s="18">
        <v>35.52797</v>
      </c>
      <c r="L1204" s="18">
        <v>35.33421</v>
      </c>
      <c r="M1204" s="18">
        <v>18.47427</v>
      </c>
      <c r="N1204" s="18">
        <v>0.519992</v>
      </c>
      <c r="O1204" s="18">
        <v>0.0</v>
      </c>
      <c r="P1204" s="18">
        <v>0.2</v>
      </c>
      <c r="Q1204" s="18">
        <v>0.268519</v>
      </c>
      <c r="R1204" s="18">
        <v>0.54685</v>
      </c>
      <c r="S1204" s="18">
        <v>0.759198</v>
      </c>
      <c r="T1204" s="18">
        <v>0.2</v>
      </c>
      <c r="U1204" s="18">
        <v>0.266667</v>
      </c>
      <c r="V1204" s="18">
        <v>0.433333</v>
      </c>
      <c r="W1204" s="18">
        <v>0.601852</v>
      </c>
      <c r="X1204" s="18">
        <v>0.887668</v>
      </c>
      <c r="Y1204" s="18">
        <v>0.710559</v>
      </c>
      <c r="Z1204" s="18">
        <v>0.048333</v>
      </c>
      <c r="AA1204" s="18">
        <v>0.603754</v>
      </c>
      <c r="AB1204" s="18">
        <v>0.540713</v>
      </c>
      <c r="AC1204" s="18">
        <v>0.710559</v>
      </c>
      <c r="AD1204" s="18">
        <v>0.505611</v>
      </c>
      <c r="AE1204" s="18">
        <v>0.69555</v>
      </c>
      <c r="AF1204" s="18">
        <v>1.049429</v>
      </c>
      <c r="AG1204" s="18">
        <v>1.32134</v>
      </c>
      <c r="AH1204" s="18">
        <v>0.0</v>
      </c>
      <c r="AI1204" s="18">
        <v>0.347573</v>
      </c>
      <c r="AJ1204" s="18">
        <v>0.337744</v>
      </c>
      <c r="AK1204" s="18">
        <v>0.255607</v>
      </c>
      <c r="AL1204" s="19" t="s">
        <v>58</v>
      </c>
      <c r="AM1204" s="19"/>
      <c r="AN1204" s="19"/>
      <c r="AO1204" s="19"/>
      <c r="AP1204" s="19"/>
      <c r="AQ1204" s="19"/>
    </row>
    <row r="1205">
      <c r="A1205" s="14" t="s">
        <v>1790</v>
      </c>
      <c r="B1205" s="14" t="s">
        <v>1157</v>
      </c>
      <c r="C1205" s="14" t="s">
        <v>1783</v>
      </c>
      <c r="D1205" s="14" t="s">
        <v>1152</v>
      </c>
      <c r="E1205" s="14" t="s">
        <v>62</v>
      </c>
      <c r="F1205" s="18">
        <v>61.0</v>
      </c>
      <c r="G1205" s="18">
        <v>0.0</v>
      </c>
      <c r="H1205" s="18">
        <v>0.0</v>
      </c>
      <c r="I1205" s="18">
        <v>0.0</v>
      </c>
      <c r="J1205" s="18">
        <v>0.0</v>
      </c>
      <c r="K1205" s="18">
        <v>0.0</v>
      </c>
      <c r="L1205" s="18">
        <v>0.0</v>
      </c>
      <c r="M1205" s="18">
        <v>0.0</v>
      </c>
      <c r="N1205" s="18">
        <v>0.0</v>
      </c>
      <c r="O1205" s="18">
        <v>0.0</v>
      </c>
      <c r="P1205" s="18">
        <v>0.0</v>
      </c>
      <c r="Q1205" s="18">
        <v>0.0</v>
      </c>
      <c r="R1205" s="18">
        <v>0.0</v>
      </c>
      <c r="S1205" s="18">
        <v>0.0</v>
      </c>
      <c r="T1205" s="18">
        <v>0.0</v>
      </c>
      <c r="U1205" s="18">
        <v>0.0</v>
      </c>
      <c r="V1205" s="18">
        <v>0.0</v>
      </c>
      <c r="W1205" s="18">
        <v>0.0</v>
      </c>
      <c r="X1205" s="18">
        <v>0.0</v>
      </c>
      <c r="Y1205" s="18">
        <v>0.0</v>
      </c>
      <c r="Z1205" s="18">
        <v>0.048333</v>
      </c>
      <c r="AA1205" s="18">
        <v>0.603754</v>
      </c>
      <c r="AB1205" s="18">
        <v>0.540713</v>
      </c>
      <c r="AC1205" s="18">
        <v>0.710559</v>
      </c>
      <c r="AD1205" s="18">
        <v>0.0</v>
      </c>
      <c r="AE1205" s="18">
        <v>0.0</v>
      </c>
      <c r="AF1205" s="18">
        <v>0.0</v>
      </c>
      <c r="AG1205" s="18">
        <v>0.0</v>
      </c>
      <c r="AH1205" s="18">
        <v>0.0</v>
      </c>
      <c r="AI1205" s="18">
        <v>0.347573</v>
      </c>
      <c r="AJ1205" s="18">
        <v>0.337744</v>
      </c>
      <c r="AK1205" s="18">
        <v>0.255607</v>
      </c>
      <c r="AL1205" s="19" t="s">
        <v>58</v>
      </c>
      <c r="AM1205" s="19"/>
      <c r="AN1205" s="19"/>
      <c r="AO1205" s="19"/>
      <c r="AP1205" s="19"/>
      <c r="AQ1205" s="19"/>
    </row>
    <row r="1206">
      <c r="A1206" s="14" t="s">
        <v>1781</v>
      </c>
      <c r="B1206" s="14" t="s">
        <v>1800</v>
      </c>
      <c r="C1206" s="14" t="s">
        <v>1783</v>
      </c>
      <c r="D1206" s="14" t="s">
        <v>1801</v>
      </c>
      <c r="E1206" s="14" t="s">
        <v>88</v>
      </c>
      <c r="F1206" s="18">
        <v>20.0</v>
      </c>
      <c r="G1206" s="18">
        <v>0.0</v>
      </c>
      <c r="H1206" s="18">
        <v>5034.0</v>
      </c>
      <c r="I1206" s="18">
        <v>0.0</v>
      </c>
      <c r="J1206" s="18">
        <v>37.57928</v>
      </c>
      <c r="K1206" s="18">
        <v>42.90343</v>
      </c>
      <c r="L1206" s="18">
        <v>42.57307</v>
      </c>
      <c r="M1206" s="18">
        <v>29.32762</v>
      </c>
      <c r="N1206" s="18">
        <v>0.683573</v>
      </c>
      <c r="O1206" s="18">
        <v>0.0</v>
      </c>
      <c r="P1206" s="18">
        <v>0.0</v>
      </c>
      <c r="Q1206" s="18">
        <v>0.1</v>
      </c>
      <c r="R1206" s="18">
        <v>1.011832</v>
      </c>
      <c r="S1206" s="18">
        <v>2.356888</v>
      </c>
      <c r="T1206" s="18">
        <v>0.1</v>
      </c>
      <c r="U1206" s="18">
        <v>0.7457</v>
      </c>
      <c r="V1206" s="18">
        <v>0.966402</v>
      </c>
      <c r="W1206" s="18">
        <v>1.678672</v>
      </c>
      <c r="X1206" s="18">
        <v>2.658982</v>
      </c>
      <c r="Y1206" s="18">
        <v>2.145171</v>
      </c>
      <c r="Z1206" s="18">
        <v>0.0</v>
      </c>
      <c r="AA1206" s="18">
        <v>0.253619</v>
      </c>
      <c r="AB1206" s="18">
        <v>0.395792</v>
      </c>
      <c r="AC1206" s="18">
        <v>0.641284</v>
      </c>
      <c r="AD1206" s="18">
        <v>1.016923</v>
      </c>
      <c r="AE1206" s="18">
        <v>1.354063</v>
      </c>
      <c r="AF1206" s="18">
        <v>1.999779</v>
      </c>
      <c r="AG1206" s="18">
        <v>1.968966</v>
      </c>
      <c r="AH1206" s="18">
        <v>0.0</v>
      </c>
      <c r="AI1206" s="18">
        <v>0.347573</v>
      </c>
      <c r="AJ1206" s="18">
        <v>0.337744</v>
      </c>
      <c r="AK1206" s="18">
        <v>0.255607</v>
      </c>
      <c r="AL1206" s="19" t="s">
        <v>58</v>
      </c>
      <c r="AM1206" s="19"/>
      <c r="AN1206" s="19"/>
      <c r="AO1206" s="19"/>
      <c r="AP1206" s="19"/>
      <c r="AQ1206" s="19"/>
    </row>
    <row r="1207">
      <c r="A1207" s="14" t="s">
        <v>1784</v>
      </c>
      <c r="B1207" s="14" t="s">
        <v>1802</v>
      </c>
      <c r="C1207" s="14" t="s">
        <v>1783</v>
      </c>
      <c r="D1207" s="14" t="s">
        <v>1801</v>
      </c>
      <c r="E1207" s="17">
        <v>46310.0</v>
      </c>
      <c r="F1207" s="18">
        <v>43.0</v>
      </c>
      <c r="G1207" s="18">
        <v>6.0</v>
      </c>
      <c r="H1207" s="18">
        <v>6250.0</v>
      </c>
      <c r="I1207" s="18">
        <v>294.0</v>
      </c>
      <c r="J1207" s="18">
        <v>27.99994</v>
      </c>
      <c r="K1207" s="18">
        <v>27.57521</v>
      </c>
      <c r="L1207" s="18">
        <v>29.29785</v>
      </c>
      <c r="M1207" s="18">
        <v>21.68684</v>
      </c>
      <c r="N1207" s="18">
        <v>0.786461</v>
      </c>
      <c r="O1207" s="18">
        <v>0.0</v>
      </c>
      <c r="P1207" s="18">
        <v>0.0</v>
      </c>
      <c r="Q1207" s="18">
        <v>0.066667</v>
      </c>
      <c r="R1207" s="18">
        <v>0.14375</v>
      </c>
      <c r="S1207" s="18">
        <v>0.466667</v>
      </c>
      <c r="T1207" s="18">
        <v>0.066667</v>
      </c>
      <c r="U1207" s="18">
        <v>0.076923</v>
      </c>
      <c r="V1207" s="18">
        <v>0.116667</v>
      </c>
      <c r="W1207" s="18">
        <v>0.37193</v>
      </c>
      <c r="X1207" s="18">
        <v>0.645238</v>
      </c>
      <c r="Y1207" s="18">
        <v>0.641284</v>
      </c>
      <c r="Z1207" s="18">
        <v>0.0</v>
      </c>
      <c r="AA1207" s="18">
        <v>0.253619</v>
      </c>
      <c r="AB1207" s="18">
        <v>0.395792</v>
      </c>
      <c r="AC1207" s="18">
        <v>0.641284</v>
      </c>
      <c r="AD1207" s="18">
        <v>0.166667</v>
      </c>
      <c r="AE1207" s="18">
        <v>0.340476</v>
      </c>
      <c r="AF1207" s="18">
        <v>1.187417</v>
      </c>
      <c r="AG1207" s="18">
        <v>0.340476</v>
      </c>
      <c r="AH1207" s="18">
        <v>0.0</v>
      </c>
      <c r="AI1207" s="18">
        <v>0.347573</v>
      </c>
      <c r="AJ1207" s="18">
        <v>0.337744</v>
      </c>
      <c r="AK1207" s="18">
        <v>0.255607</v>
      </c>
      <c r="AL1207" s="19" t="s">
        <v>58</v>
      </c>
      <c r="AM1207" s="19"/>
      <c r="AN1207" s="19"/>
      <c r="AO1207" s="19"/>
      <c r="AP1207" s="19"/>
      <c r="AQ1207" s="19"/>
    </row>
    <row r="1208">
      <c r="A1208" s="14" t="s">
        <v>1793</v>
      </c>
      <c r="B1208" s="14" t="s">
        <v>1803</v>
      </c>
      <c r="C1208" s="14" t="s">
        <v>1783</v>
      </c>
      <c r="D1208" s="14" t="s">
        <v>1801</v>
      </c>
      <c r="E1208" s="14" t="s">
        <v>72</v>
      </c>
      <c r="F1208" s="18">
        <v>17.0</v>
      </c>
      <c r="G1208" s="18">
        <v>0.0</v>
      </c>
      <c r="H1208" s="18">
        <v>3131.0</v>
      </c>
      <c r="I1208" s="18">
        <v>0.0</v>
      </c>
      <c r="J1208" s="18">
        <v>17.54749</v>
      </c>
      <c r="K1208" s="18">
        <v>17.16936</v>
      </c>
      <c r="L1208" s="18">
        <v>18.40443</v>
      </c>
      <c r="M1208" s="18">
        <v>15.65137</v>
      </c>
      <c r="N1208" s="18">
        <v>0.911587</v>
      </c>
      <c r="O1208" s="18">
        <v>0.0</v>
      </c>
      <c r="P1208" s="18">
        <v>0.0</v>
      </c>
      <c r="Q1208" s="18">
        <v>0.066667</v>
      </c>
      <c r="R1208" s="18">
        <v>0.133333</v>
      </c>
      <c r="S1208" s="18">
        <v>0.333333</v>
      </c>
      <c r="T1208" s="18">
        <v>0.066667</v>
      </c>
      <c r="U1208" s="18">
        <v>0.080952</v>
      </c>
      <c r="V1208" s="18">
        <v>0.1</v>
      </c>
      <c r="W1208" s="18">
        <v>0.2</v>
      </c>
      <c r="X1208" s="18">
        <v>0.606085</v>
      </c>
      <c r="Y1208" s="18">
        <v>1.009962</v>
      </c>
      <c r="Z1208" s="18">
        <v>0.0</v>
      </c>
      <c r="AA1208" s="18">
        <v>0.253619</v>
      </c>
      <c r="AB1208" s="18">
        <v>0.395792</v>
      </c>
      <c r="AC1208" s="18">
        <v>0.641284</v>
      </c>
      <c r="AD1208" s="18">
        <v>0.2</v>
      </c>
      <c r="AE1208" s="18">
        <v>0.337037</v>
      </c>
      <c r="AF1208" s="18">
        <v>1.157364</v>
      </c>
      <c r="AG1208" s="18">
        <v>1.009962</v>
      </c>
      <c r="AH1208" s="18">
        <v>0.0</v>
      </c>
      <c r="AI1208" s="18">
        <v>0.347573</v>
      </c>
      <c r="AJ1208" s="18">
        <v>0.337744</v>
      </c>
      <c r="AK1208" s="18">
        <v>0.255607</v>
      </c>
      <c r="AL1208" s="19" t="s">
        <v>58</v>
      </c>
      <c r="AM1208" s="19"/>
      <c r="AN1208" s="19"/>
      <c r="AO1208" s="19"/>
      <c r="AP1208" s="19"/>
      <c r="AQ1208" s="19"/>
    </row>
    <row r="1209">
      <c r="A1209" s="14" t="s">
        <v>1795</v>
      </c>
      <c r="B1209" s="14" t="s">
        <v>1804</v>
      </c>
      <c r="C1209" s="14" t="s">
        <v>1783</v>
      </c>
      <c r="D1209" s="14" t="s">
        <v>1801</v>
      </c>
      <c r="E1209" s="14" t="s">
        <v>75</v>
      </c>
      <c r="F1209" s="18">
        <v>22.0</v>
      </c>
      <c r="G1209" s="18">
        <v>2.0</v>
      </c>
      <c r="H1209" s="18">
        <v>2295.0</v>
      </c>
      <c r="I1209" s="18">
        <v>73.0</v>
      </c>
      <c r="J1209" s="18">
        <v>4.631202</v>
      </c>
      <c r="K1209" s="18">
        <v>5.983343</v>
      </c>
      <c r="L1209" s="18">
        <v>7.660411</v>
      </c>
      <c r="M1209" s="18">
        <v>4.389461</v>
      </c>
      <c r="N1209" s="18">
        <v>0.733613</v>
      </c>
      <c r="O1209" s="18">
        <v>0.0</v>
      </c>
      <c r="P1209" s="18">
        <v>0.0</v>
      </c>
      <c r="Q1209" s="18">
        <v>0.033333</v>
      </c>
      <c r="R1209" s="18">
        <v>0.07152</v>
      </c>
      <c r="S1209" s="18">
        <v>0.35</v>
      </c>
      <c r="T1209" s="18">
        <v>0.034483</v>
      </c>
      <c r="U1209" s="18">
        <v>0.041667</v>
      </c>
      <c r="V1209" s="18">
        <v>0.058824</v>
      </c>
      <c r="W1209" s="18">
        <v>0.240741</v>
      </c>
      <c r="X1209" s="18">
        <v>0.433333</v>
      </c>
      <c r="Y1209" s="18">
        <v>0.27197</v>
      </c>
      <c r="Z1209" s="18">
        <v>0.0</v>
      </c>
      <c r="AA1209" s="18">
        <v>0.253619</v>
      </c>
      <c r="AB1209" s="18">
        <v>0.395792</v>
      </c>
      <c r="AC1209" s="18">
        <v>0.641284</v>
      </c>
      <c r="AD1209" s="18">
        <v>0.129167</v>
      </c>
      <c r="AE1209" s="18">
        <v>0.433333</v>
      </c>
      <c r="AF1209" s="18">
        <v>0.630883</v>
      </c>
      <c r="AG1209" s="18">
        <v>0.288095</v>
      </c>
      <c r="AH1209" s="18">
        <v>0.0</v>
      </c>
      <c r="AI1209" s="18">
        <v>0.347573</v>
      </c>
      <c r="AJ1209" s="18">
        <v>0.337744</v>
      </c>
      <c r="AK1209" s="18">
        <v>0.255607</v>
      </c>
      <c r="AL1209" s="19" t="s">
        <v>58</v>
      </c>
      <c r="AM1209" s="19"/>
      <c r="AN1209" s="19"/>
      <c r="AO1209" s="19"/>
      <c r="AP1209" s="19"/>
      <c r="AQ1209" s="19"/>
    </row>
    <row r="1210">
      <c r="A1210" s="14" t="s">
        <v>1786</v>
      </c>
      <c r="B1210" s="14" t="s">
        <v>1805</v>
      </c>
      <c r="C1210" s="14" t="s">
        <v>1783</v>
      </c>
      <c r="D1210" s="14" t="s">
        <v>1801</v>
      </c>
      <c r="E1210" s="14" t="s">
        <v>60</v>
      </c>
      <c r="F1210" s="18">
        <v>67.0</v>
      </c>
      <c r="G1210" s="18">
        <v>18.0</v>
      </c>
      <c r="H1210" s="18">
        <v>6185.0</v>
      </c>
      <c r="I1210" s="18">
        <v>1147.0</v>
      </c>
      <c r="J1210" s="18">
        <v>5.726202</v>
      </c>
      <c r="K1210" s="18">
        <v>7.479637</v>
      </c>
      <c r="L1210" s="18">
        <v>13.57621</v>
      </c>
      <c r="M1210" s="18">
        <v>5.693003</v>
      </c>
      <c r="N1210" s="18">
        <v>0.761134</v>
      </c>
      <c r="O1210" s="18">
        <v>0.0</v>
      </c>
      <c r="P1210" s="18">
        <v>0.0</v>
      </c>
      <c r="Q1210" s="18">
        <v>0.0</v>
      </c>
      <c r="R1210" s="18">
        <v>0.035482</v>
      </c>
      <c r="S1210" s="18">
        <v>0.09992</v>
      </c>
      <c r="T1210" s="18">
        <v>0.033333</v>
      </c>
      <c r="U1210" s="18">
        <v>0.04</v>
      </c>
      <c r="V1210" s="18">
        <v>0.041667</v>
      </c>
      <c r="W1210" s="18">
        <v>0.1</v>
      </c>
      <c r="X1210" s="18">
        <v>0.166667</v>
      </c>
      <c r="Y1210" s="18">
        <v>0.111636</v>
      </c>
      <c r="Z1210" s="18">
        <v>0.0</v>
      </c>
      <c r="AA1210" s="18">
        <v>0.253619</v>
      </c>
      <c r="AB1210" s="18">
        <v>0.395792</v>
      </c>
      <c r="AC1210" s="18">
        <v>0.641284</v>
      </c>
      <c r="AD1210" s="18">
        <v>0.063241</v>
      </c>
      <c r="AE1210" s="18">
        <v>0.130093</v>
      </c>
      <c r="AF1210" s="18">
        <v>0.181493</v>
      </c>
      <c r="AG1210" s="18">
        <v>0.082168</v>
      </c>
      <c r="AH1210" s="18">
        <v>0.0</v>
      </c>
      <c r="AI1210" s="18">
        <v>0.347573</v>
      </c>
      <c r="AJ1210" s="18">
        <v>0.337744</v>
      </c>
      <c r="AK1210" s="18">
        <v>0.255607</v>
      </c>
      <c r="AL1210" s="19" t="s">
        <v>58</v>
      </c>
      <c r="AM1210" s="19"/>
      <c r="AN1210" s="19"/>
      <c r="AO1210" s="19"/>
      <c r="AP1210" s="19"/>
      <c r="AQ1210" s="19"/>
    </row>
    <row r="1211">
      <c r="A1211" s="14" t="s">
        <v>1788</v>
      </c>
      <c r="B1211" s="14" t="s">
        <v>1806</v>
      </c>
      <c r="C1211" s="14" t="s">
        <v>1783</v>
      </c>
      <c r="D1211" s="14" t="s">
        <v>1801</v>
      </c>
      <c r="E1211" s="20">
        <v>46300.0</v>
      </c>
      <c r="F1211" s="18">
        <v>41.0</v>
      </c>
      <c r="G1211" s="18">
        <v>2.0</v>
      </c>
      <c r="H1211" s="18">
        <v>8067.0</v>
      </c>
      <c r="I1211" s="18">
        <v>75.0</v>
      </c>
      <c r="J1211" s="18">
        <v>48.53284</v>
      </c>
      <c r="K1211" s="18">
        <v>45.33221</v>
      </c>
      <c r="L1211" s="18">
        <v>49.26804</v>
      </c>
      <c r="M1211" s="18">
        <v>32.51007</v>
      </c>
      <c r="N1211" s="18">
        <v>0.717152</v>
      </c>
      <c r="O1211" s="18">
        <v>0.0</v>
      </c>
      <c r="P1211" s="18">
        <v>0.066667</v>
      </c>
      <c r="Q1211" s="18">
        <v>0.1</v>
      </c>
      <c r="R1211" s="18">
        <v>0.498158</v>
      </c>
      <c r="S1211" s="18">
        <v>1.079134</v>
      </c>
      <c r="T1211" s="18">
        <v>0.076923</v>
      </c>
      <c r="U1211" s="18">
        <v>0.124242</v>
      </c>
      <c r="V1211" s="18">
        <v>0.166667</v>
      </c>
      <c r="W1211" s="18">
        <v>0.760173</v>
      </c>
      <c r="X1211" s="18">
        <v>1.166239</v>
      </c>
      <c r="Y1211" s="18">
        <v>1.105664</v>
      </c>
      <c r="Z1211" s="18">
        <v>0.0</v>
      </c>
      <c r="AA1211" s="18">
        <v>0.253619</v>
      </c>
      <c r="AB1211" s="18">
        <v>0.395792</v>
      </c>
      <c r="AC1211" s="18">
        <v>0.641284</v>
      </c>
      <c r="AD1211" s="18">
        <v>0.505611</v>
      </c>
      <c r="AE1211" s="18">
        <v>0.69555</v>
      </c>
      <c r="AF1211" s="18">
        <v>1.049429</v>
      </c>
      <c r="AG1211" s="18">
        <v>1.32134</v>
      </c>
      <c r="AH1211" s="18">
        <v>0.0</v>
      </c>
      <c r="AI1211" s="18">
        <v>0.347573</v>
      </c>
      <c r="AJ1211" s="18">
        <v>0.337744</v>
      </c>
      <c r="AK1211" s="18">
        <v>0.255607</v>
      </c>
      <c r="AL1211" s="19" t="s">
        <v>58</v>
      </c>
      <c r="AM1211" s="19"/>
      <c r="AN1211" s="19"/>
      <c r="AO1211" s="19"/>
      <c r="AP1211" s="19"/>
      <c r="AQ1211" s="19"/>
    </row>
    <row r="1212">
      <c r="A1212" s="14" t="s">
        <v>1790</v>
      </c>
      <c r="B1212" s="14" t="s">
        <v>1807</v>
      </c>
      <c r="C1212" s="14" t="s">
        <v>1783</v>
      </c>
      <c r="D1212" s="14" t="s">
        <v>1801</v>
      </c>
      <c r="E1212" s="14" t="s">
        <v>62</v>
      </c>
      <c r="F1212" s="18">
        <v>160.0</v>
      </c>
      <c r="G1212" s="18">
        <v>17.0</v>
      </c>
      <c r="H1212" s="18">
        <v>1281.0</v>
      </c>
      <c r="I1212" s="18">
        <v>1281.0</v>
      </c>
      <c r="J1212" s="18">
        <v>0.0</v>
      </c>
      <c r="K1212" s="18">
        <v>0.0</v>
      </c>
      <c r="L1212" s="18">
        <v>0.0</v>
      </c>
      <c r="M1212" s="18">
        <v>0.0</v>
      </c>
      <c r="N1212" s="18">
        <v>0.0</v>
      </c>
      <c r="O1212" s="18">
        <v>0.0</v>
      </c>
      <c r="P1212" s="18">
        <v>0.0</v>
      </c>
      <c r="Q1212" s="18">
        <v>0.0</v>
      </c>
      <c r="R1212" s="18">
        <v>0.0</v>
      </c>
      <c r="S1212" s="18">
        <v>0.0</v>
      </c>
      <c r="T1212" s="18">
        <v>0.0</v>
      </c>
      <c r="U1212" s="18">
        <v>0.0</v>
      </c>
      <c r="V1212" s="18">
        <v>0.0</v>
      </c>
      <c r="W1212" s="18">
        <v>0.0</v>
      </c>
      <c r="X1212" s="18">
        <v>0.0</v>
      </c>
      <c r="Y1212" s="18">
        <v>0.0</v>
      </c>
      <c r="Z1212" s="18">
        <v>0.0</v>
      </c>
      <c r="AA1212" s="18">
        <v>0.253619</v>
      </c>
      <c r="AB1212" s="18">
        <v>0.395792</v>
      </c>
      <c r="AC1212" s="18">
        <v>0.641284</v>
      </c>
      <c r="AD1212" s="18">
        <v>0.0</v>
      </c>
      <c r="AE1212" s="18">
        <v>0.0</v>
      </c>
      <c r="AF1212" s="18">
        <v>0.0</v>
      </c>
      <c r="AG1212" s="18">
        <v>0.0</v>
      </c>
      <c r="AH1212" s="18">
        <v>0.0</v>
      </c>
      <c r="AI1212" s="18">
        <v>0.347573</v>
      </c>
      <c r="AJ1212" s="18">
        <v>0.337744</v>
      </c>
      <c r="AK1212" s="18">
        <v>0.255607</v>
      </c>
      <c r="AL1212" s="19" t="s">
        <v>58</v>
      </c>
      <c r="AM1212" s="19"/>
      <c r="AN1212" s="19"/>
      <c r="AO1212" s="19"/>
      <c r="AP1212" s="19"/>
      <c r="AQ1212" s="19"/>
    </row>
    <row r="1213">
      <c r="A1213" s="14" t="s">
        <v>1781</v>
      </c>
      <c r="B1213" s="14" t="s">
        <v>1158</v>
      </c>
      <c r="C1213" s="14" t="s">
        <v>1783</v>
      </c>
      <c r="D1213" s="14" t="s">
        <v>1159</v>
      </c>
      <c r="E1213" s="14" t="s">
        <v>88</v>
      </c>
      <c r="F1213" s="18">
        <v>26.0</v>
      </c>
      <c r="G1213" s="18">
        <v>0.0</v>
      </c>
      <c r="H1213" s="18">
        <v>7555.0</v>
      </c>
      <c r="I1213" s="18">
        <v>0.0</v>
      </c>
      <c r="J1213" s="18">
        <v>59.48516</v>
      </c>
      <c r="K1213" s="18">
        <v>47.80629</v>
      </c>
      <c r="L1213" s="18">
        <v>44.56694</v>
      </c>
      <c r="M1213" s="18">
        <v>27.81346</v>
      </c>
      <c r="N1213" s="18">
        <v>0.581795</v>
      </c>
      <c r="O1213" s="18">
        <v>0.0</v>
      </c>
      <c r="P1213" s="18">
        <v>0.111111</v>
      </c>
      <c r="Q1213" s="18">
        <v>0.266082</v>
      </c>
      <c r="R1213" s="18">
        <v>1.180117</v>
      </c>
      <c r="S1213" s="18">
        <v>1.838764</v>
      </c>
      <c r="T1213" s="18">
        <v>0.133333</v>
      </c>
      <c r="U1213" s="18">
        <v>0.666667</v>
      </c>
      <c r="V1213" s="18">
        <v>0.884085</v>
      </c>
      <c r="W1213" s="18">
        <v>1.354063</v>
      </c>
      <c r="X1213" s="18">
        <v>2.37924</v>
      </c>
      <c r="Y1213" s="18">
        <v>1.838703</v>
      </c>
      <c r="Z1213" s="18">
        <v>0.0</v>
      </c>
      <c r="AA1213" s="18">
        <v>0.32932</v>
      </c>
      <c r="AB1213" s="18">
        <v>0.276215</v>
      </c>
      <c r="AC1213" s="18">
        <v>0.956491</v>
      </c>
      <c r="AD1213" s="18">
        <v>1.016923</v>
      </c>
      <c r="AE1213" s="18">
        <v>1.354063</v>
      </c>
      <c r="AF1213" s="18">
        <v>1.999779</v>
      </c>
      <c r="AG1213" s="18">
        <v>1.968966</v>
      </c>
      <c r="AH1213" s="18">
        <v>0.0</v>
      </c>
      <c r="AI1213" s="18">
        <v>0.347573</v>
      </c>
      <c r="AJ1213" s="18">
        <v>0.337744</v>
      </c>
      <c r="AK1213" s="18">
        <v>0.255607</v>
      </c>
      <c r="AL1213" s="19" t="s">
        <v>58</v>
      </c>
      <c r="AM1213" s="19"/>
      <c r="AN1213" s="19"/>
      <c r="AO1213" s="19"/>
      <c r="AP1213" s="19"/>
      <c r="AQ1213" s="19"/>
    </row>
    <row r="1214">
      <c r="A1214" s="14" t="s">
        <v>1784</v>
      </c>
      <c r="B1214" s="14" t="s">
        <v>1160</v>
      </c>
      <c r="C1214" s="14" t="s">
        <v>1783</v>
      </c>
      <c r="D1214" s="14" t="s">
        <v>1159</v>
      </c>
      <c r="E1214" s="17">
        <v>46310.0</v>
      </c>
      <c r="F1214" s="18">
        <v>23.0</v>
      </c>
      <c r="G1214" s="18">
        <v>0.0</v>
      </c>
      <c r="H1214" s="18">
        <v>2389.0</v>
      </c>
      <c r="I1214" s="18">
        <v>0.0</v>
      </c>
      <c r="J1214" s="18">
        <v>84.8871</v>
      </c>
      <c r="K1214" s="18">
        <v>57.5783</v>
      </c>
      <c r="L1214" s="18">
        <v>56.33271</v>
      </c>
      <c r="M1214" s="18">
        <v>52.4136</v>
      </c>
      <c r="N1214" s="18">
        <v>0.910301</v>
      </c>
      <c r="O1214" s="18">
        <v>0.0</v>
      </c>
      <c r="P1214" s="18">
        <v>0.0</v>
      </c>
      <c r="Q1214" s="18">
        <v>0.0</v>
      </c>
      <c r="R1214" s="18">
        <v>0.222222</v>
      </c>
      <c r="S1214" s="18">
        <v>2.001116</v>
      </c>
      <c r="T1214" s="18">
        <v>0.1</v>
      </c>
      <c r="U1214" s="18">
        <v>0.214815</v>
      </c>
      <c r="V1214" s="18">
        <v>0.222222</v>
      </c>
      <c r="W1214" s="18">
        <v>1.596727</v>
      </c>
      <c r="X1214" s="18">
        <v>5.536955</v>
      </c>
      <c r="Y1214" s="18">
        <v>2.503405</v>
      </c>
      <c r="Z1214" s="18">
        <v>0.0</v>
      </c>
      <c r="AA1214" s="18">
        <v>0.32932</v>
      </c>
      <c r="AB1214" s="18">
        <v>0.276215</v>
      </c>
      <c r="AC1214" s="18">
        <v>0.956491</v>
      </c>
      <c r="AD1214" s="18">
        <v>0.166667</v>
      </c>
      <c r="AE1214" s="18">
        <v>0.340476</v>
      </c>
      <c r="AF1214" s="18">
        <v>1.187417</v>
      </c>
      <c r="AG1214" s="18">
        <v>0.340476</v>
      </c>
      <c r="AH1214" s="18">
        <v>0.0</v>
      </c>
      <c r="AI1214" s="18">
        <v>0.347573</v>
      </c>
      <c r="AJ1214" s="18">
        <v>0.337744</v>
      </c>
      <c r="AK1214" s="18">
        <v>0.255607</v>
      </c>
      <c r="AL1214" s="19" t="s">
        <v>58</v>
      </c>
      <c r="AM1214" s="19"/>
      <c r="AN1214" s="19"/>
      <c r="AO1214" s="19"/>
      <c r="AP1214" s="19"/>
      <c r="AQ1214" s="19"/>
    </row>
    <row r="1215">
      <c r="A1215" s="14" t="s">
        <v>1793</v>
      </c>
      <c r="B1215" s="14" t="s">
        <v>1161</v>
      </c>
      <c r="C1215" s="14" t="s">
        <v>1783</v>
      </c>
      <c r="D1215" s="14" t="s">
        <v>1159</v>
      </c>
      <c r="E1215" s="14" t="s">
        <v>72</v>
      </c>
      <c r="F1215" s="18">
        <v>6.0</v>
      </c>
      <c r="G1215" s="18">
        <v>0.0</v>
      </c>
      <c r="H1215" s="18">
        <v>887.0</v>
      </c>
      <c r="I1215" s="18">
        <v>0.0</v>
      </c>
      <c r="J1215" s="18">
        <v>30.30461</v>
      </c>
      <c r="K1215" s="18">
        <v>15.72131</v>
      </c>
      <c r="L1215" s="18">
        <v>15.91974</v>
      </c>
      <c r="M1215" s="18">
        <v>13.24766</v>
      </c>
      <c r="N1215" s="18">
        <v>0.842656</v>
      </c>
      <c r="O1215" s="18">
        <v>0.225</v>
      </c>
      <c r="P1215" s="18">
        <v>0.335673</v>
      </c>
      <c r="Q1215" s="18">
        <v>0.335673</v>
      </c>
      <c r="R1215" s="18">
        <v>1.512981</v>
      </c>
      <c r="S1215" s="18">
        <v>4.910019</v>
      </c>
      <c r="T1215" s="18">
        <v>0.225</v>
      </c>
      <c r="U1215" s="18">
        <v>0.335673</v>
      </c>
      <c r="V1215" s="18">
        <v>0.335673</v>
      </c>
      <c r="W1215" s="18">
        <v>1.512981</v>
      </c>
      <c r="X1215" s="18">
        <v>4.910019</v>
      </c>
      <c r="Y1215" s="18">
        <v>2.620218</v>
      </c>
      <c r="Z1215" s="18">
        <v>0.0</v>
      </c>
      <c r="AA1215" s="18">
        <v>0.32932</v>
      </c>
      <c r="AB1215" s="18">
        <v>0.276215</v>
      </c>
      <c r="AC1215" s="18">
        <v>0.956491</v>
      </c>
      <c r="AD1215" s="18">
        <v>0.2</v>
      </c>
      <c r="AE1215" s="18">
        <v>0.337037</v>
      </c>
      <c r="AF1215" s="18">
        <v>1.157364</v>
      </c>
      <c r="AG1215" s="18">
        <v>1.009962</v>
      </c>
      <c r="AH1215" s="18">
        <v>0.0</v>
      </c>
      <c r="AI1215" s="18">
        <v>0.347573</v>
      </c>
      <c r="AJ1215" s="18">
        <v>0.337744</v>
      </c>
      <c r="AK1215" s="18">
        <v>0.255607</v>
      </c>
      <c r="AL1215" s="19" t="s">
        <v>58</v>
      </c>
      <c r="AM1215" s="19"/>
      <c r="AN1215" s="19"/>
      <c r="AO1215" s="19"/>
      <c r="AP1215" s="19"/>
      <c r="AQ1215" s="19"/>
    </row>
    <row r="1216">
      <c r="A1216" s="14" t="s">
        <v>1795</v>
      </c>
      <c r="B1216" s="14" t="s">
        <v>1808</v>
      </c>
      <c r="C1216" s="14" t="s">
        <v>1783</v>
      </c>
      <c r="D1216" s="14" t="s">
        <v>1159</v>
      </c>
      <c r="E1216" s="14" t="s">
        <v>75</v>
      </c>
      <c r="F1216" s="18">
        <v>16.0</v>
      </c>
      <c r="G1216" s="18">
        <v>0.0</v>
      </c>
      <c r="H1216" s="18">
        <v>1016.0</v>
      </c>
      <c r="I1216" s="18">
        <v>0.0</v>
      </c>
      <c r="J1216" s="18">
        <v>27.88944</v>
      </c>
      <c r="K1216" s="18">
        <v>20.13578</v>
      </c>
      <c r="L1216" s="18">
        <v>19.90667</v>
      </c>
      <c r="M1216" s="18">
        <v>13.98817</v>
      </c>
      <c r="N1216" s="18">
        <v>0.694692</v>
      </c>
      <c r="O1216" s="18">
        <v>0.0</v>
      </c>
      <c r="P1216" s="18">
        <v>0.0</v>
      </c>
      <c r="Q1216" s="18">
        <v>0.0</v>
      </c>
      <c r="R1216" s="18">
        <v>0.819048</v>
      </c>
      <c r="S1216" s="18">
        <v>2.223435</v>
      </c>
      <c r="T1216" s="18">
        <v>0.229167</v>
      </c>
      <c r="U1216" s="18">
        <v>0.305128</v>
      </c>
      <c r="V1216" s="18">
        <v>0.819048</v>
      </c>
      <c r="W1216" s="18">
        <v>1.441667</v>
      </c>
      <c r="X1216" s="18">
        <v>2.420412</v>
      </c>
      <c r="Y1216" s="18">
        <v>1.258486</v>
      </c>
      <c r="Z1216" s="18">
        <v>0.0</v>
      </c>
      <c r="AA1216" s="18">
        <v>0.32932</v>
      </c>
      <c r="AB1216" s="18">
        <v>0.276215</v>
      </c>
      <c r="AC1216" s="18">
        <v>0.956491</v>
      </c>
      <c r="AD1216" s="18">
        <v>0.129167</v>
      </c>
      <c r="AE1216" s="18">
        <v>0.433333</v>
      </c>
      <c r="AF1216" s="18">
        <v>0.630883</v>
      </c>
      <c r="AG1216" s="18">
        <v>0.288095</v>
      </c>
      <c r="AH1216" s="18">
        <v>0.0</v>
      </c>
      <c r="AI1216" s="18">
        <v>0.347573</v>
      </c>
      <c r="AJ1216" s="18">
        <v>0.337744</v>
      </c>
      <c r="AK1216" s="18">
        <v>0.255607</v>
      </c>
      <c r="AL1216" s="19" t="s">
        <v>58</v>
      </c>
      <c r="AM1216" s="19"/>
      <c r="AN1216" s="19"/>
      <c r="AO1216" s="19"/>
      <c r="AP1216" s="19"/>
      <c r="AQ1216" s="19"/>
    </row>
    <row r="1217">
      <c r="A1217" s="14" t="s">
        <v>1786</v>
      </c>
      <c r="B1217" s="14" t="s">
        <v>1162</v>
      </c>
      <c r="C1217" s="14" t="s">
        <v>1783</v>
      </c>
      <c r="D1217" s="14" t="s">
        <v>1159</v>
      </c>
      <c r="E1217" s="14" t="s">
        <v>60</v>
      </c>
      <c r="F1217" s="18">
        <v>99.0</v>
      </c>
      <c r="G1217" s="18">
        <v>4.0</v>
      </c>
      <c r="H1217" s="18">
        <v>5941.0</v>
      </c>
      <c r="I1217" s="18">
        <v>178.0</v>
      </c>
      <c r="J1217" s="18">
        <v>36.4898</v>
      </c>
      <c r="K1217" s="18">
        <v>25.30511</v>
      </c>
      <c r="L1217" s="18">
        <v>24.95322</v>
      </c>
      <c r="M1217" s="18">
        <v>20.29092</v>
      </c>
      <c r="N1217" s="18">
        <v>0.801851</v>
      </c>
      <c r="O1217" s="18">
        <v>0.0</v>
      </c>
      <c r="P1217" s="18">
        <v>0.0</v>
      </c>
      <c r="Q1217" s="18">
        <v>0.020402</v>
      </c>
      <c r="R1217" s="18">
        <v>0.07181</v>
      </c>
      <c r="S1217" s="18">
        <v>0.206114</v>
      </c>
      <c r="T1217" s="18">
        <v>0.0625</v>
      </c>
      <c r="U1217" s="18">
        <v>0.066667</v>
      </c>
      <c r="V1217" s="18">
        <v>0.069444</v>
      </c>
      <c r="W1217" s="18">
        <v>0.139031</v>
      </c>
      <c r="X1217" s="18">
        <v>0.324957</v>
      </c>
      <c r="Y1217" s="18">
        <v>0.255607</v>
      </c>
      <c r="Z1217" s="18">
        <v>0.0</v>
      </c>
      <c r="AA1217" s="18">
        <v>0.32932</v>
      </c>
      <c r="AB1217" s="18">
        <v>0.276215</v>
      </c>
      <c r="AC1217" s="18">
        <v>0.956491</v>
      </c>
      <c r="AD1217" s="18">
        <v>0.063241</v>
      </c>
      <c r="AE1217" s="18">
        <v>0.130093</v>
      </c>
      <c r="AF1217" s="18">
        <v>0.181493</v>
      </c>
      <c r="AG1217" s="18">
        <v>0.082168</v>
      </c>
      <c r="AH1217" s="18">
        <v>0.0</v>
      </c>
      <c r="AI1217" s="18">
        <v>0.347573</v>
      </c>
      <c r="AJ1217" s="18">
        <v>0.337744</v>
      </c>
      <c r="AK1217" s="18">
        <v>0.255607</v>
      </c>
      <c r="AL1217" s="19" t="s">
        <v>58</v>
      </c>
      <c r="AM1217" s="19"/>
      <c r="AN1217" s="19"/>
      <c r="AO1217" s="19"/>
      <c r="AP1217" s="19"/>
      <c r="AQ1217" s="19"/>
    </row>
    <row r="1218">
      <c r="A1218" s="14" t="s">
        <v>1788</v>
      </c>
      <c r="B1218" s="14" t="s">
        <v>1163</v>
      </c>
      <c r="C1218" s="14" t="s">
        <v>1783</v>
      </c>
      <c r="D1218" s="14" t="s">
        <v>1159</v>
      </c>
      <c r="E1218" s="20">
        <v>46300.0</v>
      </c>
      <c r="F1218" s="18">
        <v>27.0</v>
      </c>
      <c r="G1218" s="18">
        <v>0.0</v>
      </c>
      <c r="H1218" s="18">
        <v>3271.0</v>
      </c>
      <c r="I1218" s="18">
        <v>0.0</v>
      </c>
      <c r="J1218" s="18">
        <v>73.24238</v>
      </c>
      <c r="K1218" s="18">
        <v>40.66303</v>
      </c>
      <c r="L1218" s="18">
        <v>36.93237</v>
      </c>
      <c r="M1218" s="18">
        <v>25.21923</v>
      </c>
      <c r="N1218" s="18">
        <v>0.6202</v>
      </c>
      <c r="O1218" s="18">
        <v>0.0</v>
      </c>
      <c r="P1218" s="18">
        <v>0.0</v>
      </c>
      <c r="Q1218" s="18">
        <v>0.108187</v>
      </c>
      <c r="R1218" s="18">
        <v>0.803448</v>
      </c>
      <c r="S1218" s="18">
        <v>2.096154</v>
      </c>
      <c r="T1218" s="18">
        <v>0.2</v>
      </c>
      <c r="U1218" s="18">
        <v>0.333333</v>
      </c>
      <c r="V1218" s="18">
        <v>0.803448</v>
      </c>
      <c r="W1218" s="18">
        <v>1.932566</v>
      </c>
      <c r="X1218" s="18">
        <v>2.425223</v>
      </c>
      <c r="Y1218" s="18">
        <v>1.506038</v>
      </c>
      <c r="Z1218" s="18">
        <v>0.0</v>
      </c>
      <c r="AA1218" s="18">
        <v>0.32932</v>
      </c>
      <c r="AB1218" s="18">
        <v>0.276215</v>
      </c>
      <c r="AC1218" s="18">
        <v>0.956491</v>
      </c>
      <c r="AD1218" s="18">
        <v>0.505611</v>
      </c>
      <c r="AE1218" s="18">
        <v>0.69555</v>
      </c>
      <c r="AF1218" s="18">
        <v>1.049429</v>
      </c>
      <c r="AG1218" s="18">
        <v>1.32134</v>
      </c>
      <c r="AH1218" s="18">
        <v>0.0</v>
      </c>
      <c r="AI1218" s="18">
        <v>0.347573</v>
      </c>
      <c r="AJ1218" s="18">
        <v>0.337744</v>
      </c>
      <c r="AK1218" s="18">
        <v>0.255607</v>
      </c>
      <c r="AL1218" s="19" t="s">
        <v>58</v>
      </c>
      <c r="AM1218" s="19"/>
      <c r="AN1218" s="19"/>
      <c r="AO1218" s="19"/>
      <c r="AP1218" s="19"/>
      <c r="AQ1218" s="19"/>
    </row>
    <row r="1219">
      <c r="A1219" s="14" t="s">
        <v>1790</v>
      </c>
      <c r="B1219" s="14" t="s">
        <v>1164</v>
      </c>
      <c r="C1219" s="14" t="s">
        <v>1783</v>
      </c>
      <c r="D1219" s="14" t="s">
        <v>1159</v>
      </c>
      <c r="E1219" s="14" t="s">
        <v>62</v>
      </c>
      <c r="F1219" s="18">
        <v>425.0</v>
      </c>
      <c r="G1219" s="18">
        <v>49.0</v>
      </c>
      <c r="H1219" s="18">
        <v>5008.0</v>
      </c>
      <c r="I1219" s="18">
        <v>5008.0</v>
      </c>
      <c r="J1219" s="18">
        <v>0.0</v>
      </c>
      <c r="K1219" s="18">
        <v>0.0</v>
      </c>
      <c r="L1219" s="18">
        <v>0.0</v>
      </c>
      <c r="M1219" s="18">
        <v>0.0</v>
      </c>
      <c r="N1219" s="18">
        <v>0.0</v>
      </c>
      <c r="O1219" s="18">
        <v>0.0</v>
      </c>
      <c r="P1219" s="18">
        <v>0.0</v>
      </c>
      <c r="Q1219" s="18">
        <v>0.0</v>
      </c>
      <c r="R1219" s="18">
        <v>0.0</v>
      </c>
      <c r="S1219" s="18">
        <v>0.0</v>
      </c>
      <c r="T1219" s="18">
        <v>0.0</v>
      </c>
      <c r="U1219" s="18">
        <v>0.0</v>
      </c>
      <c r="V1219" s="18">
        <v>0.0</v>
      </c>
      <c r="W1219" s="18">
        <v>0.0</v>
      </c>
      <c r="X1219" s="18">
        <v>0.0</v>
      </c>
      <c r="Y1219" s="18">
        <v>0.0</v>
      </c>
      <c r="Z1219" s="18">
        <v>0.0</v>
      </c>
      <c r="AA1219" s="18">
        <v>0.32932</v>
      </c>
      <c r="AB1219" s="18">
        <v>0.276215</v>
      </c>
      <c r="AC1219" s="18">
        <v>0.956491</v>
      </c>
      <c r="AD1219" s="18">
        <v>0.0</v>
      </c>
      <c r="AE1219" s="18">
        <v>0.0</v>
      </c>
      <c r="AF1219" s="18">
        <v>0.0</v>
      </c>
      <c r="AG1219" s="18">
        <v>0.0</v>
      </c>
      <c r="AH1219" s="18">
        <v>0.0</v>
      </c>
      <c r="AI1219" s="18">
        <v>0.347573</v>
      </c>
      <c r="AJ1219" s="18">
        <v>0.337744</v>
      </c>
      <c r="AK1219" s="18">
        <v>0.255607</v>
      </c>
      <c r="AL1219" s="19" t="s">
        <v>58</v>
      </c>
      <c r="AM1219" s="19"/>
      <c r="AN1219" s="19"/>
      <c r="AO1219" s="19"/>
      <c r="AP1219" s="19"/>
      <c r="AQ1219" s="19"/>
    </row>
    <row r="1220">
      <c r="A1220" s="14" t="s">
        <v>1781</v>
      </c>
      <c r="B1220" s="14" t="s">
        <v>1809</v>
      </c>
      <c r="C1220" s="14" t="s">
        <v>1783</v>
      </c>
      <c r="D1220" s="14" t="s">
        <v>1166</v>
      </c>
      <c r="E1220" s="14" t="s">
        <v>88</v>
      </c>
      <c r="F1220" s="18">
        <v>2.0</v>
      </c>
      <c r="G1220" s="18">
        <v>0.0</v>
      </c>
      <c r="H1220" s="18">
        <v>316.0</v>
      </c>
      <c r="I1220" s="18">
        <v>0.0</v>
      </c>
      <c r="J1220" s="18">
        <v>0.450549</v>
      </c>
      <c r="K1220" s="18">
        <v>0.204598</v>
      </c>
      <c r="L1220" s="18">
        <v>0.117797</v>
      </c>
      <c r="M1220" s="18">
        <v>0.171264</v>
      </c>
      <c r="N1220" s="18">
        <v>0.837079</v>
      </c>
      <c r="O1220" s="18">
        <v>0.033333</v>
      </c>
      <c r="P1220" s="18">
        <v>0.033333</v>
      </c>
      <c r="Q1220" s="18">
        <v>0.033333</v>
      </c>
      <c r="R1220" s="18">
        <v>0.171264</v>
      </c>
      <c r="S1220" s="18">
        <v>0.171264</v>
      </c>
      <c r="T1220" s="18">
        <v>0.033333</v>
      </c>
      <c r="U1220" s="18">
        <v>0.033333</v>
      </c>
      <c r="V1220" s="18">
        <v>0.033333</v>
      </c>
      <c r="W1220" s="18">
        <v>0.171264</v>
      </c>
      <c r="X1220" s="18">
        <v>0.171264</v>
      </c>
      <c r="Y1220" s="18">
        <v>0.102299</v>
      </c>
      <c r="Z1220" s="18">
        <v>0.0</v>
      </c>
      <c r="AA1220" s="18">
        <v>0.066667</v>
      </c>
      <c r="AB1220" s="18">
        <v>0.18299</v>
      </c>
      <c r="AC1220" s="18">
        <v>0.05</v>
      </c>
      <c r="AD1220" s="18">
        <v>1.016923</v>
      </c>
      <c r="AE1220" s="18">
        <v>1.354063</v>
      </c>
      <c r="AF1220" s="18">
        <v>1.999779</v>
      </c>
      <c r="AG1220" s="18">
        <v>1.968966</v>
      </c>
      <c r="AH1220" s="18">
        <v>0.0</v>
      </c>
      <c r="AI1220" s="18">
        <v>0.347573</v>
      </c>
      <c r="AJ1220" s="18">
        <v>0.337744</v>
      </c>
      <c r="AK1220" s="18">
        <v>0.255607</v>
      </c>
      <c r="AL1220" s="19" t="s">
        <v>58</v>
      </c>
      <c r="AM1220" s="19"/>
      <c r="AN1220" s="19"/>
      <c r="AO1220" s="19"/>
      <c r="AP1220" s="19"/>
      <c r="AQ1220" s="19"/>
    </row>
    <row r="1221">
      <c r="A1221" s="14" t="s">
        <v>1793</v>
      </c>
      <c r="B1221" s="14" t="s">
        <v>1810</v>
      </c>
      <c r="C1221" s="14" t="s">
        <v>1783</v>
      </c>
      <c r="D1221" s="14" t="s">
        <v>1166</v>
      </c>
      <c r="E1221" s="14" t="s">
        <v>72</v>
      </c>
      <c r="F1221" s="18">
        <v>2.0</v>
      </c>
      <c r="G1221" s="18">
        <v>0.0</v>
      </c>
      <c r="H1221" s="18">
        <v>156.0</v>
      </c>
      <c r="I1221" s="18">
        <v>0.0</v>
      </c>
      <c r="J1221" s="18">
        <v>0.071429</v>
      </c>
      <c r="K1221" s="18">
        <v>0.1</v>
      </c>
      <c r="L1221" s="18">
        <v>0.258333</v>
      </c>
      <c r="M1221" s="18">
        <v>0.066667</v>
      </c>
      <c r="N1221" s="18">
        <v>0.666667</v>
      </c>
      <c r="O1221" s="18">
        <v>0.033333</v>
      </c>
      <c r="P1221" s="18">
        <v>0.033333</v>
      </c>
      <c r="Q1221" s="18">
        <v>0.033333</v>
      </c>
      <c r="R1221" s="18">
        <v>0.066667</v>
      </c>
      <c r="S1221" s="18">
        <v>0.066667</v>
      </c>
      <c r="T1221" s="18">
        <v>0.033333</v>
      </c>
      <c r="U1221" s="18">
        <v>0.033333</v>
      </c>
      <c r="V1221" s="18">
        <v>0.033333</v>
      </c>
      <c r="W1221" s="18">
        <v>0.066667</v>
      </c>
      <c r="X1221" s="18">
        <v>0.066667</v>
      </c>
      <c r="Y1221" s="18">
        <v>0.05</v>
      </c>
      <c r="Z1221" s="18">
        <v>0.0</v>
      </c>
      <c r="AA1221" s="18">
        <v>0.066667</v>
      </c>
      <c r="AB1221" s="18">
        <v>0.18299</v>
      </c>
      <c r="AC1221" s="18">
        <v>0.05</v>
      </c>
      <c r="AD1221" s="18">
        <v>0.2</v>
      </c>
      <c r="AE1221" s="18">
        <v>0.337037</v>
      </c>
      <c r="AF1221" s="18">
        <v>1.157364</v>
      </c>
      <c r="AG1221" s="18">
        <v>1.009962</v>
      </c>
      <c r="AH1221" s="18">
        <v>0.0</v>
      </c>
      <c r="AI1221" s="18">
        <v>0.347573</v>
      </c>
      <c r="AJ1221" s="18">
        <v>0.337744</v>
      </c>
      <c r="AK1221" s="18">
        <v>0.255607</v>
      </c>
      <c r="AL1221" s="19" t="s">
        <v>58</v>
      </c>
      <c r="AM1221" s="19"/>
      <c r="AN1221" s="19"/>
      <c r="AO1221" s="19"/>
      <c r="AP1221" s="19"/>
      <c r="AQ1221" s="19"/>
    </row>
    <row r="1222">
      <c r="A1222" s="14" t="s">
        <v>1795</v>
      </c>
      <c r="B1222" s="14" t="s">
        <v>1165</v>
      </c>
      <c r="C1222" s="14" t="s">
        <v>1783</v>
      </c>
      <c r="D1222" s="14" t="s">
        <v>1166</v>
      </c>
      <c r="E1222" s="14" t="s">
        <v>75</v>
      </c>
      <c r="F1222" s="18">
        <v>2.0</v>
      </c>
      <c r="G1222" s="18">
        <v>0.0</v>
      </c>
      <c r="H1222" s="18">
        <v>246.0</v>
      </c>
      <c r="I1222" s="18">
        <v>0.0</v>
      </c>
      <c r="J1222" s="18">
        <v>0.47619</v>
      </c>
      <c r="K1222" s="18">
        <v>0.57619</v>
      </c>
      <c r="L1222" s="18">
        <v>0.537619</v>
      </c>
      <c r="M1222" s="18">
        <v>0.542857</v>
      </c>
      <c r="N1222" s="18">
        <v>0.942149</v>
      </c>
      <c r="O1222" s="18">
        <v>0.033333</v>
      </c>
      <c r="P1222" s="18">
        <v>0.033333</v>
      </c>
      <c r="Q1222" s="18">
        <v>0.033333</v>
      </c>
      <c r="R1222" s="18">
        <v>0.542857</v>
      </c>
      <c r="S1222" s="18">
        <v>0.542857</v>
      </c>
      <c r="T1222" s="18">
        <v>0.033333</v>
      </c>
      <c r="U1222" s="18">
        <v>0.033333</v>
      </c>
      <c r="V1222" s="18">
        <v>0.033333</v>
      </c>
      <c r="W1222" s="18">
        <v>0.542857</v>
      </c>
      <c r="X1222" s="18">
        <v>0.542857</v>
      </c>
      <c r="Y1222" s="18">
        <v>0.288095</v>
      </c>
      <c r="Z1222" s="18">
        <v>0.0</v>
      </c>
      <c r="AA1222" s="18">
        <v>0.066667</v>
      </c>
      <c r="AB1222" s="18">
        <v>0.18299</v>
      </c>
      <c r="AC1222" s="18">
        <v>0.05</v>
      </c>
      <c r="AD1222" s="18">
        <v>0.129167</v>
      </c>
      <c r="AE1222" s="18">
        <v>0.433333</v>
      </c>
      <c r="AF1222" s="18">
        <v>0.630883</v>
      </c>
      <c r="AG1222" s="18">
        <v>0.288095</v>
      </c>
      <c r="AH1222" s="18">
        <v>0.0</v>
      </c>
      <c r="AI1222" s="18">
        <v>0.347573</v>
      </c>
      <c r="AJ1222" s="18">
        <v>0.337744</v>
      </c>
      <c r="AK1222" s="18">
        <v>0.255607</v>
      </c>
      <c r="AL1222" s="19" t="s">
        <v>58</v>
      </c>
      <c r="AM1222" s="19"/>
      <c r="AN1222" s="19"/>
      <c r="AO1222" s="19"/>
      <c r="AP1222" s="19"/>
      <c r="AQ1222" s="19"/>
    </row>
    <row r="1223">
      <c r="A1223" s="14" t="s">
        <v>1786</v>
      </c>
      <c r="B1223" s="14" t="s">
        <v>1167</v>
      </c>
      <c r="C1223" s="14" t="s">
        <v>1783</v>
      </c>
      <c r="D1223" s="14" t="s">
        <v>1166</v>
      </c>
      <c r="E1223" s="14" t="s">
        <v>60</v>
      </c>
      <c r="F1223" s="18">
        <v>18.0</v>
      </c>
      <c r="G1223" s="18">
        <v>3.0</v>
      </c>
      <c r="H1223" s="18">
        <v>1468.0</v>
      </c>
      <c r="I1223" s="18">
        <v>307.0</v>
      </c>
      <c r="J1223" s="18">
        <v>0.957143</v>
      </c>
      <c r="K1223" s="18">
        <v>1.479031</v>
      </c>
      <c r="L1223" s="18">
        <v>1.51069</v>
      </c>
      <c r="M1223" s="18">
        <v>1.135441</v>
      </c>
      <c r="N1223" s="18">
        <v>0.767693</v>
      </c>
      <c r="O1223" s="18">
        <v>0.0</v>
      </c>
      <c r="P1223" s="18">
        <v>0.0</v>
      </c>
      <c r="Q1223" s="18">
        <v>0.0</v>
      </c>
      <c r="R1223" s="18">
        <v>0.033333</v>
      </c>
      <c r="S1223" s="18">
        <v>0.066667</v>
      </c>
      <c r="T1223" s="18">
        <v>0.033333</v>
      </c>
      <c r="U1223" s="18">
        <v>0.033333</v>
      </c>
      <c r="V1223" s="18">
        <v>0.033333</v>
      </c>
      <c r="W1223" s="18">
        <v>0.066667</v>
      </c>
      <c r="X1223" s="18">
        <v>0.086957</v>
      </c>
      <c r="Y1223" s="18">
        <v>0.082168</v>
      </c>
      <c r="Z1223" s="18">
        <v>0.0</v>
      </c>
      <c r="AA1223" s="18">
        <v>0.066667</v>
      </c>
      <c r="AB1223" s="18">
        <v>0.18299</v>
      </c>
      <c r="AC1223" s="18">
        <v>0.05</v>
      </c>
      <c r="AD1223" s="18">
        <v>0.063241</v>
      </c>
      <c r="AE1223" s="18">
        <v>0.130093</v>
      </c>
      <c r="AF1223" s="18">
        <v>0.181493</v>
      </c>
      <c r="AG1223" s="18">
        <v>0.082168</v>
      </c>
      <c r="AH1223" s="18">
        <v>0.0</v>
      </c>
      <c r="AI1223" s="18">
        <v>0.347573</v>
      </c>
      <c r="AJ1223" s="18">
        <v>0.337744</v>
      </c>
      <c r="AK1223" s="18">
        <v>0.255607</v>
      </c>
      <c r="AL1223" s="19" t="s">
        <v>58</v>
      </c>
      <c r="AM1223" s="19"/>
      <c r="AN1223" s="19"/>
      <c r="AO1223" s="19"/>
      <c r="AP1223" s="19"/>
      <c r="AQ1223" s="19"/>
    </row>
    <row r="1224">
      <c r="A1224" s="14" t="s">
        <v>1788</v>
      </c>
      <c r="B1224" s="14" t="s">
        <v>1168</v>
      </c>
      <c r="C1224" s="14" t="s">
        <v>1783</v>
      </c>
      <c r="D1224" s="14" t="s">
        <v>1166</v>
      </c>
      <c r="E1224" s="20">
        <v>46300.0</v>
      </c>
      <c r="F1224" s="18">
        <v>5.0</v>
      </c>
      <c r="G1224" s="18">
        <v>0.0</v>
      </c>
      <c r="H1224" s="18">
        <v>1007.0</v>
      </c>
      <c r="I1224" s="18">
        <v>0.0</v>
      </c>
      <c r="J1224" s="18">
        <v>6.157517</v>
      </c>
      <c r="K1224" s="18">
        <v>6.606698</v>
      </c>
      <c r="L1224" s="18">
        <v>6.183353</v>
      </c>
      <c r="M1224" s="18">
        <v>6.40325</v>
      </c>
      <c r="N1224" s="18">
        <v>0.969206</v>
      </c>
      <c r="O1224" s="18">
        <v>0.0</v>
      </c>
      <c r="P1224" s="18">
        <v>0.033333</v>
      </c>
      <c r="Q1224" s="18">
        <v>0.033333</v>
      </c>
      <c r="R1224" s="18">
        <v>0.170115</v>
      </c>
      <c r="S1224" s="18">
        <v>0.266667</v>
      </c>
      <c r="T1224" s="18">
        <v>0.033333</v>
      </c>
      <c r="U1224" s="18">
        <v>0.033333</v>
      </c>
      <c r="V1224" s="18">
        <v>0.170115</v>
      </c>
      <c r="W1224" s="18">
        <v>0.266667</v>
      </c>
      <c r="X1224" s="18">
        <v>0.266667</v>
      </c>
      <c r="Y1224" s="18">
        <v>1.32134</v>
      </c>
      <c r="Z1224" s="18">
        <v>0.0</v>
      </c>
      <c r="AA1224" s="18">
        <v>0.066667</v>
      </c>
      <c r="AB1224" s="18">
        <v>0.18299</v>
      </c>
      <c r="AC1224" s="18">
        <v>0.05</v>
      </c>
      <c r="AD1224" s="18">
        <v>0.505611</v>
      </c>
      <c r="AE1224" s="18">
        <v>0.69555</v>
      </c>
      <c r="AF1224" s="18">
        <v>1.049429</v>
      </c>
      <c r="AG1224" s="18">
        <v>1.32134</v>
      </c>
      <c r="AH1224" s="18">
        <v>0.0</v>
      </c>
      <c r="AI1224" s="18">
        <v>0.347573</v>
      </c>
      <c r="AJ1224" s="18">
        <v>0.337744</v>
      </c>
      <c r="AK1224" s="18">
        <v>0.255607</v>
      </c>
      <c r="AL1224" s="19" t="s">
        <v>58</v>
      </c>
      <c r="AM1224" s="19"/>
      <c r="AN1224" s="19"/>
      <c r="AO1224" s="19"/>
      <c r="AP1224" s="19"/>
      <c r="AQ1224" s="19"/>
    </row>
    <row r="1225">
      <c r="A1225" s="14" t="s">
        <v>1790</v>
      </c>
      <c r="B1225" s="14" t="s">
        <v>1169</v>
      </c>
      <c r="C1225" s="14" t="s">
        <v>1783</v>
      </c>
      <c r="D1225" s="14" t="s">
        <v>1166</v>
      </c>
      <c r="E1225" s="14" t="s">
        <v>62</v>
      </c>
      <c r="F1225" s="18">
        <v>12.0</v>
      </c>
      <c r="G1225" s="18">
        <v>0.0</v>
      </c>
      <c r="H1225" s="18">
        <v>0.0</v>
      </c>
      <c r="I1225" s="18">
        <v>0.0</v>
      </c>
      <c r="J1225" s="18">
        <v>0.0</v>
      </c>
      <c r="K1225" s="18">
        <v>0.0</v>
      </c>
      <c r="L1225" s="18">
        <v>0.0</v>
      </c>
      <c r="M1225" s="18">
        <v>0.0</v>
      </c>
      <c r="N1225" s="18">
        <v>0.0</v>
      </c>
      <c r="O1225" s="18">
        <v>0.0</v>
      </c>
      <c r="P1225" s="18">
        <v>0.0</v>
      </c>
      <c r="Q1225" s="18">
        <v>0.0</v>
      </c>
      <c r="R1225" s="18">
        <v>0.0</v>
      </c>
      <c r="S1225" s="18">
        <v>0.0</v>
      </c>
      <c r="T1225" s="18">
        <v>0.0</v>
      </c>
      <c r="U1225" s="18">
        <v>0.0</v>
      </c>
      <c r="V1225" s="18">
        <v>0.0</v>
      </c>
      <c r="W1225" s="18">
        <v>0.0</v>
      </c>
      <c r="X1225" s="18">
        <v>0.0</v>
      </c>
      <c r="Y1225" s="18">
        <v>0.0</v>
      </c>
      <c r="Z1225" s="18">
        <v>0.0</v>
      </c>
      <c r="AA1225" s="18">
        <v>0.066667</v>
      </c>
      <c r="AB1225" s="18">
        <v>0.18299</v>
      </c>
      <c r="AC1225" s="18">
        <v>0.05</v>
      </c>
      <c r="AD1225" s="18">
        <v>0.0</v>
      </c>
      <c r="AE1225" s="18">
        <v>0.0</v>
      </c>
      <c r="AF1225" s="18">
        <v>0.0</v>
      </c>
      <c r="AG1225" s="18">
        <v>0.0</v>
      </c>
      <c r="AH1225" s="18">
        <v>0.0</v>
      </c>
      <c r="AI1225" s="18">
        <v>0.347573</v>
      </c>
      <c r="AJ1225" s="18">
        <v>0.337744</v>
      </c>
      <c r="AK1225" s="18">
        <v>0.255607</v>
      </c>
      <c r="AL1225" s="19" t="s">
        <v>58</v>
      </c>
      <c r="AM1225" s="19"/>
      <c r="AN1225" s="19"/>
      <c r="AO1225" s="19"/>
      <c r="AP1225" s="19"/>
      <c r="AQ1225" s="19"/>
    </row>
    <row r="1226">
      <c r="A1226" s="14" t="s">
        <v>1811</v>
      </c>
      <c r="B1226" s="14" t="s">
        <v>149</v>
      </c>
      <c r="C1226" s="14" t="s">
        <v>1812</v>
      </c>
      <c r="D1226" s="14" t="s">
        <v>148</v>
      </c>
      <c r="E1226" s="14" t="s">
        <v>72</v>
      </c>
      <c r="F1226" s="18">
        <v>1.0</v>
      </c>
      <c r="G1226" s="18">
        <v>0.0</v>
      </c>
      <c r="H1226" s="18">
        <v>0.0</v>
      </c>
      <c r="I1226" s="18">
        <v>0.0</v>
      </c>
      <c r="J1226" s="18">
        <v>0.0</v>
      </c>
      <c r="K1226" s="18">
        <v>0.0</v>
      </c>
      <c r="L1226" s="18">
        <v>0.0</v>
      </c>
      <c r="M1226" s="18">
        <v>0.0</v>
      </c>
      <c r="N1226" s="18">
        <v>0.0</v>
      </c>
      <c r="O1226" s="18">
        <v>0.0</v>
      </c>
      <c r="P1226" s="18">
        <v>0.0</v>
      </c>
      <c r="Q1226" s="18">
        <v>0.0</v>
      </c>
      <c r="R1226" s="18">
        <v>0.0</v>
      </c>
      <c r="S1226" s="18">
        <v>0.0</v>
      </c>
      <c r="T1226" s="18">
        <v>0.0</v>
      </c>
      <c r="U1226" s="18">
        <v>0.0</v>
      </c>
      <c r="V1226" s="18">
        <v>0.0</v>
      </c>
      <c r="W1226" s="18">
        <v>0.0</v>
      </c>
      <c r="X1226" s="18">
        <v>0.0</v>
      </c>
      <c r="Y1226" s="18">
        <v>0.0</v>
      </c>
      <c r="Z1226" s="18">
        <v>0.0</v>
      </c>
      <c r="AA1226" s="18">
        <v>2.088049</v>
      </c>
      <c r="AB1226" s="18">
        <v>0.173998</v>
      </c>
      <c r="AC1226" s="18">
        <v>0.0</v>
      </c>
      <c r="AD1226" s="18">
        <v>2.220615</v>
      </c>
      <c r="AE1226" s="18">
        <v>4.378894</v>
      </c>
      <c r="AF1226" s="18">
        <v>4.831715</v>
      </c>
      <c r="AG1226" s="18">
        <v>2.984988</v>
      </c>
      <c r="AH1226" s="18">
        <v>0.0</v>
      </c>
      <c r="AI1226" s="18">
        <v>5.870467</v>
      </c>
      <c r="AJ1226" s="18">
        <v>3.431551</v>
      </c>
      <c r="AK1226" s="18">
        <v>4.247372</v>
      </c>
      <c r="AL1226" s="19" t="s">
        <v>58</v>
      </c>
      <c r="AM1226" s="19"/>
      <c r="AN1226" s="19"/>
      <c r="AO1226" s="19"/>
      <c r="AP1226" s="19"/>
      <c r="AQ1226" s="19"/>
    </row>
    <row r="1227">
      <c r="A1227" s="14" t="s">
        <v>1813</v>
      </c>
      <c r="B1227" s="14" t="s">
        <v>151</v>
      </c>
      <c r="C1227" s="14" t="s">
        <v>1812</v>
      </c>
      <c r="D1227" s="14" t="s">
        <v>148</v>
      </c>
      <c r="E1227" s="14" t="s">
        <v>60</v>
      </c>
      <c r="F1227" s="18">
        <v>5.0</v>
      </c>
      <c r="G1227" s="18">
        <v>0.0</v>
      </c>
      <c r="H1227" s="18">
        <v>0.0</v>
      </c>
      <c r="I1227" s="18">
        <v>0.0</v>
      </c>
      <c r="J1227" s="18">
        <v>0.0</v>
      </c>
      <c r="K1227" s="18">
        <v>0.0</v>
      </c>
      <c r="L1227" s="18">
        <v>0.0</v>
      </c>
      <c r="M1227" s="18">
        <v>0.0</v>
      </c>
      <c r="N1227" s="18">
        <v>0.0</v>
      </c>
      <c r="O1227" s="18">
        <v>0.0</v>
      </c>
      <c r="P1227" s="18">
        <v>0.0</v>
      </c>
      <c r="Q1227" s="18">
        <v>0.0</v>
      </c>
      <c r="R1227" s="18">
        <v>0.0</v>
      </c>
      <c r="S1227" s="18">
        <v>0.0</v>
      </c>
      <c r="T1227" s="18">
        <v>0.0</v>
      </c>
      <c r="U1227" s="18">
        <v>0.0</v>
      </c>
      <c r="V1227" s="18">
        <v>0.0</v>
      </c>
      <c r="W1227" s="18">
        <v>0.0</v>
      </c>
      <c r="X1227" s="18">
        <v>0.0</v>
      </c>
      <c r="Y1227" s="18">
        <v>0.0</v>
      </c>
      <c r="Z1227" s="18">
        <v>0.0</v>
      </c>
      <c r="AA1227" s="18">
        <v>2.088049</v>
      </c>
      <c r="AB1227" s="18">
        <v>0.173998</v>
      </c>
      <c r="AC1227" s="18">
        <v>0.0</v>
      </c>
      <c r="AD1227" s="18">
        <v>0.64455</v>
      </c>
      <c r="AE1227" s="18">
        <v>2.014791</v>
      </c>
      <c r="AF1227" s="18">
        <v>2.490111</v>
      </c>
      <c r="AG1227" s="18">
        <v>2.262757</v>
      </c>
      <c r="AH1227" s="18">
        <v>0.0</v>
      </c>
      <c r="AI1227" s="18">
        <v>5.870467</v>
      </c>
      <c r="AJ1227" s="18">
        <v>3.431551</v>
      </c>
      <c r="AK1227" s="18">
        <v>4.247372</v>
      </c>
      <c r="AL1227" s="19" t="s">
        <v>58</v>
      </c>
      <c r="AM1227" s="19"/>
      <c r="AN1227" s="19"/>
      <c r="AO1227" s="19"/>
      <c r="AP1227" s="19"/>
      <c r="AQ1227" s="19"/>
    </row>
    <row r="1228">
      <c r="A1228" s="14" t="s">
        <v>1814</v>
      </c>
      <c r="B1228" s="14" t="s">
        <v>1815</v>
      </c>
      <c r="C1228" s="14" t="s">
        <v>1812</v>
      </c>
      <c r="D1228" s="14" t="s">
        <v>148</v>
      </c>
      <c r="E1228" s="20">
        <v>46300.0</v>
      </c>
      <c r="F1228" s="18">
        <v>1.0</v>
      </c>
      <c r="G1228" s="18">
        <v>0.0</v>
      </c>
      <c r="H1228" s="18">
        <v>0.0</v>
      </c>
      <c r="I1228" s="18">
        <v>0.0</v>
      </c>
      <c r="J1228" s="18">
        <v>0.0</v>
      </c>
      <c r="K1228" s="18">
        <v>0.0</v>
      </c>
      <c r="L1228" s="18">
        <v>0.0</v>
      </c>
      <c r="M1228" s="18">
        <v>0.0</v>
      </c>
      <c r="N1228" s="18">
        <v>0.0</v>
      </c>
      <c r="O1228" s="18">
        <v>0.0</v>
      </c>
      <c r="P1228" s="18">
        <v>0.0</v>
      </c>
      <c r="Q1228" s="18">
        <v>0.0</v>
      </c>
      <c r="R1228" s="18">
        <v>0.0</v>
      </c>
      <c r="S1228" s="18">
        <v>0.0</v>
      </c>
      <c r="T1228" s="18">
        <v>0.0</v>
      </c>
      <c r="U1228" s="18">
        <v>0.0</v>
      </c>
      <c r="V1228" s="18">
        <v>0.0</v>
      </c>
      <c r="W1228" s="18">
        <v>0.0</v>
      </c>
      <c r="X1228" s="18">
        <v>0.0</v>
      </c>
      <c r="Y1228" s="18">
        <v>0.0</v>
      </c>
      <c r="Z1228" s="18">
        <v>0.0</v>
      </c>
      <c r="AA1228" s="18">
        <v>2.088049</v>
      </c>
      <c r="AB1228" s="18">
        <v>0.173998</v>
      </c>
      <c r="AC1228" s="18">
        <v>0.0</v>
      </c>
      <c r="AD1228" s="18">
        <v>0.97399</v>
      </c>
      <c r="AE1228" s="18">
        <v>9.123856</v>
      </c>
      <c r="AF1228" s="18">
        <v>9.571572</v>
      </c>
      <c r="AG1228" s="18">
        <v>5.64037</v>
      </c>
      <c r="AH1228" s="18">
        <v>0.0</v>
      </c>
      <c r="AI1228" s="18">
        <v>5.870467</v>
      </c>
      <c r="AJ1228" s="18">
        <v>3.431551</v>
      </c>
      <c r="AK1228" s="18">
        <v>4.247372</v>
      </c>
      <c r="AL1228" s="19" t="s">
        <v>58</v>
      </c>
      <c r="AM1228" s="19"/>
      <c r="AN1228" s="19"/>
      <c r="AO1228" s="19"/>
      <c r="AP1228" s="19"/>
      <c r="AQ1228" s="19"/>
    </row>
    <row r="1229">
      <c r="A1229" s="14" t="s">
        <v>1816</v>
      </c>
      <c r="B1229" s="14" t="s">
        <v>152</v>
      </c>
      <c r="C1229" s="14" t="s">
        <v>1812</v>
      </c>
      <c r="D1229" s="14" t="s">
        <v>148</v>
      </c>
      <c r="E1229" s="14" t="s">
        <v>62</v>
      </c>
      <c r="F1229" s="18">
        <v>16.0</v>
      </c>
      <c r="G1229" s="18">
        <v>0.0</v>
      </c>
      <c r="H1229" s="18">
        <v>0.0</v>
      </c>
      <c r="I1229" s="18">
        <v>0.0</v>
      </c>
      <c r="J1229" s="18">
        <v>0.0</v>
      </c>
      <c r="K1229" s="18">
        <v>0.0</v>
      </c>
      <c r="L1229" s="18">
        <v>0.0</v>
      </c>
      <c r="M1229" s="18">
        <v>0.0</v>
      </c>
      <c r="N1229" s="18">
        <v>0.0</v>
      </c>
      <c r="O1229" s="18">
        <v>0.0</v>
      </c>
      <c r="P1229" s="18">
        <v>0.0</v>
      </c>
      <c r="Q1229" s="18">
        <v>0.0</v>
      </c>
      <c r="R1229" s="18">
        <v>0.0</v>
      </c>
      <c r="S1229" s="18">
        <v>0.0</v>
      </c>
      <c r="T1229" s="18">
        <v>0.0</v>
      </c>
      <c r="U1229" s="18">
        <v>0.0</v>
      </c>
      <c r="V1229" s="18">
        <v>0.0</v>
      </c>
      <c r="W1229" s="18">
        <v>0.0</v>
      </c>
      <c r="X1229" s="18">
        <v>0.0</v>
      </c>
      <c r="Y1229" s="18">
        <v>0.0</v>
      </c>
      <c r="Z1229" s="18">
        <v>0.0</v>
      </c>
      <c r="AA1229" s="18">
        <v>2.088049</v>
      </c>
      <c r="AB1229" s="18">
        <v>0.173998</v>
      </c>
      <c r="AC1229" s="18">
        <v>0.0</v>
      </c>
      <c r="AD1229" s="18">
        <v>0.0</v>
      </c>
      <c r="AE1229" s="18">
        <v>0.0</v>
      </c>
      <c r="AF1229" s="18">
        <v>0.0</v>
      </c>
      <c r="AG1229" s="18">
        <v>0.0</v>
      </c>
      <c r="AH1229" s="18">
        <v>0.0</v>
      </c>
      <c r="AI1229" s="18">
        <v>5.870467</v>
      </c>
      <c r="AJ1229" s="18">
        <v>3.431551</v>
      </c>
      <c r="AK1229" s="18">
        <v>4.247372</v>
      </c>
      <c r="AL1229" s="19" t="s">
        <v>58</v>
      </c>
      <c r="AM1229" s="19"/>
      <c r="AN1229" s="19"/>
      <c r="AO1229" s="19"/>
      <c r="AP1229" s="19"/>
      <c r="AQ1229" s="19"/>
    </row>
    <row r="1230">
      <c r="A1230" s="14" t="s">
        <v>1817</v>
      </c>
      <c r="B1230" s="14" t="s">
        <v>1818</v>
      </c>
      <c r="C1230" s="14" t="s">
        <v>1812</v>
      </c>
      <c r="D1230" s="14" t="s">
        <v>1819</v>
      </c>
      <c r="E1230" s="14" t="s">
        <v>88</v>
      </c>
      <c r="F1230" s="18">
        <v>61.0</v>
      </c>
      <c r="G1230" s="18">
        <v>0.0</v>
      </c>
      <c r="H1230" s="18">
        <v>61132.0</v>
      </c>
      <c r="I1230" s="18">
        <v>0.0</v>
      </c>
      <c r="J1230" s="18">
        <v>996.9544</v>
      </c>
      <c r="K1230" s="18">
        <v>1028.799</v>
      </c>
      <c r="L1230" s="18">
        <v>1023.645</v>
      </c>
      <c r="M1230" s="18">
        <v>796.6578</v>
      </c>
      <c r="N1230" s="18">
        <v>0.774357</v>
      </c>
      <c r="O1230" s="18">
        <v>0.0</v>
      </c>
      <c r="P1230" s="18">
        <v>0.0</v>
      </c>
      <c r="Q1230" s="18">
        <v>0.0</v>
      </c>
      <c r="R1230" s="18">
        <v>0.541706</v>
      </c>
      <c r="S1230" s="18">
        <v>19.75201</v>
      </c>
      <c r="T1230" s="18">
        <v>6.278718</v>
      </c>
      <c r="U1230" s="18">
        <v>10.83513</v>
      </c>
      <c r="V1230" s="18">
        <v>18.18199</v>
      </c>
      <c r="W1230" s="18">
        <v>26.13226</v>
      </c>
      <c r="X1230" s="18">
        <v>38.64986</v>
      </c>
      <c r="Y1230" s="18">
        <v>16.86555</v>
      </c>
      <c r="Z1230" s="18">
        <v>0.0</v>
      </c>
      <c r="AA1230" s="18">
        <v>5.571797</v>
      </c>
      <c r="AB1230" s="18">
        <v>2.923317</v>
      </c>
      <c r="AC1230" s="18">
        <v>2.984988</v>
      </c>
      <c r="AD1230" s="18">
        <v>6.894913</v>
      </c>
      <c r="AE1230" s="18">
        <v>24.74451</v>
      </c>
      <c r="AF1230" s="18">
        <v>23.27873</v>
      </c>
      <c r="AG1230" s="18">
        <v>16.86555</v>
      </c>
      <c r="AH1230" s="18">
        <v>0.0</v>
      </c>
      <c r="AI1230" s="18">
        <v>5.870467</v>
      </c>
      <c r="AJ1230" s="18">
        <v>3.431551</v>
      </c>
      <c r="AK1230" s="18">
        <v>4.247372</v>
      </c>
      <c r="AL1230" s="19" t="s">
        <v>58</v>
      </c>
      <c r="AM1230" s="19"/>
      <c r="AN1230" s="19"/>
      <c r="AO1230" s="19"/>
      <c r="AP1230" s="19"/>
      <c r="AQ1230" s="19"/>
    </row>
    <row r="1231">
      <c r="A1231" s="14" t="s">
        <v>1820</v>
      </c>
      <c r="B1231" s="14" t="s">
        <v>1821</v>
      </c>
      <c r="C1231" s="14" t="s">
        <v>1812</v>
      </c>
      <c r="D1231" s="14" t="s">
        <v>1819</v>
      </c>
      <c r="E1231" s="17">
        <v>46310.0</v>
      </c>
      <c r="F1231" s="18">
        <v>65.0</v>
      </c>
      <c r="G1231" s="18">
        <v>0.0</v>
      </c>
      <c r="H1231" s="18">
        <v>29664.0</v>
      </c>
      <c r="I1231" s="18">
        <v>0.0</v>
      </c>
      <c r="J1231" s="18">
        <v>463.5824</v>
      </c>
      <c r="K1231" s="18">
        <v>447.4411</v>
      </c>
      <c r="L1231" s="18">
        <v>444.0555</v>
      </c>
      <c r="M1231" s="18">
        <v>333.4085</v>
      </c>
      <c r="N1231" s="18">
        <v>0.745145</v>
      </c>
      <c r="O1231" s="18">
        <v>0.0</v>
      </c>
      <c r="P1231" s="18">
        <v>0.0</v>
      </c>
      <c r="Q1231" s="18">
        <v>0.0</v>
      </c>
      <c r="R1231" s="18">
        <v>2.057437</v>
      </c>
      <c r="S1231" s="18">
        <v>6.183878</v>
      </c>
      <c r="T1231" s="18">
        <v>1.003704</v>
      </c>
      <c r="U1231" s="18">
        <v>2.135972</v>
      </c>
      <c r="V1231" s="18">
        <v>2.876528</v>
      </c>
      <c r="W1231" s="18">
        <v>5.691912</v>
      </c>
      <c r="X1231" s="18">
        <v>12.70753</v>
      </c>
      <c r="Y1231" s="18">
        <v>6.883709</v>
      </c>
      <c r="Z1231" s="18">
        <v>0.0</v>
      </c>
      <c r="AA1231" s="18">
        <v>5.571797</v>
      </c>
      <c r="AB1231" s="18">
        <v>2.923317</v>
      </c>
      <c r="AC1231" s="18">
        <v>2.984988</v>
      </c>
      <c r="AD1231" s="18">
        <v>2.017549</v>
      </c>
      <c r="AE1231" s="18">
        <v>7.307576</v>
      </c>
      <c r="AF1231" s="18">
        <v>7.522785</v>
      </c>
      <c r="AG1231" s="18">
        <v>7.051171</v>
      </c>
      <c r="AH1231" s="18">
        <v>0.0</v>
      </c>
      <c r="AI1231" s="18">
        <v>5.870467</v>
      </c>
      <c r="AJ1231" s="18">
        <v>3.431551</v>
      </c>
      <c r="AK1231" s="18">
        <v>4.247372</v>
      </c>
      <c r="AL1231" s="19" t="s">
        <v>58</v>
      </c>
      <c r="AM1231" s="19"/>
      <c r="AN1231" s="19"/>
      <c r="AO1231" s="19"/>
      <c r="AP1231" s="19"/>
      <c r="AQ1231" s="19"/>
    </row>
    <row r="1232">
      <c r="A1232" s="14" t="s">
        <v>1811</v>
      </c>
      <c r="B1232" s="14" t="s">
        <v>1822</v>
      </c>
      <c r="C1232" s="14" t="s">
        <v>1812</v>
      </c>
      <c r="D1232" s="14" t="s">
        <v>1819</v>
      </c>
      <c r="E1232" s="14" t="s">
        <v>72</v>
      </c>
      <c r="F1232" s="18">
        <v>44.0</v>
      </c>
      <c r="G1232" s="18">
        <v>0.0</v>
      </c>
      <c r="H1232" s="18">
        <v>11668.0</v>
      </c>
      <c r="I1232" s="18">
        <v>0.0</v>
      </c>
      <c r="J1232" s="18">
        <v>136.9247</v>
      </c>
      <c r="K1232" s="18">
        <v>131.3395</v>
      </c>
      <c r="L1232" s="18">
        <v>135.5395</v>
      </c>
      <c r="M1232" s="18">
        <v>81.76271</v>
      </c>
      <c r="N1232" s="18">
        <v>0.62253</v>
      </c>
      <c r="O1232" s="18">
        <v>0.0</v>
      </c>
      <c r="P1232" s="18">
        <v>0.0</v>
      </c>
      <c r="Q1232" s="18">
        <v>0.0</v>
      </c>
      <c r="R1232" s="18">
        <v>1.547053</v>
      </c>
      <c r="S1232" s="18">
        <v>3.873768</v>
      </c>
      <c r="T1232" s="18">
        <v>0.96805</v>
      </c>
      <c r="U1232" s="18">
        <v>1.749662</v>
      </c>
      <c r="V1232" s="18">
        <v>2.50084</v>
      </c>
      <c r="W1232" s="18">
        <v>3.873768</v>
      </c>
      <c r="X1232" s="18">
        <v>5.571391</v>
      </c>
      <c r="Y1232" s="18">
        <v>2.984988</v>
      </c>
      <c r="Z1232" s="18">
        <v>0.0</v>
      </c>
      <c r="AA1232" s="18">
        <v>5.571797</v>
      </c>
      <c r="AB1232" s="18">
        <v>2.923317</v>
      </c>
      <c r="AC1232" s="18">
        <v>2.984988</v>
      </c>
      <c r="AD1232" s="18">
        <v>2.220615</v>
      </c>
      <c r="AE1232" s="18">
        <v>4.378894</v>
      </c>
      <c r="AF1232" s="18">
        <v>4.831715</v>
      </c>
      <c r="AG1232" s="18">
        <v>2.984988</v>
      </c>
      <c r="AH1232" s="18">
        <v>0.0</v>
      </c>
      <c r="AI1232" s="18">
        <v>5.870467</v>
      </c>
      <c r="AJ1232" s="18">
        <v>3.431551</v>
      </c>
      <c r="AK1232" s="18">
        <v>4.247372</v>
      </c>
      <c r="AL1232" s="19" t="s">
        <v>58</v>
      </c>
      <c r="AM1232" s="19"/>
      <c r="AN1232" s="19"/>
      <c r="AO1232" s="19"/>
      <c r="AP1232" s="19"/>
      <c r="AQ1232" s="19"/>
    </row>
    <row r="1233">
      <c r="A1233" s="14" t="s">
        <v>1823</v>
      </c>
      <c r="B1233" s="14" t="s">
        <v>1824</v>
      </c>
      <c r="C1233" s="14" t="s">
        <v>1812</v>
      </c>
      <c r="D1233" s="14" t="s">
        <v>1819</v>
      </c>
      <c r="E1233" s="14" t="s">
        <v>75</v>
      </c>
      <c r="F1233" s="18">
        <v>13.0</v>
      </c>
      <c r="G1233" s="18">
        <v>0.0</v>
      </c>
      <c r="H1233" s="18">
        <v>1478.0</v>
      </c>
      <c r="I1233" s="18">
        <v>0.0</v>
      </c>
      <c r="J1233" s="18">
        <v>12.83732</v>
      </c>
      <c r="K1233" s="18">
        <v>13.3498</v>
      </c>
      <c r="L1233" s="18">
        <v>15.17881</v>
      </c>
      <c r="M1233" s="18">
        <v>11.65246</v>
      </c>
      <c r="N1233" s="18">
        <v>0.872857</v>
      </c>
      <c r="O1233" s="18">
        <v>0.0</v>
      </c>
      <c r="P1233" s="18">
        <v>0.0</v>
      </c>
      <c r="Q1233" s="18">
        <v>0.0</v>
      </c>
      <c r="R1233" s="18">
        <v>0.0</v>
      </c>
      <c r="S1233" s="18">
        <v>1.597339</v>
      </c>
      <c r="T1233" s="18">
        <v>0.1</v>
      </c>
      <c r="U1233" s="18">
        <v>1.597339</v>
      </c>
      <c r="V1233" s="18">
        <v>1.597339</v>
      </c>
      <c r="W1233" s="18">
        <v>1.801058</v>
      </c>
      <c r="X1233" s="18">
        <v>2.371246</v>
      </c>
      <c r="Y1233" s="18">
        <v>1.026907</v>
      </c>
      <c r="Z1233" s="18">
        <v>0.0</v>
      </c>
      <c r="AA1233" s="18">
        <v>5.571797</v>
      </c>
      <c r="AB1233" s="18">
        <v>2.923317</v>
      </c>
      <c r="AC1233" s="18">
        <v>2.984988</v>
      </c>
      <c r="AD1233" s="18">
        <v>1.128929</v>
      </c>
      <c r="AE1233" s="18">
        <v>3.676576</v>
      </c>
      <c r="AF1233" s="18">
        <v>3.875052</v>
      </c>
      <c r="AG1233" s="18">
        <v>4.247372</v>
      </c>
      <c r="AH1233" s="18">
        <v>0.0</v>
      </c>
      <c r="AI1233" s="18">
        <v>5.870467</v>
      </c>
      <c r="AJ1233" s="18">
        <v>3.431551</v>
      </c>
      <c r="AK1233" s="18">
        <v>4.247372</v>
      </c>
      <c r="AL1233" s="19" t="s">
        <v>58</v>
      </c>
      <c r="AM1233" s="19"/>
      <c r="AN1233" s="19"/>
      <c r="AO1233" s="19"/>
      <c r="AP1233" s="19"/>
      <c r="AQ1233" s="19"/>
    </row>
    <row r="1234">
      <c r="A1234" s="14" t="s">
        <v>1813</v>
      </c>
      <c r="B1234" s="14" t="s">
        <v>1825</v>
      </c>
      <c r="C1234" s="14" t="s">
        <v>1812</v>
      </c>
      <c r="D1234" s="14" t="s">
        <v>1819</v>
      </c>
      <c r="E1234" s="14" t="s">
        <v>60</v>
      </c>
      <c r="F1234" s="18">
        <v>16.0</v>
      </c>
      <c r="G1234" s="18">
        <v>0.0</v>
      </c>
      <c r="H1234" s="18">
        <v>2632.0</v>
      </c>
      <c r="I1234" s="18">
        <v>0.0</v>
      </c>
      <c r="J1234" s="18">
        <v>25.13051</v>
      </c>
      <c r="K1234" s="18">
        <v>22.0389</v>
      </c>
      <c r="L1234" s="18">
        <v>22.0554</v>
      </c>
      <c r="M1234" s="18">
        <v>12.76539</v>
      </c>
      <c r="N1234" s="18">
        <v>0.579221</v>
      </c>
      <c r="O1234" s="18">
        <v>0.0</v>
      </c>
      <c r="P1234" s="18">
        <v>0.0</v>
      </c>
      <c r="Q1234" s="18">
        <v>0.0</v>
      </c>
      <c r="R1234" s="18">
        <v>1.166667</v>
      </c>
      <c r="S1234" s="18">
        <v>2.395856</v>
      </c>
      <c r="T1234" s="18">
        <v>1.129631</v>
      </c>
      <c r="U1234" s="18">
        <v>1.166667</v>
      </c>
      <c r="V1234" s="18">
        <v>1.657916</v>
      </c>
      <c r="W1234" s="18">
        <v>2.395856</v>
      </c>
      <c r="X1234" s="18">
        <v>2.935618</v>
      </c>
      <c r="Y1234" s="18">
        <v>1.377431</v>
      </c>
      <c r="Z1234" s="18">
        <v>0.0</v>
      </c>
      <c r="AA1234" s="18">
        <v>5.571797</v>
      </c>
      <c r="AB1234" s="18">
        <v>2.923317</v>
      </c>
      <c r="AC1234" s="18">
        <v>2.984988</v>
      </c>
      <c r="AD1234" s="18">
        <v>0.64455</v>
      </c>
      <c r="AE1234" s="18">
        <v>2.014791</v>
      </c>
      <c r="AF1234" s="18">
        <v>2.490111</v>
      </c>
      <c r="AG1234" s="18">
        <v>2.262757</v>
      </c>
      <c r="AH1234" s="18">
        <v>0.0</v>
      </c>
      <c r="AI1234" s="18">
        <v>5.870467</v>
      </c>
      <c r="AJ1234" s="18">
        <v>3.431551</v>
      </c>
      <c r="AK1234" s="18">
        <v>4.247372</v>
      </c>
      <c r="AL1234" s="19" t="s">
        <v>58</v>
      </c>
      <c r="AM1234" s="19"/>
      <c r="AN1234" s="19"/>
      <c r="AO1234" s="19"/>
      <c r="AP1234" s="19"/>
      <c r="AQ1234" s="19"/>
    </row>
    <row r="1235">
      <c r="A1235" s="14" t="s">
        <v>1814</v>
      </c>
      <c r="B1235" s="14" t="s">
        <v>1826</v>
      </c>
      <c r="C1235" s="14" t="s">
        <v>1812</v>
      </c>
      <c r="D1235" s="14" t="s">
        <v>1819</v>
      </c>
      <c r="E1235" s="20">
        <v>46300.0</v>
      </c>
      <c r="F1235" s="18">
        <v>57.0</v>
      </c>
      <c r="G1235" s="18">
        <v>1.0</v>
      </c>
      <c r="H1235" s="18">
        <v>26202.0</v>
      </c>
      <c r="I1235" s="18">
        <v>118.0</v>
      </c>
      <c r="J1235" s="18">
        <v>323.9819</v>
      </c>
      <c r="K1235" s="18">
        <v>321.5011</v>
      </c>
      <c r="L1235" s="18">
        <v>319.1932</v>
      </c>
      <c r="M1235" s="18">
        <v>248.6708</v>
      </c>
      <c r="N1235" s="18">
        <v>0.773468</v>
      </c>
      <c r="O1235" s="18">
        <v>0.0</v>
      </c>
      <c r="P1235" s="18">
        <v>0.0</v>
      </c>
      <c r="Q1235" s="18">
        <v>0.0</v>
      </c>
      <c r="R1235" s="18">
        <v>1.488181</v>
      </c>
      <c r="S1235" s="18">
        <v>4.741165</v>
      </c>
      <c r="T1235" s="18">
        <v>1.168263</v>
      </c>
      <c r="U1235" s="18">
        <v>2.014151</v>
      </c>
      <c r="V1235" s="18">
        <v>2.410256</v>
      </c>
      <c r="W1235" s="18">
        <v>5.256401</v>
      </c>
      <c r="X1235" s="18">
        <v>10.2825</v>
      </c>
      <c r="Y1235" s="18">
        <v>5.64037</v>
      </c>
      <c r="Z1235" s="18">
        <v>0.0</v>
      </c>
      <c r="AA1235" s="18">
        <v>5.571797</v>
      </c>
      <c r="AB1235" s="18">
        <v>2.923317</v>
      </c>
      <c r="AC1235" s="18">
        <v>2.984988</v>
      </c>
      <c r="AD1235" s="18">
        <v>0.97399</v>
      </c>
      <c r="AE1235" s="18">
        <v>9.123856</v>
      </c>
      <c r="AF1235" s="18">
        <v>9.571572</v>
      </c>
      <c r="AG1235" s="18">
        <v>5.64037</v>
      </c>
      <c r="AH1235" s="18">
        <v>0.0</v>
      </c>
      <c r="AI1235" s="18">
        <v>5.870467</v>
      </c>
      <c r="AJ1235" s="18">
        <v>3.431551</v>
      </c>
      <c r="AK1235" s="18">
        <v>4.247372</v>
      </c>
      <c r="AL1235" s="19" t="s">
        <v>58</v>
      </c>
      <c r="AM1235" s="19"/>
      <c r="AN1235" s="19"/>
      <c r="AO1235" s="19"/>
      <c r="AP1235" s="19"/>
      <c r="AQ1235" s="19"/>
    </row>
    <row r="1236">
      <c r="A1236" s="14" t="s">
        <v>1816</v>
      </c>
      <c r="B1236" s="14" t="s">
        <v>1827</v>
      </c>
      <c r="C1236" s="14" t="s">
        <v>1812</v>
      </c>
      <c r="D1236" s="14" t="s">
        <v>1819</v>
      </c>
      <c r="E1236" s="14" t="s">
        <v>62</v>
      </c>
      <c r="F1236" s="18">
        <v>416.0</v>
      </c>
      <c r="G1236" s="18">
        <v>21.0</v>
      </c>
      <c r="H1236" s="18">
        <v>981.0</v>
      </c>
      <c r="I1236" s="18">
        <v>981.0</v>
      </c>
      <c r="J1236" s="18">
        <v>0.0</v>
      </c>
      <c r="K1236" s="18">
        <v>0.0</v>
      </c>
      <c r="L1236" s="18">
        <v>0.0</v>
      </c>
      <c r="M1236" s="18">
        <v>0.0</v>
      </c>
      <c r="N1236" s="18">
        <v>0.0</v>
      </c>
      <c r="O1236" s="18">
        <v>0.0</v>
      </c>
      <c r="P1236" s="18">
        <v>0.0</v>
      </c>
      <c r="Q1236" s="18">
        <v>0.0</v>
      </c>
      <c r="R1236" s="18">
        <v>0.0</v>
      </c>
      <c r="S1236" s="18">
        <v>0.0</v>
      </c>
      <c r="T1236" s="18">
        <v>0.0</v>
      </c>
      <c r="U1236" s="18">
        <v>0.0</v>
      </c>
      <c r="V1236" s="18">
        <v>0.0</v>
      </c>
      <c r="W1236" s="18">
        <v>0.0</v>
      </c>
      <c r="X1236" s="18">
        <v>0.0</v>
      </c>
      <c r="Y1236" s="18">
        <v>0.0</v>
      </c>
      <c r="Z1236" s="18">
        <v>0.0</v>
      </c>
      <c r="AA1236" s="18">
        <v>5.571797</v>
      </c>
      <c r="AB1236" s="18">
        <v>2.923317</v>
      </c>
      <c r="AC1236" s="18">
        <v>2.984988</v>
      </c>
      <c r="AD1236" s="18">
        <v>0.0</v>
      </c>
      <c r="AE1236" s="18">
        <v>0.0</v>
      </c>
      <c r="AF1236" s="18">
        <v>0.0</v>
      </c>
      <c r="AG1236" s="18">
        <v>0.0</v>
      </c>
      <c r="AH1236" s="18">
        <v>0.0</v>
      </c>
      <c r="AI1236" s="18">
        <v>5.870467</v>
      </c>
      <c r="AJ1236" s="18">
        <v>3.431551</v>
      </c>
      <c r="AK1236" s="18">
        <v>4.247372</v>
      </c>
      <c r="AL1236" s="19" t="s">
        <v>58</v>
      </c>
      <c r="AM1236" s="19"/>
      <c r="AN1236" s="19"/>
      <c r="AO1236" s="19"/>
      <c r="AP1236" s="19"/>
      <c r="AQ1236" s="19"/>
    </row>
    <row r="1237">
      <c r="A1237" s="14" t="s">
        <v>1817</v>
      </c>
      <c r="B1237" s="14" t="s">
        <v>1828</v>
      </c>
      <c r="C1237" s="14" t="s">
        <v>1812</v>
      </c>
      <c r="D1237" s="14" t="s">
        <v>1829</v>
      </c>
      <c r="E1237" s="14" t="s">
        <v>88</v>
      </c>
      <c r="F1237" s="18">
        <v>61.0</v>
      </c>
      <c r="G1237" s="18">
        <v>1.0</v>
      </c>
      <c r="H1237" s="18">
        <v>118900.0</v>
      </c>
      <c r="I1237" s="18">
        <v>15.0</v>
      </c>
      <c r="J1237" s="18">
        <v>2457.459</v>
      </c>
      <c r="K1237" s="18">
        <v>2402.541</v>
      </c>
      <c r="L1237" s="18">
        <v>2309.327</v>
      </c>
      <c r="M1237" s="18">
        <v>1699.786</v>
      </c>
      <c r="N1237" s="18">
        <v>0.707495</v>
      </c>
      <c r="O1237" s="18">
        <v>0.0</v>
      </c>
      <c r="P1237" s="18">
        <v>0.0</v>
      </c>
      <c r="Q1237" s="18">
        <v>7.055641</v>
      </c>
      <c r="R1237" s="18">
        <v>18.14189</v>
      </c>
      <c r="S1237" s="18">
        <v>36.00961</v>
      </c>
      <c r="T1237" s="18">
        <v>7.908932</v>
      </c>
      <c r="U1237" s="18">
        <v>11.5955</v>
      </c>
      <c r="V1237" s="18">
        <v>15.92016</v>
      </c>
      <c r="W1237" s="18">
        <v>26.55615</v>
      </c>
      <c r="X1237" s="18">
        <v>48.92297</v>
      </c>
      <c r="Y1237" s="18">
        <v>39.38593</v>
      </c>
      <c r="Z1237" s="18">
        <v>0.0</v>
      </c>
      <c r="AA1237" s="18">
        <v>7.331255</v>
      </c>
      <c r="AB1237" s="18">
        <v>4.332241</v>
      </c>
      <c r="AC1237" s="18">
        <v>5.730131</v>
      </c>
      <c r="AD1237" s="18">
        <v>6.894913</v>
      </c>
      <c r="AE1237" s="18">
        <v>24.74451</v>
      </c>
      <c r="AF1237" s="18">
        <v>23.27873</v>
      </c>
      <c r="AG1237" s="18">
        <v>16.86555</v>
      </c>
      <c r="AH1237" s="18">
        <v>0.0</v>
      </c>
      <c r="AI1237" s="18">
        <v>5.870467</v>
      </c>
      <c r="AJ1237" s="18">
        <v>3.431551</v>
      </c>
      <c r="AK1237" s="18">
        <v>4.247372</v>
      </c>
      <c r="AL1237" s="19" t="s">
        <v>58</v>
      </c>
      <c r="AM1237" s="19"/>
      <c r="AN1237" s="19"/>
      <c r="AO1237" s="19"/>
      <c r="AP1237" s="19"/>
      <c r="AQ1237" s="19"/>
    </row>
    <row r="1238">
      <c r="A1238" s="14" t="s">
        <v>1820</v>
      </c>
      <c r="B1238" s="14" t="s">
        <v>1830</v>
      </c>
      <c r="C1238" s="14" t="s">
        <v>1812</v>
      </c>
      <c r="D1238" s="14" t="s">
        <v>1829</v>
      </c>
      <c r="E1238" s="20">
        <v>46310.0</v>
      </c>
      <c r="F1238" s="18">
        <v>52.0</v>
      </c>
      <c r="G1238" s="18">
        <v>0.0</v>
      </c>
      <c r="H1238" s="18">
        <v>18891.0</v>
      </c>
      <c r="I1238" s="18">
        <v>0.0</v>
      </c>
      <c r="J1238" s="18">
        <v>314.7883</v>
      </c>
      <c r="K1238" s="18">
        <v>297.9668</v>
      </c>
      <c r="L1238" s="18">
        <v>286.5197</v>
      </c>
      <c r="M1238" s="18">
        <v>218.8008</v>
      </c>
      <c r="N1238" s="18">
        <v>0.734313</v>
      </c>
      <c r="O1238" s="18">
        <v>0.0</v>
      </c>
      <c r="P1238" s="18">
        <v>0.0</v>
      </c>
      <c r="Q1238" s="18">
        <v>0.0</v>
      </c>
      <c r="R1238" s="18">
        <v>2.078836</v>
      </c>
      <c r="S1238" s="18">
        <v>6.046048</v>
      </c>
      <c r="T1238" s="18">
        <v>1.533333</v>
      </c>
      <c r="U1238" s="18">
        <v>2.074339</v>
      </c>
      <c r="V1238" s="18">
        <v>2.450216</v>
      </c>
      <c r="W1238" s="18">
        <v>4.853764</v>
      </c>
      <c r="X1238" s="18">
        <v>9.596091</v>
      </c>
      <c r="Y1238" s="18">
        <v>5.730131</v>
      </c>
      <c r="Z1238" s="18">
        <v>0.0</v>
      </c>
      <c r="AA1238" s="18">
        <v>7.331255</v>
      </c>
      <c r="AB1238" s="18">
        <v>4.332241</v>
      </c>
      <c r="AC1238" s="18">
        <v>5.730131</v>
      </c>
      <c r="AD1238" s="18">
        <v>2.017549</v>
      </c>
      <c r="AE1238" s="18">
        <v>7.307576</v>
      </c>
      <c r="AF1238" s="18">
        <v>7.522785</v>
      </c>
      <c r="AG1238" s="18">
        <v>7.051171</v>
      </c>
      <c r="AH1238" s="18">
        <v>0.0</v>
      </c>
      <c r="AI1238" s="18">
        <v>5.870467</v>
      </c>
      <c r="AJ1238" s="18">
        <v>3.431551</v>
      </c>
      <c r="AK1238" s="18">
        <v>4.247372</v>
      </c>
      <c r="AL1238" s="19" t="s">
        <v>58</v>
      </c>
      <c r="AM1238" s="19"/>
      <c r="AN1238" s="19"/>
      <c r="AO1238" s="19"/>
      <c r="AP1238" s="19"/>
      <c r="AQ1238" s="19"/>
    </row>
    <row r="1239">
      <c r="A1239" s="14" t="s">
        <v>1811</v>
      </c>
      <c r="B1239" s="14" t="s">
        <v>1831</v>
      </c>
      <c r="C1239" s="14" t="s">
        <v>1812</v>
      </c>
      <c r="D1239" s="14" t="s">
        <v>1829</v>
      </c>
      <c r="E1239" s="14" t="s">
        <v>72</v>
      </c>
      <c r="F1239" s="18">
        <v>46.0</v>
      </c>
      <c r="G1239" s="18">
        <v>0.0</v>
      </c>
      <c r="H1239" s="18">
        <v>28201.0</v>
      </c>
      <c r="I1239" s="18">
        <v>0.0</v>
      </c>
      <c r="J1239" s="18">
        <v>407.0355</v>
      </c>
      <c r="K1239" s="18">
        <v>360.7279</v>
      </c>
      <c r="L1239" s="18">
        <v>358.314</v>
      </c>
      <c r="M1239" s="18">
        <v>304.6693</v>
      </c>
      <c r="N1239" s="18">
        <v>0.844596</v>
      </c>
      <c r="O1239" s="18">
        <v>0.0</v>
      </c>
      <c r="P1239" s="18">
        <v>0.0</v>
      </c>
      <c r="Q1239" s="18">
        <v>0.0</v>
      </c>
      <c r="R1239" s="18">
        <v>0.717292</v>
      </c>
      <c r="S1239" s="18">
        <v>5.721836</v>
      </c>
      <c r="T1239" s="18">
        <v>0.537037</v>
      </c>
      <c r="U1239" s="18">
        <v>0.878205</v>
      </c>
      <c r="V1239" s="18">
        <v>2.490204</v>
      </c>
      <c r="W1239" s="18">
        <v>5.721836</v>
      </c>
      <c r="X1239" s="18">
        <v>12.78325</v>
      </c>
      <c r="Y1239" s="18">
        <v>7.84191</v>
      </c>
      <c r="Z1239" s="18">
        <v>0.0</v>
      </c>
      <c r="AA1239" s="18">
        <v>7.331255</v>
      </c>
      <c r="AB1239" s="18">
        <v>4.332241</v>
      </c>
      <c r="AC1239" s="18">
        <v>5.730131</v>
      </c>
      <c r="AD1239" s="18">
        <v>2.220615</v>
      </c>
      <c r="AE1239" s="18">
        <v>4.378894</v>
      </c>
      <c r="AF1239" s="18">
        <v>4.831715</v>
      </c>
      <c r="AG1239" s="18">
        <v>2.984988</v>
      </c>
      <c r="AH1239" s="18">
        <v>0.0</v>
      </c>
      <c r="AI1239" s="18">
        <v>5.870467</v>
      </c>
      <c r="AJ1239" s="18">
        <v>3.431551</v>
      </c>
      <c r="AK1239" s="18">
        <v>4.247372</v>
      </c>
      <c r="AL1239" s="19" t="s">
        <v>58</v>
      </c>
      <c r="AM1239" s="19"/>
      <c r="AN1239" s="19"/>
      <c r="AO1239" s="19"/>
      <c r="AP1239" s="19"/>
      <c r="AQ1239" s="19"/>
    </row>
    <row r="1240">
      <c r="A1240" s="14" t="s">
        <v>1823</v>
      </c>
      <c r="B1240" s="14" t="s">
        <v>1832</v>
      </c>
      <c r="C1240" s="14" t="s">
        <v>1812</v>
      </c>
      <c r="D1240" s="14" t="s">
        <v>1829</v>
      </c>
      <c r="E1240" s="14" t="s">
        <v>75</v>
      </c>
      <c r="F1240" s="18">
        <v>28.0</v>
      </c>
      <c r="G1240" s="18">
        <v>0.0</v>
      </c>
      <c r="H1240" s="18">
        <v>9958.0</v>
      </c>
      <c r="I1240" s="18">
        <v>0.0</v>
      </c>
      <c r="J1240" s="18">
        <v>124.5196</v>
      </c>
      <c r="K1240" s="18">
        <v>104.4333</v>
      </c>
      <c r="L1240" s="18">
        <v>86.63408</v>
      </c>
      <c r="M1240" s="18">
        <v>83.7098</v>
      </c>
      <c r="N1240" s="18">
        <v>0.801562</v>
      </c>
      <c r="O1240" s="18">
        <v>0.0</v>
      </c>
      <c r="P1240" s="18">
        <v>0.0</v>
      </c>
      <c r="Q1240" s="18">
        <v>0.0</v>
      </c>
      <c r="R1240" s="18">
        <v>0.521825</v>
      </c>
      <c r="S1240" s="18">
        <v>3.676576</v>
      </c>
      <c r="T1240" s="18">
        <v>0.333333</v>
      </c>
      <c r="U1240" s="18">
        <v>0.521825</v>
      </c>
      <c r="V1240" s="18">
        <v>0.6</v>
      </c>
      <c r="W1240" s="18">
        <v>3.676576</v>
      </c>
      <c r="X1240" s="18">
        <v>6.281826</v>
      </c>
      <c r="Y1240" s="18">
        <v>3.729761</v>
      </c>
      <c r="Z1240" s="18">
        <v>0.0</v>
      </c>
      <c r="AA1240" s="18">
        <v>7.331255</v>
      </c>
      <c r="AB1240" s="18">
        <v>4.332241</v>
      </c>
      <c r="AC1240" s="18">
        <v>5.730131</v>
      </c>
      <c r="AD1240" s="18">
        <v>1.128929</v>
      </c>
      <c r="AE1240" s="18">
        <v>3.676576</v>
      </c>
      <c r="AF1240" s="18">
        <v>3.875052</v>
      </c>
      <c r="AG1240" s="18">
        <v>4.247372</v>
      </c>
      <c r="AH1240" s="18">
        <v>0.0</v>
      </c>
      <c r="AI1240" s="18">
        <v>5.870467</v>
      </c>
      <c r="AJ1240" s="18">
        <v>3.431551</v>
      </c>
      <c r="AK1240" s="18">
        <v>4.247372</v>
      </c>
      <c r="AL1240" s="19" t="s">
        <v>58</v>
      </c>
      <c r="AM1240" s="19"/>
      <c r="AN1240" s="19"/>
      <c r="AO1240" s="19"/>
      <c r="AP1240" s="19"/>
      <c r="AQ1240" s="19"/>
    </row>
    <row r="1241">
      <c r="A1241" s="14" t="s">
        <v>1813</v>
      </c>
      <c r="B1241" s="14" t="s">
        <v>1833</v>
      </c>
      <c r="C1241" s="14" t="s">
        <v>1812</v>
      </c>
      <c r="D1241" s="14" t="s">
        <v>1829</v>
      </c>
      <c r="E1241" s="14" t="s">
        <v>60</v>
      </c>
      <c r="F1241" s="18">
        <v>67.0</v>
      </c>
      <c r="G1241" s="18">
        <v>11.0</v>
      </c>
      <c r="H1241" s="18">
        <v>79289.0</v>
      </c>
      <c r="I1241" s="18">
        <v>71795.0</v>
      </c>
      <c r="J1241" s="18">
        <v>73.86847</v>
      </c>
      <c r="K1241" s="18">
        <v>64.49391</v>
      </c>
      <c r="L1241" s="18">
        <v>58.7928</v>
      </c>
      <c r="M1241" s="18">
        <v>57.55043</v>
      </c>
      <c r="N1241" s="18">
        <v>0.892339</v>
      </c>
      <c r="O1241" s="18">
        <v>0.0</v>
      </c>
      <c r="P1241" s="18">
        <v>0.0</v>
      </c>
      <c r="Q1241" s="18">
        <v>0.0</v>
      </c>
      <c r="R1241" s="18">
        <v>0.0</v>
      </c>
      <c r="S1241" s="18">
        <v>0.430811</v>
      </c>
      <c r="T1241" s="18">
        <v>0.320513</v>
      </c>
      <c r="U1241" s="18">
        <v>0.377513</v>
      </c>
      <c r="V1241" s="18">
        <v>0.544444</v>
      </c>
      <c r="W1241" s="18">
        <v>1.327396</v>
      </c>
      <c r="X1241" s="18">
        <v>2.059804</v>
      </c>
      <c r="Y1241" s="18">
        <v>0.962596</v>
      </c>
      <c r="Z1241" s="18">
        <v>0.0</v>
      </c>
      <c r="AA1241" s="18">
        <v>7.331255</v>
      </c>
      <c r="AB1241" s="18">
        <v>4.332241</v>
      </c>
      <c r="AC1241" s="18">
        <v>5.730131</v>
      </c>
      <c r="AD1241" s="18">
        <v>0.64455</v>
      </c>
      <c r="AE1241" s="18">
        <v>2.014791</v>
      </c>
      <c r="AF1241" s="18">
        <v>2.490111</v>
      </c>
      <c r="AG1241" s="18">
        <v>2.262757</v>
      </c>
      <c r="AH1241" s="18">
        <v>0.0</v>
      </c>
      <c r="AI1241" s="18">
        <v>5.870467</v>
      </c>
      <c r="AJ1241" s="18">
        <v>3.431551</v>
      </c>
      <c r="AK1241" s="18">
        <v>4.247372</v>
      </c>
      <c r="AL1241" s="19" t="s">
        <v>58</v>
      </c>
      <c r="AM1241" s="19"/>
      <c r="AN1241" s="19"/>
      <c r="AO1241" s="19"/>
      <c r="AP1241" s="19"/>
      <c r="AQ1241" s="19"/>
    </row>
    <row r="1242">
      <c r="A1242" s="14" t="s">
        <v>1814</v>
      </c>
      <c r="B1242" s="14" t="s">
        <v>1834</v>
      </c>
      <c r="C1242" s="14" t="s">
        <v>1812</v>
      </c>
      <c r="D1242" s="14" t="s">
        <v>1829</v>
      </c>
      <c r="E1242" s="20">
        <v>46300.0</v>
      </c>
      <c r="F1242" s="18">
        <v>45.0</v>
      </c>
      <c r="G1242" s="18">
        <v>0.0</v>
      </c>
      <c r="H1242" s="18">
        <v>37236.0</v>
      </c>
      <c r="I1242" s="18">
        <v>0.0</v>
      </c>
      <c r="J1242" s="18">
        <v>607.2662</v>
      </c>
      <c r="K1242" s="18">
        <v>599.5379</v>
      </c>
      <c r="L1242" s="18">
        <v>550.6458</v>
      </c>
      <c r="M1242" s="18">
        <v>491.7073</v>
      </c>
      <c r="N1242" s="18">
        <v>0.820144</v>
      </c>
      <c r="O1242" s="18">
        <v>0.0</v>
      </c>
      <c r="P1242" s="18">
        <v>0.0</v>
      </c>
      <c r="Q1242" s="18">
        <v>0.0</v>
      </c>
      <c r="R1242" s="18">
        <v>2.534431</v>
      </c>
      <c r="S1242" s="18">
        <v>10.27719</v>
      </c>
      <c r="T1242" s="18">
        <v>2.381536</v>
      </c>
      <c r="U1242" s="18">
        <v>3.256816</v>
      </c>
      <c r="V1242" s="18">
        <v>3.779565</v>
      </c>
      <c r="W1242" s="18">
        <v>12.1689</v>
      </c>
      <c r="X1242" s="18">
        <v>18.4776</v>
      </c>
      <c r="Y1242" s="18">
        <v>13.32306</v>
      </c>
      <c r="Z1242" s="18">
        <v>0.0</v>
      </c>
      <c r="AA1242" s="18">
        <v>7.331255</v>
      </c>
      <c r="AB1242" s="18">
        <v>4.332241</v>
      </c>
      <c r="AC1242" s="18">
        <v>5.730131</v>
      </c>
      <c r="AD1242" s="18">
        <v>0.97399</v>
      </c>
      <c r="AE1242" s="18">
        <v>9.123856</v>
      </c>
      <c r="AF1242" s="18">
        <v>9.571572</v>
      </c>
      <c r="AG1242" s="18">
        <v>5.64037</v>
      </c>
      <c r="AH1242" s="18">
        <v>0.0</v>
      </c>
      <c r="AI1242" s="18">
        <v>5.870467</v>
      </c>
      <c r="AJ1242" s="18">
        <v>3.431551</v>
      </c>
      <c r="AK1242" s="18">
        <v>4.247372</v>
      </c>
      <c r="AL1242" s="19" t="s">
        <v>58</v>
      </c>
      <c r="AM1242" s="19"/>
      <c r="AN1242" s="19"/>
      <c r="AO1242" s="19"/>
      <c r="AP1242" s="19"/>
      <c r="AQ1242" s="19"/>
    </row>
    <row r="1243">
      <c r="A1243" s="14" t="s">
        <v>1816</v>
      </c>
      <c r="B1243" s="14" t="s">
        <v>1835</v>
      </c>
      <c r="C1243" s="14" t="s">
        <v>1812</v>
      </c>
      <c r="D1243" s="14" t="s">
        <v>1829</v>
      </c>
      <c r="E1243" s="14" t="s">
        <v>62</v>
      </c>
      <c r="F1243" s="18">
        <v>585.0</v>
      </c>
      <c r="G1243" s="18">
        <v>29.0</v>
      </c>
      <c r="H1243" s="18">
        <v>5527.0</v>
      </c>
      <c r="I1243" s="18">
        <v>5527.0</v>
      </c>
      <c r="J1243" s="18">
        <v>0.0</v>
      </c>
      <c r="K1243" s="18">
        <v>0.0</v>
      </c>
      <c r="L1243" s="18">
        <v>0.0</v>
      </c>
      <c r="M1243" s="18">
        <v>0.0</v>
      </c>
      <c r="N1243" s="18">
        <v>0.0</v>
      </c>
      <c r="O1243" s="18">
        <v>0.0</v>
      </c>
      <c r="P1243" s="18">
        <v>0.0</v>
      </c>
      <c r="Q1243" s="18">
        <v>0.0</v>
      </c>
      <c r="R1243" s="18">
        <v>0.0</v>
      </c>
      <c r="S1243" s="18">
        <v>0.0</v>
      </c>
      <c r="T1243" s="18">
        <v>0.0</v>
      </c>
      <c r="U1243" s="18">
        <v>0.0</v>
      </c>
      <c r="V1243" s="18">
        <v>0.0</v>
      </c>
      <c r="W1243" s="18">
        <v>0.0</v>
      </c>
      <c r="X1243" s="18">
        <v>0.0</v>
      </c>
      <c r="Y1243" s="18">
        <v>0.0</v>
      </c>
      <c r="Z1243" s="18">
        <v>0.0</v>
      </c>
      <c r="AA1243" s="18">
        <v>7.331255</v>
      </c>
      <c r="AB1243" s="18">
        <v>4.332241</v>
      </c>
      <c r="AC1243" s="18">
        <v>5.730131</v>
      </c>
      <c r="AD1243" s="18">
        <v>0.0</v>
      </c>
      <c r="AE1243" s="18">
        <v>0.0</v>
      </c>
      <c r="AF1243" s="18">
        <v>0.0</v>
      </c>
      <c r="AG1243" s="18">
        <v>0.0</v>
      </c>
      <c r="AH1243" s="18">
        <v>0.0</v>
      </c>
      <c r="AI1243" s="18">
        <v>5.870467</v>
      </c>
      <c r="AJ1243" s="18">
        <v>3.431551</v>
      </c>
      <c r="AK1243" s="18">
        <v>4.247372</v>
      </c>
      <c r="AL1243" s="19" t="s">
        <v>58</v>
      </c>
      <c r="AM1243" s="19"/>
      <c r="AN1243" s="19"/>
      <c r="AO1243" s="19"/>
      <c r="AP1243" s="19"/>
      <c r="AQ1243" s="19"/>
    </row>
    <row r="1244">
      <c r="A1244" s="14" t="s">
        <v>1817</v>
      </c>
      <c r="B1244" s="14" t="s">
        <v>1836</v>
      </c>
      <c r="C1244" s="14" t="s">
        <v>1812</v>
      </c>
      <c r="D1244" s="14" t="s">
        <v>972</v>
      </c>
      <c r="E1244" s="14" t="s">
        <v>88</v>
      </c>
      <c r="F1244" s="18">
        <v>2.0</v>
      </c>
      <c r="G1244" s="18">
        <v>0.0</v>
      </c>
      <c r="H1244" s="18">
        <v>0.0</v>
      </c>
      <c r="I1244" s="18">
        <v>0.0</v>
      </c>
      <c r="J1244" s="18">
        <v>0.0</v>
      </c>
      <c r="K1244" s="18">
        <v>4.833333</v>
      </c>
      <c r="L1244" s="18">
        <v>2.866364</v>
      </c>
      <c r="M1244" s="18">
        <v>4.833333</v>
      </c>
      <c r="N1244" s="18">
        <v>1.0</v>
      </c>
      <c r="O1244" s="18">
        <v>0.0</v>
      </c>
      <c r="P1244" s="18">
        <v>0.0</v>
      </c>
      <c r="Q1244" s="18">
        <v>0.0</v>
      </c>
      <c r="R1244" s="18">
        <v>4.833333</v>
      </c>
      <c r="S1244" s="18">
        <v>4.833333</v>
      </c>
      <c r="T1244" s="18">
        <v>4.833333</v>
      </c>
      <c r="U1244" s="18">
        <v>4.833333</v>
      </c>
      <c r="V1244" s="18">
        <v>4.833333</v>
      </c>
      <c r="W1244" s="18">
        <v>4.833333</v>
      </c>
      <c r="X1244" s="18">
        <v>4.833333</v>
      </c>
      <c r="Y1244" s="18">
        <v>2.416667</v>
      </c>
      <c r="Z1244" s="18">
        <v>0.0</v>
      </c>
      <c r="AA1244" s="18">
        <v>4.088455</v>
      </c>
      <c r="AB1244" s="18">
        <v>2.588991</v>
      </c>
      <c r="AC1244" s="18">
        <v>5.098565</v>
      </c>
      <c r="AD1244" s="18">
        <v>6.894913</v>
      </c>
      <c r="AE1244" s="18">
        <v>24.74451</v>
      </c>
      <c r="AF1244" s="18">
        <v>23.27873</v>
      </c>
      <c r="AG1244" s="18">
        <v>16.86555</v>
      </c>
      <c r="AH1244" s="18">
        <v>0.0</v>
      </c>
      <c r="AI1244" s="18">
        <v>5.870467</v>
      </c>
      <c r="AJ1244" s="18">
        <v>3.431551</v>
      </c>
      <c r="AK1244" s="18">
        <v>4.247372</v>
      </c>
      <c r="AL1244" s="19" t="s">
        <v>58</v>
      </c>
      <c r="AM1244" s="19"/>
      <c r="AN1244" s="19"/>
      <c r="AO1244" s="19"/>
      <c r="AP1244" s="19"/>
      <c r="AQ1244" s="19"/>
    </row>
    <row r="1245">
      <c r="A1245" s="14" t="s">
        <v>1820</v>
      </c>
      <c r="B1245" s="14" t="s">
        <v>1837</v>
      </c>
      <c r="C1245" s="14" t="s">
        <v>1812</v>
      </c>
      <c r="D1245" s="14" t="s">
        <v>972</v>
      </c>
      <c r="E1245" s="20">
        <v>46310.0</v>
      </c>
      <c r="F1245" s="18">
        <v>9.0</v>
      </c>
      <c r="G1245" s="18">
        <v>0.0</v>
      </c>
      <c r="H1245" s="18">
        <v>5072.0</v>
      </c>
      <c r="I1245" s="18">
        <v>0.0</v>
      </c>
      <c r="J1245" s="18">
        <v>125.6158</v>
      </c>
      <c r="K1245" s="18">
        <v>116.2335</v>
      </c>
      <c r="L1245" s="18">
        <v>104.9938</v>
      </c>
      <c r="M1245" s="18">
        <v>105.9595</v>
      </c>
      <c r="N1245" s="18">
        <v>0.911609</v>
      </c>
      <c r="O1245" s="18">
        <v>0.0</v>
      </c>
      <c r="P1245" s="18">
        <v>0.0</v>
      </c>
      <c r="Q1245" s="18">
        <v>0.0</v>
      </c>
      <c r="R1245" s="18">
        <v>2.461445</v>
      </c>
      <c r="S1245" s="18">
        <v>4.586301</v>
      </c>
      <c r="T1245" s="18">
        <v>2.461445</v>
      </c>
      <c r="U1245" s="18">
        <v>3.226301</v>
      </c>
      <c r="V1245" s="18">
        <v>3.226301</v>
      </c>
      <c r="W1245" s="18">
        <v>4.586301</v>
      </c>
      <c r="X1245" s="18">
        <v>17.72683</v>
      </c>
      <c r="Y1245" s="18">
        <v>12.91484</v>
      </c>
      <c r="Z1245" s="18">
        <v>0.0</v>
      </c>
      <c r="AA1245" s="18">
        <v>4.088455</v>
      </c>
      <c r="AB1245" s="18">
        <v>2.588991</v>
      </c>
      <c r="AC1245" s="18">
        <v>5.098565</v>
      </c>
      <c r="AD1245" s="18">
        <v>2.017549</v>
      </c>
      <c r="AE1245" s="18">
        <v>7.307576</v>
      </c>
      <c r="AF1245" s="18">
        <v>7.522785</v>
      </c>
      <c r="AG1245" s="18">
        <v>7.051171</v>
      </c>
      <c r="AH1245" s="18">
        <v>0.0</v>
      </c>
      <c r="AI1245" s="18">
        <v>5.870467</v>
      </c>
      <c r="AJ1245" s="18">
        <v>3.431551</v>
      </c>
      <c r="AK1245" s="18">
        <v>4.247372</v>
      </c>
      <c r="AL1245" s="19" t="s">
        <v>58</v>
      </c>
      <c r="AM1245" s="19"/>
      <c r="AN1245" s="19"/>
      <c r="AO1245" s="19"/>
      <c r="AP1245" s="19"/>
      <c r="AQ1245" s="19"/>
    </row>
    <row r="1246">
      <c r="A1246" s="14" t="s">
        <v>1811</v>
      </c>
      <c r="B1246" s="14" t="s">
        <v>1838</v>
      </c>
      <c r="C1246" s="14" t="s">
        <v>1812</v>
      </c>
      <c r="D1246" s="14" t="s">
        <v>972</v>
      </c>
      <c r="E1246" s="14" t="s">
        <v>72</v>
      </c>
      <c r="F1246" s="18">
        <v>10.0</v>
      </c>
      <c r="G1246" s="18">
        <v>0.0</v>
      </c>
      <c r="H1246" s="18">
        <v>3446.0</v>
      </c>
      <c r="I1246" s="18">
        <v>0.0</v>
      </c>
      <c r="J1246" s="18">
        <v>78.56863</v>
      </c>
      <c r="K1246" s="18">
        <v>87.72036</v>
      </c>
      <c r="L1246" s="18">
        <v>77.6715</v>
      </c>
      <c r="M1246" s="18">
        <v>50.93992</v>
      </c>
      <c r="N1246" s="18">
        <v>0.580708</v>
      </c>
      <c r="O1246" s="18">
        <v>1.681815</v>
      </c>
      <c r="P1246" s="18">
        <v>3.054165</v>
      </c>
      <c r="Q1246" s="18">
        <v>3.657291</v>
      </c>
      <c r="R1246" s="18">
        <v>5.760089</v>
      </c>
      <c r="S1246" s="18">
        <v>9.414578</v>
      </c>
      <c r="T1246" s="18">
        <v>1.681815</v>
      </c>
      <c r="U1246" s="18">
        <v>3.054165</v>
      </c>
      <c r="V1246" s="18">
        <v>3.657291</v>
      </c>
      <c r="W1246" s="18">
        <v>5.760089</v>
      </c>
      <c r="X1246" s="18">
        <v>9.414578</v>
      </c>
      <c r="Y1246" s="18">
        <v>8.772036</v>
      </c>
      <c r="Z1246" s="18">
        <v>0.0</v>
      </c>
      <c r="AA1246" s="18">
        <v>4.088455</v>
      </c>
      <c r="AB1246" s="18">
        <v>2.588991</v>
      </c>
      <c r="AC1246" s="18">
        <v>5.098565</v>
      </c>
      <c r="AD1246" s="18">
        <v>2.220615</v>
      </c>
      <c r="AE1246" s="18">
        <v>4.378894</v>
      </c>
      <c r="AF1246" s="18">
        <v>4.831715</v>
      </c>
      <c r="AG1246" s="18">
        <v>2.984988</v>
      </c>
      <c r="AH1246" s="18">
        <v>0.0</v>
      </c>
      <c r="AI1246" s="18">
        <v>5.870467</v>
      </c>
      <c r="AJ1246" s="18">
        <v>3.431551</v>
      </c>
      <c r="AK1246" s="18">
        <v>4.247372</v>
      </c>
      <c r="AL1246" s="19" t="s">
        <v>58</v>
      </c>
      <c r="AM1246" s="19"/>
      <c r="AN1246" s="19"/>
      <c r="AO1246" s="19"/>
      <c r="AP1246" s="19"/>
      <c r="AQ1246" s="19"/>
    </row>
    <row r="1247">
      <c r="A1247" s="14" t="s">
        <v>1823</v>
      </c>
      <c r="B1247" s="14" t="s">
        <v>1839</v>
      </c>
      <c r="C1247" s="14" t="s">
        <v>1812</v>
      </c>
      <c r="D1247" s="14" t="s">
        <v>972</v>
      </c>
      <c r="E1247" s="14" t="s">
        <v>75</v>
      </c>
      <c r="F1247" s="18">
        <v>18.0</v>
      </c>
      <c r="G1247" s="18">
        <v>0.0</v>
      </c>
      <c r="H1247" s="18">
        <v>9816.0</v>
      </c>
      <c r="I1247" s="18">
        <v>0.0</v>
      </c>
      <c r="J1247" s="18">
        <v>121.3799</v>
      </c>
      <c r="K1247" s="18">
        <v>113.6142</v>
      </c>
      <c r="L1247" s="18">
        <v>108.5759</v>
      </c>
      <c r="M1247" s="18">
        <v>78.30927</v>
      </c>
      <c r="N1247" s="18">
        <v>0.689256</v>
      </c>
      <c r="O1247" s="18">
        <v>0.0</v>
      </c>
      <c r="P1247" s="18">
        <v>0.0</v>
      </c>
      <c r="Q1247" s="18">
        <v>0.857143</v>
      </c>
      <c r="R1247" s="18">
        <v>3.328097</v>
      </c>
      <c r="S1247" s="18">
        <v>7.856986</v>
      </c>
      <c r="T1247" s="18">
        <v>0.857143</v>
      </c>
      <c r="U1247" s="18">
        <v>1.063053</v>
      </c>
      <c r="V1247" s="18">
        <v>3.254543</v>
      </c>
      <c r="W1247" s="18">
        <v>4.697825</v>
      </c>
      <c r="X1247" s="18">
        <v>8.019611</v>
      </c>
      <c r="Y1247" s="18">
        <v>6.311898</v>
      </c>
      <c r="Z1247" s="18">
        <v>0.0</v>
      </c>
      <c r="AA1247" s="18">
        <v>4.088455</v>
      </c>
      <c r="AB1247" s="18">
        <v>2.588991</v>
      </c>
      <c r="AC1247" s="18">
        <v>5.098565</v>
      </c>
      <c r="AD1247" s="18">
        <v>1.128929</v>
      </c>
      <c r="AE1247" s="18">
        <v>3.676576</v>
      </c>
      <c r="AF1247" s="18">
        <v>3.875052</v>
      </c>
      <c r="AG1247" s="18">
        <v>4.247372</v>
      </c>
      <c r="AH1247" s="18">
        <v>0.0</v>
      </c>
      <c r="AI1247" s="18">
        <v>5.870467</v>
      </c>
      <c r="AJ1247" s="18">
        <v>3.431551</v>
      </c>
      <c r="AK1247" s="18">
        <v>4.247372</v>
      </c>
      <c r="AL1247" s="19" t="s">
        <v>58</v>
      </c>
      <c r="AM1247" s="19"/>
      <c r="AN1247" s="19"/>
      <c r="AO1247" s="19"/>
      <c r="AP1247" s="19"/>
      <c r="AQ1247" s="19"/>
    </row>
    <row r="1248">
      <c r="A1248" s="14" t="s">
        <v>1813</v>
      </c>
      <c r="B1248" s="14" t="s">
        <v>1840</v>
      </c>
      <c r="C1248" s="14" t="s">
        <v>1812</v>
      </c>
      <c r="D1248" s="14" t="s">
        <v>972</v>
      </c>
      <c r="E1248" s="14" t="s">
        <v>60</v>
      </c>
      <c r="F1248" s="18">
        <v>17.0</v>
      </c>
      <c r="G1248" s="18">
        <v>1.0</v>
      </c>
      <c r="H1248" s="18">
        <v>2778.0</v>
      </c>
      <c r="I1248" s="18">
        <v>18.0</v>
      </c>
      <c r="J1248" s="18">
        <v>48.23847</v>
      </c>
      <c r="K1248" s="18">
        <v>53.24054</v>
      </c>
      <c r="L1248" s="18">
        <v>60.14192</v>
      </c>
      <c r="M1248" s="18">
        <v>32.94707</v>
      </c>
      <c r="N1248" s="18">
        <v>0.618834</v>
      </c>
      <c r="O1248" s="18">
        <v>0.066667</v>
      </c>
      <c r="P1248" s="18">
        <v>0.272234</v>
      </c>
      <c r="Q1248" s="18">
        <v>0.621786</v>
      </c>
      <c r="R1248" s="18">
        <v>1.880004</v>
      </c>
      <c r="S1248" s="18">
        <v>4.088455</v>
      </c>
      <c r="T1248" s="18">
        <v>0.090909</v>
      </c>
      <c r="U1248" s="18">
        <v>0.397619</v>
      </c>
      <c r="V1248" s="18">
        <v>0.621786</v>
      </c>
      <c r="W1248" s="18">
        <v>2.39896</v>
      </c>
      <c r="X1248" s="18">
        <v>5.170953</v>
      </c>
      <c r="Y1248" s="18">
        <v>3.131796</v>
      </c>
      <c r="Z1248" s="18">
        <v>0.0</v>
      </c>
      <c r="AA1248" s="18">
        <v>4.088455</v>
      </c>
      <c r="AB1248" s="18">
        <v>2.588991</v>
      </c>
      <c r="AC1248" s="18">
        <v>5.098565</v>
      </c>
      <c r="AD1248" s="18">
        <v>0.64455</v>
      </c>
      <c r="AE1248" s="18">
        <v>2.014791</v>
      </c>
      <c r="AF1248" s="18">
        <v>2.490111</v>
      </c>
      <c r="AG1248" s="18">
        <v>2.262757</v>
      </c>
      <c r="AH1248" s="18">
        <v>0.0</v>
      </c>
      <c r="AI1248" s="18">
        <v>5.870467</v>
      </c>
      <c r="AJ1248" s="18">
        <v>3.431551</v>
      </c>
      <c r="AK1248" s="18">
        <v>4.247372</v>
      </c>
      <c r="AL1248" s="19" t="s">
        <v>58</v>
      </c>
      <c r="AM1248" s="19"/>
      <c r="AN1248" s="19"/>
      <c r="AO1248" s="19"/>
      <c r="AP1248" s="19"/>
      <c r="AQ1248" s="19"/>
    </row>
    <row r="1249">
      <c r="A1249" s="14" t="s">
        <v>1814</v>
      </c>
      <c r="B1249" s="14" t="s">
        <v>1841</v>
      </c>
      <c r="C1249" s="14" t="s">
        <v>1812</v>
      </c>
      <c r="D1249" s="14" t="s">
        <v>972</v>
      </c>
      <c r="E1249" s="20">
        <v>46300.0</v>
      </c>
      <c r="F1249" s="18">
        <v>3.0</v>
      </c>
      <c r="G1249" s="18">
        <v>0.0</v>
      </c>
      <c r="H1249" s="18">
        <v>1557.0</v>
      </c>
      <c r="I1249" s="18">
        <v>0.0</v>
      </c>
      <c r="J1249" s="18">
        <v>14.87431</v>
      </c>
      <c r="K1249" s="18">
        <v>15.2957</v>
      </c>
      <c r="L1249" s="18">
        <v>16.52478</v>
      </c>
      <c r="M1249" s="18">
        <v>13.8394</v>
      </c>
      <c r="N1249" s="18">
        <v>0.904791</v>
      </c>
      <c r="O1249" s="18">
        <v>0.410542</v>
      </c>
      <c r="P1249" s="18">
        <v>0.410542</v>
      </c>
      <c r="Q1249" s="18">
        <v>0.410542</v>
      </c>
      <c r="R1249" s="18">
        <v>1.045752</v>
      </c>
      <c r="S1249" s="18">
        <v>13.8394</v>
      </c>
      <c r="T1249" s="18">
        <v>0.410542</v>
      </c>
      <c r="U1249" s="18">
        <v>0.410542</v>
      </c>
      <c r="V1249" s="18">
        <v>0.410542</v>
      </c>
      <c r="W1249" s="18">
        <v>1.045752</v>
      </c>
      <c r="X1249" s="18">
        <v>13.8394</v>
      </c>
      <c r="Y1249" s="18">
        <v>5.098565</v>
      </c>
      <c r="Z1249" s="18">
        <v>0.0</v>
      </c>
      <c r="AA1249" s="18">
        <v>4.088455</v>
      </c>
      <c r="AB1249" s="18">
        <v>2.588991</v>
      </c>
      <c r="AC1249" s="18">
        <v>5.098565</v>
      </c>
      <c r="AD1249" s="18">
        <v>0.97399</v>
      </c>
      <c r="AE1249" s="18">
        <v>9.123856</v>
      </c>
      <c r="AF1249" s="18">
        <v>9.571572</v>
      </c>
      <c r="AG1249" s="18">
        <v>5.64037</v>
      </c>
      <c r="AH1249" s="18">
        <v>0.0</v>
      </c>
      <c r="AI1249" s="18">
        <v>5.870467</v>
      </c>
      <c r="AJ1249" s="18">
        <v>3.431551</v>
      </c>
      <c r="AK1249" s="18">
        <v>4.247372</v>
      </c>
      <c r="AL1249" s="19" t="s">
        <v>58</v>
      </c>
      <c r="AM1249" s="19"/>
      <c r="AN1249" s="19"/>
      <c r="AO1249" s="19"/>
      <c r="AP1249" s="19"/>
      <c r="AQ1249" s="19"/>
    </row>
    <row r="1250">
      <c r="A1250" s="14" t="s">
        <v>1816</v>
      </c>
      <c r="B1250" s="14" t="s">
        <v>971</v>
      </c>
      <c r="C1250" s="14" t="s">
        <v>1812</v>
      </c>
      <c r="D1250" s="14" t="s">
        <v>972</v>
      </c>
      <c r="E1250" s="14" t="s">
        <v>62</v>
      </c>
      <c r="F1250" s="18">
        <v>88.0</v>
      </c>
      <c r="G1250" s="18">
        <v>1.0</v>
      </c>
      <c r="H1250" s="18">
        <v>20.0</v>
      </c>
      <c r="I1250" s="18">
        <v>20.0</v>
      </c>
      <c r="J1250" s="18">
        <v>0.0</v>
      </c>
      <c r="K1250" s="18">
        <v>0.0</v>
      </c>
      <c r="L1250" s="18">
        <v>0.0</v>
      </c>
      <c r="M1250" s="18">
        <v>0.0</v>
      </c>
      <c r="N1250" s="18">
        <v>0.0</v>
      </c>
      <c r="O1250" s="18">
        <v>0.0</v>
      </c>
      <c r="P1250" s="18">
        <v>0.0</v>
      </c>
      <c r="Q1250" s="18">
        <v>0.0</v>
      </c>
      <c r="R1250" s="18">
        <v>0.0</v>
      </c>
      <c r="S1250" s="18">
        <v>0.0</v>
      </c>
      <c r="T1250" s="18">
        <v>0.0</v>
      </c>
      <c r="U1250" s="18">
        <v>0.0</v>
      </c>
      <c r="V1250" s="18">
        <v>0.0</v>
      </c>
      <c r="W1250" s="18">
        <v>0.0</v>
      </c>
      <c r="X1250" s="18">
        <v>0.0</v>
      </c>
      <c r="Y1250" s="18">
        <v>0.0</v>
      </c>
      <c r="Z1250" s="18">
        <v>0.0</v>
      </c>
      <c r="AA1250" s="18">
        <v>4.088455</v>
      </c>
      <c r="AB1250" s="18">
        <v>2.588991</v>
      </c>
      <c r="AC1250" s="18">
        <v>5.098565</v>
      </c>
      <c r="AD1250" s="18">
        <v>0.0</v>
      </c>
      <c r="AE1250" s="18">
        <v>0.0</v>
      </c>
      <c r="AF1250" s="18">
        <v>0.0</v>
      </c>
      <c r="AG1250" s="18">
        <v>0.0</v>
      </c>
      <c r="AH1250" s="18">
        <v>0.0</v>
      </c>
      <c r="AI1250" s="18">
        <v>5.870467</v>
      </c>
      <c r="AJ1250" s="18">
        <v>3.431551</v>
      </c>
      <c r="AK1250" s="18">
        <v>4.247372</v>
      </c>
      <c r="AL1250" s="19" t="s">
        <v>58</v>
      </c>
      <c r="AM1250" s="19"/>
      <c r="AN1250" s="19"/>
      <c r="AO1250" s="19"/>
      <c r="AP1250" s="19"/>
      <c r="AQ1250" s="19"/>
    </row>
    <row r="1251">
      <c r="A1251" s="14" t="s">
        <v>1817</v>
      </c>
      <c r="B1251" s="14" t="s">
        <v>1842</v>
      </c>
      <c r="C1251" s="14" t="s">
        <v>1812</v>
      </c>
      <c r="D1251" s="14" t="s">
        <v>1843</v>
      </c>
      <c r="E1251" s="14" t="s">
        <v>88</v>
      </c>
      <c r="F1251" s="18">
        <v>15.0</v>
      </c>
      <c r="G1251" s="18">
        <v>1.0</v>
      </c>
      <c r="H1251" s="18">
        <v>13049.0</v>
      </c>
      <c r="I1251" s="18">
        <v>659.0</v>
      </c>
      <c r="J1251" s="18">
        <v>185.9862</v>
      </c>
      <c r="K1251" s="18">
        <v>174.8095</v>
      </c>
      <c r="L1251" s="18">
        <v>171.9045</v>
      </c>
      <c r="M1251" s="18">
        <v>129.6171</v>
      </c>
      <c r="N1251" s="18">
        <v>0.741476</v>
      </c>
      <c r="O1251" s="18">
        <v>0.0</v>
      </c>
      <c r="P1251" s="18">
        <v>0.0</v>
      </c>
      <c r="Q1251" s="18">
        <v>0.0</v>
      </c>
      <c r="R1251" s="18">
        <v>0.285714</v>
      </c>
      <c r="S1251" s="18">
        <v>10.65086</v>
      </c>
      <c r="T1251" s="18">
        <v>0.285714</v>
      </c>
      <c r="U1251" s="18">
        <v>1.709624</v>
      </c>
      <c r="V1251" s="18">
        <v>2.448687</v>
      </c>
      <c r="W1251" s="18">
        <v>30.09753</v>
      </c>
      <c r="X1251" s="18">
        <v>30.92806</v>
      </c>
      <c r="Y1251" s="18">
        <v>11.65397</v>
      </c>
      <c r="Z1251" s="18">
        <v>0.0</v>
      </c>
      <c r="AA1251" s="18">
        <v>7.343907</v>
      </c>
      <c r="AB1251" s="18">
        <v>2.717073</v>
      </c>
      <c r="AC1251" s="18">
        <v>7.051171</v>
      </c>
      <c r="AD1251" s="18">
        <v>6.894913</v>
      </c>
      <c r="AE1251" s="18">
        <v>24.74451</v>
      </c>
      <c r="AF1251" s="18">
        <v>23.27873</v>
      </c>
      <c r="AG1251" s="18">
        <v>16.86555</v>
      </c>
      <c r="AH1251" s="18">
        <v>0.0</v>
      </c>
      <c r="AI1251" s="18">
        <v>5.870467</v>
      </c>
      <c r="AJ1251" s="18">
        <v>3.431551</v>
      </c>
      <c r="AK1251" s="18">
        <v>4.247372</v>
      </c>
      <c r="AL1251" s="19" t="s">
        <v>58</v>
      </c>
      <c r="AM1251" s="19"/>
      <c r="AN1251" s="19"/>
      <c r="AO1251" s="19"/>
      <c r="AP1251" s="19"/>
      <c r="AQ1251" s="19"/>
    </row>
    <row r="1252">
      <c r="A1252" s="14" t="s">
        <v>1820</v>
      </c>
      <c r="B1252" s="14" t="s">
        <v>1844</v>
      </c>
      <c r="C1252" s="14" t="s">
        <v>1812</v>
      </c>
      <c r="D1252" s="14" t="s">
        <v>1843</v>
      </c>
      <c r="E1252" s="17">
        <v>46310.0</v>
      </c>
      <c r="F1252" s="18">
        <v>19.0</v>
      </c>
      <c r="G1252" s="18">
        <v>0.0</v>
      </c>
      <c r="H1252" s="18">
        <v>11133.0</v>
      </c>
      <c r="I1252" s="18">
        <v>0.0</v>
      </c>
      <c r="J1252" s="18">
        <v>149.6331</v>
      </c>
      <c r="K1252" s="18">
        <v>133.9722</v>
      </c>
      <c r="L1252" s="18">
        <v>130.714</v>
      </c>
      <c r="M1252" s="18">
        <v>80.30042</v>
      </c>
      <c r="N1252" s="18">
        <v>0.599381</v>
      </c>
      <c r="O1252" s="18">
        <v>0.0</v>
      </c>
      <c r="P1252" s="18">
        <v>0.0</v>
      </c>
      <c r="Q1252" s="18">
        <v>0.842775</v>
      </c>
      <c r="R1252" s="18">
        <v>4.770161</v>
      </c>
      <c r="S1252" s="18">
        <v>7.343907</v>
      </c>
      <c r="T1252" s="18">
        <v>1.583607</v>
      </c>
      <c r="U1252" s="18">
        <v>2.555291</v>
      </c>
      <c r="V1252" s="18">
        <v>4.770161</v>
      </c>
      <c r="W1252" s="18">
        <v>7.241538</v>
      </c>
      <c r="X1252" s="18">
        <v>14.25308</v>
      </c>
      <c r="Y1252" s="18">
        <v>7.051171</v>
      </c>
      <c r="Z1252" s="18">
        <v>0.0</v>
      </c>
      <c r="AA1252" s="18">
        <v>7.343907</v>
      </c>
      <c r="AB1252" s="18">
        <v>2.717073</v>
      </c>
      <c r="AC1252" s="18">
        <v>7.051171</v>
      </c>
      <c r="AD1252" s="18">
        <v>2.017549</v>
      </c>
      <c r="AE1252" s="18">
        <v>7.307576</v>
      </c>
      <c r="AF1252" s="18">
        <v>7.522785</v>
      </c>
      <c r="AG1252" s="18">
        <v>7.051171</v>
      </c>
      <c r="AH1252" s="18">
        <v>0.0</v>
      </c>
      <c r="AI1252" s="18">
        <v>5.870467</v>
      </c>
      <c r="AJ1252" s="18">
        <v>3.431551</v>
      </c>
      <c r="AK1252" s="18">
        <v>4.247372</v>
      </c>
      <c r="AL1252" s="19" t="s">
        <v>58</v>
      </c>
      <c r="AM1252" s="19"/>
      <c r="AN1252" s="19"/>
      <c r="AO1252" s="19"/>
      <c r="AP1252" s="19"/>
      <c r="AQ1252" s="19"/>
    </row>
    <row r="1253">
      <c r="A1253" s="14" t="s">
        <v>1811</v>
      </c>
      <c r="B1253" s="14" t="s">
        <v>1845</v>
      </c>
      <c r="C1253" s="14" t="s">
        <v>1812</v>
      </c>
      <c r="D1253" s="14" t="s">
        <v>1843</v>
      </c>
      <c r="E1253" s="14" t="s">
        <v>72</v>
      </c>
      <c r="F1253" s="18">
        <v>3.0</v>
      </c>
      <c r="G1253" s="18">
        <v>0.0</v>
      </c>
      <c r="H1253" s="18">
        <v>257.0</v>
      </c>
      <c r="I1253" s="18">
        <v>0.0</v>
      </c>
      <c r="J1253" s="18">
        <v>2.309474</v>
      </c>
      <c r="K1253" s="18">
        <v>3.200455</v>
      </c>
      <c r="L1253" s="18">
        <v>2.923935</v>
      </c>
      <c r="M1253" s="18">
        <v>2.18394</v>
      </c>
      <c r="N1253" s="18">
        <v>0.682384</v>
      </c>
      <c r="O1253" s="18">
        <v>0.335965</v>
      </c>
      <c r="P1253" s="18">
        <v>0.335965</v>
      </c>
      <c r="Q1253" s="18">
        <v>0.335965</v>
      </c>
      <c r="R1253" s="18">
        <v>0.68055</v>
      </c>
      <c r="S1253" s="18">
        <v>2.18394</v>
      </c>
      <c r="T1253" s="18">
        <v>0.335965</v>
      </c>
      <c r="U1253" s="18">
        <v>0.335965</v>
      </c>
      <c r="V1253" s="18">
        <v>0.335965</v>
      </c>
      <c r="W1253" s="18">
        <v>0.68055</v>
      </c>
      <c r="X1253" s="18">
        <v>2.18394</v>
      </c>
      <c r="Y1253" s="18">
        <v>1.066818</v>
      </c>
      <c r="Z1253" s="18">
        <v>0.0</v>
      </c>
      <c r="AA1253" s="18">
        <v>7.343907</v>
      </c>
      <c r="AB1253" s="18">
        <v>2.717073</v>
      </c>
      <c r="AC1253" s="18">
        <v>7.051171</v>
      </c>
      <c r="AD1253" s="18">
        <v>2.220615</v>
      </c>
      <c r="AE1253" s="18">
        <v>4.378894</v>
      </c>
      <c r="AF1253" s="18">
        <v>4.831715</v>
      </c>
      <c r="AG1253" s="18">
        <v>2.984988</v>
      </c>
      <c r="AH1253" s="18">
        <v>0.0</v>
      </c>
      <c r="AI1253" s="18">
        <v>5.870467</v>
      </c>
      <c r="AJ1253" s="18">
        <v>3.431551</v>
      </c>
      <c r="AK1253" s="18">
        <v>4.247372</v>
      </c>
      <c r="AL1253" s="19" t="s">
        <v>58</v>
      </c>
      <c r="AM1253" s="19"/>
      <c r="AN1253" s="19"/>
      <c r="AO1253" s="19"/>
      <c r="AP1253" s="19"/>
      <c r="AQ1253" s="19"/>
    </row>
    <row r="1254">
      <c r="A1254" s="14" t="s">
        <v>1813</v>
      </c>
      <c r="B1254" s="14" t="s">
        <v>1846</v>
      </c>
      <c r="C1254" s="14" t="s">
        <v>1812</v>
      </c>
      <c r="D1254" s="14" t="s">
        <v>1843</v>
      </c>
      <c r="E1254" s="14" t="s">
        <v>60</v>
      </c>
      <c r="F1254" s="18">
        <v>1.0</v>
      </c>
      <c r="G1254" s="18">
        <v>0.0</v>
      </c>
      <c r="H1254" s="18">
        <v>23.0</v>
      </c>
      <c r="I1254" s="18">
        <v>0.0</v>
      </c>
      <c r="J1254" s="18">
        <v>15.18214</v>
      </c>
      <c r="K1254" s="18">
        <v>15.18214</v>
      </c>
      <c r="L1254" s="18">
        <v>15.18214</v>
      </c>
      <c r="M1254" s="18">
        <v>15.18214</v>
      </c>
      <c r="N1254" s="18">
        <v>1.0</v>
      </c>
      <c r="O1254" s="18">
        <v>15.18214</v>
      </c>
      <c r="P1254" s="18">
        <v>15.18214</v>
      </c>
      <c r="Q1254" s="18">
        <v>15.18214</v>
      </c>
      <c r="R1254" s="18">
        <v>15.18214</v>
      </c>
      <c r="S1254" s="18">
        <v>15.18214</v>
      </c>
      <c r="T1254" s="18">
        <v>15.18214</v>
      </c>
      <c r="U1254" s="18">
        <v>15.18214</v>
      </c>
      <c r="V1254" s="18">
        <v>15.18214</v>
      </c>
      <c r="W1254" s="18">
        <v>15.18214</v>
      </c>
      <c r="X1254" s="18">
        <v>15.18214</v>
      </c>
      <c r="Y1254" s="18">
        <v>15.18214</v>
      </c>
      <c r="Z1254" s="18">
        <v>0.0</v>
      </c>
      <c r="AA1254" s="18">
        <v>7.343907</v>
      </c>
      <c r="AB1254" s="18">
        <v>2.717073</v>
      </c>
      <c r="AC1254" s="18">
        <v>7.051171</v>
      </c>
      <c r="AD1254" s="18">
        <v>0.64455</v>
      </c>
      <c r="AE1254" s="18">
        <v>2.014791</v>
      </c>
      <c r="AF1254" s="18">
        <v>2.490111</v>
      </c>
      <c r="AG1254" s="18">
        <v>2.262757</v>
      </c>
      <c r="AH1254" s="18">
        <v>0.0</v>
      </c>
      <c r="AI1254" s="18">
        <v>5.870467</v>
      </c>
      <c r="AJ1254" s="18">
        <v>3.431551</v>
      </c>
      <c r="AK1254" s="18">
        <v>4.247372</v>
      </c>
      <c r="AL1254" s="19" t="s">
        <v>58</v>
      </c>
      <c r="AM1254" s="19"/>
      <c r="AN1254" s="19"/>
      <c r="AO1254" s="19"/>
      <c r="AP1254" s="19"/>
      <c r="AQ1254" s="19"/>
    </row>
    <row r="1255">
      <c r="A1255" s="14" t="s">
        <v>1814</v>
      </c>
      <c r="B1255" s="14" t="s">
        <v>1847</v>
      </c>
      <c r="C1255" s="14" t="s">
        <v>1812</v>
      </c>
      <c r="D1255" s="14" t="s">
        <v>1843</v>
      </c>
      <c r="E1255" s="20">
        <v>46300.0</v>
      </c>
      <c r="F1255" s="18">
        <v>19.0</v>
      </c>
      <c r="G1255" s="18">
        <v>0.0</v>
      </c>
      <c r="H1255" s="18">
        <v>8270.0</v>
      </c>
      <c r="I1255" s="18">
        <v>0.0</v>
      </c>
      <c r="J1255" s="18">
        <v>95.76404</v>
      </c>
      <c r="K1255" s="18">
        <v>99.41614</v>
      </c>
      <c r="L1255" s="18">
        <v>92.85155</v>
      </c>
      <c r="M1255" s="18">
        <v>83.04698</v>
      </c>
      <c r="N1255" s="18">
        <v>0.835347</v>
      </c>
      <c r="O1255" s="18">
        <v>0.0</v>
      </c>
      <c r="P1255" s="18">
        <v>0.0</v>
      </c>
      <c r="Q1255" s="18">
        <v>0.0</v>
      </c>
      <c r="R1255" s="18">
        <v>0.0</v>
      </c>
      <c r="S1255" s="18">
        <v>6.801988</v>
      </c>
      <c r="T1255" s="18">
        <v>0.233333</v>
      </c>
      <c r="U1255" s="18">
        <v>0.366667</v>
      </c>
      <c r="V1255" s="18">
        <v>6.801988</v>
      </c>
      <c r="W1255" s="18">
        <v>9.074508</v>
      </c>
      <c r="X1255" s="18">
        <v>19.97043</v>
      </c>
      <c r="Y1255" s="18">
        <v>5.232428</v>
      </c>
      <c r="Z1255" s="18">
        <v>0.0</v>
      </c>
      <c r="AA1255" s="18">
        <v>7.343907</v>
      </c>
      <c r="AB1255" s="18">
        <v>2.717073</v>
      </c>
      <c r="AC1255" s="18">
        <v>7.051171</v>
      </c>
      <c r="AD1255" s="18">
        <v>0.97399</v>
      </c>
      <c r="AE1255" s="18">
        <v>9.123856</v>
      </c>
      <c r="AF1255" s="18">
        <v>9.571572</v>
      </c>
      <c r="AG1255" s="18">
        <v>5.64037</v>
      </c>
      <c r="AH1255" s="18">
        <v>0.0</v>
      </c>
      <c r="AI1255" s="18">
        <v>5.870467</v>
      </c>
      <c r="AJ1255" s="18">
        <v>3.431551</v>
      </c>
      <c r="AK1255" s="18">
        <v>4.247372</v>
      </c>
      <c r="AL1255" s="19" t="s">
        <v>58</v>
      </c>
      <c r="AM1255" s="19"/>
      <c r="AN1255" s="19"/>
      <c r="AO1255" s="19"/>
      <c r="AP1255" s="19"/>
      <c r="AQ1255" s="19"/>
    </row>
    <row r="1256">
      <c r="A1256" s="14" t="s">
        <v>1816</v>
      </c>
      <c r="B1256" s="14" t="s">
        <v>1848</v>
      </c>
      <c r="C1256" s="14" t="s">
        <v>1812</v>
      </c>
      <c r="D1256" s="14" t="s">
        <v>1843</v>
      </c>
      <c r="E1256" s="14" t="s">
        <v>62</v>
      </c>
      <c r="F1256" s="18">
        <v>100.0</v>
      </c>
      <c r="G1256" s="18">
        <v>7.0</v>
      </c>
      <c r="H1256" s="18">
        <v>2234.0</v>
      </c>
      <c r="I1256" s="18">
        <v>2234.0</v>
      </c>
      <c r="J1256" s="18">
        <v>0.0</v>
      </c>
      <c r="K1256" s="18">
        <v>0.0</v>
      </c>
      <c r="L1256" s="18">
        <v>0.0</v>
      </c>
      <c r="M1256" s="18">
        <v>0.0</v>
      </c>
      <c r="N1256" s="18">
        <v>0.0</v>
      </c>
      <c r="O1256" s="18">
        <v>0.0</v>
      </c>
      <c r="P1256" s="18">
        <v>0.0</v>
      </c>
      <c r="Q1256" s="18">
        <v>0.0</v>
      </c>
      <c r="R1256" s="18">
        <v>0.0</v>
      </c>
      <c r="S1256" s="18">
        <v>0.0</v>
      </c>
      <c r="T1256" s="18">
        <v>0.0</v>
      </c>
      <c r="U1256" s="18">
        <v>0.0</v>
      </c>
      <c r="V1256" s="18">
        <v>0.0</v>
      </c>
      <c r="W1256" s="18">
        <v>0.0</v>
      </c>
      <c r="X1256" s="18">
        <v>0.0</v>
      </c>
      <c r="Y1256" s="18">
        <v>0.0</v>
      </c>
      <c r="Z1256" s="18">
        <v>0.0</v>
      </c>
      <c r="AA1256" s="18">
        <v>7.343907</v>
      </c>
      <c r="AB1256" s="18">
        <v>2.717073</v>
      </c>
      <c r="AC1256" s="18">
        <v>7.051171</v>
      </c>
      <c r="AD1256" s="18">
        <v>0.0</v>
      </c>
      <c r="AE1256" s="18">
        <v>0.0</v>
      </c>
      <c r="AF1256" s="18">
        <v>0.0</v>
      </c>
      <c r="AG1256" s="18">
        <v>0.0</v>
      </c>
      <c r="AH1256" s="18">
        <v>0.0</v>
      </c>
      <c r="AI1256" s="18">
        <v>5.870467</v>
      </c>
      <c r="AJ1256" s="18">
        <v>3.431551</v>
      </c>
      <c r="AK1256" s="18">
        <v>4.247372</v>
      </c>
      <c r="AL1256" s="19" t="s">
        <v>58</v>
      </c>
      <c r="AM1256" s="19"/>
      <c r="AN1256" s="19"/>
      <c r="AO1256" s="19"/>
      <c r="AP1256" s="19"/>
      <c r="AQ1256" s="19"/>
    </row>
    <row r="1257">
      <c r="A1257" s="14" t="s">
        <v>1817</v>
      </c>
      <c r="B1257" s="14" t="s">
        <v>1849</v>
      </c>
      <c r="C1257" s="14" t="s">
        <v>1812</v>
      </c>
      <c r="D1257" s="14" t="s">
        <v>1715</v>
      </c>
      <c r="E1257" s="14" t="s">
        <v>88</v>
      </c>
      <c r="F1257" s="18">
        <v>9.0</v>
      </c>
      <c r="G1257" s="18">
        <v>0.0</v>
      </c>
      <c r="H1257" s="18">
        <v>18833.0</v>
      </c>
      <c r="I1257" s="18">
        <v>0.0</v>
      </c>
      <c r="J1257" s="18">
        <v>222.0517</v>
      </c>
      <c r="K1257" s="18">
        <v>215.0614</v>
      </c>
      <c r="L1257" s="18">
        <v>243.1937</v>
      </c>
      <c r="M1257" s="18">
        <v>95.52076</v>
      </c>
      <c r="N1257" s="18">
        <v>0.444156</v>
      </c>
      <c r="O1257" s="18">
        <v>0.0</v>
      </c>
      <c r="P1257" s="18">
        <v>8.818966</v>
      </c>
      <c r="Q1257" s="18">
        <v>11.36905</v>
      </c>
      <c r="R1257" s="18">
        <v>23.11629</v>
      </c>
      <c r="S1257" s="18">
        <v>39.06297</v>
      </c>
      <c r="T1257" s="18">
        <v>8.818966</v>
      </c>
      <c r="U1257" s="18">
        <v>11.36905</v>
      </c>
      <c r="V1257" s="18">
        <v>12.11848</v>
      </c>
      <c r="W1257" s="18">
        <v>25.05493</v>
      </c>
      <c r="X1257" s="18">
        <v>39.06297</v>
      </c>
      <c r="Y1257" s="18">
        <v>23.89572</v>
      </c>
      <c r="Z1257" s="18">
        <v>0.0</v>
      </c>
      <c r="AA1257" s="18">
        <v>7.881337</v>
      </c>
      <c r="AB1257" s="18">
        <v>2.577525</v>
      </c>
      <c r="AC1257" s="18">
        <v>4.79201</v>
      </c>
      <c r="AD1257" s="18">
        <v>6.894913</v>
      </c>
      <c r="AE1257" s="18">
        <v>24.74451</v>
      </c>
      <c r="AF1257" s="18">
        <v>23.27873</v>
      </c>
      <c r="AG1257" s="18">
        <v>16.86555</v>
      </c>
      <c r="AH1257" s="18">
        <v>0.0</v>
      </c>
      <c r="AI1257" s="18">
        <v>5.870467</v>
      </c>
      <c r="AJ1257" s="18">
        <v>3.431551</v>
      </c>
      <c r="AK1257" s="18">
        <v>4.247372</v>
      </c>
      <c r="AL1257" s="19" t="s">
        <v>58</v>
      </c>
      <c r="AM1257" s="19"/>
      <c r="AN1257" s="19"/>
      <c r="AO1257" s="19"/>
      <c r="AP1257" s="19"/>
      <c r="AQ1257" s="19"/>
    </row>
    <row r="1258">
      <c r="A1258" s="14" t="s">
        <v>1820</v>
      </c>
      <c r="B1258" s="14" t="s">
        <v>1714</v>
      </c>
      <c r="C1258" s="14" t="s">
        <v>1812</v>
      </c>
      <c r="D1258" s="14" t="s">
        <v>1715</v>
      </c>
      <c r="E1258" s="17">
        <v>46310.0</v>
      </c>
      <c r="F1258" s="18">
        <v>53.0</v>
      </c>
      <c r="G1258" s="18">
        <v>1.0</v>
      </c>
      <c r="H1258" s="18">
        <v>34758.0</v>
      </c>
      <c r="I1258" s="18">
        <v>34.0</v>
      </c>
      <c r="J1258" s="18">
        <v>502.2853</v>
      </c>
      <c r="K1258" s="18">
        <v>475.9244</v>
      </c>
      <c r="L1258" s="18">
        <v>459.2329</v>
      </c>
      <c r="M1258" s="18">
        <v>314.5641</v>
      </c>
      <c r="N1258" s="18">
        <v>0.660954</v>
      </c>
      <c r="O1258" s="18">
        <v>0.0</v>
      </c>
      <c r="P1258" s="18">
        <v>0.0</v>
      </c>
      <c r="Q1258" s="18">
        <v>0.0</v>
      </c>
      <c r="R1258" s="18">
        <v>4.93819</v>
      </c>
      <c r="S1258" s="18">
        <v>11.08681</v>
      </c>
      <c r="T1258" s="18">
        <v>2.008874</v>
      </c>
      <c r="U1258" s="18">
        <v>5.024212</v>
      </c>
      <c r="V1258" s="18">
        <v>7.207911</v>
      </c>
      <c r="W1258" s="18">
        <v>10.65429</v>
      </c>
      <c r="X1258" s="18">
        <v>18.43372</v>
      </c>
      <c r="Y1258" s="18">
        <v>8.979707</v>
      </c>
      <c r="Z1258" s="18">
        <v>0.0</v>
      </c>
      <c r="AA1258" s="18">
        <v>7.881337</v>
      </c>
      <c r="AB1258" s="18">
        <v>2.577525</v>
      </c>
      <c r="AC1258" s="18">
        <v>4.79201</v>
      </c>
      <c r="AD1258" s="18">
        <v>2.017549</v>
      </c>
      <c r="AE1258" s="18">
        <v>7.307576</v>
      </c>
      <c r="AF1258" s="18">
        <v>7.522785</v>
      </c>
      <c r="AG1258" s="18">
        <v>7.051171</v>
      </c>
      <c r="AH1258" s="18">
        <v>0.0</v>
      </c>
      <c r="AI1258" s="18">
        <v>5.870467</v>
      </c>
      <c r="AJ1258" s="18">
        <v>3.431551</v>
      </c>
      <c r="AK1258" s="18">
        <v>4.247372</v>
      </c>
      <c r="AL1258" s="19" t="s">
        <v>58</v>
      </c>
      <c r="AM1258" s="19"/>
      <c r="AN1258" s="19"/>
      <c r="AO1258" s="19"/>
      <c r="AP1258" s="19"/>
      <c r="AQ1258" s="19"/>
    </row>
    <row r="1259">
      <c r="A1259" s="14" t="s">
        <v>1811</v>
      </c>
      <c r="B1259" s="14" t="s">
        <v>1850</v>
      </c>
      <c r="C1259" s="14" t="s">
        <v>1812</v>
      </c>
      <c r="D1259" s="14" t="s">
        <v>1715</v>
      </c>
      <c r="E1259" s="14" t="s">
        <v>72</v>
      </c>
      <c r="F1259" s="18">
        <v>38.0</v>
      </c>
      <c r="G1259" s="18">
        <v>0.0</v>
      </c>
      <c r="H1259" s="18">
        <v>15427.0</v>
      </c>
      <c r="I1259" s="18">
        <v>0.0</v>
      </c>
      <c r="J1259" s="18">
        <v>181.9185</v>
      </c>
      <c r="K1259" s="18">
        <v>182.0964</v>
      </c>
      <c r="L1259" s="18">
        <v>180.9909</v>
      </c>
      <c r="M1259" s="18">
        <v>107.0573</v>
      </c>
      <c r="N1259" s="18">
        <v>0.587916</v>
      </c>
      <c r="O1259" s="18">
        <v>0.0</v>
      </c>
      <c r="P1259" s="18">
        <v>0.0</v>
      </c>
      <c r="Q1259" s="18">
        <v>0.0625</v>
      </c>
      <c r="R1259" s="18">
        <v>3.555669</v>
      </c>
      <c r="S1259" s="18">
        <v>6.58618</v>
      </c>
      <c r="T1259" s="18">
        <v>1.582937</v>
      </c>
      <c r="U1259" s="18">
        <v>2.489043</v>
      </c>
      <c r="V1259" s="18">
        <v>3.555669</v>
      </c>
      <c r="W1259" s="18">
        <v>5.994002</v>
      </c>
      <c r="X1259" s="18">
        <v>7.637471</v>
      </c>
      <c r="Y1259" s="18">
        <v>4.79201</v>
      </c>
      <c r="Z1259" s="18">
        <v>0.0</v>
      </c>
      <c r="AA1259" s="18">
        <v>7.881337</v>
      </c>
      <c r="AB1259" s="18">
        <v>2.577525</v>
      </c>
      <c r="AC1259" s="18">
        <v>4.79201</v>
      </c>
      <c r="AD1259" s="18">
        <v>2.220615</v>
      </c>
      <c r="AE1259" s="18">
        <v>4.378894</v>
      </c>
      <c r="AF1259" s="18">
        <v>4.831715</v>
      </c>
      <c r="AG1259" s="18">
        <v>2.984988</v>
      </c>
      <c r="AH1259" s="18">
        <v>0.0</v>
      </c>
      <c r="AI1259" s="18">
        <v>5.870467</v>
      </c>
      <c r="AJ1259" s="18">
        <v>3.431551</v>
      </c>
      <c r="AK1259" s="18">
        <v>4.247372</v>
      </c>
      <c r="AL1259" s="19" t="s">
        <v>58</v>
      </c>
      <c r="AM1259" s="19"/>
      <c r="AN1259" s="19"/>
      <c r="AO1259" s="19"/>
      <c r="AP1259" s="19"/>
      <c r="AQ1259" s="19"/>
    </row>
    <row r="1260">
      <c r="A1260" s="14" t="s">
        <v>1823</v>
      </c>
      <c r="B1260" s="14" t="s">
        <v>1851</v>
      </c>
      <c r="C1260" s="14" t="s">
        <v>1812</v>
      </c>
      <c r="D1260" s="14" t="s">
        <v>1715</v>
      </c>
      <c r="E1260" s="14" t="s">
        <v>75</v>
      </c>
      <c r="F1260" s="18">
        <v>6.0</v>
      </c>
      <c r="G1260" s="18">
        <v>0.0</v>
      </c>
      <c r="H1260" s="18">
        <v>1196.0</v>
      </c>
      <c r="I1260" s="18">
        <v>0.0</v>
      </c>
      <c r="J1260" s="18">
        <v>30.93053</v>
      </c>
      <c r="K1260" s="18">
        <v>27.91939</v>
      </c>
      <c r="L1260" s="18">
        <v>25.94296</v>
      </c>
      <c r="M1260" s="18">
        <v>19.53044</v>
      </c>
      <c r="N1260" s="18">
        <v>0.69953</v>
      </c>
      <c r="O1260" s="18">
        <v>0.0</v>
      </c>
      <c r="P1260" s="18">
        <v>0.0</v>
      </c>
      <c r="Q1260" s="18">
        <v>0.0</v>
      </c>
      <c r="R1260" s="18">
        <v>5.810463</v>
      </c>
      <c r="S1260" s="18">
        <v>6.096808</v>
      </c>
      <c r="T1260" s="18">
        <v>2.578485</v>
      </c>
      <c r="U1260" s="18">
        <v>2.578485</v>
      </c>
      <c r="V1260" s="18">
        <v>5.810463</v>
      </c>
      <c r="W1260" s="18">
        <v>6.096808</v>
      </c>
      <c r="X1260" s="18">
        <v>6.096808</v>
      </c>
      <c r="Y1260" s="18">
        <v>4.653232</v>
      </c>
      <c r="Z1260" s="18">
        <v>0.0</v>
      </c>
      <c r="AA1260" s="18">
        <v>7.881337</v>
      </c>
      <c r="AB1260" s="18">
        <v>2.577525</v>
      </c>
      <c r="AC1260" s="18">
        <v>4.79201</v>
      </c>
      <c r="AD1260" s="18">
        <v>1.128929</v>
      </c>
      <c r="AE1260" s="18">
        <v>3.676576</v>
      </c>
      <c r="AF1260" s="18">
        <v>3.875052</v>
      </c>
      <c r="AG1260" s="18">
        <v>4.247372</v>
      </c>
      <c r="AH1260" s="18">
        <v>0.0</v>
      </c>
      <c r="AI1260" s="18">
        <v>5.870467</v>
      </c>
      <c r="AJ1260" s="18">
        <v>3.431551</v>
      </c>
      <c r="AK1260" s="18">
        <v>4.247372</v>
      </c>
      <c r="AL1260" s="19" t="s">
        <v>58</v>
      </c>
      <c r="AM1260" s="19"/>
      <c r="AN1260" s="19"/>
      <c r="AO1260" s="19"/>
      <c r="AP1260" s="19"/>
      <c r="AQ1260" s="19"/>
    </row>
    <row r="1261">
      <c r="A1261" s="14" t="s">
        <v>1813</v>
      </c>
      <c r="B1261" s="14" t="s">
        <v>1852</v>
      </c>
      <c r="C1261" s="14" t="s">
        <v>1812</v>
      </c>
      <c r="D1261" s="14" t="s">
        <v>1715</v>
      </c>
      <c r="E1261" s="14" t="s">
        <v>60</v>
      </c>
      <c r="F1261" s="18">
        <v>7.0</v>
      </c>
      <c r="G1261" s="18">
        <v>0.0</v>
      </c>
      <c r="H1261" s="18">
        <v>3724.0</v>
      </c>
      <c r="I1261" s="18">
        <v>0.0</v>
      </c>
      <c r="J1261" s="18">
        <v>42.65384</v>
      </c>
      <c r="K1261" s="18">
        <v>39.17611</v>
      </c>
      <c r="L1261" s="18">
        <v>38.82838</v>
      </c>
      <c r="M1261" s="18">
        <v>20.00894</v>
      </c>
      <c r="N1261" s="18">
        <v>0.510743</v>
      </c>
      <c r="O1261" s="18">
        <v>0.236111</v>
      </c>
      <c r="P1261" s="18">
        <v>0.358741</v>
      </c>
      <c r="Q1261" s="18">
        <v>4.653902</v>
      </c>
      <c r="R1261" s="18">
        <v>6.914578</v>
      </c>
      <c r="S1261" s="18">
        <v>7.003841</v>
      </c>
      <c r="T1261" s="18">
        <v>0.236111</v>
      </c>
      <c r="U1261" s="18">
        <v>0.358741</v>
      </c>
      <c r="V1261" s="18">
        <v>4.653902</v>
      </c>
      <c r="W1261" s="18">
        <v>6.914578</v>
      </c>
      <c r="X1261" s="18">
        <v>7.003841</v>
      </c>
      <c r="Y1261" s="18">
        <v>5.596588</v>
      </c>
      <c r="Z1261" s="18">
        <v>0.0</v>
      </c>
      <c r="AA1261" s="18">
        <v>7.881337</v>
      </c>
      <c r="AB1261" s="18">
        <v>2.577525</v>
      </c>
      <c r="AC1261" s="18">
        <v>4.79201</v>
      </c>
      <c r="AD1261" s="18">
        <v>0.64455</v>
      </c>
      <c r="AE1261" s="18">
        <v>2.014791</v>
      </c>
      <c r="AF1261" s="18">
        <v>2.490111</v>
      </c>
      <c r="AG1261" s="18">
        <v>2.262757</v>
      </c>
      <c r="AH1261" s="18">
        <v>0.0</v>
      </c>
      <c r="AI1261" s="18">
        <v>5.870467</v>
      </c>
      <c r="AJ1261" s="18">
        <v>3.431551</v>
      </c>
      <c r="AK1261" s="18">
        <v>4.247372</v>
      </c>
      <c r="AL1261" s="19" t="s">
        <v>58</v>
      </c>
      <c r="AM1261" s="19"/>
      <c r="AN1261" s="19"/>
      <c r="AO1261" s="19"/>
      <c r="AP1261" s="19"/>
      <c r="AQ1261" s="19"/>
    </row>
    <row r="1262">
      <c r="A1262" s="14" t="s">
        <v>1814</v>
      </c>
      <c r="B1262" s="14" t="s">
        <v>1716</v>
      </c>
      <c r="C1262" s="14" t="s">
        <v>1812</v>
      </c>
      <c r="D1262" s="14" t="s">
        <v>1715</v>
      </c>
      <c r="E1262" s="20">
        <v>46300.0</v>
      </c>
      <c r="F1262" s="18">
        <v>31.0</v>
      </c>
      <c r="G1262" s="18">
        <v>0.0</v>
      </c>
      <c r="H1262" s="18">
        <v>11840.0</v>
      </c>
      <c r="I1262" s="18">
        <v>0.0</v>
      </c>
      <c r="J1262" s="18">
        <v>185.308</v>
      </c>
      <c r="K1262" s="18">
        <v>186.3968</v>
      </c>
      <c r="L1262" s="18">
        <v>194.4887</v>
      </c>
      <c r="M1262" s="18">
        <v>167.4999</v>
      </c>
      <c r="N1262" s="18">
        <v>0.89862</v>
      </c>
      <c r="O1262" s="18">
        <v>0.0</v>
      </c>
      <c r="P1262" s="18">
        <v>0.0</v>
      </c>
      <c r="Q1262" s="18">
        <v>0.0</v>
      </c>
      <c r="R1262" s="18">
        <v>0.0</v>
      </c>
      <c r="S1262" s="18">
        <v>4.257125</v>
      </c>
      <c r="T1262" s="18">
        <v>0.333333</v>
      </c>
      <c r="U1262" s="18">
        <v>4.257125</v>
      </c>
      <c r="V1262" s="18">
        <v>5.633946</v>
      </c>
      <c r="W1262" s="18">
        <v>13.64219</v>
      </c>
      <c r="X1262" s="18">
        <v>21.27803</v>
      </c>
      <c r="Y1262" s="18">
        <v>6.012801</v>
      </c>
      <c r="Z1262" s="18">
        <v>0.0</v>
      </c>
      <c r="AA1262" s="18">
        <v>7.881337</v>
      </c>
      <c r="AB1262" s="18">
        <v>2.577525</v>
      </c>
      <c r="AC1262" s="18">
        <v>4.79201</v>
      </c>
      <c r="AD1262" s="18">
        <v>0.97399</v>
      </c>
      <c r="AE1262" s="18">
        <v>9.123856</v>
      </c>
      <c r="AF1262" s="18">
        <v>9.571572</v>
      </c>
      <c r="AG1262" s="18">
        <v>5.64037</v>
      </c>
      <c r="AH1262" s="18">
        <v>0.0</v>
      </c>
      <c r="AI1262" s="18">
        <v>5.870467</v>
      </c>
      <c r="AJ1262" s="18">
        <v>3.431551</v>
      </c>
      <c r="AK1262" s="18">
        <v>4.247372</v>
      </c>
      <c r="AL1262" s="19" t="s">
        <v>58</v>
      </c>
      <c r="AM1262" s="19"/>
      <c r="AN1262" s="19"/>
      <c r="AO1262" s="19"/>
      <c r="AP1262" s="19"/>
      <c r="AQ1262" s="19"/>
    </row>
    <row r="1263">
      <c r="A1263" s="14" t="s">
        <v>1816</v>
      </c>
      <c r="B1263" s="14" t="s">
        <v>1717</v>
      </c>
      <c r="C1263" s="14" t="s">
        <v>1812</v>
      </c>
      <c r="D1263" s="14" t="s">
        <v>1715</v>
      </c>
      <c r="E1263" s="14" t="s">
        <v>62</v>
      </c>
      <c r="F1263" s="18">
        <v>210.0</v>
      </c>
      <c r="G1263" s="18">
        <v>8.0</v>
      </c>
      <c r="H1263" s="18">
        <v>302.0</v>
      </c>
      <c r="I1263" s="18">
        <v>302.0</v>
      </c>
      <c r="J1263" s="18">
        <v>0.0</v>
      </c>
      <c r="K1263" s="18">
        <v>0.0</v>
      </c>
      <c r="L1263" s="18">
        <v>0.0</v>
      </c>
      <c r="M1263" s="18">
        <v>0.0</v>
      </c>
      <c r="N1263" s="18">
        <v>0.0</v>
      </c>
      <c r="O1263" s="18">
        <v>0.0</v>
      </c>
      <c r="P1263" s="18">
        <v>0.0</v>
      </c>
      <c r="Q1263" s="18">
        <v>0.0</v>
      </c>
      <c r="R1263" s="18">
        <v>0.0</v>
      </c>
      <c r="S1263" s="18">
        <v>0.0</v>
      </c>
      <c r="T1263" s="18">
        <v>0.0</v>
      </c>
      <c r="U1263" s="18">
        <v>0.0</v>
      </c>
      <c r="V1263" s="18">
        <v>0.0</v>
      </c>
      <c r="W1263" s="18">
        <v>0.0</v>
      </c>
      <c r="X1263" s="18">
        <v>0.0</v>
      </c>
      <c r="Y1263" s="18">
        <v>0.0</v>
      </c>
      <c r="Z1263" s="18">
        <v>0.0</v>
      </c>
      <c r="AA1263" s="18">
        <v>7.881337</v>
      </c>
      <c r="AB1263" s="18">
        <v>2.577525</v>
      </c>
      <c r="AC1263" s="18">
        <v>4.79201</v>
      </c>
      <c r="AD1263" s="18">
        <v>0.0</v>
      </c>
      <c r="AE1263" s="18">
        <v>0.0</v>
      </c>
      <c r="AF1263" s="18">
        <v>0.0</v>
      </c>
      <c r="AG1263" s="18">
        <v>0.0</v>
      </c>
      <c r="AH1263" s="18">
        <v>0.0</v>
      </c>
      <c r="AI1263" s="18">
        <v>5.870467</v>
      </c>
      <c r="AJ1263" s="18">
        <v>3.431551</v>
      </c>
      <c r="AK1263" s="18">
        <v>4.247372</v>
      </c>
      <c r="AL1263" s="19" t="s">
        <v>58</v>
      </c>
      <c r="AM1263" s="19"/>
      <c r="AN1263" s="19"/>
      <c r="AO1263" s="19"/>
      <c r="AP1263" s="19"/>
      <c r="AQ1263" s="19"/>
    </row>
    <row r="1264">
      <c r="A1264" s="14" t="s">
        <v>1813</v>
      </c>
      <c r="B1264" s="14" t="s">
        <v>1853</v>
      </c>
      <c r="C1264" s="14" t="s">
        <v>1812</v>
      </c>
      <c r="D1264" s="14" t="s">
        <v>1854</v>
      </c>
      <c r="E1264" s="14" t="s">
        <v>60</v>
      </c>
      <c r="F1264" s="18">
        <v>8.0</v>
      </c>
      <c r="G1264" s="18">
        <v>0.0</v>
      </c>
      <c r="H1264" s="18">
        <v>0.0</v>
      </c>
      <c r="I1264" s="18">
        <v>0.0</v>
      </c>
      <c r="J1264" s="18">
        <v>0.0</v>
      </c>
      <c r="K1264" s="18">
        <v>0.0</v>
      </c>
      <c r="L1264" s="18">
        <v>0.342857</v>
      </c>
      <c r="M1264" s="18">
        <v>0.0</v>
      </c>
      <c r="N1264" s="18">
        <v>0.0</v>
      </c>
      <c r="O1264" s="18">
        <v>0.0</v>
      </c>
      <c r="P1264" s="18">
        <v>0.0</v>
      </c>
      <c r="Q1264" s="18">
        <v>0.0</v>
      </c>
      <c r="R1264" s="18">
        <v>0.0</v>
      </c>
      <c r="S1264" s="18">
        <v>0.0</v>
      </c>
      <c r="T1264" s="18">
        <v>0.0</v>
      </c>
      <c r="U1264" s="18">
        <v>0.0</v>
      </c>
      <c r="V1264" s="18">
        <v>0.0</v>
      </c>
      <c r="W1264" s="18">
        <v>0.0</v>
      </c>
      <c r="X1264" s="18">
        <v>0.0</v>
      </c>
      <c r="Y1264" s="18">
        <v>0.0</v>
      </c>
      <c r="Z1264" s="18">
        <v>0.0</v>
      </c>
      <c r="AA1264" s="18">
        <v>0.5</v>
      </c>
      <c r="AB1264" s="18">
        <v>0.016129</v>
      </c>
      <c r="AC1264" s="18">
        <v>0.0</v>
      </c>
      <c r="AD1264" s="18">
        <v>0.64455</v>
      </c>
      <c r="AE1264" s="18">
        <v>2.014791</v>
      </c>
      <c r="AF1264" s="18">
        <v>2.490111</v>
      </c>
      <c r="AG1264" s="18">
        <v>2.262757</v>
      </c>
      <c r="AH1264" s="18">
        <v>0.0</v>
      </c>
      <c r="AI1264" s="18">
        <v>5.870467</v>
      </c>
      <c r="AJ1264" s="18">
        <v>3.431551</v>
      </c>
      <c r="AK1264" s="18">
        <v>4.247372</v>
      </c>
      <c r="AL1264" s="19" t="s">
        <v>58</v>
      </c>
      <c r="AM1264" s="19"/>
      <c r="AN1264" s="19"/>
      <c r="AO1264" s="19"/>
      <c r="AP1264" s="19"/>
      <c r="AQ1264" s="19"/>
    </row>
    <row r="1265">
      <c r="A1265" s="14" t="s">
        <v>1814</v>
      </c>
      <c r="B1265" s="14" t="s">
        <v>1855</v>
      </c>
      <c r="C1265" s="14" t="s">
        <v>1812</v>
      </c>
      <c r="D1265" s="14" t="s">
        <v>1854</v>
      </c>
      <c r="E1265" s="20">
        <v>46300.0</v>
      </c>
      <c r="F1265" s="18">
        <v>1.0</v>
      </c>
      <c r="G1265" s="18">
        <v>0.0</v>
      </c>
      <c r="H1265" s="18">
        <v>348.0</v>
      </c>
      <c r="I1265" s="18">
        <v>0.0</v>
      </c>
      <c r="J1265" s="18">
        <v>0.428571</v>
      </c>
      <c r="K1265" s="18">
        <v>0.5</v>
      </c>
      <c r="L1265" s="18">
        <v>0.433898</v>
      </c>
      <c r="M1265" s="18">
        <v>0.5</v>
      </c>
      <c r="N1265" s="18">
        <v>1.0</v>
      </c>
      <c r="O1265" s="18">
        <v>0.5</v>
      </c>
      <c r="P1265" s="18">
        <v>0.5</v>
      </c>
      <c r="Q1265" s="18">
        <v>0.5</v>
      </c>
      <c r="R1265" s="18">
        <v>0.5</v>
      </c>
      <c r="S1265" s="18">
        <v>0.5</v>
      </c>
      <c r="T1265" s="18">
        <v>0.5</v>
      </c>
      <c r="U1265" s="18">
        <v>0.5</v>
      </c>
      <c r="V1265" s="18">
        <v>0.5</v>
      </c>
      <c r="W1265" s="18">
        <v>0.5</v>
      </c>
      <c r="X1265" s="18">
        <v>0.5</v>
      </c>
      <c r="Y1265" s="18">
        <v>0.5</v>
      </c>
      <c r="Z1265" s="18">
        <v>0.0</v>
      </c>
      <c r="AA1265" s="18">
        <v>0.5</v>
      </c>
      <c r="AB1265" s="18">
        <v>0.016129</v>
      </c>
      <c r="AC1265" s="18">
        <v>0.0</v>
      </c>
      <c r="AD1265" s="18">
        <v>0.97399</v>
      </c>
      <c r="AE1265" s="18">
        <v>9.123856</v>
      </c>
      <c r="AF1265" s="18">
        <v>9.571572</v>
      </c>
      <c r="AG1265" s="18">
        <v>5.64037</v>
      </c>
      <c r="AH1265" s="18">
        <v>0.0</v>
      </c>
      <c r="AI1265" s="18">
        <v>5.870467</v>
      </c>
      <c r="AJ1265" s="18">
        <v>3.431551</v>
      </c>
      <c r="AK1265" s="18">
        <v>4.247372</v>
      </c>
      <c r="AL1265" s="19" t="s">
        <v>58</v>
      </c>
      <c r="AM1265" s="19"/>
      <c r="AN1265" s="19"/>
      <c r="AO1265" s="19"/>
      <c r="AP1265" s="19"/>
      <c r="AQ1265" s="19"/>
    </row>
    <row r="1266">
      <c r="A1266" s="14" t="s">
        <v>1816</v>
      </c>
      <c r="B1266" s="14" t="s">
        <v>1856</v>
      </c>
      <c r="C1266" s="14" t="s">
        <v>1812</v>
      </c>
      <c r="D1266" s="14" t="s">
        <v>1854</v>
      </c>
      <c r="E1266" s="14" t="s">
        <v>62</v>
      </c>
      <c r="F1266" s="18">
        <v>22.0</v>
      </c>
      <c r="G1266" s="18">
        <v>0.0</v>
      </c>
      <c r="H1266" s="18">
        <v>0.0</v>
      </c>
      <c r="I1266" s="18">
        <v>0.0</v>
      </c>
      <c r="J1266" s="18">
        <v>0.0</v>
      </c>
      <c r="K1266" s="18">
        <v>0.0</v>
      </c>
      <c r="L1266" s="18">
        <v>0.0</v>
      </c>
      <c r="M1266" s="18">
        <v>0.0</v>
      </c>
      <c r="N1266" s="18">
        <v>0.0</v>
      </c>
      <c r="O1266" s="18">
        <v>0.0</v>
      </c>
      <c r="P1266" s="18">
        <v>0.0</v>
      </c>
      <c r="Q1266" s="18">
        <v>0.0</v>
      </c>
      <c r="R1266" s="18">
        <v>0.0</v>
      </c>
      <c r="S1266" s="18">
        <v>0.0</v>
      </c>
      <c r="T1266" s="18">
        <v>0.0</v>
      </c>
      <c r="U1266" s="18">
        <v>0.0</v>
      </c>
      <c r="V1266" s="18">
        <v>0.0</v>
      </c>
      <c r="W1266" s="18">
        <v>0.0</v>
      </c>
      <c r="X1266" s="18">
        <v>0.0</v>
      </c>
      <c r="Y1266" s="18">
        <v>0.0</v>
      </c>
      <c r="Z1266" s="18">
        <v>0.0</v>
      </c>
      <c r="AA1266" s="18">
        <v>0.5</v>
      </c>
      <c r="AB1266" s="18">
        <v>0.016129</v>
      </c>
      <c r="AC1266" s="18">
        <v>0.0</v>
      </c>
      <c r="AD1266" s="18">
        <v>0.0</v>
      </c>
      <c r="AE1266" s="18">
        <v>0.0</v>
      </c>
      <c r="AF1266" s="18">
        <v>0.0</v>
      </c>
      <c r="AG1266" s="18">
        <v>0.0</v>
      </c>
      <c r="AH1266" s="18">
        <v>0.0</v>
      </c>
      <c r="AI1266" s="18">
        <v>5.870467</v>
      </c>
      <c r="AJ1266" s="18">
        <v>3.431551</v>
      </c>
      <c r="AK1266" s="18">
        <v>4.247372</v>
      </c>
      <c r="AL1266" s="19" t="s">
        <v>58</v>
      </c>
      <c r="AM1266" s="19"/>
      <c r="AN1266" s="19"/>
      <c r="AO1266" s="19"/>
      <c r="AP1266" s="19"/>
      <c r="AQ1266" s="19"/>
    </row>
    <row r="1267">
      <c r="A1267" s="14" t="s">
        <v>1817</v>
      </c>
      <c r="B1267" s="14" t="s">
        <v>1857</v>
      </c>
      <c r="C1267" s="14" t="s">
        <v>1812</v>
      </c>
      <c r="D1267" s="14" t="s">
        <v>1858</v>
      </c>
      <c r="E1267" s="14" t="s">
        <v>88</v>
      </c>
      <c r="F1267" s="18">
        <v>24.0</v>
      </c>
      <c r="G1267" s="18">
        <v>0.0</v>
      </c>
      <c r="H1267" s="18">
        <v>27905.0</v>
      </c>
      <c r="I1267" s="18">
        <v>0.0</v>
      </c>
      <c r="J1267" s="18">
        <v>624.5261</v>
      </c>
      <c r="K1267" s="18">
        <v>542.4309</v>
      </c>
      <c r="L1267" s="18">
        <v>486.696</v>
      </c>
      <c r="M1267" s="18">
        <v>498.9207</v>
      </c>
      <c r="N1267" s="18">
        <v>0.919787</v>
      </c>
      <c r="O1267" s="18">
        <v>0.0</v>
      </c>
      <c r="P1267" s="18">
        <v>0.0</v>
      </c>
      <c r="Q1267" s="18">
        <v>0.0</v>
      </c>
      <c r="R1267" s="18">
        <v>0.0</v>
      </c>
      <c r="S1267" s="18">
        <v>3.844662</v>
      </c>
      <c r="T1267" s="18">
        <v>2.501443</v>
      </c>
      <c r="U1267" s="18">
        <v>3.844662</v>
      </c>
      <c r="V1267" s="18">
        <v>8.906717</v>
      </c>
      <c r="W1267" s="18">
        <v>38.24398</v>
      </c>
      <c r="X1267" s="18">
        <v>69.88224</v>
      </c>
      <c r="Y1267" s="18">
        <v>22.60129</v>
      </c>
      <c r="Z1267" s="18">
        <v>0.0</v>
      </c>
      <c r="AA1267" s="18">
        <v>5.449516</v>
      </c>
      <c r="AB1267" s="18">
        <v>4.231186</v>
      </c>
      <c r="AC1267" s="18">
        <v>2.262757</v>
      </c>
      <c r="AD1267" s="18">
        <v>6.894913</v>
      </c>
      <c r="AE1267" s="18">
        <v>24.74451</v>
      </c>
      <c r="AF1267" s="18">
        <v>23.27873</v>
      </c>
      <c r="AG1267" s="18">
        <v>16.86555</v>
      </c>
      <c r="AH1267" s="18">
        <v>0.0</v>
      </c>
      <c r="AI1267" s="18">
        <v>5.870467</v>
      </c>
      <c r="AJ1267" s="18">
        <v>3.431551</v>
      </c>
      <c r="AK1267" s="18">
        <v>4.247372</v>
      </c>
      <c r="AL1267" s="19" t="s">
        <v>58</v>
      </c>
      <c r="AM1267" s="19"/>
      <c r="AN1267" s="19"/>
      <c r="AO1267" s="19"/>
      <c r="AP1267" s="19"/>
      <c r="AQ1267" s="19"/>
    </row>
    <row r="1268">
      <c r="A1268" s="14" t="s">
        <v>1820</v>
      </c>
      <c r="B1268" s="14" t="s">
        <v>1859</v>
      </c>
      <c r="C1268" s="14" t="s">
        <v>1812</v>
      </c>
      <c r="D1268" s="14" t="s">
        <v>1858</v>
      </c>
      <c r="E1268" s="17">
        <v>46310.0</v>
      </c>
      <c r="F1268" s="18">
        <v>38.0</v>
      </c>
      <c r="G1268" s="18">
        <v>0.0</v>
      </c>
      <c r="H1268" s="18">
        <v>12916.0</v>
      </c>
      <c r="I1268" s="18">
        <v>0.0</v>
      </c>
      <c r="J1268" s="18">
        <v>205.043</v>
      </c>
      <c r="K1268" s="18">
        <v>165.7617</v>
      </c>
      <c r="L1268" s="18">
        <v>147.6691</v>
      </c>
      <c r="M1268" s="18">
        <v>131.8718</v>
      </c>
      <c r="N1268" s="18">
        <v>0.795551</v>
      </c>
      <c r="O1268" s="18">
        <v>0.0</v>
      </c>
      <c r="P1268" s="18">
        <v>0.0</v>
      </c>
      <c r="Q1268" s="18">
        <v>0.0</v>
      </c>
      <c r="R1268" s="18">
        <v>0.071429</v>
      </c>
      <c r="S1268" s="18">
        <v>5.685966</v>
      </c>
      <c r="T1268" s="18">
        <v>0.071429</v>
      </c>
      <c r="U1268" s="18">
        <v>0.172751</v>
      </c>
      <c r="V1268" s="18">
        <v>1.144444</v>
      </c>
      <c r="W1268" s="18">
        <v>5.7454</v>
      </c>
      <c r="X1268" s="18">
        <v>8.896794</v>
      </c>
      <c r="Y1268" s="18">
        <v>4.36215</v>
      </c>
      <c r="Z1268" s="18">
        <v>0.0</v>
      </c>
      <c r="AA1268" s="18">
        <v>5.449516</v>
      </c>
      <c r="AB1268" s="18">
        <v>4.231186</v>
      </c>
      <c r="AC1268" s="18">
        <v>2.262757</v>
      </c>
      <c r="AD1268" s="18">
        <v>2.017549</v>
      </c>
      <c r="AE1268" s="18">
        <v>7.307576</v>
      </c>
      <c r="AF1268" s="18">
        <v>7.522785</v>
      </c>
      <c r="AG1268" s="18">
        <v>7.051171</v>
      </c>
      <c r="AH1268" s="18">
        <v>0.0</v>
      </c>
      <c r="AI1268" s="18">
        <v>5.870467</v>
      </c>
      <c r="AJ1268" s="18">
        <v>3.431551</v>
      </c>
      <c r="AK1268" s="18">
        <v>4.247372</v>
      </c>
      <c r="AL1268" s="19" t="s">
        <v>58</v>
      </c>
      <c r="AM1268" s="19"/>
      <c r="AN1268" s="19"/>
      <c r="AO1268" s="19"/>
      <c r="AP1268" s="19"/>
      <c r="AQ1268" s="19"/>
    </row>
    <row r="1269">
      <c r="A1269" s="14" t="s">
        <v>1811</v>
      </c>
      <c r="B1269" s="14" t="s">
        <v>1860</v>
      </c>
      <c r="C1269" s="14" t="s">
        <v>1812</v>
      </c>
      <c r="D1269" s="14" t="s">
        <v>1858</v>
      </c>
      <c r="E1269" s="14" t="s">
        <v>72</v>
      </c>
      <c r="F1269" s="18">
        <v>19.0</v>
      </c>
      <c r="G1269" s="18">
        <v>0.0</v>
      </c>
      <c r="H1269" s="18">
        <v>2658.0</v>
      </c>
      <c r="I1269" s="18">
        <v>0.0</v>
      </c>
      <c r="J1269" s="18">
        <v>40.62134</v>
      </c>
      <c r="K1269" s="18">
        <v>41.96618</v>
      </c>
      <c r="L1269" s="18">
        <v>36.8486</v>
      </c>
      <c r="M1269" s="18">
        <v>25.82086</v>
      </c>
      <c r="N1269" s="18">
        <v>0.615278</v>
      </c>
      <c r="O1269" s="18">
        <v>0.0</v>
      </c>
      <c r="P1269" s="18">
        <v>0.0</v>
      </c>
      <c r="Q1269" s="18">
        <v>0.0</v>
      </c>
      <c r="R1269" s="18">
        <v>0.762566</v>
      </c>
      <c r="S1269" s="18">
        <v>3.975017</v>
      </c>
      <c r="T1269" s="18">
        <v>0.25</v>
      </c>
      <c r="U1269" s="18">
        <v>0.762566</v>
      </c>
      <c r="V1269" s="18">
        <v>1.645372</v>
      </c>
      <c r="W1269" s="18">
        <v>3.975017</v>
      </c>
      <c r="X1269" s="18">
        <v>4.380737</v>
      </c>
      <c r="Y1269" s="18">
        <v>2.208746</v>
      </c>
      <c r="Z1269" s="18">
        <v>0.0</v>
      </c>
      <c r="AA1269" s="18">
        <v>5.449516</v>
      </c>
      <c r="AB1269" s="18">
        <v>4.231186</v>
      </c>
      <c r="AC1269" s="18">
        <v>2.262757</v>
      </c>
      <c r="AD1269" s="18">
        <v>2.220615</v>
      </c>
      <c r="AE1269" s="18">
        <v>4.378894</v>
      </c>
      <c r="AF1269" s="18">
        <v>4.831715</v>
      </c>
      <c r="AG1269" s="18">
        <v>2.984988</v>
      </c>
      <c r="AH1269" s="18">
        <v>0.0</v>
      </c>
      <c r="AI1269" s="18">
        <v>5.870467</v>
      </c>
      <c r="AJ1269" s="18">
        <v>3.431551</v>
      </c>
      <c r="AK1269" s="18">
        <v>4.247372</v>
      </c>
      <c r="AL1269" s="19" t="s">
        <v>58</v>
      </c>
      <c r="AM1269" s="19"/>
      <c r="AN1269" s="19"/>
      <c r="AO1269" s="19"/>
      <c r="AP1269" s="19"/>
      <c r="AQ1269" s="19"/>
    </row>
    <row r="1270">
      <c r="A1270" s="14" t="s">
        <v>1823</v>
      </c>
      <c r="B1270" s="14" t="s">
        <v>1861</v>
      </c>
      <c r="C1270" s="14" t="s">
        <v>1812</v>
      </c>
      <c r="D1270" s="14" t="s">
        <v>1858</v>
      </c>
      <c r="E1270" s="14" t="s">
        <v>75</v>
      </c>
      <c r="F1270" s="18">
        <v>9.0</v>
      </c>
      <c r="G1270" s="18">
        <v>0.0</v>
      </c>
      <c r="H1270" s="18">
        <v>944.0</v>
      </c>
      <c r="I1270" s="18">
        <v>0.0</v>
      </c>
      <c r="J1270" s="18">
        <v>12.26053</v>
      </c>
      <c r="K1270" s="18">
        <v>10.81904</v>
      </c>
      <c r="L1270" s="18">
        <v>10.19921</v>
      </c>
      <c r="M1270" s="18">
        <v>7.311462</v>
      </c>
      <c r="N1270" s="18">
        <v>0.675796</v>
      </c>
      <c r="O1270" s="18">
        <v>0.0</v>
      </c>
      <c r="P1270" s="18">
        <v>0.0</v>
      </c>
      <c r="Q1270" s="18">
        <v>0.0</v>
      </c>
      <c r="R1270" s="18">
        <v>0.0</v>
      </c>
      <c r="S1270" s="18">
        <v>2.970796</v>
      </c>
      <c r="T1270" s="18">
        <v>0.536782</v>
      </c>
      <c r="U1270" s="18">
        <v>0.536782</v>
      </c>
      <c r="V1270" s="18">
        <v>2.970796</v>
      </c>
      <c r="W1270" s="18">
        <v>3.033684</v>
      </c>
      <c r="X1270" s="18">
        <v>3.033684</v>
      </c>
      <c r="Y1270" s="18">
        <v>1.202115</v>
      </c>
      <c r="Z1270" s="18">
        <v>0.0</v>
      </c>
      <c r="AA1270" s="18">
        <v>5.449516</v>
      </c>
      <c r="AB1270" s="18">
        <v>4.231186</v>
      </c>
      <c r="AC1270" s="18">
        <v>2.262757</v>
      </c>
      <c r="AD1270" s="18">
        <v>1.128929</v>
      </c>
      <c r="AE1270" s="18">
        <v>3.676576</v>
      </c>
      <c r="AF1270" s="18">
        <v>3.875052</v>
      </c>
      <c r="AG1270" s="18">
        <v>4.247372</v>
      </c>
      <c r="AH1270" s="18">
        <v>0.0</v>
      </c>
      <c r="AI1270" s="18">
        <v>5.870467</v>
      </c>
      <c r="AJ1270" s="18">
        <v>3.431551</v>
      </c>
      <c r="AK1270" s="18">
        <v>4.247372</v>
      </c>
      <c r="AL1270" s="19" t="s">
        <v>58</v>
      </c>
      <c r="AM1270" s="19"/>
      <c r="AN1270" s="19"/>
      <c r="AO1270" s="19"/>
      <c r="AP1270" s="19"/>
      <c r="AQ1270" s="19"/>
    </row>
    <row r="1271">
      <c r="A1271" s="14" t="s">
        <v>1813</v>
      </c>
      <c r="B1271" s="14" t="s">
        <v>1862</v>
      </c>
      <c r="C1271" s="14" t="s">
        <v>1812</v>
      </c>
      <c r="D1271" s="14" t="s">
        <v>1858</v>
      </c>
      <c r="E1271" s="14" t="s">
        <v>60</v>
      </c>
      <c r="F1271" s="18">
        <v>22.0</v>
      </c>
      <c r="G1271" s="18">
        <v>0.0</v>
      </c>
      <c r="H1271" s="18">
        <v>6283.0</v>
      </c>
      <c r="I1271" s="18">
        <v>0.0</v>
      </c>
      <c r="J1271" s="18">
        <v>55.19676</v>
      </c>
      <c r="K1271" s="18">
        <v>49.78066</v>
      </c>
      <c r="L1271" s="18">
        <v>43.57435</v>
      </c>
      <c r="M1271" s="18">
        <v>25.64036</v>
      </c>
      <c r="N1271" s="18">
        <v>0.515067</v>
      </c>
      <c r="O1271" s="18">
        <v>0.376108</v>
      </c>
      <c r="P1271" s="18">
        <v>0.789245</v>
      </c>
      <c r="Q1271" s="18">
        <v>1.111111</v>
      </c>
      <c r="R1271" s="18">
        <v>1.998258</v>
      </c>
      <c r="S1271" s="18">
        <v>2.64511</v>
      </c>
      <c r="T1271" s="18">
        <v>0.789245</v>
      </c>
      <c r="U1271" s="18">
        <v>1.111111</v>
      </c>
      <c r="V1271" s="18">
        <v>1.256349</v>
      </c>
      <c r="W1271" s="18">
        <v>2.010786</v>
      </c>
      <c r="X1271" s="18">
        <v>2.655135</v>
      </c>
      <c r="Y1271" s="18">
        <v>2.262757</v>
      </c>
      <c r="Z1271" s="18">
        <v>0.0</v>
      </c>
      <c r="AA1271" s="18">
        <v>5.449516</v>
      </c>
      <c r="AB1271" s="18">
        <v>4.231186</v>
      </c>
      <c r="AC1271" s="18">
        <v>2.262757</v>
      </c>
      <c r="AD1271" s="18">
        <v>0.64455</v>
      </c>
      <c r="AE1271" s="18">
        <v>2.014791</v>
      </c>
      <c r="AF1271" s="18">
        <v>2.490111</v>
      </c>
      <c r="AG1271" s="18">
        <v>2.262757</v>
      </c>
      <c r="AH1271" s="18">
        <v>0.0</v>
      </c>
      <c r="AI1271" s="18">
        <v>5.870467</v>
      </c>
      <c r="AJ1271" s="18">
        <v>3.431551</v>
      </c>
      <c r="AK1271" s="18">
        <v>4.247372</v>
      </c>
      <c r="AL1271" s="19" t="s">
        <v>58</v>
      </c>
      <c r="AM1271" s="19"/>
      <c r="AN1271" s="19"/>
      <c r="AO1271" s="19"/>
      <c r="AP1271" s="19"/>
      <c r="AQ1271" s="19"/>
    </row>
    <row r="1272">
      <c r="A1272" s="14" t="s">
        <v>1814</v>
      </c>
      <c r="B1272" s="14" t="s">
        <v>1863</v>
      </c>
      <c r="C1272" s="14" t="s">
        <v>1812</v>
      </c>
      <c r="D1272" s="14" t="s">
        <v>1858</v>
      </c>
      <c r="E1272" s="20">
        <v>46300.0</v>
      </c>
      <c r="F1272" s="18">
        <v>58.0</v>
      </c>
      <c r="G1272" s="18">
        <v>0.0</v>
      </c>
      <c r="H1272" s="18">
        <v>64890.0</v>
      </c>
      <c r="I1272" s="18">
        <v>0.0</v>
      </c>
      <c r="J1272" s="18">
        <v>960.9436</v>
      </c>
      <c r="K1272" s="18">
        <v>763.2426</v>
      </c>
      <c r="L1272" s="18">
        <v>669.8058</v>
      </c>
      <c r="M1272" s="18">
        <v>543.7659</v>
      </c>
      <c r="N1272" s="18">
        <v>0.712442</v>
      </c>
      <c r="O1272" s="18">
        <v>0.0</v>
      </c>
      <c r="P1272" s="18">
        <v>0.0</v>
      </c>
      <c r="Q1272" s="18">
        <v>0.158459</v>
      </c>
      <c r="R1272" s="18">
        <v>5.654166</v>
      </c>
      <c r="S1272" s="18">
        <v>11.39351</v>
      </c>
      <c r="T1272" s="18">
        <v>3.019429</v>
      </c>
      <c r="U1272" s="18">
        <v>5.129469</v>
      </c>
      <c r="V1272" s="18">
        <v>6.013858</v>
      </c>
      <c r="W1272" s="18">
        <v>9.904856</v>
      </c>
      <c r="X1272" s="18">
        <v>20.32947</v>
      </c>
      <c r="Y1272" s="18">
        <v>13.15935</v>
      </c>
      <c r="Z1272" s="18">
        <v>0.0</v>
      </c>
      <c r="AA1272" s="18">
        <v>5.449516</v>
      </c>
      <c r="AB1272" s="18">
        <v>4.231186</v>
      </c>
      <c r="AC1272" s="18">
        <v>2.262757</v>
      </c>
      <c r="AD1272" s="18">
        <v>0.97399</v>
      </c>
      <c r="AE1272" s="18">
        <v>9.123856</v>
      </c>
      <c r="AF1272" s="18">
        <v>9.571572</v>
      </c>
      <c r="AG1272" s="18">
        <v>5.64037</v>
      </c>
      <c r="AH1272" s="18">
        <v>0.0</v>
      </c>
      <c r="AI1272" s="18">
        <v>5.870467</v>
      </c>
      <c r="AJ1272" s="18">
        <v>3.431551</v>
      </c>
      <c r="AK1272" s="18">
        <v>4.247372</v>
      </c>
      <c r="AL1272" s="19" t="s">
        <v>58</v>
      </c>
      <c r="AM1272" s="19"/>
      <c r="AN1272" s="19"/>
      <c r="AO1272" s="19"/>
      <c r="AP1272" s="19"/>
      <c r="AQ1272" s="19"/>
    </row>
    <row r="1273">
      <c r="A1273" s="14" t="s">
        <v>1816</v>
      </c>
      <c r="B1273" s="14" t="s">
        <v>1864</v>
      </c>
      <c r="C1273" s="14" t="s">
        <v>1812</v>
      </c>
      <c r="D1273" s="14" t="s">
        <v>1858</v>
      </c>
      <c r="E1273" s="14" t="s">
        <v>62</v>
      </c>
      <c r="F1273" s="18">
        <v>202.0</v>
      </c>
      <c r="G1273" s="18">
        <v>22.0</v>
      </c>
      <c r="H1273" s="18">
        <v>4991.0</v>
      </c>
      <c r="I1273" s="18">
        <v>4991.0</v>
      </c>
      <c r="J1273" s="18">
        <v>0.0</v>
      </c>
      <c r="K1273" s="18">
        <v>0.0</v>
      </c>
      <c r="L1273" s="18">
        <v>0.0</v>
      </c>
      <c r="M1273" s="18">
        <v>0.0</v>
      </c>
      <c r="N1273" s="18">
        <v>0.0</v>
      </c>
      <c r="O1273" s="18">
        <v>0.0</v>
      </c>
      <c r="P1273" s="18">
        <v>0.0</v>
      </c>
      <c r="Q1273" s="18">
        <v>0.0</v>
      </c>
      <c r="R1273" s="18">
        <v>0.0</v>
      </c>
      <c r="S1273" s="18">
        <v>0.0</v>
      </c>
      <c r="T1273" s="18">
        <v>0.0</v>
      </c>
      <c r="U1273" s="18">
        <v>0.0</v>
      </c>
      <c r="V1273" s="18">
        <v>0.0</v>
      </c>
      <c r="W1273" s="18">
        <v>0.0</v>
      </c>
      <c r="X1273" s="18">
        <v>0.0</v>
      </c>
      <c r="Y1273" s="18">
        <v>0.0</v>
      </c>
      <c r="Z1273" s="18">
        <v>0.0</v>
      </c>
      <c r="AA1273" s="18">
        <v>5.449516</v>
      </c>
      <c r="AB1273" s="18">
        <v>4.231186</v>
      </c>
      <c r="AC1273" s="18">
        <v>2.262757</v>
      </c>
      <c r="AD1273" s="18">
        <v>0.0</v>
      </c>
      <c r="AE1273" s="18">
        <v>0.0</v>
      </c>
      <c r="AF1273" s="18">
        <v>0.0</v>
      </c>
      <c r="AG1273" s="18">
        <v>0.0</v>
      </c>
      <c r="AH1273" s="18">
        <v>0.0</v>
      </c>
      <c r="AI1273" s="18">
        <v>5.870467</v>
      </c>
      <c r="AJ1273" s="18">
        <v>3.431551</v>
      </c>
      <c r="AK1273" s="18">
        <v>4.247372</v>
      </c>
      <c r="AL1273" s="19" t="s">
        <v>58</v>
      </c>
      <c r="AM1273" s="19"/>
      <c r="AN1273" s="19"/>
      <c r="AO1273" s="19"/>
      <c r="AP1273" s="19"/>
      <c r="AQ1273" s="19"/>
    </row>
    <row r="1274">
      <c r="A1274" s="14" t="s">
        <v>1820</v>
      </c>
      <c r="B1274" s="14" t="s">
        <v>1865</v>
      </c>
      <c r="C1274" s="14" t="s">
        <v>1812</v>
      </c>
      <c r="D1274" s="14" t="s">
        <v>1866</v>
      </c>
      <c r="E1274" s="17">
        <v>46310.0</v>
      </c>
      <c r="F1274" s="18">
        <v>12.0</v>
      </c>
      <c r="G1274" s="18">
        <v>0.0</v>
      </c>
      <c r="H1274" s="18">
        <v>27191.0</v>
      </c>
      <c r="I1274" s="18">
        <v>0.0</v>
      </c>
      <c r="J1274" s="18">
        <v>401.0256</v>
      </c>
      <c r="K1274" s="18">
        <v>353.0346</v>
      </c>
      <c r="L1274" s="18">
        <v>302.5381</v>
      </c>
      <c r="M1274" s="18">
        <v>260.7505</v>
      </c>
      <c r="N1274" s="18">
        <v>0.738598</v>
      </c>
      <c r="O1274" s="18">
        <v>0.0</v>
      </c>
      <c r="P1274" s="18">
        <v>5.346875</v>
      </c>
      <c r="Q1274" s="18">
        <v>7.90548</v>
      </c>
      <c r="R1274" s="18">
        <v>15.67242</v>
      </c>
      <c r="S1274" s="18">
        <v>24.90518</v>
      </c>
      <c r="T1274" s="18">
        <v>7.90548</v>
      </c>
      <c r="U1274" s="18">
        <v>9.879744</v>
      </c>
      <c r="V1274" s="18">
        <v>12.48323</v>
      </c>
      <c r="W1274" s="18">
        <v>16.09118</v>
      </c>
      <c r="X1274" s="18">
        <v>82.57609</v>
      </c>
      <c r="Y1274" s="18">
        <v>29.41955</v>
      </c>
      <c r="Z1274" s="18">
        <v>0.0</v>
      </c>
      <c r="AA1274" s="18">
        <v>4.354849</v>
      </c>
      <c r="AB1274" s="18">
        <v>2.633634</v>
      </c>
      <c r="AC1274" s="18">
        <v>4.247372</v>
      </c>
      <c r="AD1274" s="18">
        <v>2.017549</v>
      </c>
      <c r="AE1274" s="18">
        <v>7.307576</v>
      </c>
      <c r="AF1274" s="18">
        <v>7.522785</v>
      </c>
      <c r="AG1274" s="18">
        <v>7.051171</v>
      </c>
      <c r="AH1274" s="18">
        <v>0.0</v>
      </c>
      <c r="AI1274" s="18">
        <v>5.870467</v>
      </c>
      <c r="AJ1274" s="18">
        <v>3.431551</v>
      </c>
      <c r="AK1274" s="18">
        <v>4.247372</v>
      </c>
      <c r="AL1274" s="19" t="s">
        <v>58</v>
      </c>
      <c r="AM1274" s="19"/>
      <c r="AN1274" s="19"/>
      <c r="AO1274" s="19"/>
      <c r="AP1274" s="19"/>
      <c r="AQ1274" s="19"/>
    </row>
    <row r="1275">
      <c r="A1275" s="14" t="s">
        <v>1811</v>
      </c>
      <c r="B1275" s="14" t="s">
        <v>1867</v>
      </c>
      <c r="C1275" s="14" t="s">
        <v>1812</v>
      </c>
      <c r="D1275" s="14" t="s">
        <v>1866</v>
      </c>
      <c r="E1275" s="14" t="s">
        <v>72</v>
      </c>
      <c r="F1275" s="18">
        <v>22.0</v>
      </c>
      <c r="G1275" s="18">
        <v>0.0</v>
      </c>
      <c r="H1275" s="18">
        <v>6868.0</v>
      </c>
      <c r="I1275" s="18">
        <v>0.0</v>
      </c>
      <c r="J1275" s="18">
        <v>110.2006</v>
      </c>
      <c r="K1275" s="18">
        <v>106.6632</v>
      </c>
      <c r="L1275" s="18">
        <v>94.12248</v>
      </c>
      <c r="M1275" s="18">
        <v>63.31916</v>
      </c>
      <c r="N1275" s="18">
        <v>0.593636</v>
      </c>
      <c r="O1275" s="18">
        <v>0.0</v>
      </c>
      <c r="P1275" s="18">
        <v>0.0</v>
      </c>
      <c r="Q1275" s="18">
        <v>0.333333</v>
      </c>
      <c r="R1275" s="18">
        <v>4.354849</v>
      </c>
      <c r="S1275" s="18">
        <v>5.20762</v>
      </c>
      <c r="T1275" s="18">
        <v>0.333333</v>
      </c>
      <c r="U1275" s="18">
        <v>2.394274</v>
      </c>
      <c r="V1275" s="18">
        <v>4.309155</v>
      </c>
      <c r="W1275" s="18">
        <v>4.644107</v>
      </c>
      <c r="X1275" s="18">
        <v>6.512597</v>
      </c>
      <c r="Y1275" s="18">
        <v>4.848329</v>
      </c>
      <c r="Z1275" s="18">
        <v>0.0</v>
      </c>
      <c r="AA1275" s="18">
        <v>4.354849</v>
      </c>
      <c r="AB1275" s="18">
        <v>2.633634</v>
      </c>
      <c r="AC1275" s="18">
        <v>4.247372</v>
      </c>
      <c r="AD1275" s="18">
        <v>2.220615</v>
      </c>
      <c r="AE1275" s="18">
        <v>4.378894</v>
      </c>
      <c r="AF1275" s="18">
        <v>4.831715</v>
      </c>
      <c r="AG1275" s="18">
        <v>2.984988</v>
      </c>
      <c r="AH1275" s="18">
        <v>0.0</v>
      </c>
      <c r="AI1275" s="18">
        <v>5.870467</v>
      </c>
      <c r="AJ1275" s="18">
        <v>3.431551</v>
      </c>
      <c r="AK1275" s="18">
        <v>4.247372</v>
      </c>
      <c r="AL1275" s="19" t="s">
        <v>58</v>
      </c>
      <c r="AM1275" s="19"/>
      <c r="AN1275" s="19"/>
      <c r="AO1275" s="19"/>
      <c r="AP1275" s="19"/>
      <c r="AQ1275" s="19"/>
    </row>
    <row r="1276">
      <c r="A1276" s="14" t="s">
        <v>1823</v>
      </c>
      <c r="B1276" s="14" t="s">
        <v>1868</v>
      </c>
      <c r="C1276" s="14" t="s">
        <v>1812</v>
      </c>
      <c r="D1276" s="14" t="s">
        <v>1866</v>
      </c>
      <c r="E1276" s="14" t="s">
        <v>75</v>
      </c>
      <c r="F1276" s="18">
        <v>16.0</v>
      </c>
      <c r="G1276" s="18">
        <v>0.0</v>
      </c>
      <c r="H1276" s="18">
        <v>6019.0</v>
      </c>
      <c r="I1276" s="18">
        <v>0.0</v>
      </c>
      <c r="J1276" s="18">
        <v>70.15268</v>
      </c>
      <c r="K1276" s="18">
        <v>67.95795</v>
      </c>
      <c r="L1276" s="18">
        <v>61.01284</v>
      </c>
      <c r="M1276" s="18">
        <v>44.95888</v>
      </c>
      <c r="N1276" s="18">
        <v>0.661569</v>
      </c>
      <c r="O1276" s="18">
        <v>0.0</v>
      </c>
      <c r="P1276" s="18">
        <v>0.0</v>
      </c>
      <c r="Q1276" s="18">
        <v>0.634524</v>
      </c>
      <c r="R1276" s="18">
        <v>2.817788</v>
      </c>
      <c r="S1276" s="18">
        <v>5.597045</v>
      </c>
      <c r="T1276" s="18">
        <v>0.993122</v>
      </c>
      <c r="U1276" s="18">
        <v>2.196363</v>
      </c>
      <c r="V1276" s="18">
        <v>2.490814</v>
      </c>
      <c r="W1276" s="18">
        <v>4.248913</v>
      </c>
      <c r="X1276" s="18">
        <v>6.822463</v>
      </c>
      <c r="Y1276" s="18">
        <v>4.247372</v>
      </c>
      <c r="Z1276" s="18">
        <v>0.0</v>
      </c>
      <c r="AA1276" s="18">
        <v>4.354849</v>
      </c>
      <c r="AB1276" s="18">
        <v>2.633634</v>
      </c>
      <c r="AC1276" s="18">
        <v>4.247372</v>
      </c>
      <c r="AD1276" s="18">
        <v>1.128929</v>
      </c>
      <c r="AE1276" s="18">
        <v>3.676576</v>
      </c>
      <c r="AF1276" s="18">
        <v>3.875052</v>
      </c>
      <c r="AG1276" s="18">
        <v>4.247372</v>
      </c>
      <c r="AH1276" s="18">
        <v>0.0</v>
      </c>
      <c r="AI1276" s="18">
        <v>5.870467</v>
      </c>
      <c r="AJ1276" s="18">
        <v>3.431551</v>
      </c>
      <c r="AK1276" s="18">
        <v>4.247372</v>
      </c>
      <c r="AL1276" s="19" t="s">
        <v>58</v>
      </c>
      <c r="AM1276" s="19"/>
      <c r="AN1276" s="19"/>
      <c r="AO1276" s="19"/>
      <c r="AP1276" s="19"/>
      <c r="AQ1276" s="19"/>
    </row>
    <row r="1277">
      <c r="A1277" s="14" t="s">
        <v>1813</v>
      </c>
      <c r="B1277" s="14" t="s">
        <v>1869</v>
      </c>
      <c r="C1277" s="14" t="s">
        <v>1812</v>
      </c>
      <c r="D1277" s="14" t="s">
        <v>1866</v>
      </c>
      <c r="E1277" s="14" t="s">
        <v>60</v>
      </c>
      <c r="F1277" s="18">
        <v>43.0</v>
      </c>
      <c r="G1277" s="18">
        <v>0.0</v>
      </c>
      <c r="H1277" s="18">
        <v>17723.0</v>
      </c>
      <c r="I1277" s="18">
        <v>0.0</v>
      </c>
      <c r="J1277" s="18">
        <v>310.6836</v>
      </c>
      <c r="K1277" s="18">
        <v>244.7991</v>
      </c>
      <c r="L1277" s="18">
        <v>196.9593</v>
      </c>
      <c r="M1277" s="18">
        <v>180.4618</v>
      </c>
      <c r="N1277" s="18">
        <v>0.737184</v>
      </c>
      <c r="O1277" s="18">
        <v>0.0</v>
      </c>
      <c r="P1277" s="18">
        <v>0.21859</v>
      </c>
      <c r="Q1277" s="18">
        <v>0.96922</v>
      </c>
      <c r="R1277" s="18">
        <v>2.352968</v>
      </c>
      <c r="S1277" s="18">
        <v>4.311106</v>
      </c>
      <c r="T1277" s="18">
        <v>0.301407</v>
      </c>
      <c r="U1277" s="18">
        <v>1.220208</v>
      </c>
      <c r="V1277" s="18">
        <v>1.809022</v>
      </c>
      <c r="W1277" s="18">
        <v>2.991309</v>
      </c>
      <c r="X1277" s="18">
        <v>5.03227</v>
      </c>
      <c r="Y1277" s="18">
        <v>5.693002</v>
      </c>
      <c r="Z1277" s="18">
        <v>0.0</v>
      </c>
      <c r="AA1277" s="18">
        <v>4.354849</v>
      </c>
      <c r="AB1277" s="18">
        <v>2.633634</v>
      </c>
      <c r="AC1277" s="18">
        <v>4.247372</v>
      </c>
      <c r="AD1277" s="18">
        <v>0.64455</v>
      </c>
      <c r="AE1277" s="18">
        <v>2.014791</v>
      </c>
      <c r="AF1277" s="18">
        <v>2.490111</v>
      </c>
      <c r="AG1277" s="18">
        <v>2.262757</v>
      </c>
      <c r="AH1277" s="18">
        <v>0.0</v>
      </c>
      <c r="AI1277" s="18">
        <v>5.870467</v>
      </c>
      <c r="AJ1277" s="18">
        <v>3.431551</v>
      </c>
      <c r="AK1277" s="18">
        <v>4.247372</v>
      </c>
      <c r="AL1277" s="19" t="s">
        <v>58</v>
      </c>
      <c r="AM1277" s="19"/>
      <c r="AN1277" s="19"/>
      <c r="AO1277" s="19"/>
      <c r="AP1277" s="19"/>
      <c r="AQ1277" s="19"/>
    </row>
    <row r="1278">
      <c r="A1278" s="14" t="s">
        <v>1814</v>
      </c>
      <c r="B1278" s="14" t="s">
        <v>1870</v>
      </c>
      <c r="C1278" s="14" t="s">
        <v>1812</v>
      </c>
      <c r="D1278" s="14" t="s">
        <v>1866</v>
      </c>
      <c r="E1278" s="20">
        <v>46300.0</v>
      </c>
      <c r="F1278" s="18">
        <v>8.0</v>
      </c>
      <c r="G1278" s="18">
        <v>0.0</v>
      </c>
      <c r="H1278" s="18">
        <v>1178.0</v>
      </c>
      <c r="I1278" s="18">
        <v>0.0</v>
      </c>
      <c r="J1278" s="18">
        <v>8.934538</v>
      </c>
      <c r="K1278" s="18">
        <v>7.100863</v>
      </c>
      <c r="L1278" s="18">
        <v>6.315733</v>
      </c>
      <c r="M1278" s="18">
        <v>7.100863</v>
      </c>
      <c r="N1278" s="18">
        <v>1.0</v>
      </c>
      <c r="O1278" s="18">
        <v>0.0</v>
      </c>
      <c r="P1278" s="18">
        <v>0.0</v>
      </c>
      <c r="Q1278" s="18">
        <v>0.0</v>
      </c>
      <c r="R1278" s="18">
        <v>0.0</v>
      </c>
      <c r="S1278" s="18">
        <v>0.0</v>
      </c>
      <c r="T1278" s="18">
        <v>1.391426</v>
      </c>
      <c r="U1278" s="18">
        <v>1.391426</v>
      </c>
      <c r="V1278" s="18">
        <v>1.391426</v>
      </c>
      <c r="W1278" s="18">
        <v>5.709436</v>
      </c>
      <c r="X1278" s="18">
        <v>5.709436</v>
      </c>
      <c r="Y1278" s="18">
        <v>0.887608</v>
      </c>
      <c r="Z1278" s="18">
        <v>0.0</v>
      </c>
      <c r="AA1278" s="18">
        <v>4.354849</v>
      </c>
      <c r="AB1278" s="18">
        <v>2.633634</v>
      </c>
      <c r="AC1278" s="18">
        <v>4.247372</v>
      </c>
      <c r="AD1278" s="18">
        <v>0.97399</v>
      </c>
      <c r="AE1278" s="18">
        <v>9.123856</v>
      </c>
      <c r="AF1278" s="18">
        <v>9.571572</v>
      </c>
      <c r="AG1278" s="18">
        <v>5.64037</v>
      </c>
      <c r="AH1278" s="18">
        <v>0.0</v>
      </c>
      <c r="AI1278" s="18">
        <v>5.870467</v>
      </c>
      <c r="AJ1278" s="18">
        <v>3.431551</v>
      </c>
      <c r="AK1278" s="18">
        <v>4.247372</v>
      </c>
      <c r="AL1278" s="19" t="s">
        <v>58</v>
      </c>
      <c r="AM1278" s="19"/>
      <c r="AN1278" s="19"/>
      <c r="AO1278" s="19"/>
      <c r="AP1278" s="19"/>
      <c r="AQ1278" s="19"/>
    </row>
    <row r="1279">
      <c r="A1279" s="14" t="s">
        <v>1816</v>
      </c>
      <c r="B1279" s="14" t="s">
        <v>1871</v>
      </c>
      <c r="C1279" s="14" t="s">
        <v>1812</v>
      </c>
      <c r="D1279" s="14" t="s">
        <v>1866</v>
      </c>
      <c r="E1279" s="14" t="s">
        <v>62</v>
      </c>
      <c r="F1279" s="18">
        <v>190.0</v>
      </c>
      <c r="G1279" s="18">
        <v>6.0</v>
      </c>
      <c r="H1279" s="18">
        <v>164.0</v>
      </c>
      <c r="I1279" s="18">
        <v>164.0</v>
      </c>
      <c r="J1279" s="18">
        <v>0.0</v>
      </c>
      <c r="K1279" s="18">
        <v>0.0</v>
      </c>
      <c r="L1279" s="18">
        <v>0.0</v>
      </c>
      <c r="M1279" s="18">
        <v>0.0</v>
      </c>
      <c r="N1279" s="18">
        <v>0.0</v>
      </c>
      <c r="O1279" s="18">
        <v>0.0</v>
      </c>
      <c r="P1279" s="18">
        <v>0.0</v>
      </c>
      <c r="Q1279" s="18">
        <v>0.0</v>
      </c>
      <c r="R1279" s="18">
        <v>0.0</v>
      </c>
      <c r="S1279" s="18">
        <v>0.0</v>
      </c>
      <c r="T1279" s="18">
        <v>0.0</v>
      </c>
      <c r="U1279" s="18">
        <v>0.0</v>
      </c>
      <c r="V1279" s="18">
        <v>0.0</v>
      </c>
      <c r="W1279" s="18">
        <v>0.0</v>
      </c>
      <c r="X1279" s="18">
        <v>0.0</v>
      </c>
      <c r="Y1279" s="18">
        <v>0.0</v>
      </c>
      <c r="Z1279" s="18">
        <v>0.0</v>
      </c>
      <c r="AA1279" s="18">
        <v>4.354849</v>
      </c>
      <c r="AB1279" s="18">
        <v>2.633634</v>
      </c>
      <c r="AC1279" s="18">
        <v>4.247372</v>
      </c>
      <c r="AD1279" s="18">
        <v>0.0</v>
      </c>
      <c r="AE1279" s="18">
        <v>0.0</v>
      </c>
      <c r="AF1279" s="18">
        <v>0.0</v>
      </c>
      <c r="AG1279" s="18">
        <v>0.0</v>
      </c>
      <c r="AH1279" s="18">
        <v>0.0</v>
      </c>
      <c r="AI1279" s="18">
        <v>5.870467</v>
      </c>
      <c r="AJ1279" s="18">
        <v>3.431551</v>
      </c>
      <c r="AK1279" s="18">
        <v>4.247372</v>
      </c>
      <c r="AL1279" s="19" t="s">
        <v>58</v>
      </c>
      <c r="AM1279" s="19"/>
      <c r="AN1279" s="19"/>
      <c r="AO1279" s="19"/>
      <c r="AP1279" s="19"/>
      <c r="AQ1279" s="19"/>
    </row>
    <row r="1280">
      <c r="A1280" s="14" t="s">
        <v>1817</v>
      </c>
      <c r="B1280" s="14" t="s">
        <v>1872</v>
      </c>
      <c r="C1280" s="14" t="s">
        <v>1812</v>
      </c>
      <c r="D1280" s="14" t="s">
        <v>1873</v>
      </c>
      <c r="E1280" s="14" t="s">
        <v>88</v>
      </c>
      <c r="F1280" s="18">
        <v>29.0</v>
      </c>
      <c r="G1280" s="18">
        <v>0.0</v>
      </c>
      <c r="H1280" s="18">
        <v>21843.0</v>
      </c>
      <c r="I1280" s="18">
        <v>0.0</v>
      </c>
      <c r="J1280" s="18">
        <v>297.7607</v>
      </c>
      <c r="K1280" s="18">
        <v>310.5497</v>
      </c>
      <c r="L1280" s="18">
        <v>334.8323</v>
      </c>
      <c r="M1280" s="18">
        <v>233.5338</v>
      </c>
      <c r="N1280" s="18">
        <v>0.752001</v>
      </c>
      <c r="O1280" s="18">
        <v>0.0</v>
      </c>
      <c r="P1280" s="18">
        <v>0.0</v>
      </c>
      <c r="Q1280" s="18">
        <v>0.0</v>
      </c>
      <c r="R1280" s="18">
        <v>0.0</v>
      </c>
      <c r="S1280" s="18">
        <v>14.16419</v>
      </c>
      <c r="T1280" s="18">
        <v>8.486647</v>
      </c>
      <c r="U1280" s="18">
        <v>9.399477</v>
      </c>
      <c r="V1280" s="18">
        <v>9.741317</v>
      </c>
      <c r="W1280" s="18">
        <v>16.22479</v>
      </c>
      <c r="X1280" s="18">
        <v>30.47494</v>
      </c>
      <c r="Y1280" s="18">
        <v>10.70861</v>
      </c>
      <c r="Z1280" s="18">
        <v>0.0</v>
      </c>
      <c r="AA1280" s="18">
        <v>3.901592</v>
      </c>
      <c r="AB1280" s="18">
        <v>3.295416</v>
      </c>
      <c r="AC1280" s="18">
        <v>2.723856</v>
      </c>
      <c r="AD1280" s="18">
        <v>6.894913</v>
      </c>
      <c r="AE1280" s="18">
        <v>24.74451</v>
      </c>
      <c r="AF1280" s="18">
        <v>23.27873</v>
      </c>
      <c r="AG1280" s="18">
        <v>16.86555</v>
      </c>
      <c r="AH1280" s="18">
        <v>0.0</v>
      </c>
      <c r="AI1280" s="18">
        <v>5.870467</v>
      </c>
      <c r="AJ1280" s="18">
        <v>3.431551</v>
      </c>
      <c r="AK1280" s="18">
        <v>4.247372</v>
      </c>
      <c r="AL1280" s="19" t="s">
        <v>58</v>
      </c>
      <c r="AM1280" s="19"/>
      <c r="AN1280" s="19"/>
      <c r="AO1280" s="19"/>
      <c r="AP1280" s="19"/>
      <c r="AQ1280" s="19"/>
    </row>
    <row r="1281">
      <c r="A1281" s="14" t="s">
        <v>1820</v>
      </c>
      <c r="B1281" s="14" t="s">
        <v>1874</v>
      </c>
      <c r="C1281" s="14" t="s">
        <v>1812</v>
      </c>
      <c r="D1281" s="14" t="s">
        <v>1873</v>
      </c>
      <c r="E1281" s="17">
        <v>46310.0</v>
      </c>
      <c r="F1281" s="18">
        <v>24.0</v>
      </c>
      <c r="G1281" s="18">
        <v>0.0</v>
      </c>
      <c r="H1281" s="18">
        <v>3211.0</v>
      </c>
      <c r="I1281" s="18">
        <v>0.0</v>
      </c>
      <c r="J1281" s="18">
        <v>43.72348</v>
      </c>
      <c r="K1281" s="18">
        <v>55.86324</v>
      </c>
      <c r="L1281" s="18">
        <v>53.91427</v>
      </c>
      <c r="M1281" s="18">
        <v>44.43041</v>
      </c>
      <c r="N1281" s="18">
        <v>0.795342</v>
      </c>
      <c r="O1281" s="18">
        <v>0.0</v>
      </c>
      <c r="P1281" s="18">
        <v>0.0</v>
      </c>
      <c r="Q1281" s="18">
        <v>0.0</v>
      </c>
      <c r="R1281" s="18">
        <v>0.0</v>
      </c>
      <c r="S1281" s="18">
        <v>1.802797</v>
      </c>
      <c r="T1281" s="18">
        <v>0.293478</v>
      </c>
      <c r="U1281" s="18">
        <v>1.18441</v>
      </c>
      <c r="V1281" s="18">
        <v>1.802797</v>
      </c>
      <c r="W1281" s="18">
        <v>5.702147</v>
      </c>
      <c r="X1281" s="18">
        <v>7.180168</v>
      </c>
      <c r="Y1281" s="18">
        <v>2.327635</v>
      </c>
      <c r="Z1281" s="18">
        <v>0.0</v>
      </c>
      <c r="AA1281" s="18">
        <v>3.901592</v>
      </c>
      <c r="AB1281" s="18">
        <v>3.295416</v>
      </c>
      <c r="AC1281" s="18">
        <v>2.723856</v>
      </c>
      <c r="AD1281" s="18">
        <v>2.017549</v>
      </c>
      <c r="AE1281" s="18">
        <v>7.307576</v>
      </c>
      <c r="AF1281" s="18">
        <v>7.522785</v>
      </c>
      <c r="AG1281" s="18">
        <v>7.051171</v>
      </c>
      <c r="AH1281" s="18">
        <v>0.0</v>
      </c>
      <c r="AI1281" s="18">
        <v>5.870467</v>
      </c>
      <c r="AJ1281" s="18">
        <v>3.431551</v>
      </c>
      <c r="AK1281" s="18">
        <v>4.247372</v>
      </c>
      <c r="AL1281" s="19" t="s">
        <v>58</v>
      </c>
      <c r="AM1281" s="19"/>
      <c r="AN1281" s="19"/>
      <c r="AO1281" s="19"/>
      <c r="AP1281" s="19"/>
      <c r="AQ1281" s="19"/>
    </row>
    <row r="1282">
      <c r="A1282" s="14" t="s">
        <v>1811</v>
      </c>
      <c r="B1282" s="14" t="s">
        <v>1875</v>
      </c>
      <c r="C1282" s="14" t="s">
        <v>1812</v>
      </c>
      <c r="D1282" s="14" t="s">
        <v>1873</v>
      </c>
      <c r="E1282" s="14" t="s">
        <v>72</v>
      </c>
      <c r="F1282" s="18">
        <v>14.0</v>
      </c>
      <c r="G1282" s="18">
        <v>0.0</v>
      </c>
      <c r="H1282" s="18">
        <v>3676.0</v>
      </c>
      <c r="I1282" s="18">
        <v>0.0</v>
      </c>
      <c r="J1282" s="18">
        <v>28.56447</v>
      </c>
      <c r="K1282" s="18">
        <v>38.13398</v>
      </c>
      <c r="L1282" s="18">
        <v>28.58605</v>
      </c>
      <c r="M1282" s="18">
        <v>22.80426</v>
      </c>
      <c r="N1282" s="18">
        <v>0.598004</v>
      </c>
      <c r="O1282" s="18">
        <v>0.0</v>
      </c>
      <c r="P1282" s="18">
        <v>0.167816</v>
      </c>
      <c r="Q1282" s="18">
        <v>1.159806</v>
      </c>
      <c r="R1282" s="18">
        <v>1.985</v>
      </c>
      <c r="S1282" s="18">
        <v>2.575497</v>
      </c>
      <c r="T1282" s="18">
        <v>0.666667</v>
      </c>
      <c r="U1282" s="18">
        <v>1.159806</v>
      </c>
      <c r="V1282" s="18">
        <v>1.409826</v>
      </c>
      <c r="W1282" s="18">
        <v>2.236207</v>
      </c>
      <c r="X1282" s="18">
        <v>3.260433</v>
      </c>
      <c r="Y1282" s="18">
        <v>2.723856</v>
      </c>
      <c r="Z1282" s="18">
        <v>0.0</v>
      </c>
      <c r="AA1282" s="18">
        <v>3.901592</v>
      </c>
      <c r="AB1282" s="18">
        <v>3.295416</v>
      </c>
      <c r="AC1282" s="18">
        <v>2.723856</v>
      </c>
      <c r="AD1282" s="18">
        <v>2.220615</v>
      </c>
      <c r="AE1282" s="18">
        <v>4.378894</v>
      </c>
      <c r="AF1282" s="18">
        <v>4.831715</v>
      </c>
      <c r="AG1282" s="18">
        <v>2.984988</v>
      </c>
      <c r="AH1282" s="18">
        <v>0.0</v>
      </c>
      <c r="AI1282" s="18">
        <v>5.870467</v>
      </c>
      <c r="AJ1282" s="18">
        <v>3.431551</v>
      </c>
      <c r="AK1282" s="18">
        <v>4.247372</v>
      </c>
      <c r="AL1282" s="19" t="s">
        <v>58</v>
      </c>
      <c r="AM1282" s="19"/>
      <c r="AN1282" s="19"/>
      <c r="AO1282" s="19"/>
      <c r="AP1282" s="19"/>
      <c r="AQ1282" s="19"/>
    </row>
    <row r="1283">
      <c r="A1283" s="14" t="s">
        <v>1823</v>
      </c>
      <c r="B1283" s="14" t="s">
        <v>1876</v>
      </c>
      <c r="C1283" s="14" t="s">
        <v>1812</v>
      </c>
      <c r="D1283" s="14" t="s">
        <v>1873</v>
      </c>
      <c r="E1283" s="14" t="s">
        <v>75</v>
      </c>
      <c r="F1283" s="18">
        <v>11.0</v>
      </c>
      <c r="G1283" s="18">
        <v>0.0</v>
      </c>
      <c r="H1283" s="18">
        <v>6723.0</v>
      </c>
      <c r="I1283" s="18">
        <v>0.0</v>
      </c>
      <c r="J1283" s="18">
        <v>49.94242</v>
      </c>
      <c r="K1283" s="18">
        <v>53.28661</v>
      </c>
      <c r="L1283" s="18">
        <v>53.42936</v>
      </c>
      <c r="M1283" s="18">
        <v>39.67644</v>
      </c>
      <c r="N1283" s="18">
        <v>0.744586</v>
      </c>
      <c r="O1283" s="18">
        <v>0.0</v>
      </c>
      <c r="P1283" s="18">
        <v>0.833333</v>
      </c>
      <c r="Q1283" s="18">
        <v>0.845026</v>
      </c>
      <c r="R1283" s="18">
        <v>2.731002</v>
      </c>
      <c r="S1283" s="18">
        <v>3.901592</v>
      </c>
      <c r="T1283" s="18">
        <v>0.833333</v>
      </c>
      <c r="U1283" s="18">
        <v>0.845026</v>
      </c>
      <c r="V1283" s="18">
        <v>2.196077</v>
      </c>
      <c r="W1283" s="18">
        <v>3.103139</v>
      </c>
      <c r="X1283" s="18">
        <v>5.566713</v>
      </c>
      <c r="Y1283" s="18">
        <v>4.844238</v>
      </c>
      <c r="Z1283" s="18">
        <v>0.0</v>
      </c>
      <c r="AA1283" s="18">
        <v>3.901592</v>
      </c>
      <c r="AB1283" s="18">
        <v>3.295416</v>
      </c>
      <c r="AC1283" s="18">
        <v>2.723856</v>
      </c>
      <c r="AD1283" s="18">
        <v>1.128929</v>
      </c>
      <c r="AE1283" s="18">
        <v>3.676576</v>
      </c>
      <c r="AF1283" s="18">
        <v>3.875052</v>
      </c>
      <c r="AG1283" s="18">
        <v>4.247372</v>
      </c>
      <c r="AH1283" s="18">
        <v>0.0</v>
      </c>
      <c r="AI1283" s="18">
        <v>5.870467</v>
      </c>
      <c r="AJ1283" s="18">
        <v>3.431551</v>
      </c>
      <c r="AK1283" s="18">
        <v>4.247372</v>
      </c>
      <c r="AL1283" s="19" t="s">
        <v>58</v>
      </c>
      <c r="AM1283" s="19"/>
      <c r="AN1283" s="19"/>
      <c r="AO1283" s="19"/>
      <c r="AP1283" s="19"/>
      <c r="AQ1283" s="19"/>
    </row>
    <row r="1284">
      <c r="A1284" s="14" t="s">
        <v>1813</v>
      </c>
      <c r="B1284" s="14" t="s">
        <v>1877</v>
      </c>
      <c r="C1284" s="14" t="s">
        <v>1812</v>
      </c>
      <c r="D1284" s="14" t="s">
        <v>1873</v>
      </c>
      <c r="E1284" s="14" t="s">
        <v>60</v>
      </c>
      <c r="F1284" s="18">
        <v>16.0</v>
      </c>
      <c r="G1284" s="18">
        <v>0.0</v>
      </c>
      <c r="H1284" s="18">
        <v>2896.0</v>
      </c>
      <c r="I1284" s="18">
        <v>0.0</v>
      </c>
      <c r="J1284" s="18">
        <v>13.09719</v>
      </c>
      <c r="K1284" s="18">
        <v>14.29109</v>
      </c>
      <c r="L1284" s="18">
        <v>11.73245</v>
      </c>
      <c r="M1284" s="18">
        <v>8.971781</v>
      </c>
      <c r="N1284" s="18">
        <v>0.627789</v>
      </c>
      <c r="O1284" s="18">
        <v>0.0</v>
      </c>
      <c r="P1284" s="18">
        <v>0.1</v>
      </c>
      <c r="Q1284" s="18">
        <v>0.307061</v>
      </c>
      <c r="R1284" s="18">
        <v>0.616224</v>
      </c>
      <c r="S1284" s="18">
        <v>1.072414</v>
      </c>
      <c r="T1284" s="18">
        <v>0.307061</v>
      </c>
      <c r="U1284" s="18">
        <v>0.344444</v>
      </c>
      <c r="V1284" s="18">
        <v>0.466667</v>
      </c>
      <c r="W1284" s="18">
        <v>0.766667</v>
      </c>
      <c r="X1284" s="18">
        <v>1.370635</v>
      </c>
      <c r="Y1284" s="18">
        <v>0.893193</v>
      </c>
      <c r="Z1284" s="18">
        <v>0.0</v>
      </c>
      <c r="AA1284" s="18">
        <v>3.901592</v>
      </c>
      <c r="AB1284" s="18">
        <v>3.295416</v>
      </c>
      <c r="AC1284" s="18">
        <v>2.723856</v>
      </c>
      <c r="AD1284" s="18">
        <v>0.64455</v>
      </c>
      <c r="AE1284" s="18">
        <v>2.014791</v>
      </c>
      <c r="AF1284" s="18">
        <v>2.490111</v>
      </c>
      <c r="AG1284" s="18">
        <v>2.262757</v>
      </c>
      <c r="AH1284" s="18">
        <v>0.0</v>
      </c>
      <c r="AI1284" s="18">
        <v>5.870467</v>
      </c>
      <c r="AJ1284" s="18">
        <v>3.431551</v>
      </c>
      <c r="AK1284" s="18">
        <v>4.247372</v>
      </c>
      <c r="AL1284" s="19" t="s">
        <v>58</v>
      </c>
      <c r="AM1284" s="19"/>
      <c r="AN1284" s="19"/>
      <c r="AO1284" s="19"/>
      <c r="AP1284" s="19"/>
      <c r="AQ1284" s="19"/>
    </row>
    <row r="1285">
      <c r="A1285" s="14" t="s">
        <v>1814</v>
      </c>
      <c r="B1285" s="14" t="s">
        <v>1878</v>
      </c>
      <c r="C1285" s="14" t="s">
        <v>1812</v>
      </c>
      <c r="D1285" s="14" t="s">
        <v>1873</v>
      </c>
      <c r="E1285" s="20">
        <v>46300.0</v>
      </c>
      <c r="F1285" s="18">
        <v>23.0</v>
      </c>
      <c r="G1285" s="18">
        <v>0.0</v>
      </c>
      <c r="H1285" s="18">
        <v>7089.0</v>
      </c>
      <c r="I1285" s="18">
        <v>0.0</v>
      </c>
      <c r="J1285" s="18">
        <v>376.8769</v>
      </c>
      <c r="K1285" s="18">
        <v>361.6155</v>
      </c>
      <c r="L1285" s="18">
        <v>329.4294</v>
      </c>
      <c r="M1285" s="18">
        <v>341.4914</v>
      </c>
      <c r="N1285" s="18">
        <v>0.944349</v>
      </c>
      <c r="O1285" s="18">
        <v>0.0</v>
      </c>
      <c r="P1285" s="18">
        <v>0.0</v>
      </c>
      <c r="Q1285" s="18">
        <v>0.0</v>
      </c>
      <c r="R1285" s="18">
        <v>0.0</v>
      </c>
      <c r="S1285" s="18">
        <v>6.982901</v>
      </c>
      <c r="T1285" s="18">
        <v>5.909991</v>
      </c>
      <c r="U1285" s="18">
        <v>6.982901</v>
      </c>
      <c r="V1285" s="18">
        <v>7.231261</v>
      </c>
      <c r="W1285" s="18">
        <v>34.02897</v>
      </c>
      <c r="X1285" s="18">
        <v>68.33179</v>
      </c>
      <c r="Y1285" s="18">
        <v>15.72241</v>
      </c>
      <c r="Z1285" s="18">
        <v>0.0</v>
      </c>
      <c r="AA1285" s="18">
        <v>3.901592</v>
      </c>
      <c r="AB1285" s="18">
        <v>3.295416</v>
      </c>
      <c r="AC1285" s="18">
        <v>2.723856</v>
      </c>
      <c r="AD1285" s="18">
        <v>0.97399</v>
      </c>
      <c r="AE1285" s="18">
        <v>9.123856</v>
      </c>
      <c r="AF1285" s="18">
        <v>9.571572</v>
      </c>
      <c r="AG1285" s="18">
        <v>5.64037</v>
      </c>
      <c r="AH1285" s="18">
        <v>0.0</v>
      </c>
      <c r="AI1285" s="18">
        <v>5.870467</v>
      </c>
      <c r="AJ1285" s="18">
        <v>3.431551</v>
      </c>
      <c r="AK1285" s="18">
        <v>4.247372</v>
      </c>
      <c r="AL1285" s="19" t="s">
        <v>58</v>
      </c>
      <c r="AM1285" s="19"/>
      <c r="AN1285" s="19"/>
      <c r="AO1285" s="19"/>
      <c r="AP1285" s="19"/>
      <c r="AQ1285" s="19"/>
    </row>
    <row r="1286">
      <c r="A1286" s="14" t="s">
        <v>1816</v>
      </c>
      <c r="B1286" s="14" t="s">
        <v>1879</v>
      </c>
      <c r="C1286" s="14" t="s">
        <v>1812</v>
      </c>
      <c r="D1286" s="14" t="s">
        <v>1873</v>
      </c>
      <c r="E1286" s="14" t="s">
        <v>62</v>
      </c>
      <c r="F1286" s="18">
        <v>136.0</v>
      </c>
      <c r="G1286" s="18">
        <v>6.0</v>
      </c>
      <c r="H1286" s="18">
        <v>1911.0</v>
      </c>
      <c r="I1286" s="18">
        <v>1911.0</v>
      </c>
      <c r="J1286" s="18">
        <v>0.0</v>
      </c>
      <c r="K1286" s="18">
        <v>0.0</v>
      </c>
      <c r="L1286" s="18">
        <v>0.0</v>
      </c>
      <c r="M1286" s="18">
        <v>0.0</v>
      </c>
      <c r="N1286" s="18">
        <v>0.0</v>
      </c>
      <c r="O1286" s="18">
        <v>0.0</v>
      </c>
      <c r="P1286" s="18">
        <v>0.0</v>
      </c>
      <c r="Q1286" s="18">
        <v>0.0</v>
      </c>
      <c r="R1286" s="18">
        <v>0.0</v>
      </c>
      <c r="S1286" s="18">
        <v>0.0</v>
      </c>
      <c r="T1286" s="18">
        <v>0.0</v>
      </c>
      <c r="U1286" s="18">
        <v>0.0</v>
      </c>
      <c r="V1286" s="18">
        <v>0.0</v>
      </c>
      <c r="W1286" s="18">
        <v>0.0</v>
      </c>
      <c r="X1286" s="18">
        <v>0.0</v>
      </c>
      <c r="Y1286" s="18">
        <v>0.0</v>
      </c>
      <c r="Z1286" s="18">
        <v>0.0</v>
      </c>
      <c r="AA1286" s="18">
        <v>3.901592</v>
      </c>
      <c r="AB1286" s="18">
        <v>3.295416</v>
      </c>
      <c r="AC1286" s="18">
        <v>2.723856</v>
      </c>
      <c r="AD1286" s="18">
        <v>0.0</v>
      </c>
      <c r="AE1286" s="18">
        <v>0.0</v>
      </c>
      <c r="AF1286" s="18">
        <v>0.0</v>
      </c>
      <c r="AG1286" s="18">
        <v>0.0</v>
      </c>
      <c r="AH1286" s="18">
        <v>0.0</v>
      </c>
      <c r="AI1286" s="18">
        <v>5.870467</v>
      </c>
      <c r="AJ1286" s="18">
        <v>3.431551</v>
      </c>
      <c r="AK1286" s="18">
        <v>4.247372</v>
      </c>
      <c r="AL1286" s="19" t="s">
        <v>58</v>
      </c>
      <c r="AM1286" s="19"/>
      <c r="AN1286" s="19"/>
      <c r="AO1286" s="19"/>
      <c r="AP1286" s="19"/>
      <c r="AQ1286" s="19"/>
    </row>
    <row r="1287">
      <c r="A1287" s="14" t="s">
        <v>1880</v>
      </c>
      <c r="B1287" s="14" t="s">
        <v>1871</v>
      </c>
      <c r="C1287" s="14" t="s">
        <v>1881</v>
      </c>
      <c r="D1287" s="14" t="s">
        <v>1866</v>
      </c>
      <c r="E1287" s="14" t="s">
        <v>62</v>
      </c>
      <c r="F1287" s="18">
        <v>5.0</v>
      </c>
      <c r="G1287" s="18">
        <v>0.0</v>
      </c>
      <c r="H1287" s="18">
        <v>0.0</v>
      </c>
      <c r="I1287" s="18">
        <v>0.0</v>
      </c>
      <c r="J1287" s="18">
        <v>0.0</v>
      </c>
      <c r="K1287" s="18">
        <v>0.0</v>
      </c>
      <c r="L1287" s="18">
        <v>0.0</v>
      </c>
      <c r="M1287" s="18">
        <v>0.0</v>
      </c>
      <c r="N1287" s="18">
        <v>0.0</v>
      </c>
      <c r="O1287" s="18">
        <v>0.0</v>
      </c>
      <c r="P1287" s="18">
        <v>0.0</v>
      </c>
      <c r="Q1287" s="18">
        <v>0.0</v>
      </c>
      <c r="R1287" s="18">
        <v>0.0</v>
      </c>
      <c r="S1287" s="18">
        <v>0.0</v>
      </c>
      <c r="T1287" s="18">
        <v>0.0</v>
      </c>
      <c r="U1287" s="18">
        <v>0.0</v>
      </c>
      <c r="V1287" s="18">
        <v>0.0</v>
      </c>
      <c r="W1287" s="18">
        <v>0.0</v>
      </c>
      <c r="X1287" s="18">
        <v>0.0</v>
      </c>
      <c r="Y1287" s="18">
        <v>0.0</v>
      </c>
      <c r="Z1287" s="18">
        <v>0.0</v>
      </c>
      <c r="AA1287" s="18">
        <v>4.354849</v>
      </c>
      <c r="AB1287" s="18">
        <v>2.633634</v>
      </c>
      <c r="AC1287" s="18">
        <v>4.247372</v>
      </c>
      <c r="AD1287" s="18">
        <v>0.0</v>
      </c>
      <c r="AE1287" s="18">
        <v>0.0</v>
      </c>
      <c r="AF1287" s="18">
        <v>0.0</v>
      </c>
      <c r="AG1287" s="18">
        <v>0.0</v>
      </c>
      <c r="AH1287" s="18">
        <v>0.0</v>
      </c>
      <c r="AI1287" s="18">
        <v>0.0</v>
      </c>
      <c r="AJ1287" s="18">
        <v>0.0</v>
      </c>
      <c r="AK1287" s="18">
        <v>0.0</v>
      </c>
      <c r="AL1287" s="19" t="s">
        <v>58</v>
      </c>
      <c r="AM1287" s="19"/>
      <c r="AN1287" s="19"/>
      <c r="AO1287" s="19"/>
      <c r="AP1287" s="19"/>
      <c r="AQ1287" s="19"/>
    </row>
    <row r="1288">
      <c r="A1288" s="14" t="s">
        <v>1882</v>
      </c>
      <c r="B1288" s="14" t="s">
        <v>1883</v>
      </c>
      <c r="C1288" s="14" t="s">
        <v>1884</v>
      </c>
      <c r="D1288" s="14" t="s">
        <v>1885</v>
      </c>
      <c r="E1288" s="14" t="s">
        <v>62</v>
      </c>
      <c r="F1288" s="18">
        <v>1.0</v>
      </c>
      <c r="G1288" s="18">
        <v>0.0</v>
      </c>
      <c r="H1288" s="18">
        <v>0.0</v>
      </c>
      <c r="I1288" s="18">
        <v>0.0</v>
      </c>
      <c r="J1288" s="18">
        <v>0.0</v>
      </c>
      <c r="K1288" s="18">
        <v>0.0</v>
      </c>
      <c r="L1288" s="18">
        <v>0.0</v>
      </c>
      <c r="M1288" s="18">
        <v>0.0</v>
      </c>
      <c r="N1288" s="18">
        <v>0.0</v>
      </c>
      <c r="O1288" s="18">
        <v>0.0</v>
      </c>
      <c r="P1288" s="18">
        <v>0.0</v>
      </c>
      <c r="Q1288" s="18">
        <v>0.0</v>
      </c>
      <c r="R1288" s="18">
        <v>0.0</v>
      </c>
      <c r="S1288" s="18">
        <v>0.0</v>
      </c>
      <c r="T1288" s="18">
        <v>0.0</v>
      </c>
      <c r="U1288" s="18">
        <v>0.0</v>
      </c>
      <c r="V1288" s="18">
        <v>0.0</v>
      </c>
      <c r="W1288" s="18">
        <v>0.0</v>
      </c>
      <c r="X1288" s="18">
        <v>0.0</v>
      </c>
      <c r="Y1288" s="18">
        <v>0.0</v>
      </c>
      <c r="Z1288" s="18">
        <v>0.0</v>
      </c>
      <c r="AA1288" s="18">
        <v>0.0</v>
      </c>
      <c r="AB1288" s="18">
        <v>0.0</v>
      </c>
      <c r="AC1288" s="18">
        <v>0.0</v>
      </c>
      <c r="AD1288" s="18">
        <v>0.0</v>
      </c>
      <c r="AE1288" s="18">
        <v>0.0</v>
      </c>
      <c r="AF1288" s="18">
        <v>0.0</v>
      </c>
      <c r="AG1288" s="18">
        <v>0.0</v>
      </c>
      <c r="AH1288" s="18">
        <v>0.0</v>
      </c>
      <c r="AI1288" s="18">
        <v>0.0</v>
      </c>
      <c r="AJ1288" s="18">
        <v>0.0</v>
      </c>
      <c r="AK1288" s="18">
        <v>0.0</v>
      </c>
      <c r="AL1288" s="19" t="s">
        <v>58</v>
      </c>
      <c r="AM1288" s="19"/>
      <c r="AN1288" s="19"/>
      <c r="AO1288" s="19"/>
      <c r="AP1288" s="19"/>
      <c r="AQ1288" s="19"/>
    </row>
    <row r="1289">
      <c r="A1289" s="14" t="s">
        <v>1886</v>
      </c>
      <c r="B1289" s="14" t="s">
        <v>1887</v>
      </c>
      <c r="C1289" s="14" t="s">
        <v>1884</v>
      </c>
      <c r="D1289" s="14" t="s">
        <v>1888</v>
      </c>
      <c r="E1289" s="14" t="s">
        <v>60</v>
      </c>
      <c r="F1289" s="18">
        <v>2.0</v>
      </c>
      <c r="G1289" s="18">
        <v>0.0</v>
      </c>
      <c r="H1289" s="18">
        <v>0.0</v>
      </c>
      <c r="I1289" s="18">
        <v>0.0</v>
      </c>
      <c r="J1289" s="18">
        <v>0.0</v>
      </c>
      <c r="K1289" s="18">
        <v>0.0</v>
      </c>
      <c r="L1289" s="18">
        <v>0.0</v>
      </c>
      <c r="M1289" s="18">
        <v>0.0</v>
      </c>
      <c r="N1289" s="18">
        <v>0.0</v>
      </c>
      <c r="O1289" s="18">
        <v>0.0</v>
      </c>
      <c r="P1289" s="18">
        <v>0.0</v>
      </c>
      <c r="Q1289" s="18">
        <v>0.0</v>
      </c>
      <c r="R1289" s="18">
        <v>0.0</v>
      </c>
      <c r="S1289" s="18">
        <v>0.0</v>
      </c>
      <c r="T1289" s="18">
        <v>0.0</v>
      </c>
      <c r="U1289" s="18">
        <v>0.0</v>
      </c>
      <c r="V1289" s="18">
        <v>0.0</v>
      </c>
      <c r="W1289" s="18">
        <v>0.0</v>
      </c>
      <c r="X1289" s="18">
        <v>0.0</v>
      </c>
      <c r="Y1289" s="18">
        <v>0.0</v>
      </c>
      <c r="Z1289" s="18">
        <v>0.0</v>
      </c>
      <c r="AA1289" s="18">
        <v>0.0</v>
      </c>
      <c r="AB1289" s="18">
        <v>0.0</v>
      </c>
      <c r="AC1289" s="18">
        <v>0.0</v>
      </c>
      <c r="AD1289" s="18">
        <v>0.0</v>
      </c>
      <c r="AE1289" s="18">
        <v>0.0</v>
      </c>
      <c r="AF1289" s="18">
        <v>0.0</v>
      </c>
      <c r="AG1289" s="18">
        <v>0.0</v>
      </c>
      <c r="AH1289" s="18">
        <v>0.0</v>
      </c>
      <c r="AI1289" s="18">
        <v>0.0</v>
      </c>
      <c r="AJ1289" s="18">
        <v>0.0</v>
      </c>
      <c r="AK1289" s="18">
        <v>0.0</v>
      </c>
      <c r="AL1289" s="19" t="s">
        <v>58</v>
      </c>
      <c r="AM1289" s="19"/>
      <c r="AN1289" s="19"/>
      <c r="AO1289" s="19"/>
      <c r="AP1289" s="19"/>
      <c r="AQ1289" s="19"/>
    </row>
    <row r="1290">
      <c r="A1290" s="14" t="s">
        <v>1882</v>
      </c>
      <c r="B1290" s="14" t="s">
        <v>1889</v>
      </c>
      <c r="C1290" s="14" t="s">
        <v>1884</v>
      </c>
      <c r="D1290" s="14" t="s">
        <v>1888</v>
      </c>
      <c r="E1290" s="14" t="s">
        <v>62</v>
      </c>
      <c r="F1290" s="18">
        <v>2.0</v>
      </c>
      <c r="G1290" s="18">
        <v>1.0</v>
      </c>
      <c r="H1290" s="18">
        <v>27.0</v>
      </c>
      <c r="I1290" s="18">
        <v>27.0</v>
      </c>
      <c r="J1290" s="18">
        <v>0.0</v>
      </c>
      <c r="K1290" s="18">
        <v>0.0</v>
      </c>
      <c r="L1290" s="18">
        <v>0.0</v>
      </c>
      <c r="M1290" s="18">
        <v>0.0</v>
      </c>
      <c r="N1290" s="18">
        <v>0.0</v>
      </c>
      <c r="O1290" s="18">
        <v>0.0</v>
      </c>
      <c r="P1290" s="18">
        <v>0.0</v>
      </c>
      <c r="Q1290" s="18">
        <v>0.0</v>
      </c>
      <c r="R1290" s="18">
        <v>0.0</v>
      </c>
      <c r="S1290" s="18">
        <v>0.0</v>
      </c>
      <c r="T1290" s="18">
        <v>0.0</v>
      </c>
      <c r="U1290" s="18">
        <v>0.0</v>
      </c>
      <c r="V1290" s="18">
        <v>0.0</v>
      </c>
      <c r="W1290" s="18">
        <v>0.0</v>
      </c>
      <c r="X1290" s="18">
        <v>0.0</v>
      </c>
      <c r="Y1290" s="18">
        <v>0.0</v>
      </c>
      <c r="Z1290" s="18">
        <v>0.0</v>
      </c>
      <c r="AA1290" s="18">
        <v>0.0</v>
      </c>
      <c r="AB1290" s="18">
        <v>0.0</v>
      </c>
      <c r="AC1290" s="18">
        <v>0.0</v>
      </c>
      <c r="AD1290" s="18">
        <v>0.0</v>
      </c>
      <c r="AE1290" s="18">
        <v>0.0</v>
      </c>
      <c r="AF1290" s="18">
        <v>0.0</v>
      </c>
      <c r="AG1290" s="18">
        <v>0.0</v>
      </c>
      <c r="AH1290" s="18">
        <v>0.0</v>
      </c>
      <c r="AI1290" s="18">
        <v>0.0</v>
      </c>
      <c r="AJ1290" s="18">
        <v>0.0</v>
      </c>
      <c r="AK1290" s="18">
        <v>0.0</v>
      </c>
      <c r="AL1290" s="19" t="s">
        <v>58</v>
      </c>
      <c r="AM1290" s="19"/>
      <c r="AN1290" s="19"/>
      <c r="AO1290" s="19"/>
      <c r="AP1290" s="19"/>
      <c r="AQ1290" s="19"/>
    </row>
    <row r="1291">
      <c r="A1291" s="14" t="s">
        <v>1890</v>
      </c>
      <c r="B1291" s="14" t="s">
        <v>1891</v>
      </c>
      <c r="C1291" s="14" t="s">
        <v>1892</v>
      </c>
      <c r="D1291" s="14" t="s">
        <v>1893</v>
      </c>
      <c r="E1291" s="14" t="s">
        <v>62</v>
      </c>
      <c r="F1291" s="18">
        <v>5.0</v>
      </c>
      <c r="G1291" s="18">
        <v>0.0</v>
      </c>
      <c r="H1291" s="18">
        <v>0.0</v>
      </c>
      <c r="I1291" s="18">
        <v>0.0</v>
      </c>
      <c r="J1291" s="18">
        <v>0.0</v>
      </c>
      <c r="K1291" s="18">
        <v>0.0</v>
      </c>
      <c r="L1291" s="18">
        <v>0.0</v>
      </c>
      <c r="M1291" s="18">
        <v>0.0</v>
      </c>
      <c r="N1291" s="18">
        <v>0.0</v>
      </c>
      <c r="O1291" s="18">
        <v>0.0</v>
      </c>
      <c r="P1291" s="18">
        <v>0.0</v>
      </c>
      <c r="Q1291" s="18">
        <v>0.0</v>
      </c>
      <c r="R1291" s="18">
        <v>0.0</v>
      </c>
      <c r="S1291" s="18">
        <v>0.0</v>
      </c>
      <c r="T1291" s="18">
        <v>0.0</v>
      </c>
      <c r="U1291" s="18">
        <v>0.0</v>
      </c>
      <c r="V1291" s="18">
        <v>0.0</v>
      </c>
      <c r="W1291" s="18">
        <v>0.0</v>
      </c>
      <c r="X1291" s="18">
        <v>0.0</v>
      </c>
      <c r="Y1291" s="18">
        <v>0.0</v>
      </c>
      <c r="Z1291" s="18">
        <v>0.0</v>
      </c>
      <c r="AA1291" s="18">
        <v>0.0</v>
      </c>
      <c r="AB1291" s="18">
        <v>0.0</v>
      </c>
      <c r="AC1291" s="18">
        <v>0.0</v>
      </c>
      <c r="AD1291" s="18">
        <v>0.0</v>
      </c>
      <c r="AE1291" s="18">
        <v>0.0</v>
      </c>
      <c r="AF1291" s="18">
        <v>0.0</v>
      </c>
      <c r="AG1291" s="18">
        <v>0.0</v>
      </c>
      <c r="AH1291" s="18">
        <v>0.0</v>
      </c>
      <c r="AI1291" s="18">
        <v>0.0</v>
      </c>
      <c r="AJ1291" s="18">
        <v>0.0</v>
      </c>
      <c r="AK1291" s="18">
        <v>0.0</v>
      </c>
      <c r="AL1291" s="19" t="s">
        <v>58</v>
      </c>
      <c r="AM1291" s="19"/>
      <c r="AN1291" s="19"/>
      <c r="AO1291" s="19"/>
      <c r="AP1291" s="19"/>
      <c r="AQ1291" s="19"/>
    </row>
    <row r="1292">
      <c r="A1292" s="14" t="s">
        <v>1894</v>
      </c>
      <c r="B1292" s="14" t="s">
        <v>1895</v>
      </c>
      <c r="C1292" s="14" t="s">
        <v>1892</v>
      </c>
      <c r="D1292" s="14" t="s">
        <v>1896</v>
      </c>
      <c r="E1292" s="14" t="s">
        <v>60</v>
      </c>
      <c r="F1292" s="18">
        <v>1.0</v>
      </c>
      <c r="G1292" s="18">
        <v>0.0</v>
      </c>
      <c r="H1292" s="18">
        <v>0.0</v>
      </c>
      <c r="I1292" s="18">
        <v>0.0</v>
      </c>
      <c r="J1292" s="18">
        <v>0.0</v>
      </c>
      <c r="K1292" s="18">
        <v>0.0</v>
      </c>
      <c r="L1292" s="18">
        <v>0.0</v>
      </c>
      <c r="M1292" s="18">
        <v>0.0</v>
      </c>
      <c r="N1292" s="18">
        <v>0.0</v>
      </c>
      <c r="O1292" s="18">
        <v>0.0</v>
      </c>
      <c r="P1292" s="18">
        <v>0.0</v>
      </c>
      <c r="Q1292" s="18">
        <v>0.0</v>
      </c>
      <c r="R1292" s="18">
        <v>0.0</v>
      </c>
      <c r="S1292" s="18">
        <v>0.0</v>
      </c>
      <c r="T1292" s="18">
        <v>0.0</v>
      </c>
      <c r="U1292" s="18">
        <v>0.0</v>
      </c>
      <c r="V1292" s="18">
        <v>0.0</v>
      </c>
      <c r="W1292" s="18">
        <v>0.0</v>
      </c>
      <c r="X1292" s="18">
        <v>0.0</v>
      </c>
      <c r="Y1292" s="18">
        <v>0.0</v>
      </c>
      <c r="Z1292" s="18">
        <v>0.0</v>
      </c>
      <c r="AA1292" s="18">
        <v>0.0</v>
      </c>
      <c r="AB1292" s="18">
        <v>0.0</v>
      </c>
      <c r="AC1292" s="18">
        <v>0.0</v>
      </c>
      <c r="AD1292" s="18">
        <v>0.0</v>
      </c>
      <c r="AE1292" s="18">
        <v>0.0</v>
      </c>
      <c r="AF1292" s="18">
        <v>0.0</v>
      </c>
      <c r="AG1292" s="18">
        <v>0.0</v>
      </c>
      <c r="AH1292" s="18">
        <v>0.0</v>
      </c>
      <c r="AI1292" s="18">
        <v>0.0</v>
      </c>
      <c r="AJ1292" s="18">
        <v>0.0</v>
      </c>
      <c r="AK1292" s="18">
        <v>0.0</v>
      </c>
      <c r="AL1292" s="19" t="s">
        <v>58</v>
      </c>
      <c r="AM1292" s="19"/>
      <c r="AN1292" s="19"/>
      <c r="AO1292" s="19"/>
      <c r="AP1292" s="19"/>
      <c r="AQ1292" s="19"/>
    </row>
    <row r="1293">
      <c r="A1293" s="14" t="s">
        <v>1897</v>
      </c>
      <c r="B1293" s="14" t="s">
        <v>1898</v>
      </c>
      <c r="C1293" s="14" t="s">
        <v>1899</v>
      </c>
      <c r="D1293" s="14" t="s">
        <v>1900</v>
      </c>
      <c r="E1293" s="14" t="s">
        <v>60</v>
      </c>
      <c r="F1293" s="18">
        <v>32.0</v>
      </c>
      <c r="G1293" s="18">
        <v>3.0</v>
      </c>
      <c r="H1293" s="18">
        <v>2122.0</v>
      </c>
      <c r="I1293" s="18">
        <v>131.0</v>
      </c>
      <c r="J1293" s="18">
        <v>1.690476</v>
      </c>
      <c r="K1293" s="18">
        <v>3.351003</v>
      </c>
      <c r="L1293" s="18">
        <v>3.508205</v>
      </c>
      <c r="M1293" s="18">
        <v>2.177518</v>
      </c>
      <c r="N1293" s="18">
        <v>0.649811</v>
      </c>
      <c r="O1293" s="18">
        <v>0.0</v>
      </c>
      <c r="P1293" s="18">
        <v>0.0</v>
      </c>
      <c r="Q1293" s="18">
        <v>0.0</v>
      </c>
      <c r="R1293" s="18">
        <v>0.033333</v>
      </c>
      <c r="S1293" s="18">
        <v>0.141667</v>
      </c>
      <c r="T1293" s="18">
        <v>0.033333</v>
      </c>
      <c r="U1293" s="18">
        <v>0.033333</v>
      </c>
      <c r="V1293" s="18">
        <v>0.066667</v>
      </c>
      <c r="W1293" s="18">
        <v>0.125</v>
      </c>
      <c r="X1293" s="18">
        <v>0.185714</v>
      </c>
      <c r="Y1293" s="18">
        <v>0.104719</v>
      </c>
      <c r="Z1293" s="18">
        <v>0.033333</v>
      </c>
      <c r="AA1293" s="18">
        <v>0.125</v>
      </c>
      <c r="AB1293" s="18">
        <v>0.083775</v>
      </c>
      <c r="AC1293" s="18">
        <v>0.104719</v>
      </c>
      <c r="AD1293" s="18">
        <v>0.033333</v>
      </c>
      <c r="AE1293" s="18">
        <v>0.125</v>
      </c>
      <c r="AF1293" s="18">
        <v>0.104719</v>
      </c>
      <c r="AG1293" s="18">
        <v>0.104719</v>
      </c>
      <c r="AH1293" s="18">
        <v>0.033333</v>
      </c>
      <c r="AI1293" s="18">
        <v>0.125</v>
      </c>
      <c r="AJ1293" s="18">
        <v>0.083775</v>
      </c>
      <c r="AK1293" s="18">
        <v>0.104719</v>
      </c>
      <c r="AL1293" s="19" t="s">
        <v>58</v>
      </c>
      <c r="AM1293" s="19"/>
      <c r="AN1293" s="19"/>
      <c r="AO1293" s="19"/>
      <c r="AP1293" s="19"/>
      <c r="AQ1293" s="19"/>
    </row>
    <row r="1294">
      <c r="A1294" s="14" t="s">
        <v>1901</v>
      </c>
      <c r="B1294" s="14" t="s">
        <v>1902</v>
      </c>
      <c r="C1294" s="14" t="s">
        <v>1899</v>
      </c>
      <c r="D1294" s="14" t="s">
        <v>1900</v>
      </c>
      <c r="E1294" s="14" t="s">
        <v>62</v>
      </c>
      <c r="F1294" s="18">
        <v>8.0</v>
      </c>
      <c r="G1294" s="18">
        <v>1.0</v>
      </c>
      <c r="H1294" s="18">
        <v>53.0</v>
      </c>
      <c r="I1294" s="18">
        <v>53.0</v>
      </c>
      <c r="J1294" s="18">
        <v>0.0</v>
      </c>
      <c r="K1294" s="18">
        <v>0.0</v>
      </c>
      <c r="L1294" s="18">
        <v>0.0</v>
      </c>
      <c r="M1294" s="18">
        <v>0.0</v>
      </c>
      <c r="N1294" s="18">
        <v>0.0</v>
      </c>
      <c r="O1294" s="18">
        <v>0.0</v>
      </c>
      <c r="P1294" s="18">
        <v>0.0</v>
      </c>
      <c r="Q1294" s="18">
        <v>0.0</v>
      </c>
      <c r="R1294" s="18">
        <v>0.0</v>
      </c>
      <c r="S1294" s="18">
        <v>0.0</v>
      </c>
      <c r="T1294" s="18">
        <v>0.0</v>
      </c>
      <c r="U1294" s="18">
        <v>0.0</v>
      </c>
      <c r="V1294" s="18">
        <v>0.0</v>
      </c>
      <c r="W1294" s="18">
        <v>0.0</v>
      </c>
      <c r="X1294" s="18">
        <v>0.0</v>
      </c>
      <c r="Y1294" s="18">
        <v>0.0</v>
      </c>
      <c r="Z1294" s="18">
        <v>0.033333</v>
      </c>
      <c r="AA1294" s="18">
        <v>0.125</v>
      </c>
      <c r="AB1294" s="18">
        <v>0.083775</v>
      </c>
      <c r="AC1294" s="18">
        <v>0.104719</v>
      </c>
      <c r="AD1294" s="18">
        <v>0.0</v>
      </c>
      <c r="AE1294" s="18">
        <v>0.0</v>
      </c>
      <c r="AF1294" s="18">
        <v>0.0</v>
      </c>
      <c r="AG1294" s="18">
        <v>0.0</v>
      </c>
      <c r="AH1294" s="18">
        <v>0.033333</v>
      </c>
      <c r="AI1294" s="18">
        <v>0.125</v>
      </c>
      <c r="AJ1294" s="18">
        <v>0.083775</v>
      </c>
      <c r="AK1294" s="18">
        <v>0.104719</v>
      </c>
      <c r="AL1294" s="19" t="s">
        <v>58</v>
      </c>
      <c r="AM1294" s="19"/>
      <c r="AN1294" s="19"/>
      <c r="AO1294" s="19"/>
      <c r="AP1294" s="19"/>
      <c r="AQ1294" s="19"/>
    </row>
    <row r="1295">
      <c r="A1295" s="14" t="s">
        <v>1903</v>
      </c>
      <c r="B1295" s="14" t="s">
        <v>1904</v>
      </c>
      <c r="C1295" s="14" t="s">
        <v>1905</v>
      </c>
      <c r="D1295" s="14" t="s">
        <v>1906</v>
      </c>
      <c r="E1295" s="14" t="s">
        <v>88</v>
      </c>
      <c r="F1295" s="18">
        <v>4.0</v>
      </c>
      <c r="G1295" s="18">
        <v>0.0</v>
      </c>
      <c r="H1295" s="18">
        <v>12550.0</v>
      </c>
      <c r="I1295" s="18">
        <v>0.0</v>
      </c>
      <c r="J1295" s="18">
        <v>240.9059</v>
      </c>
      <c r="K1295" s="18">
        <v>236.4725</v>
      </c>
      <c r="L1295" s="18">
        <v>235.7117</v>
      </c>
      <c r="M1295" s="18">
        <v>160.9204</v>
      </c>
      <c r="N1295" s="18">
        <v>0.680504</v>
      </c>
      <c r="O1295" s="18">
        <v>19.52661</v>
      </c>
      <c r="P1295" s="18">
        <v>19.52661</v>
      </c>
      <c r="Q1295" s="18">
        <v>27.79312</v>
      </c>
      <c r="R1295" s="18">
        <v>28.23236</v>
      </c>
      <c r="S1295" s="18">
        <v>28.23236</v>
      </c>
      <c r="T1295" s="18">
        <v>19.52661</v>
      </c>
      <c r="U1295" s="18">
        <v>19.52661</v>
      </c>
      <c r="V1295" s="18">
        <v>27.79312</v>
      </c>
      <c r="W1295" s="18">
        <v>28.23236</v>
      </c>
      <c r="X1295" s="18">
        <v>28.23236</v>
      </c>
      <c r="Y1295" s="18">
        <v>59.11811</v>
      </c>
      <c r="Z1295" s="18">
        <v>0.0</v>
      </c>
      <c r="AA1295" s="18">
        <v>11.16051</v>
      </c>
      <c r="AB1295" s="18">
        <v>13.82426</v>
      </c>
      <c r="AC1295" s="18">
        <v>9.018345</v>
      </c>
      <c r="AD1295" s="18">
        <v>27.79312</v>
      </c>
      <c r="AE1295" s="18">
        <v>28.23236</v>
      </c>
      <c r="AF1295" s="18">
        <v>39.01165</v>
      </c>
      <c r="AG1295" s="18">
        <v>59.11811</v>
      </c>
      <c r="AH1295" s="18">
        <v>0.0</v>
      </c>
      <c r="AI1295" s="18">
        <v>19.52661</v>
      </c>
      <c r="AJ1295" s="18">
        <v>15.9775</v>
      </c>
      <c r="AK1295" s="18">
        <v>3.273562</v>
      </c>
      <c r="AL1295" s="19" t="s">
        <v>58</v>
      </c>
      <c r="AM1295" s="19"/>
      <c r="AN1295" s="19"/>
      <c r="AO1295" s="19"/>
      <c r="AP1295" s="19"/>
      <c r="AQ1295" s="19"/>
    </row>
    <row r="1296">
      <c r="A1296" s="14" t="s">
        <v>1907</v>
      </c>
      <c r="B1296" s="14" t="s">
        <v>1908</v>
      </c>
      <c r="C1296" s="14" t="s">
        <v>1905</v>
      </c>
      <c r="D1296" s="14" t="s">
        <v>1906</v>
      </c>
      <c r="E1296" s="20">
        <v>46310.0</v>
      </c>
      <c r="F1296" s="18">
        <v>5.0</v>
      </c>
      <c r="G1296" s="18">
        <v>0.0</v>
      </c>
      <c r="H1296" s="18">
        <v>9473.0</v>
      </c>
      <c r="I1296" s="18">
        <v>0.0</v>
      </c>
      <c r="J1296" s="18">
        <v>149.3853</v>
      </c>
      <c r="K1296" s="18">
        <v>145.9735</v>
      </c>
      <c r="L1296" s="18">
        <v>132.1304</v>
      </c>
      <c r="M1296" s="18">
        <v>106.077</v>
      </c>
      <c r="N1296" s="18">
        <v>0.726687</v>
      </c>
      <c r="O1296" s="18">
        <v>7.207952</v>
      </c>
      <c r="P1296" s="18">
        <v>9.521906</v>
      </c>
      <c r="Q1296" s="18">
        <v>9.521906</v>
      </c>
      <c r="R1296" s="18">
        <v>11.16051</v>
      </c>
      <c r="S1296" s="18">
        <v>12.00612</v>
      </c>
      <c r="T1296" s="18">
        <v>7.207952</v>
      </c>
      <c r="U1296" s="18">
        <v>9.521906</v>
      </c>
      <c r="V1296" s="18">
        <v>9.521906</v>
      </c>
      <c r="W1296" s="18">
        <v>11.16051</v>
      </c>
      <c r="X1296" s="18">
        <v>12.00612</v>
      </c>
      <c r="Y1296" s="18">
        <v>29.1947</v>
      </c>
      <c r="Z1296" s="18">
        <v>0.0</v>
      </c>
      <c r="AA1296" s="18">
        <v>11.16051</v>
      </c>
      <c r="AB1296" s="18">
        <v>13.82426</v>
      </c>
      <c r="AC1296" s="18">
        <v>9.018345</v>
      </c>
      <c r="AD1296" s="18">
        <v>16.67738</v>
      </c>
      <c r="AE1296" s="18">
        <v>24.8799</v>
      </c>
      <c r="AF1296" s="18">
        <v>51.9628</v>
      </c>
      <c r="AG1296" s="18">
        <v>59.44424</v>
      </c>
      <c r="AH1296" s="18">
        <v>0.0</v>
      </c>
      <c r="AI1296" s="18">
        <v>19.52661</v>
      </c>
      <c r="AJ1296" s="18">
        <v>15.9775</v>
      </c>
      <c r="AK1296" s="18">
        <v>3.273562</v>
      </c>
      <c r="AL1296" s="19" t="s">
        <v>58</v>
      </c>
      <c r="AM1296" s="19"/>
      <c r="AN1296" s="19"/>
      <c r="AO1296" s="19"/>
      <c r="AP1296" s="19"/>
      <c r="AQ1296" s="19"/>
    </row>
    <row r="1297">
      <c r="A1297" s="14" t="s">
        <v>1909</v>
      </c>
      <c r="B1297" s="14" t="s">
        <v>1910</v>
      </c>
      <c r="C1297" s="14" t="s">
        <v>1905</v>
      </c>
      <c r="D1297" s="14" t="s">
        <v>1906</v>
      </c>
      <c r="E1297" s="14" t="s">
        <v>72</v>
      </c>
      <c r="F1297" s="18">
        <v>5.0</v>
      </c>
      <c r="G1297" s="18">
        <v>0.0</v>
      </c>
      <c r="H1297" s="18">
        <v>2801.0</v>
      </c>
      <c r="I1297" s="18">
        <v>0.0</v>
      </c>
      <c r="J1297" s="18">
        <v>45.58508</v>
      </c>
      <c r="K1297" s="18">
        <v>45.09172</v>
      </c>
      <c r="L1297" s="18">
        <v>41.89387</v>
      </c>
      <c r="M1297" s="18">
        <v>32.30074</v>
      </c>
      <c r="N1297" s="18">
        <v>0.716334</v>
      </c>
      <c r="O1297" s="18">
        <v>0.0</v>
      </c>
      <c r="P1297" s="18">
        <v>0.033333</v>
      </c>
      <c r="Q1297" s="18">
        <v>0.033333</v>
      </c>
      <c r="R1297" s="18">
        <v>2.654486</v>
      </c>
      <c r="S1297" s="18">
        <v>10.10317</v>
      </c>
      <c r="T1297" s="18">
        <v>0.033333</v>
      </c>
      <c r="U1297" s="18">
        <v>0.033333</v>
      </c>
      <c r="V1297" s="18">
        <v>2.654486</v>
      </c>
      <c r="W1297" s="18">
        <v>10.10317</v>
      </c>
      <c r="X1297" s="18">
        <v>10.10317</v>
      </c>
      <c r="Y1297" s="18">
        <v>9.018345</v>
      </c>
      <c r="Z1297" s="18">
        <v>0.0</v>
      </c>
      <c r="AA1297" s="18">
        <v>11.16051</v>
      </c>
      <c r="AB1297" s="18">
        <v>13.82426</v>
      </c>
      <c r="AC1297" s="18">
        <v>9.018345</v>
      </c>
      <c r="AD1297" s="18">
        <v>2.678453</v>
      </c>
      <c r="AE1297" s="18">
        <v>8.088498</v>
      </c>
      <c r="AF1297" s="18">
        <v>9.241114</v>
      </c>
      <c r="AG1297" s="18">
        <v>9.847379</v>
      </c>
      <c r="AH1297" s="18">
        <v>0.0</v>
      </c>
      <c r="AI1297" s="18">
        <v>19.52661</v>
      </c>
      <c r="AJ1297" s="18">
        <v>15.9775</v>
      </c>
      <c r="AK1297" s="18">
        <v>3.273562</v>
      </c>
      <c r="AL1297" s="19" t="s">
        <v>58</v>
      </c>
      <c r="AM1297" s="19"/>
      <c r="AN1297" s="19"/>
      <c r="AO1297" s="19"/>
      <c r="AP1297" s="19"/>
      <c r="AQ1297" s="19"/>
    </row>
    <row r="1298">
      <c r="A1298" s="14" t="s">
        <v>1911</v>
      </c>
      <c r="B1298" s="14" t="s">
        <v>1912</v>
      </c>
      <c r="C1298" s="14" t="s">
        <v>1905</v>
      </c>
      <c r="D1298" s="14" t="s">
        <v>1906</v>
      </c>
      <c r="E1298" s="14" t="s">
        <v>75</v>
      </c>
      <c r="F1298" s="18">
        <v>5.0</v>
      </c>
      <c r="G1298" s="18">
        <v>0.0</v>
      </c>
      <c r="H1298" s="18">
        <v>929.0</v>
      </c>
      <c r="I1298" s="18">
        <v>0.0</v>
      </c>
      <c r="J1298" s="18">
        <v>13.16974</v>
      </c>
      <c r="K1298" s="18">
        <v>16.36781</v>
      </c>
      <c r="L1298" s="18">
        <v>13.71742</v>
      </c>
      <c r="M1298" s="18">
        <v>15.91198</v>
      </c>
      <c r="N1298" s="18">
        <v>0.972151</v>
      </c>
      <c r="O1298" s="18">
        <v>0.0</v>
      </c>
      <c r="P1298" s="18">
        <v>0.0</v>
      </c>
      <c r="Q1298" s="18">
        <v>0.0</v>
      </c>
      <c r="R1298" s="18">
        <v>0.0</v>
      </c>
      <c r="S1298" s="18">
        <v>0.455829</v>
      </c>
      <c r="T1298" s="18">
        <v>0.455829</v>
      </c>
      <c r="U1298" s="18">
        <v>0.455829</v>
      </c>
      <c r="V1298" s="18">
        <v>0.455829</v>
      </c>
      <c r="W1298" s="18">
        <v>15.91198</v>
      </c>
      <c r="X1298" s="18">
        <v>15.91198</v>
      </c>
      <c r="Y1298" s="18">
        <v>3.273562</v>
      </c>
      <c r="Z1298" s="18">
        <v>0.0</v>
      </c>
      <c r="AA1298" s="18">
        <v>11.16051</v>
      </c>
      <c r="AB1298" s="18">
        <v>13.82426</v>
      </c>
      <c r="AC1298" s="18">
        <v>9.018345</v>
      </c>
      <c r="AD1298" s="18">
        <v>0.455829</v>
      </c>
      <c r="AE1298" s="18">
        <v>28.04676</v>
      </c>
      <c r="AF1298" s="18">
        <v>34.54586</v>
      </c>
      <c r="AG1298" s="18">
        <v>4.598288</v>
      </c>
      <c r="AH1298" s="18">
        <v>0.0</v>
      </c>
      <c r="AI1298" s="18">
        <v>19.52661</v>
      </c>
      <c r="AJ1298" s="18">
        <v>15.9775</v>
      </c>
      <c r="AK1298" s="18">
        <v>3.273562</v>
      </c>
      <c r="AL1298" s="19" t="s">
        <v>58</v>
      </c>
      <c r="AM1298" s="19"/>
      <c r="AN1298" s="19"/>
      <c r="AO1298" s="19"/>
      <c r="AP1298" s="19"/>
      <c r="AQ1298" s="19"/>
    </row>
    <row r="1299">
      <c r="A1299" s="14" t="s">
        <v>1913</v>
      </c>
      <c r="B1299" s="14" t="s">
        <v>1914</v>
      </c>
      <c r="C1299" s="14" t="s">
        <v>1905</v>
      </c>
      <c r="D1299" s="14" t="s">
        <v>1906</v>
      </c>
      <c r="E1299" s="14" t="s">
        <v>60</v>
      </c>
      <c r="F1299" s="18">
        <v>5.0</v>
      </c>
      <c r="G1299" s="18">
        <v>0.0</v>
      </c>
      <c r="H1299" s="18">
        <v>1462.0</v>
      </c>
      <c r="I1299" s="18">
        <v>0.0</v>
      </c>
      <c r="J1299" s="18">
        <v>14.35977</v>
      </c>
      <c r="K1299" s="18">
        <v>13.22459</v>
      </c>
      <c r="L1299" s="18">
        <v>13.82873</v>
      </c>
      <c r="M1299" s="18">
        <v>5.600629</v>
      </c>
      <c r="N1299" s="18">
        <v>0.423501</v>
      </c>
      <c r="O1299" s="18">
        <v>1.148942</v>
      </c>
      <c r="P1299" s="18">
        <v>1.201268</v>
      </c>
      <c r="Q1299" s="18">
        <v>1.201268</v>
      </c>
      <c r="R1299" s="18">
        <v>2.068579</v>
      </c>
      <c r="S1299" s="18">
        <v>3.205167</v>
      </c>
      <c r="T1299" s="18">
        <v>1.148942</v>
      </c>
      <c r="U1299" s="18">
        <v>1.201268</v>
      </c>
      <c r="V1299" s="18">
        <v>1.201268</v>
      </c>
      <c r="W1299" s="18">
        <v>2.068579</v>
      </c>
      <c r="X1299" s="18">
        <v>3.205167</v>
      </c>
      <c r="Y1299" s="18">
        <v>2.644917</v>
      </c>
      <c r="Z1299" s="18">
        <v>0.0</v>
      </c>
      <c r="AA1299" s="18">
        <v>11.16051</v>
      </c>
      <c r="AB1299" s="18">
        <v>13.82426</v>
      </c>
      <c r="AC1299" s="18">
        <v>9.018345</v>
      </c>
      <c r="AD1299" s="18">
        <v>2.068579</v>
      </c>
      <c r="AE1299" s="18">
        <v>3.205167</v>
      </c>
      <c r="AF1299" s="18">
        <v>2.823957</v>
      </c>
      <c r="AG1299" s="18">
        <v>3.271558</v>
      </c>
      <c r="AH1299" s="18">
        <v>0.0</v>
      </c>
      <c r="AI1299" s="18">
        <v>19.52661</v>
      </c>
      <c r="AJ1299" s="18">
        <v>15.9775</v>
      </c>
      <c r="AK1299" s="18">
        <v>3.273562</v>
      </c>
      <c r="AL1299" s="19" t="s">
        <v>58</v>
      </c>
      <c r="AM1299" s="19"/>
      <c r="AN1299" s="19"/>
      <c r="AO1299" s="19"/>
      <c r="AP1299" s="19"/>
      <c r="AQ1299" s="19"/>
    </row>
    <row r="1300">
      <c r="A1300" s="14" t="s">
        <v>1915</v>
      </c>
      <c r="B1300" s="14" t="s">
        <v>1916</v>
      </c>
      <c r="C1300" s="14" t="s">
        <v>1905</v>
      </c>
      <c r="D1300" s="14" t="s">
        <v>1906</v>
      </c>
      <c r="E1300" s="20">
        <v>46300.0</v>
      </c>
      <c r="F1300" s="18">
        <v>2.0</v>
      </c>
      <c r="G1300" s="18">
        <v>0.0</v>
      </c>
      <c r="H1300" s="18">
        <v>13670.0</v>
      </c>
      <c r="I1300" s="18">
        <v>0.0</v>
      </c>
      <c r="J1300" s="18">
        <v>182.2035</v>
      </c>
      <c r="K1300" s="18">
        <v>192.6102</v>
      </c>
      <c r="L1300" s="18">
        <v>240.737</v>
      </c>
      <c r="M1300" s="18">
        <v>139.5219</v>
      </c>
      <c r="N1300" s="18">
        <v>0.724374</v>
      </c>
      <c r="O1300" s="18">
        <v>53.08835</v>
      </c>
      <c r="P1300" s="18">
        <v>53.08835</v>
      </c>
      <c r="Q1300" s="18">
        <v>53.08835</v>
      </c>
      <c r="R1300" s="18">
        <v>139.5219</v>
      </c>
      <c r="S1300" s="18">
        <v>139.5219</v>
      </c>
      <c r="T1300" s="18">
        <v>53.08835</v>
      </c>
      <c r="U1300" s="18">
        <v>53.08835</v>
      </c>
      <c r="V1300" s="18">
        <v>53.08835</v>
      </c>
      <c r="W1300" s="18">
        <v>139.5219</v>
      </c>
      <c r="X1300" s="18">
        <v>139.5219</v>
      </c>
      <c r="Y1300" s="18">
        <v>96.30511</v>
      </c>
      <c r="Z1300" s="18">
        <v>0.0</v>
      </c>
      <c r="AA1300" s="18">
        <v>11.16051</v>
      </c>
      <c r="AB1300" s="18">
        <v>13.82426</v>
      </c>
      <c r="AC1300" s="18">
        <v>9.018345</v>
      </c>
      <c r="AD1300" s="18">
        <v>34.2257</v>
      </c>
      <c r="AE1300" s="18">
        <v>53.08835</v>
      </c>
      <c r="AF1300" s="18">
        <v>42.68365</v>
      </c>
      <c r="AG1300" s="18">
        <v>69.22747</v>
      </c>
      <c r="AH1300" s="18">
        <v>0.0</v>
      </c>
      <c r="AI1300" s="18">
        <v>19.52661</v>
      </c>
      <c r="AJ1300" s="18">
        <v>15.9775</v>
      </c>
      <c r="AK1300" s="18">
        <v>3.273562</v>
      </c>
      <c r="AL1300" s="19" t="s">
        <v>58</v>
      </c>
      <c r="AM1300" s="19"/>
      <c r="AN1300" s="19"/>
      <c r="AO1300" s="19"/>
      <c r="AP1300" s="19"/>
      <c r="AQ1300" s="19"/>
    </row>
    <row r="1301">
      <c r="A1301" s="14" t="s">
        <v>1917</v>
      </c>
      <c r="B1301" s="14" t="s">
        <v>1918</v>
      </c>
      <c r="C1301" s="14" t="s">
        <v>1905</v>
      </c>
      <c r="D1301" s="14" t="s">
        <v>1906</v>
      </c>
      <c r="E1301" s="14" t="s">
        <v>62</v>
      </c>
      <c r="F1301" s="18">
        <v>21.0</v>
      </c>
      <c r="G1301" s="18">
        <v>1.0</v>
      </c>
      <c r="H1301" s="18">
        <v>4.0</v>
      </c>
      <c r="I1301" s="18">
        <v>4.0</v>
      </c>
      <c r="J1301" s="18">
        <v>0.0</v>
      </c>
      <c r="K1301" s="18">
        <v>0.0</v>
      </c>
      <c r="L1301" s="18">
        <v>0.0</v>
      </c>
      <c r="M1301" s="18">
        <v>0.0</v>
      </c>
      <c r="N1301" s="18">
        <v>0.0</v>
      </c>
      <c r="O1301" s="18">
        <v>0.0</v>
      </c>
      <c r="P1301" s="18">
        <v>0.0</v>
      </c>
      <c r="Q1301" s="18">
        <v>0.0</v>
      </c>
      <c r="R1301" s="18">
        <v>0.0</v>
      </c>
      <c r="S1301" s="18">
        <v>0.0</v>
      </c>
      <c r="T1301" s="18">
        <v>0.0</v>
      </c>
      <c r="U1301" s="18">
        <v>0.0</v>
      </c>
      <c r="V1301" s="18">
        <v>0.0</v>
      </c>
      <c r="W1301" s="18">
        <v>0.0</v>
      </c>
      <c r="X1301" s="18">
        <v>0.0</v>
      </c>
      <c r="Y1301" s="18">
        <v>0.0</v>
      </c>
      <c r="Z1301" s="18">
        <v>0.0</v>
      </c>
      <c r="AA1301" s="18">
        <v>11.16051</v>
      </c>
      <c r="AB1301" s="18">
        <v>13.82426</v>
      </c>
      <c r="AC1301" s="18">
        <v>9.018345</v>
      </c>
      <c r="AD1301" s="18">
        <v>0.0</v>
      </c>
      <c r="AE1301" s="18">
        <v>0.0</v>
      </c>
      <c r="AF1301" s="18">
        <v>0.0</v>
      </c>
      <c r="AG1301" s="18">
        <v>0.0</v>
      </c>
      <c r="AH1301" s="18">
        <v>0.0</v>
      </c>
      <c r="AI1301" s="18">
        <v>19.52661</v>
      </c>
      <c r="AJ1301" s="18">
        <v>15.9775</v>
      </c>
      <c r="AK1301" s="18">
        <v>3.273562</v>
      </c>
      <c r="AL1301" s="19" t="s">
        <v>58</v>
      </c>
      <c r="AM1301" s="19"/>
      <c r="AN1301" s="19"/>
      <c r="AO1301" s="19"/>
      <c r="AP1301" s="19"/>
      <c r="AQ1301" s="19"/>
    </row>
    <row r="1302">
      <c r="A1302" s="14" t="s">
        <v>1903</v>
      </c>
      <c r="B1302" s="14" t="s">
        <v>1919</v>
      </c>
      <c r="C1302" s="14" t="s">
        <v>1905</v>
      </c>
      <c r="D1302" s="14" t="s">
        <v>1920</v>
      </c>
      <c r="E1302" s="14" t="s">
        <v>88</v>
      </c>
      <c r="F1302" s="18">
        <v>1.0</v>
      </c>
      <c r="G1302" s="18">
        <v>0.0</v>
      </c>
      <c r="H1302" s="18">
        <v>2667.0</v>
      </c>
      <c r="I1302" s="18">
        <v>0.0</v>
      </c>
      <c r="J1302" s="18">
        <v>72.10346</v>
      </c>
      <c r="K1302" s="18">
        <v>75.62077</v>
      </c>
      <c r="L1302" s="18">
        <v>73.90154</v>
      </c>
      <c r="M1302" s="18">
        <v>75.62077</v>
      </c>
      <c r="N1302" s="18">
        <v>1.0</v>
      </c>
      <c r="O1302" s="18">
        <v>75.62077</v>
      </c>
      <c r="P1302" s="18">
        <v>75.62077</v>
      </c>
      <c r="Q1302" s="18">
        <v>75.62077</v>
      </c>
      <c r="R1302" s="18">
        <v>75.62077</v>
      </c>
      <c r="S1302" s="18">
        <v>75.62077</v>
      </c>
      <c r="T1302" s="18">
        <v>75.62077</v>
      </c>
      <c r="U1302" s="18">
        <v>75.62077</v>
      </c>
      <c r="V1302" s="18">
        <v>75.62077</v>
      </c>
      <c r="W1302" s="18">
        <v>75.62077</v>
      </c>
      <c r="X1302" s="18">
        <v>75.62077</v>
      </c>
      <c r="Y1302" s="18">
        <v>75.62077</v>
      </c>
      <c r="Z1302" s="18">
        <v>0.0</v>
      </c>
      <c r="AA1302" s="18">
        <v>34.2257</v>
      </c>
      <c r="AB1302" s="18">
        <v>20.53935</v>
      </c>
      <c r="AC1302" s="18">
        <v>59.44424</v>
      </c>
      <c r="AD1302" s="18">
        <v>27.79312</v>
      </c>
      <c r="AE1302" s="18">
        <v>28.23236</v>
      </c>
      <c r="AF1302" s="18">
        <v>39.01165</v>
      </c>
      <c r="AG1302" s="18">
        <v>59.11811</v>
      </c>
      <c r="AH1302" s="18">
        <v>0.0</v>
      </c>
      <c r="AI1302" s="18">
        <v>19.52661</v>
      </c>
      <c r="AJ1302" s="18">
        <v>15.9775</v>
      </c>
      <c r="AK1302" s="18">
        <v>3.273562</v>
      </c>
      <c r="AL1302" s="19" t="s">
        <v>58</v>
      </c>
      <c r="AM1302" s="19"/>
      <c r="AN1302" s="19"/>
      <c r="AO1302" s="19"/>
      <c r="AP1302" s="19"/>
      <c r="AQ1302" s="19"/>
    </row>
    <row r="1303">
      <c r="A1303" s="14" t="s">
        <v>1907</v>
      </c>
      <c r="B1303" s="14" t="s">
        <v>1921</v>
      </c>
      <c r="C1303" s="14" t="s">
        <v>1905</v>
      </c>
      <c r="D1303" s="14" t="s">
        <v>1920</v>
      </c>
      <c r="E1303" s="17">
        <v>46310.0</v>
      </c>
      <c r="F1303" s="18">
        <v>5.0</v>
      </c>
      <c r="G1303" s="18">
        <v>0.0</v>
      </c>
      <c r="H1303" s="18">
        <v>11692.0</v>
      </c>
      <c r="I1303" s="18">
        <v>0.0</v>
      </c>
      <c r="J1303" s="18">
        <v>302.361</v>
      </c>
      <c r="K1303" s="18">
        <v>297.2212</v>
      </c>
      <c r="L1303" s="18">
        <v>272.166</v>
      </c>
      <c r="M1303" s="18">
        <v>134.8661</v>
      </c>
      <c r="N1303" s="18">
        <v>0.453757</v>
      </c>
      <c r="O1303" s="18">
        <v>0.0</v>
      </c>
      <c r="P1303" s="18">
        <v>16.67738</v>
      </c>
      <c r="Q1303" s="18">
        <v>16.67738</v>
      </c>
      <c r="R1303" s="18">
        <v>26.29686</v>
      </c>
      <c r="S1303" s="18">
        <v>119.3808</v>
      </c>
      <c r="T1303" s="18">
        <v>16.67738</v>
      </c>
      <c r="U1303" s="18">
        <v>16.67738</v>
      </c>
      <c r="V1303" s="18">
        <v>26.29686</v>
      </c>
      <c r="W1303" s="18">
        <v>119.3808</v>
      </c>
      <c r="X1303" s="18">
        <v>119.3808</v>
      </c>
      <c r="Y1303" s="18">
        <v>59.44424</v>
      </c>
      <c r="Z1303" s="18">
        <v>0.0</v>
      </c>
      <c r="AA1303" s="18">
        <v>34.2257</v>
      </c>
      <c r="AB1303" s="18">
        <v>20.53935</v>
      </c>
      <c r="AC1303" s="18">
        <v>59.44424</v>
      </c>
      <c r="AD1303" s="18">
        <v>16.67738</v>
      </c>
      <c r="AE1303" s="18">
        <v>24.8799</v>
      </c>
      <c r="AF1303" s="18">
        <v>51.9628</v>
      </c>
      <c r="AG1303" s="18">
        <v>59.44424</v>
      </c>
      <c r="AH1303" s="18">
        <v>0.0</v>
      </c>
      <c r="AI1303" s="18">
        <v>19.52661</v>
      </c>
      <c r="AJ1303" s="18">
        <v>15.9775</v>
      </c>
      <c r="AK1303" s="18">
        <v>3.273562</v>
      </c>
      <c r="AL1303" s="19" t="s">
        <v>58</v>
      </c>
      <c r="AM1303" s="19"/>
      <c r="AN1303" s="19"/>
      <c r="AO1303" s="19"/>
      <c r="AP1303" s="19"/>
      <c r="AQ1303" s="19"/>
    </row>
    <row r="1304">
      <c r="A1304" s="14" t="s">
        <v>1909</v>
      </c>
      <c r="B1304" s="14" t="s">
        <v>1922</v>
      </c>
      <c r="C1304" s="14" t="s">
        <v>1905</v>
      </c>
      <c r="D1304" s="14" t="s">
        <v>1920</v>
      </c>
      <c r="E1304" s="14" t="s">
        <v>72</v>
      </c>
      <c r="F1304" s="18">
        <v>4.0</v>
      </c>
      <c r="G1304" s="18">
        <v>0.0</v>
      </c>
      <c r="H1304" s="18">
        <v>4070.0</v>
      </c>
      <c r="I1304" s="18">
        <v>0.0</v>
      </c>
      <c r="J1304" s="18">
        <v>34.07358</v>
      </c>
      <c r="K1304" s="18">
        <v>39.38952</v>
      </c>
      <c r="L1304" s="18">
        <v>52.37918</v>
      </c>
      <c r="M1304" s="18">
        <v>28.28923</v>
      </c>
      <c r="N1304" s="18">
        <v>0.718192</v>
      </c>
      <c r="O1304" s="18">
        <v>0.333333</v>
      </c>
      <c r="P1304" s="18">
        <v>0.333333</v>
      </c>
      <c r="Q1304" s="18">
        <v>2.678453</v>
      </c>
      <c r="R1304" s="18">
        <v>8.088498</v>
      </c>
      <c r="S1304" s="18">
        <v>8.088498</v>
      </c>
      <c r="T1304" s="18">
        <v>0.333333</v>
      </c>
      <c r="U1304" s="18">
        <v>0.333333</v>
      </c>
      <c r="V1304" s="18">
        <v>2.678453</v>
      </c>
      <c r="W1304" s="18">
        <v>8.088498</v>
      </c>
      <c r="X1304" s="18">
        <v>8.088498</v>
      </c>
      <c r="Y1304" s="18">
        <v>9.847379</v>
      </c>
      <c r="Z1304" s="18">
        <v>0.0</v>
      </c>
      <c r="AA1304" s="18">
        <v>34.2257</v>
      </c>
      <c r="AB1304" s="18">
        <v>20.53935</v>
      </c>
      <c r="AC1304" s="18">
        <v>59.44424</v>
      </c>
      <c r="AD1304" s="18">
        <v>2.678453</v>
      </c>
      <c r="AE1304" s="18">
        <v>8.088498</v>
      </c>
      <c r="AF1304" s="18">
        <v>9.241114</v>
      </c>
      <c r="AG1304" s="18">
        <v>9.847379</v>
      </c>
      <c r="AH1304" s="18">
        <v>0.0</v>
      </c>
      <c r="AI1304" s="18">
        <v>19.52661</v>
      </c>
      <c r="AJ1304" s="18">
        <v>15.9775</v>
      </c>
      <c r="AK1304" s="18">
        <v>3.273562</v>
      </c>
      <c r="AL1304" s="19" t="s">
        <v>58</v>
      </c>
      <c r="AM1304" s="19"/>
      <c r="AN1304" s="19"/>
      <c r="AO1304" s="19"/>
      <c r="AP1304" s="19"/>
      <c r="AQ1304" s="19"/>
    </row>
    <row r="1305">
      <c r="A1305" s="14" t="s">
        <v>1911</v>
      </c>
      <c r="B1305" s="14" t="s">
        <v>1923</v>
      </c>
      <c r="C1305" s="14" t="s">
        <v>1905</v>
      </c>
      <c r="D1305" s="14" t="s">
        <v>1920</v>
      </c>
      <c r="E1305" s="14" t="s">
        <v>75</v>
      </c>
      <c r="F1305" s="18">
        <v>2.0</v>
      </c>
      <c r="G1305" s="18">
        <v>0.0</v>
      </c>
      <c r="H1305" s="18">
        <v>556.0</v>
      </c>
      <c r="I1305" s="18">
        <v>0.0</v>
      </c>
      <c r="J1305" s="18">
        <v>10.15253</v>
      </c>
      <c r="K1305" s="18">
        <v>9.196577</v>
      </c>
      <c r="L1305" s="18">
        <v>10.27146</v>
      </c>
      <c r="M1305" s="18">
        <v>9.196577</v>
      </c>
      <c r="N1305" s="18">
        <v>1.0</v>
      </c>
      <c r="O1305" s="18">
        <v>0.0</v>
      </c>
      <c r="P1305" s="18">
        <v>0.0</v>
      </c>
      <c r="Q1305" s="18">
        <v>0.0</v>
      </c>
      <c r="R1305" s="18">
        <v>9.196577</v>
      </c>
      <c r="S1305" s="18">
        <v>9.196577</v>
      </c>
      <c r="T1305" s="18">
        <v>9.196577</v>
      </c>
      <c r="U1305" s="18">
        <v>9.196577</v>
      </c>
      <c r="V1305" s="18">
        <v>9.196577</v>
      </c>
      <c r="W1305" s="18">
        <v>9.196577</v>
      </c>
      <c r="X1305" s="18">
        <v>9.196577</v>
      </c>
      <c r="Y1305" s="18">
        <v>4.598288</v>
      </c>
      <c r="Z1305" s="18">
        <v>0.0</v>
      </c>
      <c r="AA1305" s="18">
        <v>34.2257</v>
      </c>
      <c r="AB1305" s="18">
        <v>20.53935</v>
      </c>
      <c r="AC1305" s="18">
        <v>59.44424</v>
      </c>
      <c r="AD1305" s="18">
        <v>0.455829</v>
      </c>
      <c r="AE1305" s="18">
        <v>28.04676</v>
      </c>
      <c r="AF1305" s="18">
        <v>34.54586</v>
      </c>
      <c r="AG1305" s="18">
        <v>4.598288</v>
      </c>
      <c r="AH1305" s="18">
        <v>0.0</v>
      </c>
      <c r="AI1305" s="18">
        <v>19.52661</v>
      </c>
      <c r="AJ1305" s="18">
        <v>15.9775</v>
      </c>
      <c r="AK1305" s="18">
        <v>3.273562</v>
      </c>
      <c r="AL1305" s="19" t="s">
        <v>58</v>
      </c>
      <c r="AM1305" s="19"/>
      <c r="AN1305" s="19"/>
      <c r="AO1305" s="19"/>
      <c r="AP1305" s="19"/>
      <c r="AQ1305" s="19"/>
    </row>
    <row r="1306">
      <c r="A1306" s="14" t="s">
        <v>1915</v>
      </c>
      <c r="B1306" s="14" t="s">
        <v>1924</v>
      </c>
      <c r="C1306" s="14" t="s">
        <v>1905</v>
      </c>
      <c r="D1306" s="14" t="s">
        <v>1920</v>
      </c>
      <c r="E1306" s="17">
        <v>46300.0</v>
      </c>
      <c r="F1306" s="18">
        <v>4.0</v>
      </c>
      <c r="G1306" s="18">
        <v>0.0</v>
      </c>
      <c r="H1306" s="18">
        <v>11795.0</v>
      </c>
      <c r="I1306" s="18">
        <v>0.0</v>
      </c>
      <c r="J1306" s="18">
        <v>259.1228</v>
      </c>
      <c r="K1306" s="18">
        <v>276.9099</v>
      </c>
      <c r="L1306" s="18">
        <v>271.5132</v>
      </c>
      <c r="M1306" s="18">
        <v>163.1033</v>
      </c>
      <c r="N1306" s="18">
        <v>0.589012</v>
      </c>
      <c r="O1306" s="18">
        <v>34.2257</v>
      </c>
      <c r="P1306" s="18">
        <v>34.2257</v>
      </c>
      <c r="Q1306" s="18">
        <v>39.60202</v>
      </c>
      <c r="R1306" s="18">
        <v>39.97884</v>
      </c>
      <c r="S1306" s="18">
        <v>39.97884</v>
      </c>
      <c r="T1306" s="18">
        <v>34.2257</v>
      </c>
      <c r="U1306" s="18">
        <v>34.2257</v>
      </c>
      <c r="V1306" s="18">
        <v>39.60202</v>
      </c>
      <c r="W1306" s="18">
        <v>39.97884</v>
      </c>
      <c r="X1306" s="18">
        <v>39.97884</v>
      </c>
      <c r="Y1306" s="18">
        <v>69.22747</v>
      </c>
      <c r="Z1306" s="18">
        <v>0.0</v>
      </c>
      <c r="AA1306" s="18">
        <v>34.2257</v>
      </c>
      <c r="AB1306" s="18">
        <v>20.53935</v>
      </c>
      <c r="AC1306" s="18">
        <v>59.44424</v>
      </c>
      <c r="AD1306" s="18">
        <v>34.2257</v>
      </c>
      <c r="AE1306" s="18">
        <v>53.08835</v>
      </c>
      <c r="AF1306" s="18">
        <v>42.68365</v>
      </c>
      <c r="AG1306" s="18">
        <v>69.22747</v>
      </c>
      <c r="AH1306" s="18">
        <v>0.0</v>
      </c>
      <c r="AI1306" s="18">
        <v>19.52661</v>
      </c>
      <c r="AJ1306" s="18">
        <v>15.9775</v>
      </c>
      <c r="AK1306" s="18">
        <v>3.273562</v>
      </c>
      <c r="AL1306" s="19" t="s">
        <v>58</v>
      </c>
      <c r="AM1306" s="19"/>
      <c r="AN1306" s="19"/>
      <c r="AO1306" s="19"/>
      <c r="AP1306" s="19"/>
      <c r="AQ1306" s="19"/>
    </row>
    <row r="1307">
      <c r="A1307" s="14" t="s">
        <v>1917</v>
      </c>
      <c r="B1307" s="14" t="s">
        <v>1925</v>
      </c>
      <c r="C1307" s="14" t="s">
        <v>1905</v>
      </c>
      <c r="D1307" s="14" t="s">
        <v>1920</v>
      </c>
      <c r="E1307" s="14" t="s">
        <v>62</v>
      </c>
      <c r="F1307" s="18">
        <v>18.0</v>
      </c>
      <c r="G1307" s="18">
        <v>1.0</v>
      </c>
      <c r="H1307" s="18">
        <v>41.0</v>
      </c>
      <c r="I1307" s="18">
        <v>41.0</v>
      </c>
      <c r="J1307" s="18">
        <v>0.0</v>
      </c>
      <c r="K1307" s="18">
        <v>0.0</v>
      </c>
      <c r="L1307" s="18">
        <v>0.0</v>
      </c>
      <c r="M1307" s="18">
        <v>0.0</v>
      </c>
      <c r="N1307" s="18">
        <v>0.0</v>
      </c>
      <c r="O1307" s="18">
        <v>0.0</v>
      </c>
      <c r="P1307" s="18">
        <v>0.0</v>
      </c>
      <c r="Q1307" s="18">
        <v>0.0</v>
      </c>
      <c r="R1307" s="18">
        <v>0.0</v>
      </c>
      <c r="S1307" s="18">
        <v>0.0</v>
      </c>
      <c r="T1307" s="18">
        <v>0.0</v>
      </c>
      <c r="U1307" s="18">
        <v>0.0</v>
      </c>
      <c r="V1307" s="18">
        <v>0.0</v>
      </c>
      <c r="W1307" s="18">
        <v>0.0</v>
      </c>
      <c r="X1307" s="18">
        <v>0.0</v>
      </c>
      <c r="Y1307" s="18">
        <v>0.0</v>
      </c>
      <c r="Z1307" s="18">
        <v>0.0</v>
      </c>
      <c r="AA1307" s="18">
        <v>34.2257</v>
      </c>
      <c r="AB1307" s="18">
        <v>20.53935</v>
      </c>
      <c r="AC1307" s="18">
        <v>59.44424</v>
      </c>
      <c r="AD1307" s="18">
        <v>0.0</v>
      </c>
      <c r="AE1307" s="18">
        <v>0.0</v>
      </c>
      <c r="AF1307" s="18">
        <v>0.0</v>
      </c>
      <c r="AG1307" s="18">
        <v>0.0</v>
      </c>
      <c r="AH1307" s="18">
        <v>0.0</v>
      </c>
      <c r="AI1307" s="18">
        <v>19.52661</v>
      </c>
      <c r="AJ1307" s="18">
        <v>15.9775</v>
      </c>
      <c r="AK1307" s="18">
        <v>3.273562</v>
      </c>
      <c r="AL1307" s="19" t="s">
        <v>58</v>
      </c>
      <c r="AM1307" s="19"/>
      <c r="AN1307" s="19"/>
      <c r="AO1307" s="19"/>
      <c r="AP1307" s="19"/>
      <c r="AQ1307" s="19"/>
    </row>
    <row r="1308">
      <c r="A1308" s="14" t="s">
        <v>1903</v>
      </c>
      <c r="B1308" s="14" t="s">
        <v>1926</v>
      </c>
      <c r="C1308" s="14" t="s">
        <v>1905</v>
      </c>
      <c r="D1308" s="14" t="s">
        <v>1927</v>
      </c>
      <c r="E1308" s="14" t="s">
        <v>88</v>
      </c>
      <c r="F1308" s="18">
        <v>1.0</v>
      </c>
      <c r="G1308" s="18">
        <v>0.0</v>
      </c>
      <c r="H1308" s="18">
        <v>0.0</v>
      </c>
      <c r="I1308" s="18">
        <v>0.0</v>
      </c>
      <c r="J1308" s="18">
        <v>0.0</v>
      </c>
      <c r="K1308" s="18">
        <v>0.0</v>
      </c>
      <c r="L1308" s="18">
        <v>4.48254</v>
      </c>
      <c r="M1308" s="18">
        <v>0.0</v>
      </c>
      <c r="N1308" s="18">
        <v>0.0</v>
      </c>
      <c r="O1308" s="18">
        <v>0.0</v>
      </c>
      <c r="P1308" s="18">
        <v>0.0</v>
      </c>
      <c r="Q1308" s="18">
        <v>0.0</v>
      </c>
      <c r="R1308" s="18">
        <v>0.0</v>
      </c>
      <c r="S1308" s="18">
        <v>0.0</v>
      </c>
      <c r="T1308" s="18">
        <v>0.0</v>
      </c>
      <c r="U1308" s="18">
        <v>0.0</v>
      </c>
      <c r="V1308" s="18">
        <v>0.0</v>
      </c>
      <c r="W1308" s="18">
        <v>0.0</v>
      </c>
      <c r="X1308" s="18">
        <v>0.0</v>
      </c>
      <c r="Y1308" s="18">
        <v>0.0</v>
      </c>
      <c r="Z1308" s="18">
        <v>0.0</v>
      </c>
      <c r="AA1308" s="18">
        <v>28.04676</v>
      </c>
      <c r="AB1308" s="18">
        <v>24.68812</v>
      </c>
      <c r="AC1308" s="18">
        <v>3.271558</v>
      </c>
      <c r="AD1308" s="18">
        <v>27.79312</v>
      </c>
      <c r="AE1308" s="18">
        <v>28.23236</v>
      </c>
      <c r="AF1308" s="18">
        <v>39.01165</v>
      </c>
      <c r="AG1308" s="18">
        <v>59.11811</v>
      </c>
      <c r="AH1308" s="18">
        <v>0.0</v>
      </c>
      <c r="AI1308" s="18">
        <v>19.52661</v>
      </c>
      <c r="AJ1308" s="18">
        <v>15.9775</v>
      </c>
      <c r="AK1308" s="18">
        <v>3.273562</v>
      </c>
      <c r="AL1308" s="19" t="s">
        <v>58</v>
      </c>
      <c r="AM1308" s="19"/>
      <c r="AN1308" s="19"/>
      <c r="AO1308" s="19"/>
      <c r="AP1308" s="19"/>
      <c r="AQ1308" s="19"/>
    </row>
    <row r="1309">
      <c r="A1309" s="14" t="s">
        <v>1907</v>
      </c>
      <c r="B1309" s="14" t="s">
        <v>1928</v>
      </c>
      <c r="C1309" s="14" t="s">
        <v>1905</v>
      </c>
      <c r="D1309" s="14" t="s">
        <v>1927</v>
      </c>
      <c r="E1309" s="17">
        <v>46310.0</v>
      </c>
      <c r="F1309" s="18">
        <v>7.0</v>
      </c>
      <c r="G1309" s="18">
        <v>0.0</v>
      </c>
      <c r="H1309" s="18">
        <v>22555.0</v>
      </c>
      <c r="I1309" s="18">
        <v>0.0</v>
      </c>
      <c r="J1309" s="18">
        <v>478.8472</v>
      </c>
      <c r="K1309" s="18">
        <v>492.1358</v>
      </c>
      <c r="L1309" s="18">
        <v>489.7939</v>
      </c>
      <c r="M1309" s="18">
        <v>390.8857</v>
      </c>
      <c r="N1309" s="18">
        <v>0.794264</v>
      </c>
      <c r="O1309" s="18">
        <v>0.25</v>
      </c>
      <c r="P1309" s="18">
        <v>11.31063</v>
      </c>
      <c r="Q1309" s="18">
        <v>14.44904</v>
      </c>
      <c r="R1309" s="18">
        <v>24.8799</v>
      </c>
      <c r="S1309" s="18">
        <v>50.36053</v>
      </c>
      <c r="T1309" s="18">
        <v>0.25</v>
      </c>
      <c r="U1309" s="18">
        <v>11.31063</v>
      </c>
      <c r="V1309" s="18">
        <v>14.44904</v>
      </c>
      <c r="W1309" s="18">
        <v>24.8799</v>
      </c>
      <c r="X1309" s="18">
        <v>50.36053</v>
      </c>
      <c r="Y1309" s="18">
        <v>70.30511</v>
      </c>
      <c r="Z1309" s="18">
        <v>0.0</v>
      </c>
      <c r="AA1309" s="18">
        <v>28.04676</v>
      </c>
      <c r="AB1309" s="18">
        <v>24.68812</v>
      </c>
      <c r="AC1309" s="18">
        <v>3.271558</v>
      </c>
      <c r="AD1309" s="18">
        <v>16.67738</v>
      </c>
      <c r="AE1309" s="18">
        <v>24.8799</v>
      </c>
      <c r="AF1309" s="18">
        <v>51.9628</v>
      </c>
      <c r="AG1309" s="18">
        <v>59.44424</v>
      </c>
      <c r="AH1309" s="18">
        <v>0.0</v>
      </c>
      <c r="AI1309" s="18">
        <v>19.52661</v>
      </c>
      <c r="AJ1309" s="18">
        <v>15.9775</v>
      </c>
      <c r="AK1309" s="18">
        <v>3.273562</v>
      </c>
      <c r="AL1309" s="19" t="s">
        <v>58</v>
      </c>
      <c r="AM1309" s="19"/>
      <c r="AN1309" s="19"/>
      <c r="AO1309" s="19"/>
      <c r="AP1309" s="19"/>
      <c r="AQ1309" s="19"/>
    </row>
    <row r="1310">
      <c r="A1310" s="14" t="s">
        <v>1909</v>
      </c>
      <c r="B1310" s="14" t="s">
        <v>1929</v>
      </c>
      <c r="C1310" s="14" t="s">
        <v>1905</v>
      </c>
      <c r="D1310" s="14" t="s">
        <v>1927</v>
      </c>
      <c r="E1310" s="14" t="s">
        <v>72</v>
      </c>
      <c r="F1310" s="18">
        <v>3.0</v>
      </c>
      <c r="G1310" s="18">
        <v>0.0</v>
      </c>
      <c r="H1310" s="18">
        <v>2663.0</v>
      </c>
      <c r="I1310" s="18">
        <v>0.0</v>
      </c>
      <c r="J1310" s="18">
        <v>31.12335</v>
      </c>
      <c r="K1310" s="18">
        <v>35.65323</v>
      </c>
      <c r="L1310" s="18">
        <v>44.80535</v>
      </c>
      <c r="M1310" s="18">
        <v>29.57386</v>
      </c>
      <c r="N1310" s="18">
        <v>0.829486</v>
      </c>
      <c r="O1310" s="18">
        <v>0.0</v>
      </c>
      <c r="P1310" s="18">
        <v>0.0</v>
      </c>
      <c r="Q1310" s="18">
        <v>0.0</v>
      </c>
      <c r="R1310" s="18">
        <v>6.079379</v>
      </c>
      <c r="S1310" s="18">
        <v>29.57386</v>
      </c>
      <c r="T1310" s="18">
        <v>6.079379</v>
      </c>
      <c r="U1310" s="18">
        <v>6.079379</v>
      </c>
      <c r="V1310" s="18">
        <v>6.079379</v>
      </c>
      <c r="W1310" s="18">
        <v>29.57386</v>
      </c>
      <c r="X1310" s="18">
        <v>29.57386</v>
      </c>
      <c r="Y1310" s="18">
        <v>11.88441</v>
      </c>
      <c r="Z1310" s="18">
        <v>0.0</v>
      </c>
      <c r="AA1310" s="18">
        <v>28.04676</v>
      </c>
      <c r="AB1310" s="18">
        <v>24.68812</v>
      </c>
      <c r="AC1310" s="18">
        <v>3.271558</v>
      </c>
      <c r="AD1310" s="18">
        <v>2.678453</v>
      </c>
      <c r="AE1310" s="18">
        <v>8.088498</v>
      </c>
      <c r="AF1310" s="18">
        <v>9.241114</v>
      </c>
      <c r="AG1310" s="18">
        <v>9.847379</v>
      </c>
      <c r="AH1310" s="18">
        <v>0.0</v>
      </c>
      <c r="AI1310" s="18">
        <v>19.52661</v>
      </c>
      <c r="AJ1310" s="18">
        <v>15.9775</v>
      </c>
      <c r="AK1310" s="18">
        <v>3.273562</v>
      </c>
      <c r="AL1310" s="19" t="s">
        <v>58</v>
      </c>
      <c r="AM1310" s="19"/>
      <c r="AN1310" s="19"/>
      <c r="AO1310" s="19"/>
      <c r="AP1310" s="19"/>
      <c r="AQ1310" s="19"/>
    </row>
    <row r="1311">
      <c r="A1311" s="14" t="s">
        <v>1911</v>
      </c>
      <c r="B1311" s="14" t="s">
        <v>1930</v>
      </c>
      <c r="C1311" s="14" t="s">
        <v>1905</v>
      </c>
      <c r="D1311" s="14" t="s">
        <v>1927</v>
      </c>
      <c r="E1311" s="14" t="s">
        <v>75</v>
      </c>
      <c r="F1311" s="18">
        <v>3.0</v>
      </c>
      <c r="G1311" s="18">
        <v>0.0</v>
      </c>
      <c r="H1311" s="18">
        <v>14707.0</v>
      </c>
      <c r="I1311" s="18">
        <v>0.0</v>
      </c>
      <c r="J1311" s="18">
        <v>346.7854</v>
      </c>
      <c r="K1311" s="18">
        <v>354.4401</v>
      </c>
      <c r="L1311" s="18">
        <v>324.6835</v>
      </c>
      <c r="M1311" s="18">
        <v>257.1056</v>
      </c>
      <c r="N1311" s="18">
        <v>0.725385</v>
      </c>
      <c r="O1311" s="18">
        <v>28.04676</v>
      </c>
      <c r="P1311" s="18">
        <v>28.04676</v>
      </c>
      <c r="Q1311" s="18">
        <v>28.04676</v>
      </c>
      <c r="R1311" s="18">
        <v>69.28775</v>
      </c>
      <c r="S1311" s="18">
        <v>257.1056</v>
      </c>
      <c r="T1311" s="18">
        <v>28.04676</v>
      </c>
      <c r="U1311" s="18">
        <v>28.04676</v>
      </c>
      <c r="V1311" s="18">
        <v>28.04676</v>
      </c>
      <c r="W1311" s="18">
        <v>69.28775</v>
      </c>
      <c r="X1311" s="18">
        <v>257.1056</v>
      </c>
      <c r="Y1311" s="18">
        <v>118.1467</v>
      </c>
      <c r="Z1311" s="18">
        <v>0.0</v>
      </c>
      <c r="AA1311" s="18">
        <v>28.04676</v>
      </c>
      <c r="AB1311" s="18">
        <v>24.68812</v>
      </c>
      <c r="AC1311" s="18">
        <v>3.271558</v>
      </c>
      <c r="AD1311" s="18">
        <v>0.455829</v>
      </c>
      <c r="AE1311" s="18">
        <v>28.04676</v>
      </c>
      <c r="AF1311" s="18">
        <v>34.54586</v>
      </c>
      <c r="AG1311" s="18">
        <v>4.598288</v>
      </c>
      <c r="AH1311" s="18">
        <v>0.0</v>
      </c>
      <c r="AI1311" s="18">
        <v>19.52661</v>
      </c>
      <c r="AJ1311" s="18">
        <v>15.9775</v>
      </c>
      <c r="AK1311" s="18">
        <v>3.273562</v>
      </c>
      <c r="AL1311" s="19" t="s">
        <v>58</v>
      </c>
      <c r="AM1311" s="19"/>
      <c r="AN1311" s="19"/>
      <c r="AO1311" s="19"/>
      <c r="AP1311" s="19"/>
      <c r="AQ1311" s="19"/>
    </row>
    <row r="1312">
      <c r="A1312" s="14" t="s">
        <v>1913</v>
      </c>
      <c r="B1312" s="14" t="s">
        <v>1931</v>
      </c>
      <c r="C1312" s="14" t="s">
        <v>1905</v>
      </c>
      <c r="D1312" s="14" t="s">
        <v>1927</v>
      </c>
      <c r="E1312" s="14" t="s">
        <v>60</v>
      </c>
      <c r="F1312" s="18">
        <v>2.0</v>
      </c>
      <c r="G1312" s="18">
        <v>0.0</v>
      </c>
      <c r="H1312" s="18">
        <v>646.0</v>
      </c>
      <c r="I1312" s="18">
        <v>0.0</v>
      </c>
      <c r="J1312" s="18">
        <v>5.301282</v>
      </c>
      <c r="K1312" s="18">
        <v>6.543116</v>
      </c>
      <c r="L1312" s="18">
        <v>8.457127</v>
      </c>
      <c r="M1312" s="18">
        <v>6.543116</v>
      </c>
      <c r="N1312" s="18">
        <v>1.0</v>
      </c>
      <c r="O1312" s="18">
        <v>0.0</v>
      </c>
      <c r="P1312" s="18">
        <v>0.0</v>
      </c>
      <c r="Q1312" s="18">
        <v>0.0</v>
      </c>
      <c r="R1312" s="18">
        <v>6.543116</v>
      </c>
      <c r="S1312" s="18">
        <v>6.543116</v>
      </c>
      <c r="T1312" s="18">
        <v>6.543116</v>
      </c>
      <c r="U1312" s="18">
        <v>6.543116</v>
      </c>
      <c r="V1312" s="18">
        <v>6.543116</v>
      </c>
      <c r="W1312" s="18">
        <v>6.543116</v>
      </c>
      <c r="X1312" s="18">
        <v>6.543116</v>
      </c>
      <c r="Y1312" s="18">
        <v>3.271558</v>
      </c>
      <c r="Z1312" s="18">
        <v>0.0</v>
      </c>
      <c r="AA1312" s="18">
        <v>28.04676</v>
      </c>
      <c r="AB1312" s="18">
        <v>24.68812</v>
      </c>
      <c r="AC1312" s="18">
        <v>3.271558</v>
      </c>
      <c r="AD1312" s="18">
        <v>2.068579</v>
      </c>
      <c r="AE1312" s="18">
        <v>3.205167</v>
      </c>
      <c r="AF1312" s="18">
        <v>2.823957</v>
      </c>
      <c r="AG1312" s="18">
        <v>3.271558</v>
      </c>
      <c r="AH1312" s="18">
        <v>0.0</v>
      </c>
      <c r="AI1312" s="18">
        <v>19.52661</v>
      </c>
      <c r="AJ1312" s="18">
        <v>15.9775</v>
      </c>
      <c r="AK1312" s="18">
        <v>3.273562</v>
      </c>
      <c r="AL1312" s="19" t="s">
        <v>58</v>
      </c>
      <c r="AM1312" s="19"/>
      <c r="AN1312" s="19"/>
      <c r="AO1312" s="19"/>
      <c r="AP1312" s="19"/>
      <c r="AQ1312" s="19"/>
    </row>
    <row r="1313">
      <c r="A1313" s="14" t="s">
        <v>1915</v>
      </c>
      <c r="B1313" s="14" t="s">
        <v>1932</v>
      </c>
      <c r="C1313" s="14" t="s">
        <v>1905</v>
      </c>
      <c r="D1313" s="14" t="s">
        <v>1927</v>
      </c>
      <c r="E1313" s="20">
        <v>46300.0</v>
      </c>
      <c r="F1313" s="18">
        <v>3.0</v>
      </c>
      <c r="G1313" s="18">
        <v>0.0</v>
      </c>
      <c r="H1313" s="18">
        <v>0.0</v>
      </c>
      <c r="I1313" s="18">
        <v>0.0</v>
      </c>
      <c r="J1313" s="18">
        <v>0.0</v>
      </c>
      <c r="K1313" s="18">
        <v>0.0</v>
      </c>
      <c r="L1313" s="18">
        <v>2.54478</v>
      </c>
      <c r="M1313" s="18">
        <v>0.0</v>
      </c>
      <c r="N1313" s="18">
        <v>0.0</v>
      </c>
      <c r="O1313" s="18">
        <v>0.0</v>
      </c>
      <c r="P1313" s="18">
        <v>0.0</v>
      </c>
      <c r="Q1313" s="18">
        <v>0.0</v>
      </c>
      <c r="R1313" s="18">
        <v>0.0</v>
      </c>
      <c r="S1313" s="18">
        <v>0.0</v>
      </c>
      <c r="T1313" s="18">
        <v>0.0</v>
      </c>
      <c r="U1313" s="18">
        <v>0.0</v>
      </c>
      <c r="V1313" s="18">
        <v>0.0</v>
      </c>
      <c r="W1313" s="18">
        <v>0.0</v>
      </c>
      <c r="X1313" s="18">
        <v>0.0</v>
      </c>
      <c r="Y1313" s="18">
        <v>0.0</v>
      </c>
      <c r="Z1313" s="18">
        <v>0.0</v>
      </c>
      <c r="AA1313" s="18">
        <v>28.04676</v>
      </c>
      <c r="AB1313" s="18">
        <v>24.68812</v>
      </c>
      <c r="AC1313" s="18">
        <v>3.271558</v>
      </c>
      <c r="AD1313" s="18">
        <v>34.2257</v>
      </c>
      <c r="AE1313" s="18">
        <v>53.08835</v>
      </c>
      <c r="AF1313" s="18">
        <v>42.68365</v>
      </c>
      <c r="AG1313" s="18">
        <v>69.22747</v>
      </c>
      <c r="AH1313" s="18">
        <v>0.0</v>
      </c>
      <c r="AI1313" s="18">
        <v>19.52661</v>
      </c>
      <c r="AJ1313" s="18">
        <v>15.9775</v>
      </c>
      <c r="AK1313" s="18">
        <v>3.273562</v>
      </c>
      <c r="AL1313" s="19" t="s">
        <v>58</v>
      </c>
      <c r="AM1313" s="19"/>
      <c r="AN1313" s="19"/>
      <c r="AO1313" s="19"/>
      <c r="AP1313" s="19"/>
      <c r="AQ1313" s="19"/>
    </row>
    <row r="1314">
      <c r="A1314" s="14" t="s">
        <v>1917</v>
      </c>
      <c r="B1314" s="14" t="s">
        <v>1933</v>
      </c>
      <c r="C1314" s="14" t="s">
        <v>1905</v>
      </c>
      <c r="D1314" s="14" t="s">
        <v>1927</v>
      </c>
      <c r="E1314" s="14" t="s">
        <v>62</v>
      </c>
      <c r="F1314" s="18">
        <v>17.0</v>
      </c>
      <c r="G1314" s="18">
        <v>2.0</v>
      </c>
      <c r="H1314" s="18">
        <v>125.0</v>
      </c>
      <c r="I1314" s="18">
        <v>125.0</v>
      </c>
      <c r="J1314" s="18">
        <v>0.0</v>
      </c>
      <c r="K1314" s="18">
        <v>0.0</v>
      </c>
      <c r="L1314" s="18">
        <v>0.0</v>
      </c>
      <c r="M1314" s="18">
        <v>0.0</v>
      </c>
      <c r="N1314" s="18">
        <v>0.0</v>
      </c>
      <c r="O1314" s="18">
        <v>0.0</v>
      </c>
      <c r="P1314" s="18">
        <v>0.0</v>
      </c>
      <c r="Q1314" s="18">
        <v>0.0</v>
      </c>
      <c r="R1314" s="18">
        <v>0.0</v>
      </c>
      <c r="S1314" s="18">
        <v>0.0</v>
      </c>
      <c r="T1314" s="18">
        <v>0.0</v>
      </c>
      <c r="U1314" s="18">
        <v>0.0</v>
      </c>
      <c r="V1314" s="18">
        <v>0.0</v>
      </c>
      <c r="W1314" s="18">
        <v>0.0</v>
      </c>
      <c r="X1314" s="18">
        <v>0.0</v>
      </c>
      <c r="Y1314" s="18">
        <v>0.0</v>
      </c>
      <c r="Z1314" s="18">
        <v>0.0</v>
      </c>
      <c r="AA1314" s="18">
        <v>28.04676</v>
      </c>
      <c r="AB1314" s="18">
        <v>24.68812</v>
      </c>
      <c r="AC1314" s="18">
        <v>3.271558</v>
      </c>
      <c r="AD1314" s="18">
        <v>0.0</v>
      </c>
      <c r="AE1314" s="18">
        <v>0.0</v>
      </c>
      <c r="AF1314" s="18">
        <v>0.0</v>
      </c>
      <c r="AG1314" s="18">
        <v>0.0</v>
      </c>
      <c r="AH1314" s="18">
        <v>0.0</v>
      </c>
      <c r="AI1314" s="18">
        <v>19.52661</v>
      </c>
      <c r="AJ1314" s="18">
        <v>15.9775</v>
      </c>
      <c r="AK1314" s="18">
        <v>3.273562</v>
      </c>
      <c r="AL1314" s="19" t="s">
        <v>58</v>
      </c>
      <c r="AM1314" s="19"/>
      <c r="AN1314" s="19"/>
      <c r="AO1314" s="19"/>
      <c r="AP1314" s="19"/>
      <c r="AQ1314" s="19"/>
    </row>
    <row r="1315">
      <c r="A1315" s="14" t="s">
        <v>1903</v>
      </c>
      <c r="B1315" s="14" t="s">
        <v>121</v>
      </c>
      <c r="C1315" s="14" t="s">
        <v>1905</v>
      </c>
      <c r="D1315" s="14" t="s">
        <v>122</v>
      </c>
      <c r="E1315" s="14" t="s">
        <v>88</v>
      </c>
      <c r="F1315" s="18">
        <v>2.0</v>
      </c>
      <c r="G1315" s="18">
        <v>0.0</v>
      </c>
      <c r="H1315" s="18">
        <v>0.0</v>
      </c>
      <c r="I1315" s="18">
        <v>0.0</v>
      </c>
      <c r="J1315" s="18">
        <v>0.0</v>
      </c>
      <c r="K1315" s="18">
        <v>0.0</v>
      </c>
      <c r="L1315" s="18">
        <v>0.0</v>
      </c>
      <c r="M1315" s="18">
        <v>0.0</v>
      </c>
      <c r="N1315" s="18">
        <v>0.0</v>
      </c>
      <c r="O1315" s="18">
        <v>0.0</v>
      </c>
      <c r="P1315" s="18">
        <v>0.0</v>
      </c>
      <c r="Q1315" s="18">
        <v>0.0</v>
      </c>
      <c r="R1315" s="18">
        <v>0.0</v>
      </c>
      <c r="S1315" s="18">
        <v>0.0</v>
      </c>
      <c r="T1315" s="18">
        <v>0.0</v>
      </c>
      <c r="U1315" s="18">
        <v>0.0</v>
      </c>
      <c r="V1315" s="18">
        <v>0.0</v>
      </c>
      <c r="W1315" s="18">
        <v>0.0</v>
      </c>
      <c r="X1315" s="18">
        <v>0.0</v>
      </c>
      <c r="Y1315" s="18">
        <v>0.0</v>
      </c>
      <c r="Z1315" s="18">
        <v>0.0</v>
      </c>
      <c r="AA1315" s="18">
        <v>5.476062</v>
      </c>
      <c r="AB1315" s="18">
        <v>4.026949</v>
      </c>
      <c r="AC1315" s="18">
        <v>0.0</v>
      </c>
      <c r="AD1315" s="18">
        <v>27.79312</v>
      </c>
      <c r="AE1315" s="18">
        <v>28.23236</v>
      </c>
      <c r="AF1315" s="18">
        <v>39.01165</v>
      </c>
      <c r="AG1315" s="18">
        <v>59.11811</v>
      </c>
      <c r="AH1315" s="18">
        <v>0.0</v>
      </c>
      <c r="AI1315" s="18">
        <v>19.52661</v>
      </c>
      <c r="AJ1315" s="18">
        <v>15.9775</v>
      </c>
      <c r="AK1315" s="18">
        <v>3.273562</v>
      </c>
      <c r="AL1315" s="19" t="s">
        <v>58</v>
      </c>
      <c r="AM1315" s="19"/>
      <c r="AN1315" s="19"/>
      <c r="AO1315" s="19"/>
      <c r="AP1315" s="19"/>
      <c r="AQ1315" s="19"/>
    </row>
    <row r="1316">
      <c r="A1316" s="14" t="s">
        <v>1907</v>
      </c>
      <c r="B1316" s="14" t="s">
        <v>123</v>
      </c>
      <c r="C1316" s="14" t="s">
        <v>1905</v>
      </c>
      <c r="D1316" s="14" t="s">
        <v>122</v>
      </c>
      <c r="E1316" s="17">
        <v>46310.0</v>
      </c>
      <c r="F1316" s="18">
        <v>1.0</v>
      </c>
      <c r="G1316" s="18">
        <v>0.0</v>
      </c>
      <c r="H1316" s="18">
        <v>0.0</v>
      </c>
      <c r="I1316" s="18">
        <v>0.0</v>
      </c>
      <c r="J1316" s="18">
        <v>0.0</v>
      </c>
      <c r="K1316" s="18">
        <v>0.0</v>
      </c>
      <c r="L1316" s="18">
        <v>0.0</v>
      </c>
      <c r="M1316" s="18">
        <v>0.0</v>
      </c>
      <c r="N1316" s="18">
        <v>0.0</v>
      </c>
      <c r="O1316" s="18">
        <v>0.0</v>
      </c>
      <c r="P1316" s="18">
        <v>0.0</v>
      </c>
      <c r="Q1316" s="18">
        <v>0.0</v>
      </c>
      <c r="R1316" s="18">
        <v>0.0</v>
      </c>
      <c r="S1316" s="18">
        <v>0.0</v>
      </c>
      <c r="T1316" s="18">
        <v>0.0</v>
      </c>
      <c r="U1316" s="18">
        <v>0.0</v>
      </c>
      <c r="V1316" s="18">
        <v>0.0</v>
      </c>
      <c r="W1316" s="18">
        <v>0.0</v>
      </c>
      <c r="X1316" s="18">
        <v>0.0</v>
      </c>
      <c r="Y1316" s="18">
        <v>0.0</v>
      </c>
      <c r="Z1316" s="18">
        <v>0.0</v>
      </c>
      <c r="AA1316" s="18">
        <v>5.476062</v>
      </c>
      <c r="AB1316" s="18">
        <v>4.026949</v>
      </c>
      <c r="AC1316" s="18">
        <v>0.0</v>
      </c>
      <c r="AD1316" s="18">
        <v>16.67738</v>
      </c>
      <c r="AE1316" s="18">
        <v>24.8799</v>
      </c>
      <c r="AF1316" s="18">
        <v>51.9628</v>
      </c>
      <c r="AG1316" s="18">
        <v>59.44424</v>
      </c>
      <c r="AH1316" s="18">
        <v>0.0</v>
      </c>
      <c r="AI1316" s="18">
        <v>19.52661</v>
      </c>
      <c r="AJ1316" s="18">
        <v>15.9775</v>
      </c>
      <c r="AK1316" s="18">
        <v>3.273562</v>
      </c>
      <c r="AL1316" s="19" t="s">
        <v>58</v>
      </c>
      <c r="AM1316" s="19"/>
      <c r="AN1316" s="19"/>
      <c r="AO1316" s="19"/>
      <c r="AP1316" s="19"/>
      <c r="AQ1316" s="19"/>
    </row>
    <row r="1317">
      <c r="A1317" s="14" t="s">
        <v>1909</v>
      </c>
      <c r="B1317" s="14" t="s">
        <v>124</v>
      </c>
      <c r="C1317" s="14" t="s">
        <v>1905</v>
      </c>
      <c r="D1317" s="14" t="s">
        <v>122</v>
      </c>
      <c r="E1317" s="14" t="s">
        <v>72</v>
      </c>
      <c r="F1317" s="18">
        <v>1.0</v>
      </c>
      <c r="G1317" s="18">
        <v>0.0</v>
      </c>
      <c r="H1317" s="18">
        <v>0.0</v>
      </c>
      <c r="I1317" s="18">
        <v>0.0</v>
      </c>
      <c r="J1317" s="18">
        <v>0.0</v>
      </c>
      <c r="K1317" s="18">
        <v>0.0</v>
      </c>
      <c r="L1317" s="18">
        <v>0.209524</v>
      </c>
      <c r="M1317" s="18">
        <v>0.0</v>
      </c>
      <c r="N1317" s="18">
        <v>0.0</v>
      </c>
      <c r="O1317" s="18">
        <v>0.0</v>
      </c>
      <c r="P1317" s="18">
        <v>0.0</v>
      </c>
      <c r="Q1317" s="18">
        <v>0.0</v>
      </c>
      <c r="R1317" s="18">
        <v>0.0</v>
      </c>
      <c r="S1317" s="18">
        <v>0.0</v>
      </c>
      <c r="T1317" s="18">
        <v>0.0</v>
      </c>
      <c r="U1317" s="18">
        <v>0.0</v>
      </c>
      <c r="V1317" s="18">
        <v>0.0</v>
      </c>
      <c r="W1317" s="18">
        <v>0.0</v>
      </c>
      <c r="X1317" s="18">
        <v>0.0</v>
      </c>
      <c r="Y1317" s="18">
        <v>0.0</v>
      </c>
      <c r="Z1317" s="18">
        <v>0.0</v>
      </c>
      <c r="AA1317" s="18">
        <v>5.476062</v>
      </c>
      <c r="AB1317" s="18">
        <v>4.026949</v>
      </c>
      <c r="AC1317" s="18">
        <v>0.0</v>
      </c>
      <c r="AD1317" s="18">
        <v>2.678453</v>
      </c>
      <c r="AE1317" s="18">
        <v>8.088498</v>
      </c>
      <c r="AF1317" s="18">
        <v>9.241114</v>
      </c>
      <c r="AG1317" s="18">
        <v>9.847379</v>
      </c>
      <c r="AH1317" s="18">
        <v>0.0</v>
      </c>
      <c r="AI1317" s="18">
        <v>19.52661</v>
      </c>
      <c r="AJ1317" s="18">
        <v>15.9775</v>
      </c>
      <c r="AK1317" s="18">
        <v>3.273562</v>
      </c>
      <c r="AL1317" s="19" t="s">
        <v>58</v>
      </c>
      <c r="AM1317" s="19"/>
      <c r="AN1317" s="19"/>
      <c r="AO1317" s="19"/>
      <c r="AP1317" s="19"/>
      <c r="AQ1317" s="19"/>
    </row>
    <row r="1318">
      <c r="A1318" s="14" t="s">
        <v>1911</v>
      </c>
      <c r="B1318" s="14" t="s">
        <v>125</v>
      </c>
      <c r="C1318" s="14" t="s">
        <v>1905</v>
      </c>
      <c r="D1318" s="14" t="s">
        <v>122</v>
      </c>
      <c r="E1318" s="14" t="s">
        <v>75</v>
      </c>
      <c r="F1318" s="18">
        <v>1.0</v>
      </c>
      <c r="G1318" s="18">
        <v>0.0</v>
      </c>
      <c r="H1318" s="18">
        <v>0.0</v>
      </c>
      <c r="I1318" s="18">
        <v>0.0</v>
      </c>
      <c r="J1318" s="18">
        <v>0.0</v>
      </c>
      <c r="K1318" s="18">
        <v>0.0</v>
      </c>
      <c r="L1318" s="18">
        <v>0.0</v>
      </c>
      <c r="M1318" s="18">
        <v>0.0</v>
      </c>
      <c r="N1318" s="18">
        <v>0.0</v>
      </c>
      <c r="O1318" s="18">
        <v>0.0</v>
      </c>
      <c r="P1318" s="18">
        <v>0.0</v>
      </c>
      <c r="Q1318" s="18">
        <v>0.0</v>
      </c>
      <c r="R1318" s="18">
        <v>0.0</v>
      </c>
      <c r="S1318" s="18">
        <v>0.0</v>
      </c>
      <c r="T1318" s="18">
        <v>0.0</v>
      </c>
      <c r="U1318" s="18">
        <v>0.0</v>
      </c>
      <c r="V1318" s="18">
        <v>0.0</v>
      </c>
      <c r="W1318" s="18">
        <v>0.0</v>
      </c>
      <c r="X1318" s="18">
        <v>0.0</v>
      </c>
      <c r="Y1318" s="18">
        <v>0.0</v>
      </c>
      <c r="Z1318" s="18">
        <v>0.0</v>
      </c>
      <c r="AA1318" s="18">
        <v>5.476062</v>
      </c>
      <c r="AB1318" s="18">
        <v>4.026949</v>
      </c>
      <c r="AC1318" s="18">
        <v>0.0</v>
      </c>
      <c r="AD1318" s="18">
        <v>0.455829</v>
      </c>
      <c r="AE1318" s="18">
        <v>28.04676</v>
      </c>
      <c r="AF1318" s="18">
        <v>34.54586</v>
      </c>
      <c r="AG1318" s="18">
        <v>4.598288</v>
      </c>
      <c r="AH1318" s="18">
        <v>0.0</v>
      </c>
      <c r="AI1318" s="18">
        <v>19.52661</v>
      </c>
      <c r="AJ1318" s="18">
        <v>15.9775</v>
      </c>
      <c r="AK1318" s="18">
        <v>3.273562</v>
      </c>
      <c r="AL1318" s="19" t="s">
        <v>58</v>
      </c>
      <c r="AM1318" s="19"/>
      <c r="AN1318" s="19"/>
      <c r="AO1318" s="19"/>
      <c r="AP1318" s="19"/>
      <c r="AQ1318" s="19"/>
    </row>
    <row r="1319">
      <c r="A1319" s="14" t="s">
        <v>1915</v>
      </c>
      <c r="B1319" s="14" t="s">
        <v>127</v>
      </c>
      <c r="C1319" s="14" t="s">
        <v>1905</v>
      </c>
      <c r="D1319" s="14" t="s">
        <v>122</v>
      </c>
      <c r="E1319" s="20">
        <v>46300.0</v>
      </c>
      <c r="F1319" s="18">
        <v>2.0</v>
      </c>
      <c r="G1319" s="18">
        <v>0.0</v>
      </c>
      <c r="H1319" s="18">
        <v>0.0</v>
      </c>
      <c r="I1319" s="18">
        <v>0.0</v>
      </c>
      <c r="J1319" s="18">
        <v>0.0</v>
      </c>
      <c r="K1319" s="18">
        <v>0.0</v>
      </c>
      <c r="L1319" s="18">
        <v>0.0</v>
      </c>
      <c r="M1319" s="18">
        <v>0.0</v>
      </c>
      <c r="N1319" s="18">
        <v>0.0</v>
      </c>
      <c r="O1319" s="18">
        <v>0.0</v>
      </c>
      <c r="P1319" s="18">
        <v>0.0</v>
      </c>
      <c r="Q1319" s="18">
        <v>0.0</v>
      </c>
      <c r="R1319" s="18">
        <v>0.0</v>
      </c>
      <c r="S1319" s="18">
        <v>0.0</v>
      </c>
      <c r="T1319" s="18">
        <v>0.0</v>
      </c>
      <c r="U1319" s="18">
        <v>0.0</v>
      </c>
      <c r="V1319" s="18">
        <v>0.0</v>
      </c>
      <c r="W1319" s="18">
        <v>0.0</v>
      </c>
      <c r="X1319" s="18">
        <v>0.0</v>
      </c>
      <c r="Y1319" s="18">
        <v>0.0</v>
      </c>
      <c r="Z1319" s="18">
        <v>0.0</v>
      </c>
      <c r="AA1319" s="18">
        <v>5.476062</v>
      </c>
      <c r="AB1319" s="18">
        <v>4.026949</v>
      </c>
      <c r="AC1319" s="18">
        <v>0.0</v>
      </c>
      <c r="AD1319" s="18">
        <v>34.2257</v>
      </c>
      <c r="AE1319" s="18">
        <v>53.08835</v>
      </c>
      <c r="AF1319" s="18">
        <v>42.68365</v>
      </c>
      <c r="AG1319" s="18">
        <v>69.22747</v>
      </c>
      <c r="AH1319" s="18">
        <v>0.0</v>
      </c>
      <c r="AI1319" s="18">
        <v>19.52661</v>
      </c>
      <c r="AJ1319" s="18">
        <v>15.9775</v>
      </c>
      <c r="AK1319" s="18">
        <v>3.273562</v>
      </c>
      <c r="AL1319" s="19" t="s">
        <v>58</v>
      </c>
      <c r="AM1319" s="19"/>
      <c r="AN1319" s="19"/>
      <c r="AO1319" s="19"/>
      <c r="AP1319" s="19"/>
      <c r="AQ1319" s="19"/>
    </row>
    <row r="1320">
      <c r="A1320" s="14" t="s">
        <v>1917</v>
      </c>
      <c r="B1320" s="14" t="s">
        <v>128</v>
      </c>
      <c r="C1320" s="14" t="s">
        <v>1905</v>
      </c>
      <c r="D1320" s="14" t="s">
        <v>122</v>
      </c>
      <c r="E1320" s="14" t="s">
        <v>62</v>
      </c>
      <c r="F1320" s="18">
        <v>16.0</v>
      </c>
      <c r="G1320" s="18">
        <v>0.0</v>
      </c>
      <c r="H1320" s="18">
        <v>0.0</v>
      </c>
      <c r="I1320" s="18">
        <v>0.0</v>
      </c>
      <c r="J1320" s="18">
        <v>0.0</v>
      </c>
      <c r="K1320" s="18">
        <v>0.0</v>
      </c>
      <c r="L1320" s="18">
        <v>0.0</v>
      </c>
      <c r="M1320" s="18">
        <v>0.0</v>
      </c>
      <c r="N1320" s="18">
        <v>0.0</v>
      </c>
      <c r="O1320" s="18">
        <v>0.0</v>
      </c>
      <c r="P1320" s="18">
        <v>0.0</v>
      </c>
      <c r="Q1320" s="18">
        <v>0.0</v>
      </c>
      <c r="R1320" s="18">
        <v>0.0</v>
      </c>
      <c r="S1320" s="18">
        <v>0.0</v>
      </c>
      <c r="T1320" s="18">
        <v>0.0</v>
      </c>
      <c r="U1320" s="18">
        <v>0.0</v>
      </c>
      <c r="V1320" s="18">
        <v>0.0</v>
      </c>
      <c r="W1320" s="18">
        <v>0.0</v>
      </c>
      <c r="X1320" s="18">
        <v>0.0</v>
      </c>
      <c r="Y1320" s="18">
        <v>0.0</v>
      </c>
      <c r="Z1320" s="18">
        <v>0.0</v>
      </c>
      <c r="AA1320" s="18">
        <v>5.476062</v>
      </c>
      <c r="AB1320" s="18">
        <v>4.026949</v>
      </c>
      <c r="AC1320" s="18">
        <v>0.0</v>
      </c>
      <c r="AD1320" s="18">
        <v>0.0</v>
      </c>
      <c r="AE1320" s="18">
        <v>0.0</v>
      </c>
      <c r="AF1320" s="18">
        <v>0.0</v>
      </c>
      <c r="AG1320" s="18">
        <v>0.0</v>
      </c>
      <c r="AH1320" s="18">
        <v>0.0</v>
      </c>
      <c r="AI1320" s="18">
        <v>19.52661</v>
      </c>
      <c r="AJ1320" s="18">
        <v>15.9775</v>
      </c>
      <c r="AK1320" s="18">
        <v>3.273562</v>
      </c>
      <c r="AL1320" s="19" t="s">
        <v>58</v>
      </c>
      <c r="AM1320" s="19"/>
      <c r="AN1320" s="19"/>
      <c r="AO1320" s="19"/>
      <c r="AP1320" s="19"/>
      <c r="AQ1320" s="19"/>
    </row>
    <row r="1321">
      <c r="A1321" s="14" t="s">
        <v>1934</v>
      </c>
      <c r="B1321" s="14" t="s">
        <v>1935</v>
      </c>
      <c r="C1321" s="14" t="s">
        <v>1936</v>
      </c>
      <c r="D1321" s="14" t="s">
        <v>1937</v>
      </c>
      <c r="E1321" s="14" t="s">
        <v>88</v>
      </c>
      <c r="F1321" s="18">
        <v>2.0</v>
      </c>
      <c r="G1321" s="18">
        <v>0.0</v>
      </c>
      <c r="H1321" s="18">
        <v>56.0</v>
      </c>
      <c r="I1321" s="18">
        <v>0.0</v>
      </c>
      <c r="J1321" s="18">
        <v>0.473291</v>
      </c>
      <c r="K1321" s="18">
        <v>0.710589</v>
      </c>
      <c r="L1321" s="18">
        <v>0.486315</v>
      </c>
      <c r="M1321" s="18">
        <v>0.442773</v>
      </c>
      <c r="N1321" s="18">
        <v>0.623107</v>
      </c>
      <c r="O1321" s="18">
        <v>0.267816</v>
      </c>
      <c r="P1321" s="18">
        <v>0.267816</v>
      </c>
      <c r="Q1321" s="18">
        <v>0.267816</v>
      </c>
      <c r="R1321" s="18">
        <v>0.442773</v>
      </c>
      <c r="S1321" s="18">
        <v>0.442773</v>
      </c>
      <c r="T1321" s="18">
        <v>0.267816</v>
      </c>
      <c r="U1321" s="18">
        <v>0.267816</v>
      </c>
      <c r="V1321" s="18">
        <v>0.267816</v>
      </c>
      <c r="W1321" s="18">
        <v>0.442773</v>
      </c>
      <c r="X1321" s="18">
        <v>0.442773</v>
      </c>
      <c r="Y1321" s="18">
        <v>0.355294</v>
      </c>
      <c r="Z1321" s="18">
        <v>0.187114</v>
      </c>
      <c r="AA1321" s="18">
        <v>0.267816</v>
      </c>
      <c r="AB1321" s="18">
        <v>0.301515</v>
      </c>
      <c r="AC1321" s="18">
        <v>0.355294</v>
      </c>
      <c r="AD1321" s="18">
        <v>0.442773</v>
      </c>
      <c r="AE1321" s="18">
        <v>0.442773</v>
      </c>
      <c r="AF1321" s="18">
        <v>0.355294</v>
      </c>
      <c r="AG1321" s="18">
        <v>0.355294</v>
      </c>
      <c r="AH1321" s="18">
        <v>0.0</v>
      </c>
      <c r="AI1321" s="18">
        <v>0.20409</v>
      </c>
      <c r="AJ1321" s="18">
        <v>0.127506</v>
      </c>
      <c r="AK1321" s="18">
        <v>0.283823</v>
      </c>
      <c r="AL1321" s="19" t="s">
        <v>58</v>
      </c>
      <c r="AM1321" s="19"/>
      <c r="AN1321" s="19"/>
      <c r="AO1321" s="19"/>
      <c r="AP1321" s="19"/>
      <c r="AQ1321" s="19"/>
    </row>
    <row r="1322">
      <c r="A1322" s="14" t="s">
        <v>1938</v>
      </c>
      <c r="B1322" s="14" t="s">
        <v>1939</v>
      </c>
      <c r="C1322" s="14" t="s">
        <v>1936</v>
      </c>
      <c r="D1322" s="14" t="s">
        <v>1937</v>
      </c>
      <c r="E1322" s="17">
        <v>46310.0</v>
      </c>
      <c r="F1322" s="18">
        <v>3.0</v>
      </c>
      <c r="G1322" s="18">
        <v>0.0</v>
      </c>
      <c r="H1322" s="18">
        <v>65.0</v>
      </c>
      <c r="I1322" s="18">
        <v>0.0</v>
      </c>
      <c r="J1322" s="18">
        <v>2.201923</v>
      </c>
      <c r="K1322" s="18">
        <v>1.130963</v>
      </c>
      <c r="L1322" s="18">
        <v>1.444915</v>
      </c>
      <c r="M1322" s="18">
        <v>0.760965</v>
      </c>
      <c r="N1322" s="18">
        <v>0.672847</v>
      </c>
      <c r="O1322" s="18">
        <v>0.182884</v>
      </c>
      <c r="P1322" s="18">
        <v>0.182884</v>
      </c>
      <c r="Q1322" s="18">
        <v>0.182884</v>
      </c>
      <c r="R1322" s="18">
        <v>0.187114</v>
      </c>
      <c r="S1322" s="18">
        <v>0.760965</v>
      </c>
      <c r="T1322" s="18">
        <v>0.182884</v>
      </c>
      <c r="U1322" s="18">
        <v>0.182884</v>
      </c>
      <c r="V1322" s="18">
        <v>0.182884</v>
      </c>
      <c r="W1322" s="18">
        <v>0.187114</v>
      </c>
      <c r="X1322" s="18">
        <v>0.760965</v>
      </c>
      <c r="Y1322" s="18">
        <v>0.376988</v>
      </c>
      <c r="Z1322" s="18">
        <v>0.187114</v>
      </c>
      <c r="AA1322" s="18">
        <v>0.267816</v>
      </c>
      <c r="AB1322" s="18">
        <v>0.301515</v>
      </c>
      <c r="AC1322" s="18">
        <v>0.355294</v>
      </c>
      <c r="AD1322" s="18">
        <v>0.507143</v>
      </c>
      <c r="AE1322" s="18">
        <v>0.507143</v>
      </c>
      <c r="AF1322" s="18">
        <v>0.952725</v>
      </c>
      <c r="AG1322" s="18">
        <v>0.516277</v>
      </c>
      <c r="AH1322" s="18">
        <v>0.0</v>
      </c>
      <c r="AI1322" s="18">
        <v>0.20409</v>
      </c>
      <c r="AJ1322" s="18">
        <v>0.127506</v>
      </c>
      <c r="AK1322" s="18">
        <v>0.283823</v>
      </c>
      <c r="AL1322" s="19" t="s">
        <v>58</v>
      </c>
      <c r="AM1322" s="19"/>
      <c r="AN1322" s="19"/>
      <c r="AO1322" s="19"/>
      <c r="AP1322" s="19"/>
      <c r="AQ1322" s="19"/>
    </row>
    <row r="1323">
      <c r="A1323" s="14" t="s">
        <v>1940</v>
      </c>
      <c r="B1323" s="14" t="s">
        <v>1941</v>
      </c>
      <c r="C1323" s="14" t="s">
        <v>1936</v>
      </c>
      <c r="D1323" s="14" t="s">
        <v>1937</v>
      </c>
      <c r="E1323" s="14" t="s">
        <v>72</v>
      </c>
      <c r="F1323" s="18">
        <v>1.0</v>
      </c>
      <c r="G1323" s="18">
        <v>0.0</v>
      </c>
      <c r="H1323" s="18">
        <v>132.0</v>
      </c>
      <c r="I1323" s="18">
        <v>0.0</v>
      </c>
      <c r="J1323" s="18">
        <v>2.05636</v>
      </c>
      <c r="K1323" s="18">
        <v>0.907822</v>
      </c>
      <c r="L1323" s="18">
        <v>0.694658</v>
      </c>
      <c r="M1323" s="18">
        <v>0.907822</v>
      </c>
      <c r="N1323" s="18">
        <v>1.0</v>
      </c>
      <c r="O1323" s="18">
        <v>0.907822</v>
      </c>
      <c r="P1323" s="18">
        <v>0.907822</v>
      </c>
      <c r="Q1323" s="18">
        <v>0.907822</v>
      </c>
      <c r="R1323" s="18">
        <v>0.907822</v>
      </c>
      <c r="S1323" s="18">
        <v>0.907822</v>
      </c>
      <c r="T1323" s="18">
        <v>0.907822</v>
      </c>
      <c r="U1323" s="18">
        <v>0.907822</v>
      </c>
      <c r="V1323" s="18">
        <v>0.907822</v>
      </c>
      <c r="W1323" s="18">
        <v>0.907822</v>
      </c>
      <c r="X1323" s="18">
        <v>0.907822</v>
      </c>
      <c r="Y1323" s="18">
        <v>0.907822</v>
      </c>
      <c r="Z1323" s="18">
        <v>0.187114</v>
      </c>
      <c r="AA1323" s="18">
        <v>0.267816</v>
      </c>
      <c r="AB1323" s="18">
        <v>0.301515</v>
      </c>
      <c r="AC1323" s="18">
        <v>0.355294</v>
      </c>
      <c r="AD1323" s="18">
        <v>0.433333</v>
      </c>
      <c r="AE1323" s="18">
        <v>0.433333</v>
      </c>
      <c r="AF1323" s="18">
        <v>0.438312</v>
      </c>
      <c r="AG1323" s="18">
        <v>0.907822</v>
      </c>
      <c r="AH1323" s="18">
        <v>0.0</v>
      </c>
      <c r="AI1323" s="18">
        <v>0.20409</v>
      </c>
      <c r="AJ1323" s="18">
        <v>0.127506</v>
      </c>
      <c r="AK1323" s="18">
        <v>0.283823</v>
      </c>
      <c r="AL1323" s="19" t="s">
        <v>58</v>
      </c>
      <c r="AM1323" s="19"/>
      <c r="AN1323" s="19"/>
      <c r="AO1323" s="19"/>
      <c r="AP1323" s="19"/>
      <c r="AQ1323" s="19"/>
    </row>
    <row r="1324">
      <c r="A1324" s="14" t="s">
        <v>1942</v>
      </c>
      <c r="B1324" s="14" t="s">
        <v>1943</v>
      </c>
      <c r="C1324" s="14" t="s">
        <v>1936</v>
      </c>
      <c r="D1324" s="14" t="s">
        <v>1937</v>
      </c>
      <c r="E1324" s="14" t="s">
        <v>75</v>
      </c>
      <c r="F1324" s="18">
        <v>3.0</v>
      </c>
      <c r="G1324" s="18">
        <v>0.0</v>
      </c>
      <c r="H1324" s="18">
        <v>71.0</v>
      </c>
      <c r="I1324" s="18">
        <v>0.0</v>
      </c>
      <c r="J1324" s="18">
        <v>1.29478</v>
      </c>
      <c r="K1324" s="18">
        <v>1.149588</v>
      </c>
      <c r="L1324" s="18">
        <v>0.753493</v>
      </c>
      <c r="M1324" s="18">
        <v>0.804391</v>
      </c>
      <c r="N1324" s="18">
        <v>0.699721</v>
      </c>
      <c r="O1324" s="18">
        <v>0.084483</v>
      </c>
      <c r="P1324" s="18">
        <v>0.084483</v>
      </c>
      <c r="Q1324" s="18">
        <v>0.084483</v>
      </c>
      <c r="R1324" s="18">
        <v>0.260714</v>
      </c>
      <c r="S1324" s="18">
        <v>0.804391</v>
      </c>
      <c r="T1324" s="18">
        <v>0.084483</v>
      </c>
      <c r="U1324" s="18">
        <v>0.084483</v>
      </c>
      <c r="V1324" s="18">
        <v>0.084483</v>
      </c>
      <c r="W1324" s="18">
        <v>0.260714</v>
      </c>
      <c r="X1324" s="18">
        <v>0.804391</v>
      </c>
      <c r="Y1324" s="18">
        <v>0.383196</v>
      </c>
      <c r="Z1324" s="18">
        <v>0.187114</v>
      </c>
      <c r="AA1324" s="18">
        <v>0.267816</v>
      </c>
      <c r="AB1324" s="18">
        <v>0.301515</v>
      </c>
      <c r="AC1324" s="18">
        <v>0.355294</v>
      </c>
      <c r="AD1324" s="18">
        <v>0.166667</v>
      </c>
      <c r="AE1324" s="18">
        <v>0.166667</v>
      </c>
      <c r="AF1324" s="18">
        <v>0.283251</v>
      </c>
      <c r="AG1324" s="18">
        <v>0.383196</v>
      </c>
      <c r="AH1324" s="18">
        <v>0.0</v>
      </c>
      <c r="AI1324" s="18">
        <v>0.20409</v>
      </c>
      <c r="AJ1324" s="18">
        <v>0.127506</v>
      </c>
      <c r="AK1324" s="18">
        <v>0.283823</v>
      </c>
      <c r="AL1324" s="19" t="s">
        <v>58</v>
      </c>
      <c r="AM1324" s="19"/>
      <c r="AN1324" s="19"/>
      <c r="AO1324" s="19"/>
      <c r="AP1324" s="19"/>
      <c r="AQ1324" s="19"/>
    </row>
    <row r="1325">
      <c r="A1325" s="14" t="s">
        <v>1944</v>
      </c>
      <c r="B1325" s="14" t="s">
        <v>1945</v>
      </c>
      <c r="C1325" s="14" t="s">
        <v>1936</v>
      </c>
      <c r="D1325" s="14" t="s">
        <v>1937</v>
      </c>
      <c r="E1325" s="14" t="s">
        <v>60</v>
      </c>
      <c r="F1325" s="18">
        <v>8.0</v>
      </c>
      <c r="G1325" s="18">
        <v>0.0</v>
      </c>
      <c r="H1325" s="18">
        <v>727.0</v>
      </c>
      <c r="I1325" s="18">
        <v>0.0</v>
      </c>
      <c r="J1325" s="18">
        <v>1.911844</v>
      </c>
      <c r="K1325" s="18">
        <v>2.388774</v>
      </c>
      <c r="L1325" s="18">
        <v>1.264568</v>
      </c>
      <c r="M1325" s="18">
        <v>1.713233</v>
      </c>
      <c r="N1325" s="18">
        <v>0.717202</v>
      </c>
      <c r="O1325" s="18">
        <v>0.0</v>
      </c>
      <c r="P1325" s="18">
        <v>0.066667</v>
      </c>
      <c r="Q1325" s="18">
        <v>0.066667</v>
      </c>
      <c r="R1325" s="18">
        <v>0.133333</v>
      </c>
      <c r="S1325" s="18">
        <v>0.325397</v>
      </c>
      <c r="T1325" s="18">
        <v>0.066667</v>
      </c>
      <c r="U1325" s="18">
        <v>0.066667</v>
      </c>
      <c r="V1325" s="18">
        <v>0.083478</v>
      </c>
      <c r="W1325" s="18">
        <v>0.133333</v>
      </c>
      <c r="X1325" s="18">
        <v>0.325397</v>
      </c>
      <c r="Y1325" s="18">
        <v>0.298597</v>
      </c>
      <c r="Z1325" s="18">
        <v>0.187114</v>
      </c>
      <c r="AA1325" s="18">
        <v>0.267816</v>
      </c>
      <c r="AB1325" s="18">
        <v>0.301515</v>
      </c>
      <c r="AC1325" s="18">
        <v>0.355294</v>
      </c>
      <c r="AD1325" s="18">
        <v>0.166667</v>
      </c>
      <c r="AE1325" s="18">
        <v>0.180147</v>
      </c>
      <c r="AF1325" s="18">
        <v>0.276442</v>
      </c>
      <c r="AG1325" s="18">
        <v>0.283823</v>
      </c>
      <c r="AH1325" s="18">
        <v>0.0</v>
      </c>
      <c r="AI1325" s="18">
        <v>0.20409</v>
      </c>
      <c r="AJ1325" s="18">
        <v>0.127506</v>
      </c>
      <c r="AK1325" s="18">
        <v>0.283823</v>
      </c>
      <c r="AL1325" s="19" t="s">
        <v>58</v>
      </c>
      <c r="AM1325" s="19"/>
      <c r="AN1325" s="19"/>
      <c r="AO1325" s="19"/>
      <c r="AP1325" s="19"/>
      <c r="AQ1325" s="19"/>
    </row>
    <row r="1326">
      <c r="A1326" s="14" t="s">
        <v>1946</v>
      </c>
      <c r="B1326" s="14" t="s">
        <v>1947</v>
      </c>
      <c r="C1326" s="14" t="s">
        <v>1936</v>
      </c>
      <c r="D1326" s="14" t="s">
        <v>1937</v>
      </c>
      <c r="E1326" s="20">
        <v>46300.0</v>
      </c>
      <c r="F1326" s="18">
        <v>1.0</v>
      </c>
      <c r="G1326" s="18">
        <v>0.0</v>
      </c>
      <c r="H1326" s="18">
        <v>15.0</v>
      </c>
      <c r="I1326" s="18">
        <v>0.0</v>
      </c>
      <c r="J1326" s="18">
        <v>0.076923</v>
      </c>
      <c r="K1326" s="18">
        <v>0.345594</v>
      </c>
      <c r="L1326" s="18">
        <v>0.656876</v>
      </c>
      <c r="M1326" s="18">
        <v>0.345594</v>
      </c>
      <c r="N1326" s="18">
        <v>1.0</v>
      </c>
      <c r="O1326" s="18">
        <v>0.345594</v>
      </c>
      <c r="P1326" s="18">
        <v>0.345594</v>
      </c>
      <c r="Q1326" s="18">
        <v>0.345594</v>
      </c>
      <c r="R1326" s="18">
        <v>0.345594</v>
      </c>
      <c r="S1326" s="18">
        <v>0.345594</v>
      </c>
      <c r="T1326" s="18">
        <v>0.345594</v>
      </c>
      <c r="U1326" s="18">
        <v>0.345594</v>
      </c>
      <c r="V1326" s="18">
        <v>0.345594</v>
      </c>
      <c r="W1326" s="18">
        <v>0.345594</v>
      </c>
      <c r="X1326" s="18">
        <v>0.345594</v>
      </c>
      <c r="Y1326" s="18">
        <v>0.345594</v>
      </c>
      <c r="Z1326" s="18">
        <v>0.187114</v>
      </c>
      <c r="AA1326" s="18">
        <v>0.267816</v>
      </c>
      <c r="AB1326" s="18">
        <v>0.301515</v>
      </c>
      <c r="AC1326" s="18">
        <v>0.355294</v>
      </c>
      <c r="AD1326" s="18">
        <v>0.345594</v>
      </c>
      <c r="AE1326" s="18">
        <v>0.345594</v>
      </c>
      <c r="AF1326" s="18">
        <v>0.296253</v>
      </c>
      <c r="AG1326" s="18">
        <v>0.345594</v>
      </c>
      <c r="AH1326" s="18">
        <v>0.0</v>
      </c>
      <c r="AI1326" s="18">
        <v>0.20409</v>
      </c>
      <c r="AJ1326" s="18">
        <v>0.127506</v>
      </c>
      <c r="AK1326" s="18">
        <v>0.283823</v>
      </c>
      <c r="AL1326" s="19" t="s">
        <v>58</v>
      </c>
      <c r="AM1326" s="19"/>
      <c r="AN1326" s="19"/>
      <c r="AO1326" s="19"/>
      <c r="AP1326" s="19"/>
      <c r="AQ1326" s="19"/>
    </row>
    <row r="1327">
      <c r="A1327" s="14" t="s">
        <v>1948</v>
      </c>
      <c r="B1327" s="14" t="s">
        <v>1949</v>
      </c>
      <c r="C1327" s="14" t="s">
        <v>1936</v>
      </c>
      <c r="D1327" s="14" t="s">
        <v>1937</v>
      </c>
      <c r="E1327" s="14" t="s">
        <v>62</v>
      </c>
      <c r="F1327" s="18">
        <v>4.0</v>
      </c>
      <c r="G1327" s="18">
        <v>0.0</v>
      </c>
      <c r="H1327" s="18">
        <v>0.0</v>
      </c>
      <c r="I1327" s="18">
        <v>0.0</v>
      </c>
      <c r="J1327" s="18">
        <v>0.0</v>
      </c>
      <c r="K1327" s="18">
        <v>0.0</v>
      </c>
      <c r="L1327" s="18">
        <v>0.0</v>
      </c>
      <c r="M1327" s="18">
        <v>0.0</v>
      </c>
      <c r="N1327" s="18">
        <v>0.0</v>
      </c>
      <c r="O1327" s="18">
        <v>0.0</v>
      </c>
      <c r="P1327" s="18">
        <v>0.0</v>
      </c>
      <c r="Q1327" s="18">
        <v>0.0</v>
      </c>
      <c r="R1327" s="18">
        <v>0.0</v>
      </c>
      <c r="S1327" s="18">
        <v>0.0</v>
      </c>
      <c r="T1327" s="18">
        <v>0.0</v>
      </c>
      <c r="U1327" s="18">
        <v>0.0</v>
      </c>
      <c r="V1327" s="18">
        <v>0.0</v>
      </c>
      <c r="W1327" s="18">
        <v>0.0</v>
      </c>
      <c r="X1327" s="18">
        <v>0.0</v>
      </c>
      <c r="Y1327" s="18">
        <v>0.0</v>
      </c>
      <c r="Z1327" s="18">
        <v>0.187114</v>
      </c>
      <c r="AA1327" s="18">
        <v>0.267816</v>
      </c>
      <c r="AB1327" s="18">
        <v>0.301515</v>
      </c>
      <c r="AC1327" s="18">
        <v>0.355294</v>
      </c>
      <c r="AD1327" s="18">
        <v>0.0</v>
      </c>
      <c r="AE1327" s="18">
        <v>0.0</v>
      </c>
      <c r="AF1327" s="18">
        <v>0.0</v>
      </c>
      <c r="AG1327" s="18">
        <v>0.0</v>
      </c>
      <c r="AH1327" s="18">
        <v>0.0</v>
      </c>
      <c r="AI1327" s="18">
        <v>0.20409</v>
      </c>
      <c r="AJ1327" s="18">
        <v>0.127506</v>
      </c>
      <c r="AK1327" s="18">
        <v>0.283823</v>
      </c>
      <c r="AL1327" s="19" t="s">
        <v>58</v>
      </c>
      <c r="AM1327" s="19"/>
      <c r="AN1327" s="19"/>
      <c r="AO1327" s="19"/>
      <c r="AP1327" s="19"/>
      <c r="AQ1327" s="19"/>
    </row>
    <row r="1328">
      <c r="A1328" s="14" t="s">
        <v>1944</v>
      </c>
      <c r="B1328" s="14" t="s">
        <v>1950</v>
      </c>
      <c r="C1328" s="14" t="s">
        <v>1936</v>
      </c>
      <c r="D1328" s="14" t="s">
        <v>1951</v>
      </c>
      <c r="E1328" s="14" t="s">
        <v>60</v>
      </c>
      <c r="F1328" s="18">
        <v>9.0</v>
      </c>
      <c r="G1328" s="18">
        <v>1.0</v>
      </c>
      <c r="H1328" s="18">
        <v>1332.0</v>
      </c>
      <c r="I1328" s="18">
        <v>196.0</v>
      </c>
      <c r="J1328" s="18">
        <v>1.611905</v>
      </c>
      <c r="K1328" s="18">
        <v>1.922891</v>
      </c>
      <c r="L1328" s="18">
        <v>1.829632</v>
      </c>
      <c r="M1328" s="18">
        <v>0.905128</v>
      </c>
      <c r="N1328" s="18">
        <v>0.470712</v>
      </c>
      <c r="O1328" s="18">
        <v>0.0</v>
      </c>
      <c r="P1328" s="18">
        <v>0.033333</v>
      </c>
      <c r="Q1328" s="18">
        <v>0.0625</v>
      </c>
      <c r="R1328" s="18">
        <v>0.22193</v>
      </c>
      <c r="S1328" s="18">
        <v>0.333333</v>
      </c>
      <c r="T1328" s="18">
        <v>0.033333</v>
      </c>
      <c r="U1328" s="18">
        <v>0.0625</v>
      </c>
      <c r="V1328" s="18">
        <v>0.133333</v>
      </c>
      <c r="W1328" s="18">
        <v>0.233333</v>
      </c>
      <c r="X1328" s="18">
        <v>0.333333</v>
      </c>
      <c r="Y1328" s="18">
        <v>0.213655</v>
      </c>
      <c r="Z1328" s="18">
        <v>0.0</v>
      </c>
      <c r="AA1328" s="18">
        <v>0.233333</v>
      </c>
      <c r="AB1328" s="18">
        <v>0.113111</v>
      </c>
      <c r="AC1328" s="18">
        <v>0.213655</v>
      </c>
      <c r="AD1328" s="18">
        <v>0.166667</v>
      </c>
      <c r="AE1328" s="18">
        <v>0.180147</v>
      </c>
      <c r="AF1328" s="18">
        <v>0.276442</v>
      </c>
      <c r="AG1328" s="18">
        <v>0.283823</v>
      </c>
      <c r="AH1328" s="18">
        <v>0.0</v>
      </c>
      <c r="AI1328" s="18">
        <v>0.20409</v>
      </c>
      <c r="AJ1328" s="18">
        <v>0.127506</v>
      </c>
      <c r="AK1328" s="18">
        <v>0.283823</v>
      </c>
      <c r="AL1328" s="19" t="s">
        <v>58</v>
      </c>
      <c r="AM1328" s="19"/>
      <c r="AN1328" s="19"/>
      <c r="AO1328" s="19"/>
      <c r="AP1328" s="19"/>
      <c r="AQ1328" s="19"/>
    </row>
    <row r="1329">
      <c r="A1329" s="14" t="s">
        <v>1948</v>
      </c>
      <c r="B1329" s="14" t="s">
        <v>1952</v>
      </c>
      <c r="C1329" s="14" t="s">
        <v>1936</v>
      </c>
      <c r="D1329" s="14" t="s">
        <v>1951</v>
      </c>
      <c r="E1329" s="14" t="s">
        <v>62</v>
      </c>
      <c r="F1329" s="18">
        <v>8.0</v>
      </c>
      <c r="G1329" s="18">
        <v>1.0</v>
      </c>
      <c r="H1329" s="18">
        <v>20.0</v>
      </c>
      <c r="I1329" s="18">
        <v>20.0</v>
      </c>
      <c r="J1329" s="18">
        <v>0.0</v>
      </c>
      <c r="K1329" s="18">
        <v>0.0</v>
      </c>
      <c r="L1329" s="18">
        <v>0.0</v>
      </c>
      <c r="M1329" s="18">
        <v>0.0</v>
      </c>
      <c r="N1329" s="18">
        <v>0.0</v>
      </c>
      <c r="O1329" s="18">
        <v>0.0</v>
      </c>
      <c r="P1329" s="18">
        <v>0.0</v>
      </c>
      <c r="Q1329" s="18">
        <v>0.0</v>
      </c>
      <c r="R1329" s="18">
        <v>0.0</v>
      </c>
      <c r="S1329" s="18">
        <v>0.0</v>
      </c>
      <c r="T1329" s="18">
        <v>0.0</v>
      </c>
      <c r="U1329" s="18">
        <v>0.0</v>
      </c>
      <c r="V1329" s="18">
        <v>0.0</v>
      </c>
      <c r="W1329" s="18">
        <v>0.0</v>
      </c>
      <c r="X1329" s="18">
        <v>0.0</v>
      </c>
      <c r="Y1329" s="18">
        <v>0.0</v>
      </c>
      <c r="Z1329" s="18">
        <v>0.0</v>
      </c>
      <c r="AA1329" s="18">
        <v>0.233333</v>
      </c>
      <c r="AB1329" s="18">
        <v>0.113111</v>
      </c>
      <c r="AC1329" s="18">
        <v>0.213655</v>
      </c>
      <c r="AD1329" s="18">
        <v>0.0</v>
      </c>
      <c r="AE1329" s="18">
        <v>0.0</v>
      </c>
      <c r="AF1329" s="18">
        <v>0.0</v>
      </c>
      <c r="AG1329" s="18">
        <v>0.0</v>
      </c>
      <c r="AH1329" s="18">
        <v>0.0</v>
      </c>
      <c r="AI1329" s="18">
        <v>0.20409</v>
      </c>
      <c r="AJ1329" s="18">
        <v>0.127506</v>
      </c>
      <c r="AK1329" s="18">
        <v>0.283823</v>
      </c>
      <c r="AL1329" s="19" t="s">
        <v>58</v>
      </c>
      <c r="AM1329" s="19"/>
      <c r="AN1329" s="19"/>
      <c r="AO1329" s="19"/>
      <c r="AP1329" s="19"/>
      <c r="AQ1329" s="19"/>
    </row>
    <row r="1330">
      <c r="A1330" s="14" t="s">
        <v>1938</v>
      </c>
      <c r="B1330" s="14" t="s">
        <v>1953</v>
      </c>
      <c r="C1330" s="14" t="s">
        <v>1936</v>
      </c>
      <c r="D1330" s="14" t="s">
        <v>1954</v>
      </c>
      <c r="E1330" s="17">
        <v>46310.0</v>
      </c>
      <c r="F1330" s="18">
        <v>1.0</v>
      </c>
      <c r="G1330" s="18">
        <v>0.0</v>
      </c>
      <c r="H1330" s="18">
        <v>448.0</v>
      </c>
      <c r="I1330" s="18">
        <v>0.0</v>
      </c>
      <c r="J1330" s="18">
        <v>4.72694</v>
      </c>
      <c r="K1330" s="18">
        <v>4.862173</v>
      </c>
      <c r="L1330" s="18">
        <v>4.247626</v>
      </c>
      <c r="M1330" s="18">
        <v>4.862173</v>
      </c>
      <c r="N1330" s="18">
        <v>1.0</v>
      </c>
      <c r="O1330" s="18">
        <v>4.862173</v>
      </c>
      <c r="P1330" s="18">
        <v>4.862173</v>
      </c>
      <c r="Q1330" s="18">
        <v>4.862173</v>
      </c>
      <c r="R1330" s="18">
        <v>4.862173</v>
      </c>
      <c r="S1330" s="18">
        <v>4.862173</v>
      </c>
      <c r="T1330" s="18">
        <v>4.862173</v>
      </c>
      <c r="U1330" s="18">
        <v>4.862173</v>
      </c>
      <c r="V1330" s="18">
        <v>4.862173</v>
      </c>
      <c r="W1330" s="18">
        <v>4.862173</v>
      </c>
      <c r="X1330" s="18">
        <v>4.862173</v>
      </c>
      <c r="Y1330" s="18">
        <v>4.862173</v>
      </c>
      <c r="Z1330" s="18">
        <v>0.0</v>
      </c>
      <c r="AA1330" s="18">
        <v>4.862173</v>
      </c>
      <c r="AB1330" s="18">
        <v>0.324145</v>
      </c>
      <c r="AC1330" s="18">
        <v>0.0</v>
      </c>
      <c r="AD1330" s="18">
        <v>0.507143</v>
      </c>
      <c r="AE1330" s="18">
        <v>0.507143</v>
      </c>
      <c r="AF1330" s="18">
        <v>0.952725</v>
      </c>
      <c r="AG1330" s="18">
        <v>0.516277</v>
      </c>
      <c r="AH1330" s="18">
        <v>0.0</v>
      </c>
      <c r="AI1330" s="18">
        <v>0.20409</v>
      </c>
      <c r="AJ1330" s="18">
        <v>0.127506</v>
      </c>
      <c r="AK1330" s="18">
        <v>0.283823</v>
      </c>
      <c r="AL1330" s="19" t="s">
        <v>58</v>
      </c>
      <c r="AM1330" s="19"/>
      <c r="AN1330" s="19"/>
      <c r="AO1330" s="19"/>
      <c r="AP1330" s="19"/>
      <c r="AQ1330" s="19"/>
    </row>
    <row r="1331">
      <c r="A1331" s="14" t="s">
        <v>1944</v>
      </c>
      <c r="B1331" s="14" t="s">
        <v>1955</v>
      </c>
      <c r="C1331" s="14" t="s">
        <v>1936</v>
      </c>
      <c r="D1331" s="14" t="s">
        <v>1954</v>
      </c>
      <c r="E1331" s="14" t="s">
        <v>60</v>
      </c>
      <c r="F1331" s="18">
        <v>1.0</v>
      </c>
      <c r="G1331" s="18">
        <v>0.0</v>
      </c>
      <c r="H1331" s="18">
        <v>0.0</v>
      </c>
      <c r="I1331" s="18">
        <v>0.0</v>
      </c>
      <c r="J1331" s="18">
        <v>0.0</v>
      </c>
      <c r="K1331" s="18">
        <v>0.0</v>
      </c>
      <c r="L1331" s="18">
        <v>0.0</v>
      </c>
      <c r="M1331" s="18">
        <v>0.0</v>
      </c>
      <c r="N1331" s="18">
        <v>0.0</v>
      </c>
      <c r="O1331" s="18">
        <v>0.0</v>
      </c>
      <c r="P1331" s="18">
        <v>0.0</v>
      </c>
      <c r="Q1331" s="18">
        <v>0.0</v>
      </c>
      <c r="R1331" s="18">
        <v>0.0</v>
      </c>
      <c r="S1331" s="18">
        <v>0.0</v>
      </c>
      <c r="T1331" s="18">
        <v>0.0</v>
      </c>
      <c r="U1331" s="18">
        <v>0.0</v>
      </c>
      <c r="V1331" s="18">
        <v>0.0</v>
      </c>
      <c r="W1331" s="18">
        <v>0.0</v>
      </c>
      <c r="X1331" s="18">
        <v>0.0</v>
      </c>
      <c r="Y1331" s="18">
        <v>0.0</v>
      </c>
      <c r="Z1331" s="18">
        <v>0.0</v>
      </c>
      <c r="AA1331" s="18">
        <v>4.862173</v>
      </c>
      <c r="AB1331" s="18">
        <v>0.324145</v>
      </c>
      <c r="AC1331" s="18">
        <v>0.0</v>
      </c>
      <c r="AD1331" s="18">
        <v>0.166667</v>
      </c>
      <c r="AE1331" s="18">
        <v>0.180147</v>
      </c>
      <c r="AF1331" s="18">
        <v>0.276442</v>
      </c>
      <c r="AG1331" s="18">
        <v>0.283823</v>
      </c>
      <c r="AH1331" s="18">
        <v>0.0</v>
      </c>
      <c r="AI1331" s="18">
        <v>0.20409</v>
      </c>
      <c r="AJ1331" s="18">
        <v>0.127506</v>
      </c>
      <c r="AK1331" s="18">
        <v>0.283823</v>
      </c>
      <c r="AL1331" s="19" t="s">
        <v>58</v>
      </c>
      <c r="AM1331" s="19"/>
      <c r="AN1331" s="19"/>
      <c r="AO1331" s="19"/>
      <c r="AP1331" s="19"/>
      <c r="AQ1331" s="19"/>
    </row>
    <row r="1332">
      <c r="A1332" s="14" t="s">
        <v>1948</v>
      </c>
      <c r="B1332" s="14" t="s">
        <v>1956</v>
      </c>
      <c r="C1332" s="14" t="s">
        <v>1936</v>
      </c>
      <c r="D1332" s="14" t="s">
        <v>1954</v>
      </c>
      <c r="E1332" s="14" t="s">
        <v>62</v>
      </c>
      <c r="F1332" s="18">
        <v>13.0</v>
      </c>
      <c r="G1332" s="18">
        <v>0.0</v>
      </c>
      <c r="H1332" s="18">
        <v>0.0</v>
      </c>
      <c r="I1332" s="18">
        <v>0.0</v>
      </c>
      <c r="J1332" s="18">
        <v>0.0</v>
      </c>
      <c r="K1332" s="18">
        <v>0.0</v>
      </c>
      <c r="L1332" s="18">
        <v>0.0</v>
      </c>
      <c r="M1332" s="18">
        <v>0.0</v>
      </c>
      <c r="N1332" s="18">
        <v>0.0</v>
      </c>
      <c r="O1332" s="18">
        <v>0.0</v>
      </c>
      <c r="P1332" s="18">
        <v>0.0</v>
      </c>
      <c r="Q1332" s="18">
        <v>0.0</v>
      </c>
      <c r="R1332" s="18">
        <v>0.0</v>
      </c>
      <c r="S1332" s="18">
        <v>0.0</v>
      </c>
      <c r="T1332" s="18">
        <v>0.0</v>
      </c>
      <c r="U1332" s="18">
        <v>0.0</v>
      </c>
      <c r="V1332" s="18">
        <v>0.0</v>
      </c>
      <c r="W1332" s="18">
        <v>0.0</v>
      </c>
      <c r="X1332" s="18">
        <v>0.0</v>
      </c>
      <c r="Y1332" s="18">
        <v>0.0</v>
      </c>
      <c r="Z1332" s="18">
        <v>0.0</v>
      </c>
      <c r="AA1332" s="18">
        <v>4.862173</v>
      </c>
      <c r="AB1332" s="18">
        <v>0.324145</v>
      </c>
      <c r="AC1332" s="18">
        <v>0.0</v>
      </c>
      <c r="AD1332" s="18">
        <v>0.0</v>
      </c>
      <c r="AE1332" s="18">
        <v>0.0</v>
      </c>
      <c r="AF1332" s="18">
        <v>0.0</v>
      </c>
      <c r="AG1332" s="18">
        <v>0.0</v>
      </c>
      <c r="AH1332" s="18">
        <v>0.0</v>
      </c>
      <c r="AI1332" s="18">
        <v>0.20409</v>
      </c>
      <c r="AJ1332" s="18">
        <v>0.127506</v>
      </c>
      <c r="AK1332" s="18">
        <v>0.283823</v>
      </c>
      <c r="AL1332" s="19" t="s">
        <v>58</v>
      </c>
      <c r="AM1332" s="19"/>
      <c r="AN1332" s="19"/>
      <c r="AO1332" s="19"/>
      <c r="AP1332" s="19"/>
      <c r="AQ1332" s="19"/>
    </row>
    <row r="1333">
      <c r="A1333" s="14" t="s">
        <v>1948</v>
      </c>
      <c r="B1333" s="14" t="s">
        <v>1008</v>
      </c>
      <c r="C1333" s="14" t="s">
        <v>1936</v>
      </c>
      <c r="D1333" s="14" t="s">
        <v>1007</v>
      </c>
      <c r="E1333" s="14" t="s">
        <v>62</v>
      </c>
      <c r="F1333" s="18">
        <v>2.0</v>
      </c>
      <c r="G1333" s="18">
        <v>0.0</v>
      </c>
      <c r="H1333" s="18">
        <v>0.0</v>
      </c>
      <c r="I1333" s="18">
        <v>0.0</v>
      </c>
      <c r="J1333" s="18">
        <v>0.0</v>
      </c>
      <c r="K1333" s="18">
        <v>0.0</v>
      </c>
      <c r="L1333" s="18">
        <v>0.0</v>
      </c>
      <c r="M1333" s="18">
        <v>0.0</v>
      </c>
      <c r="N1333" s="18">
        <v>0.0</v>
      </c>
      <c r="O1333" s="18">
        <v>0.0</v>
      </c>
      <c r="P1333" s="18">
        <v>0.0</v>
      </c>
      <c r="Q1333" s="18">
        <v>0.0</v>
      </c>
      <c r="R1333" s="18">
        <v>0.0</v>
      </c>
      <c r="S1333" s="18">
        <v>0.0</v>
      </c>
      <c r="T1333" s="18">
        <v>0.0</v>
      </c>
      <c r="U1333" s="18">
        <v>0.0</v>
      </c>
      <c r="V1333" s="18">
        <v>0.0</v>
      </c>
      <c r="W1333" s="18">
        <v>0.0</v>
      </c>
      <c r="X1333" s="18">
        <v>0.0</v>
      </c>
      <c r="Y1333" s="18">
        <v>0.0</v>
      </c>
      <c r="Z1333" s="18">
        <v>0.0</v>
      </c>
      <c r="AA1333" s="18">
        <v>0.0</v>
      </c>
      <c r="AB1333" s="18">
        <v>0.0</v>
      </c>
      <c r="AC1333" s="18">
        <v>0.0</v>
      </c>
      <c r="AD1333" s="18">
        <v>0.0</v>
      </c>
      <c r="AE1333" s="18">
        <v>0.0</v>
      </c>
      <c r="AF1333" s="18">
        <v>0.0</v>
      </c>
      <c r="AG1333" s="18">
        <v>0.0</v>
      </c>
      <c r="AH1333" s="18">
        <v>0.0</v>
      </c>
      <c r="AI1333" s="18">
        <v>0.20409</v>
      </c>
      <c r="AJ1333" s="18">
        <v>0.127506</v>
      </c>
      <c r="AK1333" s="18">
        <v>0.283823</v>
      </c>
      <c r="AL1333" s="19" t="s">
        <v>58</v>
      </c>
      <c r="AM1333" s="19"/>
      <c r="AN1333" s="19"/>
      <c r="AO1333" s="19"/>
      <c r="AP1333" s="19"/>
      <c r="AQ1333" s="19"/>
    </row>
    <row r="1334">
      <c r="A1334" s="14" t="s">
        <v>1938</v>
      </c>
      <c r="B1334" s="14" t="s">
        <v>1957</v>
      </c>
      <c r="C1334" s="14" t="s">
        <v>1936</v>
      </c>
      <c r="D1334" s="14" t="s">
        <v>1958</v>
      </c>
      <c r="E1334" s="17">
        <v>46310.0</v>
      </c>
      <c r="F1334" s="18">
        <v>5.0</v>
      </c>
      <c r="G1334" s="18">
        <v>0.0</v>
      </c>
      <c r="H1334" s="18">
        <v>1034.0</v>
      </c>
      <c r="I1334" s="18">
        <v>0.0</v>
      </c>
      <c r="J1334" s="18">
        <v>2.612637</v>
      </c>
      <c r="K1334" s="18">
        <v>2.581387</v>
      </c>
      <c r="L1334" s="18">
        <v>2.260516</v>
      </c>
      <c r="M1334" s="18">
        <v>1.217578</v>
      </c>
      <c r="N1334" s="18">
        <v>0.471676</v>
      </c>
      <c r="O1334" s="18">
        <v>0.033333</v>
      </c>
      <c r="P1334" s="18">
        <v>0.133333</v>
      </c>
      <c r="Q1334" s="18">
        <v>0.133333</v>
      </c>
      <c r="R1334" s="18">
        <v>0.507143</v>
      </c>
      <c r="S1334" s="18">
        <v>0.69</v>
      </c>
      <c r="T1334" s="18">
        <v>0.033333</v>
      </c>
      <c r="U1334" s="18">
        <v>0.133333</v>
      </c>
      <c r="V1334" s="18">
        <v>0.133333</v>
      </c>
      <c r="W1334" s="18">
        <v>0.507143</v>
      </c>
      <c r="X1334" s="18">
        <v>0.69</v>
      </c>
      <c r="Y1334" s="18">
        <v>0.516277</v>
      </c>
      <c r="Z1334" s="18">
        <v>0.0</v>
      </c>
      <c r="AA1334" s="18">
        <v>0.180147</v>
      </c>
      <c r="AB1334" s="18">
        <v>0.106005</v>
      </c>
      <c r="AC1334" s="18">
        <v>0.283823</v>
      </c>
      <c r="AD1334" s="18">
        <v>0.507143</v>
      </c>
      <c r="AE1334" s="18">
        <v>0.507143</v>
      </c>
      <c r="AF1334" s="18">
        <v>0.952725</v>
      </c>
      <c r="AG1334" s="18">
        <v>0.516277</v>
      </c>
      <c r="AH1334" s="18">
        <v>0.0</v>
      </c>
      <c r="AI1334" s="18">
        <v>0.20409</v>
      </c>
      <c r="AJ1334" s="18">
        <v>0.127506</v>
      </c>
      <c r="AK1334" s="18">
        <v>0.283823</v>
      </c>
      <c r="AL1334" s="19" t="s">
        <v>58</v>
      </c>
      <c r="AM1334" s="19"/>
      <c r="AN1334" s="19"/>
      <c r="AO1334" s="19"/>
      <c r="AP1334" s="19"/>
      <c r="AQ1334" s="19"/>
    </row>
    <row r="1335">
      <c r="A1335" s="14" t="s">
        <v>1940</v>
      </c>
      <c r="B1335" s="14" t="s">
        <v>1959</v>
      </c>
      <c r="C1335" s="14" t="s">
        <v>1936</v>
      </c>
      <c r="D1335" s="14" t="s">
        <v>1958</v>
      </c>
      <c r="E1335" s="14" t="s">
        <v>72</v>
      </c>
      <c r="F1335" s="18">
        <v>5.0</v>
      </c>
      <c r="G1335" s="18">
        <v>0.0</v>
      </c>
      <c r="H1335" s="18">
        <v>877.0</v>
      </c>
      <c r="I1335" s="18">
        <v>0.0</v>
      </c>
      <c r="J1335" s="18">
        <v>2.085714</v>
      </c>
      <c r="K1335" s="18">
        <v>1.722051</v>
      </c>
      <c r="L1335" s="18">
        <v>2.285658</v>
      </c>
      <c r="M1335" s="18">
        <v>0.822051</v>
      </c>
      <c r="N1335" s="18">
        <v>0.477367</v>
      </c>
      <c r="O1335" s="18">
        <v>0.033333</v>
      </c>
      <c r="P1335" s="18">
        <v>0.133333</v>
      </c>
      <c r="Q1335" s="18">
        <v>0.133333</v>
      </c>
      <c r="R1335" s="18">
        <v>0.3</v>
      </c>
      <c r="S1335" s="18">
        <v>0.433333</v>
      </c>
      <c r="T1335" s="18">
        <v>0.033333</v>
      </c>
      <c r="U1335" s="18">
        <v>0.133333</v>
      </c>
      <c r="V1335" s="18">
        <v>0.133333</v>
      </c>
      <c r="W1335" s="18">
        <v>0.3</v>
      </c>
      <c r="X1335" s="18">
        <v>0.433333</v>
      </c>
      <c r="Y1335" s="18">
        <v>0.34441</v>
      </c>
      <c r="Z1335" s="18">
        <v>0.0</v>
      </c>
      <c r="AA1335" s="18">
        <v>0.180147</v>
      </c>
      <c r="AB1335" s="18">
        <v>0.106005</v>
      </c>
      <c r="AC1335" s="18">
        <v>0.283823</v>
      </c>
      <c r="AD1335" s="18">
        <v>0.433333</v>
      </c>
      <c r="AE1335" s="18">
        <v>0.433333</v>
      </c>
      <c r="AF1335" s="18">
        <v>0.438312</v>
      </c>
      <c r="AG1335" s="18">
        <v>0.907822</v>
      </c>
      <c r="AH1335" s="18">
        <v>0.0</v>
      </c>
      <c r="AI1335" s="18">
        <v>0.20409</v>
      </c>
      <c r="AJ1335" s="18">
        <v>0.127506</v>
      </c>
      <c r="AK1335" s="18">
        <v>0.283823</v>
      </c>
      <c r="AL1335" s="19" t="s">
        <v>58</v>
      </c>
      <c r="AM1335" s="19"/>
      <c r="AN1335" s="19"/>
      <c r="AO1335" s="19"/>
      <c r="AP1335" s="19"/>
      <c r="AQ1335" s="19"/>
    </row>
    <row r="1336">
      <c r="A1336" s="14" t="s">
        <v>1942</v>
      </c>
      <c r="B1336" s="14" t="s">
        <v>1960</v>
      </c>
      <c r="C1336" s="14" t="s">
        <v>1936</v>
      </c>
      <c r="D1336" s="14" t="s">
        <v>1958</v>
      </c>
      <c r="E1336" s="14" t="s">
        <v>75</v>
      </c>
      <c r="F1336" s="18">
        <v>2.0</v>
      </c>
      <c r="G1336" s="18">
        <v>0.0</v>
      </c>
      <c r="H1336" s="18">
        <v>488.0</v>
      </c>
      <c r="I1336" s="18">
        <v>0.0</v>
      </c>
      <c r="J1336" s="18">
        <v>0.428571</v>
      </c>
      <c r="K1336" s="18">
        <v>0.266667</v>
      </c>
      <c r="L1336" s="18">
        <v>0.316667</v>
      </c>
      <c r="M1336" s="18">
        <v>0.166667</v>
      </c>
      <c r="N1336" s="18">
        <v>0.625</v>
      </c>
      <c r="O1336" s="18">
        <v>0.1</v>
      </c>
      <c r="P1336" s="18">
        <v>0.1</v>
      </c>
      <c r="Q1336" s="18">
        <v>0.1</v>
      </c>
      <c r="R1336" s="18">
        <v>0.166667</v>
      </c>
      <c r="S1336" s="18">
        <v>0.166667</v>
      </c>
      <c r="T1336" s="18">
        <v>0.1</v>
      </c>
      <c r="U1336" s="18">
        <v>0.1</v>
      </c>
      <c r="V1336" s="18">
        <v>0.1</v>
      </c>
      <c r="W1336" s="18">
        <v>0.166667</v>
      </c>
      <c r="X1336" s="18">
        <v>0.166667</v>
      </c>
      <c r="Y1336" s="18">
        <v>0.133333</v>
      </c>
      <c r="Z1336" s="18">
        <v>0.0</v>
      </c>
      <c r="AA1336" s="18">
        <v>0.180147</v>
      </c>
      <c r="AB1336" s="18">
        <v>0.106005</v>
      </c>
      <c r="AC1336" s="18">
        <v>0.283823</v>
      </c>
      <c r="AD1336" s="18">
        <v>0.166667</v>
      </c>
      <c r="AE1336" s="18">
        <v>0.166667</v>
      </c>
      <c r="AF1336" s="18">
        <v>0.283251</v>
      </c>
      <c r="AG1336" s="18">
        <v>0.383196</v>
      </c>
      <c r="AH1336" s="18">
        <v>0.0</v>
      </c>
      <c r="AI1336" s="18">
        <v>0.20409</v>
      </c>
      <c r="AJ1336" s="18">
        <v>0.127506</v>
      </c>
      <c r="AK1336" s="18">
        <v>0.283823</v>
      </c>
      <c r="AL1336" s="19" t="s">
        <v>58</v>
      </c>
      <c r="AM1336" s="19"/>
      <c r="AN1336" s="19"/>
      <c r="AO1336" s="19"/>
      <c r="AP1336" s="19"/>
      <c r="AQ1336" s="19"/>
    </row>
    <row r="1337">
      <c r="A1337" s="14" t="s">
        <v>1944</v>
      </c>
      <c r="B1337" s="14" t="s">
        <v>1961</v>
      </c>
      <c r="C1337" s="14" t="s">
        <v>1936</v>
      </c>
      <c r="D1337" s="14" t="s">
        <v>1958</v>
      </c>
      <c r="E1337" s="14" t="s">
        <v>60</v>
      </c>
      <c r="F1337" s="18">
        <v>90.0</v>
      </c>
      <c r="G1337" s="18">
        <v>5.0</v>
      </c>
      <c r="H1337" s="18">
        <v>7461.0</v>
      </c>
      <c r="I1337" s="18">
        <v>189.0</v>
      </c>
      <c r="J1337" s="18">
        <v>19.99421</v>
      </c>
      <c r="K1337" s="18">
        <v>25.54403</v>
      </c>
      <c r="L1337" s="18">
        <v>24.41776</v>
      </c>
      <c r="M1337" s="18">
        <v>15.91365</v>
      </c>
      <c r="N1337" s="18">
        <v>0.622989</v>
      </c>
      <c r="O1337" s="18">
        <v>0.0</v>
      </c>
      <c r="P1337" s="18">
        <v>0.046389</v>
      </c>
      <c r="Q1337" s="18">
        <v>0.077671</v>
      </c>
      <c r="R1337" s="18">
        <v>0.164478</v>
      </c>
      <c r="S1337" s="18">
        <v>0.266501</v>
      </c>
      <c r="T1337" s="18">
        <v>0.058824</v>
      </c>
      <c r="U1337" s="18">
        <v>0.082628</v>
      </c>
      <c r="V1337" s="18">
        <v>0.124795</v>
      </c>
      <c r="W1337" s="18">
        <v>0.184238</v>
      </c>
      <c r="X1337" s="18">
        <v>0.298488</v>
      </c>
      <c r="Y1337" s="18">
        <v>0.283823</v>
      </c>
      <c r="Z1337" s="18">
        <v>0.0</v>
      </c>
      <c r="AA1337" s="18">
        <v>0.180147</v>
      </c>
      <c r="AB1337" s="18">
        <v>0.106005</v>
      </c>
      <c r="AC1337" s="18">
        <v>0.283823</v>
      </c>
      <c r="AD1337" s="18">
        <v>0.166667</v>
      </c>
      <c r="AE1337" s="18">
        <v>0.180147</v>
      </c>
      <c r="AF1337" s="18">
        <v>0.276442</v>
      </c>
      <c r="AG1337" s="18">
        <v>0.283823</v>
      </c>
      <c r="AH1337" s="18">
        <v>0.0</v>
      </c>
      <c r="AI1337" s="18">
        <v>0.20409</v>
      </c>
      <c r="AJ1337" s="18">
        <v>0.127506</v>
      </c>
      <c r="AK1337" s="18">
        <v>0.283823</v>
      </c>
      <c r="AL1337" s="19" t="s">
        <v>58</v>
      </c>
      <c r="AM1337" s="19"/>
      <c r="AN1337" s="19"/>
      <c r="AO1337" s="19"/>
      <c r="AP1337" s="19"/>
      <c r="AQ1337" s="19"/>
    </row>
    <row r="1338">
      <c r="A1338" s="14" t="s">
        <v>1946</v>
      </c>
      <c r="B1338" s="14" t="s">
        <v>1962</v>
      </c>
      <c r="C1338" s="14" t="s">
        <v>1936</v>
      </c>
      <c r="D1338" s="14" t="s">
        <v>1958</v>
      </c>
      <c r="E1338" s="20">
        <v>46300.0</v>
      </c>
      <c r="F1338" s="18">
        <v>3.0</v>
      </c>
      <c r="G1338" s="18">
        <v>0.0</v>
      </c>
      <c r="H1338" s="18">
        <v>516.0</v>
      </c>
      <c r="I1338" s="18">
        <v>0.0</v>
      </c>
      <c r="J1338" s="18">
        <v>0.642857</v>
      </c>
      <c r="K1338" s="18">
        <v>0.839418</v>
      </c>
      <c r="L1338" s="18">
        <v>1.231027</v>
      </c>
      <c r="M1338" s="18">
        <v>0.635714</v>
      </c>
      <c r="N1338" s="18">
        <v>0.757327</v>
      </c>
      <c r="O1338" s="18">
        <v>0.07037</v>
      </c>
      <c r="P1338" s="18">
        <v>0.07037</v>
      </c>
      <c r="Q1338" s="18">
        <v>0.07037</v>
      </c>
      <c r="R1338" s="18">
        <v>0.133333</v>
      </c>
      <c r="S1338" s="18">
        <v>0.635714</v>
      </c>
      <c r="T1338" s="18">
        <v>0.07037</v>
      </c>
      <c r="U1338" s="18">
        <v>0.07037</v>
      </c>
      <c r="V1338" s="18">
        <v>0.07037</v>
      </c>
      <c r="W1338" s="18">
        <v>0.133333</v>
      </c>
      <c r="X1338" s="18">
        <v>0.635714</v>
      </c>
      <c r="Y1338" s="18">
        <v>0.279806</v>
      </c>
      <c r="Z1338" s="18">
        <v>0.0</v>
      </c>
      <c r="AA1338" s="18">
        <v>0.180147</v>
      </c>
      <c r="AB1338" s="18">
        <v>0.106005</v>
      </c>
      <c r="AC1338" s="18">
        <v>0.283823</v>
      </c>
      <c r="AD1338" s="18">
        <v>0.345594</v>
      </c>
      <c r="AE1338" s="18">
        <v>0.345594</v>
      </c>
      <c r="AF1338" s="18">
        <v>0.296253</v>
      </c>
      <c r="AG1338" s="18">
        <v>0.345594</v>
      </c>
      <c r="AH1338" s="18">
        <v>0.0</v>
      </c>
      <c r="AI1338" s="18">
        <v>0.20409</v>
      </c>
      <c r="AJ1338" s="18">
        <v>0.127506</v>
      </c>
      <c r="AK1338" s="18">
        <v>0.283823</v>
      </c>
      <c r="AL1338" s="19" t="s">
        <v>58</v>
      </c>
      <c r="AM1338" s="19"/>
      <c r="AN1338" s="19"/>
      <c r="AO1338" s="19"/>
      <c r="AP1338" s="19"/>
      <c r="AQ1338" s="19"/>
    </row>
    <row r="1339">
      <c r="A1339" s="14" t="s">
        <v>1948</v>
      </c>
      <c r="B1339" s="14" t="s">
        <v>1963</v>
      </c>
      <c r="C1339" s="14" t="s">
        <v>1936</v>
      </c>
      <c r="D1339" s="14" t="s">
        <v>1958</v>
      </c>
      <c r="E1339" s="14" t="s">
        <v>62</v>
      </c>
      <c r="F1339" s="18">
        <v>187.0</v>
      </c>
      <c r="G1339" s="18">
        <v>41.0</v>
      </c>
      <c r="H1339" s="18">
        <v>2107.0</v>
      </c>
      <c r="I1339" s="18">
        <v>2107.0</v>
      </c>
      <c r="J1339" s="18">
        <v>0.0</v>
      </c>
      <c r="K1339" s="18">
        <v>0.0</v>
      </c>
      <c r="L1339" s="18">
        <v>0.0</v>
      </c>
      <c r="M1339" s="18">
        <v>0.0</v>
      </c>
      <c r="N1339" s="18">
        <v>0.0</v>
      </c>
      <c r="O1339" s="18">
        <v>0.0</v>
      </c>
      <c r="P1339" s="18">
        <v>0.0</v>
      </c>
      <c r="Q1339" s="18">
        <v>0.0</v>
      </c>
      <c r="R1339" s="18">
        <v>0.0</v>
      </c>
      <c r="S1339" s="18">
        <v>0.0</v>
      </c>
      <c r="T1339" s="18">
        <v>0.0</v>
      </c>
      <c r="U1339" s="18">
        <v>0.0</v>
      </c>
      <c r="V1339" s="18">
        <v>0.0</v>
      </c>
      <c r="W1339" s="18">
        <v>0.0</v>
      </c>
      <c r="X1339" s="18">
        <v>0.0</v>
      </c>
      <c r="Y1339" s="18">
        <v>0.0</v>
      </c>
      <c r="Z1339" s="18">
        <v>0.0</v>
      </c>
      <c r="AA1339" s="18">
        <v>0.180147</v>
      </c>
      <c r="AB1339" s="18">
        <v>0.106005</v>
      </c>
      <c r="AC1339" s="18">
        <v>0.283823</v>
      </c>
      <c r="AD1339" s="18">
        <v>0.0</v>
      </c>
      <c r="AE1339" s="18">
        <v>0.0</v>
      </c>
      <c r="AF1339" s="18">
        <v>0.0</v>
      </c>
      <c r="AG1339" s="18">
        <v>0.0</v>
      </c>
      <c r="AH1339" s="18">
        <v>0.0</v>
      </c>
      <c r="AI1339" s="18">
        <v>0.20409</v>
      </c>
      <c r="AJ1339" s="18">
        <v>0.127506</v>
      </c>
      <c r="AK1339" s="18">
        <v>0.283823</v>
      </c>
      <c r="AL1339" s="19" t="s">
        <v>58</v>
      </c>
      <c r="AM1339" s="19"/>
      <c r="AN1339" s="19"/>
      <c r="AO1339" s="19"/>
      <c r="AP1339" s="19"/>
      <c r="AQ1339" s="19"/>
    </row>
    <row r="1340">
      <c r="A1340" s="14" t="s">
        <v>1964</v>
      </c>
      <c r="B1340" s="14" t="s">
        <v>1965</v>
      </c>
      <c r="C1340" s="14" t="s">
        <v>1966</v>
      </c>
      <c r="D1340" s="14" t="s">
        <v>1967</v>
      </c>
      <c r="E1340" s="14" t="s">
        <v>88</v>
      </c>
      <c r="F1340" s="18">
        <v>2.0</v>
      </c>
      <c r="G1340" s="18">
        <v>0.0</v>
      </c>
      <c r="H1340" s="18">
        <v>2115.0</v>
      </c>
      <c r="I1340" s="18">
        <v>0.0</v>
      </c>
      <c r="J1340" s="18">
        <v>23.48874</v>
      </c>
      <c r="K1340" s="18">
        <v>24.74909</v>
      </c>
      <c r="L1340" s="18">
        <v>23.46343</v>
      </c>
      <c r="M1340" s="18">
        <v>24.74909</v>
      </c>
      <c r="N1340" s="18">
        <v>1.0</v>
      </c>
      <c r="O1340" s="18">
        <v>0.0</v>
      </c>
      <c r="P1340" s="18">
        <v>0.0</v>
      </c>
      <c r="Q1340" s="18">
        <v>0.0</v>
      </c>
      <c r="R1340" s="18">
        <v>24.74909</v>
      </c>
      <c r="S1340" s="18">
        <v>24.74909</v>
      </c>
      <c r="T1340" s="18">
        <v>24.74909</v>
      </c>
      <c r="U1340" s="18">
        <v>24.74909</v>
      </c>
      <c r="V1340" s="18">
        <v>24.74909</v>
      </c>
      <c r="W1340" s="18">
        <v>24.74909</v>
      </c>
      <c r="X1340" s="18">
        <v>24.74909</v>
      </c>
      <c r="Y1340" s="18">
        <v>12.37454</v>
      </c>
      <c r="Z1340" s="18">
        <v>0.0</v>
      </c>
      <c r="AA1340" s="18">
        <v>24.74909</v>
      </c>
      <c r="AB1340" s="18">
        <v>7.333359</v>
      </c>
      <c r="AC1340" s="18">
        <v>15.66166</v>
      </c>
      <c r="AD1340" s="18">
        <v>15.61667</v>
      </c>
      <c r="AE1340" s="18">
        <v>25.4545</v>
      </c>
      <c r="AF1340" s="18">
        <v>85.85404</v>
      </c>
      <c r="AG1340" s="18">
        <v>15.61667</v>
      </c>
      <c r="AH1340" s="18">
        <v>0.0</v>
      </c>
      <c r="AI1340" s="18">
        <v>34.23886</v>
      </c>
      <c r="AJ1340" s="18">
        <v>41.85737</v>
      </c>
      <c r="AK1340" s="18">
        <v>34.16879</v>
      </c>
      <c r="AL1340" s="19" t="s">
        <v>58</v>
      </c>
      <c r="AM1340" s="19"/>
      <c r="AN1340" s="19"/>
      <c r="AO1340" s="19"/>
      <c r="AP1340" s="19"/>
      <c r="AQ1340" s="19"/>
    </row>
    <row r="1341">
      <c r="A1341" s="14" t="s">
        <v>1968</v>
      </c>
      <c r="B1341" s="14" t="s">
        <v>1969</v>
      </c>
      <c r="C1341" s="14" t="s">
        <v>1966</v>
      </c>
      <c r="D1341" s="14" t="s">
        <v>1967</v>
      </c>
      <c r="E1341" s="17">
        <v>46310.0</v>
      </c>
      <c r="F1341" s="18">
        <v>4.0</v>
      </c>
      <c r="G1341" s="18">
        <v>0.0</v>
      </c>
      <c r="H1341" s="18">
        <v>20201.0</v>
      </c>
      <c r="I1341" s="18">
        <v>0.0</v>
      </c>
      <c r="J1341" s="18">
        <v>162.7737</v>
      </c>
      <c r="K1341" s="18">
        <v>162.8529</v>
      </c>
      <c r="L1341" s="18">
        <v>156.3201</v>
      </c>
      <c r="M1341" s="18">
        <v>91.18284</v>
      </c>
      <c r="N1341" s="18">
        <v>0.559909</v>
      </c>
      <c r="O1341" s="18">
        <v>0.0</v>
      </c>
      <c r="P1341" s="18">
        <v>0.0</v>
      </c>
      <c r="Q1341" s="18">
        <v>5.641826</v>
      </c>
      <c r="R1341" s="18">
        <v>66.02827</v>
      </c>
      <c r="S1341" s="18">
        <v>66.02827</v>
      </c>
      <c r="T1341" s="18">
        <v>5.641826</v>
      </c>
      <c r="U1341" s="18">
        <v>5.641826</v>
      </c>
      <c r="V1341" s="18">
        <v>5.641826</v>
      </c>
      <c r="W1341" s="18">
        <v>66.02827</v>
      </c>
      <c r="X1341" s="18">
        <v>91.18284</v>
      </c>
      <c r="Y1341" s="18">
        <v>40.71323</v>
      </c>
      <c r="Z1341" s="18">
        <v>0.0</v>
      </c>
      <c r="AA1341" s="18">
        <v>24.74909</v>
      </c>
      <c r="AB1341" s="18">
        <v>7.333359</v>
      </c>
      <c r="AC1341" s="18">
        <v>15.66166</v>
      </c>
      <c r="AD1341" s="18">
        <v>45.19458</v>
      </c>
      <c r="AE1341" s="18">
        <v>66.02827</v>
      </c>
      <c r="AF1341" s="18">
        <v>77.94628</v>
      </c>
      <c r="AG1341" s="18">
        <v>40.71323</v>
      </c>
      <c r="AH1341" s="18">
        <v>0.0</v>
      </c>
      <c r="AI1341" s="18">
        <v>34.23886</v>
      </c>
      <c r="AJ1341" s="18">
        <v>41.85737</v>
      </c>
      <c r="AK1341" s="18">
        <v>34.16879</v>
      </c>
      <c r="AL1341" s="19" t="s">
        <v>58</v>
      </c>
      <c r="AM1341" s="19"/>
      <c r="AN1341" s="19"/>
      <c r="AO1341" s="19"/>
      <c r="AP1341" s="19"/>
      <c r="AQ1341" s="19"/>
    </row>
    <row r="1342">
      <c r="A1342" s="14" t="s">
        <v>1970</v>
      </c>
      <c r="B1342" s="14" t="s">
        <v>1971</v>
      </c>
      <c r="C1342" s="14" t="s">
        <v>1966</v>
      </c>
      <c r="D1342" s="14" t="s">
        <v>1967</v>
      </c>
      <c r="E1342" s="14" t="s">
        <v>72</v>
      </c>
      <c r="F1342" s="18">
        <v>1.0</v>
      </c>
      <c r="G1342" s="18">
        <v>0.0</v>
      </c>
      <c r="H1342" s="18">
        <v>6164.0</v>
      </c>
      <c r="I1342" s="18">
        <v>0.0</v>
      </c>
      <c r="J1342" s="18">
        <v>93.02966</v>
      </c>
      <c r="K1342" s="18">
        <v>93.42426</v>
      </c>
      <c r="L1342" s="18">
        <v>98.17639</v>
      </c>
      <c r="M1342" s="18">
        <v>93.42426</v>
      </c>
      <c r="N1342" s="18">
        <v>1.0</v>
      </c>
      <c r="O1342" s="18">
        <v>93.42426</v>
      </c>
      <c r="P1342" s="18">
        <v>93.42426</v>
      </c>
      <c r="Q1342" s="18">
        <v>93.42426</v>
      </c>
      <c r="R1342" s="18">
        <v>93.42426</v>
      </c>
      <c r="S1342" s="18">
        <v>93.42426</v>
      </c>
      <c r="T1342" s="18">
        <v>93.42426</v>
      </c>
      <c r="U1342" s="18">
        <v>93.42426</v>
      </c>
      <c r="V1342" s="18">
        <v>93.42426</v>
      </c>
      <c r="W1342" s="18">
        <v>93.42426</v>
      </c>
      <c r="X1342" s="18">
        <v>93.42426</v>
      </c>
      <c r="Y1342" s="18">
        <v>93.42426</v>
      </c>
      <c r="Z1342" s="18">
        <v>0.0</v>
      </c>
      <c r="AA1342" s="18">
        <v>24.74909</v>
      </c>
      <c r="AB1342" s="18">
        <v>7.333359</v>
      </c>
      <c r="AC1342" s="18">
        <v>15.66166</v>
      </c>
      <c r="AD1342" s="18">
        <v>53.88017</v>
      </c>
      <c r="AE1342" s="18">
        <v>53.88017</v>
      </c>
      <c r="AF1342" s="18">
        <v>77.41744</v>
      </c>
      <c r="AG1342" s="18">
        <v>93.42426</v>
      </c>
      <c r="AH1342" s="18">
        <v>0.0</v>
      </c>
      <c r="AI1342" s="18">
        <v>34.23886</v>
      </c>
      <c r="AJ1342" s="18">
        <v>41.85737</v>
      </c>
      <c r="AK1342" s="18">
        <v>34.16879</v>
      </c>
      <c r="AL1342" s="19" t="s">
        <v>58</v>
      </c>
      <c r="AM1342" s="19"/>
      <c r="AN1342" s="19"/>
      <c r="AO1342" s="19"/>
      <c r="AP1342" s="19"/>
      <c r="AQ1342" s="19"/>
    </row>
    <row r="1343">
      <c r="A1343" s="14" t="s">
        <v>1972</v>
      </c>
      <c r="B1343" s="14" t="s">
        <v>1973</v>
      </c>
      <c r="C1343" s="14" t="s">
        <v>1966</v>
      </c>
      <c r="D1343" s="14" t="s">
        <v>1967</v>
      </c>
      <c r="E1343" s="20">
        <v>46300.0</v>
      </c>
      <c r="F1343" s="18">
        <v>5.0</v>
      </c>
      <c r="G1343" s="18">
        <v>0.0</v>
      </c>
      <c r="H1343" s="18">
        <v>6988.0</v>
      </c>
      <c r="I1343" s="18">
        <v>0.0</v>
      </c>
      <c r="J1343" s="18">
        <v>74.58383</v>
      </c>
      <c r="K1343" s="18">
        <v>78.30832</v>
      </c>
      <c r="L1343" s="18">
        <v>74.70485</v>
      </c>
      <c r="M1343" s="18">
        <v>48.3892</v>
      </c>
      <c r="N1343" s="18">
        <v>0.617932</v>
      </c>
      <c r="O1343" s="18">
        <v>0.0</v>
      </c>
      <c r="P1343" s="18">
        <v>5.577527</v>
      </c>
      <c r="Q1343" s="18">
        <v>5.577527</v>
      </c>
      <c r="R1343" s="18">
        <v>12.15962</v>
      </c>
      <c r="S1343" s="18">
        <v>12.18197</v>
      </c>
      <c r="T1343" s="18">
        <v>5.577527</v>
      </c>
      <c r="U1343" s="18">
        <v>5.577527</v>
      </c>
      <c r="V1343" s="18">
        <v>12.15962</v>
      </c>
      <c r="W1343" s="18">
        <v>12.18197</v>
      </c>
      <c r="X1343" s="18">
        <v>12.18197</v>
      </c>
      <c r="Y1343" s="18">
        <v>15.66166</v>
      </c>
      <c r="Z1343" s="18">
        <v>0.0</v>
      </c>
      <c r="AA1343" s="18">
        <v>24.74909</v>
      </c>
      <c r="AB1343" s="18">
        <v>7.333359</v>
      </c>
      <c r="AC1343" s="18">
        <v>15.66166</v>
      </c>
      <c r="AD1343" s="18">
        <v>17.61279</v>
      </c>
      <c r="AE1343" s="18">
        <v>31.54846</v>
      </c>
      <c r="AF1343" s="18">
        <v>149.4856</v>
      </c>
      <c r="AG1343" s="18">
        <v>46.41427</v>
      </c>
      <c r="AH1343" s="18">
        <v>0.0</v>
      </c>
      <c r="AI1343" s="18">
        <v>34.23886</v>
      </c>
      <c r="AJ1343" s="18">
        <v>41.85737</v>
      </c>
      <c r="AK1343" s="18">
        <v>34.16879</v>
      </c>
      <c r="AL1343" s="19" t="s">
        <v>58</v>
      </c>
      <c r="AM1343" s="19"/>
      <c r="AN1343" s="19"/>
      <c r="AO1343" s="19"/>
      <c r="AP1343" s="19"/>
      <c r="AQ1343" s="19"/>
    </row>
    <row r="1344">
      <c r="A1344" s="14" t="s">
        <v>1974</v>
      </c>
      <c r="B1344" s="14" t="s">
        <v>1975</v>
      </c>
      <c r="C1344" s="14" t="s">
        <v>1966</v>
      </c>
      <c r="D1344" s="14" t="s">
        <v>1967</v>
      </c>
      <c r="E1344" s="14" t="s">
        <v>62</v>
      </c>
      <c r="F1344" s="18">
        <v>37.0</v>
      </c>
      <c r="G1344" s="18">
        <v>0.0</v>
      </c>
      <c r="H1344" s="18">
        <v>0.0</v>
      </c>
      <c r="I1344" s="18">
        <v>0.0</v>
      </c>
      <c r="J1344" s="18">
        <v>0.0</v>
      </c>
      <c r="K1344" s="18">
        <v>0.0</v>
      </c>
      <c r="L1344" s="18">
        <v>0.0</v>
      </c>
      <c r="M1344" s="18">
        <v>0.0</v>
      </c>
      <c r="N1344" s="18">
        <v>0.0</v>
      </c>
      <c r="O1344" s="18">
        <v>0.0</v>
      </c>
      <c r="P1344" s="18">
        <v>0.0</v>
      </c>
      <c r="Q1344" s="18">
        <v>0.0</v>
      </c>
      <c r="R1344" s="18">
        <v>0.0</v>
      </c>
      <c r="S1344" s="18">
        <v>0.0</v>
      </c>
      <c r="T1344" s="18">
        <v>0.0</v>
      </c>
      <c r="U1344" s="18">
        <v>0.0</v>
      </c>
      <c r="V1344" s="18">
        <v>0.0</v>
      </c>
      <c r="W1344" s="18">
        <v>0.0</v>
      </c>
      <c r="X1344" s="18">
        <v>0.0</v>
      </c>
      <c r="Y1344" s="18">
        <v>0.0</v>
      </c>
      <c r="Z1344" s="18">
        <v>0.0</v>
      </c>
      <c r="AA1344" s="18">
        <v>24.74909</v>
      </c>
      <c r="AB1344" s="18">
        <v>7.333359</v>
      </c>
      <c r="AC1344" s="18">
        <v>15.66166</v>
      </c>
      <c r="AD1344" s="18">
        <v>0.0</v>
      </c>
      <c r="AE1344" s="18">
        <v>0.0</v>
      </c>
      <c r="AF1344" s="18">
        <v>0.0</v>
      </c>
      <c r="AG1344" s="18">
        <v>0.0</v>
      </c>
      <c r="AH1344" s="18">
        <v>0.0</v>
      </c>
      <c r="AI1344" s="18">
        <v>34.23886</v>
      </c>
      <c r="AJ1344" s="18">
        <v>41.85737</v>
      </c>
      <c r="AK1344" s="18">
        <v>34.16879</v>
      </c>
      <c r="AL1344" s="19" t="s">
        <v>58</v>
      </c>
      <c r="AM1344" s="19"/>
      <c r="AN1344" s="19"/>
      <c r="AO1344" s="19"/>
      <c r="AP1344" s="19"/>
      <c r="AQ1344" s="19"/>
    </row>
    <row r="1345">
      <c r="A1345" s="14" t="s">
        <v>1964</v>
      </c>
      <c r="B1345" s="14" t="s">
        <v>1976</v>
      </c>
      <c r="C1345" s="14" t="s">
        <v>1966</v>
      </c>
      <c r="D1345" s="14" t="s">
        <v>1977</v>
      </c>
      <c r="E1345" s="14" t="s">
        <v>88</v>
      </c>
      <c r="F1345" s="18">
        <v>3.0</v>
      </c>
      <c r="G1345" s="18">
        <v>0.0</v>
      </c>
      <c r="H1345" s="18">
        <v>43234.0</v>
      </c>
      <c r="I1345" s="18">
        <v>0.0</v>
      </c>
      <c r="J1345" s="18">
        <v>613.1433</v>
      </c>
      <c r="K1345" s="18">
        <v>600.8835</v>
      </c>
      <c r="L1345" s="18">
        <v>617.4886</v>
      </c>
      <c r="M1345" s="18">
        <v>316.6145</v>
      </c>
      <c r="N1345" s="18">
        <v>0.526915</v>
      </c>
      <c r="O1345" s="18">
        <v>15.61667</v>
      </c>
      <c r="P1345" s="18">
        <v>15.61667</v>
      </c>
      <c r="Q1345" s="18">
        <v>15.61667</v>
      </c>
      <c r="R1345" s="18">
        <v>268.6524</v>
      </c>
      <c r="S1345" s="18">
        <v>316.6145</v>
      </c>
      <c r="T1345" s="18">
        <v>15.61667</v>
      </c>
      <c r="U1345" s="18">
        <v>15.61667</v>
      </c>
      <c r="V1345" s="18">
        <v>15.61667</v>
      </c>
      <c r="W1345" s="18">
        <v>268.6524</v>
      </c>
      <c r="X1345" s="18">
        <v>316.6145</v>
      </c>
      <c r="Y1345" s="18">
        <v>200.2945</v>
      </c>
      <c r="Z1345" s="18">
        <v>268.6524</v>
      </c>
      <c r="AA1345" s="18">
        <v>268.6524</v>
      </c>
      <c r="AB1345" s="18">
        <v>161.8245</v>
      </c>
      <c r="AC1345" s="18">
        <v>200.2945</v>
      </c>
      <c r="AD1345" s="18">
        <v>15.61667</v>
      </c>
      <c r="AE1345" s="18">
        <v>25.4545</v>
      </c>
      <c r="AF1345" s="18">
        <v>85.85404</v>
      </c>
      <c r="AG1345" s="18">
        <v>15.61667</v>
      </c>
      <c r="AH1345" s="18">
        <v>0.0</v>
      </c>
      <c r="AI1345" s="18">
        <v>34.23886</v>
      </c>
      <c r="AJ1345" s="18">
        <v>41.85737</v>
      </c>
      <c r="AK1345" s="18">
        <v>34.16879</v>
      </c>
      <c r="AL1345" s="19" t="s">
        <v>58</v>
      </c>
      <c r="AM1345" s="19"/>
      <c r="AN1345" s="19"/>
      <c r="AO1345" s="19"/>
      <c r="AP1345" s="19"/>
      <c r="AQ1345" s="19"/>
    </row>
    <row r="1346">
      <c r="A1346" s="14" t="s">
        <v>1972</v>
      </c>
      <c r="B1346" s="14" t="s">
        <v>1978</v>
      </c>
      <c r="C1346" s="14" t="s">
        <v>1966</v>
      </c>
      <c r="D1346" s="14" t="s">
        <v>1977</v>
      </c>
      <c r="E1346" s="20">
        <v>46300.0</v>
      </c>
      <c r="F1346" s="18">
        <v>1.0</v>
      </c>
      <c r="G1346" s="18">
        <v>0.0</v>
      </c>
      <c r="H1346" s="18">
        <v>6757.0</v>
      </c>
      <c r="I1346" s="18">
        <v>0.0</v>
      </c>
      <c r="J1346" s="18">
        <v>60.4558</v>
      </c>
      <c r="K1346" s="18">
        <v>46.41427</v>
      </c>
      <c r="L1346" s="18">
        <v>54.96381</v>
      </c>
      <c r="M1346" s="18">
        <v>46.41427</v>
      </c>
      <c r="N1346" s="18">
        <v>1.0</v>
      </c>
      <c r="O1346" s="18">
        <v>46.41427</v>
      </c>
      <c r="P1346" s="18">
        <v>46.41427</v>
      </c>
      <c r="Q1346" s="18">
        <v>46.41427</v>
      </c>
      <c r="R1346" s="18">
        <v>46.41427</v>
      </c>
      <c r="S1346" s="18">
        <v>46.41427</v>
      </c>
      <c r="T1346" s="18">
        <v>46.41427</v>
      </c>
      <c r="U1346" s="18">
        <v>46.41427</v>
      </c>
      <c r="V1346" s="18">
        <v>46.41427</v>
      </c>
      <c r="W1346" s="18">
        <v>46.41427</v>
      </c>
      <c r="X1346" s="18">
        <v>46.41427</v>
      </c>
      <c r="Y1346" s="18">
        <v>46.41427</v>
      </c>
      <c r="Z1346" s="18">
        <v>268.6524</v>
      </c>
      <c r="AA1346" s="18">
        <v>268.6524</v>
      </c>
      <c r="AB1346" s="18">
        <v>161.8245</v>
      </c>
      <c r="AC1346" s="18">
        <v>200.2945</v>
      </c>
      <c r="AD1346" s="18">
        <v>17.61279</v>
      </c>
      <c r="AE1346" s="18">
        <v>31.54846</v>
      </c>
      <c r="AF1346" s="18">
        <v>149.4856</v>
      </c>
      <c r="AG1346" s="18">
        <v>46.41427</v>
      </c>
      <c r="AH1346" s="18">
        <v>0.0</v>
      </c>
      <c r="AI1346" s="18">
        <v>34.23886</v>
      </c>
      <c r="AJ1346" s="18">
        <v>41.85737</v>
      </c>
      <c r="AK1346" s="18">
        <v>34.16879</v>
      </c>
      <c r="AL1346" s="19" t="s">
        <v>58</v>
      </c>
      <c r="AM1346" s="19"/>
      <c r="AN1346" s="19"/>
      <c r="AO1346" s="19"/>
      <c r="AP1346" s="19"/>
      <c r="AQ1346" s="19"/>
    </row>
    <row r="1347">
      <c r="A1347" s="14" t="s">
        <v>1964</v>
      </c>
      <c r="B1347" s="14" t="s">
        <v>1979</v>
      </c>
      <c r="C1347" s="14" t="s">
        <v>1966</v>
      </c>
      <c r="D1347" s="14" t="s">
        <v>1977</v>
      </c>
      <c r="E1347" s="14" t="s">
        <v>88</v>
      </c>
      <c r="F1347" s="18">
        <v>1.0</v>
      </c>
      <c r="G1347" s="18">
        <v>0.0</v>
      </c>
      <c r="H1347" s="18">
        <v>0.0</v>
      </c>
      <c r="I1347" s="18">
        <v>0.0</v>
      </c>
      <c r="J1347" s="18">
        <v>15.61667</v>
      </c>
      <c r="K1347" s="18">
        <v>15.61667</v>
      </c>
      <c r="L1347" s="18">
        <v>15.61667</v>
      </c>
      <c r="M1347" s="18">
        <v>15.61667</v>
      </c>
      <c r="N1347" s="18">
        <v>1.0</v>
      </c>
      <c r="O1347" s="18">
        <v>15.61667</v>
      </c>
      <c r="P1347" s="18">
        <v>15.61667</v>
      </c>
      <c r="Q1347" s="18">
        <v>15.61667</v>
      </c>
      <c r="R1347" s="18">
        <v>15.61667</v>
      </c>
      <c r="S1347" s="18">
        <v>15.61667</v>
      </c>
      <c r="T1347" s="18">
        <v>15.61667</v>
      </c>
      <c r="U1347" s="18">
        <v>15.61667</v>
      </c>
      <c r="V1347" s="18">
        <v>15.61667</v>
      </c>
      <c r="W1347" s="18">
        <v>15.61667</v>
      </c>
      <c r="X1347" s="18">
        <v>15.61667</v>
      </c>
      <c r="Y1347" s="18">
        <v>15.61667</v>
      </c>
      <c r="Z1347" s="18">
        <v>0.0</v>
      </c>
      <c r="AA1347" s="18">
        <v>15.61667</v>
      </c>
      <c r="AB1347" s="18">
        <v>5.205556</v>
      </c>
      <c r="AC1347" s="18">
        <v>0.0</v>
      </c>
      <c r="AD1347" s="18">
        <v>15.61667</v>
      </c>
      <c r="AE1347" s="18">
        <v>25.4545</v>
      </c>
      <c r="AF1347" s="18">
        <v>85.85404</v>
      </c>
      <c r="AG1347" s="18">
        <v>15.61667</v>
      </c>
      <c r="AH1347" s="18">
        <v>0.0</v>
      </c>
      <c r="AI1347" s="18">
        <v>34.23886</v>
      </c>
      <c r="AJ1347" s="18">
        <v>41.85737</v>
      </c>
      <c r="AK1347" s="18">
        <v>34.16879</v>
      </c>
      <c r="AL1347" s="19" t="s">
        <v>58</v>
      </c>
      <c r="AM1347" s="19"/>
      <c r="AN1347" s="19"/>
      <c r="AO1347" s="19"/>
      <c r="AP1347" s="19"/>
      <c r="AQ1347" s="19"/>
    </row>
    <row r="1348">
      <c r="A1348" s="14" t="s">
        <v>1968</v>
      </c>
      <c r="B1348" s="14" t="s">
        <v>1980</v>
      </c>
      <c r="C1348" s="14" t="s">
        <v>1966</v>
      </c>
      <c r="D1348" s="14" t="s">
        <v>1977</v>
      </c>
      <c r="E1348" s="17">
        <v>46310.0</v>
      </c>
      <c r="F1348" s="18">
        <v>1.0</v>
      </c>
      <c r="G1348" s="18">
        <v>0.0</v>
      </c>
      <c r="H1348" s="18">
        <v>0.0</v>
      </c>
      <c r="I1348" s="18">
        <v>0.0</v>
      </c>
      <c r="J1348" s="18">
        <v>0.0</v>
      </c>
      <c r="K1348" s="18">
        <v>0.0</v>
      </c>
      <c r="L1348" s="18">
        <v>0.0</v>
      </c>
      <c r="M1348" s="18">
        <v>0.0</v>
      </c>
      <c r="N1348" s="18">
        <v>0.0</v>
      </c>
      <c r="O1348" s="18">
        <v>0.0</v>
      </c>
      <c r="P1348" s="18">
        <v>0.0</v>
      </c>
      <c r="Q1348" s="18">
        <v>0.0</v>
      </c>
      <c r="R1348" s="18">
        <v>0.0</v>
      </c>
      <c r="S1348" s="18">
        <v>0.0</v>
      </c>
      <c r="T1348" s="18">
        <v>0.0</v>
      </c>
      <c r="U1348" s="18">
        <v>0.0</v>
      </c>
      <c r="V1348" s="18">
        <v>0.0</v>
      </c>
      <c r="W1348" s="18">
        <v>0.0</v>
      </c>
      <c r="X1348" s="18">
        <v>0.0</v>
      </c>
      <c r="Y1348" s="18">
        <v>0.0</v>
      </c>
      <c r="Z1348" s="18">
        <v>0.0</v>
      </c>
      <c r="AA1348" s="18">
        <v>15.61667</v>
      </c>
      <c r="AB1348" s="18">
        <v>5.205556</v>
      </c>
      <c r="AC1348" s="18">
        <v>0.0</v>
      </c>
      <c r="AD1348" s="18">
        <v>45.19458</v>
      </c>
      <c r="AE1348" s="18">
        <v>66.02827</v>
      </c>
      <c r="AF1348" s="18">
        <v>77.94628</v>
      </c>
      <c r="AG1348" s="18">
        <v>40.71323</v>
      </c>
      <c r="AH1348" s="18">
        <v>0.0</v>
      </c>
      <c r="AI1348" s="18">
        <v>34.23886</v>
      </c>
      <c r="AJ1348" s="18">
        <v>41.85737</v>
      </c>
      <c r="AK1348" s="18">
        <v>34.16879</v>
      </c>
      <c r="AL1348" s="19" t="s">
        <v>58</v>
      </c>
      <c r="AM1348" s="19"/>
      <c r="AN1348" s="19"/>
      <c r="AO1348" s="19"/>
      <c r="AP1348" s="19"/>
      <c r="AQ1348" s="19"/>
    </row>
    <row r="1349">
      <c r="A1349" s="14" t="s">
        <v>1974</v>
      </c>
      <c r="B1349" s="14" t="s">
        <v>1981</v>
      </c>
      <c r="C1349" s="14" t="s">
        <v>1966</v>
      </c>
      <c r="D1349" s="14" t="s">
        <v>1977</v>
      </c>
      <c r="E1349" s="14" t="s">
        <v>62</v>
      </c>
      <c r="F1349" s="18">
        <v>1.0</v>
      </c>
      <c r="G1349" s="18">
        <v>0.0</v>
      </c>
      <c r="H1349" s="18">
        <v>0.0</v>
      </c>
      <c r="I1349" s="18">
        <v>0.0</v>
      </c>
      <c r="J1349" s="18">
        <v>0.0</v>
      </c>
      <c r="K1349" s="18">
        <v>0.0</v>
      </c>
      <c r="L1349" s="18">
        <v>0.0</v>
      </c>
      <c r="M1349" s="18">
        <v>0.0</v>
      </c>
      <c r="N1349" s="18">
        <v>0.0</v>
      </c>
      <c r="O1349" s="18">
        <v>0.0</v>
      </c>
      <c r="P1349" s="18">
        <v>0.0</v>
      </c>
      <c r="Q1349" s="18">
        <v>0.0</v>
      </c>
      <c r="R1349" s="18">
        <v>0.0</v>
      </c>
      <c r="S1349" s="18">
        <v>0.0</v>
      </c>
      <c r="T1349" s="18">
        <v>0.0</v>
      </c>
      <c r="U1349" s="18">
        <v>0.0</v>
      </c>
      <c r="V1349" s="18">
        <v>0.0</v>
      </c>
      <c r="W1349" s="18">
        <v>0.0</v>
      </c>
      <c r="X1349" s="18">
        <v>0.0</v>
      </c>
      <c r="Y1349" s="18">
        <v>0.0</v>
      </c>
      <c r="Z1349" s="18">
        <v>0.0</v>
      </c>
      <c r="AA1349" s="18">
        <v>15.61667</v>
      </c>
      <c r="AB1349" s="18">
        <v>5.205556</v>
      </c>
      <c r="AC1349" s="18">
        <v>0.0</v>
      </c>
      <c r="AD1349" s="18">
        <v>0.0</v>
      </c>
      <c r="AE1349" s="18">
        <v>0.0</v>
      </c>
      <c r="AF1349" s="18">
        <v>0.0</v>
      </c>
      <c r="AG1349" s="18">
        <v>0.0</v>
      </c>
      <c r="AH1349" s="18">
        <v>0.0</v>
      </c>
      <c r="AI1349" s="18">
        <v>34.23886</v>
      </c>
      <c r="AJ1349" s="18">
        <v>41.85737</v>
      </c>
      <c r="AK1349" s="18">
        <v>34.16879</v>
      </c>
      <c r="AL1349" s="19" t="s">
        <v>58</v>
      </c>
      <c r="AM1349" s="19"/>
      <c r="AN1349" s="19"/>
      <c r="AO1349" s="19"/>
      <c r="AP1349" s="19"/>
      <c r="AQ1349" s="19"/>
    </row>
    <row r="1350">
      <c r="A1350" s="14" t="s">
        <v>1964</v>
      </c>
      <c r="B1350" s="14" t="s">
        <v>1982</v>
      </c>
      <c r="C1350" s="14" t="s">
        <v>1966</v>
      </c>
      <c r="D1350" s="14" t="s">
        <v>1983</v>
      </c>
      <c r="E1350" s="14" t="s">
        <v>88</v>
      </c>
      <c r="F1350" s="18">
        <v>2.0</v>
      </c>
      <c r="G1350" s="18">
        <v>0.0</v>
      </c>
      <c r="H1350" s="18">
        <v>422.0</v>
      </c>
      <c r="I1350" s="18">
        <v>0.0</v>
      </c>
      <c r="J1350" s="18">
        <v>9.978022</v>
      </c>
      <c r="K1350" s="18">
        <v>8.874302</v>
      </c>
      <c r="L1350" s="18">
        <v>8.118829</v>
      </c>
      <c r="M1350" s="18">
        <v>8.874302</v>
      </c>
      <c r="N1350" s="18">
        <v>1.0</v>
      </c>
      <c r="O1350" s="18">
        <v>0.0</v>
      </c>
      <c r="P1350" s="18">
        <v>0.0</v>
      </c>
      <c r="Q1350" s="18">
        <v>0.0</v>
      </c>
      <c r="R1350" s="18">
        <v>8.874302</v>
      </c>
      <c r="S1350" s="18">
        <v>8.874302</v>
      </c>
      <c r="T1350" s="18">
        <v>8.874302</v>
      </c>
      <c r="U1350" s="18">
        <v>8.874302</v>
      </c>
      <c r="V1350" s="18">
        <v>8.874302</v>
      </c>
      <c r="W1350" s="18">
        <v>8.874302</v>
      </c>
      <c r="X1350" s="18">
        <v>8.874302</v>
      </c>
      <c r="Y1350" s="18">
        <v>4.437151</v>
      </c>
      <c r="Z1350" s="18">
        <v>0.0</v>
      </c>
      <c r="AA1350" s="18">
        <v>21.94795</v>
      </c>
      <c r="AB1350" s="18">
        <v>16.58966</v>
      </c>
      <c r="AC1350" s="18">
        <v>25.79338</v>
      </c>
      <c r="AD1350" s="18">
        <v>15.61667</v>
      </c>
      <c r="AE1350" s="18">
        <v>25.4545</v>
      </c>
      <c r="AF1350" s="18">
        <v>85.85404</v>
      </c>
      <c r="AG1350" s="18">
        <v>15.61667</v>
      </c>
      <c r="AH1350" s="18">
        <v>0.0</v>
      </c>
      <c r="AI1350" s="18">
        <v>34.23886</v>
      </c>
      <c r="AJ1350" s="18">
        <v>41.85737</v>
      </c>
      <c r="AK1350" s="18">
        <v>34.16879</v>
      </c>
      <c r="AL1350" s="19" t="s">
        <v>58</v>
      </c>
      <c r="AM1350" s="19"/>
      <c r="AN1350" s="19"/>
      <c r="AO1350" s="19"/>
      <c r="AP1350" s="19"/>
      <c r="AQ1350" s="19"/>
    </row>
    <row r="1351">
      <c r="A1351" s="14" t="s">
        <v>1968</v>
      </c>
      <c r="B1351" s="14" t="s">
        <v>1984</v>
      </c>
      <c r="C1351" s="14" t="s">
        <v>1966</v>
      </c>
      <c r="D1351" s="14" t="s">
        <v>1983</v>
      </c>
      <c r="E1351" s="17">
        <v>46310.0</v>
      </c>
      <c r="F1351" s="18">
        <v>3.0</v>
      </c>
      <c r="G1351" s="18">
        <v>0.0</v>
      </c>
      <c r="H1351" s="18">
        <v>3448.0</v>
      </c>
      <c r="I1351" s="18">
        <v>0.0</v>
      </c>
      <c r="J1351" s="18">
        <v>84.37387</v>
      </c>
      <c r="K1351" s="18">
        <v>77.38014</v>
      </c>
      <c r="L1351" s="18">
        <v>71.49561</v>
      </c>
      <c r="M1351" s="18">
        <v>29.25301</v>
      </c>
      <c r="N1351" s="18">
        <v>0.378043</v>
      </c>
      <c r="O1351" s="18">
        <v>20.2761</v>
      </c>
      <c r="P1351" s="18">
        <v>20.2761</v>
      </c>
      <c r="Q1351" s="18">
        <v>20.2761</v>
      </c>
      <c r="R1351" s="18">
        <v>27.85103</v>
      </c>
      <c r="S1351" s="18">
        <v>29.25301</v>
      </c>
      <c r="T1351" s="18">
        <v>20.2761</v>
      </c>
      <c r="U1351" s="18">
        <v>20.2761</v>
      </c>
      <c r="V1351" s="18">
        <v>20.2761</v>
      </c>
      <c r="W1351" s="18">
        <v>27.85103</v>
      </c>
      <c r="X1351" s="18">
        <v>29.25301</v>
      </c>
      <c r="Y1351" s="18">
        <v>25.79338</v>
      </c>
      <c r="Z1351" s="18">
        <v>0.0</v>
      </c>
      <c r="AA1351" s="18">
        <v>21.94795</v>
      </c>
      <c r="AB1351" s="18">
        <v>16.58966</v>
      </c>
      <c r="AC1351" s="18">
        <v>25.79338</v>
      </c>
      <c r="AD1351" s="18">
        <v>45.19458</v>
      </c>
      <c r="AE1351" s="18">
        <v>66.02827</v>
      </c>
      <c r="AF1351" s="18">
        <v>77.94628</v>
      </c>
      <c r="AG1351" s="18">
        <v>40.71323</v>
      </c>
      <c r="AH1351" s="18">
        <v>0.0</v>
      </c>
      <c r="AI1351" s="18">
        <v>34.23886</v>
      </c>
      <c r="AJ1351" s="18">
        <v>41.85737</v>
      </c>
      <c r="AK1351" s="18">
        <v>34.16879</v>
      </c>
      <c r="AL1351" s="19" t="s">
        <v>58</v>
      </c>
      <c r="AM1351" s="19"/>
      <c r="AN1351" s="19"/>
      <c r="AO1351" s="19"/>
      <c r="AP1351" s="19"/>
      <c r="AQ1351" s="19"/>
    </row>
    <row r="1352">
      <c r="A1352" s="14" t="s">
        <v>1970</v>
      </c>
      <c r="B1352" s="14" t="s">
        <v>1985</v>
      </c>
      <c r="C1352" s="14" t="s">
        <v>1966</v>
      </c>
      <c r="D1352" s="14" t="s">
        <v>1983</v>
      </c>
      <c r="E1352" s="14" t="s">
        <v>72</v>
      </c>
      <c r="F1352" s="18">
        <v>1.0</v>
      </c>
      <c r="G1352" s="18">
        <v>0.0</v>
      </c>
      <c r="H1352" s="18">
        <v>935.0</v>
      </c>
      <c r="I1352" s="18">
        <v>0.0</v>
      </c>
      <c r="J1352" s="18">
        <v>84.58772</v>
      </c>
      <c r="K1352" s="18">
        <v>80.19678</v>
      </c>
      <c r="L1352" s="18">
        <v>67.73122</v>
      </c>
      <c r="M1352" s="18">
        <v>80.19678</v>
      </c>
      <c r="N1352" s="18">
        <v>1.0</v>
      </c>
      <c r="O1352" s="18">
        <v>80.19678</v>
      </c>
      <c r="P1352" s="18">
        <v>80.19678</v>
      </c>
      <c r="Q1352" s="18">
        <v>80.19678</v>
      </c>
      <c r="R1352" s="18">
        <v>80.19678</v>
      </c>
      <c r="S1352" s="18">
        <v>80.19678</v>
      </c>
      <c r="T1352" s="18">
        <v>80.19678</v>
      </c>
      <c r="U1352" s="18">
        <v>80.19678</v>
      </c>
      <c r="V1352" s="18">
        <v>80.19678</v>
      </c>
      <c r="W1352" s="18">
        <v>80.19678</v>
      </c>
      <c r="X1352" s="18">
        <v>80.19678</v>
      </c>
      <c r="Y1352" s="18">
        <v>80.19678</v>
      </c>
      <c r="Z1352" s="18">
        <v>0.0</v>
      </c>
      <c r="AA1352" s="18">
        <v>21.94795</v>
      </c>
      <c r="AB1352" s="18">
        <v>16.58966</v>
      </c>
      <c r="AC1352" s="18">
        <v>25.79338</v>
      </c>
      <c r="AD1352" s="18">
        <v>53.88017</v>
      </c>
      <c r="AE1352" s="18">
        <v>53.88017</v>
      </c>
      <c r="AF1352" s="18">
        <v>77.41744</v>
      </c>
      <c r="AG1352" s="18">
        <v>93.42426</v>
      </c>
      <c r="AH1352" s="18">
        <v>0.0</v>
      </c>
      <c r="AI1352" s="18">
        <v>34.23886</v>
      </c>
      <c r="AJ1352" s="18">
        <v>41.85737</v>
      </c>
      <c r="AK1352" s="18">
        <v>34.16879</v>
      </c>
      <c r="AL1352" s="19" t="s">
        <v>58</v>
      </c>
      <c r="AM1352" s="19"/>
      <c r="AN1352" s="19"/>
      <c r="AO1352" s="19"/>
      <c r="AP1352" s="19"/>
      <c r="AQ1352" s="19"/>
    </row>
    <row r="1353">
      <c r="A1353" s="14" t="s">
        <v>1986</v>
      </c>
      <c r="B1353" s="14" t="s">
        <v>1987</v>
      </c>
      <c r="C1353" s="14" t="s">
        <v>1966</v>
      </c>
      <c r="D1353" s="14" t="s">
        <v>1983</v>
      </c>
      <c r="E1353" s="14" t="s">
        <v>75</v>
      </c>
      <c r="F1353" s="18">
        <v>2.0</v>
      </c>
      <c r="G1353" s="18">
        <v>0.0</v>
      </c>
      <c r="H1353" s="18">
        <v>561.0</v>
      </c>
      <c r="I1353" s="18">
        <v>0.0</v>
      </c>
      <c r="J1353" s="18">
        <v>36.42196</v>
      </c>
      <c r="K1353" s="18">
        <v>24.98486</v>
      </c>
      <c r="L1353" s="18">
        <v>22.2572</v>
      </c>
      <c r="M1353" s="18">
        <v>19.40136</v>
      </c>
      <c r="N1353" s="18">
        <v>0.776525</v>
      </c>
      <c r="O1353" s="18">
        <v>5.583497</v>
      </c>
      <c r="P1353" s="18">
        <v>5.583497</v>
      </c>
      <c r="Q1353" s="18">
        <v>5.583497</v>
      </c>
      <c r="R1353" s="18">
        <v>19.40136</v>
      </c>
      <c r="S1353" s="18">
        <v>19.40136</v>
      </c>
      <c r="T1353" s="18">
        <v>5.583497</v>
      </c>
      <c r="U1353" s="18">
        <v>5.583497</v>
      </c>
      <c r="V1353" s="18">
        <v>5.583497</v>
      </c>
      <c r="W1353" s="18">
        <v>19.40136</v>
      </c>
      <c r="X1353" s="18">
        <v>19.40136</v>
      </c>
      <c r="Y1353" s="18">
        <v>12.49243</v>
      </c>
      <c r="Z1353" s="18">
        <v>0.0</v>
      </c>
      <c r="AA1353" s="18">
        <v>21.94795</v>
      </c>
      <c r="AB1353" s="18">
        <v>16.58966</v>
      </c>
      <c r="AC1353" s="18">
        <v>25.79338</v>
      </c>
      <c r="AD1353" s="18">
        <v>19.40136</v>
      </c>
      <c r="AE1353" s="18">
        <v>19.40136</v>
      </c>
      <c r="AF1353" s="18">
        <v>18.27406</v>
      </c>
      <c r="AG1353" s="18">
        <v>16.10834</v>
      </c>
      <c r="AH1353" s="18">
        <v>0.0</v>
      </c>
      <c r="AI1353" s="18">
        <v>34.23886</v>
      </c>
      <c r="AJ1353" s="18">
        <v>41.85737</v>
      </c>
      <c r="AK1353" s="18">
        <v>34.16879</v>
      </c>
      <c r="AL1353" s="19" t="s">
        <v>58</v>
      </c>
      <c r="AM1353" s="19"/>
      <c r="AN1353" s="19"/>
      <c r="AO1353" s="19"/>
      <c r="AP1353" s="19"/>
      <c r="AQ1353" s="19"/>
    </row>
    <row r="1354">
      <c r="A1354" s="14" t="s">
        <v>1988</v>
      </c>
      <c r="B1354" s="14" t="s">
        <v>1989</v>
      </c>
      <c r="C1354" s="14" t="s">
        <v>1966</v>
      </c>
      <c r="D1354" s="14" t="s">
        <v>1983</v>
      </c>
      <c r="E1354" s="14" t="s">
        <v>60</v>
      </c>
      <c r="F1354" s="18">
        <v>12.0</v>
      </c>
      <c r="G1354" s="18">
        <v>0.0</v>
      </c>
      <c r="H1354" s="18">
        <v>31537.0</v>
      </c>
      <c r="I1354" s="18">
        <v>0.0</v>
      </c>
      <c r="J1354" s="18">
        <v>490.8133</v>
      </c>
      <c r="K1354" s="18">
        <v>484.7425</v>
      </c>
      <c r="L1354" s="18">
        <v>452.6917</v>
      </c>
      <c r="M1354" s="18">
        <v>277.7907</v>
      </c>
      <c r="N1354" s="18">
        <v>0.573069</v>
      </c>
      <c r="O1354" s="18">
        <v>8.555456</v>
      </c>
      <c r="P1354" s="18">
        <v>12.85959</v>
      </c>
      <c r="Q1354" s="18">
        <v>16.07905</v>
      </c>
      <c r="R1354" s="18">
        <v>30.67662</v>
      </c>
      <c r="S1354" s="18">
        <v>46.39803</v>
      </c>
      <c r="T1354" s="18">
        <v>8.555456</v>
      </c>
      <c r="U1354" s="18">
        <v>12.85959</v>
      </c>
      <c r="V1354" s="18">
        <v>16.07905</v>
      </c>
      <c r="W1354" s="18">
        <v>30.67662</v>
      </c>
      <c r="X1354" s="18">
        <v>46.39803</v>
      </c>
      <c r="Y1354" s="18">
        <v>40.39521</v>
      </c>
      <c r="Z1354" s="18">
        <v>0.0</v>
      </c>
      <c r="AA1354" s="18">
        <v>21.94795</v>
      </c>
      <c r="AB1354" s="18">
        <v>16.58966</v>
      </c>
      <c r="AC1354" s="18">
        <v>25.79338</v>
      </c>
      <c r="AD1354" s="18">
        <v>21.94795</v>
      </c>
      <c r="AE1354" s="18">
        <v>23.50167</v>
      </c>
      <c r="AF1354" s="18">
        <v>34.2309</v>
      </c>
      <c r="AG1354" s="18">
        <v>37.76664</v>
      </c>
      <c r="AH1354" s="18">
        <v>0.0</v>
      </c>
      <c r="AI1354" s="18">
        <v>34.23886</v>
      </c>
      <c r="AJ1354" s="18">
        <v>41.85737</v>
      </c>
      <c r="AK1354" s="18">
        <v>34.16879</v>
      </c>
      <c r="AL1354" s="19" t="s">
        <v>58</v>
      </c>
      <c r="AM1354" s="19"/>
      <c r="AN1354" s="19"/>
      <c r="AO1354" s="19"/>
      <c r="AP1354" s="19"/>
      <c r="AQ1354" s="19"/>
    </row>
    <row r="1355">
      <c r="A1355" s="14" t="s">
        <v>1972</v>
      </c>
      <c r="B1355" s="14" t="s">
        <v>1990</v>
      </c>
      <c r="C1355" s="14" t="s">
        <v>1966</v>
      </c>
      <c r="D1355" s="14" t="s">
        <v>1983</v>
      </c>
      <c r="E1355" s="20">
        <v>46300.0</v>
      </c>
      <c r="F1355" s="18">
        <v>3.0</v>
      </c>
      <c r="G1355" s="18">
        <v>0.0</v>
      </c>
      <c r="H1355" s="18">
        <v>8150.0</v>
      </c>
      <c r="I1355" s="18">
        <v>0.0</v>
      </c>
      <c r="J1355" s="18">
        <v>156.4492</v>
      </c>
      <c r="K1355" s="18">
        <v>153.3043</v>
      </c>
      <c r="L1355" s="18">
        <v>131.8871</v>
      </c>
      <c r="M1355" s="18">
        <v>123.6317</v>
      </c>
      <c r="N1355" s="18">
        <v>0.806447</v>
      </c>
      <c r="O1355" s="18">
        <v>12.06386</v>
      </c>
      <c r="P1355" s="18">
        <v>12.06386</v>
      </c>
      <c r="Q1355" s="18">
        <v>12.06386</v>
      </c>
      <c r="R1355" s="18">
        <v>17.6087</v>
      </c>
      <c r="S1355" s="18">
        <v>123.6317</v>
      </c>
      <c r="T1355" s="18">
        <v>12.06386</v>
      </c>
      <c r="U1355" s="18">
        <v>12.06386</v>
      </c>
      <c r="V1355" s="18">
        <v>12.06386</v>
      </c>
      <c r="W1355" s="18">
        <v>17.6087</v>
      </c>
      <c r="X1355" s="18">
        <v>123.6317</v>
      </c>
      <c r="Y1355" s="18">
        <v>51.10143</v>
      </c>
      <c r="Z1355" s="18">
        <v>0.0</v>
      </c>
      <c r="AA1355" s="18">
        <v>21.94795</v>
      </c>
      <c r="AB1355" s="18">
        <v>16.58966</v>
      </c>
      <c r="AC1355" s="18">
        <v>25.79338</v>
      </c>
      <c r="AD1355" s="18">
        <v>17.61279</v>
      </c>
      <c r="AE1355" s="18">
        <v>31.54846</v>
      </c>
      <c r="AF1355" s="18">
        <v>149.4856</v>
      </c>
      <c r="AG1355" s="18">
        <v>46.41427</v>
      </c>
      <c r="AH1355" s="18">
        <v>0.0</v>
      </c>
      <c r="AI1355" s="18">
        <v>34.23886</v>
      </c>
      <c r="AJ1355" s="18">
        <v>41.85737</v>
      </c>
      <c r="AK1355" s="18">
        <v>34.16879</v>
      </c>
      <c r="AL1355" s="19" t="s">
        <v>58</v>
      </c>
      <c r="AM1355" s="19"/>
      <c r="AN1355" s="19"/>
      <c r="AO1355" s="19"/>
      <c r="AP1355" s="19"/>
      <c r="AQ1355" s="19"/>
    </row>
    <row r="1356">
      <c r="A1356" s="14" t="s">
        <v>1974</v>
      </c>
      <c r="B1356" s="14" t="s">
        <v>1991</v>
      </c>
      <c r="C1356" s="14" t="s">
        <v>1966</v>
      </c>
      <c r="D1356" s="14" t="s">
        <v>1983</v>
      </c>
      <c r="E1356" s="14" t="s">
        <v>62</v>
      </c>
      <c r="F1356" s="18">
        <v>27.0</v>
      </c>
      <c r="G1356" s="18">
        <v>0.0</v>
      </c>
      <c r="H1356" s="18">
        <v>0.0</v>
      </c>
      <c r="I1356" s="18">
        <v>0.0</v>
      </c>
      <c r="J1356" s="18">
        <v>0.0</v>
      </c>
      <c r="K1356" s="18">
        <v>0.0</v>
      </c>
      <c r="L1356" s="18">
        <v>0.0</v>
      </c>
      <c r="M1356" s="18">
        <v>0.0</v>
      </c>
      <c r="N1356" s="18">
        <v>0.0</v>
      </c>
      <c r="O1356" s="18">
        <v>0.0</v>
      </c>
      <c r="P1356" s="18">
        <v>0.0</v>
      </c>
      <c r="Q1356" s="18">
        <v>0.0</v>
      </c>
      <c r="R1356" s="18">
        <v>0.0</v>
      </c>
      <c r="S1356" s="18">
        <v>0.0</v>
      </c>
      <c r="T1356" s="18">
        <v>0.0</v>
      </c>
      <c r="U1356" s="18">
        <v>0.0</v>
      </c>
      <c r="V1356" s="18">
        <v>0.0</v>
      </c>
      <c r="W1356" s="18">
        <v>0.0</v>
      </c>
      <c r="X1356" s="18">
        <v>0.0</v>
      </c>
      <c r="Y1356" s="18">
        <v>0.0</v>
      </c>
      <c r="Z1356" s="18">
        <v>0.0</v>
      </c>
      <c r="AA1356" s="18">
        <v>21.94795</v>
      </c>
      <c r="AB1356" s="18">
        <v>16.58966</v>
      </c>
      <c r="AC1356" s="18">
        <v>25.79338</v>
      </c>
      <c r="AD1356" s="18">
        <v>0.0</v>
      </c>
      <c r="AE1356" s="18">
        <v>0.0</v>
      </c>
      <c r="AF1356" s="18">
        <v>0.0</v>
      </c>
      <c r="AG1356" s="18">
        <v>0.0</v>
      </c>
      <c r="AH1356" s="18">
        <v>0.0</v>
      </c>
      <c r="AI1356" s="18">
        <v>34.23886</v>
      </c>
      <c r="AJ1356" s="18">
        <v>41.85737</v>
      </c>
      <c r="AK1356" s="18">
        <v>34.16879</v>
      </c>
      <c r="AL1356" s="19" t="s">
        <v>58</v>
      </c>
      <c r="AM1356" s="19"/>
      <c r="AN1356" s="19"/>
      <c r="AO1356" s="19"/>
      <c r="AP1356" s="19"/>
      <c r="AQ1356" s="19"/>
    </row>
    <row r="1357">
      <c r="A1357" s="14" t="s">
        <v>1968</v>
      </c>
      <c r="B1357" s="14" t="s">
        <v>1992</v>
      </c>
      <c r="C1357" s="14" t="s">
        <v>1966</v>
      </c>
      <c r="D1357" s="14" t="s">
        <v>1993</v>
      </c>
      <c r="E1357" s="17">
        <v>46310.0</v>
      </c>
      <c r="F1357" s="18">
        <v>1.0</v>
      </c>
      <c r="G1357" s="18">
        <v>0.0</v>
      </c>
      <c r="H1357" s="18">
        <v>363.0</v>
      </c>
      <c r="I1357" s="18">
        <v>0.0</v>
      </c>
      <c r="J1357" s="18">
        <v>105.9937</v>
      </c>
      <c r="K1357" s="18">
        <v>93.52309</v>
      </c>
      <c r="L1357" s="18">
        <v>85.90498</v>
      </c>
      <c r="M1357" s="18">
        <v>93.52309</v>
      </c>
      <c r="N1357" s="18">
        <v>1.0</v>
      </c>
      <c r="O1357" s="18">
        <v>93.52309</v>
      </c>
      <c r="P1357" s="18">
        <v>93.52309</v>
      </c>
      <c r="Q1357" s="18">
        <v>93.52309</v>
      </c>
      <c r="R1357" s="18">
        <v>93.52309</v>
      </c>
      <c r="S1357" s="18">
        <v>93.52309</v>
      </c>
      <c r="T1357" s="18">
        <v>93.52309</v>
      </c>
      <c r="U1357" s="18">
        <v>93.52309</v>
      </c>
      <c r="V1357" s="18">
        <v>93.52309</v>
      </c>
      <c r="W1357" s="18">
        <v>93.52309</v>
      </c>
      <c r="X1357" s="18">
        <v>93.52309</v>
      </c>
      <c r="Y1357" s="18">
        <v>93.52309</v>
      </c>
      <c r="Z1357" s="18">
        <v>0.0</v>
      </c>
      <c r="AA1357" s="18">
        <v>23.50167</v>
      </c>
      <c r="AB1357" s="18">
        <v>13.86667</v>
      </c>
      <c r="AC1357" s="18">
        <v>37.76664</v>
      </c>
      <c r="AD1357" s="18">
        <v>45.19458</v>
      </c>
      <c r="AE1357" s="18">
        <v>66.02827</v>
      </c>
      <c r="AF1357" s="18">
        <v>77.94628</v>
      </c>
      <c r="AG1357" s="18">
        <v>40.71323</v>
      </c>
      <c r="AH1357" s="18">
        <v>0.0</v>
      </c>
      <c r="AI1357" s="18">
        <v>34.23886</v>
      </c>
      <c r="AJ1357" s="18">
        <v>41.85737</v>
      </c>
      <c r="AK1357" s="18">
        <v>34.16879</v>
      </c>
      <c r="AL1357" s="19" t="s">
        <v>58</v>
      </c>
      <c r="AM1357" s="19"/>
      <c r="AN1357" s="19"/>
      <c r="AO1357" s="19"/>
      <c r="AP1357" s="19"/>
      <c r="AQ1357" s="19"/>
    </row>
    <row r="1358">
      <c r="A1358" s="14" t="s">
        <v>1970</v>
      </c>
      <c r="B1358" s="14" t="s">
        <v>1994</v>
      </c>
      <c r="C1358" s="14" t="s">
        <v>1966</v>
      </c>
      <c r="D1358" s="14" t="s">
        <v>1993</v>
      </c>
      <c r="E1358" s="14" t="s">
        <v>72</v>
      </c>
      <c r="F1358" s="18">
        <v>5.0</v>
      </c>
      <c r="G1358" s="18">
        <v>0.0</v>
      </c>
      <c r="H1358" s="18">
        <v>16776.0</v>
      </c>
      <c r="I1358" s="18">
        <v>0.0</v>
      </c>
      <c r="J1358" s="18">
        <v>297.3853</v>
      </c>
      <c r="K1358" s="18">
        <v>290.0078</v>
      </c>
      <c r="L1358" s="18">
        <v>290.348</v>
      </c>
      <c r="M1358" s="18">
        <v>156.5378</v>
      </c>
      <c r="N1358" s="18">
        <v>0.539771</v>
      </c>
      <c r="O1358" s="18">
        <v>9.569897</v>
      </c>
      <c r="P1358" s="18">
        <v>30.13053</v>
      </c>
      <c r="Q1358" s="18">
        <v>30.13053</v>
      </c>
      <c r="R1358" s="18">
        <v>39.88938</v>
      </c>
      <c r="S1358" s="18">
        <v>53.88017</v>
      </c>
      <c r="T1358" s="18">
        <v>9.569897</v>
      </c>
      <c r="U1358" s="18">
        <v>30.13053</v>
      </c>
      <c r="V1358" s="18">
        <v>30.13053</v>
      </c>
      <c r="W1358" s="18">
        <v>39.88938</v>
      </c>
      <c r="X1358" s="18">
        <v>53.88017</v>
      </c>
      <c r="Y1358" s="18">
        <v>58.00156</v>
      </c>
      <c r="Z1358" s="18">
        <v>0.0</v>
      </c>
      <c r="AA1358" s="18">
        <v>23.50167</v>
      </c>
      <c r="AB1358" s="18">
        <v>13.86667</v>
      </c>
      <c r="AC1358" s="18">
        <v>37.76664</v>
      </c>
      <c r="AD1358" s="18">
        <v>53.88017</v>
      </c>
      <c r="AE1358" s="18">
        <v>53.88017</v>
      </c>
      <c r="AF1358" s="18">
        <v>77.41744</v>
      </c>
      <c r="AG1358" s="18">
        <v>93.42426</v>
      </c>
      <c r="AH1358" s="18">
        <v>0.0</v>
      </c>
      <c r="AI1358" s="18">
        <v>34.23886</v>
      </c>
      <c r="AJ1358" s="18">
        <v>41.85737</v>
      </c>
      <c r="AK1358" s="18">
        <v>34.16879</v>
      </c>
      <c r="AL1358" s="19" t="s">
        <v>58</v>
      </c>
      <c r="AM1358" s="19"/>
      <c r="AN1358" s="19"/>
      <c r="AO1358" s="19"/>
      <c r="AP1358" s="19"/>
      <c r="AQ1358" s="19"/>
    </row>
    <row r="1359">
      <c r="A1359" s="14" t="s">
        <v>1986</v>
      </c>
      <c r="B1359" s="14" t="s">
        <v>1995</v>
      </c>
      <c r="C1359" s="14" t="s">
        <v>1966</v>
      </c>
      <c r="D1359" s="14" t="s">
        <v>1993</v>
      </c>
      <c r="E1359" s="14" t="s">
        <v>75</v>
      </c>
      <c r="F1359" s="18">
        <v>2.0</v>
      </c>
      <c r="G1359" s="18">
        <v>0.0</v>
      </c>
      <c r="H1359" s="18">
        <v>1325.0</v>
      </c>
      <c r="I1359" s="18">
        <v>0.0</v>
      </c>
      <c r="J1359" s="18">
        <v>38.08825</v>
      </c>
      <c r="K1359" s="18">
        <v>32.21667</v>
      </c>
      <c r="L1359" s="18">
        <v>30.02266</v>
      </c>
      <c r="M1359" s="18">
        <v>26.75251</v>
      </c>
      <c r="N1359" s="18">
        <v>0.830393</v>
      </c>
      <c r="O1359" s="18">
        <v>5.464164</v>
      </c>
      <c r="P1359" s="18">
        <v>5.464164</v>
      </c>
      <c r="Q1359" s="18">
        <v>5.464164</v>
      </c>
      <c r="R1359" s="18">
        <v>26.75251</v>
      </c>
      <c r="S1359" s="18">
        <v>26.75251</v>
      </c>
      <c r="T1359" s="18">
        <v>5.464164</v>
      </c>
      <c r="U1359" s="18">
        <v>5.464164</v>
      </c>
      <c r="V1359" s="18">
        <v>5.464164</v>
      </c>
      <c r="W1359" s="18">
        <v>26.75251</v>
      </c>
      <c r="X1359" s="18">
        <v>26.75251</v>
      </c>
      <c r="Y1359" s="18">
        <v>16.10834</v>
      </c>
      <c r="Z1359" s="18">
        <v>0.0</v>
      </c>
      <c r="AA1359" s="18">
        <v>23.50167</v>
      </c>
      <c r="AB1359" s="18">
        <v>13.86667</v>
      </c>
      <c r="AC1359" s="18">
        <v>37.76664</v>
      </c>
      <c r="AD1359" s="18">
        <v>19.40136</v>
      </c>
      <c r="AE1359" s="18">
        <v>19.40136</v>
      </c>
      <c r="AF1359" s="18">
        <v>18.27406</v>
      </c>
      <c r="AG1359" s="18">
        <v>16.10834</v>
      </c>
      <c r="AH1359" s="18">
        <v>0.0</v>
      </c>
      <c r="AI1359" s="18">
        <v>34.23886</v>
      </c>
      <c r="AJ1359" s="18">
        <v>41.85737</v>
      </c>
      <c r="AK1359" s="18">
        <v>34.16879</v>
      </c>
      <c r="AL1359" s="19" t="s">
        <v>58</v>
      </c>
      <c r="AM1359" s="19"/>
      <c r="AN1359" s="19"/>
      <c r="AO1359" s="19"/>
      <c r="AP1359" s="19"/>
      <c r="AQ1359" s="19"/>
    </row>
    <row r="1360">
      <c r="A1360" s="14" t="s">
        <v>1988</v>
      </c>
      <c r="B1360" s="14" t="s">
        <v>1996</v>
      </c>
      <c r="C1360" s="14" t="s">
        <v>1966</v>
      </c>
      <c r="D1360" s="14" t="s">
        <v>1993</v>
      </c>
      <c r="E1360" s="14" t="s">
        <v>60</v>
      </c>
      <c r="F1360" s="18">
        <v>7.0</v>
      </c>
      <c r="G1360" s="18">
        <v>0.0</v>
      </c>
      <c r="H1360" s="18">
        <v>23806.0</v>
      </c>
      <c r="I1360" s="18">
        <v>0.0</v>
      </c>
      <c r="J1360" s="18">
        <v>281.8202</v>
      </c>
      <c r="K1360" s="18">
        <v>264.3665</v>
      </c>
      <c r="L1360" s="18">
        <v>242.6</v>
      </c>
      <c r="M1360" s="18">
        <v>164.6713</v>
      </c>
      <c r="N1360" s="18">
        <v>0.62289</v>
      </c>
      <c r="O1360" s="18">
        <v>0.0</v>
      </c>
      <c r="P1360" s="18">
        <v>4.692526</v>
      </c>
      <c r="Q1360" s="18">
        <v>19.97227</v>
      </c>
      <c r="R1360" s="18">
        <v>23.50167</v>
      </c>
      <c r="S1360" s="18">
        <v>51.52867</v>
      </c>
      <c r="T1360" s="18">
        <v>4.692526</v>
      </c>
      <c r="U1360" s="18">
        <v>19.97227</v>
      </c>
      <c r="V1360" s="18">
        <v>19.97227</v>
      </c>
      <c r="W1360" s="18">
        <v>51.52867</v>
      </c>
      <c r="X1360" s="18">
        <v>57.08543</v>
      </c>
      <c r="Y1360" s="18">
        <v>37.76664</v>
      </c>
      <c r="Z1360" s="18">
        <v>0.0</v>
      </c>
      <c r="AA1360" s="18">
        <v>23.50167</v>
      </c>
      <c r="AB1360" s="18">
        <v>13.86667</v>
      </c>
      <c r="AC1360" s="18">
        <v>37.76664</v>
      </c>
      <c r="AD1360" s="18">
        <v>21.94795</v>
      </c>
      <c r="AE1360" s="18">
        <v>23.50167</v>
      </c>
      <c r="AF1360" s="18">
        <v>34.2309</v>
      </c>
      <c r="AG1360" s="18">
        <v>37.76664</v>
      </c>
      <c r="AH1360" s="18">
        <v>0.0</v>
      </c>
      <c r="AI1360" s="18">
        <v>34.23886</v>
      </c>
      <c r="AJ1360" s="18">
        <v>41.85737</v>
      </c>
      <c r="AK1360" s="18">
        <v>34.16879</v>
      </c>
      <c r="AL1360" s="19" t="s">
        <v>58</v>
      </c>
      <c r="AM1360" s="19"/>
      <c r="AN1360" s="19"/>
      <c r="AO1360" s="19"/>
      <c r="AP1360" s="19"/>
      <c r="AQ1360" s="19"/>
    </row>
    <row r="1361">
      <c r="A1361" s="14" t="s">
        <v>1972</v>
      </c>
      <c r="B1361" s="14" t="s">
        <v>1997</v>
      </c>
      <c r="C1361" s="14" t="s">
        <v>1966</v>
      </c>
      <c r="D1361" s="14" t="s">
        <v>1993</v>
      </c>
      <c r="E1361" s="20">
        <v>46300.0</v>
      </c>
      <c r="F1361" s="18">
        <v>25.0</v>
      </c>
      <c r="G1361" s="18">
        <v>1.0</v>
      </c>
      <c r="H1361" s="18">
        <v>35576.0</v>
      </c>
      <c r="I1361" s="18">
        <v>29.0</v>
      </c>
      <c r="J1361" s="18">
        <v>503.9599</v>
      </c>
      <c r="K1361" s="18">
        <v>456.9533</v>
      </c>
      <c r="L1361" s="18">
        <v>463.7296</v>
      </c>
      <c r="M1361" s="18">
        <v>250.2986</v>
      </c>
      <c r="N1361" s="18">
        <v>0.547755</v>
      </c>
      <c r="O1361" s="18">
        <v>0.0</v>
      </c>
      <c r="P1361" s="18">
        <v>0.45</v>
      </c>
      <c r="Q1361" s="18">
        <v>6.04616</v>
      </c>
      <c r="R1361" s="18">
        <v>12.23931</v>
      </c>
      <c r="S1361" s="18">
        <v>22.45989</v>
      </c>
      <c r="T1361" s="18">
        <v>6.04616</v>
      </c>
      <c r="U1361" s="18">
        <v>7.764032</v>
      </c>
      <c r="V1361" s="18">
        <v>10.57797</v>
      </c>
      <c r="W1361" s="18">
        <v>17.61279</v>
      </c>
      <c r="X1361" s="18">
        <v>31.54846</v>
      </c>
      <c r="Y1361" s="18">
        <v>18.27813</v>
      </c>
      <c r="Z1361" s="18">
        <v>0.0</v>
      </c>
      <c r="AA1361" s="18">
        <v>23.50167</v>
      </c>
      <c r="AB1361" s="18">
        <v>13.86667</v>
      </c>
      <c r="AC1361" s="18">
        <v>37.76664</v>
      </c>
      <c r="AD1361" s="18">
        <v>17.61279</v>
      </c>
      <c r="AE1361" s="18">
        <v>31.54846</v>
      </c>
      <c r="AF1361" s="18">
        <v>149.4856</v>
      </c>
      <c r="AG1361" s="18">
        <v>46.41427</v>
      </c>
      <c r="AH1361" s="18">
        <v>0.0</v>
      </c>
      <c r="AI1361" s="18">
        <v>34.23886</v>
      </c>
      <c r="AJ1361" s="18">
        <v>41.85737</v>
      </c>
      <c r="AK1361" s="18">
        <v>34.16879</v>
      </c>
      <c r="AL1361" s="19" t="s">
        <v>58</v>
      </c>
      <c r="AM1361" s="19"/>
      <c r="AN1361" s="19"/>
      <c r="AO1361" s="19"/>
      <c r="AP1361" s="19"/>
      <c r="AQ1361" s="19"/>
    </row>
    <row r="1362">
      <c r="A1362" s="14" t="s">
        <v>1974</v>
      </c>
      <c r="B1362" s="14" t="s">
        <v>1998</v>
      </c>
      <c r="C1362" s="14" t="s">
        <v>1966</v>
      </c>
      <c r="D1362" s="14" t="s">
        <v>1993</v>
      </c>
      <c r="E1362" s="14" t="s">
        <v>62</v>
      </c>
      <c r="F1362" s="18">
        <v>42.0</v>
      </c>
      <c r="G1362" s="18">
        <v>0.0</v>
      </c>
      <c r="H1362" s="18">
        <v>0.0</v>
      </c>
      <c r="I1362" s="18">
        <v>0.0</v>
      </c>
      <c r="J1362" s="18">
        <v>0.0</v>
      </c>
      <c r="K1362" s="18">
        <v>0.0</v>
      </c>
      <c r="L1362" s="18">
        <v>0.0</v>
      </c>
      <c r="M1362" s="18">
        <v>0.0</v>
      </c>
      <c r="N1362" s="18">
        <v>0.0</v>
      </c>
      <c r="O1362" s="18">
        <v>0.0</v>
      </c>
      <c r="P1362" s="18">
        <v>0.0</v>
      </c>
      <c r="Q1362" s="18">
        <v>0.0</v>
      </c>
      <c r="R1362" s="18">
        <v>0.0</v>
      </c>
      <c r="S1362" s="18">
        <v>0.0</v>
      </c>
      <c r="T1362" s="18">
        <v>0.0</v>
      </c>
      <c r="U1362" s="18">
        <v>0.0</v>
      </c>
      <c r="V1362" s="18">
        <v>0.0</v>
      </c>
      <c r="W1362" s="18">
        <v>0.0</v>
      </c>
      <c r="X1362" s="18">
        <v>0.0</v>
      </c>
      <c r="Y1362" s="18">
        <v>0.0</v>
      </c>
      <c r="Z1362" s="18">
        <v>0.0</v>
      </c>
      <c r="AA1362" s="18">
        <v>23.50167</v>
      </c>
      <c r="AB1362" s="18">
        <v>13.86667</v>
      </c>
      <c r="AC1362" s="18">
        <v>37.76664</v>
      </c>
      <c r="AD1362" s="18">
        <v>0.0</v>
      </c>
      <c r="AE1362" s="18">
        <v>0.0</v>
      </c>
      <c r="AF1362" s="18">
        <v>0.0</v>
      </c>
      <c r="AG1362" s="18">
        <v>0.0</v>
      </c>
      <c r="AH1362" s="18">
        <v>0.0</v>
      </c>
      <c r="AI1362" s="18">
        <v>34.23886</v>
      </c>
      <c r="AJ1362" s="18">
        <v>41.85737</v>
      </c>
      <c r="AK1362" s="18">
        <v>34.16879</v>
      </c>
      <c r="AL1362" s="19" t="s">
        <v>58</v>
      </c>
      <c r="AM1362" s="19"/>
      <c r="AN1362" s="19"/>
      <c r="AO1362" s="19"/>
      <c r="AP1362" s="19"/>
      <c r="AQ1362" s="19"/>
    </row>
    <row r="1363">
      <c r="A1363" s="14" t="s">
        <v>1964</v>
      </c>
      <c r="B1363" s="14" t="s">
        <v>1999</v>
      </c>
      <c r="C1363" s="14" t="s">
        <v>1966</v>
      </c>
      <c r="D1363" s="14" t="s">
        <v>2000</v>
      </c>
      <c r="E1363" s="14" t="s">
        <v>88</v>
      </c>
      <c r="F1363" s="18">
        <v>10.0</v>
      </c>
      <c r="G1363" s="18">
        <v>0.0</v>
      </c>
      <c r="H1363" s="18">
        <v>10037.0</v>
      </c>
      <c r="I1363" s="18">
        <v>0.0</v>
      </c>
      <c r="J1363" s="18">
        <v>933.9303</v>
      </c>
      <c r="K1363" s="18">
        <v>895.2491</v>
      </c>
      <c r="L1363" s="18">
        <v>839.3934</v>
      </c>
      <c r="M1363" s="18">
        <v>757.475</v>
      </c>
      <c r="N1363" s="18">
        <v>0.846105</v>
      </c>
      <c r="O1363" s="18">
        <v>0.0</v>
      </c>
      <c r="P1363" s="18">
        <v>0.0</v>
      </c>
      <c r="Q1363" s="18">
        <v>0.0</v>
      </c>
      <c r="R1363" s="18">
        <v>2.433333</v>
      </c>
      <c r="S1363" s="18">
        <v>109.8863</v>
      </c>
      <c r="T1363" s="18">
        <v>2.433333</v>
      </c>
      <c r="U1363" s="18">
        <v>25.4545</v>
      </c>
      <c r="V1363" s="18">
        <v>25.4545</v>
      </c>
      <c r="W1363" s="18">
        <v>109.8863</v>
      </c>
      <c r="X1363" s="18">
        <v>302.6626</v>
      </c>
      <c r="Y1363" s="18">
        <v>89.52491</v>
      </c>
      <c r="Z1363" s="18">
        <v>0.0</v>
      </c>
      <c r="AA1363" s="18">
        <v>80.4624</v>
      </c>
      <c r="AB1363" s="18">
        <v>81.86055</v>
      </c>
      <c r="AC1363" s="18">
        <v>89.52491</v>
      </c>
      <c r="AD1363" s="18">
        <v>15.61667</v>
      </c>
      <c r="AE1363" s="18">
        <v>25.4545</v>
      </c>
      <c r="AF1363" s="18">
        <v>85.85404</v>
      </c>
      <c r="AG1363" s="18">
        <v>15.61667</v>
      </c>
      <c r="AH1363" s="18">
        <v>0.0</v>
      </c>
      <c r="AI1363" s="18">
        <v>34.23886</v>
      </c>
      <c r="AJ1363" s="18">
        <v>41.85737</v>
      </c>
      <c r="AK1363" s="18">
        <v>34.16879</v>
      </c>
      <c r="AL1363" s="19" t="s">
        <v>58</v>
      </c>
      <c r="AM1363" s="19"/>
      <c r="AN1363" s="19"/>
      <c r="AO1363" s="19"/>
      <c r="AP1363" s="19"/>
      <c r="AQ1363" s="19"/>
    </row>
    <row r="1364">
      <c r="A1364" s="14" t="s">
        <v>1968</v>
      </c>
      <c r="B1364" s="14" t="s">
        <v>2001</v>
      </c>
      <c r="C1364" s="14" t="s">
        <v>1966</v>
      </c>
      <c r="D1364" s="14" t="s">
        <v>2000</v>
      </c>
      <c r="E1364" s="17">
        <v>46310.0</v>
      </c>
      <c r="F1364" s="18">
        <v>12.0</v>
      </c>
      <c r="G1364" s="18">
        <v>0.0</v>
      </c>
      <c r="H1364" s="18">
        <v>22599.0</v>
      </c>
      <c r="I1364" s="18">
        <v>0.0</v>
      </c>
      <c r="J1364" s="18">
        <v>1267.312</v>
      </c>
      <c r="K1364" s="18">
        <v>1303.116</v>
      </c>
      <c r="L1364" s="18">
        <v>1278.106</v>
      </c>
      <c r="M1364" s="18">
        <v>876.3632</v>
      </c>
      <c r="N1364" s="18">
        <v>0.672514</v>
      </c>
      <c r="O1364" s="18">
        <v>0.0</v>
      </c>
      <c r="P1364" s="18">
        <v>15.7184</v>
      </c>
      <c r="Q1364" s="18">
        <v>37.32948</v>
      </c>
      <c r="R1364" s="18">
        <v>75.9821</v>
      </c>
      <c r="S1364" s="18">
        <v>112.8553</v>
      </c>
      <c r="T1364" s="18">
        <v>37.32948</v>
      </c>
      <c r="U1364" s="18">
        <v>45.19458</v>
      </c>
      <c r="V1364" s="18">
        <v>59.21019</v>
      </c>
      <c r="W1364" s="18">
        <v>80.4624</v>
      </c>
      <c r="X1364" s="18">
        <v>206.8581</v>
      </c>
      <c r="Y1364" s="18">
        <v>108.593</v>
      </c>
      <c r="Z1364" s="18">
        <v>0.0</v>
      </c>
      <c r="AA1364" s="18">
        <v>80.4624</v>
      </c>
      <c r="AB1364" s="18">
        <v>81.86055</v>
      </c>
      <c r="AC1364" s="18">
        <v>89.52491</v>
      </c>
      <c r="AD1364" s="18">
        <v>45.19458</v>
      </c>
      <c r="AE1364" s="18">
        <v>66.02827</v>
      </c>
      <c r="AF1364" s="18">
        <v>77.94628</v>
      </c>
      <c r="AG1364" s="18">
        <v>40.71323</v>
      </c>
      <c r="AH1364" s="18">
        <v>0.0</v>
      </c>
      <c r="AI1364" s="18">
        <v>34.23886</v>
      </c>
      <c r="AJ1364" s="18">
        <v>41.85737</v>
      </c>
      <c r="AK1364" s="18">
        <v>34.16879</v>
      </c>
      <c r="AL1364" s="19" t="s">
        <v>58</v>
      </c>
      <c r="AM1364" s="19"/>
      <c r="AN1364" s="19"/>
      <c r="AO1364" s="19"/>
      <c r="AP1364" s="19"/>
      <c r="AQ1364" s="19"/>
    </row>
    <row r="1365">
      <c r="A1365" s="14" t="s">
        <v>1970</v>
      </c>
      <c r="B1365" s="14" t="s">
        <v>2002</v>
      </c>
      <c r="C1365" s="14" t="s">
        <v>1966</v>
      </c>
      <c r="D1365" s="14" t="s">
        <v>2000</v>
      </c>
      <c r="E1365" s="14" t="s">
        <v>72</v>
      </c>
      <c r="F1365" s="18">
        <v>3.0</v>
      </c>
      <c r="G1365" s="18">
        <v>0.0</v>
      </c>
      <c r="H1365" s="18">
        <v>4263.0</v>
      </c>
      <c r="I1365" s="18">
        <v>0.0</v>
      </c>
      <c r="J1365" s="18">
        <v>302.762</v>
      </c>
      <c r="K1365" s="18">
        <v>310.5456</v>
      </c>
      <c r="L1365" s="18">
        <v>309.0909</v>
      </c>
      <c r="M1365" s="18">
        <v>232.0731</v>
      </c>
      <c r="N1365" s="18">
        <v>0.747308</v>
      </c>
      <c r="O1365" s="18">
        <v>32.80989</v>
      </c>
      <c r="P1365" s="18">
        <v>32.80989</v>
      </c>
      <c r="Q1365" s="18">
        <v>32.80989</v>
      </c>
      <c r="R1365" s="18">
        <v>45.66264</v>
      </c>
      <c r="S1365" s="18">
        <v>232.0731</v>
      </c>
      <c r="T1365" s="18">
        <v>32.80989</v>
      </c>
      <c r="U1365" s="18">
        <v>32.80989</v>
      </c>
      <c r="V1365" s="18">
        <v>32.80989</v>
      </c>
      <c r="W1365" s="18">
        <v>45.66264</v>
      </c>
      <c r="X1365" s="18">
        <v>232.0731</v>
      </c>
      <c r="Y1365" s="18">
        <v>103.5152</v>
      </c>
      <c r="Z1365" s="18">
        <v>0.0</v>
      </c>
      <c r="AA1365" s="18">
        <v>80.4624</v>
      </c>
      <c r="AB1365" s="18">
        <v>81.86055</v>
      </c>
      <c r="AC1365" s="18">
        <v>89.52491</v>
      </c>
      <c r="AD1365" s="18">
        <v>53.88017</v>
      </c>
      <c r="AE1365" s="18">
        <v>53.88017</v>
      </c>
      <c r="AF1365" s="18">
        <v>77.41744</v>
      </c>
      <c r="AG1365" s="18">
        <v>93.42426</v>
      </c>
      <c r="AH1365" s="18">
        <v>0.0</v>
      </c>
      <c r="AI1365" s="18">
        <v>34.23886</v>
      </c>
      <c r="AJ1365" s="18">
        <v>41.85737</v>
      </c>
      <c r="AK1365" s="18">
        <v>34.16879</v>
      </c>
      <c r="AL1365" s="19" t="s">
        <v>58</v>
      </c>
      <c r="AM1365" s="19"/>
      <c r="AN1365" s="19"/>
      <c r="AO1365" s="19"/>
      <c r="AP1365" s="19"/>
      <c r="AQ1365" s="19"/>
    </row>
    <row r="1366">
      <c r="A1366" s="14" t="s">
        <v>1986</v>
      </c>
      <c r="B1366" s="14" t="s">
        <v>2003</v>
      </c>
      <c r="C1366" s="14" t="s">
        <v>1966</v>
      </c>
      <c r="D1366" s="14" t="s">
        <v>2000</v>
      </c>
      <c r="E1366" s="14" t="s">
        <v>75</v>
      </c>
      <c r="F1366" s="18">
        <v>1.0</v>
      </c>
      <c r="G1366" s="18">
        <v>0.0</v>
      </c>
      <c r="H1366" s="18">
        <v>1782.0</v>
      </c>
      <c r="I1366" s="18">
        <v>0.0</v>
      </c>
      <c r="J1366" s="18">
        <v>34.57788</v>
      </c>
      <c r="K1366" s="18">
        <v>34.16879</v>
      </c>
      <c r="L1366" s="18">
        <v>25.93308</v>
      </c>
      <c r="M1366" s="18">
        <v>34.16879</v>
      </c>
      <c r="N1366" s="18">
        <v>1.0</v>
      </c>
      <c r="O1366" s="18">
        <v>34.16879</v>
      </c>
      <c r="P1366" s="18">
        <v>34.16879</v>
      </c>
      <c r="Q1366" s="18">
        <v>34.16879</v>
      </c>
      <c r="R1366" s="18">
        <v>34.16879</v>
      </c>
      <c r="S1366" s="18">
        <v>34.16879</v>
      </c>
      <c r="T1366" s="18">
        <v>34.16879</v>
      </c>
      <c r="U1366" s="18">
        <v>34.16879</v>
      </c>
      <c r="V1366" s="18">
        <v>34.16879</v>
      </c>
      <c r="W1366" s="18">
        <v>34.16879</v>
      </c>
      <c r="X1366" s="18">
        <v>34.16879</v>
      </c>
      <c r="Y1366" s="18">
        <v>34.16879</v>
      </c>
      <c r="Z1366" s="18">
        <v>0.0</v>
      </c>
      <c r="AA1366" s="18">
        <v>80.4624</v>
      </c>
      <c r="AB1366" s="18">
        <v>81.86055</v>
      </c>
      <c r="AC1366" s="18">
        <v>89.52491</v>
      </c>
      <c r="AD1366" s="18">
        <v>19.40136</v>
      </c>
      <c r="AE1366" s="18">
        <v>19.40136</v>
      </c>
      <c r="AF1366" s="18">
        <v>18.27406</v>
      </c>
      <c r="AG1366" s="18">
        <v>16.10834</v>
      </c>
      <c r="AH1366" s="18">
        <v>0.0</v>
      </c>
      <c r="AI1366" s="18">
        <v>34.23886</v>
      </c>
      <c r="AJ1366" s="18">
        <v>41.85737</v>
      </c>
      <c r="AK1366" s="18">
        <v>34.16879</v>
      </c>
      <c r="AL1366" s="19" t="s">
        <v>58</v>
      </c>
      <c r="AM1366" s="19"/>
      <c r="AN1366" s="19"/>
      <c r="AO1366" s="19"/>
      <c r="AP1366" s="19"/>
      <c r="AQ1366" s="19"/>
    </row>
    <row r="1367">
      <c r="A1367" s="14" t="s">
        <v>1988</v>
      </c>
      <c r="B1367" s="14" t="s">
        <v>2004</v>
      </c>
      <c r="C1367" s="14" t="s">
        <v>1966</v>
      </c>
      <c r="D1367" s="14" t="s">
        <v>2000</v>
      </c>
      <c r="E1367" s="14" t="s">
        <v>60</v>
      </c>
      <c r="F1367" s="18">
        <v>6.0</v>
      </c>
      <c r="G1367" s="18">
        <v>0.0</v>
      </c>
      <c r="H1367" s="18">
        <v>8500.0</v>
      </c>
      <c r="I1367" s="18">
        <v>0.0</v>
      </c>
      <c r="J1367" s="18">
        <v>112.9752</v>
      </c>
      <c r="K1367" s="18">
        <v>106.6635</v>
      </c>
      <c r="L1367" s="18">
        <v>93.9436</v>
      </c>
      <c r="M1367" s="18">
        <v>76.75106</v>
      </c>
      <c r="N1367" s="18">
        <v>0.719562</v>
      </c>
      <c r="O1367" s="18">
        <v>0.0</v>
      </c>
      <c r="P1367" s="18">
        <v>4.468848</v>
      </c>
      <c r="Q1367" s="18">
        <v>4.468848</v>
      </c>
      <c r="R1367" s="18">
        <v>20.69309</v>
      </c>
      <c r="S1367" s="18">
        <v>35.18148</v>
      </c>
      <c r="T1367" s="18">
        <v>4.468848</v>
      </c>
      <c r="U1367" s="18">
        <v>4.750546</v>
      </c>
      <c r="V1367" s="18">
        <v>4.750546</v>
      </c>
      <c r="W1367" s="18">
        <v>20.69309</v>
      </c>
      <c r="X1367" s="18">
        <v>35.18148</v>
      </c>
      <c r="Y1367" s="18">
        <v>17.77726</v>
      </c>
      <c r="Z1367" s="18">
        <v>0.0</v>
      </c>
      <c r="AA1367" s="18">
        <v>80.4624</v>
      </c>
      <c r="AB1367" s="18">
        <v>81.86055</v>
      </c>
      <c r="AC1367" s="18">
        <v>89.52491</v>
      </c>
      <c r="AD1367" s="18">
        <v>21.94795</v>
      </c>
      <c r="AE1367" s="18">
        <v>23.50167</v>
      </c>
      <c r="AF1367" s="18">
        <v>34.2309</v>
      </c>
      <c r="AG1367" s="18">
        <v>37.76664</v>
      </c>
      <c r="AH1367" s="18">
        <v>0.0</v>
      </c>
      <c r="AI1367" s="18">
        <v>34.23886</v>
      </c>
      <c r="AJ1367" s="18">
        <v>41.85737</v>
      </c>
      <c r="AK1367" s="18">
        <v>34.16879</v>
      </c>
      <c r="AL1367" s="19" t="s">
        <v>58</v>
      </c>
      <c r="AM1367" s="19"/>
      <c r="AN1367" s="19"/>
      <c r="AO1367" s="19"/>
      <c r="AP1367" s="19"/>
      <c r="AQ1367" s="19"/>
    </row>
    <row r="1368">
      <c r="A1368" s="14" t="s">
        <v>1972</v>
      </c>
      <c r="B1368" s="14" t="s">
        <v>2005</v>
      </c>
      <c r="C1368" s="14" t="s">
        <v>1966</v>
      </c>
      <c r="D1368" s="14" t="s">
        <v>2000</v>
      </c>
      <c r="E1368" s="20">
        <v>46300.0</v>
      </c>
      <c r="F1368" s="18">
        <v>20.0</v>
      </c>
      <c r="G1368" s="18">
        <v>0.0</v>
      </c>
      <c r="H1368" s="18">
        <v>64992.0</v>
      </c>
      <c r="I1368" s="18">
        <v>0.0</v>
      </c>
      <c r="J1368" s="18">
        <v>7300.397</v>
      </c>
      <c r="K1368" s="18">
        <v>7337.244</v>
      </c>
      <c r="L1368" s="18">
        <v>7183.502</v>
      </c>
      <c r="M1368" s="18">
        <v>5243.056</v>
      </c>
      <c r="N1368" s="18">
        <v>0.714581</v>
      </c>
      <c r="O1368" s="18">
        <v>3.183554</v>
      </c>
      <c r="P1368" s="18">
        <v>9.404133</v>
      </c>
      <c r="Q1368" s="18">
        <v>34.91109</v>
      </c>
      <c r="R1368" s="18">
        <v>148.5877</v>
      </c>
      <c r="S1368" s="18">
        <v>380.297</v>
      </c>
      <c r="T1368" s="18">
        <v>5.942156</v>
      </c>
      <c r="U1368" s="18">
        <v>13.32463</v>
      </c>
      <c r="V1368" s="18">
        <v>38.82354</v>
      </c>
      <c r="W1368" s="18">
        <v>149.677</v>
      </c>
      <c r="X1368" s="18">
        <v>380.297</v>
      </c>
      <c r="Y1368" s="18">
        <v>366.8622</v>
      </c>
      <c r="Z1368" s="18">
        <v>0.0</v>
      </c>
      <c r="AA1368" s="18">
        <v>80.4624</v>
      </c>
      <c r="AB1368" s="18">
        <v>81.86055</v>
      </c>
      <c r="AC1368" s="18">
        <v>89.52491</v>
      </c>
      <c r="AD1368" s="18">
        <v>17.61279</v>
      </c>
      <c r="AE1368" s="18">
        <v>31.54846</v>
      </c>
      <c r="AF1368" s="18">
        <v>149.4856</v>
      </c>
      <c r="AG1368" s="18">
        <v>46.41427</v>
      </c>
      <c r="AH1368" s="18">
        <v>0.0</v>
      </c>
      <c r="AI1368" s="18">
        <v>34.23886</v>
      </c>
      <c r="AJ1368" s="18">
        <v>41.85737</v>
      </c>
      <c r="AK1368" s="18">
        <v>34.16879</v>
      </c>
      <c r="AL1368" s="19" t="s">
        <v>58</v>
      </c>
      <c r="AM1368" s="19"/>
      <c r="AN1368" s="19"/>
      <c r="AO1368" s="19"/>
      <c r="AP1368" s="19"/>
      <c r="AQ1368" s="19"/>
    </row>
    <row r="1369">
      <c r="A1369" s="14" t="s">
        <v>1974</v>
      </c>
      <c r="B1369" s="14" t="s">
        <v>2006</v>
      </c>
      <c r="C1369" s="14" t="s">
        <v>1966</v>
      </c>
      <c r="D1369" s="14" t="s">
        <v>2000</v>
      </c>
      <c r="E1369" s="14" t="s">
        <v>62</v>
      </c>
      <c r="F1369" s="18">
        <v>70.0</v>
      </c>
      <c r="G1369" s="18">
        <v>1.0</v>
      </c>
      <c r="H1369" s="18">
        <v>148.0</v>
      </c>
      <c r="I1369" s="18">
        <v>148.0</v>
      </c>
      <c r="J1369" s="18">
        <v>0.0</v>
      </c>
      <c r="K1369" s="18">
        <v>0.0</v>
      </c>
      <c r="L1369" s="18">
        <v>0.0</v>
      </c>
      <c r="M1369" s="18">
        <v>0.0</v>
      </c>
      <c r="N1369" s="18">
        <v>0.0</v>
      </c>
      <c r="O1369" s="18">
        <v>0.0</v>
      </c>
      <c r="P1369" s="18">
        <v>0.0</v>
      </c>
      <c r="Q1369" s="18">
        <v>0.0</v>
      </c>
      <c r="R1369" s="18">
        <v>0.0</v>
      </c>
      <c r="S1369" s="18">
        <v>0.0</v>
      </c>
      <c r="T1369" s="18">
        <v>0.0</v>
      </c>
      <c r="U1369" s="18">
        <v>0.0</v>
      </c>
      <c r="V1369" s="18">
        <v>0.0</v>
      </c>
      <c r="W1369" s="18">
        <v>0.0</v>
      </c>
      <c r="X1369" s="18">
        <v>0.0</v>
      </c>
      <c r="Y1369" s="18">
        <v>0.0</v>
      </c>
      <c r="Z1369" s="18">
        <v>0.0</v>
      </c>
      <c r="AA1369" s="18">
        <v>80.4624</v>
      </c>
      <c r="AB1369" s="18">
        <v>81.86055</v>
      </c>
      <c r="AC1369" s="18">
        <v>89.52491</v>
      </c>
      <c r="AD1369" s="18">
        <v>0.0</v>
      </c>
      <c r="AE1369" s="18">
        <v>0.0</v>
      </c>
      <c r="AF1369" s="18">
        <v>0.0</v>
      </c>
      <c r="AG1369" s="18">
        <v>0.0</v>
      </c>
      <c r="AH1369" s="18">
        <v>0.0</v>
      </c>
      <c r="AI1369" s="18">
        <v>34.23886</v>
      </c>
      <c r="AJ1369" s="18">
        <v>41.85737</v>
      </c>
      <c r="AK1369" s="18">
        <v>34.16879</v>
      </c>
      <c r="AL1369" s="19" t="s">
        <v>58</v>
      </c>
      <c r="AM1369" s="19"/>
      <c r="AN1369" s="19"/>
      <c r="AO1369" s="19"/>
      <c r="AP1369" s="19"/>
      <c r="AQ1369" s="19"/>
    </row>
    <row r="1370">
      <c r="A1370" s="14" t="s">
        <v>2007</v>
      </c>
      <c r="B1370" s="14" t="s">
        <v>2008</v>
      </c>
      <c r="C1370" s="14" t="s">
        <v>2009</v>
      </c>
      <c r="D1370" s="14" t="s">
        <v>2010</v>
      </c>
      <c r="E1370" s="14" t="s">
        <v>62</v>
      </c>
      <c r="F1370" s="18">
        <v>2.0</v>
      </c>
      <c r="G1370" s="18">
        <v>0.0</v>
      </c>
      <c r="H1370" s="18">
        <v>0.0</v>
      </c>
      <c r="I1370" s="18">
        <v>0.0</v>
      </c>
      <c r="J1370" s="18">
        <v>0.0</v>
      </c>
      <c r="K1370" s="18">
        <v>0.0</v>
      </c>
      <c r="L1370" s="18">
        <v>0.0</v>
      </c>
      <c r="M1370" s="18">
        <v>0.0</v>
      </c>
      <c r="N1370" s="18">
        <v>0.0</v>
      </c>
      <c r="O1370" s="18">
        <v>0.0</v>
      </c>
      <c r="P1370" s="18">
        <v>0.0</v>
      </c>
      <c r="Q1370" s="18">
        <v>0.0</v>
      </c>
      <c r="R1370" s="18">
        <v>0.0</v>
      </c>
      <c r="S1370" s="18">
        <v>0.0</v>
      </c>
      <c r="T1370" s="18">
        <v>0.0</v>
      </c>
      <c r="U1370" s="18">
        <v>0.0</v>
      </c>
      <c r="V1370" s="18">
        <v>0.0</v>
      </c>
      <c r="W1370" s="18">
        <v>0.0</v>
      </c>
      <c r="X1370" s="18">
        <v>0.0</v>
      </c>
      <c r="Y1370" s="18">
        <v>0.0</v>
      </c>
      <c r="Z1370" s="18">
        <v>0.0</v>
      </c>
      <c r="AA1370" s="18">
        <v>0.0</v>
      </c>
      <c r="AB1370" s="18">
        <v>0.0</v>
      </c>
      <c r="AC1370" s="18">
        <v>0.0</v>
      </c>
      <c r="AD1370" s="18">
        <v>0.0</v>
      </c>
      <c r="AE1370" s="18">
        <v>0.0</v>
      </c>
      <c r="AF1370" s="18">
        <v>0.0</v>
      </c>
      <c r="AG1370" s="18">
        <v>0.0</v>
      </c>
      <c r="AH1370" s="18">
        <v>0.0</v>
      </c>
      <c r="AI1370" s="18">
        <v>0.0</v>
      </c>
      <c r="AJ1370" s="18">
        <v>0.0</v>
      </c>
      <c r="AK1370" s="18">
        <v>0.0</v>
      </c>
      <c r="AL1370" s="19" t="s">
        <v>58</v>
      </c>
      <c r="AM1370" s="19"/>
      <c r="AN1370" s="19"/>
      <c r="AO1370" s="19"/>
      <c r="AP1370" s="19"/>
      <c r="AQ1370" s="19"/>
    </row>
    <row r="1371">
      <c r="A1371" s="14" t="s">
        <v>2007</v>
      </c>
      <c r="B1371" s="14" t="s">
        <v>2011</v>
      </c>
      <c r="C1371" s="14" t="s">
        <v>2009</v>
      </c>
      <c r="D1371" s="14" t="s">
        <v>2012</v>
      </c>
      <c r="E1371" s="14" t="s">
        <v>62</v>
      </c>
      <c r="F1371" s="18">
        <v>5.0</v>
      </c>
      <c r="G1371" s="18">
        <v>0.0</v>
      </c>
      <c r="H1371" s="18">
        <v>0.0</v>
      </c>
      <c r="I1371" s="18">
        <v>0.0</v>
      </c>
      <c r="J1371" s="18">
        <v>0.0</v>
      </c>
      <c r="K1371" s="18">
        <v>0.0</v>
      </c>
      <c r="L1371" s="18">
        <v>0.0</v>
      </c>
      <c r="M1371" s="18">
        <v>0.0</v>
      </c>
      <c r="N1371" s="18">
        <v>0.0</v>
      </c>
      <c r="O1371" s="18">
        <v>0.0</v>
      </c>
      <c r="P1371" s="18">
        <v>0.0</v>
      </c>
      <c r="Q1371" s="18">
        <v>0.0</v>
      </c>
      <c r="R1371" s="18">
        <v>0.0</v>
      </c>
      <c r="S1371" s="18">
        <v>0.0</v>
      </c>
      <c r="T1371" s="18">
        <v>0.0</v>
      </c>
      <c r="U1371" s="18">
        <v>0.0</v>
      </c>
      <c r="V1371" s="18">
        <v>0.0</v>
      </c>
      <c r="W1371" s="18">
        <v>0.0</v>
      </c>
      <c r="X1371" s="18">
        <v>0.0</v>
      </c>
      <c r="Y1371" s="18">
        <v>0.0</v>
      </c>
      <c r="Z1371" s="18">
        <v>0.0</v>
      </c>
      <c r="AA1371" s="18">
        <v>0.0</v>
      </c>
      <c r="AB1371" s="18">
        <v>0.0</v>
      </c>
      <c r="AC1371" s="18">
        <v>0.0</v>
      </c>
      <c r="AD1371" s="18">
        <v>0.0</v>
      </c>
      <c r="AE1371" s="18">
        <v>0.0</v>
      </c>
      <c r="AF1371" s="18">
        <v>0.0</v>
      </c>
      <c r="AG1371" s="18">
        <v>0.0</v>
      </c>
      <c r="AH1371" s="18">
        <v>0.0</v>
      </c>
      <c r="AI1371" s="18">
        <v>0.0</v>
      </c>
      <c r="AJ1371" s="18">
        <v>0.0</v>
      </c>
      <c r="AK1371" s="18">
        <v>0.0</v>
      </c>
      <c r="AL1371" s="19" t="s">
        <v>58</v>
      </c>
      <c r="AM1371" s="19"/>
      <c r="AN1371" s="19"/>
      <c r="AO1371" s="19"/>
      <c r="AP1371" s="19"/>
      <c r="AQ1371" s="19"/>
    </row>
    <row r="1372">
      <c r="A1372" s="14" t="s">
        <v>2013</v>
      </c>
      <c r="B1372" s="14" t="s">
        <v>2014</v>
      </c>
      <c r="C1372" s="14" t="s">
        <v>2009</v>
      </c>
      <c r="D1372" s="14" t="s">
        <v>2015</v>
      </c>
      <c r="E1372" s="14" t="s">
        <v>60</v>
      </c>
      <c r="F1372" s="18">
        <v>1.0</v>
      </c>
      <c r="G1372" s="18">
        <v>0.0</v>
      </c>
      <c r="H1372" s="18">
        <v>0.0</v>
      </c>
      <c r="I1372" s="18">
        <v>0.0</v>
      </c>
      <c r="J1372" s="18">
        <v>0.0</v>
      </c>
      <c r="K1372" s="18">
        <v>0.0</v>
      </c>
      <c r="L1372" s="18">
        <v>0.0</v>
      </c>
      <c r="M1372" s="18">
        <v>0.0</v>
      </c>
      <c r="N1372" s="18">
        <v>0.0</v>
      </c>
      <c r="O1372" s="18">
        <v>0.0</v>
      </c>
      <c r="P1372" s="18">
        <v>0.0</v>
      </c>
      <c r="Q1372" s="18">
        <v>0.0</v>
      </c>
      <c r="R1372" s="18">
        <v>0.0</v>
      </c>
      <c r="S1372" s="18">
        <v>0.0</v>
      </c>
      <c r="T1372" s="18">
        <v>0.0</v>
      </c>
      <c r="U1372" s="18">
        <v>0.0</v>
      </c>
      <c r="V1372" s="18">
        <v>0.0</v>
      </c>
      <c r="W1372" s="18">
        <v>0.0</v>
      </c>
      <c r="X1372" s="18">
        <v>0.0</v>
      </c>
      <c r="Y1372" s="18">
        <v>0.0</v>
      </c>
      <c r="Z1372" s="18">
        <v>0.0</v>
      </c>
      <c r="AA1372" s="18">
        <v>0.0</v>
      </c>
      <c r="AB1372" s="18">
        <v>0.0</v>
      </c>
      <c r="AC1372" s="18">
        <v>0.0</v>
      </c>
      <c r="AD1372" s="18">
        <v>0.0</v>
      </c>
      <c r="AE1372" s="18">
        <v>0.0</v>
      </c>
      <c r="AF1372" s="18">
        <v>0.0</v>
      </c>
      <c r="AG1372" s="18">
        <v>0.0</v>
      </c>
      <c r="AH1372" s="18">
        <v>0.0</v>
      </c>
      <c r="AI1372" s="18">
        <v>0.0</v>
      </c>
      <c r="AJ1372" s="18">
        <v>0.0</v>
      </c>
      <c r="AK1372" s="18">
        <v>0.0</v>
      </c>
      <c r="AL1372" s="19" t="s">
        <v>58</v>
      </c>
      <c r="AM1372" s="19"/>
      <c r="AN1372" s="19"/>
      <c r="AO1372" s="19"/>
      <c r="AP1372" s="19"/>
      <c r="AQ1372" s="19"/>
    </row>
    <row r="1373">
      <c r="A1373" s="14" t="s">
        <v>2013</v>
      </c>
      <c r="B1373" s="14" t="s">
        <v>2016</v>
      </c>
      <c r="C1373" s="14" t="s">
        <v>2009</v>
      </c>
      <c r="D1373" s="14" t="s">
        <v>2017</v>
      </c>
      <c r="E1373" s="14" t="s">
        <v>60</v>
      </c>
      <c r="F1373" s="18">
        <v>4.0</v>
      </c>
      <c r="G1373" s="18">
        <v>4.0</v>
      </c>
      <c r="H1373" s="18">
        <v>4.0</v>
      </c>
      <c r="I1373" s="18">
        <v>4.0</v>
      </c>
      <c r="J1373" s="18">
        <v>0.0</v>
      </c>
      <c r="K1373" s="18">
        <v>0.0</v>
      </c>
      <c r="L1373" s="18">
        <v>0.0</v>
      </c>
      <c r="M1373" s="18">
        <v>0.0</v>
      </c>
      <c r="N1373" s="18">
        <v>0.0</v>
      </c>
      <c r="O1373" s="18">
        <v>0.0</v>
      </c>
      <c r="P1373" s="18">
        <v>0.0</v>
      </c>
      <c r="Q1373" s="18">
        <v>0.0</v>
      </c>
      <c r="R1373" s="18">
        <v>0.0</v>
      </c>
      <c r="S1373" s="18">
        <v>0.0</v>
      </c>
      <c r="T1373" s="18">
        <v>0.0</v>
      </c>
      <c r="U1373" s="18">
        <v>0.0</v>
      </c>
      <c r="V1373" s="18">
        <v>0.0</v>
      </c>
      <c r="W1373" s="18">
        <v>0.0</v>
      </c>
      <c r="X1373" s="18">
        <v>0.0</v>
      </c>
      <c r="Y1373" s="18">
        <v>0.0</v>
      </c>
      <c r="Z1373" s="18">
        <v>0.0</v>
      </c>
      <c r="AA1373" s="18">
        <v>0.0</v>
      </c>
      <c r="AB1373" s="18">
        <v>0.0</v>
      </c>
      <c r="AC1373" s="18">
        <v>0.0</v>
      </c>
      <c r="AD1373" s="18">
        <v>0.0</v>
      </c>
      <c r="AE1373" s="18">
        <v>0.0</v>
      </c>
      <c r="AF1373" s="18">
        <v>0.0</v>
      </c>
      <c r="AG1373" s="18">
        <v>0.0</v>
      </c>
      <c r="AH1373" s="18">
        <v>0.0</v>
      </c>
      <c r="AI1373" s="18">
        <v>0.0</v>
      </c>
      <c r="AJ1373" s="18">
        <v>0.0</v>
      </c>
      <c r="AK1373" s="18">
        <v>0.0</v>
      </c>
      <c r="AL1373" s="19" t="s">
        <v>58</v>
      </c>
      <c r="AM1373" s="19"/>
      <c r="AN1373" s="19"/>
      <c r="AO1373" s="19"/>
      <c r="AP1373" s="19"/>
      <c r="AQ1373" s="19"/>
    </row>
    <row r="1374">
      <c r="A1374" s="14" t="s">
        <v>2007</v>
      </c>
      <c r="B1374" s="14" t="s">
        <v>2018</v>
      </c>
      <c r="C1374" s="14" t="s">
        <v>2009</v>
      </c>
      <c r="D1374" s="14" t="s">
        <v>2017</v>
      </c>
      <c r="E1374" s="14" t="s">
        <v>62</v>
      </c>
      <c r="F1374" s="18">
        <v>12.0</v>
      </c>
      <c r="G1374" s="18">
        <v>12.0</v>
      </c>
      <c r="H1374" s="18">
        <v>24.0</v>
      </c>
      <c r="I1374" s="18">
        <v>24.0</v>
      </c>
      <c r="J1374" s="18">
        <v>0.0</v>
      </c>
      <c r="K1374" s="18">
        <v>0.0</v>
      </c>
      <c r="L1374" s="18">
        <v>0.0</v>
      </c>
      <c r="M1374" s="18">
        <v>0.0</v>
      </c>
      <c r="N1374" s="18">
        <v>0.0</v>
      </c>
      <c r="O1374" s="18">
        <v>0.0</v>
      </c>
      <c r="P1374" s="18">
        <v>0.0</v>
      </c>
      <c r="Q1374" s="18">
        <v>0.0</v>
      </c>
      <c r="R1374" s="18">
        <v>0.0</v>
      </c>
      <c r="S1374" s="18">
        <v>0.0</v>
      </c>
      <c r="T1374" s="18">
        <v>0.0</v>
      </c>
      <c r="U1374" s="18">
        <v>0.0</v>
      </c>
      <c r="V1374" s="18">
        <v>0.0</v>
      </c>
      <c r="W1374" s="18">
        <v>0.0</v>
      </c>
      <c r="X1374" s="18">
        <v>0.0</v>
      </c>
      <c r="Y1374" s="18">
        <v>0.0</v>
      </c>
      <c r="Z1374" s="18">
        <v>0.0</v>
      </c>
      <c r="AA1374" s="18">
        <v>0.0</v>
      </c>
      <c r="AB1374" s="18">
        <v>0.0</v>
      </c>
      <c r="AC1374" s="18">
        <v>0.0</v>
      </c>
      <c r="AD1374" s="18">
        <v>0.0</v>
      </c>
      <c r="AE1374" s="18">
        <v>0.0</v>
      </c>
      <c r="AF1374" s="18">
        <v>0.0</v>
      </c>
      <c r="AG1374" s="18">
        <v>0.0</v>
      </c>
      <c r="AH1374" s="18">
        <v>0.0</v>
      </c>
      <c r="AI1374" s="18">
        <v>0.0</v>
      </c>
      <c r="AJ1374" s="18">
        <v>0.0</v>
      </c>
      <c r="AK1374" s="18">
        <v>0.0</v>
      </c>
      <c r="AL1374" s="19" t="s">
        <v>58</v>
      </c>
      <c r="AM1374" s="19"/>
      <c r="AN1374" s="19"/>
      <c r="AO1374" s="19"/>
      <c r="AP1374" s="19"/>
      <c r="AQ1374" s="19"/>
    </row>
    <row r="1375">
      <c r="A1375" s="14" t="s">
        <v>2007</v>
      </c>
      <c r="B1375" s="14" t="s">
        <v>2019</v>
      </c>
      <c r="C1375" s="14" t="s">
        <v>2009</v>
      </c>
      <c r="D1375" s="14" t="s">
        <v>2020</v>
      </c>
      <c r="E1375" s="14" t="s">
        <v>62</v>
      </c>
      <c r="F1375" s="18">
        <v>6.0</v>
      </c>
      <c r="G1375" s="18">
        <v>4.0</v>
      </c>
      <c r="H1375" s="18">
        <v>11.0</v>
      </c>
      <c r="I1375" s="18">
        <v>11.0</v>
      </c>
      <c r="J1375" s="18">
        <v>0.0</v>
      </c>
      <c r="K1375" s="18">
        <v>0.0</v>
      </c>
      <c r="L1375" s="18">
        <v>0.0</v>
      </c>
      <c r="M1375" s="18">
        <v>0.0</v>
      </c>
      <c r="N1375" s="18">
        <v>0.0</v>
      </c>
      <c r="O1375" s="18">
        <v>0.0</v>
      </c>
      <c r="P1375" s="18">
        <v>0.0</v>
      </c>
      <c r="Q1375" s="18">
        <v>0.0</v>
      </c>
      <c r="R1375" s="18">
        <v>0.0</v>
      </c>
      <c r="S1375" s="18">
        <v>0.0</v>
      </c>
      <c r="T1375" s="18">
        <v>0.0</v>
      </c>
      <c r="U1375" s="18">
        <v>0.0</v>
      </c>
      <c r="V1375" s="18">
        <v>0.0</v>
      </c>
      <c r="W1375" s="18">
        <v>0.0</v>
      </c>
      <c r="X1375" s="18">
        <v>0.0</v>
      </c>
      <c r="Y1375" s="18">
        <v>0.0</v>
      </c>
      <c r="Z1375" s="18">
        <v>0.0</v>
      </c>
      <c r="AA1375" s="18">
        <v>0.0</v>
      </c>
      <c r="AB1375" s="18">
        <v>0.0</v>
      </c>
      <c r="AC1375" s="18">
        <v>0.0</v>
      </c>
      <c r="AD1375" s="18">
        <v>0.0</v>
      </c>
      <c r="AE1375" s="18">
        <v>0.0</v>
      </c>
      <c r="AF1375" s="18">
        <v>0.0</v>
      </c>
      <c r="AG1375" s="18">
        <v>0.0</v>
      </c>
      <c r="AH1375" s="18">
        <v>0.0</v>
      </c>
      <c r="AI1375" s="18">
        <v>0.0</v>
      </c>
      <c r="AJ1375" s="18">
        <v>0.0</v>
      </c>
      <c r="AK1375" s="18">
        <v>0.0</v>
      </c>
      <c r="AL1375" s="19" t="s">
        <v>58</v>
      </c>
      <c r="AM1375" s="19"/>
      <c r="AN1375" s="19"/>
      <c r="AO1375" s="19"/>
      <c r="AP1375" s="19"/>
      <c r="AQ137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9" max="9" width="16.38"/>
  </cols>
  <sheetData>
    <row r="1">
      <c r="A1" s="15" t="s">
        <v>21</v>
      </c>
      <c r="B1" s="15" t="s">
        <v>22</v>
      </c>
      <c r="C1" s="15" t="s">
        <v>23</v>
      </c>
      <c r="D1" s="15" t="s">
        <v>24</v>
      </c>
      <c r="E1" s="15" t="s">
        <v>25</v>
      </c>
      <c r="F1" s="15" t="s">
        <v>2021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  <c r="L1" s="15" t="s">
        <v>32</v>
      </c>
      <c r="M1" s="15" t="s">
        <v>33</v>
      </c>
      <c r="N1" s="15" t="s">
        <v>7</v>
      </c>
      <c r="O1" s="15" t="s">
        <v>34</v>
      </c>
      <c r="P1" s="15" t="s">
        <v>35</v>
      </c>
      <c r="Q1" s="15" t="s">
        <v>36</v>
      </c>
      <c r="R1" s="15" t="s">
        <v>37</v>
      </c>
      <c r="S1" s="15" t="s">
        <v>38</v>
      </c>
      <c r="T1" s="15" t="s">
        <v>39</v>
      </c>
      <c r="U1" s="15" t="s">
        <v>40</v>
      </c>
      <c r="V1" s="15" t="s">
        <v>41</v>
      </c>
      <c r="W1" s="15" t="s">
        <v>42</v>
      </c>
      <c r="X1" s="15" t="s">
        <v>43</v>
      </c>
      <c r="Y1" s="15" t="s">
        <v>8</v>
      </c>
      <c r="Z1" s="15" t="s">
        <v>44</v>
      </c>
      <c r="AA1" s="15" t="s">
        <v>45</v>
      </c>
      <c r="AB1" s="15" t="s">
        <v>46</v>
      </c>
      <c r="AC1" s="15" t="s">
        <v>47</v>
      </c>
      <c r="AD1" s="15" t="s">
        <v>48</v>
      </c>
      <c r="AE1" s="15" t="s">
        <v>49</v>
      </c>
      <c r="AF1" s="15" t="s">
        <v>50</v>
      </c>
      <c r="AG1" s="21" t="s">
        <v>51</v>
      </c>
      <c r="AH1" s="15" t="s">
        <v>52</v>
      </c>
      <c r="AI1" s="15" t="s">
        <v>53</v>
      </c>
      <c r="AJ1" s="15" t="s">
        <v>54</v>
      </c>
      <c r="AK1" s="15" t="s">
        <v>55</v>
      </c>
      <c r="AL1" s="15" t="s">
        <v>56</v>
      </c>
      <c r="AM1" s="15"/>
      <c r="AN1" s="15"/>
      <c r="AO1" s="15"/>
      <c r="AP1" s="15"/>
      <c r="AQ1" s="15"/>
    </row>
    <row r="2" hidden="1">
      <c r="A2" s="22" t="s">
        <v>57</v>
      </c>
      <c r="B2" s="22" t="s">
        <v>57</v>
      </c>
      <c r="C2" s="16"/>
      <c r="D2" s="16"/>
      <c r="E2" s="17">
        <v>46310.0</v>
      </c>
      <c r="F2" s="18">
        <v>7.0</v>
      </c>
      <c r="G2" s="18">
        <v>0.0</v>
      </c>
      <c r="H2" s="18">
        <v>2231.0</v>
      </c>
      <c r="I2" s="18">
        <v>0.0</v>
      </c>
      <c r="J2" s="18">
        <v>1.714286</v>
      </c>
      <c r="K2" s="18">
        <v>2.411099</v>
      </c>
      <c r="L2" s="18">
        <v>3.565624</v>
      </c>
      <c r="M2" s="18">
        <v>2.411099</v>
      </c>
      <c r="N2" s="18">
        <v>1.0</v>
      </c>
      <c r="O2" s="18">
        <v>2.411099</v>
      </c>
      <c r="P2" s="18">
        <v>2.411099</v>
      </c>
      <c r="Q2" s="18">
        <v>2.411099</v>
      </c>
      <c r="R2" s="18">
        <v>2.411099</v>
      </c>
      <c r="S2" s="18">
        <v>2.411099</v>
      </c>
      <c r="T2" s="18">
        <v>2.411099</v>
      </c>
      <c r="U2" s="18">
        <v>2.411099</v>
      </c>
      <c r="V2" s="18">
        <v>2.411099</v>
      </c>
      <c r="W2" s="18">
        <v>2.411099</v>
      </c>
      <c r="X2" s="18">
        <v>2.411099</v>
      </c>
      <c r="Y2" s="18">
        <v>2.411099</v>
      </c>
      <c r="Z2" s="18">
        <v>0.0</v>
      </c>
      <c r="AA2" s="18">
        <v>2.411099</v>
      </c>
      <c r="AB2" s="18">
        <v>0.077777</v>
      </c>
      <c r="AC2" s="18">
        <v>0.0</v>
      </c>
      <c r="AD2" s="18">
        <v>2.411099</v>
      </c>
      <c r="AE2" s="18">
        <v>2.411099</v>
      </c>
      <c r="AF2" s="18">
        <v>2.411099</v>
      </c>
      <c r="AG2" s="18">
        <v>2.411099</v>
      </c>
      <c r="AH2" s="18">
        <v>0.0</v>
      </c>
      <c r="AI2" s="18">
        <v>2.411099</v>
      </c>
      <c r="AJ2" s="18">
        <v>0.077777</v>
      </c>
      <c r="AK2" s="18">
        <v>0.0</v>
      </c>
      <c r="AL2" s="19" t="s">
        <v>58</v>
      </c>
      <c r="AM2" s="19"/>
      <c r="AN2" s="19"/>
      <c r="AO2" s="19"/>
      <c r="AP2" s="19"/>
      <c r="AQ2" s="19"/>
    </row>
    <row r="3" hidden="1">
      <c r="A3" s="22" t="s">
        <v>2022</v>
      </c>
      <c r="B3" s="22" t="s">
        <v>2022</v>
      </c>
      <c r="C3" s="16"/>
      <c r="D3" s="16"/>
      <c r="E3" s="22" t="s">
        <v>72</v>
      </c>
      <c r="F3" s="18">
        <v>6.0</v>
      </c>
      <c r="G3" s="18">
        <v>0.0</v>
      </c>
      <c r="H3" s="18">
        <v>1884.0</v>
      </c>
      <c r="I3" s="18">
        <v>0.0</v>
      </c>
      <c r="J3" s="18">
        <v>0.0</v>
      </c>
      <c r="K3" s="18">
        <v>0.0</v>
      </c>
      <c r="L3" s="18">
        <v>0.0</v>
      </c>
      <c r="M3" s="18">
        <v>0.0</v>
      </c>
      <c r="N3" s="18">
        <v>0.0</v>
      </c>
      <c r="O3" s="18">
        <v>0.0</v>
      </c>
      <c r="P3" s="18">
        <v>0.0</v>
      </c>
      <c r="Q3" s="18">
        <v>0.0</v>
      </c>
      <c r="R3" s="18">
        <v>0.0</v>
      </c>
      <c r="S3" s="18">
        <v>0.0</v>
      </c>
      <c r="T3" s="18">
        <v>0.0</v>
      </c>
      <c r="U3" s="18">
        <v>0.0</v>
      </c>
      <c r="V3" s="18">
        <v>0.0</v>
      </c>
      <c r="W3" s="18">
        <v>0.0</v>
      </c>
      <c r="X3" s="18">
        <v>0.0</v>
      </c>
      <c r="Y3" s="18">
        <v>0.0</v>
      </c>
      <c r="Z3" s="18">
        <v>0.0</v>
      </c>
      <c r="AA3" s="18">
        <v>2.411099</v>
      </c>
      <c r="AB3" s="18">
        <v>0.077777</v>
      </c>
      <c r="AC3" s="18">
        <v>0.0</v>
      </c>
      <c r="AD3" s="18">
        <v>0.0</v>
      </c>
      <c r="AE3" s="18">
        <v>0.0</v>
      </c>
      <c r="AF3" s="18">
        <v>0.0</v>
      </c>
      <c r="AG3" s="18">
        <v>0.0</v>
      </c>
      <c r="AH3" s="18">
        <v>0.0</v>
      </c>
      <c r="AI3" s="18">
        <v>2.411099</v>
      </c>
      <c r="AJ3" s="18">
        <v>0.077777</v>
      </c>
      <c r="AK3" s="18">
        <v>0.0</v>
      </c>
      <c r="AL3" s="19" t="s">
        <v>58</v>
      </c>
      <c r="AM3" s="19"/>
      <c r="AN3" s="19"/>
      <c r="AO3" s="19"/>
      <c r="AP3" s="19"/>
      <c r="AQ3" s="19"/>
    </row>
    <row r="4" hidden="1">
      <c r="A4" s="22" t="s">
        <v>2023</v>
      </c>
      <c r="B4" s="22" t="s">
        <v>2023</v>
      </c>
      <c r="C4" s="16"/>
      <c r="D4" s="16"/>
      <c r="E4" s="22" t="s">
        <v>75</v>
      </c>
      <c r="F4" s="18">
        <v>4.0</v>
      </c>
      <c r="G4" s="18">
        <v>0.0</v>
      </c>
      <c r="H4" s="18">
        <v>717.0</v>
      </c>
      <c r="I4" s="18">
        <v>0.0</v>
      </c>
      <c r="J4" s="18">
        <v>0.0</v>
      </c>
      <c r="K4" s="18">
        <v>0.0</v>
      </c>
      <c r="L4" s="18">
        <v>0.0</v>
      </c>
      <c r="M4" s="18">
        <v>0.0</v>
      </c>
      <c r="N4" s="18">
        <v>0.0</v>
      </c>
      <c r="O4" s="18">
        <v>0.0</v>
      </c>
      <c r="P4" s="18">
        <v>0.0</v>
      </c>
      <c r="Q4" s="18">
        <v>0.0</v>
      </c>
      <c r="R4" s="18">
        <v>0.0</v>
      </c>
      <c r="S4" s="18">
        <v>0.0</v>
      </c>
      <c r="T4" s="18">
        <v>0.0</v>
      </c>
      <c r="U4" s="18">
        <v>0.0</v>
      </c>
      <c r="V4" s="18">
        <v>0.0</v>
      </c>
      <c r="W4" s="18">
        <v>0.0</v>
      </c>
      <c r="X4" s="18">
        <v>0.0</v>
      </c>
      <c r="Y4" s="18">
        <v>0.0</v>
      </c>
      <c r="Z4" s="18">
        <v>0.0</v>
      </c>
      <c r="AA4" s="18">
        <v>2.411099</v>
      </c>
      <c r="AB4" s="18">
        <v>0.077777</v>
      </c>
      <c r="AC4" s="18">
        <v>0.0</v>
      </c>
      <c r="AD4" s="18">
        <v>0.0</v>
      </c>
      <c r="AE4" s="18">
        <v>0.0</v>
      </c>
      <c r="AF4" s="18">
        <v>0.0</v>
      </c>
      <c r="AG4" s="18">
        <v>0.0</v>
      </c>
      <c r="AH4" s="18">
        <v>0.0</v>
      </c>
      <c r="AI4" s="18">
        <v>2.411099</v>
      </c>
      <c r="AJ4" s="18">
        <v>0.077777</v>
      </c>
      <c r="AK4" s="18">
        <v>0.0</v>
      </c>
      <c r="AL4" s="19" t="s">
        <v>58</v>
      </c>
      <c r="AM4" s="19"/>
      <c r="AN4" s="19"/>
      <c r="AO4" s="19"/>
      <c r="AP4" s="19"/>
      <c r="AQ4" s="19"/>
    </row>
    <row r="5" hidden="1">
      <c r="A5" s="22" t="s">
        <v>59</v>
      </c>
      <c r="B5" s="22" t="s">
        <v>59</v>
      </c>
      <c r="C5" s="23"/>
      <c r="D5" s="23"/>
      <c r="E5" s="22" t="s">
        <v>60</v>
      </c>
      <c r="F5" s="18">
        <v>45.0</v>
      </c>
      <c r="G5" s="18">
        <v>36.0</v>
      </c>
      <c r="H5" s="18">
        <v>72830.0</v>
      </c>
      <c r="I5" s="18">
        <v>71894.0</v>
      </c>
      <c r="J5" s="18">
        <v>0.0</v>
      </c>
      <c r="K5" s="18">
        <v>0.0</v>
      </c>
      <c r="L5" s="18">
        <v>0.0</v>
      </c>
      <c r="M5" s="18">
        <v>0.0</v>
      </c>
      <c r="N5" s="18">
        <v>0.0</v>
      </c>
      <c r="O5" s="18">
        <v>0.0</v>
      </c>
      <c r="P5" s="18">
        <v>0.0</v>
      </c>
      <c r="Q5" s="18">
        <v>0.0</v>
      </c>
      <c r="R5" s="18">
        <v>0.0</v>
      </c>
      <c r="S5" s="18">
        <v>0.0</v>
      </c>
      <c r="T5" s="18">
        <v>0.0</v>
      </c>
      <c r="U5" s="18">
        <v>0.0</v>
      </c>
      <c r="V5" s="18">
        <v>0.0</v>
      </c>
      <c r="W5" s="18">
        <v>0.0</v>
      </c>
      <c r="X5" s="18">
        <v>0.0</v>
      </c>
      <c r="Y5" s="18">
        <v>0.0</v>
      </c>
      <c r="Z5" s="18">
        <v>0.0</v>
      </c>
      <c r="AA5" s="18">
        <v>2.411099</v>
      </c>
      <c r="AB5" s="18">
        <v>0.077777</v>
      </c>
      <c r="AC5" s="18">
        <v>0.0</v>
      </c>
      <c r="AD5" s="18">
        <v>0.0</v>
      </c>
      <c r="AE5" s="18">
        <v>0.0</v>
      </c>
      <c r="AF5" s="18">
        <v>0.0</v>
      </c>
      <c r="AG5" s="18">
        <v>0.0</v>
      </c>
      <c r="AH5" s="18">
        <v>0.0</v>
      </c>
      <c r="AI5" s="18">
        <v>2.411099</v>
      </c>
      <c r="AJ5" s="18">
        <v>0.077777</v>
      </c>
      <c r="AK5" s="18">
        <v>0.0</v>
      </c>
      <c r="AL5" s="19" t="s">
        <v>58</v>
      </c>
      <c r="AM5" s="19"/>
      <c r="AN5" s="19"/>
      <c r="AO5" s="19"/>
      <c r="AP5" s="19"/>
      <c r="AQ5" s="19"/>
    </row>
    <row r="6" hidden="1">
      <c r="A6" s="22" t="s">
        <v>2024</v>
      </c>
      <c r="B6" s="22" t="s">
        <v>2024</v>
      </c>
      <c r="C6" s="23"/>
      <c r="D6" s="23"/>
      <c r="E6" s="20">
        <v>46300.0</v>
      </c>
      <c r="F6" s="18">
        <v>2.0</v>
      </c>
      <c r="G6" s="18">
        <v>0.0</v>
      </c>
      <c r="H6" s="18">
        <v>1416.0</v>
      </c>
      <c r="I6" s="18">
        <v>0.0</v>
      </c>
      <c r="J6" s="18">
        <v>0.0</v>
      </c>
      <c r="K6" s="18">
        <v>0.0</v>
      </c>
      <c r="L6" s="18">
        <v>0.0</v>
      </c>
      <c r="M6" s="18">
        <v>0.0</v>
      </c>
      <c r="N6" s="18">
        <v>0.0</v>
      </c>
      <c r="O6" s="18">
        <v>0.0</v>
      </c>
      <c r="P6" s="18">
        <v>0.0</v>
      </c>
      <c r="Q6" s="18">
        <v>0.0</v>
      </c>
      <c r="R6" s="18">
        <v>0.0</v>
      </c>
      <c r="S6" s="18">
        <v>0.0</v>
      </c>
      <c r="T6" s="18">
        <v>0.0</v>
      </c>
      <c r="U6" s="18">
        <v>0.0</v>
      </c>
      <c r="V6" s="18">
        <v>0.0</v>
      </c>
      <c r="W6" s="18">
        <v>0.0</v>
      </c>
      <c r="X6" s="18">
        <v>0.0</v>
      </c>
      <c r="Y6" s="18">
        <v>0.0</v>
      </c>
      <c r="Z6" s="18">
        <v>0.0</v>
      </c>
      <c r="AA6" s="18">
        <v>2.411099</v>
      </c>
      <c r="AB6" s="18">
        <v>0.077777</v>
      </c>
      <c r="AC6" s="18">
        <v>0.0</v>
      </c>
      <c r="AD6" s="18">
        <v>0.0</v>
      </c>
      <c r="AE6" s="18">
        <v>0.0</v>
      </c>
      <c r="AF6" s="18">
        <v>0.0</v>
      </c>
      <c r="AG6" s="18">
        <v>0.0</v>
      </c>
      <c r="AH6" s="18">
        <v>0.0</v>
      </c>
      <c r="AI6" s="18">
        <v>2.411099</v>
      </c>
      <c r="AJ6" s="18">
        <v>0.077777</v>
      </c>
      <c r="AK6" s="18">
        <v>0.0</v>
      </c>
      <c r="AL6" s="19" t="s">
        <v>58</v>
      </c>
      <c r="AM6" s="19"/>
      <c r="AN6" s="19"/>
      <c r="AO6" s="19"/>
      <c r="AP6" s="19"/>
      <c r="AQ6" s="19"/>
    </row>
    <row r="7" hidden="1">
      <c r="A7" s="22" t="s">
        <v>61</v>
      </c>
      <c r="B7" s="22" t="s">
        <v>61</v>
      </c>
      <c r="C7" s="23"/>
      <c r="D7" s="23"/>
      <c r="E7" s="22" t="s">
        <v>62</v>
      </c>
      <c r="F7" s="18">
        <v>27.0</v>
      </c>
      <c r="G7" s="18">
        <v>27.0</v>
      </c>
      <c r="H7" s="18">
        <v>174.0</v>
      </c>
      <c r="I7" s="18">
        <v>174.0</v>
      </c>
      <c r="J7" s="18">
        <v>0.0</v>
      </c>
      <c r="K7" s="18">
        <v>0.0</v>
      </c>
      <c r="L7" s="18">
        <v>0.0</v>
      </c>
      <c r="M7" s="18">
        <v>0.0</v>
      </c>
      <c r="N7" s="18">
        <v>0.0</v>
      </c>
      <c r="O7" s="18">
        <v>0.0</v>
      </c>
      <c r="P7" s="18">
        <v>0.0</v>
      </c>
      <c r="Q7" s="18">
        <v>0.0</v>
      </c>
      <c r="R7" s="18">
        <v>0.0</v>
      </c>
      <c r="S7" s="18">
        <v>0.0</v>
      </c>
      <c r="T7" s="18">
        <v>0.0</v>
      </c>
      <c r="U7" s="18">
        <v>0.0</v>
      </c>
      <c r="V7" s="18">
        <v>0.0</v>
      </c>
      <c r="W7" s="18">
        <v>0.0</v>
      </c>
      <c r="X7" s="18">
        <v>0.0</v>
      </c>
      <c r="Y7" s="18">
        <v>0.0</v>
      </c>
      <c r="Z7" s="18">
        <v>0.0</v>
      </c>
      <c r="AA7" s="18">
        <v>2.411099</v>
      </c>
      <c r="AB7" s="18">
        <v>0.077777</v>
      </c>
      <c r="AC7" s="18">
        <v>0.0</v>
      </c>
      <c r="AD7" s="18">
        <v>0.0</v>
      </c>
      <c r="AE7" s="18">
        <v>0.0</v>
      </c>
      <c r="AF7" s="18">
        <v>0.0</v>
      </c>
      <c r="AG7" s="18">
        <v>0.0</v>
      </c>
      <c r="AH7" s="18">
        <v>0.0</v>
      </c>
      <c r="AI7" s="18">
        <v>2.411099</v>
      </c>
      <c r="AJ7" s="18">
        <v>0.077777</v>
      </c>
      <c r="AK7" s="18">
        <v>0.0</v>
      </c>
      <c r="AL7" s="19" t="s">
        <v>58</v>
      </c>
      <c r="AM7" s="19"/>
      <c r="AN7" s="19"/>
      <c r="AO7" s="19"/>
      <c r="AP7" s="19"/>
      <c r="AQ7" s="19"/>
    </row>
    <row r="8" hidden="1">
      <c r="A8" s="22" t="s">
        <v>73</v>
      </c>
      <c r="B8" s="22" t="s">
        <v>2025</v>
      </c>
      <c r="C8" s="22" t="s">
        <v>65</v>
      </c>
      <c r="D8" s="22" t="s">
        <v>66</v>
      </c>
      <c r="E8" s="22" t="s">
        <v>75</v>
      </c>
      <c r="F8" s="18">
        <v>1.0</v>
      </c>
      <c r="G8" s="18">
        <v>0.0</v>
      </c>
      <c r="H8" s="18">
        <v>4.0</v>
      </c>
      <c r="I8" s="18">
        <v>0.0</v>
      </c>
      <c r="J8" s="18">
        <v>0.0</v>
      </c>
      <c r="K8" s="18">
        <v>0.0</v>
      </c>
      <c r="L8" s="18">
        <v>0.0</v>
      </c>
      <c r="M8" s="18">
        <v>0.0</v>
      </c>
      <c r="N8" s="18">
        <v>0.0</v>
      </c>
      <c r="O8" s="18">
        <v>0.0</v>
      </c>
      <c r="P8" s="18">
        <v>0.0</v>
      </c>
      <c r="Q8" s="18">
        <v>0.0</v>
      </c>
      <c r="R8" s="18">
        <v>0.0</v>
      </c>
      <c r="S8" s="18">
        <v>0.0</v>
      </c>
      <c r="T8" s="18">
        <v>0.0</v>
      </c>
      <c r="U8" s="18">
        <v>0.0</v>
      </c>
      <c r="V8" s="18">
        <v>0.0</v>
      </c>
      <c r="W8" s="18">
        <v>0.0</v>
      </c>
      <c r="X8" s="18">
        <v>0.0</v>
      </c>
      <c r="Y8" s="18">
        <v>0.0</v>
      </c>
      <c r="Z8" s="18">
        <v>0.0</v>
      </c>
      <c r="AA8" s="18">
        <v>0.090909</v>
      </c>
      <c r="AB8" s="18">
        <v>0.030303</v>
      </c>
      <c r="AC8" s="18">
        <v>0.0</v>
      </c>
      <c r="AD8" s="18">
        <v>0.0</v>
      </c>
      <c r="AE8" s="18">
        <v>0.0</v>
      </c>
      <c r="AF8" s="18">
        <v>0.0</v>
      </c>
      <c r="AG8" s="18">
        <v>0.0</v>
      </c>
      <c r="AH8" s="18">
        <v>3.468971</v>
      </c>
      <c r="AI8" s="18">
        <v>3.642425</v>
      </c>
      <c r="AJ8" s="18">
        <v>4.143407</v>
      </c>
      <c r="AK8" s="18">
        <v>0.0</v>
      </c>
      <c r="AL8" s="19" t="s">
        <v>58</v>
      </c>
      <c r="AM8" s="19"/>
      <c r="AN8" s="19"/>
      <c r="AO8" s="19"/>
      <c r="AP8" s="19"/>
      <c r="AQ8" s="19"/>
    </row>
    <row r="9" hidden="1">
      <c r="A9" s="22" t="s">
        <v>63</v>
      </c>
      <c r="B9" s="22" t="s">
        <v>64</v>
      </c>
      <c r="C9" s="22" t="s">
        <v>65</v>
      </c>
      <c r="D9" s="22" t="s">
        <v>66</v>
      </c>
      <c r="E9" s="22" t="s">
        <v>60</v>
      </c>
      <c r="F9" s="18">
        <v>6.0</v>
      </c>
      <c r="G9" s="18">
        <v>3.0</v>
      </c>
      <c r="H9" s="18">
        <v>125.0</v>
      </c>
      <c r="I9" s="18">
        <v>37.0</v>
      </c>
      <c r="J9" s="18">
        <v>0.0</v>
      </c>
      <c r="K9" s="18">
        <v>0.090909</v>
      </c>
      <c r="L9" s="18">
        <v>1.224026</v>
      </c>
      <c r="M9" s="18">
        <v>0.090909</v>
      </c>
      <c r="N9" s="18">
        <v>1.0</v>
      </c>
      <c r="O9" s="18">
        <v>0.090909</v>
      </c>
      <c r="P9" s="18">
        <v>0.090909</v>
      </c>
      <c r="Q9" s="18">
        <v>0.090909</v>
      </c>
      <c r="R9" s="18">
        <v>0.090909</v>
      </c>
      <c r="S9" s="18">
        <v>0.090909</v>
      </c>
      <c r="T9" s="18">
        <v>0.090909</v>
      </c>
      <c r="U9" s="18">
        <v>0.090909</v>
      </c>
      <c r="V9" s="18">
        <v>0.090909</v>
      </c>
      <c r="W9" s="18">
        <v>0.090909</v>
      </c>
      <c r="X9" s="18">
        <v>0.090909</v>
      </c>
      <c r="Y9" s="18">
        <v>0.090909</v>
      </c>
      <c r="Z9" s="18">
        <v>0.0</v>
      </c>
      <c r="AA9" s="18">
        <v>0.090909</v>
      </c>
      <c r="AB9" s="18">
        <v>0.030303</v>
      </c>
      <c r="AC9" s="18">
        <v>0.0</v>
      </c>
      <c r="AD9" s="18">
        <v>3.642425</v>
      </c>
      <c r="AE9" s="18">
        <v>4.056103</v>
      </c>
      <c r="AF9" s="18">
        <v>4.778612</v>
      </c>
      <c r="AG9" s="18">
        <v>4.236362</v>
      </c>
      <c r="AH9" s="18">
        <v>3.468971</v>
      </c>
      <c r="AI9" s="18">
        <v>3.642425</v>
      </c>
      <c r="AJ9" s="18">
        <v>4.143407</v>
      </c>
      <c r="AK9" s="18">
        <v>0.0</v>
      </c>
      <c r="AL9" s="19" t="s">
        <v>58</v>
      </c>
      <c r="AM9" s="19"/>
      <c r="AN9" s="19"/>
      <c r="AO9" s="19"/>
      <c r="AP9" s="19"/>
      <c r="AQ9" s="19"/>
    </row>
    <row r="10" hidden="1">
      <c r="A10" s="22" t="s">
        <v>1003</v>
      </c>
      <c r="B10" s="22" t="s">
        <v>64</v>
      </c>
      <c r="C10" s="22" t="s">
        <v>1004</v>
      </c>
      <c r="D10" s="22" t="s">
        <v>66</v>
      </c>
      <c r="E10" s="22" t="s">
        <v>60</v>
      </c>
      <c r="F10" s="18">
        <v>6.0</v>
      </c>
      <c r="G10" s="18">
        <v>5.0</v>
      </c>
      <c r="H10" s="18">
        <v>143.0</v>
      </c>
      <c r="I10" s="18">
        <v>14.0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8">
        <v>0.090909</v>
      </c>
      <c r="AB10" s="18">
        <v>0.030303</v>
      </c>
      <c r="AC10" s="18">
        <v>0.0</v>
      </c>
      <c r="AD10" s="18">
        <v>0.0</v>
      </c>
      <c r="AE10" s="18">
        <v>0.0</v>
      </c>
      <c r="AF10" s="18">
        <v>0.0</v>
      </c>
      <c r="AG10" s="18">
        <v>0.0</v>
      </c>
      <c r="AH10" s="18">
        <v>0.0</v>
      </c>
      <c r="AI10" s="18">
        <v>0.0</v>
      </c>
      <c r="AJ10" s="18">
        <v>0.0</v>
      </c>
      <c r="AK10" s="18">
        <v>0.0</v>
      </c>
      <c r="AL10" s="19" t="s">
        <v>58</v>
      </c>
      <c r="AM10" s="19"/>
      <c r="AN10" s="19"/>
      <c r="AO10" s="19"/>
      <c r="AP10" s="19"/>
      <c r="AQ10" s="19"/>
    </row>
    <row r="11" hidden="1">
      <c r="A11" s="22" t="s">
        <v>67</v>
      </c>
      <c r="B11" s="22" t="s">
        <v>68</v>
      </c>
      <c r="C11" s="22" t="s">
        <v>65</v>
      </c>
      <c r="D11" s="22" t="s">
        <v>66</v>
      </c>
      <c r="E11" s="22" t="s">
        <v>62</v>
      </c>
      <c r="F11" s="18">
        <v>3.0</v>
      </c>
      <c r="G11" s="18">
        <v>3.0</v>
      </c>
      <c r="H11" s="18">
        <v>41.0</v>
      </c>
      <c r="I11" s="18">
        <v>41.0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18">
        <v>0.090909</v>
      </c>
      <c r="AB11" s="18">
        <v>0.030303</v>
      </c>
      <c r="AC11" s="18">
        <v>0.0</v>
      </c>
      <c r="AD11" s="18">
        <v>0.0</v>
      </c>
      <c r="AE11" s="18">
        <v>0.0</v>
      </c>
      <c r="AF11" s="18">
        <v>0.0</v>
      </c>
      <c r="AG11" s="18">
        <v>0.0</v>
      </c>
      <c r="AH11" s="18">
        <v>3.468971</v>
      </c>
      <c r="AI11" s="18">
        <v>3.642425</v>
      </c>
      <c r="AJ11" s="18">
        <v>4.143407</v>
      </c>
      <c r="AK11" s="18">
        <v>0.0</v>
      </c>
      <c r="AL11" s="19" t="s">
        <v>58</v>
      </c>
      <c r="AM11" s="19"/>
      <c r="AN11" s="19"/>
      <c r="AO11" s="19"/>
      <c r="AP11" s="19"/>
      <c r="AQ11" s="19"/>
    </row>
    <row r="12" hidden="1">
      <c r="A12" s="22" t="s">
        <v>1005</v>
      </c>
      <c r="B12" s="22" t="s">
        <v>68</v>
      </c>
      <c r="C12" s="22" t="s">
        <v>1004</v>
      </c>
      <c r="D12" s="22" t="s">
        <v>66</v>
      </c>
      <c r="E12" s="22" t="s">
        <v>62</v>
      </c>
      <c r="F12" s="18">
        <v>1.0</v>
      </c>
      <c r="G12" s="18">
        <v>1.0</v>
      </c>
      <c r="H12" s="18">
        <v>4.0</v>
      </c>
      <c r="I12" s="18">
        <v>4.0</v>
      </c>
      <c r="J12" s="18">
        <v>0.0</v>
      </c>
      <c r="K12" s="18">
        <v>0.0</v>
      </c>
      <c r="L12" s="18">
        <v>0.0</v>
      </c>
      <c r="M12" s="18">
        <v>0.0</v>
      </c>
      <c r="N12" s="18">
        <v>0.0</v>
      </c>
      <c r="O12" s="18">
        <v>0.0</v>
      </c>
      <c r="P12" s="18">
        <v>0.0</v>
      </c>
      <c r="Q12" s="18">
        <v>0.0</v>
      </c>
      <c r="R12" s="18">
        <v>0.0</v>
      </c>
      <c r="S12" s="18">
        <v>0.0</v>
      </c>
      <c r="T12" s="18">
        <v>0.0</v>
      </c>
      <c r="U12" s="18">
        <v>0.0</v>
      </c>
      <c r="V12" s="18">
        <v>0.0</v>
      </c>
      <c r="W12" s="18">
        <v>0.0</v>
      </c>
      <c r="X12" s="18">
        <v>0.0</v>
      </c>
      <c r="Y12" s="18">
        <v>0.0</v>
      </c>
      <c r="Z12" s="18">
        <v>0.0</v>
      </c>
      <c r="AA12" s="18">
        <v>0.090909</v>
      </c>
      <c r="AB12" s="18">
        <v>0.030303</v>
      </c>
      <c r="AC12" s="18">
        <v>0.0</v>
      </c>
      <c r="AD12" s="18">
        <v>0.0</v>
      </c>
      <c r="AE12" s="18">
        <v>0.0</v>
      </c>
      <c r="AF12" s="18">
        <v>0.0</v>
      </c>
      <c r="AG12" s="18">
        <v>0.0</v>
      </c>
      <c r="AH12" s="18">
        <v>0.0</v>
      </c>
      <c r="AI12" s="18">
        <v>0.0</v>
      </c>
      <c r="AJ12" s="18">
        <v>0.0</v>
      </c>
      <c r="AK12" s="18">
        <v>0.0</v>
      </c>
      <c r="AL12" s="19" t="s">
        <v>58</v>
      </c>
      <c r="AM12" s="19"/>
      <c r="AN12" s="19"/>
      <c r="AO12" s="19"/>
      <c r="AP12" s="19"/>
      <c r="AQ12" s="19"/>
    </row>
    <row r="13" hidden="1">
      <c r="A13" s="22" t="s">
        <v>1934</v>
      </c>
      <c r="B13" s="22" t="s">
        <v>1935</v>
      </c>
      <c r="C13" s="22" t="s">
        <v>1936</v>
      </c>
      <c r="D13" s="22" t="s">
        <v>1937</v>
      </c>
      <c r="E13" s="22" t="s">
        <v>88</v>
      </c>
      <c r="F13" s="18">
        <v>2.0</v>
      </c>
      <c r="G13" s="18">
        <v>0.0</v>
      </c>
      <c r="H13" s="18">
        <v>56.0</v>
      </c>
      <c r="I13" s="18">
        <v>0.0</v>
      </c>
      <c r="J13" s="18">
        <v>0.473291</v>
      </c>
      <c r="K13" s="18">
        <v>0.710589</v>
      </c>
      <c r="L13" s="18">
        <v>0.486315</v>
      </c>
      <c r="M13" s="18">
        <v>0.442773</v>
      </c>
      <c r="N13" s="18">
        <v>0.623107</v>
      </c>
      <c r="O13" s="18">
        <v>0.267816</v>
      </c>
      <c r="P13" s="18">
        <v>0.267816</v>
      </c>
      <c r="Q13" s="18">
        <v>0.267816</v>
      </c>
      <c r="R13" s="18">
        <v>0.442773</v>
      </c>
      <c r="S13" s="18">
        <v>0.442773</v>
      </c>
      <c r="T13" s="18">
        <v>0.267816</v>
      </c>
      <c r="U13" s="18">
        <v>0.267816</v>
      </c>
      <c r="V13" s="18">
        <v>0.267816</v>
      </c>
      <c r="W13" s="18">
        <v>0.442773</v>
      </c>
      <c r="X13" s="18">
        <v>0.442773</v>
      </c>
      <c r="Y13" s="18">
        <v>0.355294</v>
      </c>
      <c r="Z13" s="18">
        <v>0.325397</v>
      </c>
      <c r="AA13" s="18">
        <v>0.325397</v>
      </c>
      <c r="AB13" s="18">
        <v>0.410547</v>
      </c>
      <c r="AC13" s="18">
        <v>0.376988</v>
      </c>
      <c r="AD13" s="18">
        <v>0.442773</v>
      </c>
      <c r="AE13" s="18">
        <v>0.442773</v>
      </c>
      <c r="AF13" s="18">
        <v>0.355294</v>
      </c>
      <c r="AG13" s="18">
        <v>0.355294</v>
      </c>
      <c r="AH13" s="18">
        <v>0.03</v>
      </c>
      <c r="AI13" s="18">
        <v>0.22193</v>
      </c>
      <c r="AJ13" s="18">
        <v>0.199318</v>
      </c>
      <c r="AK13" s="18">
        <v>0.355294</v>
      </c>
      <c r="AL13" s="19" t="s">
        <v>58</v>
      </c>
      <c r="AM13" s="19"/>
      <c r="AN13" s="19"/>
      <c r="AO13" s="19"/>
      <c r="AP13" s="19"/>
      <c r="AQ13" s="19"/>
    </row>
    <row r="14" hidden="1">
      <c r="A14" s="22" t="s">
        <v>1938</v>
      </c>
      <c r="B14" s="22" t="s">
        <v>1939</v>
      </c>
      <c r="C14" s="22" t="s">
        <v>1936</v>
      </c>
      <c r="D14" s="22" t="s">
        <v>1937</v>
      </c>
      <c r="E14" s="17">
        <v>46310.0</v>
      </c>
      <c r="F14" s="18">
        <v>5.0</v>
      </c>
      <c r="G14" s="18">
        <v>0.0</v>
      </c>
      <c r="H14" s="18">
        <v>84.0</v>
      </c>
      <c r="I14" s="18">
        <v>0.0</v>
      </c>
      <c r="J14" s="18">
        <v>2.201923</v>
      </c>
      <c r="K14" s="18">
        <v>1.130963</v>
      </c>
      <c r="L14" s="18">
        <v>1.444915</v>
      </c>
      <c r="M14" s="18">
        <v>0.760965</v>
      </c>
      <c r="N14" s="18">
        <v>0.672847</v>
      </c>
      <c r="O14" s="18">
        <v>0.182884</v>
      </c>
      <c r="P14" s="18">
        <v>0.182884</v>
      </c>
      <c r="Q14" s="18">
        <v>0.182884</v>
      </c>
      <c r="R14" s="18">
        <v>0.187114</v>
      </c>
      <c r="S14" s="18">
        <v>0.760965</v>
      </c>
      <c r="T14" s="18">
        <v>0.182884</v>
      </c>
      <c r="U14" s="18">
        <v>0.182884</v>
      </c>
      <c r="V14" s="18">
        <v>0.182884</v>
      </c>
      <c r="W14" s="18">
        <v>0.187114</v>
      </c>
      <c r="X14" s="18">
        <v>0.760965</v>
      </c>
      <c r="Y14" s="18">
        <v>0.376988</v>
      </c>
      <c r="Z14" s="18">
        <v>0.325397</v>
      </c>
      <c r="AA14" s="18">
        <v>0.325397</v>
      </c>
      <c r="AB14" s="18">
        <v>0.410547</v>
      </c>
      <c r="AC14" s="18">
        <v>0.376988</v>
      </c>
      <c r="AD14" s="18">
        <v>0.760965</v>
      </c>
      <c r="AE14" s="18">
        <v>0.760965</v>
      </c>
      <c r="AF14" s="18">
        <v>1.224008</v>
      </c>
      <c r="AG14" s="18">
        <v>0.675455</v>
      </c>
      <c r="AH14" s="18">
        <v>0.03</v>
      </c>
      <c r="AI14" s="18">
        <v>0.22193</v>
      </c>
      <c r="AJ14" s="18">
        <v>0.199318</v>
      </c>
      <c r="AK14" s="18">
        <v>0.355294</v>
      </c>
      <c r="AL14" s="19" t="s">
        <v>58</v>
      </c>
      <c r="AM14" s="19"/>
      <c r="AN14" s="19"/>
      <c r="AO14" s="19"/>
      <c r="AP14" s="19"/>
      <c r="AQ14" s="19"/>
    </row>
    <row r="15" hidden="1">
      <c r="A15" s="22" t="s">
        <v>1940</v>
      </c>
      <c r="B15" s="22" t="s">
        <v>1941</v>
      </c>
      <c r="C15" s="22" t="s">
        <v>1936</v>
      </c>
      <c r="D15" s="22" t="s">
        <v>1937</v>
      </c>
      <c r="E15" s="22" t="s">
        <v>72</v>
      </c>
      <c r="F15" s="18">
        <v>1.0</v>
      </c>
      <c r="G15" s="18">
        <v>0.0</v>
      </c>
      <c r="H15" s="18">
        <v>132.0</v>
      </c>
      <c r="I15" s="18">
        <v>0.0</v>
      </c>
      <c r="J15" s="18">
        <v>0.0</v>
      </c>
      <c r="K15" s="18">
        <v>0.0</v>
      </c>
      <c r="L15" s="18">
        <v>0.0</v>
      </c>
      <c r="M15" s="18">
        <v>0.0</v>
      </c>
      <c r="N15" s="18">
        <v>0.0</v>
      </c>
      <c r="O15" s="18">
        <v>0.0</v>
      </c>
      <c r="P15" s="18">
        <v>0.0</v>
      </c>
      <c r="Q15" s="18">
        <v>0.0</v>
      </c>
      <c r="R15" s="18">
        <v>0.0</v>
      </c>
      <c r="S15" s="18">
        <v>0.0</v>
      </c>
      <c r="T15" s="18">
        <v>0.0</v>
      </c>
      <c r="U15" s="18">
        <v>0.0</v>
      </c>
      <c r="V15" s="18">
        <v>0.0</v>
      </c>
      <c r="W15" s="18">
        <v>0.0</v>
      </c>
      <c r="X15" s="18">
        <v>0.0</v>
      </c>
      <c r="Y15" s="18">
        <v>0.0</v>
      </c>
      <c r="Z15" s="18">
        <v>0.325397</v>
      </c>
      <c r="AA15" s="18">
        <v>0.325397</v>
      </c>
      <c r="AB15" s="18">
        <v>0.410547</v>
      </c>
      <c r="AC15" s="18">
        <v>0.376988</v>
      </c>
      <c r="AD15" s="18">
        <v>0.822051</v>
      </c>
      <c r="AE15" s="18">
        <v>0.822051</v>
      </c>
      <c r="AF15" s="18">
        <v>0.427692</v>
      </c>
      <c r="AG15" s="18">
        <v>0.427692</v>
      </c>
      <c r="AH15" s="18">
        <v>0.03</v>
      </c>
      <c r="AI15" s="18">
        <v>0.22193</v>
      </c>
      <c r="AJ15" s="18">
        <v>0.199318</v>
      </c>
      <c r="AK15" s="18">
        <v>0.355294</v>
      </c>
      <c r="AL15" s="19" t="s">
        <v>58</v>
      </c>
      <c r="AM15" s="19"/>
      <c r="AN15" s="19"/>
      <c r="AO15" s="19"/>
      <c r="AP15" s="19"/>
      <c r="AQ15" s="19"/>
    </row>
    <row r="16" hidden="1">
      <c r="A16" s="22" t="s">
        <v>1942</v>
      </c>
      <c r="B16" s="22" t="s">
        <v>1943</v>
      </c>
      <c r="C16" s="22" t="s">
        <v>1936</v>
      </c>
      <c r="D16" s="22" t="s">
        <v>1937</v>
      </c>
      <c r="E16" s="22" t="s">
        <v>75</v>
      </c>
      <c r="F16" s="18">
        <v>3.0</v>
      </c>
      <c r="G16" s="18">
        <v>0.0</v>
      </c>
      <c r="H16" s="18">
        <v>71.0</v>
      </c>
      <c r="I16" s="18">
        <v>0.0</v>
      </c>
      <c r="J16" s="18">
        <v>1.29478</v>
      </c>
      <c r="K16" s="18">
        <v>1.149588</v>
      </c>
      <c r="L16" s="18">
        <v>0.753493</v>
      </c>
      <c r="M16" s="18">
        <v>0.804391</v>
      </c>
      <c r="N16" s="18">
        <v>0.699721</v>
      </c>
      <c r="O16" s="18">
        <v>0.084483</v>
      </c>
      <c r="P16" s="18">
        <v>0.084483</v>
      </c>
      <c r="Q16" s="18">
        <v>0.084483</v>
      </c>
      <c r="R16" s="18">
        <v>0.260714</v>
      </c>
      <c r="S16" s="18">
        <v>0.804391</v>
      </c>
      <c r="T16" s="18">
        <v>0.084483</v>
      </c>
      <c r="U16" s="18">
        <v>0.084483</v>
      </c>
      <c r="V16" s="18">
        <v>0.084483</v>
      </c>
      <c r="W16" s="18">
        <v>0.260714</v>
      </c>
      <c r="X16" s="18">
        <v>0.804391</v>
      </c>
      <c r="Y16" s="18">
        <v>0.383196</v>
      </c>
      <c r="Z16" s="18">
        <v>0.325397</v>
      </c>
      <c r="AA16" s="18">
        <v>0.325397</v>
      </c>
      <c r="AB16" s="18">
        <v>0.410547</v>
      </c>
      <c r="AC16" s="18">
        <v>0.376988</v>
      </c>
      <c r="AD16" s="18">
        <v>0.260714</v>
      </c>
      <c r="AE16" s="18">
        <v>0.260714</v>
      </c>
      <c r="AF16" s="18">
        <v>0.383196</v>
      </c>
      <c r="AG16" s="18">
        <v>0.383196</v>
      </c>
      <c r="AH16" s="18">
        <v>0.03</v>
      </c>
      <c r="AI16" s="18">
        <v>0.22193</v>
      </c>
      <c r="AJ16" s="18">
        <v>0.199318</v>
      </c>
      <c r="AK16" s="18">
        <v>0.355294</v>
      </c>
      <c r="AL16" s="19" t="s">
        <v>58</v>
      </c>
      <c r="AM16" s="19"/>
      <c r="AN16" s="19"/>
      <c r="AO16" s="19"/>
      <c r="AP16" s="19"/>
      <c r="AQ16" s="19"/>
    </row>
    <row r="17" hidden="1">
      <c r="A17" s="22" t="s">
        <v>1944</v>
      </c>
      <c r="B17" s="22" t="s">
        <v>1945</v>
      </c>
      <c r="C17" s="22" t="s">
        <v>1936</v>
      </c>
      <c r="D17" s="22" t="s">
        <v>1937</v>
      </c>
      <c r="E17" s="22" t="s">
        <v>60</v>
      </c>
      <c r="F17" s="18">
        <v>7.0</v>
      </c>
      <c r="G17" s="18">
        <v>0.0</v>
      </c>
      <c r="H17" s="18">
        <v>727.0</v>
      </c>
      <c r="I17" s="18">
        <v>0.0</v>
      </c>
      <c r="J17" s="18">
        <v>0.953968</v>
      </c>
      <c r="K17" s="18">
        <v>1.589827</v>
      </c>
      <c r="L17" s="18">
        <v>0.432288</v>
      </c>
      <c r="M17" s="18">
        <v>1.180952</v>
      </c>
      <c r="N17" s="18">
        <v>0.742818</v>
      </c>
      <c r="O17" s="18">
        <v>0.083478</v>
      </c>
      <c r="P17" s="18">
        <v>0.083478</v>
      </c>
      <c r="Q17" s="18">
        <v>0.083478</v>
      </c>
      <c r="R17" s="18">
        <v>0.325397</v>
      </c>
      <c r="S17" s="18">
        <v>1.180952</v>
      </c>
      <c r="T17" s="18">
        <v>0.083478</v>
      </c>
      <c r="U17" s="18">
        <v>0.083478</v>
      </c>
      <c r="V17" s="18">
        <v>0.083478</v>
      </c>
      <c r="W17" s="18">
        <v>0.325397</v>
      </c>
      <c r="X17" s="18">
        <v>1.180952</v>
      </c>
      <c r="Y17" s="18">
        <v>0.529942</v>
      </c>
      <c r="Z17" s="18">
        <v>0.325397</v>
      </c>
      <c r="AA17" s="18">
        <v>0.325397</v>
      </c>
      <c r="AB17" s="18">
        <v>0.410547</v>
      </c>
      <c r="AC17" s="18">
        <v>0.376988</v>
      </c>
      <c r="AD17" s="18">
        <v>0.166667</v>
      </c>
      <c r="AE17" s="18">
        <v>0.180556</v>
      </c>
      <c r="AF17" s="18">
        <v>0.293106</v>
      </c>
      <c r="AG17" s="18">
        <v>0.298081</v>
      </c>
      <c r="AH17" s="18">
        <v>0.03</v>
      </c>
      <c r="AI17" s="18">
        <v>0.22193</v>
      </c>
      <c r="AJ17" s="18">
        <v>0.199318</v>
      </c>
      <c r="AK17" s="18">
        <v>0.355294</v>
      </c>
      <c r="AL17" s="19" t="s">
        <v>58</v>
      </c>
      <c r="AM17" s="19"/>
      <c r="AN17" s="19"/>
      <c r="AO17" s="19"/>
      <c r="AP17" s="19"/>
      <c r="AQ17" s="19"/>
    </row>
    <row r="18" hidden="1">
      <c r="A18" s="22" t="s">
        <v>1946</v>
      </c>
      <c r="B18" s="22" t="s">
        <v>1947</v>
      </c>
      <c r="C18" s="22" t="s">
        <v>1936</v>
      </c>
      <c r="D18" s="22" t="s">
        <v>1937</v>
      </c>
      <c r="E18" s="20">
        <v>46300.0</v>
      </c>
      <c r="F18" s="18">
        <v>2.0</v>
      </c>
      <c r="G18" s="18">
        <v>0.0</v>
      </c>
      <c r="H18" s="18">
        <v>25.0</v>
      </c>
      <c r="I18" s="18">
        <v>0.0</v>
      </c>
      <c r="J18" s="18">
        <v>0.076923</v>
      </c>
      <c r="K18" s="18">
        <v>0.345594</v>
      </c>
      <c r="L18" s="18">
        <v>0.656876</v>
      </c>
      <c r="M18" s="18">
        <v>0.345594</v>
      </c>
      <c r="N18" s="18">
        <v>1.0</v>
      </c>
      <c r="O18" s="18">
        <v>0.345594</v>
      </c>
      <c r="P18" s="18">
        <v>0.345594</v>
      </c>
      <c r="Q18" s="18">
        <v>0.345594</v>
      </c>
      <c r="R18" s="18">
        <v>0.345594</v>
      </c>
      <c r="S18" s="18">
        <v>0.345594</v>
      </c>
      <c r="T18" s="18">
        <v>0.345594</v>
      </c>
      <c r="U18" s="18">
        <v>0.345594</v>
      </c>
      <c r="V18" s="18">
        <v>0.345594</v>
      </c>
      <c r="W18" s="18">
        <v>0.345594</v>
      </c>
      <c r="X18" s="18">
        <v>0.345594</v>
      </c>
      <c r="Y18" s="18">
        <v>0.345594</v>
      </c>
      <c r="Z18" s="18">
        <v>0.325397</v>
      </c>
      <c r="AA18" s="18">
        <v>0.325397</v>
      </c>
      <c r="AB18" s="18">
        <v>0.410547</v>
      </c>
      <c r="AC18" s="18">
        <v>0.376988</v>
      </c>
      <c r="AD18" s="18">
        <v>0.345594</v>
      </c>
      <c r="AE18" s="18">
        <v>0.345594</v>
      </c>
      <c r="AF18" s="18">
        <v>0.371547</v>
      </c>
      <c r="AG18" s="18">
        <v>0.384524</v>
      </c>
      <c r="AH18" s="18">
        <v>0.03</v>
      </c>
      <c r="AI18" s="18">
        <v>0.22193</v>
      </c>
      <c r="AJ18" s="18">
        <v>0.199318</v>
      </c>
      <c r="AK18" s="18">
        <v>0.355294</v>
      </c>
      <c r="AL18" s="19" t="s">
        <v>58</v>
      </c>
      <c r="AM18" s="19"/>
      <c r="AN18" s="19"/>
      <c r="AO18" s="19"/>
      <c r="AP18" s="19"/>
      <c r="AQ18" s="19"/>
    </row>
    <row r="19" hidden="1">
      <c r="A19" s="22" t="s">
        <v>1440</v>
      </c>
      <c r="B19" s="22" t="s">
        <v>1441</v>
      </c>
      <c r="C19" s="22" t="s">
        <v>1442</v>
      </c>
      <c r="D19" s="22" t="s">
        <v>1443</v>
      </c>
      <c r="E19" s="22" t="s">
        <v>60</v>
      </c>
      <c r="F19" s="18">
        <v>1.0</v>
      </c>
      <c r="G19" s="18">
        <v>1.0</v>
      </c>
      <c r="H19" s="18">
        <v>18.0</v>
      </c>
      <c r="I19" s="18">
        <v>18.0</v>
      </c>
      <c r="J19" s="18">
        <v>0.0</v>
      </c>
      <c r="K19" s="18">
        <v>0.0</v>
      </c>
      <c r="L19" s="18">
        <v>0.0</v>
      </c>
      <c r="M19" s="18">
        <v>0.0</v>
      </c>
      <c r="N19" s="18">
        <v>0.0</v>
      </c>
      <c r="O19" s="18">
        <v>0.0</v>
      </c>
      <c r="P19" s="18">
        <v>0.0</v>
      </c>
      <c r="Q19" s="18">
        <v>0.0</v>
      </c>
      <c r="R19" s="18">
        <v>0.0</v>
      </c>
      <c r="S19" s="18">
        <v>0.0</v>
      </c>
      <c r="T19" s="18">
        <v>0.0</v>
      </c>
      <c r="U19" s="18">
        <v>0.0</v>
      </c>
      <c r="V19" s="18">
        <v>0.0</v>
      </c>
      <c r="W19" s="18">
        <v>0.0</v>
      </c>
      <c r="X19" s="18">
        <v>0.0</v>
      </c>
      <c r="Y19" s="18">
        <v>0.0</v>
      </c>
      <c r="Z19" s="18">
        <v>0.0</v>
      </c>
      <c r="AA19" s="18">
        <v>0.0</v>
      </c>
      <c r="AB19" s="18">
        <v>0.0</v>
      </c>
      <c r="AC19" s="18">
        <v>0.0</v>
      </c>
      <c r="AD19" s="18">
        <v>0.0</v>
      </c>
      <c r="AE19" s="18">
        <v>0.0</v>
      </c>
      <c r="AF19" s="18">
        <v>0.0</v>
      </c>
      <c r="AG19" s="18">
        <v>0.0</v>
      </c>
      <c r="AH19" s="18">
        <v>0.0</v>
      </c>
      <c r="AI19" s="18">
        <v>0.0</v>
      </c>
      <c r="AJ19" s="18">
        <v>0.0</v>
      </c>
      <c r="AK19" s="18">
        <v>0.0</v>
      </c>
      <c r="AL19" s="19" t="s">
        <v>58</v>
      </c>
      <c r="AM19" s="19"/>
      <c r="AN19" s="19"/>
      <c r="AO19" s="19"/>
      <c r="AP19" s="19"/>
      <c r="AQ19" s="19"/>
    </row>
    <row r="20" hidden="1">
      <c r="A20" s="22" t="s">
        <v>1044</v>
      </c>
      <c r="B20" s="22" t="s">
        <v>2026</v>
      </c>
      <c r="C20" s="22" t="s">
        <v>1035</v>
      </c>
      <c r="D20" s="22" t="s">
        <v>1036</v>
      </c>
      <c r="E20" s="22" t="s">
        <v>75</v>
      </c>
      <c r="F20" s="18">
        <v>1.0</v>
      </c>
      <c r="G20" s="18">
        <v>0.0</v>
      </c>
      <c r="H20" s="18">
        <v>68.0</v>
      </c>
      <c r="I20" s="18">
        <v>0.0</v>
      </c>
      <c r="J20" s="18">
        <v>0.0</v>
      </c>
      <c r="K20" s="18">
        <v>0.0</v>
      </c>
      <c r="L20" s="18">
        <v>0.0</v>
      </c>
      <c r="M20" s="18">
        <v>0.0</v>
      </c>
      <c r="N20" s="18">
        <v>0.0</v>
      </c>
      <c r="O20" s="18">
        <v>0.0</v>
      </c>
      <c r="P20" s="18">
        <v>0.0</v>
      </c>
      <c r="Q20" s="18">
        <v>0.0</v>
      </c>
      <c r="R20" s="18">
        <v>0.0</v>
      </c>
      <c r="S20" s="18">
        <v>0.0</v>
      </c>
      <c r="T20" s="18">
        <v>0.0</v>
      </c>
      <c r="U20" s="18">
        <v>0.0</v>
      </c>
      <c r="V20" s="18">
        <v>0.0</v>
      </c>
      <c r="W20" s="18">
        <v>0.0</v>
      </c>
      <c r="X20" s="18">
        <v>0.0</v>
      </c>
      <c r="Y20" s="18">
        <v>0.0</v>
      </c>
      <c r="Z20" s="18">
        <v>0.651892</v>
      </c>
      <c r="AA20" s="18">
        <v>0.737931</v>
      </c>
      <c r="AB20" s="18">
        <v>0.638584</v>
      </c>
      <c r="AC20" s="18">
        <v>0.0</v>
      </c>
      <c r="AD20" s="18">
        <v>1.632011</v>
      </c>
      <c r="AE20" s="18">
        <v>2.067834</v>
      </c>
      <c r="AF20" s="18">
        <v>3.67977</v>
      </c>
      <c r="AG20" s="18">
        <v>2.082105</v>
      </c>
      <c r="AH20" s="18">
        <v>0.505845</v>
      </c>
      <c r="AI20" s="18">
        <v>1.213843</v>
      </c>
      <c r="AJ20" s="18">
        <v>2.057336</v>
      </c>
      <c r="AK20" s="18">
        <v>1.071261</v>
      </c>
      <c r="AL20" s="19" t="s">
        <v>58</v>
      </c>
      <c r="AM20" s="19"/>
      <c r="AN20" s="19"/>
      <c r="AO20" s="19"/>
      <c r="AP20" s="19"/>
      <c r="AQ20" s="19"/>
    </row>
    <row r="21" hidden="1">
      <c r="A21" s="22" t="s">
        <v>1033</v>
      </c>
      <c r="B21" s="22" t="s">
        <v>1034</v>
      </c>
      <c r="C21" s="22" t="s">
        <v>1035</v>
      </c>
      <c r="D21" s="22" t="s">
        <v>1036</v>
      </c>
      <c r="E21" s="22" t="s">
        <v>60</v>
      </c>
      <c r="F21" s="18">
        <v>6.0</v>
      </c>
      <c r="G21" s="18">
        <v>0.0</v>
      </c>
      <c r="H21" s="18">
        <v>1029.0</v>
      </c>
      <c r="I21" s="18">
        <v>0.0</v>
      </c>
      <c r="J21" s="18">
        <v>2.579121</v>
      </c>
      <c r="K21" s="18">
        <v>3.192918</v>
      </c>
      <c r="L21" s="18">
        <v>2.394213</v>
      </c>
      <c r="M21" s="18">
        <v>1.260036</v>
      </c>
      <c r="N21" s="18">
        <v>0.394635</v>
      </c>
      <c r="O21" s="18">
        <v>0.543059</v>
      </c>
      <c r="P21" s="18">
        <v>0.543059</v>
      </c>
      <c r="Q21" s="18">
        <v>0.651892</v>
      </c>
      <c r="R21" s="18">
        <v>0.737931</v>
      </c>
      <c r="S21" s="18">
        <v>0.737931</v>
      </c>
      <c r="T21" s="18">
        <v>0.543059</v>
      </c>
      <c r="U21" s="18">
        <v>0.543059</v>
      </c>
      <c r="V21" s="18">
        <v>0.651892</v>
      </c>
      <c r="W21" s="18">
        <v>0.737931</v>
      </c>
      <c r="X21" s="18">
        <v>0.737931</v>
      </c>
      <c r="Y21" s="18">
        <v>0.798229</v>
      </c>
      <c r="Z21" s="18">
        <v>0.651892</v>
      </c>
      <c r="AA21" s="18">
        <v>0.737931</v>
      </c>
      <c r="AB21" s="18">
        <v>0.638584</v>
      </c>
      <c r="AC21" s="18">
        <v>0.0</v>
      </c>
      <c r="AD21" s="18">
        <v>0.637037</v>
      </c>
      <c r="AE21" s="18">
        <v>0.710256</v>
      </c>
      <c r="AF21" s="18">
        <v>1.319861</v>
      </c>
      <c r="AG21" s="18">
        <v>0.798229</v>
      </c>
      <c r="AH21" s="18">
        <v>0.505845</v>
      </c>
      <c r="AI21" s="18">
        <v>1.213843</v>
      </c>
      <c r="AJ21" s="18">
        <v>2.057336</v>
      </c>
      <c r="AK21" s="18">
        <v>1.071261</v>
      </c>
      <c r="AL21" s="19" t="s">
        <v>58</v>
      </c>
      <c r="AM21" s="19"/>
      <c r="AN21" s="19"/>
      <c r="AO21" s="19"/>
      <c r="AP21" s="19"/>
      <c r="AQ21" s="19"/>
    </row>
    <row r="22" hidden="1">
      <c r="A22" s="22" t="s">
        <v>1037</v>
      </c>
      <c r="B22" s="22" t="s">
        <v>1038</v>
      </c>
      <c r="C22" s="22" t="s">
        <v>1035</v>
      </c>
      <c r="D22" s="22" t="s">
        <v>1036</v>
      </c>
      <c r="E22" s="22" t="s">
        <v>62</v>
      </c>
      <c r="F22" s="18">
        <v>0.0</v>
      </c>
      <c r="G22" s="18">
        <v>0.0</v>
      </c>
      <c r="H22" s="18">
        <v>0.0</v>
      </c>
      <c r="I22" s="18">
        <v>0.0</v>
      </c>
      <c r="J22" s="18">
        <v>0.0</v>
      </c>
      <c r="K22" s="18">
        <v>0.0</v>
      </c>
      <c r="L22" s="18">
        <v>0.0</v>
      </c>
      <c r="M22" s="18">
        <v>0.0</v>
      </c>
      <c r="N22" s="18">
        <v>0.0</v>
      </c>
      <c r="O22" s="18">
        <v>0.0</v>
      </c>
      <c r="P22" s="18">
        <v>0.0</v>
      </c>
      <c r="Q22" s="18">
        <v>0.0</v>
      </c>
      <c r="R22" s="18">
        <v>0.0</v>
      </c>
      <c r="S22" s="18">
        <v>0.0</v>
      </c>
      <c r="T22" s="18">
        <v>0.0</v>
      </c>
      <c r="U22" s="18">
        <v>0.0</v>
      </c>
      <c r="V22" s="18">
        <v>0.0</v>
      </c>
      <c r="W22" s="18">
        <v>0.0</v>
      </c>
      <c r="X22" s="18">
        <v>0.0</v>
      </c>
      <c r="Y22" s="18">
        <v>0.0</v>
      </c>
      <c r="Z22" s="18">
        <v>0.651892</v>
      </c>
      <c r="AA22" s="18">
        <v>0.737931</v>
      </c>
      <c r="AB22" s="18">
        <v>0.638584</v>
      </c>
      <c r="AC22" s="18">
        <v>0.0</v>
      </c>
      <c r="AD22" s="18">
        <v>0.0</v>
      </c>
      <c r="AE22" s="18">
        <v>0.0</v>
      </c>
      <c r="AF22" s="18">
        <v>0.0</v>
      </c>
      <c r="AG22" s="18">
        <v>0.0</v>
      </c>
      <c r="AH22" s="18">
        <v>0.505845</v>
      </c>
      <c r="AI22" s="18">
        <v>1.213843</v>
      </c>
      <c r="AJ22" s="18">
        <v>2.057336</v>
      </c>
      <c r="AK22" s="18">
        <v>1.071261</v>
      </c>
      <c r="AL22" s="19" t="s">
        <v>58</v>
      </c>
      <c r="AM22" s="19"/>
      <c r="AN22" s="19"/>
      <c r="AO22" s="19"/>
      <c r="AP22" s="19"/>
      <c r="AQ22" s="19"/>
    </row>
    <row r="23" hidden="1">
      <c r="A23" s="22" t="s">
        <v>533</v>
      </c>
      <c r="B23" s="22" t="s">
        <v>534</v>
      </c>
      <c r="C23" s="22" t="s">
        <v>535</v>
      </c>
      <c r="D23" s="22" t="s">
        <v>536</v>
      </c>
      <c r="E23" s="17">
        <v>46310.0</v>
      </c>
      <c r="F23" s="18">
        <v>6.0</v>
      </c>
      <c r="G23" s="18">
        <v>0.0</v>
      </c>
      <c r="H23" s="18">
        <v>1822.0</v>
      </c>
      <c r="I23" s="18">
        <v>0.0</v>
      </c>
      <c r="J23" s="18">
        <v>21.52431</v>
      </c>
      <c r="K23" s="18">
        <v>21.55762</v>
      </c>
      <c r="L23" s="18">
        <v>25.41022</v>
      </c>
      <c r="M23" s="18">
        <v>12.71697</v>
      </c>
      <c r="N23" s="18">
        <v>0.589906</v>
      </c>
      <c r="O23" s="18">
        <v>0.0</v>
      </c>
      <c r="P23" s="18">
        <v>0.0</v>
      </c>
      <c r="Q23" s="18">
        <v>0.0</v>
      </c>
      <c r="R23" s="18">
        <v>8.840644</v>
      </c>
      <c r="S23" s="18">
        <v>8.840644</v>
      </c>
      <c r="T23" s="18">
        <v>8.840644</v>
      </c>
      <c r="U23" s="18">
        <v>8.840644</v>
      </c>
      <c r="V23" s="18">
        <v>8.840644</v>
      </c>
      <c r="W23" s="18">
        <v>12.71697</v>
      </c>
      <c r="X23" s="18">
        <v>12.71697</v>
      </c>
      <c r="Y23" s="18">
        <v>5.389405</v>
      </c>
      <c r="Z23" s="18">
        <v>2.543504</v>
      </c>
      <c r="AA23" s="18">
        <v>3.862144</v>
      </c>
      <c r="AB23" s="18">
        <v>4.079673</v>
      </c>
      <c r="AC23" s="18">
        <v>5.389405</v>
      </c>
      <c r="AD23" s="18">
        <v>4.894091</v>
      </c>
      <c r="AE23" s="18">
        <v>5.226643</v>
      </c>
      <c r="AF23" s="18">
        <v>7.986467</v>
      </c>
      <c r="AG23" s="18">
        <v>7.2494</v>
      </c>
      <c r="AH23" s="18">
        <v>3.3173</v>
      </c>
      <c r="AI23" s="18">
        <v>3.964523</v>
      </c>
      <c r="AJ23" s="18">
        <v>6.529036</v>
      </c>
      <c r="AK23" s="18">
        <v>4.965673</v>
      </c>
      <c r="AL23" s="19" t="s">
        <v>58</v>
      </c>
      <c r="AM23" s="19"/>
      <c r="AN23" s="19"/>
      <c r="AO23" s="19"/>
      <c r="AP23" s="19"/>
      <c r="AQ23" s="19"/>
    </row>
    <row r="24" hidden="1">
      <c r="A24" s="22" t="s">
        <v>537</v>
      </c>
      <c r="B24" s="22" t="s">
        <v>538</v>
      </c>
      <c r="C24" s="22" t="s">
        <v>535</v>
      </c>
      <c r="D24" s="22" t="s">
        <v>536</v>
      </c>
      <c r="E24" s="22" t="s">
        <v>72</v>
      </c>
      <c r="F24" s="18">
        <v>5.0</v>
      </c>
      <c r="G24" s="18">
        <v>0.0</v>
      </c>
      <c r="H24" s="18">
        <v>665.0</v>
      </c>
      <c r="I24" s="18">
        <v>0.0</v>
      </c>
      <c r="J24" s="18">
        <v>5.784799</v>
      </c>
      <c r="K24" s="18">
        <v>6.218119</v>
      </c>
      <c r="L24" s="18">
        <v>6.879249</v>
      </c>
      <c r="M24" s="18">
        <v>6.218119</v>
      </c>
      <c r="N24" s="18">
        <v>1.0</v>
      </c>
      <c r="O24" s="18">
        <v>6.218119</v>
      </c>
      <c r="P24" s="18">
        <v>6.218119</v>
      </c>
      <c r="Q24" s="18">
        <v>6.218119</v>
      </c>
      <c r="R24" s="18">
        <v>6.218119</v>
      </c>
      <c r="S24" s="18">
        <v>6.218119</v>
      </c>
      <c r="T24" s="18">
        <v>6.218119</v>
      </c>
      <c r="U24" s="18">
        <v>6.218119</v>
      </c>
      <c r="V24" s="18">
        <v>6.218119</v>
      </c>
      <c r="W24" s="18">
        <v>6.218119</v>
      </c>
      <c r="X24" s="18">
        <v>6.218119</v>
      </c>
      <c r="Y24" s="18">
        <v>6.218119</v>
      </c>
      <c r="Z24" s="18">
        <v>2.543504</v>
      </c>
      <c r="AA24" s="18">
        <v>3.862144</v>
      </c>
      <c r="AB24" s="18">
        <v>4.079673</v>
      </c>
      <c r="AC24" s="18">
        <v>5.389405</v>
      </c>
      <c r="AD24" s="18">
        <v>5.052628</v>
      </c>
      <c r="AE24" s="18">
        <v>5.052628</v>
      </c>
      <c r="AF24" s="18">
        <v>7.842166</v>
      </c>
      <c r="AG24" s="18">
        <v>6.218119</v>
      </c>
      <c r="AH24" s="18">
        <v>3.3173</v>
      </c>
      <c r="AI24" s="18">
        <v>3.964523</v>
      </c>
      <c r="AJ24" s="18">
        <v>6.529036</v>
      </c>
      <c r="AK24" s="18">
        <v>4.965673</v>
      </c>
      <c r="AL24" s="19" t="s">
        <v>58</v>
      </c>
      <c r="AM24" s="19"/>
      <c r="AN24" s="19"/>
      <c r="AO24" s="19"/>
      <c r="AP24" s="19"/>
      <c r="AQ24" s="19"/>
    </row>
    <row r="25" hidden="1">
      <c r="A25" s="22" t="s">
        <v>539</v>
      </c>
      <c r="B25" s="22" t="s">
        <v>540</v>
      </c>
      <c r="C25" s="22" t="s">
        <v>535</v>
      </c>
      <c r="D25" s="22" t="s">
        <v>536</v>
      </c>
      <c r="E25" s="22" t="s">
        <v>75</v>
      </c>
      <c r="F25" s="18">
        <v>7.0</v>
      </c>
      <c r="G25" s="18">
        <v>0.0</v>
      </c>
      <c r="H25" s="18">
        <v>3006.0</v>
      </c>
      <c r="I25" s="18">
        <v>0.0</v>
      </c>
      <c r="J25" s="18">
        <v>34.38314</v>
      </c>
      <c r="K25" s="18">
        <v>31.21965</v>
      </c>
      <c r="L25" s="18">
        <v>34.51191</v>
      </c>
      <c r="M25" s="18">
        <v>11.37155</v>
      </c>
      <c r="N25" s="18">
        <v>0.364243</v>
      </c>
      <c r="O25" s="18">
        <v>1.538091</v>
      </c>
      <c r="P25" s="18">
        <v>3.862144</v>
      </c>
      <c r="Q25" s="18">
        <v>3.862144</v>
      </c>
      <c r="R25" s="18">
        <v>5.249068</v>
      </c>
      <c r="S25" s="18">
        <v>9.198795</v>
      </c>
      <c r="T25" s="18">
        <v>1.538091</v>
      </c>
      <c r="U25" s="18">
        <v>3.862144</v>
      </c>
      <c r="V25" s="18">
        <v>3.862144</v>
      </c>
      <c r="W25" s="18">
        <v>5.249068</v>
      </c>
      <c r="X25" s="18">
        <v>9.198795</v>
      </c>
      <c r="Y25" s="18">
        <v>6.24393</v>
      </c>
      <c r="Z25" s="18">
        <v>2.543504</v>
      </c>
      <c r="AA25" s="18">
        <v>3.862144</v>
      </c>
      <c r="AB25" s="18">
        <v>4.079673</v>
      </c>
      <c r="AC25" s="18">
        <v>5.389405</v>
      </c>
      <c r="AD25" s="18">
        <v>3.710598</v>
      </c>
      <c r="AE25" s="18">
        <v>3.710598</v>
      </c>
      <c r="AF25" s="18">
        <v>5.805307</v>
      </c>
      <c r="AG25" s="18">
        <v>6.24393</v>
      </c>
      <c r="AH25" s="18">
        <v>3.3173</v>
      </c>
      <c r="AI25" s="18">
        <v>3.964523</v>
      </c>
      <c r="AJ25" s="18">
        <v>6.529036</v>
      </c>
      <c r="AK25" s="18">
        <v>4.965673</v>
      </c>
      <c r="AL25" s="19" t="s">
        <v>58</v>
      </c>
      <c r="AM25" s="19"/>
      <c r="AN25" s="19"/>
      <c r="AO25" s="19"/>
      <c r="AP25" s="19"/>
      <c r="AQ25" s="19"/>
    </row>
    <row r="26" hidden="1">
      <c r="A26" s="22" t="s">
        <v>541</v>
      </c>
      <c r="B26" s="22" t="s">
        <v>542</v>
      </c>
      <c r="C26" s="22" t="s">
        <v>535</v>
      </c>
      <c r="D26" s="22" t="s">
        <v>536</v>
      </c>
      <c r="E26" s="22" t="s">
        <v>60</v>
      </c>
      <c r="F26" s="18">
        <v>10.0</v>
      </c>
      <c r="G26" s="18">
        <v>0.0</v>
      </c>
      <c r="H26" s="18">
        <v>3205.0</v>
      </c>
      <c r="I26" s="18">
        <v>0.0</v>
      </c>
      <c r="J26" s="18">
        <v>22.65445</v>
      </c>
      <c r="K26" s="18">
        <v>20.46992</v>
      </c>
      <c r="L26" s="18">
        <v>21.13496</v>
      </c>
      <c r="M26" s="18">
        <v>8.830748</v>
      </c>
      <c r="N26" s="18">
        <v>0.431401</v>
      </c>
      <c r="O26" s="18">
        <v>0.648148</v>
      </c>
      <c r="P26" s="18">
        <v>0.84</v>
      </c>
      <c r="Q26" s="18">
        <v>1.614049</v>
      </c>
      <c r="R26" s="18">
        <v>2.013431</v>
      </c>
      <c r="S26" s="18">
        <v>2.422359</v>
      </c>
      <c r="T26" s="18">
        <v>0.84</v>
      </c>
      <c r="U26" s="18">
        <v>1.614049</v>
      </c>
      <c r="V26" s="18">
        <v>1.929729</v>
      </c>
      <c r="W26" s="18">
        <v>2.171454</v>
      </c>
      <c r="X26" s="18">
        <v>2.513386</v>
      </c>
      <c r="Y26" s="18">
        <v>1.860902</v>
      </c>
      <c r="Z26" s="18">
        <v>2.543504</v>
      </c>
      <c r="AA26" s="18">
        <v>3.862144</v>
      </c>
      <c r="AB26" s="18">
        <v>4.079673</v>
      </c>
      <c r="AC26" s="18">
        <v>5.389405</v>
      </c>
      <c r="AD26" s="18">
        <v>2.441446</v>
      </c>
      <c r="AE26" s="18">
        <v>2.513386</v>
      </c>
      <c r="AF26" s="18">
        <v>4.153756</v>
      </c>
      <c r="AG26" s="18">
        <v>2.063496</v>
      </c>
      <c r="AH26" s="18">
        <v>3.3173</v>
      </c>
      <c r="AI26" s="18">
        <v>3.964523</v>
      </c>
      <c r="AJ26" s="18">
        <v>6.529036</v>
      </c>
      <c r="AK26" s="18">
        <v>4.965673</v>
      </c>
      <c r="AL26" s="19" t="s">
        <v>58</v>
      </c>
      <c r="AM26" s="19"/>
      <c r="AN26" s="19"/>
      <c r="AO26" s="19"/>
      <c r="AP26" s="19"/>
      <c r="AQ26" s="19"/>
    </row>
    <row r="27" hidden="1">
      <c r="A27" s="22" t="s">
        <v>543</v>
      </c>
      <c r="B27" s="22" t="s">
        <v>544</v>
      </c>
      <c r="C27" s="22" t="s">
        <v>535</v>
      </c>
      <c r="D27" s="22" t="s">
        <v>536</v>
      </c>
      <c r="E27" s="20">
        <v>46300.0</v>
      </c>
      <c r="F27" s="18">
        <v>7.0</v>
      </c>
      <c r="G27" s="18">
        <v>1.0</v>
      </c>
      <c r="H27" s="18">
        <v>2629.0</v>
      </c>
      <c r="I27" s="18">
        <v>8.0</v>
      </c>
      <c r="J27" s="18">
        <v>35.21262</v>
      </c>
      <c r="K27" s="18">
        <v>34.76555</v>
      </c>
      <c r="L27" s="18">
        <v>37.46092</v>
      </c>
      <c r="M27" s="18">
        <v>16.06862</v>
      </c>
      <c r="N27" s="18">
        <v>0.4622</v>
      </c>
      <c r="O27" s="18">
        <v>0.0</v>
      </c>
      <c r="P27" s="18">
        <v>0.0</v>
      </c>
      <c r="Q27" s="18">
        <v>5.61187</v>
      </c>
      <c r="R27" s="18">
        <v>5.641307</v>
      </c>
      <c r="S27" s="18">
        <v>7.443752</v>
      </c>
      <c r="T27" s="18">
        <v>5.61187</v>
      </c>
      <c r="U27" s="18">
        <v>5.641307</v>
      </c>
      <c r="V27" s="18">
        <v>5.641307</v>
      </c>
      <c r="W27" s="18">
        <v>7.443752</v>
      </c>
      <c r="X27" s="18">
        <v>7.671792</v>
      </c>
      <c r="Y27" s="18">
        <v>4.966508</v>
      </c>
      <c r="Z27" s="18">
        <v>2.543504</v>
      </c>
      <c r="AA27" s="18">
        <v>3.862144</v>
      </c>
      <c r="AB27" s="18">
        <v>4.079673</v>
      </c>
      <c r="AC27" s="18">
        <v>5.389405</v>
      </c>
      <c r="AD27" s="18">
        <v>4.184219</v>
      </c>
      <c r="AE27" s="18">
        <v>5.641307</v>
      </c>
      <c r="AF27" s="18">
        <v>9.07508</v>
      </c>
      <c r="AG27" s="18">
        <v>5.477437</v>
      </c>
      <c r="AH27" s="18">
        <v>3.3173</v>
      </c>
      <c r="AI27" s="18">
        <v>3.964523</v>
      </c>
      <c r="AJ27" s="18">
        <v>6.529036</v>
      </c>
      <c r="AK27" s="18">
        <v>4.965673</v>
      </c>
      <c r="AL27" s="19" t="s">
        <v>58</v>
      </c>
      <c r="AM27" s="19"/>
      <c r="AN27" s="19"/>
      <c r="AO27" s="19"/>
      <c r="AP27" s="19"/>
      <c r="AQ27" s="19"/>
    </row>
    <row r="28" hidden="1">
      <c r="A28" s="22" t="s">
        <v>545</v>
      </c>
      <c r="B28" s="22" t="s">
        <v>546</v>
      </c>
      <c r="C28" s="22" t="s">
        <v>535</v>
      </c>
      <c r="D28" s="22" t="s">
        <v>536</v>
      </c>
      <c r="E28" s="22" t="s">
        <v>62</v>
      </c>
      <c r="F28" s="18">
        <v>1.0</v>
      </c>
      <c r="G28" s="18">
        <v>1.0</v>
      </c>
      <c r="H28" s="18">
        <v>75.0</v>
      </c>
      <c r="I28" s="18">
        <v>75.0</v>
      </c>
      <c r="J28" s="18">
        <v>0.0</v>
      </c>
      <c r="K28" s="18">
        <v>0.0</v>
      </c>
      <c r="L28" s="18">
        <v>0.0</v>
      </c>
      <c r="M28" s="18">
        <v>0.0</v>
      </c>
      <c r="N28" s="18">
        <v>0.0</v>
      </c>
      <c r="O28" s="18">
        <v>0.0</v>
      </c>
      <c r="P28" s="18">
        <v>0.0</v>
      </c>
      <c r="Q28" s="18">
        <v>0.0</v>
      </c>
      <c r="R28" s="18">
        <v>0.0</v>
      </c>
      <c r="S28" s="18">
        <v>0.0</v>
      </c>
      <c r="T28" s="18">
        <v>0.0</v>
      </c>
      <c r="U28" s="18">
        <v>0.0</v>
      </c>
      <c r="V28" s="18">
        <v>0.0</v>
      </c>
      <c r="W28" s="18">
        <v>0.0</v>
      </c>
      <c r="X28" s="18">
        <v>0.0</v>
      </c>
      <c r="Y28" s="18">
        <v>0.0</v>
      </c>
      <c r="Z28" s="18">
        <v>2.543504</v>
      </c>
      <c r="AA28" s="18">
        <v>3.862144</v>
      </c>
      <c r="AB28" s="18">
        <v>4.079673</v>
      </c>
      <c r="AC28" s="18">
        <v>5.389405</v>
      </c>
      <c r="AD28" s="18">
        <v>0.0</v>
      </c>
      <c r="AE28" s="18">
        <v>0.0</v>
      </c>
      <c r="AF28" s="18">
        <v>0.0</v>
      </c>
      <c r="AG28" s="18">
        <v>0.0</v>
      </c>
      <c r="AH28" s="18">
        <v>3.3173</v>
      </c>
      <c r="AI28" s="18">
        <v>3.964523</v>
      </c>
      <c r="AJ28" s="18">
        <v>6.529036</v>
      </c>
      <c r="AK28" s="18">
        <v>4.965673</v>
      </c>
      <c r="AL28" s="19" t="s">
        <v>58</v>
      </c>
      <c r="AM28" s="19"/>
      <c r="AN28" s="19"/>
      <c r="AO28" s="19"/>
      <c r="AP28" s="19"/>
      <c r="AQ28" s="19"/>
    </row>
    <row r="29" hidden="1">
      <c r="A29" s="22" t="s">
        <v>1098</v>
      </c>
      <c r="B29" s="22" t="s">
        <v>2027</v>
      </c>
      <c r="C29" s="22" t="s">
        <v>1092</v>
      </c>
      <c r="D29" s="22" t="s">
        <v>2028</v>
      </c>
      <c r="E29" s="22" t="s">
        <v>60</v>
      </c>
      <c r="F29" s="18">
        <v>2.0</v>
      </c>
      <c r="G29" s="18">
        <v>2.0</v>
      </c>
      <c r="H29" s="18">
        <v>3.0</v>
      </c>
      <c r="I29" s="18">
        <v>3.0</v>
      </c>
      <c r="J29" s="18">
        <v>0.0</v>
      </c>
      <c r="K29" s="18">
        <v>0.0</v>
      </c>
      <c r="L29" s="18">
        <v>0.0</v>
      </c>
      <c r="M29" s="18">
        <v>0.0</v>
      </c>
      <c r="N29" s="18">
        <v>0.0</v>
      </c>
      <c r="O29" s="18">
        <v>0.0</v>
      </c>
      <c r="P29" s="18">
        <v>0.0</v>
      </c>
      <c r="Q29" s="18">
        <v>0.0</v>
      </c>
      <c r="R29" s="18">
        <v>0.0</v>
      </c>
      <c r="S29" s="18">
        <v>0.0</v>
      </c>
      <c r="T29" s="18">
        <v>0.0</v>
      </c>
      <c r="U29" s="18">
        <v>0.0</v>
      </c>
      <c r="V29" s="18">
        <v>0.0</v>
      </c>
      <c r="W29" s="18">
        <v>0.0</v>
      </c>
      <c r="X29" s="18">
        <v>0.0</v>
      </c>
      <c r="Y29" s="18">
        <v>0.0</v>
      </c>
      <c r="Z29" s="18">
        <v>0.0</v>
      </c>
      <c r="AA29" s="18">
        <v>0.0</v>
      </c>
      <c r="AB29" s="18">
        <v>0.0</v>
      </c>
      <c r="AC29" s="18">
        <v>0.0</v>
      </c>
      <c r="AD29" s="18">
        <v>0.3</v>
      </c>
      <c r="AE29" s="18">
        <v>0.750182</v>
      </c>
      <c r="AF29" s="18">
        <v>1.37915</v>
      </c>
      <c r="AG29" s="18">
        <v>0.24636</v>
      </c>
      <c r="AH29" s="18">
        <v>0.625309</v>
      </c>
      <c r="AI29" s="18">
        <v>1.101178</v>
      </c>
      <c r="AJ29" s="18">
        <v>1.968989</v>
      </c>
      <c r="AK29" s="18">
        <v>0.808292</v>
      </c>
      <c r="AL29" s="19" t="s">
        <v>58</v>
      </c>
      <c r="AM29" s="19"/>
      <c r="AN29" s="19"/>
      <c r="AO29" s="19"/>
      <c r="AP29" s="19"/>
      <c r="AQ29" s="19"/>
    </row>
    <row r="30" hidden="1">
      <c r="A30" s="22" t="s">
        <v>1102</v>
      </c>
      <c r="B30" s="22" t="s">
        <v>2029</v>
      </c>
      <c r="C30" s="22" t="s">
        <v>1092</v>
      </c>
      <c r="D30" s="22" t="s">
        <v>2028</v>
      </c>
      <c r="E30" s="22" t="s">
        <v>62</v>
      </c>
      <c r="F30" s="18">
        <v>1.0</v>
      </c>
      <c r="G30" s="18">
        <v>1.0</v>
      </c>
      <c r="H30" s="18">
        <v>4.0</v>
      </c>
      <c r="I30" s="18">
        <v>4.0</v>
      </c>
      <c r="J30" s="18">
        <v>0.0</v>
      </c>
      <c r="K30" s="18">
        <v>0.0</v>
      </c>
      <c r="L30" s="18">
        <v>0.0</v>
      </c>
      <c r="M30" s="18">
        <v>0.0</v>
      </c>
      <c r="N30" s="18">
        <v>0.0</v>
      </c>
      <c r="O30" s="18">
        <v>0.0</v>
      </c>
      <c r="P30" s="18">
        <v>0.0</v>
      </c>
      <c r="Q30" s="18">
        <v>0.0</v>
      </c>
      <c r="R30" s="18">
        <v>0.0</v>
      </c>
      <c r="S30" s="18">
        <v>0.0</v>
      </c>
      <c r="T30" s="18">
        <v>0.0</v>
      </c>
      <c r="U30" s="18">
        <v>0.0</v>
      </c>
      <c r="V30" s="18">
        <v>0.0</v>
      </c>
      <c r="W30" s="18">
        <v>0.0</v>
      </c>
      <c r="X30" s="18">
        <v>0.0</v>
      </c>
      <c r="Y30" s="18">
        <v>0.0</v>
      </c>
      <c r="Z30" s="18">
        <v>0.0</v>
      </c>
      <c r="AA30" s="18">
        <v>0.0</v>
      </c>
      <c r="AB30" s="18">
        <v>0.0</v>
      </c>
      <c r="AC30" s="18">
        <v>0.0</v>
      </c>
      <c r="AD30" s="18">
        <v>0.0</v>
      </c>
      <c r="AE30" s="18">
        <v>0.0</v>
      </c>
      <c r="AF30" s="18">
        <v>0.0</v>
      </c>
      <c r="AG30" s="18">
        <v>0.0</v>
      </c>
      <c r="AH30" s="18">
        <v>0.625309</v>
      </c>
      <c r="AI30" s="18">
        <v>1.101178</v>
      </c>
      <c r="AJ30" s="18">
        <v>1.968989</v>
      </c>
      <c r="AK30" s="18">
        <v>0.808292</v>
      </c>
      <c r="AL30" s="19" t="s">
        <v>58</v>
      </c>
      <c r="AM30" s="19"/>
      <c r="AN30" s="19"/>
      <c r="AO30" s="19"/>
      <c r="AP30" s="19"/>
      <c r="AQ30" s="19"/>
    </row>
    <row r="31" hidden="1">
      <c r="A31" s="22" t="s">
        <v>1029</v>
      </c>
      <c r="B31" s="22" t="s">
        <v>1030</v>
      </c>
      <c r="C31" s="22" t="s">
        <v>1031</v>
      </c>
      <c r="D31" s="22" t="s">
        <v>1032</v>
      </c>
      <c r="E31" s="22" t="s">
        <v>60</v>
      </c>
      <c r="F31" s="18">
        <v>2.0</v>
      </c>
      <c r="G31" s="18">
        <v>2.0</v>
      </c>
      <c r="H31" s="18">
        <v>11.0</v>
      </c>
      <c r="I31" s="18">
        <v>11.0</v>
      </c>
      <c r="J31" s="18">
        <v>0.0</v>
      </c>
      <c r="K31" s="18">
        <v>0.0</v>
      </c>
      <c r="L31" s="18">
        <v>0.0</v>
      </c>
      <c r="M31" s="18">
        <v>0.0</v>
      </c>
      <c r="N31" s="18">
        <v>0.0</v>
      </c>
      <c r="O31" s="18">
        <v>0.0</v>
      </c>
      <c r="P31" s="18">
        <v>0.0</v>
      </c>
      <c r="Q31" s="18">
        <v>0.0</v>
      </c>
      <c r="R31" s="18">
        <v>0.0</v>
      </c>
      <c r="S31" s="18">
        <v>0.0</v>
      </c>
      <c r="T31" s="18">
        <v>0.0</v>
      </c>
      <c r="U31" s="18">
        <v>0.0</v>
      </c>
      <c r="V31" s="18">
        <v>0.0</v>
      </c>
      <c r="W31" s="18">
        <v>0.0</v>
      </c>
      <c r="X31" s="18">
        <v>0.0</v>
      </c>
      <c r="Y31" s="18">
        <v>0.0</v>
      </c>
      <c r="Z31" s="18">
        <v>0.0</v>
      </c>
      <c r="AA31" s="18">
        <v>0.0</v>
      </c>
      <c r="AB31" s="18">
        <v>0.0</v>
      </c>
      <c r="AC31" s="18">
        <v>0.0</v>
      </c>
      <c r="AD31" s="18">
        <v>0.0</v>
      </c>
      <c r="AE31" s="18">
        <v>0.0</v>
      </c>
      <c r="AF31" s="18">
        <v>0.0</v>
      </c>
      <c r="AG31" s="18">
        <v>0.0</v>
      </c>
      <c r="AH31" s="18">
        <v>0.0</v>
      </c>
      <c r="AI31" s="18">
        <v>0.0</v>
      </c>
      <c r="AJ31" s="18">
        <v>0.0</v>
      </c>
      <c r="AK31" s="18">
        <v>0.0</v>
      </c>
      <c r="AL31" s="19" t="s">
        <v>58</v>
      </c>
      <c r="AM31" s="19"/>
      <c r="AN31" s="19"/>
      <c r="AO31" s="19"/>
      <c r="AP31" s="19"/>
      <c r="AQ31" s="19"/>
    </row>
    <row r="32" hidden="1">
      <c r="A32" s="22" t="s">
        <v>1464</v>
      </c>
      <c r="B32" s="22" t="s">
        <v>1465</v>
      </c>
      <c r="C32" s="22" t="s">
        <v>1462</v>
      </c>
      <c r="D32" s="22" t="s">
        <v>1463</v>
      </c>
      <c r="E32" s="22" t="s">
        <v>62</v>
      </c>
      <c r="F32" s="18">
        <v>4.0</v>
      </c>
      <c r="G32" s="18">
        <v>4.0</v>
      </c>
      <c r="H32" s="18">
        <v>8.0</v>
      </c>
      <c r="I32" s="18">
        <v>8.0</v>
      </c>
      <c r="J32" s="18">
        <v>0.0</v>
      </c>
      <c r="K32" s="18">
        <v>0.0</v>
      </c>
      <c r="L32" s="18">
        <v>0.0</v>
      </c>
      <c r="M32" s="18">
        <v>0.0</v>
      </c>
      <c r="N32" s="18">
        <v>0.0</v>
      </c>
      <c r="O32" s="18">
        <v>0.0</v>
      </c>
      <c r="P32" s="18">
        <v>0.0</v>
      </c>
      <c r="Q32" s="18">
        <v>0.0</v>
      </c>
      <c r="R32" s="18">
        <v>0.0</v>
      </c>
      <c r="S32" s="18">
        <v>0.0</v>
      </c>
      <c r="T32" s="18">
        <v>0.0</v>
      </c>
      <c r="U32" s="18">
        <v>0.0</v>
      </c>
      <c r="V32" s="18">
        <v>0.0</v>
      </c>
      <c r="W32" s="18">
        <v>0.0</v>
      </c>
      <c r="X32" s="18">
        <v>0.0</v>
      </c>
      <c r="Y32" s="18">
        <v>0.0</v>
      </c>
      <c r="Z32" s="18">
        <v>0.0</v>
      </c>
      <c r="AA32" s="18">
        <v>0.0</v>
      </c>
      <c r="AB32" s="18">
        <v>0.0</v>
      </c>
      <c r="AC32" s="18">
        <v>0.0</v>
      </c>
      <c r="AD32" s="18">
        <v>0.0</v>
      </c>
      <c r="AE32" s="18">
        <v>0.0</v>
      </c>
      <c r="AF32" s="18">
        <v>0.0</v>
      </c>
      <c r="AG32" s="18">
        <v>0.0</v>
      </c>
      <c r="AH32" s="18">
        <v>0.0</v>
      </c>
      <c r="AI32" s="18">
        <v>0.0</v>
      </c>
      <c r="AJ32" s="18">
        <v>0.0</v>
      </c>
      <c r="AK32" s="18">
        <v>0.0</v>
      </c>
      <c r="AL32" s="19" t="s">
        <v>58</v>
      </c>
      <c r="AM32" s="19"/>
      <c r="AN32" s="19"/>
      <c r="AO32" s="19"/>
      <c r="AP32" s="19"/>
      <c r="AQ32" s="19"/>
    </row>
    <row r="33" hidden="1">
      <c r="A33" s="22" t="s">
        <v>1890</v>
      </c>
      <c r="B33" s="22" t="s">
        <v>1891</v>
      </c>
      <c r="C33" s="22" t="s">
        <v>1892</v>
      </c>
      <c r="D33" s="22" t="s">
        <v>1893</v>
      </c>
      <c r="E33" s="22" t="s">
        <v>62</v>
      </c>
      <c r="F33" s="18">
        <v>0.0</v>
      </c>
      <c r="G33" s="18">
        <v>0.0</v>
      </c>
      <c r="H33" s="18">
        <v>0.0</v>
      </c>
      <c r="I33" s="18">
        <v>0.0</v>
      </c>
      <c r="J33" s="18">
        <v>0.0</v>
      </c>
      <c r="K33" s="18">
        <v>0.0</v>
      </c>
      <c r="L33" s="18">
        <v>0.0</v>
      </c>
      <c r="M33" s="18">
        <v>0.0</v>
      </c>
      <c r="N33" s="18">
        <v>0.0</v>
      </c>
      <c r="O33" s="18">
        <v>0.0</v>
      </c>
      <c r="P33" s="18">
        <v>0.0</v>
      </c>
      <c r="Q33" s="18">
        <v>0.0</v>
      </c>
      <c r="R33" s="18">
        <v>0.0</v>
      </c>
      <c r="S33" s="18">
        <v>0.0</v>
      </c>
      <c r="T33" s="18">
        <v>0.0</v>
      </c>
      <c r="U33" s="18">
        <v>0.0</v>
      </c>
      <c r="V33" s="18">
        <v>0.0</v>
      </c>
      <c r="W33" s="18">
        <v>0.0</v>
      </c>
      <c r="X33" s="18">
        <v>0.0</v>
      </c>
      <c r="Y33" s="18">
        <v>0.0</v>
      </c>
      <c r="Z33" s="18">
        <v>0.0</v>
      </c>
      <c r="AA33" s="18">
        <v>0.0</v>
      </c>
      <c r="AB33" s="18">
        <v>0.0</v>
      </c>
      <c r="AC33" s="18">
        <v>0.0</v>
      </c>
      <c r="AD33" s="18">
        <v>0.0</v>
      </c>
      <c r="AE33" s="18">
        <v>0.0</v>
      </c>
      <c r="AF33" s="18">
        <v>0.0</v>
      </c>
      <c r="AG33" s="18">
        <v>0.0</v>
      </c>
      <c r="AH33" s="18">
        <v>0.0</v>
      </c>
      <c r="AI33" s="18">
        <v>0.0</v>
      </c>
      <c r="AJ33" s="18">
        <v>0.0</v>
      </c>
      <c r="AK33" s="18">
        <v>0.0</v>
      </c>
      <c r="AL33" s="19" t="s">
        <v>58</v>
      </c>
      <c r="AM33" s="19"/>
      <c r="AN33" s="19"/>
      <c r="AO33" s="19"/>
      <c r="AP33" s="19"/>
      <c r="AQ33" s="19"/>
    </row>
    <row r="34" hidden="1">
      <c r="A34" s="22" t="s">
        <v>2007</v>
      </c>
      <c r="B34" s="22" t="s">
        <v>2011</v>
      </c>
      <c r="C34" s="22" t="s">
        <v>2009</v>
      </c>
      <c r="D34" s="22" t="s">
        <v>2012</v>
      </c>
      <c r="E34" s="22" t="s">
        <v>62</v>
      </c>
      <c r="F34" s="18">
        <v>0.0</v>
      </c>
      <c r="G34" s="18">
        <v>0.0</v>
      </c>
      <c r="H34" s="18">
        <v>0.0</v>
      </c>
      <c r="I34" s="18">
        <v>0.0</v>
      </c>
      <c r="J34" s="18">
        <v>0.0</v>
      </c>
      <c r="K34" s="18">
        <v>0.0</v>
      </c>
      <c r="L34" s="18">
        <v>0.0</v>
      </c>
      <c r="M34" s="18">
        <v>0.0</v>
      </c>
      <c r="N34" s="18">
        <v>0.0</v>
      </c>
      <c r="O34" s="18">
        <v>0.0</v>
      </c>
      <c r="P34" s="18">
        <v>0.0</v>
      </c>
      <c r="Q34" s="18">
        <v>0.0</v>
      </c>
      <c r="R34" s="18">
        <v>0.0</v>
      </c>
      <c r="S34" s="18">
        <v>0.0</v>
      </c>
      <c r="T34" s="18">
        <v>0.0</v>
      </c>
      <c r="U34" s="18">
        <v>0.0</v>
      </c>
      <c r="V34" s="18">
        <v>0.0</v>
      </c>
      <c r="W34" s="18">
        <v>0.0</v>
      </c>
      <c r="X34" s="18">
        <v>0.0</v>
      </c>
      <c r="Y34" s="18">
        <v>0.0</v>
      </c>
      <c r="Z34" s="18">
        <v>0.0</v>
      </c>
      <c r="AA34" s="18">
        <v>0.0</v>
      </c>
      <c r="AB34" s="18">
        <v>0.0</v>
      </c>
      <c r="AC34" s="18">
        <v>0.0</v>
      </c>
      <c r="AD34" s="18">
        <v>0.0</v>
      </c>
      <c r="AE34" s="18">
        <v>0.0</v>
      </c>
      <c r="AF34" s="18">
        <v>0.0</v>
      </c>
      <c r="AG34" s="18">
        <v>0.0</v>
      </c>
      <c r="AH34" s="18">
        <v>0.0</v>
      </c>
      <c r="AI34" s="18">
        <v>0.0</v>
      </c>
      <c r="AJ34" s="18">
        <v>0.0</v>
      </c>
      <c r="AK34" s="18">
        <v>0.0</v>
      </c>
      <c r="AL34" s="19" t="s">
        <v>58</v>
      </c>
      <c r="AM34" s="19"/>
      <c r="AN34" s="19"/>
      <c r="AO34" s="19"/>
      <c r="AP34" s="19"/>
      <c r="AQ34" s="19"/>
    </row>
    <row r="35" hidden="1">
      <c r="A35" s="22" t="s">
        <v>1299</v>
      </c>
      <c r="B35" s="22" t="s">
        <v>1300</v>
      </c>
      <c r="C35" s="22" t="s">
        <v>1301</v>
      </c>
      <c r="D35" s="22" t="s">
        <v>1302</v>
      </c>
      <c r="E35" s="17">
        <v>46310.0</v>
      </c>
      <c r="F35" s="18">
        <v>1.0</v>
      </c>
      <c r="G35" s="18">
        <v>0.0</v>
      </c>
      <c r="H35" s="18">
        <v>450.0</v>
      </c>
      <c r="I35" s="18">
        <v>0.0</v>
      </c>
      <c r="J35" s="18">
        <v>3.269231</v>
      </c>
      <c r="K35" s="18">
        <v>3.770451</v>
      </c>
      <c r="L35" s="18">
        <v>3.88997</v>
      </c>
      <c r="M35" s="18">
        <v>3.770451</v>
      </c>
      <c r="N35" s="18">
        <v>1.0</v>
      </c>
      <c r="O35" s="18">
        <v>3.770451</v>
      </c>
      <c r="P35" s="18">
        <v>3.770451</v>
      </c>
      <c r="Q35" s="18">
        <v>3.770451</v>
      </c>
      <c r="R35" s="18">
        <v>3.770451</v>
      </c>
      <c r="S35" s="18">
        <v>3.770451</v>
      </c>
      <c r="T35" s="18">
        <v>3.770451</v>
      </c>
      <c r="U35" s="18">
        <v>3.770451</v>
      </c>
      <c r="V35" s="18">
        <v>3.770451</v>
      </c>
      <c r="W35" s="18">
        <v>3.770451</v>
      </c>
      <c r="X35" s="18">
        <v>3.770451</v>
      </c>
      <c r="Y35" s="18">
        <v>3.770451</v>
      </c>
      <c r="Z35" s="18">
        <v>0.0</v>
      </c>
      <c r="AA35" s="18">
        <v>1.841635</v>
      </c>
      <c r="AB35" s="18">
        <v>0.416949</v>
      </c>
      <c r="AC35" s="18">
        <v>1.841635</v>
      </c>
      <c r="AD35" s="18">
        <v>3.770451</v>
      </c>
      <c r="AE35" s="18">
        <v>3.770451</v>
      </c>
      <c r="AF35" s="18">
        <v>3.770451</v>
      </c>
      <c r="AG35" s="18">
        <v>3.770451</v>
      </c>
      <c r="AH35" s="18">
        <v>0.0</v>
      </c>
      <c r="AI35" s="18">
        <v>1.207407</v>
      </c>
      <c r="AJ35" s="18">
        <v>0.804599</v>
      </c>
      <c r="AK35" s="18">
        <v>0.0</v>
      </c>
      <c r="AL35" s="19" t="s">
        <v>58</v>
      </c>
      <c r="AM35" s="19"/>
      <c r="AN35" s="19"/>
      <c r="AO35" s="19"/>
      <c r="AP35" s="19"/>
      <c r="AQ35" s="19"/>
    </row>
    <row r="36" hidden="1">
      <c r="A36" s="22" t="s">
        <v>1303</v>
      </c>
      <c r="B36" s="22" t="s">
        <v>1304</v>
      </c>
      <c r="C36" s="22" t="s">
        <v>1301</v>
      </c>
      <c r="D36" s="22" t="s">
        <v>1302</v>
      </c>
      <c r="E36" s="22" t="s">
        <v>75</v>
      </c>
      <c r="F36" s="18">
        <v>1.0</v>
      </c>
      <c r="G36" s="18">
        <v>0.0</v>
      </c>
      <c r="H36" s="18">
        <v>269.0</v>
      </c>
      <c r="I36" s="18">
        <v>0.0</v>
      </c>
      <c r="J36" s="18">
        <v>1.767399</v>
      </c>
      <c r="K36" s="18">
        <v>1.841635</v>
      </c>
      <c r="L36" s="18">
        <v>2.00796</v>
      </c>
      <c r="M36" s="18">
        <v>1.841635</v>
      </c>
      <c r="N36" s="18">
        <v>1.0</v>
      </c>
      <c r="O36" s="18">
        <v>1.841635</v>
      </c>
      <c r="P36" s="18">
        <v>1.841635</v>
      </c>
      <c r="Q36" s="18">
        <v>1.841635</v>
      </c>
      <c r="R36" s="18">
        <v>1.841635</v>
      </c>
      <c r="S36" s="18">
        <v>1.841635</v>
      </c>
      <c r="T36" s="18">
        <v>1.841635</v>
      </c>
      <c r="U36" s="18">
        <v>1.841635</v>
      </c>
      <c r="V36" s="18">
        <v>1.841635</v>
      </c>
      <c r="W36" s="18">
        <v>1.841635</v>
      </c>
      <c r="X36" s="18">
        <v>1.841635</v>
      </c>
      <c r="Y36" s="18">
        <v>1.841635</v>
      </c>
      <c r="Z36" s="18">
        <v>0.0</v>
      </c>
      <c r="AA36" s="18">
        <v>1.841635</v>
      </c>
      <c r="AB36" s="18">
        <v>0.416949</v>
      </c>
      <c r="AC36" s="18">
        <v>1.841635</v>
      </c>
      <c r="AD36" s="18">
        <v>1.841635</v>
      </c>
      <c r="AE36" s="18">
        <v>1.841635</v>
      </c>
      <c r="AF36" s="18">
        <v>1.841635</v>
      </c>
      <c r="AG36" s="18">
        <v>1.841635</v>
      </c>
      <c r="AH36" s="18">
        <v>0.0</v>
      </c>
      <c r="AI36" s="18">
        <v>1.207407</v>
      </c>
      <c r="AJ36" s="18">
        <v>0.804599</v>
      </c>
      <c r="AK36" s="18">
        <v>0.0</v>
      </c>
      <c r="AL36" s="19" t="s">
        <v>58</v>
      </c>
      <c r="AM36" s="19"/>
      <c r="AN36" s="19"/>
      <c r="AO36" s="19"/>
      <c r="AP36" s="19"/>
      <c r="AQ36" s="19"/>
    </row>
    <row r="37" hidden="1">
      <c r="A37" s="22" t="s">
        <v>1305</v>
      </c>
      <c r="B37" s="22" t="s">
        <v>1306</v>
      </c>
      <c r="C37" s="22" t="s">
        <v>1301</v>
      </c>
      <c r="D37" s="22" t="s">
        <v>1302</v>
      </c>
      <c r="E37" s="22" t="s">
        <v>60</v>
      </c>
      <c r="F37" s="18">
        <v>6.0</v>
      </c>
      <c r="G37" s="18">
        <v>4.0</v>
      </c>
      <c r="H37" s="18">
        <v>124.0</v>
      </c>
      <c r="I37" s="18">
        <v>13.0</v>
      </c>
      <c r="J37" s="18">
        <v>0.607143</v>
      </c>
      <c r="K37" s="18">
        <v>0.642157</v>
      </c>
      <c r="L37" s="18">
        <v>0.508167</v>
      </c>
      <c r="M37" s="18">
        <v>0.642157</v>
      </c>
      <c r="N37" s="18">
        <v>1.0</v>
      </c>
      <c r="O37" s="18">
        <v>0.0</v>
      </c>
      <c r="P37" s="18">
        <v>0.0</v>
      </c>
      <c r="Q37" s="18">
        <v>0.0</v>
      </c>
      <c r="R37" s="18">
        <v>0.0</v>
      </c>
      <c r="S37" s="18">
        <v>0.0</v>
      </c>
      <c r="T37" s="18">
        <v>0.642157</v>
      </c>
      <c r="U37" s="18">
        <v>0.642157</v>
      </c>
      <c r="V37" s="18">
        <v>0.642157</v>
      </c>
      <c r="W37" s="18">
        <v>0.642157</v>
      </c>
      <c r="X37" s="18">
        <v>0.642157</v>
      </c>
      <c r="Y37" s="18">
        <v>0.08027</v>
      </c>
      <c r="Z37" s="18">
        <v>0.0</v>
      </c>
      <c r="AA37" s="18">
        <v>1.841635</v>
      </c>
      <c r="AB37" s="18">
        <v>0.416949</v>
      </c>
      <c r="AC37" s="18">
        <v>1.841635</v>
      </c>
      <c r="AD37" s="18">
        <v>0.0</v>
      </c>
      <c r="AE37" s="18">
        <v>0.642157</v>
      </c>
      <c r="AF37" s="18">
        <v>0.064216</v>
      </c>
      <c r="AG37" s="18">
        <v>0.0</v>
      </c>
      <c r="AH37" s="18">
        <v>0.0</v>
      </c>
      <c r="AI37" s="18">
        <v>1.207407</v>
      </c>
      <c r="AJ37" s="18">
        <v>0.804599</v>
      </c>
      <c r="AK37" s="18">
        <v>0.0</v>
      </c>
      <c r="AL37" s="19" t="s">
        <v>58</v>
      </c>
      <c r="AM37" s="19"/>
      <c r="AN37" s="19"/>
      <c r="AO37" s="19"/>
      <c r="AP37" s="19"/>
      <c r="AQ37" s="19"/>
    </row>
    <row r="38" hidden="1">
      <c r="A38" s="22" t="s">
        <v>1307</v>
      </c>
      <c r="B38" s="22" t="s">
        <v>1308</v>
      </c>
      <c r="C38" s="22" t="s">
        <v>1301</v>
      </c>
      <c r="D38" s="22" t="s">
        <v>1302</v>
      </c>
      <c r="E38" s="22" t="s">
        <v>62</v>
      </c>
      <c r="F38" s="18">
        <v>0.0</v>
      </c>
      <c r="G38" s="18">
        <v>0.0</v>
      </c>
      <c r="H38" s="18">
        <v>0.0</v>
      </c>
      <c r="I38" s="18">
        <v>0.0</v>
      </c>
      <c r="J38" s="18">
        <v>0.0</v>
      </c>
      <c r="K38" s="18">
        <v>0.0</v>
      </c>
      <c r="L38" s="18">
        <v>0.0</v>
      </c>
      <c r="M38" s="18">
        <v>0.0</v>
      </c>
      <c r="N38" s="18">
        <v>0.0</v>
      </c>
      <c r="O38" s="18">
        <v>0.0</v>
      </c>
      <c r="P38" s="18">
        <v>0.0</v>
      </c>
      <c r="Q38" s="18">
        <v>0.0</v>
      </c>
      <c r="R38" s="18">
        <v>0.0</v>
      </c>
      <c r="S38" s="18">
        <v>0.0</v>
      </c>
      <c r="T38" s="18">
        <v>0.0</v>
      </c>
      <c r="U38" s="18">
        <v>0.0</v>
      </c>
      <c r="V38" s="18">
        <v>0.0</v>
      </c>
      <c r="W38" s="18">
        <v>0.0</v>
      </c>
      <c r="X38" s="18">
        <v>0.0</v>
      </c>
      <c r="Y38" s="18">
        <v>0.0</v>
      </c>
      <c r="Z38" s="18">
        <v>0.0</v>
      </c>
      <c r="AA38" s="18">
        <v>1.841635</v>
      </c>
      <c r="AB38" s="18">
        <v>0.416949</v>
      </c>
      <c r="AC38" s="18">
        <v>1.841635</v>
      </c>
      <c r="AD38" s="18">
        <v>0.0</v>
      </c>
      <c r="AE38" s="18">
        <v>0.0</v>
      </c>
      <c r="AF38" s="18">
        <v>0.0</v>
      </c>
      <c r="AG38" s="18">
        <v>0.0</v>
      </c>
      <c r="AH38" s="18">
        <v>0.0</v>
      </c>
      <c r="AI38" s="18">
        <v>1.207407</v>
      </c>
      <c r="AJ38" s="18">
        <v>0.804599</v>
      </c>
      <c r="AK38" s="18">
        <v>0.0</v>
      </c>
      <c r="AL38" s="19" t="s">
        <v>58</v>
      </c>
      <c r="AM38" s="19"/>
      <c r="AN38" s="19"/>
      <c r="AO38" s="19"/>
      <c r="AP38" s="19"/>
      <c r="AQ38" s="19"/>
    </row>
    <row r="39" hidden="1">
      <c r="A39" s="22" t="s">
        <v>133</v>
      </c>
      <c r="B39" s="22" t="s">
        <v>134</v>
      </c>
      <c r="C39" s="22" t="s">
        <v>135</v>
      </c>
      <c r="D39" s="22" t="s">
        <v>136</v>
      </c>
      <c r="E39" s="22" t="s">
        <v>88</v>
      </c>
      <c r="F39" s="18">
        <v>12.0</v>
      </c>
      <c r="G39" s="18">
        <v>0.0</v>
      </c>
      <c r="H39" s="18">
        <v>3242.0</v>
      </c>
      <c r="I39" s="18">
        <v>0.0</v>
      </c>
      <c r="J39" s="18">
        <v>570.2631</v>
      </c>
      <c r="K39" s="18">
        <v>567.4886</v>
      </c>
      <c r="L39" s="18">
        <v>566.1628</v>
      </c>
      <c r="M39" s="18">
        <v>290.9808</v>
      </c>
      <c r="N39" s="18">
        <v>0.512752</v>
      </c>
      <c r="O39" s="18">
        <v>17.63182</v>
      </c>
      <c r="P39" s="18">
        <v>28.40774</v>
      </c>
      <c r="Q39" s="18">
        <v>32.36113</v>
      </c>
      <c r="R39" s="18">
        <v>45.04631</v>
      </c>
      <c r="S39" s="18">
        <v>55.13658</v>
      </c>
      <c r="T39" s="18">
        <v>17.63182</v>
      </c>
      <c r="U39" s="18">
        <v>28.40774</v>
      </c>
      <c r="V39" s="18">
        <v>32.36113</v>
      </c>
      <c r="W39" s="18">
        <v>45.04631</v>
      </c>
      <c r="X39" s="18">
        <v>55.13658</v>
      </c>
      <c r="Y39" s="18">
        <v>63.05429</v>
      </c>
      <c r="Z39" s="18">
        <v>6.176916</v>
      </c>
      <c r="AA39" s="18">
        <v>28.40774</v>
      </c>
      <c r="AB39" s="18">
        <v>22.48322</v>
      </c>
      <c r="AC39" s="18">
        <v>12.90542</v>
      </c>
      <c r="AD39" s="18">
        <v>32.04884</v>
      </c>
      <c r="AE39" s="18">
        <v>36.00952</v>
      </c>
      <c r="AF39" s="18">
        <v>51.36789</v>
      </c>
      <c r="AG39" s="18">
        <v>52.47537</v>
      </c>
      <c r="AH39" s="18">
        <v>2.906413</v>
      </c>
      <c r="AI39" s="18">
        <v>12.98823</v>
      </c>
      <c r="AJ39" s="18">
        <v>17.4248</v>
      </c>
      <c r="AK39" s="18">
        <v>3.682801</v>
      </c>
      <c r="AL39" s="19" t="s">
        <v>58</v>
      </c>
      <c r="AM39" s="19"/>
      <c r="AN39" s="19"/>
      <c r="AO39" s="19"/>
      <c r="AP39" s="19"/>
      <c r="AQ39" s="19"/>
    </row>
    <row r="40" hidden="1">
      <c r="A40" s="22" t="s">
        <v>137</v>
      </c>
      <c r="B40" s="22" t="s">
        <v>138</v>
      </c>
      <c r="C40" s="22" t="s">
        <v>135</v>
      </c>
      <c r="D40" s="22" t="s">
        <v>136</v>
      </c>
      <c r="E40" s="17">
        <v>46310.0</v>
      </c>
      <c r="F40" s="18">
        <v>3.0</v>
      </c>
      <c r="G40" s="18">
        <v>0.0</v>
      </c>
      <c r="H40" s="18">
        <v>285.0</v>
      </c>
      <c r="I40" s="18">
        <v>0.0</v>
      </c>
      <c r="J40" s="18">
        <v>21.19062</v>
      </c>
      <c r="K40" s="18">
        <v>23.22276</v>
      </c>
      <c r="L40" s="18">
        <v>23.66081</v>
      </c>
      <c r="M40" s="18">
        <v>17.04584</v>
      </c>
      <c r="N40" s="18">
        <v>0.734015</v>
      </c>
      <c r="O40" s="18">
        <v>6.176916</v>
      </c>
      <c r="P40" s="18">
        <v>6.176916</v>
      </c>
      <c r="Q40" s="18">
        <v>6.176916</v>
      </c>
      <c r="R40" s="18">
        <v>17.04584</v>
      </c>
      <c r="S40" s="18">
        <v>17.04584</v>
      </c>
      <c r="T40" s="18">
        <v>6.176916</v>
      </c>
      <c r="U40" s="18">
        <v>6.176916</v>
      </c>
      <c r="V40" s="18">
        <v>6.176916</v>
      </c>
      <c r="W40" s="18">
        <v>17.04584</v>
      </c>
      <c r="X40" s="18">
        <v>17.04584</v>
      </c>
      <c r="Y40" s="18">
        <v>11.61138</v>
      </c>
      <c r="Z40" s="18">
        <v>6.176916</v>
      </c>
      <c r="AA40" s="18">
        <v>28.40774</v>
      </c>
      <c r="AB40" s="18">
        <v>22.48322</v>
      </c>
      <c r="AC40" s="18">
        <v>12.90542</v>
      </c>
      <c r="AD40" s="18">
        <v>8.714901</v>
      </c>
      <c r="AE40" s="18">
        <v>8.714901</v>
      </c>
      <c r="AF40" s="18">
        <v>18.91489</v>
      </c>
      <c r="AG40" s="18">
        <v>9.997978</v>
      </c>
      <c r="AH40" s="18">
        <v>2.906413</v>
      </c>
      <c r="AI40" s="18">
        <v>12.98823</v>
      </c>
      <c r="AJ40" s="18">
        <v>17.4248</v>
      </c>
      <c r="AK40" s="18">
        <v>3.682801</v>
      </c>
      <c r="AL40" s="19" t="s">
        <v>58</v>
      </c>
      <c r="AM40" s="19"/>
      <c r="AN40" s="19"/>
      <c r="AO40" s="19"/>
      <c r="AP40" s="19"/>
      <c r="AQ40" s="19"/>
    </row>
    <row r="41" hidden="1">
      <c r="A41" s="22" t="s">
        <v>139</v>
      </c>
      <c r="B41" s="22" t="s">
        <v>140</v>
      </c>
      <c r="C41" s="22" t="s">
        <v>135</v>
      </c>
      <c r="D41" s="22" t="s">
        <v>136</v>
      </c>
      <c r="E41" s="22" t="s">
        <v>72</v>
      </c>
      <c r="F41" s="18">
        <v>3.0</v>
      </c>
      <c r="G41" s="18">
        <v>0.0</v>
      </c>
      <c r="H41" s="18">
        <v>284.0</v>
      </c>
      <c r="I41" s="18">
        <v>0.0</v>
      </c>
      <c r="J41" s="18">
        <v>36.22261</v>
      </c>
      <c r="K41" s="18">
        <v>38.71627</v>
      </c>
      <c r="L41" s="18">
        <v>38.52515</v>
      </c>
      <c r="M41" s="18">
        <v>16.27549</v>
      </c>
      <c r="N41" s="18">
        <v>0.420379</v>
      </c>
      <c r="O41" s="18">
        <v>8.474045</v>
      </c>
      <c r="P41" s="18">
        <v>8.474045</v>
      </c>
      <c r="Q41" s="18">
        <v>8.474045</v>
      </c>
      <c r="R41" s="18">
        <v>13.96673</v>
      </c>
      <c r="S41" s="18">
        <v>16.27549</v>
      </c>
      <c r="T41" s="18">
        <v>8.474045</v>
      </c>
      <c r="U41" s="18">
        <v>8.474045</v>
      </c>
      <c r="V41" s="18">
        <v>8.474045</v>
      </c>
      <c r="W41" s="18">
        <v>13.96673</v>
      </c>
      <c r="X41" s="18">
        <v>16.27549</v>
      </c>
      <c r="Y41" s="18">
        <v>12.90542</v>
      </c>
      <c r="Z41" s="18">
        <v>6.176916</v>
      </c>
      <c r="AA41" s="18">
        <v>28.40774</v>
      </c>
      <c r="AB41" s="18">
        <v>22.48322</v>
      </c>
      <c r="AC41" s="18">
        <v>12.90542</v>
      </c>
      <c r="AD41" s="18">
        <v>5.525733</v>
      </c>
      <c r="AE41" s="18">
        <v>5.525733</v>
      </c>
      <c r="AF41" s="18">
        <v>16.11666</v>
      </c>
      <c r="AG41" s="18">
        <v>6.846322</v>
      </c>
      <c r="AH41" s="18">
        <v>2.906413</v>
      </c>
      <c r="AI41" s="18">
        <v>12.98823</v>
      </c>
      <c r="AJ41" s="18">
        <v>17.4248</v>
      </c>
      <c r="AK41" s="18">
        <v>3.682801</v>
      </c>
      <c r="AL41" s="19" t="s">
        <v>58</v>
      </c>
      <c r="AM41" s="19"/>
      <c r="AN41" s="19"/>
      <c r="AO41" s="19"/>
      <c r="AP41" s="19"/>
      <c r="AQ41" s="19"/>
    </row>
    <row r="42" hidden="1">
      <c r="A42" s="22" t="s">
        <v>141</v>
      </c>
      <c r="B42" s="22" t="s">
        <v>142</v>
      </c>
      <c r="C42" s="22" t="s">
        <v>135</v>
      </c>
      <c r="D42" s="22" t="s">
        <v>136</v>
      </c>
      <c r="E42" s="22" t="s">
        <v>75</v>
      </c>
      <c r="F42" s="18">
        <v>1.0</v>
      </c>
      <c r="G42" s="18">
        <v>0.0</v>
      </c>
      <c r="H42" s="18">
        <v>101.0</v>
      </c>
      <c r="I42" s="18">
        <v>0.0</v>
      </c>
      <c r="J42" s="18">
        <v>18.14805</v>
      </c>
      <c r="K42" s="18">
        <v>17.71363</v>
      </c>
      <c r="L42" s="18">
        <v>19.09737</v>
      </c>
      <c r="M42" s="18">
        <v>17.71363</v>
      </c>
      <c r="N42" s="18">
        <v>1.0</v>
      </c>
      <c r="O42" s="18">
        <v>17.71363</v>
      </c>
      <c r="P42" s="18">
        <v>17.71363</v>
      </c>
      <c r="Q42" s="18">
        <v>17.71363</v>
      </c>
      <c r="R42" s="18">
        <v>17.71363</v>
      </c>
      <c r="S42" s="18">
        <v>17.71363</v>
      </c>
      <c r="T42" s="18">
        <v>17.71363</v>
      </c>
      <c r="U42" s="18">
        <v>17.71363</v>
      </c>
      <c r="V42" s="18">
        <v>17.71363</v>
      </c>
      <c r="W42" s="18">
        <v>17.71363</v>
      </c>
      <c r="X42" s="18">
        <v>17.71363</v>
      </c>
      <c r="Y42" s="18">
        <v>17.71363</v>
      </c>
      <c r="Z42" s="18">
        <v>6.176916</v>
      </c>
      <c r="AA42" s="18">
        <v>28.40774</v>
      </c>
      <c r="AB42" s="18">
        <v>22.48322</v>
      </c>
      <c r="AC42" s="18">
        <v>12.90542</v>
      </c>
      <c r="AD42" s="18">
        <v>3.320361</v>
      </c>
      <c r="AE42" s="18">
        <v>4.471176</v>
      </c>
      <c r="AF42" s="18">
        <v>5.639001</v>
      </c>
      <c r="AG42" s="18">
        <v>3.682801</v>
      </c>
      <c r="AH42" s="18">
        <v>2.906413</v>
      </c>
      <c r="AI42" s="18">
        <v>12.98823</v>
      </c>
      <c r="AJ42" s="18">
        <v>17.4248</v>
      </c>
      <c r="AK42" s="18">
        <v>3.682801</v>
      </c>
      <c r="AL42" s="19" t="s">
        <v>58</v>
      </c>
      <c r="AM42" s="19"/>
      <c r="AN42" s="19"/>
      <c r="AO42" s="19"/>
      <c r="AP42" s="19"/>
      <c r="AQ42" s="19"/>
    </row>
    <row r="43" hidden="1">
      <c r="A43" s="22" t="s">
        <v>150</v>
      </c>
      <c r="B43" s="22" t="s">
        <v>2030</v>
      </c>
      <c r="C43" s="22" t="s">
        <v>135</v>
      </c>
      <c r="D43" s="22" t="s">
        <v>136</v>
      </c>
      <c r="E43" s="22" t="s">
        <v>60</v>
      </c>
      <c r="F43" s="18">
        <v>1.0</v>
      </c>
      <c r="G43" s="18">
        <v>0.0</v>
      </c>
      <c r="H43" s="18">
        <v>65.0</v>
      </c>
      <c r="I43" s="18">
        <v>0.0</v>
      </c>
      <c r="J43" s="18">
        <v>0.0</v>
      </c>
      <c r="K43" s="18">
        <v>0.0</v>
      </c>
      <c r="L43" s="18">
        <v>0.0</v>
      </c>
      <c r="M43" s="18">
        <v>0.0</v>
      </c>
      <c r="N43" s="18">
        <v>0.0</v>
      </c>
      <c r="O43" s="18">
        <v>0.0</v>
      </c>
      <c r="P43" s="18">
        <v>0.0</v>
      </c>
      <c r="Q43" s="18">
        <v>0.0</v>
      </c>
      <c r="R43" s="18">
        <v>0.0</v>
      </c>
      <c r="S43" s="18">
        <v>0.0</v>
      </c>
      <c r="T43" s="18">
        <v>0.0</v>
      </c>
      <c r="U43" s="18">
        <v>0.0</v>
      </c>
      <c r="V43" s="18">
        <v>0.0</v>
      </c>
      <c r="W43" s="18">
        <v>0.0</v>
      </c>
      <c r="X43" s="18">
        <v>0.0</v>
      </c>
      <c r="Y43" s="18">
        <v>0.0</v>
      </c>
      <c r="Z43" s="18">
        <v>6.176916</v>
      </c>
      <c r="AA43" s="18">
        <v>28.40774</v>
      </c>
      <c r="AB43" s="18">
        <v>22.48322</v>
      </c>
      <c r="AC43" s="18">
        <v>12.90542</v>
      </c>
      <c r="AD43" s="18">
        <v>2.697105</v>
      </c>
      <c r="AE43" s="18">
        <v>3.187913</v>
      </c>
      <c r="AF43" s="18">
        <v>4.680175</v>
      </c>
      <c r="AG43" s="18">
        <v>2.670885</v>
      </c>
      <c r="AH43" s="18">
        <v>2.906413</v>
      </c>
      <c r="AI43" s="18">
        <v>12.98823</v>
      </c>
      <c r="AJ43" s="18">
        <v>17.4248</v>
      </c>
      <c r="AK43" s="18">
        <v>3.682801</v>
      </c>
      <c r="AL43" s="19" t="s">
        <v>58</v>
      </c>
      <c r="AM43" s="19"/>
      <c r="AN43" s="19"/>
      <c r="AO43" s="19"/>
      <c r="AP43" s="19"/>
      <c r="AQ43" s="19"/>
    </row>
    <row r="44" hidden="1">
      <c r="A44" s="22" t="s">
        <v>143</v>
      </c>
      <c r="B44" s="22" t="s">
        <v>144</v>
      </c>
      <c r="C44" s="22" t="s">
        <v>135</v>
      </c>
      <c r="D44" s="22" t="s">
        <v>136</v>
      </c>
      <c r="E44" s="20">
        <v>46300.0</v>
      </c>
      <c r="F44" s="18">
        <v>3.0</v>
      </c>
      <c r="G44" s="18">
        <v>0.0</v>
      </c>
      <c r="H44" s="18">
        <v>379.0</v>
      </c>
      <c r="I44" s="18">
        <v>0.0</v>
      </c>
      <c r="J44" s="18">
        <v>97.16974</v>
      </c>
      <c r="K44" s="18">
        <v>94.8048</v>
      </c>
      <c r="L44" s="18">
        <v>100.3338</v>
      </c>
      <c r="M44" s="18">
        <v>84.39802</v>
      </c>
      <c r="N44" s="18">
        <v>0.890229</v>
      </c>
      <c r="O44" s="18">
        <v>10.40678</v>
      </c>
      <c r="P44" s="18">
        <v>10.40678</v>
      </c>
      <c r="Q44" s="18">
        <v>10.40678</v>
      </c>
      <c r="R44" s="18">
        <v>84.39802</v>
      </c>
      <c r="S44" s="18">
        <v>84.39802</v>
      </c>
      <c r="T44" s="18">
        <v>10.40678</v>
      </c>
      <c r="U44" s="18">
        <v>10.40678</v>
      </c>
      <c r="V44" s="18">
        <v>10.40678</v>
      </c>
      <c r="W44" s="18">
        <v>84.39802</v>
      </c>
      <c r="X44" s="18">
        <v>84.39802</v>
      </c>
      <c r="Y44" s="18">
        <v>47.4024</v>
      </c>
      <c r="Z44" s="18">
        <v>6.176916</v>
      </c>
      <c r="AA44" s="18">
        <v>28.40774</v>
      </c>
      <c r="AB44" s="18">
        <v>22.48322</v>
      </c>
      <c r="AC44" s="18">
        <v>12.90542</v>
      </c>
      <c r="AD44" s="18">
        <v>14.80926</v>
      </c>
      <c r="AE44" s="18">
        <v>15.17651</v>
      </c>
      <c r="AF44" s="18">
        <v>33.02318</v>
      </c>
      <c r="AG44" s="18">
        <v>24.71847</v>
      </c>
      <c r="AH44" s="18">
        <v>2.906413</v>
      </c>
      <c r="AI44" s="18">
        <v>12.98823</v>
      </c>
      <c r="AJ44" s="18">
        <v>17.4248</v>
      </c>
      <c r="AK44" s="18">
        <v>3.682801</v>
      </c>
      <c r="AL44" s="19" t="s">
        <v>58</v>
      </c>
      <c r="AM44" s="19"/>
      <c r="AN44" s="19"/>
      <c r="AO44" s="19"/>
      <c r="AP44" s="19"/>
      <c r="AQ44" s="19"/>
    </row>
    <row r="45" hidden="1">
      <c r="A45" s="22" t="s">
        <v>145</v>
      </c>
      <c r="B45" s="22" t="s">
        <v>146</v>
      </c>
      <c r="C45" s="22" t="s">
        <v>135</v>
      </c>
      <c r="D45" s="22" t="s">
        <v>136</v>
      </c>
      <c r="E45" s="22" t="s">
        <v>62</v>
      </c>
      <c r="F45" s="18">
        <v>1.0</v>
      </c>
      <c r="G45" s="18">
        <v>1.0</v>
      </c>
      <c r="H45" s="18">
        <v>4.0</v>
      </c>
      <c r="I45" s="18">
        <v>4.0</v>
      </c>
      <c r="J45" s="18">
        <v>0.0</v>
      </c>
      <c r="K45" s="18">
        <v>0.0</v>
      </c>
      <c r="L45" s="18">
        <v>0.0</v>
      </c>
      <c r="M45" s="18">
        <v>0.0</v>
      </c>
      <c r="N45" s="18">
        <v>0.0</v>
      </c>
      <c r="O45" s="18">
        <v>0.0</v>
      </c>
      <c r="P45" s="18">
        <v>0.0</v>
      </c>
      <c r="Q45" s="18">
        <v>0.0</v>
      </c>
      <c r="R45" s="18">
        <v>0.0</v>
      </c>
      <c r="S45" s="18">
        <v>0.0</v>
      </c>
      <c r="T45" s="18">
        <v>0.0</v>
      </c>
      <c r="U45" s="18">
        <v>0.0</v>
      </c>
      <c r="V45" s="18">
        <v>0.0</v>
      </c>
      <c r="W45" s="18">
        <v>0.0</v>
      </c>
      <c r="X45" s="18">
        <v>0.0</v>
      </c>
      <c r="Y45" s="18">
        <v>0.0</v>
      </c>
      <c r="Z45" s="18">
        <v>6.176916</v>
      </c>
      <c r="AA45" s="18">
        <v>28.40774</v>
      </c>
      <c r="AB45" s="18">
        <v>22.48322</v>
      </c>
      <c r="AC45" s="18">
        <v>12.90542</v>
      </c>
      <c r="AD45" s="18">
        <v>0.0</v>
      </c>
      <c r="AE45" s="18">
        <v>0.0</v>
      </c>
      <c r="AF45" s="18">
        <v>0.0</v>
      </c>
      <c r="AG45" s="18">
        <v>0.0</v>
      </c>
      <c r="AH45" s="18">
        <v>2.906413</v>
      </c>
      <c r="AI45" s="18">
        <v>12.98823</v>
      </c>
      <c r="AJ45" s="18">
        <v>17.4248</v>
      </c>
      <c r="AK45" s="18">
        <v>3.682801</v>
      </c>
      <c r="AL45" s="19" t="s">
        <v>58</v>
      </c>
      <c r="AM45" s="19"/>
      <c r="AN45" s="19"/>
      <c r="AO45" s="19"/>
      <c r="AP45" s="19"/>
      <c r="AQ45" s="19"/>
    </row>
    <row r="46" hidden="1">
      <c r="A46" s="22" t="s">
        <v>137</v>
      </c>
      <c r="B46" s="22" t="s">
        <v>147</v>
      </c>
      <c r="C46" s="22" t="s">
        <v>135</v>
      </c>
      <c r="D46" s="22" t="s">
        <v>148</v>
      </c>
      <c r="E46" s="20">
        <v>46310.0</v>
      </c>
      <c r="F46" s="18">
        <v>0.0</v>
      </c>
      <c r="G46" s="18">
        <v>0.0</v>
      </c>
      <c r="H46" s="18">
        <v>0.0</v>
      </c>
      <c r="I46" s="18">
        <v>0.0</v>
      </c>
      <c r="J46" s="18">
        <v>0.0</v>
      </c>
      <c r="K46" s="18">
        <v>0.0</v>
      </c>
      <c r="L46" s="18">
        <v>0.0</v>
      </c>
      <c r="M46" s="18">
        <v>0.0</v>
      </c>
      <c r="N46" s="18">
        <v>0.0</v>
      </c>
      <c r="O46" s="18">
        <v>0.0</v>
      </c>
      <c r="P46" s="18">
        <v>0.0</v>
      </c>
      <c r="Q46" s="18">
        <v>0.0</v>
      </c>
      <c r="R46" s="18">
        <v>0.0</v>
      </c>
      <c r="S46" s="18">
        <v>0.0</v>
      </c>
      <c r="T46" s="18">
        <v>0.0</v>
      </c>
      <c r="U46" s="18">
        <v>0.0</v>
      </c>
      <c r="V46" s="18">
        <v>0.0</v>
      </c>
      <c r="W46" s="18">
        <v>0.0</v>
      </c>
      <c r="X46" s="18">
        <v>0.0</v>
      </c>
      <c r="Y46" s="18">
        <v>0.0</v>
      </c>
      <c r="Z46" s="18">
        <v>0.0</v>
      </c>
      <c r="AA46" s="18">
        <v>1.618291</v>
      </c>
      <c r="AB46" s="18">
        <v>0.884486</v>
      </c>
      <c r="AC46" s="18">
        <v>0.0</v>
      </c>
      <c r="AD46" s="18">
        <v>8.714901</v>
      </c>
      <c r="AE46" s="18">
        <v>8.714901</v>
      </c>
      <c r="AF46" s="18">
        <v>18.91489</v>
      </c>
      <c r="AG46" s="18">
        <v>9.997978</v>
      </c>
      <c r="AH46" s="18">
        <v>2.906413</v>
      </c>
      <c r="AI46" s="18">
        <v>12.98823</v>
      </c>
      <c r="AJ46" s="18">
        <v>17.4248</v>
      </c>
      <c r="AK46" s="18">
        <v>3.682801</v>
      </c>
      <c r="AL46" s="19" t="s">
        <v>58</v>
      </c>
      <c r="AM46" s="19"/>
      <c r="AN46" s="19"/>
      <c r="AO46" s="19"/>
      <c r="AP46" s="19"/>
      <c r="AQ46" s="19"/>
    </row>
    <row r="47" hidden="1">
      <c r="A47" s="22" t="s">
        <v>139</v>
      </c>
      <c r="B47" s="22" t="s">
        <v>149</v>
      </c>
      <c r="C47" s="22" t="s">
        <v>135</v>
      </c>
      <c r="D47" s="22" t="s">
        <v>148</v>
      </c>
      <c r="E47" s="22" t="s">
        <v>72</v>
      </c>
      <c r="F47" s="18">
        <v>1.0</v>
      </c>
      <c r="G47" s="18">
        <v>1.0</v>
      </c>
      <c r="H47" s="18">
        <v>1.0</v>
      </c>
      <c r="I47" s="18">
        <v>1.0</v>
      </c>
      <c r="J47" s="18">
        <v>0.0</v>
      </c>
      <c r="K47" s="18">
        <v>0.0</v>
      </c>
      <c r="L47" s="18">
        <v>0.0</v>
      </c>
      <c r="M47" s="18">
        <v>0.0</v>
      </c>
      <c r="N47" s="18">
        <v>0.0</v>
      </c>
      <c r="O47" s="18">
        <v>0.0</v>
      </c>
      <c r="P47" s="18">
        <v>0.0</v>
      </c>
      <c r="Q47" s="18">
        <v>0.0</v>
      </c>
      <c r="R47" s="18">
        <v>0.0</v>
      </c>
      <c r="S47" s="18">
        <v>0.0</v>
      </c>
      <c r="T47" s="18">
        <v>0.0</v>
      </c>
      <c r="U47" s="18">
        <v>0.0</v>
      </c>
      <c r="V47" s="18">
        <v>0.0</v>
      </c>
      <c r="W47" s="18">
        <v>0.0</v>
      </c>
      <c r="X47" s="18">
        <v>0.0</v>
      </c>
      <c r="Y47" s="18">
        <v>0.0</v>
      </c>
      <c r="Z47" s="18">
        <v>0.0</v>
      </c>
      <c r="AA47" s="18">
        <v>1.618291</v>
      </c>
      <c r="AB47" s="18">
        <v>0.884486</v>
      </c>
      <c r="AC47" s="18">
        <v>0.0</v>
      </c>
      <c r="AD47" s="18">
        <v>5.525733</v>
      </c>
      <c r="AE47" s="18">
        <v>5.525733</v>
      </c>
      <c r="AF47" s="18">
        <v>16.11666</v>
      </c>
      <c r="AG47" s="18">
        <v>6.846322</v>
      </c>
      <c r="AH47" s="18">
        <v>2.906413</v>
      </c>
      <c r="AI47" s="18">
        <v>12.98823</v>
      </c>
      <c r="AJ47" s="18">
        <v>17.4248</v>
      </c>
      <c r="AK47" s="18">
        <v>3.682801</v>
      </c>
      <c r="AL47" s="19" t="s">
        <v>58</v>
      </c>
      <c r="AM47" s="19"/>
      <c r="AN47" s="19"/>
      <c r="AO47" s="19"/>
      <c r="AP47" s="19"/>
      <c r="AQ47" s="19"/>
    </row>
    <row r="48" hidden="1">
      <c r="A48" s="22" t="s">
        <v>150</v>
      </c>
      <c r="B48" s="22" t="s">
        <v>151</v>
      </c>
      <c r="C48" s="22" t="s">
        <v>135</v>
      </c>
      <c r="D48" s="22" t="s">
        <v>148</v>
      </c>
      <c r="E48" s="22" t="s">
        <v>60</v>
      </c>
      <c r="F48" s="18">
        <v>8.0</v>
      </c>
      <c r="G48" s="18">
        <v>0.0</v>
      </c>
      <c r="H48" s="18">
        <v>2848.0</v>
      </c>
      <c r="I48" s="18">
        <v>0.0</v>
      </c>
      <c r="J48" s="18">
        <v>10.61116</v>
      </c>
      <c r="K48" s="18">
        <v>10.61383</v>
      </c>
      <c r="L48" s="18">
        <v>10.0945</v>
      </c>
      <c r="M48" s="18">
        <v>6.765729</v>
      </c>
      <c r="N48" s="18">
        <v>0.637445</v>
      </c>
      <c r="O48" s="18">
        <v>0.0</v>
      </c>
      <c r="P48" s="18">
        <v>1.035714</v>
      </c>
      <c r="Q48" s="18">
        <v>1.035714</v>
      </c>
      <c r="R48" s="18">
        <v>1.618291</v>
      </c>
      <c r="S48" s="18">
        <v>2.181711</v>
      </c>
      <c r="T48" s="18">
        <v>1.035714</v>
      </c>
      <c r="U48" s="18">
        <v>1.194098</v>
      </c>
      <c r="V48" s="18">
        <v>1.194098</v>
      </c>
      <c r="W48" s="18">
        <v>1.618291</v>
      </c>
      <c r="X48" s="18">
        <v>2.181711</v>
      </c>
      <c r="Y48" s="18">
        <v>1.768972</v>
      </c>
      <c r="Z48" s="18">
        <v>0.0</v>
      </c>
      <c r="AA48" s="18">
        <v>1.618291</v>
      </c>
      <c r="AB48" s="18">
        <v>0.884486</v>
      </c>
      <c r="AC48" s="18">
        <v>0.0</v>
      </c>
      <c r="AD48" s="18">
        <v>2.697105</v>
      </c>
      <c r="AE48" s="18">
        <v>3.187913</v>
      </c>
      <c r="AF48" s="18">
        <v>4.680175</v>
      </c>
      <c r="AG48" s="18">
        <v>2.670885</v>
      </c>
      <c r="AH48" s="18">
        <v>2.906413</v>
      </c>
      <c r="AI48" s="18">
        <v>12.98823</v>
      </c>
      <c r="AJ48" s="18">
        <v>17.4248</v>
      </c>
      <c r="AK48" s="18">
        <v>3.682801</v>
      </c>
      <c r="AL48" s="19" t="s">
        <v>58</v>
      </c>
      <c r="AM48" s="19"/>
      <c r="AN48" s="19"/>
      <c r="AO48" s="19"/>
      <c r="AP48" s="19"/>
      <c r="AQ48" s="19"/>
    </row>
    <row r="49" hidden="1">
      <c r="A49" s="22" t="s">
        <v>1813</v>
      </c>
      <c r="B49" s="22" t="s">
        <v>151</v>
      </c>
      <c r="C49" s="22" t="s">
        <v>1812</v>
      </c>
      <c r="D49" s="22" t="s">
        <v>148</v>
      </c>
      <c r="E49" s="22" t="s">
        <v>60</v>
      </c>
      <c r="F49" s="18">
        <v>1.0</v>
      </c>
      <c r="G49" s="18">
        <v>0.0</v>
      </c>
      <c r="H49" s="18">
        <v>1369.0</v>
      </c>
      <c r="I49" s="18">
        <v>0.0</v>
      </c>
      <c r="J49" s="18">
        <v>0.0</v>
      </c>
      <c r="K49" s="18">
        <v>0.0</v>
      </c>
      <c r="L49" s="18">
        <v>0.0</v>
      </c>
      <c r="M49" s="18">
        <v>0.0</v>
      </c>
      <c r="N49" s="18">
        <v>0.0</v>
      </c>
      <c r="O49" s="18">
        <v>0.0</v>
      </c>
      <c r="P49" s="18">
        <v>0.0</v>
      </c>
      <c r="Q49" s="18">
        <v>0.0</v>
      </c>
      <c r="R49" s="18">
        <v>0.0</v>
      </c>
      <c r="S49" s="18">
        <v>0.0</v>
      </c>
      <c r="T49" s="18">
        <v>0.0</v>
      </c>
      <c r="U49" s="18">
        <v>0.0</v>
      </c>
      <c r="V49" s="18">
        <v>0.0</v>
      </c>
      <c r="W49" s="18">
        <v>0.0</v>
      </c>
      <c r="X49" s="18">
        <v>0.0</v>
      </c>
      <c r="Y49" s="18">
        <v>0.0</v>
      </c>
      <c r="Z49" s="18">
        <v>0.0</v>
      </c>
      <c r="AA49" s="18">
        <v>1.618291</v>
      </c>
      <c r="AB49" s="18">
        <v>0.884486</v>
      </c>
      <c r="AC49" s="18">
        <v>0.0</v>
      </c>
      <c r="AD49" s="18">
        <v>1.363137</v>
      </c>
      <c r="AE49" s="18">
        <v>2.771641</v>
      </c>
      <c r="AF49" s="18">
        <v>3.601276</v>
      </c>
      <c r="AG49" s="18">
        <v>2.685376</v>
      </c>
      <c r="AH49" s="18">
        <v>1.047933</v>
      </c>
      <c r="AI49" s="18">
        <v>8.263598</v>
      </c>
      <c r="AJ49" s="18">
        <v>9.7295</v>
      </c>
      <c r="AK49" s="18">
        <v>6.074441</v>
      </c>
      <c r="AL49" s="19" t="s">
        <v>58</v>
      </c>
      <c r="AM49" s="19"/>
      <c r="AN49" s="19"/>
      <c r="AO49" s="19"/>
      <c r="AP49" s="19"/>
      <c r="AQ49" s="19"/>
    </row>
    <row r="50" hidden="1">
      <c r="A50" s="22" t="s">
        <v>145</v>
      </c>
      <c r="B50" s="22" t="s">
        <v>152</v>
      </c>
      <c r="C50" s="22" t="s">
        <v>135</v>
      </c>
      <c r="D50" s="22" t="s">
        <v>148</v>
      </c>
      <c r="E50" s="22" t="s">
        <v>62</v>
      </c>
      <c r="F50" s="18">
        <v>0.0</v>
      </c>
      <c r="G50" s="18">
        <v>0.0</v>
      </c>
      <c r="H50" s="18">
        <v>0.0</v>
      </c>
      <c r="I50" s="18">
        <v>0.0</v>
      </c>
      <c r="J50" s="18">
        <v>0.0</v>
      </c>
      <c r="K50" s="18">
        <v>0.0</v>
      </c>
      <c r="L50" s="18">
        <v>0.0</v>
      </c>
      <c r="M50" s="18">
        <v>0.0</v>
      </c>
      <c r="N50" s="18">
        <v>0.0</v>
      </c>
      <c r="O50" s="18">
        <v>0.0</v>
      </c>
      <c r="P50" s="18">
        <v>0.0</v>
      </c>
      <c r="Q50" s="18">
        <v>0.0</v>
      </c>
      <c r="R50" s="18">
        <v>0.0</v>
      </c>
      <c r="S50" s="18">
        <v>0.0</v>
      </c>
      <c r="T50" s="18">
        <v>0.0</v>
      </c>
      <c r="U50" s="18">
        <v>0.0</v>
      </c>
      <c r="V50" s="18">
        <v>0.0</v>
      </c>
      <c r="W50" s="18">
        <v>0.0</v>
      </c>
      <c r="X50" s="18">
        <v>0.0</v>
      </c>
      <c r="Y50" s="18">
        <v>0.0</v>
      </c>
      <c r="Z50" s="18">
        <v>0.0</v>
      </c>
      <c r="AA50" s="18">
        <v>1.618291</v>
      </c>
      <c r="AB50" s="18">
        <v>0.884486</v>
      </c>
      <c r="AC50" s="18">
        <v>0.0</v>
      </c>
      <c r="AD50" s="18">
        <v>0.0</v>
      </c>
      <c r="AE50" s="18">
        <v>0.0</v>
      </c>
      <c r="AF50" s="18">
        <v>0.0</v>
      </c>
      <c r="AG50" s="18">
        <v>0.0</v>
      </c>
      <c r="AH50" s="18">
        <v>2.906413</v>
      </c>
      <c r="AI50" s="18">
        <v>12.98823</v>
      </c>
      <c r="AJ50" s="18">
        <v>17.4248</v>
      </c>
      <c r="AK50" s="18">
        <v>3.682801</v>
      </c>
      <c r="AL50" s="19" t="s">
        <v>58</v>
      </c>
      <c r="AM50" s="19"/>
      <c r="AN50" s="19"/>
      <c r="AO50" s="19"/>
      <c r="AP50" s="19"/>
      <c r="AQ50" s="19"/>
    </row>
    <row r="51" hidden="1">
      <c r="A51" s="22" t="s">
        <v>85</v>
      </c>
      <c r="B51" s="22" t="s">
        <v>86</v>
      </c>
      <c r="C51" s="22" t="s">
        <v>84</v>
      </c>
      <c r="D51" s="22" t="s">
        <v>87</v>
      </c>
      <c r="E51" s="22" t="s">
        <v>88</v>
      </c>
      <c r="F51" s="18">
        <v>1.0</v>
      </c>
      <c r="G51" s="18">
        <v>0.0</v>
      </c>
      <c r="H51" s="18">
        <v>741.0</v>
      </c>
      <c r="I51" s="18">
        <v>0.0</v>
      </c>
      <c r="J51" s="18">
        <v>7.526557</v>
      </c>
      <c r="K51" s="18">
        <v>7.278673</v>
      </c>
      <c r="L51" s="18">
        <v>6.779705</v>
      </c>
      <c r="M51" s="18">
        <v>7.278673</v>
      </c>
      <c r="N51" s="18">
        <v>1.0</v>
      </c>
      <c r="O51" s="18">
        <v>7.278673</v>
      </c>
      <c r="P51" s="18">
        <v>7.278673</v>
      </c>
      <c r="Q51" s="18">
        <v>7.278673</v>
      </c>
      <c r="R51" s="18">
        <v>7.278673</v>
      </c>
      <c r="S51" s="18">
        <v>7.278673</v>
      </c>
      <c r="T51" s="18">
        <v>7.278673</v>
      </c>
      <c r="U51" s="18">
        <v>7.278673</v>
      </c>
      <c r="V51" s="18">
        <v>7.278673</v>
      </c>
      <c r="W51" s="18">
        <v>7.278673</v>
      </c>
      <c r="X51" s="18">
        <v>7.278673</v>
      </c>
      <c r="Y51" s="18">
        <v>7.278673</v>
      </c>
      <c r="Z51" s="18">
        <v>1.448531</v>
      </c>
      <c r="AA51" s="18">
        <v>1.448531</v>
      </c>
      <c r="AB51" s="18">
        <v>2.345403</v>
      </c>
      <c r="AC51" s="18">
        <v>0.807407</v>
      </c>
      <c r="AD51" s="18">
        <v>14.02401</v>
      </c>
      <c r="AE51" s="18">
        <v>14.02401</v>
      </c>
      <c r="AF51" s="18">
        <v>14.90467</v>
      </c>
      <c r="AG51" s="18">
        <v>18.71767</v>
      </c>
      <c r="AH51" s="18">
        <v>1.676256</v>
      </c>
      <c r="AI51" s="18">
        <v>2.685552</v>
      </c>
      <c r="AJ51" s="18">
        <v>3.945268</v>
      </c>
      <c r="AK51" s="18">
        <v>1.527828</v>
      </c>
      <c r="AL51" s="19" t="s">
        <v>58</v>
      </c>
      <c r="AM51" s="19"/>
      <c r="AN51" s="19"/>
      <c r="AO51" s="19"/>
      <c r="AP51" s="19"/>
      <c r="AQ51" s="19"/>
    </row>
    <row r="52" hidden="1">
      <c r="A52" s="22" t="s">
        <v>89</v>
      </c>
      <c r="B52" s="22" t="s">
        <v>90</v>
      </c>
      <c r="C52" s="22" t="s">
        <v>84</v>
      </c>
      <c r="D52" s="22" t="s">
        <v>87</v>
      </c>
      <c r="E52" s="17">
        <v>46310.0</v>
      </c>
      <c r="F52" s="18">
        <v>3.0</v>
      </c>
      <c r="G52" s="18">
        <v>0.0</v>
      </c>
      <c r="H52" s="18">
        <v>107.0</v>
      </c>
      <c r="I52" s="18">
        <v>0.0</v>
      </c>
      <c r="J52" s="18">
        <v>0.0</v>
      </c>
      <c r="K52" s="18">
        <v>0.0</v>
      </c>
      <c r="L52" s="18">
        <v>0.0</v>
      </c>
      <c r="M52" s="18">
        <v>0.0</v>
      </c>
      <c r="N52" s="18">
        <v>0.0</v>
      </c>
      <c r="O52" s="18">
        <v>0.0</v>
      </c>
      <c r="P52" s="18">
        <v>0.0</v>
      </c>
      <c r="Q52" s="18">
        <v>0.0</v>
      </c>
      <c r="R52" s="18">
        <v>0.0</v>
      </c>
      <c r="S52" s="18">
        <v>0.0</v>
      </c>
      <c r="T52" s="18">
        <v>0.0</v>
      </c>
      <c r="U52" s="18">
        <v>0.0</v>
      </c>
      <c r="V52" s="18">
        <v>0.0</v>
      </c>
      <c r="W52" s="18">
        <v>0.0</v>
      </c>
      <c r="X52" s="18">
        <v>0.0</v>
      </c>
      <c r="Y52" s="18">
        <v>0.0</v>
      </c>
      <c r="Z52" s="18">
        <v>1.448531</v>
      </c>
      <c r="AA52" s="18">
        <v>1.448531</v>
      </c>
      <c r="AB52" s="18">
        <v>2.345403</v>
      </c>
      <c r="AC52" s="18">
        <v>0.807407</v>
      </c>
      <c r="AD52" s="18">
        <v>7.627767</v>
      </c>
      <c r="AE52" s="18">
        <v>7.627767</v>
      </c>
      <c r="AF52" s="18">
        <v>9.097527</v>
      </c>
      <c r="AG52" s="18">
        <v>6.363411</v>
      </c>
      <c r="AH52" s="18">
        <v>1.676256</v>
      </c>
      <c r="AI52" s="18">
        <v>2.685552</v>
      </c>
      <c r="AJ52" s="18">
        <v>3.945268</v>
      </c>
      <c r="AK52" s="18">
        <v>1.527828</v>
      </c>
      <c r="AL52" s="19" t="s">
        <v>58</v>
      </c>
      <c r="AM52" s="19"/>
      <c r="AN52" s="19"/>
      <c r="AO52" s="19"/>
      <c r="AP52" s="19"/>
      <c r="AQ52" s="19"/>
    </row>
    <row r="53" hidden="1">
      <c r="A53" s="22" t="s">
        <v>91</v>
      </c>
      <c r="B53" s="22" t="s">
        <v>92</v>
      </c>
      <c r="C53" s="22" t="s">
        <v>84</v>
      </c>
      <c r="D53" s="22" t="s">
        <v>87</v>
      </c>
      <c r="E53" s="22" t="s">
        <v>72</v>
      </c>
      <c r="F53" s="18">
        <v>1.0</v>
      </c>
      <c r="G53" s="18">
        <v>0.0</v>
      </c>
      <c r="H53" s="18">
        <v>145.0</v>
      </c>
      <c r="I53" s="18">
        <v>0.0</v>
      </c>
      <c r="J53" s="18">
        <v>1.741758</v>
      </c>
      <c r="K53" s="18">
        <v>1.448531</v>
      </c>
      <c r="L53" s="18">
        <v>0.974725</v>
      </c>
      <c r="M53" s="18">
        <v>1.448531</v>
      </c>
      <c r="N53" s="18">
        <v>1.0</v>
      </c>
      <c r="O53" s="18">
        <v>1.448531</v>
      </c>
      <c r="P53" s="18">
        <v>1.448531</v>
      </c>
      <c r="Q53" s="18">
        <v>1.448531</v>
      </c>
      <c r="R53" s="18">
        <v>1.448531</v>
      </c>
      <c r="S53" s="18">
        <v>1.448531</v>
      </c>
      <c r="T53" s="18">
        <v>1.448531</v>
      </c>
      <c r="U53" s="18">
        <v>1.448531</v>
      </c>
      <c r="V53" s="18">
        <v>1.448531</v>
      </c>
      <c r="W53" s="18">
        <v>1.448531</v>
      </c>
      <c r="X53" s="18">
        <v>1.448531</v>
      </c>
      <c r="Y53" s="18">
        <v>1.448531</v>
      </c>
      <c r="Z53" s="18">
        <v>1.448531</v>
      </c>
      <c r="AA53" s="18">
        <v>1.448531</v>
      </c>
      <c r="AB53" s="18">
        <v>2.345403</v>
      </c>
      <c r="AC53" s="18">
        <v>0.807407</v>
      </c>
      <c r="AD53" s="18">
        <v>2.079566</v>
      </c>
      <c r="AE53" s="18">
        <v>2.079566</v>
      </c>
      <c r="AF53" s="18">
        <v>3.576828</v>
      </c>
      <c r="AG53" s="18">
        <v>1.448531</v>
      </c>
      <c r="AH53" s="18">
        <v>1.676256</v>
      </c>
      <c r="AI53" s="18">
        <v>2.685552</v>
      </c>
      <c r="AJ53" s="18">
        <v>3.945268</v>
      </c>
      <c r="AK53" s="18">
        <v>1.527828</v>
      </c>
      <c r="AL53" s="19" t="s">
        <v>58</v>
      </c>
      <c r="AM53" s="19"/>
      <c r="AN53" s="19"/>
      <c r="AO53" s="19"/>
      <c r="AP53" s="19"/>
      <c r="AQ53" s="19"/>
    </row>
    <row r="54" hidden="1">
      <c r="A54" s="22" t="s">
        <v>93</v>
      </c>
      <c r="B54" s="22" t="s">
        <v>94</v>
      </c>
      <c r="C54" s="22" t="s">
        <v>84</v>
      </c>
      <c r="D54" s="22" t="s">
        <v>87</v>
      </c>
      <c r="E54" s="22" t="s">
        <v>75</v>
      </c>
      <c r="F54" s="18">
        <v>6.0</v>
      </c>
      <c r="G54" s="18">
        <v>0.0</v>
      </c>
      <c r="H54" s="18">
        <v>998.0</v>
      </c>
      <c r="I54" s="18">
        <v>0.0</v>
      </c>
      <c r="J54" s="18">
        <v>3.850733</v>
      </c>
      <c r="K54" s="18">
        <v>3.730402</v>
      </c>
      <c r="L54" s="18">
        <v>3.286919</v>
      </c>
      <c r="M54" s="18">
        <v>3.730402</v>
      </c>
      <c r="N54" s="18">
        <v>1.0</v>
      </c>
      <c r="O54" s="18">
        <v>3.730402</v>
      </c>
      <c r="P54" s="18">
        <v>3.730402</v>
      </c>
      <c r="Q54" s="18">
        <v>3.730402</v>
      </c>
      <c r="R54" s="18">
        <v>3.730402</v>
      </c>
      <c r="S54" s="18">
        <v>3.730402</v>
      </c>
      <c r="T54" s="18">
        <v>3.730402</v>
      </c>
      <c r="U54" s="18">
        <v>3.730402</v>
      </c>
      <c r="V54" s="18">
        <v>3.730402</v>
      </c>
      <c r="W54" s="18">
        <v>3.730402</v>
      </c>
      <c r="X54" s="18">
        <v>3.730402</v>
      </c>
      <c r="Y54" s="18">
        <v>3.730402</v>
      </c>
      <c r="Z54" s="18">
        <v>1.448531</v>
      </c>
      <c r="AA54" s="18">
        <v>1.448531</v>
      </c>
      <c r="AB54" s="18">
        <v>2.345403</v>
      </c>
      <c r="AC54" s="18">
        <v>0.807407</v>
      </c>
      <c r="AD54" s="18">
        <v>3.730402</v>
      </c>
      <c r="AE54" s="18">
        <v>3.730402</v>
      </c>
      <c r="AF54" s="18">
        <v>9.685922</v>
      </c>
      <c r="AG54" s="18">
        <v>3.730402</v>
      </c>
      <c r="AH54" s="18">
        <v>1.676256</v>
      </c>
      <c r="AI54" s="18">
        <v>2.685552</v>
      </c>
      <c r="AJ54" s="18">
        <v>3.945268</v>
      </c>
      <c r="AK54" s="18">
        <v>1.527828</v>
      </c>
      <c r="AL54" s="19" t="s">
        <v>58</v>
      </c>
      <c r="AM54" s="19"/>
      <c r="AN54" s="19"/>
      <c r="AO54" s="19"/>
      <c r="AP54" s="19"/>
      <c r="AQ54" s="19"/>
    </row>
    <row r="55" hidden="1">
      <c r="A55" s="22" t="s">
        <v>95</v>
      </c>
      <c r="B55" s="22" t="s">
        <v>96</v>
      </c>
      <c r="C55" s="22" t="s">
        <v>84</v>
      </c>
      <c r="D55" s="22" t="s">
        <v>87</v>
      </c>
      <c r="E55" s="22" t="s">
        <v>60</v>
      </c>
      <c r="F55" s="18">
        <v>10.0</v>
      </c>
      <c r="G55" s="18">
        <v>0.0</v>
      </c>
      <c r="H55" s="18">
        <v>1038.0</v>
      </c>
      <c r="I55" s="18">
        <v>0.0</v>
      </c>
      <c r="J55" s="18">
        <v>1.714286</v>
      </c>
      <c r="K55" s="18">
        <v>1.614815</v>
      </c>
      <c r="L55" s="18">
        <v>1.406562</v>
      </c>
      <c r="M55" s="18">
        <v>0.814815</v>
      </c>
      <c r="N55" s="18">
        <v>0.504587</v>
      </c>
      <c r="O55" s="18">
        <v>0.8</v>
      </c>
      <c r="P55" s="18">
        <v>0.8</v>
      </c>
      <c r="Q55" s="18">
        <v>0.8</v>
      </c>
      <c r="R55" s="18">
        <v>0.814815</v>
      </c>
      <c r="S55" s="18">
        <v>0.814815</v>
      </c>
      <c r="T55" s="18">
        <v>0.8</v>
      </c>
      <c r="U55" s="18">
        <v>0.8</v>
      </c>
      <c r="V55" s="18">
        <v>0.8</v>
      </c>
      <c r="W55" s="18">
        <v>0.814815</v>
      </c>
      <c r="X55" s="18">
        <v>0.814815</v>
      </c>
      <c r="Y55" s="18">
        <v>0.807407</v>
      </c>
      <c r="Z55" s="18">
        <v>1.448531</v>
      </c>
      <c r="AA55" s="18">
        <v>1.448531</v>
      </c>
      <c r="AB55" s="18">
        <v>2.345403</v>
      </c>
      <c r="AC55" s="18">
        <v>0.807407</v>
      </c>
      <c r="AD55" s="18">
        <v>1.502309</v>
      </c>
      <c r="AE55" s="18">
        <v>1.642939</v>
      </c>
      <c r="AF55" s="18">
        <v>2.168828</v>
      </c>
      <c r="AG55" s="18">
        <v>1.988423</v>
      </c>
      <c r="AH55" s="18">
        <v>1.676256</v>
      </c>
      <c r="AI55" s="18">
        <v>2.685552</v>
      </c>
      <c r="AJ55" s="18">
        <v>3.945268</v>
      </c>
      <c r="AK55" s="18">
        <v>1.527828</v>
      </c>
      <c r="AL55" s="19" t="s">
        <v>58</v>
      </c>
      <c r="AM55" s="19"/>
      <c r="AN55" s="19"/>
      <c r="AO55" s="19"/>
      <c r="AP55" s="19"/>
      <c r="AQ55" s="19"/>
    </row>
    <row r="56" hidden="1">
      <c r="A56" s="22" t="s">
        <v>110</v>
      </c>
      <c r="B56" s="22" t="s">
        <v>2031</v>
      </c>
      <c r="C56" s="22" t="s">
        <v>84</v>
      </c>
      <c r="D56" s="22" t="s">
        <v>87</v>
      </c>
      <c r="E56" s="20">
        <v>46300.0</v>
      </c>
      <c r="F56" s="18">
        <v>1.0</v>
      </c>
      <c r="G56" s="18">
        <v>0.0</v>
      </c>
      <c r="H56" s="18">
        <v>90.0</v>
      </c>
      <c r="I56" s="18">
        <v>0.0</v>
      </c>
      <c r="J56" s="18">
        <v>0.0</v>
      </c>
      <c r="K56" s="18">
        <v>0.0</v>
      </c>
      <c r="L56" s="18">
        <v>0.0</v>
      </c>
      <c r="M56" s="18">
        <v>0.0</v>
      </c>
      <c r="N56" s="18">
        <v>0.0</v>
      </c>
      <c r="O56" s="18">
        <v>0.0</v>
      </c>
      <c r="P56" s="18">
        <v>0.0</v>
      </c>
      <c r="Q56" s="18">
        <v>0.0</v>
      </c>
      <c r="R56" s="18">
        <v>0.0</v>
      </c>
      <c r="S56" s="18">
        <v>0.0</v>
      </c>
      <c r="T56" s="18">
        <v>0.0</v>
      </c>
      <c r="U56" s="18">
        <v>0.0</v>
      </c>
      <c r="V56" s="18">
        <v>0.0</v>
      </c>
      <c r="W56" s="18">
        <v>0.0</v>
      </c>
      <c r="X56" s="18">
        <v>0.0</v>
      </c>
      <c r="Y56" s="18">
        <v>0.0</v>
      </c>
      <c r="Z56" s="18">
        <v>1.448531</v>
      </c>
      <c r="AA56" s="18">
        <v>1.448531</v>
      </c>
      <c r="AB56" s="18">
        <v>2.345403</v>
      </c>
      <c r="AC56" s="18">
        <v>0.807407</v>
      </c>
      <c r="AD56" s="18">
        <v>5.957213</v>
      </c>
      <c r="AE56" s="18">
        <v>6.065433</v>
      </c>
      <c r="AF56" s="18">
        <v>10.35763</v>
      </c>
      <c r="AG56" s="18">
        <v>8.401408</v>
      </c>
      <c r="AH56" s="18">
        <v>1.676256</v>
      </c>
      <c r="AI56" s="18">
        <v>2.685552</v>
      </c>
      <c r="AJ56" s="18">
        <v>3.945268</v>
      </c>
      <c r="AK56" s="18">
        <v>1.527828</v>
      </c>
      <c r="AL56" s="19" t="s">
        <v>58</v>
      </c>
      <c r="AM56" s="19"/>
      <c r="AN56" s="19"/>
      <c r="AO56" s="19"/>
      <c r="AP56" s="19"/>
      <c r="AQ56" s="19"/>
    </row>
    <row r="57" hidden="1">
      <c r="A57" s="22" t="s">
        <v>83</v>
      </c>
      <c r="B57" s="22" t="s">
        <v>97</v>
      </c>
      <c r="C57" s="22" t="s">
        <v>84</v>
      </c>
      <c r="D57" s="22" t="s">
        <v>87</v>
      </c>
      <c r="E57" s="22" t="s">
        <v>62</v>
      </c>
      <c r="F57" s="18">
        <v>2.0</v>
      </c>
      <c r="G57" s="18">
        <v>2.0</v>
      </c>
      <c r="H57" s="18">
        <v>19.0</v>
      </c>
      <c r="I57" s="18">
        <v>19.0</v>
      </c>
      <c r="J57" s="18">
        <v>0.0</v>
      </c>
      <c r="K57" s="18">
        <v>0.0</v>
      </c>
      <c r="L57" s="18">
        <v>0.0</v>
      </c>
      <c r="M57" s="18">
        <v>0.0</v>
      </c>
      <c r="N57" s="18">
        <v>0.0</v>
      </c>
      <c r="O57" s="18">
        <v>0.0</v>
      </c>
      <c r="P57" s="18">
        <v>0.0</v>
      </c>
      <c r="Q57" s="18">
        <v>0.0</v>
      </c>
      <c r="R57" s="18">
        <v>0.0</v>
      </c>
      <c r="S57" s="18">
        <v>0.0</v>
      </c>
      <c r="T57" s="18">
        <v>0.0</v>
      </c>
      <c r="U57" s="18">
        <v>0.0</v>
      </c>
      <c r="V57" s="18">
        <v>0.0</v>
      </c>
      <c r="W57" s="18">
        <v>0.0</v>
      </c>
      <c r="X57" s="18">
        <v>0.0</v>
      </c>
      <c r="Y57" s="18">
        <v>0.0</v>
      </c>
      <c r="Z57" s="18">
        <v>1.448531</v>
      </c>
      <c r="AA57" s="18">
        <v>1.448531</v>
      </c>
      <c r="AB57" s="18">
        <v>2.345403</v>
      </c>
      <c r="AC57" s="18">
        <v>0.807407</v>
      </c>
      <c r="AD57" s="18">
        <v>0.0</v>
      </c>
      <c r="AE57" s="18">
        <v>0.0</v>
      </c>
      <c r="AF57" s="18">
        <v>0.0</v>
      </c>
      <c r="AG57" s="18">
        <v>0.0</v>
      </c>
      <c r="AH57" s="18">
        <v>1.676256</v>
      </c>
      <c r="AI57" s="18">
        <v>2.685552</v>
      </c>
      <c r="AJ57" s="18">
        <v>3.945268</v>
      </c>
      <c r="AK57" s="18">
        <v>1.527828</v>
      </c>
      <c r="AL57" s="19" t="s">
        <v>58</v>
      </c>
      <c r="AM57" s="19"/>
      <c r="AN57" s="19"/>
      <c r="AO57" s="19"/>
      <c r="AP57" s="19"/>
      <c r="AQ57" s="19"/>
    </row>
    <row r="58" hidden="1">
      <c r="A58" s="22" t="s">
        <v>89</v>
      </c>
      <c r="B58" s="22" t="s">
        <v>98</v>
      </c>
      <c r="C58" s="22" t="s">
        <v>84</v>
      </c>
      <c r="D58" s="22" t="s">
        <v>99</v>
      </c>
      <c r="E58" s="17">
        <v>46310.0</v>
      </c>
      <c r="F58" s="18">
        <v>4.0</v>
      </c>
      <c r="G58" s="18">
        <v>2.0</v>
      </c>
      <c r="H58" s="18">
        <v>214.0</v>
      </c>
      <c r="I58" s="18">
        <v>25.0</v>
      </c>
      <c r="J58" s="18">
        <v>0.142857</v>
      </c>
      <c r="K58" s="18">
        <v>0.138095</v>
      </c>
      <c r="L58" s="18">
        <v>0.138095</v>
      </c>
      <c r="M58" s="18">
        <v>0.138095</v>
      </c>
      <c r="N58" s="18">
        <v>1.0</v>
      </c>
      <c r="O58" s="18">
        <v>0.138095</v>
      </c>
      <c r="P58" s="18">
        <v>0.138095</v>
      </c>
      <c r="Q58" s="18">
        <v>0.138095</v>
      </c>
      <c r="R58" s="18">
        <v>0.138095</v>
      </c>
      <c r="S58" s="18">
        <v>0.138095</v>
      </c>
      <c r="T58" s="18">
        <v>0.138095</v>
      </c>
      <c r="U58" s="18">
        <v>0.138095</v>
      </c>
      <c r="V58" s="18">
        <v>0.138095</v>
      </c>
      <c r="W58" s="18">
        <v>0.138095</v>
      </c>
      <c r="X58" s="18">
        <v>0.138095</v>
      </c>
      <c r="Y58" s="18">
        <v>0.138095</v>
      </c>
      <c r="Z58" s="18">
        <v>0.0</v>
      </c>
      <c r="AA58" s="18">
        <v>0.903704</v>
      </c>
      <c r="AB58" s="18">
        <v>0.555517</v>
      </c>
      <c r="AC58" s="18">
        <v>0.0</v>
      </c>
      <c r="AD58" s="18">
        <v>7.627767</v>
      </c>
      <c r="AE58" s="18">
        <v>7.627767</v>
      </c>
      <c r="AF58" s="18">
        <v>9.097527</v>
      </c>
      <c r="AG58" s="18">
        <v>6.363411</v>
      </c>
      <c r="AH58" s="18">
        <v>1.676256</v>
      </c>
      <c r="AI58" s="18">
        <v>2.685552</v>
      </c>
      <c r="AJ58" s="18">
        <v>3.945268</v>
      </c>
      <c r="AK58" s="18">
        <v>1.527828</v>
      </c>
      <c r="AL58" s="19" t="s">
        <v>58</v>
      </c>
      <c r="AM58" s="19"/>
      <c r="AN58" s="19"/>
      <c r="AO58" s="19"/>
      <c r="AP58" s="19"/>
      <c r="AQ58" s="19"/>
    </row>
    <row r="59" hidden="1">
      <c r="A59" s="22" t="s">
        <v>91</v>
      </c>
      <c r="B59" s="22" t="s">
        <v>100</v>
      </c>
      <c r="C59" s="22" t="s">
        <v>84</v>
      </c>
      <c r="D59" s="22" t="s">
        <v>99</v>
      </c>
      <c r="E59" s="22" t="s">
        <v>72</v>
      </c>
      <c r="F59" s="18">
        <v>3.0</v>
      </c>
      <c r="G59" s="18">
        <v>0.0</v>
      </c>
      <c r="H59" s="18">
        <v>386.0</v>
      </c>
      <c r="I59" s="18">
        <v>0.0</v>
      </c>
      <c r="J59" s="18">
        <v>0.0</v>
      </c>
      <c r="K59" s="18">
        <v>0.0</v>
      </c>
      <c r="L59" s="18">
        <v>0.0</v>
      </c>
      <c r="M59" s="18">
        <v>0.0</v>
      </c>
      <c r="N59" s="18">
        <v>0.0</v>
      </c>
      <c r="O59" s="18">
        <v>0.0</v>
      </c>
      <c r="P59" s="18">
        <v>0.0</v>
      </c>
      <c r="Q59" s="18">
        <v>0.0</v>
      </c>
      <c r="R59" s="18">
        <v>0.0</v>
      </c>
      <c r="S59" s="18">
        <v>0.0</v>
      </c>
      <c r="T59" s="18">
        <v>0.0</v>
      </c>
      <c r="U59" s="18">
        <v>0.0</v>
      </c>
      <c r="V59" s="18">
        <v>0.0</v>
      </c>
      <c r="W59" s="18">
        <v>0.0</v>
      </c>
      <c r="X59" s="18">
        <v>0.0</v>
      </c>
      <c r="Y59" s="18">
        <v>0.0</v>
      </c>
      <c r="Z59" s="18">
        <v>0.0</v>
      </c>
      <c r="AA59" s="18">
        <v>0.903704</v>
      </c>
      <c r="AB59" s="18">
        <v>0.555517</v>
      </c>
      <c r="AC59" s="18">
        <v>0.0</v>
      </c>
      <c r="AD59" s="18">
        <v>2.079566</v>
      </c>
      <c r="AE59" s="18">
        <v>2.079566</v>
      </c>
      <c r="AF59" s="18">
        <v>3.576828</v>
      </c>
      <c r="AG59" s="18">
        <v>1.448531</v>
      </c>
      <c r="AH59" s="18">
        <v>1.676256</v>
      </c>
      <c r="AI59" s="18">
        <v>2.685552</v>
      </c>
      <c r="AJ59" s="18">
        <v>3.945268</v>
      </c>
      <c r="AK59" s="18">
        <v>1.527828</v>
      </c>
      <c r="AL59" s="19" t="s">
        <v>58</v>
      </c>
      <c r="AM59" s="19"/>
      <c r="AN59" s="19"/>
      <c r="AO59" s="19"/>
      <c r="AP59" s="19"/>
      <c r="AQ59" s="19"/>
    </row>
    <row r="60" hidden="1">
      <c r="A60" s="22" t="s">
        <v>93</v>
      </c>
      <c r="B60" s="22" t="s">
        <v>101</v>
      </c>
      <c r="C60" s="22" t="s">
        <v>84</v>
      </c>
      <c r="D60" s="22" t="s">
        <v>99</v>
      </c>
      <c r="E60" s="22" t="s">
        <v>75</v>
      </c>
      <c r="F60" s="18">
        <v>3.0</v>
      </c>
      <c r="G60" s="18">
        <v>0.0</v>
      </c>
      <c r="H60" s="18">
        <v>348.0</v>
      </c>
      <c r="I60" s="18">
        <v>0.0</v>
      </c>
      <c r="J60" s="18">
        <v>0.0</v>
      </c>
      <c r="K60" s="18">
        <v>0.0</v>
      </c>
      <c r="L60" s="18">
        <v>0.0</v>
      </c>
      <c r="M60" s="18">
        <v>0.0</v>
      </c>
      <c r="N60" s="18">
        <v>0.0</v>
      </c>
      <c r="O60" s="18">
        <v>0.0</v>
      </c>
      <c r="P60" s="18">
        <v>0.0</v>
      </c>
      <c r="Q60" s="18">
        <v>0.0</v>
      </c>
      <c r="R60" s="18">
        <v>0.0</v>
      </c>
      <c r="S60" s="18">
        <v>0.0</v>
      </c>
      <c r="T60" s="18">
        <v>0.0</v>
      </c>
      <c r="U60" s="18">
        <v>0.0</v>
      </c>
      <c r="V60" s="18">
        <v>0.0</v>
      </c>
      <c r="W60" s="18">
        <v>0.0</v>
      </c>
      <c r="X60" s="18">
        <v>0.0</v>
      </c>
      <c r="Y60" s="18">
        <v>0.0</v>
      </c>
      <c r="Z60" s="18">
        <v>0.0</v>
      </c>
      <c r="AA60" s="18">
        <v>0.903704</v>
      </c>
      <c r="AB60" s="18">
        <v>0.555517</v>
      </c>
      <c r="AC60" s="18">
        <v>0.0</v>
      </c>
      <c r="AD60" s="18">
        <v>3.730402</v>
      </c>
      <c r="AE60" s="18">
        <v>3.730402</v>
      </c>
      <c r="AF60" s="18">
        <v>9.685922</v>
      </c>
      <c r="AG60" s="18">
        <v>3.730402</v>
      </c>
      <c r="AH60" s="18">
        <v>1.676256</v>
      </c>
      <c r="AI60" s="18">
        <v>2.685552</v>
      </c>
      <c r="AJ60" s="18">
        <v>3.945268</v>
      </c>
      <c r="AK60" s="18">
        <v>1.527828</v>
      </c>
      <c r="AL60" s="19" t="s">
        <v>58</v>
      </c>
      <c r="AM60" s="19"/>
      <c r="AN60" s="19"/>
      <c r="AO60" s="19"/>
      <c r="AP60" s="19"/>
      <c r="AQ60" s="19"/>
    </row>
    <row r="61" hidden="1">
      <c r="A61" s="22" t="s">
        <v>95</v>
      </c>
      <c r="B61" s="22" t="s">
        <v>102</v>
      </c>
      <c r="C61" s="22" t="s">
        <v>84</v>
      </c>
      <c r="D61" s="22" t="s">
        <v>99</v>
      </c>
      <c r="E61" s="22" t="s">
        <v>60</v>
      </c>
      <c r="F61" s="18">
        <v>11.0</v>
      </c>
      <c r="G61" s="18">
        <v>4.0</v>
      </c>
      <c r="H61" s="18">
        <v>1419.0</v>
      </c>
      <c r="I61" s="18">
        <v>191.0</v>
      </c>
      <c r="J61" s="18">
        <v>7.787332</v>
      </c>
      <c r="K61" s="18">
        <v>7.639141</v>
      </c>
      <c r="L61" s="18">
        <v>7.412615</v>
      </c>
      <c r="M61" s="18">
        <v>3.402717</v>
      </c>
      <c r="N61" s="18">
        <v>0.445432</v>
      </c>
      <c r="O61" s="18">
        <v>0.693386</v>
      </c>
      <c r="P61" s="18">
        <v>0.738833</v>
      </c>
      <c r="Q61" s="18">
        <v>0.738833</v>
      </c>
      <c r="R61" s="18">
        <v>0.903704</v>
      </c>
      <c r="S61" s="18">
        <v>1.900502</v>
      </c>
      <c r="T61" s="18">
        <v>0.693386</v>
      </c>
      <c r="U61" s="18">
        <v>0.738833</v>
      </c>
      <c r="V61" s="18">
        <v>0.738833</v>
      </c>
      <c r="W61" s="18">
        <v>0.903704</v>
      </c>
      <c r="X61" s="18">
        <v>1.900502</v>
      </c>
      <c r="Y61" s="18">
        <v>1.527828</v>
      </c>
      <c r="Z61" s="18">
        <v>0.0</v>
      </c>
      <c r="AA61" s="18">
        <v>0.903704</v>
      </c>
      <c r="AB61" s="18">
        <v>0.555517</v>
      </c>
      <c r="AC61" s="18">
        <v>0.0</v>
      </c>
      <c r="AD61" s="18">
        <v>1.502309</v>
      </c>
      <c r="AE61" s="18">
        <v>1.642939</v>
      </c>
      <c r="AF61" s="18">
        <v>2.168828</v>
      </c>
      <c r="AG61" s="18">
        <v>1.988423</v>
      </c>
      <c r="AH61" s="18">
        <v>1.676256</v>
      </c>
      <c r="AI61" s="18">
        <v>2.685552</v>
      </c>
      <c r="AJ61" s="18">
        <v>3.945268</v>
      </c>
      <c r="AK61" s="18">
        <v>1.527828</v>
      </c>
      <c r="AL61" s="19" t="s">
        <v>58</v>
      </c>
      <c r="AM61" s="19"/>
      <c r="AN61" s="19"/>
      <c r="AO61" s="19"/>
      <c r="AP61" s="19"/>
      <c r="AQ61" s="19"/>
    </row>
    <row r="62" hidden="1">
      <c r="A62" s="22" t="s">
        <v>110</v>
      </c>
      <c r="B62" s="22" t="s">
        <v>2032</v>
      </c>
      <c r="C62" s="22" t="s">
        <v>84</v>
      </c>
      <c r="D62" s="22" t="s">
        <v>99</v>
      </c>
      <c r="E62" s="20">
        <v>46300.0</v>
      </c>
      <c r="F62" s="18">
        <v>2.0</v>
      </c>
      <c r="G62" s="18">
        <v>0.0</v>
      </c>
      <c r="H62" s="18">
        <v>85.0</v>
      </c>
      <c r="I62" s="18">
        <v>0.0</v>
      </c>
      <c r="J62" s="18">
        <v>0.0</v>
      </c>
      <c r="K62" s="18">
        <v>0.0</v>
      </c>
      <c r="L62" s="18">
        <v>0.0</v>
      </c>
      <c r="M62" s="18">
        <v>0.0</v>
      </c>
      <c r="N62" s="18">
        <v>0.0</v>
      </c>
      <c r="O62" s="18">
        <v>0.0</v>
      </c>
      <c r="P62" s="18">
        <v>0.0</v>
      </c>
      <c r="Q62" s="18">
        <v>0.0</v>
      </c>
      <c r="R62" s="18">
        <v>0.0</v>
      </c>
      <c r="S62" s="18">
        <v>0.0</v>
      </c>
      <c r="T62" s="18">
        <v>0.0</v>
      </c>
      <c r="U62" s="18">
        <v>0.0</v>
      </c>
      <c r="V62" s="18">
        <v>0.0</v>
      </c>
      <c r="W62" s="18">
        <v>0.0</v>
      </c>
      <c r="X62" s="18">
        <v>0.0</v>
      </c>
      <c r="Y62" s="18">
        <v>0.0</v>
      </c>
      <c r="Z62" s="18">
        <v>0.0</v>
      </c>
      <c r="AA62" s="18">
        <v>0.903704</v>
      </c>
      <c r="AB62" s="18">
        <v>0.555517</v>
      </c>
      <c r="AC62" s="18">
        <v>0.0</v>
      </c>
      <c r="AD62" s="18">
        <v>5.957213</v>
      </c>
      <c r="AE62" s="18">
        <v>6.065433</v>
      </c>
      <c r="AF62" s="18">
        <v>10.35763</v>
      </c>
      <c r="AG62" s="18">
        <v>8.401408</v>
      </c>
      <c r="AH62" s="18">
        <v>1.676256</v>
      </c>
      <c r="AI62" s="18">
        <v>2.685552</v>
      </c>
      <c r="AJ62" s="18">
        <v>3.945268</v>
      </c>
      <c r="AK62" s="18">
        <v>1.527828</v>
      </c>
      <c r="AL62" s="19" t="s">
        <v>58</v>
      </c>
      <c r="AM62" s="19"/>
      <c r="AN62" s="19"/>
      <c r="AO62" s="19"/>
      <c r="AP62" s="19"/>
      <c r="AQ62" s="19"/>
    </row>
    <row r="63" hidden="1">
      <c r="A63" s="22" t="s">
        <v>83</v>
      </c>
      <c r="B63" s="22" t="s">
        <v>103</v>
      </c>
      <c r="C63" s="22" t="s">
        <v>84</v>
      </c>
      <c r="D63" s="22" t="s">
        <v>99</v>
      </c>
      <c r="E63" s="22" t="s">
        <v>62</v>
      </c>
      <c r="F63" s="18">
        <v>6.0</v>
      </c>
      <c r="G63" s="18">
        <v>6.0</v>
      </c>
      <c r="H63" s="18">
        <v>380.0</v>
      </c>
      <c r="I63" s="18">
        <v>380.0</v>
      </c>
      <c r="J63" s="18">
        <v>0.0</v>
      </c>
      <c r="K63" s="18">
        <v>0.0</v>
      </c>
      <c r="L63" s="18">
        <v>0.0</v>
      </c>
      <c r="M63" s="18">
        <v>0.0</v>
      </c>
      <c r="N63" s="18">
        <v>0.0</v>
      </c>
      <c r="O63" s="18">
        <v>0.0</v>
      </c>
      <c r="P63" s="18">
        <v>0.0</v>
      </c>
      <c r="Q63" s="18">
        <v>0.0</v>
      </c>
      <c r="R63" s="18">
        <v>0.0</v>
      </c>
      <c r="S63" s="18">
        <v>0.0</v>
      </c>
      <c r="T63" s="18">
        <v>0.0</v>
      </c>
      <c r="U63" s="18">
        <v>0.0</v>
      </c>
      <c r="V63" s="18">
        <v>0.0</v>
      </c>
      <c r="W63" s="18">
        <v>0.0</v>
      </c>
      <c r="X63" s="18">
        <v>0.0</v>
      </c>
      <c r="Y63" s="18">
        <v>0.0</v>
      </c>
      <c r="Z63" s="18">
        <v>0.0</v>
      </c>
      <c r="AA63" s="18">
        <v>0.903704</v>
      </c>
      <c r="AB63" s="18">
        <v>0.555517</v>
      </c>
      <c r="AC63" s="18">
        <v>0.0</v>
      </c>
      <c r="AD63" s="18">
        <v>0.0</v>
      </c>
      <c r="AE63" s="18">
        <v>0.0</v>
      </c>
      <c r="AF63" s="18">
        <v>0.0</v>
      </c>
      <c r="AG63" s="18">
        <v>0.0</v>
      </c>
      <c r="AH63" s="18">
        <v>1.676256</v>
      </c>
      <c r="AI63" s="18">
        <v>2.685552</v>
      </c>
      <c r="AJ63" s="18">
        <v>3.945268</v>
      </c>
      <c r="AK63" s="18">
        <v>1.527828</v>
      </c>
      <c r="AL63" s="19" t="s">
        <v>58</v>
      </c>
      <c r="AM63" s="19"/>
      <c r="AN63" s="19"/>
      <c r="AO63" s="19"/>
      <c r="AP63" s="19"/>
      <c r="AQ63" s="19"/>
    </row>
    <row r="64" hidden="1">
      <c r="A64" s="22" t="s">
        <v>85</v>
      </c>
      <c r="B64" s="22" t="s">
        <v>104</v>
      </c>
      <c r="C64" s="22" t="s">
        <v>84</v>
      </c>
      <c r="D64" s="22" t="s">
        <v>105</v>
      </c>
      <c r="E64" s="22" t="s">
        <v>88</v>
      </c>
      <c r="F64" s="18">
        <v>2.0</v>
      </c>
      <c r="G64" s="18">
        <v>0.0</v>
      </c>
      <c r="H64" s="18">
        <v>3071.0</v>
      </c>
      <c r="I64" s="18">
        <v>0.0</v>
      </c>
      <c r="J64" s="18">
        <v>37.47169</v>
      </c>
      <c r="K64" s="18">
        <v>37.43535</v>
      </c>
      <c r="L64" s="18">
        <v>35.96864</v>
      </c>
      <c r="M64" s="18">
        <v>23.41134</v>
      </c>
      <c r="N64" s="18">
        <v>0.625381</v>
      </c>
      <c r="O64" s="18">
        <v>14.02401</v>
      </c>
      <c r="P64" s="18">
        <v>14.02401</v>
      </c>
      <c r="Q64" s="18">
        <v>14.02401</v>
      </c>
      <c r="R64" s="18">
        <v>23.41134</v>
      </c>
      <c r="S64" s="18">
        <v>23.41134</v>
      </c>
      <c r="T64" s="18">
        <v>14.02401</v>
      </c>
      <c r="U64" s="18">
        <v>14.02401</v>
      </c>
      <c r="V64" s="18">
        <v>14.02401</v>
      </c>
      <c r="W64" s="18">
        <v>23.41134</v>
      </c>
      <c r="X64" s="18">
        <v>23.41134</v>
      </c>
      <c r="Y64" s="18">
        <v>18.71767</v>
      </c>
      <c r="Z64" s="18">
        <v>3.927619</v>
      </c>
      <c r="AA64" s="18">
        <v>4.684542</v>
      </c>
      <c r="AB64" s="18">
        <v>5.259385</v>
      </c>
      <c r="AC64" s="18">
        <v>3.358529</v>
      </c>
      <c r="AD64" s="18">
        <v>14.02401</v>
      </c>
      <c r="AE64" s="18">
        <v>14.02401</v>
      </c>
      <c r="AF64" s="18">
        <v>14.90467</v>
      </c>
      <c r="AG64" s="18">
        <v>18.71767</v>
      </c>
      <c r="AH64" s="18">
        <v>1.676256</v>
      </c>
      <c r="AI64" s="18">
        <v>2.685552</v>
      </c>
      <c r="AJ64" s="18">
        <v>3.945268</v>
      </c>
      <c r="AK64" s="18">
        <v>1.527828</v>
      </c>
      <c r="AL64" s="19" t="s">
        <v>58</v>
      </c>
      <c r="AM64" s="19"/>
      <c r="AN64" s="19"/>
      <c r="AO64" s="19"/>
      <c r="AP64" s="19"/>
      <c r="AQ64" s="19"/>
    </row>
    <row r="65" hidden="1">
      <c r="A65" s="22" t="s">
        <v>89</v>
      </c>
      <c r="B65" s="22" t="s">
        <v>106</v>
      </c>
      <c r="C65" s="22" t="s">
        <v>84</v>
      </c>
      <c r="D65" s="22" t="s">
        <v>105</v>
      </c>
      <c r="E65" s="17">
        <v>46310.0</v>
      </c>
      <c r="F65" s="18">
        <v>14.0</v>
      </c>
      <c r="G65" s="18">
        <v>0.0</v>
      </c>
      <c r="H65" s="18">
        <v>5272.0</v>
      </c>
      <c r="I65" s="18">
        <v>0.0</v>
      </c>
      <c r="J65" s="18">
        <v>86.01796</v>
      </c>
      <c r="K65" s="18">
        <v>76.36093</v>
      </c>
      <c r="L65" s="18">
        <v>66.1063</v>
      </c>
      <c r="M65" s="18">
        <v>30.00458</v>
      </c>
      <c r="N65" s="18">
        <v>0.392931</v>
      </c>
      <c r="O65" s="18">
        <v>2.827753</v>
      </c>
      <c r="P65" s="18">
        <v>3.582619</v>
      </c>
      <c r="Q65" s="18">
        <v>3.927619</v>
      </c>
      <c r="R65" s="18">
        <v>7.627767</v>
      </c>
      <c r="S65" s="18">
        <v>8.039877</v>
      </c>
      <c r="T65" s="18">
        <v>2.827753</v>
      </c>
      <c r="U65" s="18">
        <v>3.582619</v>
      </c>
      <c r="V65" s="18">
        <v>3.927619</v>
      </c>
      <c r="W65" s="18">
        <v>7.627767</v>
      </c>
      <c r="X65" s="18">
        <v>8.039877</v>
      </c>
      <c r="Y65" s="18">
        <v>6.363411</v>
      </c>
      <c r="Z65" s="18">
        <v>3.927619</v>
      </c>
      <c r="AA65" s="18">
        <v>4.684542</v>
      </c>
      <c r="AB65" s="18">
        <v>5.259385</v>
      </c>
      <c r="AC65" s="18">
        <v>3.358529</v>
      </c>
      <c r="AD65" s="18">
        <v>7.627767</v>
      </c>
      <c r="AE65" s="18">
        <v>7.627767</v>
      </c>
      <c r="AF65" s="18">
        <v>9.097527</v>
      </c>
      <c r="AG65" s="18">
        <v>6.363411</v>
      </c>
      <c r="AH65" s="18">
        <v>1.676256</v>
      </c>
      <c r="AI65" s="18">
        <v>2.685552</v>
      </c>
      <c r="AJ65" s="18">
        <v>3.945268</v>
      </c>
      <c r="AK65" s="18">
        <v>1.527828</v>
      </c>
      <c r="AL65" s="19" t="s">
        <v>58</v>
      </c>
      <c r="AM65" s="19"/>
      <c r="AN65" s="19"/>
      <c r="AO65" s="19"/>
      <c r="AP65" s="19"/>
      <c r="AQ65" s="19"/>
    </row>
    <row r="66" hidden="1">
      <c r="A66" s="22" t="s">
        <v>91</v>
      </c>
      <c r="B66" s="22" t="s">
        <v>107</v>
      </c>
      <c r="C66" s="22" t="s">
        <v>84</v>
      </c>
      <c r="D66" s="22" t="s">
        <v>105</v>
      </c>
      <c r="E66" s="22" t="s">
        <v>72</v>
      </c>
      <c r="F66" s="18">
        <v>5.0</v>
      </c>
      <c r="G66" s="18">
        <v>0.0</v>
      </c>
      <c r="H66" s="18">
        <v>1723.0</v>
      </c>
      <c r="I66" s="18">
        <v>0.0</v>
      </c>
      <c r="J66" s="18">
        <v>17.45596</v>
      </c>
      <c r="K66" s="18">
        <v>16.79265</v>
      </c>
      <c r="L66" s="18">
        <v>15.0443</v>
      </c>
      <c r="M66" s="18">
        <v>7.815164</v>
      </c>
      <c r="N66" s="18">
        <v>0.465392</v>
      </c>
      <c r="O66" s="18">
        <v>1.021693</v>
      </c>
      <c r="P66" s="18">
        <v>2.073216</v>
      </c>
      <c r="Q66" s="18">
        <v>2.073216</v>
      </c>
      <c r="R66" s="18">
        <v>2.079566</v>
      </c>
      <c r="S66" s="18">
        <v>3.803008</v>
      </c>
      <c r="T66" s="18">
        <v>1.021693</v>
      </c>
      <c r="U66" s="18">
        <v>2.073216</v>
      </c>
      <c r="V66" s="18">
        <v>2.073216</v>
      </c>
      <c r="W66" s="18">
        <v>2.079566</v>
      </c>
      <c r="X66" s="18">
        <v>3.803008</v>
      </c>
      <c r="Y66" s="18">
        <v>3.358529</v>
      </c>
      <c r="Z66" s="18">
        <v>3.927619</v>
      </c>
      <c r="AA66" s="18">
        <v>4.684542</v>
      </c>
      <c r="AB66" s="18">
        <v>5.259385</v>
      </c>
      <c r="AC66" s="18">
        <v>3.358529</v>
      </c>
      <c r="AD66" s="18">
        <v>2.079566</v>
      </c>
      <c r="AE66" s="18">
        <v>2.079566</v>
      </c>
      <c r="AF66" s="18">
        <v>3.576828</v>
      </c>
      <c r="AG66" s="18">
        <v>1.448531</v>
      </c>
      <c r="AH66" s="18">
        <v>1.676256</v>
      </c>
      <c r="AI66" s="18">
        <v>2.685552</v>
      </c>
      <c r="AJ66" s="18">
        <v>3.945268</v>
      </c>
      <c r="AK66" s="18">
        <v>1.527828</v>
      </c>
      <c r="AL66" s="19" t="s">
        <v>58</v>
      </c>
      <c r="AM66" s="19"/>
      <c r="AN66" s="19"/>
      <c r="AO66" s="19"/>
      <c r="AP66" s="19"/>
      <c r="AQ66" s="19"/>
    </row>
    <row r="67" hidden="1">
      <c r="A67" s="22" t="s">
        <v>93</v>
      </c>
      <c r="B67" s="22" t="s">
        <v>108</v>
      </c>
      <c r="C67" s="22" t="s">
        <v>84</v>
      </c>
      <c r="D67" s="22" t="s">
        <v>105</v>
      </c>
      <c r="E67" s="22" t="s">
        <v>75</v>
      </c>
      <c r="F67" s="18">
        <v>4.0</v>
      </c>
      <c r="G67" s="18">
        <v>0.0</v>
      </c>
      <c r="H67" s="18">
        <v>576.0</v>
      </c>
      <c r="I67" s="18">
        <v>0.0</v>
      </c>
      <c r="J67" s="18">
        <v>1.546703</v>
      </c>
      <c r="K67" s="18">
        <v>1.59428</v>
      </c>
      <c r="L67" s="18">
        <v>1.675995</v>
      </c>
      <c r="M67" s="18">
        <v>1.59428</v>
      </c>
      <c r="N67" s="18">
        <v>1.0</v>
      </c>
      <c r="O67" s="18">
        <v>1.59428</v>
      </c>
      <c r="P67" s="18">
        <v>1.59428</v>
      </c>
      <c r="Q67" s="18">
        <v>1.59428</v>
      </c>
      <c r="R67" s="18">
        <v>1.59428</v>
      </c>
      <c r="S67" s="18">
        <v>1.59428</v>
      </c>
      <c r="T67" s="18">
        <v>1.59428</v>
      </c>
      <c r="U67" s="18">
        <v>1.59428</v>
      </c>
      <c r="V67" s="18">
        <v>1.59428</v>
      </c>
      <c r="W67" s="18">
        <v>1.59428</v>
      </c>
      <c r="X67" s="18">
        <v>1.59428</v>
      </c>
      <c r="Y67" s="18">
        <v>1.59428</v>
      </c>
      <c r="Z67" s="18">
        <v>3.927619</v>
      </c>
      <c r="AA67" s="18">
        <v>4.684542</v>
      </c>
      <c r="AB67" s="18">
        <v>5.259385</v>
      </c>
      <c r="AC67" s="18">
        <v>3.358529</v>
      </c>
      <c r="AD67" s="18">
        <v>3.730402</v>
      </c>
      <c r="AE67" s="18">
        <v>3.730402</v>
      </c>
      <c r="AF67" s="18">
        <v>9.685922</v>
      </c>
      <c r="AG67" s="18">
        <v>3.730402</v>
      </c>
      <c r="AH67" s="18">
        <v>1.676256</v>
      </c>
      <c r="AI67" s="18">
        <v>2.685552</v>
      </c>
      <c r="AJ67" s="18">
        <v>3.945268</v>
      </c>
      <c r="AK67" s="18">
        <v>1.527828</v>
      </c>
      <c r="AL67" s="19" t="s">
        <v>58</v>
      </c>
      <c r="AM67" s="19"/>
      <c r="AN67" s="19"/>
      <c r="AO67" s="19"/>
      <c r="AP67" s="19"/>
      <c r="AQ67" s="19"/>
    </row>
    <row r="68" hidden="1">
      <c r="A68" s="22" t="s">
        <v>95</v>
      </c>
      <c r="B68" s="22" t="s">
        <v>109</v>
      </c>
      <c r="C68" s="22" t="s">
        <v>84</v>
      </c>
      <c r="D68" s="22" t="s">
        <v>105</v>
      </c>
      <c r="E68" s="22" t="s">
        <v>60</v>
      </c>
      <c r="F68" s="18">
        <v>18.0</v>
      </c>
      <c r="G68" s="18">
        <v>0.0</v>
      </c>
      <c r="H68" s="18">
        <v>4067.0</v>
      </c>
      <c r="I68" s="18">
        <v>0.0</v>
      </c>
      <c r="J68" s="18">
        <v>22.43798</v>
      </c>
      <c r="K68" s="18">
        <v>22.7965</v>
      </c>
      <c r="L68" s="18">
        <v>21.96157</v>
      </c>
      <c r="M68" s="18">
        <v>8.820881</v>
      </c>
      <c r="N68" s="18">
        <v>0.38694</v>
      </c>
      <c r="O68" s="18">
        <v>0.682202</v>
      </c>
      <c r="P68" s="18">
        <v>0.835632</v>
      </c>
      <c r="Q68" s="18">
        <v>1.021456</v>
      </c>
      <c r="R68" s="18">
        <v>1.447845</v>
      </c>
      <c r="S68" s="18">
        <v>1.656003</v>
      </c>
      <c r="T68" s="18">
        <v>0.682202</v>
      </c>
      <c r="U68" s="18">
        <v>0.835632</v>
      </c>
      <c r="V68" s="18">
        <v>1.021456</v>
      </c>
      <c r="W68" s="18">
        <v>1.447845</v>
      </c>
      <c r="X68" s="18">
        <v>1.656003</v>
      </c>
      <c r="Y68" s="18">
        <v>1.424781</v>
      </c>
      <c r="Z68" s="18">
        <v>3.927619</v>
      </c>
      <c r="AA68" s="18">
        <v>4.684542</v>
      </c>
      <c r="AB68" s="18">
        <v>5.259385</v>
      </c>
      <c r="AC68" s="18">
        <v>3.358529</v>
      </c>
      <c r="AD68" s="18">
        <v>1.502309</v>
      </c>
      <c r="AE68" s="18">
        <v>1.642939</v>
      </c>
      <c r="AF68" s="18">
        <v>2.168828</v>
      </c>
      <c r="AG68" s="18">
        <v>1.988423</v>
      </c>
      <c r="AH68" s="18">
        <v>1.676256</v>
      </c>
      <c r="AI68" s="18">
        <v>2.685552</v>
      </c>
      <c r="AJ68" s="18">
        <v>3.945268</v>
      </c>
      <c r="AK68" s="18">
        <v>1.527828</v>
      </c>
      <c r="AL68" s="19" t="s">
        <v>58</v>
      </c>
      <c r="AM68" s="19"/>
      <c r="AN68" s="19"/>
      <c r="AO68" s="19"/>
      <c r="AP68" s="19"/>
      <c r="AQ68" s="19"/>
    </row>
    <row r="69" hidden="1">
      <c r="A69" s="22" t="s">
        <v>110</v>
      </c>
      <c r="B69" s="22" t="s">
        <v>111</v>
      </c>
      <c r="C69" s="22" t="s">
        <v>84</v>
      </c>
      <c r="D69" s="22" t="s">
        <v>105</v>
      </c>
      <c r="E69" s="20">
        <v>46300.0</v>
      </c>
      <c r="F69" s="18">
        <v>32.0</v>
      </c>
      <c r="G69" s="18">
        <v>0.0</v>
      </c>
      <c r="H69" s="18">
        <v>18270.0</v>
      </c>
      <c r="I69" s="18">
        <v>0.0</v>
      </c>
      <c r="J69" s="18">
        <v>212.9548</v>
      </c>
      <c r="K69" s="18">
        <v>218.4366</v>
      </c>
      <c r="L69" s="18">
        <v>202.3046</v>
      </c>
      <c r="M69" s="18">
        <v>102.0009</v>
      </c>
      <c r="N69" s="18">
        <v>0.466959</v>
      </c>
      <c r="O69" s="18">
        <v>3.982691</v>
      </c>
      <c r="P69" s="18">
        <v>4.684542</v>
      </c>
      <c r="Q69" s="18">
        <v>4.766189</v>
      </c>
      <c r="R69" s="18">
        <v>6.065433</v>
      </c>
      <c r="S69" s="18">
        <v>9.39926</v>
      </c>
      <c r="T69" s="18">
        <v>3.982691</v>
      </c>
      <c r="U69" s="18">
        <v>4.684542</v>
      </c>
      <c r="V69" s="18">
        <v>4.766189</v>
      </c>
      <c r="W69" s="18">
        <v>6.065433</v>
      </c>
      <c r="X69" s="18">
        <v>9.39926</v>
      </c>
      <c r="Y69" s="18">
        <v>8.401408</v>
      </c>
      <c r="Z69" s="18">
        <v>3.927619</v>
      </c>
      <c r="AA69" s="18">
        <v>4.684542</v>
      </c>
      <c r="AB69" s="18">
        <v>5.259385</v>
      </c>
      <c r="AC69" s="18">
        <v>3.358529</v>
      </c>
      <c r="AD69" s="18">
        <v>5.957213</v>
      </c>
      <c r="AE69" s="18">
        <v>6.065433</v>
      </c>
      <c r="AF69" s="18">
        <v>10.35763</v>
      </c>
      <c r="AG69" s="18">
        <v>8.401408</v>
      </c>
      <c r="AH69" s="18">
        <v>1.676256</v>
      </c>
      <c r="AI69" s="18">
        <v>2.685552</v>
      </c>
      <c r="AJ69" s="18">
        <v>3.945268</v>
      </c>
      <c r="AK69" s="18">
        <v>1.527828</v>
      </c>
      <c r="AL69" s="19" t="s">
        <v>58</v>
      </c>
      <c r="AM69" s="19"/>
      <c r="AN69" s="19"/>
      <c r="AO69" s="19"/>
      <c r="AP69" s="19"/>
      <c r="AQ69" s="19"/>
    </row>
    <row r="70" hidden="1">
      <c r="A70" s="22" t="s">
        <v>83</v>
      </c>
      <c r="B70" s="22" t="s">
        <v>112</v>
      </c>
      <c r="C70" s="22" t="s">
        <v>84</v>
      </c>
      <c r="D70" s="22" t="s">
        <v>105</v>
      </c>
      <c r="E70" s="22" t="s">
        <v>62</v>
      </c>
      <c r="F70" s="18">
        <v>5.0</v>
      </c>
      <c r="G70" s="18">
        <v>5.0</v>
      </c>
      <c r="H70" s="18">
        <v>72.0</v>
      </c>
      <c r="I70" s="18">
        <v>72.0</v>
      </c>
      <c r="J70" s="18">
        <v>0.0</v>
      </c>
      <c r="K70" s="18">
        <v>0.0</v>
      </c>
      <c r="L70" s="18">
        <v>0.0</v>
      </c>
      <c r="M70" s="18">
        <v>0.0</v>
      </c>
      <c r="N70" s="18">
        <v>0.0</v>
      </c>
      <c r="O70" s="18">
        <v>0.0</v>
      </c>
      <c r="P70" s="18">
        <v>0.0</v>
      </c>
      <c r="Q70" s="18">
        <v>0.0</v>
      </c>
      <c r="R70" s="18">
        <v>0.0</v>
      </c>
      <c r="S70" s="18">
        <v>0.0</v>
      </c>
      <c r="T70" s="18">
        <v>0.0</v>
      </c>
      <c r="U70" s="18">
        <v>0.0</v>
      </c>
      <c r="V70" s="18">
        <v>0.0</v>
      </c>
      <c r="W70" s="18">
        <v>0.0</v>
      </c>
      <c r="X70" s="18">
        <v>0.0</v>
      </c>
      <c r="Y70" s="18">
        <v>0.0</v>
      </c>
      <c r="Z70" s="18">
        <v>3.927619</v>
      </c>
      <c r="AA70" s="18">
        <v>4.684542</v>
      </c>
      <c r="AB70" s="18">
        <v>5.259385</v>
      </c>
      <c r="AC70" s="18">
        <v>3.358529</v>
      </c>
      <c r="AD70" s="18">
        <v>0.0</v>
      </c>
      <c r="AE70" s="18">
        <v>0.0</v>
      </c>
      <c r="AF70" s="18">
        <v>0.0</v>
      </c>
      <c r="AG70" s="18">
        <v>0.0</v>
      </c>
      <c r="AH70" s="18">
        <v>1.676256</v>
      </c>
      <c r="AI70" s="18">
        <v>2.685552</v>
      </c>
      <c r="AJ70" s="18">
        <v>3.945268</v>
      </c>
      <c r="AK70" s="18">
        <v>1.527828</v>
      </c>
      <c r="AL70" s="19" t="s">
        <v>58</v>
      </c>
      <c r="AM70" s="19"/>
      <c r="AN70" s="19"/>
      <c r="AO70" s="19"/>
      <c r="AP70" s="19"/>
      <c r="AQ70" s="19"/>
    </row>
    <row r="71" hidden="1">
      <c r="A71" s="22" t="s">
        <v>204</v>
      </c>
      <c r="B71" s="22" t="s">
        <v>205</v>
      </c>
      <c r="C71" s="22" t="s">
        <v>206</v>
      </c>
      <c r="D71" s="22" t="s">
        <v>207</v>
      </c>
      <c r="E71" s="22" t="s">
        <v>88</v>
      </c>
      <c r="F71" s="18">
        <v>4.0</v>
      </c>
      <c r="G71" s="18">
        <v>0.0</v>
      </c>
      <c r="H71" s="18">
        <v>1054.0</v>
      </c>
      <c r="I71" s="18">
        <v>0.0</v>
      </c>
      <c r="J71" s="18">
        <v>53.94115</v>
      </c>
      <c r="K71" s="18">
        <v>47.40272</v>
      </c>
      <c r="L71" s="18">
        <v>38.98111</v>
      </c>
      <c r="M71" s="18">
        <v>33.71719</v>
      </c>
      <c r="N71" s="18">
        <v>0.711292</v>
      </c>
      <c r="O71" s="18">
        <v>13.68553</v>
      </c>
      <c r="P71" s="18">
        <v>13.68553</v>
      </c>
      <c r="Q71" s="18">
        <v>13.68553</v>
      </c>
      <c r="R71" s="18">
        <v>33.71719</v>
      </c>
      <c r="S71" s="18">
        <v>33.71719</v>
      </c>
      <c r="T71" s="18">
        <v>13.68553</v>
      </c>
      <c r="U71" s="18">
        <v>13.68553</v>
      </c>
      <c r="V71" s="18">
        <v>13.68553</v>
      </c>
      <c r="W71" s="18">
        <v>33.71719</v>
      </c>
      <c r="X71" s="18">
        <v>33.71719</v>
      </c>
      <c r="Y71" s="18">
        <v>23.70136</v>
      </c>
      <c r="Z71" s="18">
        <v>0.2</v>
      </c>
      <c r="AA71" s="18">
        <v>13.68553</v>
      </c>
      <c r="AB71" s="18">
        <v>7.266546</v>
      </c>
      <c r="AC71" s="18">
        <v>10.75749</v>
      </c>
      <c r="AD71" s="18">
        <v>2.042629</v>
      </c>
      <c r="AE71" s="18">
        <v>10.23283</v>
      </c>
      <c r="AF71" s="18">
        <v>10.58818</v>
      </c>
      <c r="AG71" s="18">
        <v>18.89822</v>
      </c>
      <c r="AH71" s="18">
        <v>1.799201</v>
      </c>
      <c r="AI71" s="18">
        <v>3.762862</v>
      </c>
      <c r="AJ71" s="18">
        <v>6.908866</v>
      </c>
      <c r="AK71" s="18">
        <v>2.312813</v>
      </c>
      <c r="AL71" s="19" t="s">
        <v>58</v>
      </c>
      <c r="AM71" s="19"/>
      <c r="AN71" s="19"/>
      <c r="AO71" s="19"/>
      <c r="AP71" s="19"/>
      <c r="AQ71" s="19"/>
    </row>
    <row r="72" hidden="1">
      <c r="A72" s="22" t="s">
        <v>208</v>
      </c>
      <c r="B72" s="22" t="s">
        <v>209</v>
      </c>
      <c r="C72" s="22" t="s">
        <v>206</v>
      </c>
      <c r="D72" s="22" t="s">
        <v>207</v>
      </c>
      <c r="E72" s="17">
        <v>46310.0</v>
      </c>
      <c r="F72" s="18">
        <v>2.0</v>
      </c>
      <c r="G72" s="18">
        <v>0.0</v>
      </c>
      <c r="H72" s="18">
        <v>1645.0</v>
      </c>
      <c r="I72" s="18">
        <v>0.0</v>
      </c>
      <c r="J72" s="18">
        <v>22.30871</v>
      </c>
      <c r="K72" s="18">
        <v>21.85645</v>
      </c>
      <c r="L72" s="18">
        <v>19.93341</v>
      </c>
      <c r="M72" s="18">
        <v>21.85645</v>
      </c>
      <c r="N72" s="18">
        <v>1.0</v>
      </c>
      <c r="O72" s="18">
        <v>0.0</v>
      </c>
      <c r="P72" s="18">
        <v>0.0</v>
      </c>
      <c r="Q72" s="18">
        <v>0.0</v>
      </c>
      <c r="R72" s="18">
        <v>21.85645</v>
      </c>
      <c r="S72" s="18">
        <v>21.85645</v>
      </c>
      <c r="T72" s="18">
        <v>21.85645</v>
      </c>
      <c r="U72" s="18">
        <v>21.85645</v>
      </c>
      <c r="V72" s="18">
        <v>21.85645</v>
      </c>
      <c r="W72" s="18">
        <v>21.85645</v>
      </c>
      <c r="X72" s="18">
        <v>21.85645</v>
      </c>
      <c r="Y72" s="18">
        <v>10.92822</v>
      </c>
      <c r="Z72" s="18">
        <v>0.2</v>
      </c>
      <c r="AA72" s="18">
        <v>13.68553</v>
      </c>
      <c r="AB72" s="18">
        <v>7.266546</v>
      </c>
      <c r="AC72" s="18">
        <v>10.75749</v>
      </c>
      <c r="AD72" s="18">
        <v>5.281533</v>
      </c>
      <c r="AE72" s="18">
        <v>5.297133</v>
      </c>
      <c r="AF72" s="18">
        <v>6.518016</v>
      </c>
      <c r="AG72" s="18">
        <v>5.167611</v>
      </c>
      <c r="AH72" s="18">
        <v>1.799201</v>
      </c>
      <c r="AI72" s="18">
        <v>3.762862</v>
      </c>
      <c r="AJ72" s="18">
        <v>6.908866</v>
      </c>
      <c r="AK72" s="18">
        <v>2.312813</v>
      </c>
      <c r="AL72" s="19" t="s">
        <v>58</v>
      </c>
      <c r="AM72" s="19"/>
      <c r="AN72" s="19"/>
      <c r="AO72" s="19"/>
      <c r="AP72" s="19"/>
      <c r="AQ72" s="19"/>
    </row>
    <row r="73" hidden="1">
      <c r="A73" s="22" t="s">
        <v>210</v>
      </c>
      <c r="B73" s="22" t="s">
        <v>211</v>
      </c>
      <c r="C73" s="22" t="s">
        <v>206</v>
      </c>
      <c r="D73" s="22" t="s">
        <v>207</v>
      </c>
      <c r="E73" s="22" t="s">
        <v>72</v>
      </c>
      <c r="F73" s="18">
        <v>1.0</v>
      </c>
      <c r="G73" s="18">
        <v>0.0</v>
      </c>
      <c r="H73" s="18">
        <v>141.0</v>
      </c>
      <c r="I73" s="18">
        <v>0.0</v>
      </c>
      <c r="J73" s="18">
        <v>0.0</v>
      </c>
      <c r="K73" s="18">
        <v>0.2</v>
      </c>
      <c r="L73" s="18">
        <v>1.694538</v>
      </c>
      <c r="M73" s="18">
        <v>0.2</v>
      </c>
      <c r="N73" s="18">
        <v>1.0</v>
      </c>
      <c r="O73" s="18">
        <v>0.2</v>
      </c>
      <c r="P73" s="18">
        <v>0.2</v>
      </c>
      <c r="Q73" s="18">
        <v>0.2</v>
      </c>
      <c r="R73" s="18">
        <v>0.2</v>
      </c>
      <c r="S73" s="18">
        <v>0.2</v>
      </c>
      <c r="T73" s="18">
        <v>0.2</v>
      </c>
      <c r="U73" s="18">
        <v>0.2</v>
      </c>
      <c r="V73" s="18">
        <v>0.2</v>
      </c>
      <c r="W73" s="18">
        <v>0.2</v>
      </c>
      <c r="X73" s="18">
        <v>0.2</v>
      </c>
      <c r="Y73" s="18">
        <v>0.2</v>
      </c>
      <c r="Z73" s="18">
        <v>0.2</v>
      </c>
      <c r="AA73" s="18">
        <v>13.68553</v>
      </c>
      <c r="AB73" s="18">
        <v>7.266546</v>
      </c>
      <c r="AC73" s="18">
        <v>10.75749</v>
      </c>
      <c r="AD73" s="18">
        <v>1.636782</v>
      </c>
      <c r="AE73" s="18">
        <v>2.529082</v>
      </c>
      <c r="AF73" s="18">
        <v>4.0422</v>
      </c>
      <c r="AG73" s="18">
        <v>3.235953</v>
      </c>
      <c r="AH73" s="18">
        <v>1.799201</v>
      </c>
      <c r="AI73" s="18">
        <v>3.762862</v>
      </c>
      <c r="AJ73" s="18">
        <v>6.908866</v>
      </c>
      <c r="AK73" s="18">
        <v>2.312813</v>
      </c>
      <c r="AL73" s="19" t="s">
        <v>58</v>
      </c>
      <c r="AM73" s="19"/>
      <c r="AN73" s="19"/>
      <c r="AO73" s="19"/>
      <c r="AP73" s="19"/>
      <c r="AQ73" s="19"/>
    </row>
    <row r="74" hidden="1">
      <c r="A74" s="22" t="s">
        <v>223</v>
      </c>
      <c r="B74" s="22" t="s">
        <v>2033</v>
      </c>
      <c r="C74" s="22" t="s">
        <v>206</v>
      </c>
      <c r="D74" s="22" t="s">
        <v>207</v>
      </c>
      <c r="E74" s="22" t="s">
        <v>60</v>
      </c>
      <c r="F74" s="18">
        <v>1.0</v>
      </c>
      <c r="G74" s="18">
        <v>0.0</v>
      </c>
      <c r="H74" s="18">
        <v>16.0</v>
      </c>
      <c r="I74" s="18">
        <v>0.0</v>
      </c>
      <c r="J74" s="18">
        <v>0.0</v>
      </c>
      <c r="K74" s="18">
        <v>0.0</v>
      </c>
      <c r="L74" s="18">
        <v>0.0</v>
      </c>
      <c r="M74" s="18">
        <v>0.0</v>
      </c>
      <c r="N74" s="18">
        <v>0.0</v>
      </c>
      <c r="O74" s="18">
        <v>0.0</v>
      </c>
      <c r="P74" s="18">
        <v>0.0</v>
      </c>
      <c r="Q74" s="18">
        <v>0.0</v>
      </c>
      <c r="R74" s="18">
        <v>0.0</v>
      </c>
      <c r="S74" s="18">
        <v>0.0</v>
      </c>
      <c r="T74" s="18">
        <v>0.0</v>
      </c>
      <c r="U74" s="18">
        <v>0.0</v>
      </c>
      <c r="V74" s="18">
        <v>0.0</v>
      </c>
      <c r="W74" s="18">
        <v>0.0</v>
      </c>
      <c r="X74" s="18">
        <v>0.0</v>
      </c>
      <c r="Y74" s="18">
        <v>0.0</v>
      </c>
      <c r="Z74" s="18">
        <v>0.2</v>
      </c>
      <c r="AA74" s="18">
        <v>13.68553</v>
      </c>
      <c r="AB74" s="18">
        <v>7.266546</v>
      </c>
      <c r="AC74" s="18">
        <v>10.75749</v>
      </c>
      <c r="AD74" s="18">
        <v>1.696923</v>
      </c>
      <c r="AE74" s="18">
        <v>1.752299</v>
      </c>
      <c r="AF74" s="18">
        <v>3.14088</v>
      </c>
      <c r="AG74" s="18">
        <v>1.446922</v>
      </c>
      <c r="AH74" s="18">
        <v>1.799201</v>
      </c>
      <c r="AI74" s="18">
        <v>3.762862</v>
      </c>
      <c r="AJ74" s="18">
        <v>6.908866</v>
      </c>
      <c r="AK74" s="18">
        <v>2.312813</v>
      </c>
      <c r="AL74" s="19" t="s">
        <v>58</v>
      </c>
      <c r="AM74" s="19"/>
      <c r="AN74" s="19"/>
      <c r="AO74" s="19"/>
      <c r="AP74" s="19"/>
      <c r="AQ74" s="19"/>
    </row>
    <row r="75" hidden="1">
      <c r="A75" s="22" t="s">
        <v>214</v>
      </c>
      <c r="B75" s="22" t="s">
        <v>215</v>
      </c>
      <c r="C75" s="22" t="s">
        <v>206</v>
      </c>
      <c r="D75" s="22" t="s">
        <v>207</v>
      </c>
      <c r="E75" s="20">
        <v>46300.0</v>
      </c>
      <c r="F75" s="18">
        <v>6.0</v>
      </c>
      <c r="G75" s="18">
        <v>0.0</v>
      </c>
      <c r="H75" s="18">
        <v>2389.0</v>
      </c>
      <c r="I75" s="18">
        <v>0.0</v>
      </c>
      <c r="J75" s="18">
        <v>33.00874</v>
      </c>
      <c r="K75" s="18">
        <v>32.27248</v>
      </c>
      <c r="L75" s="18">
        <v>32.67518</v>
      </c>
      <c r="M75" s="18">
        <v>19.87978</v>
      </c>
      <c r="N75" s="18">
        <v>0.615998</v>
      </c>
      <c r="O75" s="18">
        <v>2.285915</v>
      </c>
      <c r="P75" s="18">
        <v>2.285915</v>
      </c>
      <c r="Q75" s="18">
        <v>2.285915</v>
      </c>
      <c r="R75" s="18">
        <v>10.10679</v>
      </c>
      <c r="S75" s="18">
        <v>19.87978</v>
      </c>
      <c r="T75" s="18">
        <v>2.285915</v>
      </c>
      <c r="U75" s="18">
        <v>2.285915</v>
      </c>
      <c r="V75" s="18">
        <v>2.285915</v>
      </c>
      <c r="W75" s="18">
        <v>10.10679</v>
      </c>
      <c r="X75" s="18">
        <v>19.87978</v>
      </c>
      <c r="Y75" s="18">
        <v>10.75749</v>
      </c>
      <c r="Z75" s="18">
        <v>0.2</v>
      </c>
      <c r="AA75" s="18">
        <v>13.68553</v>
      </c>
      <c r="AB75" s="18">
        <v>7.266546</v>
      </c>
      <c r="AC75" s="18">
        <v>10.75749</v>
      </c>
      <c r="AD75" s="18">
        <v>4.03742</v>
      </c>
      <c r="AE75" s="18">
        <v>5.365483</v>
      </c>
      <c r="AF75" s="18">
        <v>11.45161</v>
      </c>
      <c r="AG75" s="18">
        <v>10.75749</v>
      </c>
      <c r="AH75" s="18">
        <v>1.799201</v>
      </c>
      <c r="AI75" s="18">
        <v>3.762862</v>
      </c>
      <c r="AJ75" s="18">
        <v>6.908866</v>
      </c>
      <c r="AK75" s="18">
        <v>2.312813</v>
      </c>
      <c r="AL75" s="19" t="s">
        <v>58</v>
      </c>
      <c r="AM75" s="19"/>
      <c r="AN75" s="19"/>
      <c r="AO75" s="19"/>
      <c r="AP75" s="19"/>
      <c r="AQ75" s="19"/>
    </row>
    <row r="76" hidden="1">
      <c r="A76" s="22" t="s">
        <v>216</v>
      </c>
      <c r="B76" s="22" t="s">
        <v>217</v>
      </c>
      <c r="C76" s="22" t="s">
        <v>206</v>
      </c>
      <c r="D76" s="22" t="s">
        <v>207</v>
      </c>
      <c r="E76" s="22" t="s">
        <v>62</v>
      </c>
      <c r="F76" s="18">
        <v>0.0</v>
      </c>
      <c r="G76" s="18">
        <v>0.0</v>
      </c>
      <c r="H76" s="18">
        <v>0.0</v>
      </c>
      <c r="I76" s="18">
        <v>0.0</v>
      </c>
      <c r="J76" s="18">
        <v>0.0</v>
      </c>
      <c r="K76" s="18">
        <v>0.0</v>
      </c>
      <c r="L76" s="18">
        <v>0.0</v>
      </c>
      <c r="M76" s="18">
        <v>0.0</v>
      </c>
      <c r="N76" s="18">
        <v>0.0</v>
      </c>
      <c r="O76" s="18">
        <v>0.0</v>
      </c>
      <c r="P76" s="18">
        <v>0.0</v>
      </c>
      <c r="Q76" s="18">
        <v>0.0</v>
      </c>
      <c r="R76" s="18">
        <v>0.0</v>
      </c>
      <c r="S76" s="18">
        <v>0.0</v>
      </c>
      <c r="T76" s="18">
        <v>0.0</v>
      </c>
      <c r="U76" s="18">
        <v>0.0</v>
      </c>
      <c r="V76" s="18">
        <v>0.0</v>
      </c>
      <c r="W76" s="18">
        <v>0.0</v>
      </c>
      <c r="X76" s="18">
        <v>0.0</v>
      </c>
      <c r="Y76" s="18">
        <v>0.0</v>
      </c>
      <c r="Z76" s="18">
        <v>0.2</v>
      </c>
      <c r="AA76" s="18">
        <v>13.68553</v>
      </c>
      <c r="AB76" s="18">
        <v>7.266546</v>
      </c>
      <c r="AC76" s="18">
        <v>10.75749</v>
      </c>
      <c r="AD76" s="18">
        <v>0.0</v>
      </c>
      <c r="AE76" s="18">
        <v>0.0</v>
      </c>
      <c r="AF76" s="18">
        <v>0.0</v>
      </c>
      <c r="AG76" s="18">
        <v>0.0</v>
      </c>
      <c r="AH76" s="18">
        <v>1.799201</v>
      </c>
      <c r="AI76" s="18">
        <v>3.762862</v>
      </c>
      <c r="AJ76" s="18">
        <v>6.908866</v>
      </c>
      <c r="AK76" s="18">
        <v>2.312813</v>
      </c>
      <c r="AL76" s="19" t="s">
        <v>58</v>
      </c>
      <c r="AM76" s="19"/>
      <c r="AN76" s="19"/>
      <c r="AO76" s="19"/>
      <c r="AP76" s="19"/>
      <c r="AQ76" s="19"/>
    </row>
    <row r="77" hidden="1">
      <c r="A77" s="22" t="s">
        <v>204</v>
      </c>
      <c r="B77" s="22" t="s">
        <v>218</v>
      </c>
      <c r="C77" s="22" t="s">
        <v>206</v>
      </c>
      <c r="D77" s="22" t="s">
        <v>219</v>
      </c>
      <c r="E77" s="22" t="s">
        <v>88</v>
      </c>
      <c r="F77" s="18">
        <v>7.0</v>
      </c>
      <c r="G77" s="18">
        <v>5.0</v>
      </c>
      <c r="H77" s="18">
        <v>680.0</v>
      </c>
      <c r="I77" s="18">
        <v>88.0</v>
      </c>
      <c r="J77" s="18">
        <v>0.0</v>
      </c>
      <c r="K77" s="18">
        <v>0.0</v>
      </c>
      <c r="L77" s="18">
        <v>0.5</v>
      </c>
      <c r="M77" s="18">
        <v>0.0</v>
      </c>
      <c r="N77" s="18">
        <v>0.0</v>
      </c>
      <c r="O77" s="18">
        <v>0.0</v>
      </c>
      <c r="P77" s="18">
        <v>0.0</v>
      </c>
      <c r="Q77" s="18">
        <v>0.0</v>
      </c>
      <c r="R77" s="18">
        <v>0.0</v>
      </c>
      <c r="S77" s="18">
        <v>0.0</v>
      </c>
      <c r="T77" s="18">
        <v>0.0</v>
      </c>
      <c r="U77" s="18">
        <v>0.0</v>
      </c>
      <c r="V77" s="18">
        <v>0.0</v>
      </c>
      <c r="W77" s="18">
        <v>0.0</v>
      </c>
      <c r="X77" s="18">
        <v>0.0</v>
      </c>
      <c r="Y77" s="18">
        <v>0.0</v>
      </c>
      <c r="Z77" s="18">
        <v>0.0</v>
      </c>
      <c r="AA77" s="18">
        <v>5.950889</v>
      </c>
      <c r="AB77" s="18">
        <v>7.864114</v>
      </c>
      <c r="AC77" s="18">
        <v>1.111111</v>
      </c>
      <c r="AD77" s="18">
        <v>2.042629</v>
      </c>
      <c r="AE77" s="18">
        <v>10.23283</v>
      </c>
      <c r="AF77" s="18">
        <v>10.58818</v>
      </c>
      <c r="AG77" s="18">
        <v>18.89822</v>
      </c>
      <c r="AH77" s="18">
        <v>1.799201</v>
      </c>
      <c r="AI77" s="18">
        <v>3.762862</v>
      </c>
      <c r="AJ77" s="18">
        <v>6.908866</v>
      </c>
      <c r="AK77" s="18">
        <v>2.312813</v>
      </c>
      <c r="AL77" s="19" t="s">
        <v>58</v>
      </c>
      <c r="AM77" s="19"/>
      <c r="AN77" s="19"/>
      <c r="AO77" s="19"/>
      <c r="AP77" s="19"/>
      <c r="AQ77" s="19"/>
    </row>
    <row r="78" hidden="1">
      <c r="A78" s="22" t="s">
        <v>208</v>
      </c>
      <c r="B78" s="22" t="s">
        <v>220</v>
      </c>
      <c r="C78" s="22" t="s">
        <v>206</v>
      </c>
      <c r="D78" s="22" t="s">
        <v>219</v>
      </c>
      <c r="E78" s="17">
        <v>46310.0</v>
      </c>
      <c r="F78" s="18">
        <v>15.0</v>
      </c>
      <c r="G78" s="18">
        <v>0.0</v>
      </c>
      <c r="H78" s="18">
        <v>2279.0</v>
      </c>
      <c r="I78" s="18">
        <v>0.0</v>
      </c>
      <c r="J78" s="18">
        <v>4.9662</v>
      </c>
      <c r="K78" s="18">
        <v>4.24325</v>
      </c>
      <c r="L78" s="18">
        <v>2.834232</v>
      </c>
      <c r="M78" s="18">
        <v>4.24325</v>
      </c>
      <c r="N78" s="18">
        <v>1.0</v>
      </c>
      <c r="O78" s="18">
        <v>0.0</v>
      </c>
      <c r="P78" s="18">
        <v>0.0</v>
      </c>
      <c r="Q78" s="18">
        <v>0.0</v>
      </c>
      <c r="R78" s="18">
        <v>4.24325</v>
      </c>
      <c r="S78" s="18">
        <v>4.24325</v>
      </c>
      <c r="T78" s="18">
        <v>4.24325</v>
      </c>
      <c r="U78" s="18">
        <v>4.24325</v>
      </c>
      <c r="V78" s="18">
        <v>4.24325</v>
      </c>
      <c r="W78" s="18">
        <v>4.24325</v>
      </c>
      <c r="X78" s="18">
        <v>4.24325</v>
      </c>
      <c r="Y78" s="18">
        <v>2.121625</v>
      </c>
      <c r="Z78" s="18">
        <v>0.0</v>
      </c>
      <c r="AA78" s="18">
        <v>5.950889</v>
      </c>
      <c r="AB78" s="18">
        <v>7.864114</v>
      </c>
      <c r="AC78" s="18">
        <v>1.111111</v>
      </c>
      <c r="AD78" s="18">
        <v>5.281533</v>
      </c>
      <c r="AE78" s="18">
        <v>5.297133</v>
      </c>
      <c r="AF78" s="18">
        <v>6.518016</v>
      </c>
      <c r="AG78" s="18">
        <v>5.167611</v>
      </c>
      <c r="AH78" s="18">
        <v>1.799201</v>
      </c>
      <c r="AI78" s="18">
        <v>3.762862</v>
      </c>
      <c r="AJ78" s="18">
        <v>6.908866</v>
      </c>
      <c r="AK78" s="18">
        <v>2.312813</v>
      </c>
      <c r="AL78" s="19" t="s">
        <v>58</v>
      </c>
      <c r="AM78" s="19"/>
      <c r="AN78" s="19"/>
      <c r="AO78" s="19"/>
      <c r="AP78" s="19"/>
      <c r="AQ78" s="19"/>
    </row>
    <row r="79" hidden="1">
      <c r="A79" s="22" t="s">
        <v>210</v>
      </c>
      <c r="B79" s="22" t="s">
        <v>221</v>
      </c>
      <c r="C79" s="22" t="s">
        <v>206</v>
      </c>
      <c r="D79" s="22" t="s">
        <v>219</v>
      </c>
      <c r="E79" s="22" t="s">
        <v>72</v>
      </c>
      <c r="F79" s="18">
        <v>13.0</v>
      </c>
      <c r="G79" s="18">
        <v>0.0</v>
      </c>
      <c r="H79" s="18">
        <v>4240.0</v>
      </c>
      <c r="I79" s="18">
        <v>0.0</v>
      </c>
      <c r="J79" s="18">
        <v>49.05698</v>
      </c>
      <c r="K79" s="18">
        <v>47.79646</v>
      </c>
      <c r="L79" s="18">
        <v>47.95868</v>
      </c>
      <c r="M79" s="18">
        <v>27.30635</v>
      </c>
      <c r="N79" s="18">
        <v>0.571305</v>
      </c>
      <c r="O79" s="18">
        <v>0.0</v>
      </c>
      <c r="P79" s="18">
        <v>1.129872</v>
      </c>
      <c r="Q79" s="18">
        <v>1.3</v>
      </c>
      <c r="R79" s="18">
        <v>5.950889</v>
      </c>
      <c r="S79" s="18">
        <v>6.308986</v>
      </c>
      <c r="T79" s="18">
        <v>1.129872</v>
      </c>
      <c r="U79" s="18">
        <v>1.3</v>
      </c>
      <c r="V79" s="18">
        <v>5.800364</v>
      </c>
      <c r="W79" s="18">
        <v>5.950889</v>
      </c>
      <c r="X79" s="18">
        <v>6.308986</v>
      </c>
      <c r="Y79" s="18">
        <v>5.974557</v>
      </c>
      <c r="Z79" s="18">
        <v>0.0</v>
      </c>
      <c r="AA79" s="18">
        <v>5.950889</v>
      </c>
      <c r="AB79" s="18">
        <v>7.864114</v>
      </c>
      <c r="AC79" s="18">
        <v>1.111111</v>
      </c>
      <c r="AD79" s="18">
        <v>1.636782</v>
      </c>
      <c r="AE79" s="18">
        <v>2.529082</v>
      </c>
      <c r="AF79" s="18">
        <v>4.0422</v>
      </c>
      <c r="AG79" s="18">
        <v>3.235953</v>
      </c>
      <c r="AH79" s="18">
        <v>1.799201</v>
      </c>
      <c r="AI79" s="18">
        <v>3.762862</v>
      </c>
      <c r="AJ79" s="18">
        <v>6.908866</v>
      </c>
      <c r="AK79" s="18">
        <v>2.312813</v>
      </c>
      <c r="AL79" s="19" t="s">
        <v>58</v>
      </c>
      <c r="AM79" s="19"/>
      <c r="AN79" s="19"/>
      <c r="AO79" s="19"/>
      <c r="AP79" s="19"/>
      <c r="AQ79" s="19"/>
    </row>
    <row r="80" hidden="1">
      <c r="A80" s="22" t="s">
        <v>212</v>
      </c>
      <c r="B80" s="22" t="s">
        <v>222</v>
      </c>
      <c r="C80" s="22" t="s">
        <v>206</v>
      </c>
      <c r="D80" s="22" t="s">
        <v>219</v>
      </c>
      <c r="E80" s="22" t="s">
        <v>75</v>
      </c>
      <c r="F80" s="18">
        <v>2.0</v>
      </c>
      <c r="G80" s="18">
        <v>0.0</v>
      </c>
      <c r="H80" s="18">
        <v>221.0</v>
      </c>
      <c r="I80" s="18">
        <v>0.0</v>
      </c>
      <c r="J80" s="18">
        <v>0.0</v>
      </c>
      <c r="K80" s="18">
        <v>0.0</v>
      </c>
      <c r="L80" s="18">
        <v>0.0</v>
      </c>
      <c r="M80" s="18">
        <v>0.0</v>
      </c>
      <c r="N80" s="18">
        <v>0.0</v>
      </c>
      <c r="O80" s="18">
        <v>0.0</v>
      </c>
      <c r="P80" s="18">
        <v>0.0</v>
      </c>
      <c r="Q80" s="18">
        <v>0.0</v>
      </c>
      <c r="R80" s="18">
        <v>0.0</v>
      </c>
      <c r="S80" s="18">
        <v>0.0</v>
      </c>
      <c r="T80" s="18">
        <v>0.0</v>
      </c>
      <c r="U80" s="18">
        <v>0.0</v>
      </c>
      <c r="V80" s="18">
        <v>0.0</v>
      </c>
      <c r="W80" s="18">
        <v>0.0</v>
      </c>
      <c r="X80" s="18">
        <v>0.0</v>
      </c>
      <c r="Y80" s="18">
        <v>0.0</v>
      </c>
      <c r="Z80" s="18">
        <v>0.0</v>
      </c>
      <c r="AA80" s="18">
        <v>5.950889</v>
      </c>
      <c r="AB80" s="18">
        <v>7.864114</v>
      </c>
      <c r="AC80" s="18">
        <v>1.111111</v>
      </c>
      <c r="AD80" s="18">
        <v>2.138133</v>
      </c>
      <c r="AE80" s="18">
        <v>2.138133</v>
      </c>
      <c r="AF80" s="18">
        <v>3.403903</v>
      </c>
      <c r="AG80" s="18">
        <v>2.312813</v>
      </c>
      <c r="AH80" s="18">
        <v>1.799201</v>
      </c>
      <c r="AI80" s="18">
        <v>3.762862</v>
      </c>
      <c r="AJ80" s="18">
        <v>6.908866</v>
      </c>
      <c r="AK80" s="18">
        <v>2.312813</v>
      </c>
      <c r="AL80" s="19" t="s">
        <v>58</v>
      </c>
      <c r="AM80" s="19"/>
      <c r="AN80" s="19"/>
      <c r="AO80" s="19"/>
      <c r="AP80" s="19"/>
      <c r="AQ80" s="19"/>
    </row>
    <row r="81" hidden="1">
      <c r="A81" s="22" t="s">
        <v>223</v>
      </c>
      <c r="B81" s="22" t="s">
        <v>224</v>
      </c>
      <c r="C81" s="22" t="s">
        <v>206</v>
      </c>
      <c r="D81" s="22" t="s">
        <v>219</v>
      </c>
      <c r="E81" s="22" t="s">
        <v>60</v>
      </c>
      <c r="F81" s="18">
        <v>3.0</v>
      </c>
      <c r="G81" s="18">
        <v>0.0</v>
      </c>
      <c r="H81" s="18">
        <v>284.0</v>
      </c>
      <c r="I81" s="18">
        <v>0.0</v>
      </c>
      <c r="J81" s="18">
        <v>1.142857</v>
      </c>
      <c r="K81" s="18">
        <v>1.111111</v>
      </c>
      <c r="L81" s="18">
        <v>1.532925</v>
      </c>
      <c r="M81" s="18">
        <v>1.111111</v>
      </c>
      <c r="N81" s="18">
        <v>1.0</v>
      </c>
      <c r="O81" s="18">
        <v>1.111111</v>
      </c>
      <c r="P81" s="18">
        <v>1.111111</v>
      </c>
      <c r="Q81" s="18">
        <v>1.111111</v>
      </c>
      <c r="R81" s="18">
        <v>1.111111</v>
      </c>
      <c r="S81" s="18">
        <v>1.111111</v>
      </c>
      <c r="T81" s="18">
        <v>1.111111</v>
      </c>
      <c r="U81" s="18">
        <v>1.111111</v>
      </c>
      <c r="V81" s="18">
        <v>1.111111</v>
      </c>
      <c r="W81" s="18">
        <v>1.111111</v>
      </c>
      <c r="X81" s="18">
        <v>1.111111</v>
      </c>
      <c r="Y81" s="18">
        <v>1.111111</v>
      </c>
      <c r="Z81" s="18">
        <v>0.0</v>
      </c>
      <c r="AA81" s="18">
        <v>5.950889</v>
      </c>
      <c r="AB81" s="18">
        <v>7.864114</v>
      </c>
      <c r="AC81" s="18">
        <v>1.111111</v>
      </c>
      <c r="AD81" s="18">
        <v>1.696923</v>
      </c>
      <c r="AE81" s="18">
        <v>1.752299</v>
      </c>
      <c r="AF81" s="18">
        <v>3.14088</v>
      </c>
      <c r="AG81" s="18">
        <v>1.446922</v>
      </c>
      <c r="AH81" s="18">
        <v>1.799201</v>
      </c>
      <c r="AI81" s="18">
        <v>3.762862</v>
      </c>
      <c r="AJ81" s="18">
        <v>6.908866</v>
      </c>
      <c r="AK81" s="18">
        <v>2.312813</v>
      </c>
      <c r="AL81" s="19" t="s">
        <v>58</v>
      </c>
      <c r="AM81" s="19"/>
      <c r="AN81" s="19"/>
      <c r="AO81" s="19"/>
      <c r="AP81" s="19"/>
      <c r="AQ81" s="19"/>
    </row>
    <row r="82" hidden="1">
      <c r="A82" s="22" t="s">
        <v>214</v>
      </c>
      <c r="B82" s="22" t="s">
        <v>225</v>
      </c>
      <c r="C82" s="22" t="s">
        <v>206</v>
      </c>
      <c r="D82" s="22" t="s">
        <v>219</v>
      </c>
      <c r="E82" s="17">
        <v>46300.0</v>
      </c>
      <c r="F82" s="18">
        <v>13.0</v>
      </c>
      <c r="G82" s="18">
        <v>0.0</v>
      </c>
      <c r="H82" s="18">
        <v>3540.0</v>
      </c>
      <c r="I82" s="18">
        <v>0.0</v>
      </c>
      <c r="J82" s="18">
        <v>210.9739</v>
      </c>
      <c r="K82" s="18">
        <v>206.365</v>
      </c>
      <c r="L82" s="18">
        <v>207.5141</v>
      </c>
      <c r="M82" s="18">
        <v>160.3784</v>
      </c>
      <c r="N82" s="18">
        <v>0.777159</v>
      </c>
      <c r="O82" s="18">
        <v>0.0</v>
      </c>
      <c r="P82" s="18">
        <v>0.0</v>
      </c>
      <c r="Q82" s="18">
        <v>0.164286</v>
      </c>
      <c r="R82" s="18">
        <v>3.795636</v>
      </c>
      <c r="S82" s="18">
        <v>26.07929</v>
      </c>
      <c r="T82" s="18">
        <v>0.164286</v>
      </c>
      <c r="U82" s="18">
        <v>1.959469</v>
      </c>
      <c r="V82" s="18">
        <v>3.795636</v>
      </c>
      <c r="W82" s="18">
        <v>13.9879</v>
      </c>
      <c r="X82" s="18">
        <v>26.07929</v>
      </c>
      <c r="Y82" s="18">
        <v>22.92944</v>
      </c>
      <c r="Z82" s="18">
        <v>0.0</v>
      </c>
      <c r="AA82" s="18">
        <v>5.950889</v>
      </c>
      <c r="AB82" s="18">
        <v>7.864114</v>
      </c>
      <c r="AC82" s="18">
        <v>1.111111</v>
      </c>
      <c r="AD82" s="18">
        <v>4.03742</v>
      </c>
      <c r="AE82" s="18">
        <v>5.365483</v>
      </c>
      <c r="AF82" s="18">
        <v>11.45161</v>
      </c>
      <c r="AG82" s="18">
        <v>10.75749</v>
      </c>
      <c r="AH82" s="18">
        <v>1.799201</v>
      </c>
      <c r="AI82" s="18">
        <v>3.762862</v>
      </c>
      <c r="AJ82" s="18">
        <v>6.908866</v>
      </c>
      <c r="AK82" s="18">
        <v>2.312813</v>
      </c>
      <c r="AL82" s="19" t="s">
        <v>58</v>
      </c>
      <c r="AM82" s="19"/>
      <c r="AN82" s="19"/>
      <c r="AO82" s="19"/>
      <c r="AP82" s="19"/>
      <c r="AQ82" s="19"/>
    </row>
    <row r="83" hidden="1">
      <c r="A83" s="22" t="s">
        <v>216</v>
      </c>
      <c r="B83" s="22" t="s">
        <v>226</v>
      </c>
      <c r="C83" s="22" t="s">
        <v>206</v>
      </c>
      <c r="D83" s="22" t="s">
        <v>219</v>
      </c>
      <c r="E83" s="22" t="s">
        <v>62</v>
      </c>
      <c r="F83" s="18">
        <v>5.0</v>
      </c>
      <c r="G83" s="18">
        <v>5.0</v>
      </c>
      <c r="H83" s="18">
        <v>325.0</v>
      </c>
      <c r="I83" s="18">
        <v>325.0</v>
      </c>
      <c r="J83" s="18">
        <v>0.0</v>
      </c>
      <c r="K83" s="18">
        <v>0.0</v>
      </c>
      <c r="L83" s="18">
        <v>0.0</v>
      </c>
      <c r="M83" s="18">
        <v>0.0</v>
      </c>
      <c r="N83" s="18">
        <v>0.0</v>
      </c>
      <c r="O83" s="18">
        <v>0.0</v>
      </c>
      <c r="P83" s="18">
        <v>0.0</v>
      </c>
      <c r="Q83" s="18">
        <v>0.0</v>
      </c>
      <c r="R83" s="18">
        <v>0.0</v>
      </c>
      <c r="S83" s="18">
        <v>0.0</v>
      </c>
      <c r="T83" s="18">
        <v>0.0</v>
      </c>
      <c r="U83" s="18">
        <v>0.0</v>
      </c>
      <c r="V83" s="18">
        <v>0.0</v>
      </c>
      <c r="W83" s="18">
        <v>0.0</v>
      </c>
      <c r="X83" s="18">
        <v>0.0</v>
      </c>
      <c r="Y83" s="18">
        <v>0.0</v>
      </c>
      <c r="Z83" s="18">
        <v>0.0</v>
      </c>
      <c r="AA83" s="18">
        <v>5.950889</v>
      </c>
      <c r="AB83" s="18">
        <v>7.864114</v>
      </c>
      <c r="AC83" s="18">
        <v>1.111111</v>
      </c>
      <c r="AD83" s="18">
        <v>0.0</v>
      </c>
      <c r="AE83" s="18">
        <v>0.0</v>
      </c>
      <c r="AF83" s="18">
        <v>0.0</v>
      </c>
      <c r="AG83" s="18">
        <v>0.0</v>
      </c>
      <c r="AH83" s="18">
        <v>1.799201</v>
      </c>
      <c r="AI83" s="18">
        <v>3.762862</v>
      </c>
      <c r="AJ83" s="18">
        <v>6.908866</v>
      </c>
      <c r="AK83" s="18">
        <v>2.312813</v>
      </c>
      <c r="AL83" s="19" t="s">
        <v>58</v>
      </c>
      <c r="AM83" s="19"/>
      <c r="AN83" s="19"/>
      <c r="AO83" s="19"/>
      <c r="AP83" s="19"/>
      <c r="AQ83" s="19"/>
    </row>
    <row r="84" hidden="1">
      <c r="A84" s="22" t="s">
        <v>1249</v>
      </c>
      <c r="B84" s="22" t="s">
        <v>1250</v>
      </c>
      <c r="C84" s="22" t="s">
        <v>1251</v>
      </c>
      <c r="D84" s="22" t="s">
        <v>1252</v>
      </c>
      <c r="E84" s="22" t="s">
        <v>88</v>
      </c>
      <c r="F84" s="18">
        <v>2.0</v>
      </c>
      <c r="G84" s="18">
        <v>0.0</v>
      </c>
      <c r="H84" s="18">
        <v>34396.0</v>
      </c>
      <c r="I84" s="18">
        <v>0.0</v>
      </c>
      <c r="J84" s="18">
        <v>369.2588</v>
      </c>
      <c r="K84" s="18">
        <v>417.4509</v>
      </c>
      <c r="L84" s="18">
        <v>438.2272</v>
      </c>
      <c r="M84" s="18">
        <v>240.4793</v>
      </c>
      <c r="N84" s="18">
        <v>0.576066</v>
      </c>
      <c r="O84" s="18">
        <v>176.9716</v>
      </c>
      <c r="P84" s="18">
        <v>176.9716</v>
      </c>
      <c r="Q84" s="18">
        <v>176.9716</v>
      </c>
      <c r="R84" s="18">
        <v>240.4793</v>
      </c>
      <c r="S84" s="18">
        <v>240.4793</v>
      </c>
      <c r="T84" s="18">
        <v>176.9716</v>
      </c>
      <c r="U84" s="18">
        <v>176.9716</v>
      </c>
      <c r="V84" s="18">
        <v>176.9716</v>
      </c>
      <c r="W84" s="18">
        <v>240.4793</v>
      </c>
      <c r="X84" s="18">
        <v>240.4793</v>
      </c>
      <c r="Y84" s="18">
        <v>208.7254</v>
      </c>
      <c r="Z84" s="18">
        <v>11.61683</v>
      </c>
      <c r="AA84" s="18">
        <v>17.66038</v>
      </c>
      <c r="AB84" s="18">
        <v>31.75083</v>
      </c>
      <c r="AC84" s="18">
        <v>8.415313</v>
      </c>
      <c r="AD84" s="18">
        <v>7.570912</v>
      </c>
      <c r="AE84" s="18">
        <v>54.27197</v>
      </c>
      <c r="AF84" s="18">
        <v>50.93045</v>
      </c>
      <c r="AG84" s="18">
        <v>28.66634</v>
      </c>
      <c r="AH84" s="18">
        <v>3.456086</v>
      </c>
      <c r="AI84" s="18">
        <v>6.043321</v>
      </c>
      <c r="AJ84" s="18">
        <v>10.55322</v>
      </c>
      <c r="AK84" s="18">
        <v>5.937096</v>
      </c>
      <c r="AL84" s="19" t="s">
        <v>58</v>
      </c>
      <c r="AM84" s="19"/>
      <c r="AN84" s="19"/>
      <c r="AO84" s="19"/>
      <c r="AP84" s="19"/>
      <c r="AQ84" s="19"/>
    </row>
    <row r="85" hidden="1">
      <c r="A85" s="22" t="s">
        <v>1253</v>
      </c>
      <c r="B85" s="22" t="s">
        <v>1254</v>
      </c>
      <c r="C85" s="22" t="s">
        <v>1251</v>
      </c>
      <c r="D85" s="22" t="s">
        <v>1252</v>
      </c>
      <c r="E85" s="17">
        <v>46310.0</v>
      </c>
      <c r="F85" s="18">
        <v>7.0</v>
      </c>
      <c r="G85" s="18">
        <v>0.0</v>
      </c>
      <c r="H85" s="18">
        <v>5277.0</v>
      </c>
      <c r="I85" s="18">
        <v>0.0</v>
      </c>
      <c r="J85" s="18">
        <v>50.21254</v>
      </c>
      <c r="K85" s="18">
        <v>50.49188</v>
      </c>
      <c r="L85" s="18">
        <v>46.48683</v>
      </c>
      <c r="M85" s="18">
        <v>27.75334</v>
      </c>
      <c r="N85" s="18">
        <v>0.549659</v>
      </c>
      <c r="O85" s="18">
        <v>0.0</v>
      </c>
      <c r="P85" s="18">
        <v>4.350029</v>
      </c>
      <c r="Q85" s="18">
        <v>4.350029</v>
      </c>
      <c r="R85" s="18">
        <v>9.317087</v>
      </c>
      <c r="S85" s="18">
        <v>9.649595</v>
      </c>
      <c r="T85" s="18">
        <v>4.350029</v>
      </c>
      <c r="U85" s="18">
        <v>9.071427</v>
      </c>
      <c r="V85" s="18">
        <v>9.071427</v>
      </c>
      <c r="W85" s="18">
        <v>9.317087</v>
      </c>
      <c r="X85" s="18">
        <v>9.649595</v>
      </c>
      <c r="Y85" s="18">
        <v>8.415313</v>
      </c>
      <c r="Z85" s="18">
        <v>11.61683</v>
      </c>
      <c r="AA85" s="18">
        <v>17.66038</v>
      </c>
      <c r="AB85" s="18">
        <v>31.75083</v>
      </c>
      <c r="AC85" s="18">
        <v>8.415313</v>
      </c>
      <c r="AD85" s="18">
        <v>9.317087</v>
      </c>
      <c r="AE85" s="18">
        <v>17.08451</v>
      </c>
      <c r="AF85" s="18">
        <v>12.56671</v>
      </c>
      <c r="AG85" s="18">
        <v>9.496488</v>
      </c>
      <c r="AH85" s="18">
        <v>3.456086</v>
      </c>
      <c r="AI85" s="18">
        <v>6.043321</v>
      </c>
      <c r="AJ85" s="18">
        <v>10.55322</v>
      </c>
      <c r="AK85" s="18">
        <v>5.937096</v>
      </c>
      <c r="AL85" s="19" t="s">
        <v>58</v>
      </c>
      <c r="AM85" s="19"/>
      <c r="AN85" s="19"/>
      <c r="AO85" s="19"/>
      <c r="AP85" s="19"/>
      <c r="AQ85" s="19"/>
    </row>
    <row r="86" hidden="1">
      <c r="A86" s="22" t="s">
        <v>1259</v>
      </c>
      <c r="B86" s="22" t="s">
        <v>1260</v>
      </c>
      <c r="C86" s="22" t="s">
        <v>1251</v>
      </c>
      <c r="D86" s="22" t="s">
        <v>1252</v>
      </c>
      <c r="E86" s="22" t="s">
        <v>60</v>
      </c>
      <c r="F86" s="18">
        <v>1.0</v>
      </c>
      <c r="G86" s="18">
        <v>0.0</v>
      </c>
      <c r="H86" s="18">
        <v>471.0</v>
      </c>
      <c r="I86" s="18">
        <v>0.0</v>
      </c>
      <c r="J86" s="18">
        <v>1.593407</v>
      </c>
      <c r="K86" s="18">
        <v>2.381612</v>
      </c>
      <c r="L86" s="18">
        <v>3.398922</v>
      </c>
      <c r="M86" s="18">
        <v>2.381612</v>
      </c>
      <c r="N86" s="18">
        <v>1.0</v>
      </c>
      <c r="O86" s="18">
        <v>2.381612</v>
      </c>
      <c r="P86" s="18">
        <v>2.381612</v>
      </c>
      <c r="Q86" s="18">
        <v>2.381612</v>
      </c>
      <c r="R86" s="18">
        <v>2.381612</v>
      </c>
      <c r="S86" s="18">
        <v>2.381612</v>
      </c>
      <c r="T86" s="18">
        <v>2.381612</v>
      </c>
      <c r="U86" s="18">
        <v>2.381612</v>
      </c>
      <c r="V86" s="18">
        <v>2.381612</v>
      </c>
      <c r="W86" s="18">
        <v>2.381612</v>
      </c>
      <c r="X86" s="18">
        <v>2.381612</v>
      </c>
      <c r="Y86" s="18">
        <v>2.381612</v>
      </c>
      <c r="Z86" s="18">
        <v>11.61683</v>
      </c>
      <c r="AA86" s="18">
        <v>17.66038</v>
      </c>
      <c r="AB86" s="18">
        <v>31.75083</v>
      </c>
      <c r="AC86" s="18">
        <v>8.415313</v>
      </c>
      <c r="AD86" s="18">
        <v>3.451433</v>
      </c>
      <c r="AE86" s="18">
        <v>3.574683</v>
      </c>
      <c r="AF86" s="18">
        <v>7.074557</v>
      </c>
      <c r="AG86" s="18">
        <v>5.936095</v>
      </c>
      <c r="AH86" s="18">
        <v>3.456086</v>
      </c>
      <c r="AI86" s="18">
        <v>6.043321</v>
      </c>
      <c r="AJ86" s="18">
        <v>10.55322</v>
      </c>
      <c r="AK86" s="18">
        <v>5.937096</v>
      </c>
      <c r="AL86" s="19" t="s">
        <v>58</v>
      </c>
      <c r="AM86" s="19"/>
      <c r="AN86" s="19"/>
      <c r="AO86" s="19"/>
      <c r="AP86" s="19"/>
      <c r="AQ86" s="19"/>
    </row>
    <row r="87" hidden="1">
      <c r="A87" s="22" t="s">
        <v>1261</v>
      </c>
      <c r="B87" s="22" t="s">
        <v>1262</v>
      </c>
      <c r="C87" s="22" t="s">
        <v>1251</v>
      </c>
      <c r="D87" s="22" t="s">
        <v>1252</v>
      </c>
      <c r="E87" s="20">
        <v>46300.0</v>
      </c>
      <c r="F87" s="18">
        <v>7.0</v>
      </c>
      <c r="G87" s="18">
        <v>0.0</v>
      </c>
      <c r="H87" s="18">
        <v>17536.0</v>
      </c>
      <c r="I87" s="18">
        <v>0.0</v>
      </c>
      <c r="J87" s="18">
        <v>143.314</v>
      </c>
      <c r="K87" s="18">
        <v>132.9415</v>
      </c>
      <c r="L87" s="18">
        <v>135.5658</v>
      </c>
      <c r="M87" s="18">
        <v>55.98414</v>
      </c>
      <c r="N87" s="18">
        <v>0.421119</v>
      </c>
      <c r="O87" s="18">
        <v>11.61683</v>
      </c>
      <c r="P87" s="18">
        <v>11.93708</v>
      </c>
      <c r="Q87" s="18">
        <v>17.66038</v>
      </c>
      <c r="R87" s="18">
        <v>17.68617</v>
      </c>
      <c r="S87" s="18">
        <v>18.05687</v>
      </c>
      <c r="T87" s="18">
        <v>11.61683</v>
      </c>
      <c r="U87" s="18">
        <v>11.93708</v>
      </c>
      <c r="V87" s="18">
        <v>17.66038</v>
      </c>
      <c r="W87" s="18">
        <v>17.68617</v>
      </c>
      <c r="X87" s="18">
        <v>18.05687</v>
      </c>
      <c r="Y87" s="18">
        <v>18.99164</v>
      </c>
      <c r="Z87" s="18">
        <v>11.61683</v>
      </c>
      <c r="AA87" s="18">
        <v>17.66038</v>
      </c>
      <c r="AB87" s="18">
        <v>31.75083</v>
      </c>
      <c r="AC87" s="18">
        <v>8.415313</v>
      </c>
      <c r="AD87" s="18">
        <v>15.23553</v>
      </c>
      <c r="AE87" s="18">
        <v>15.23553</v>
      </c>
      <c r="AF87" s="18">
        <v>23.22342</v>
      </c>
      <c r="AG87" s="18">
        <v>19.49878</v>
      </c>
      <c r="AH87" s="18">
        <v>3.456086</v>
      </c>
      <c r="AI87" s="18">
        <v>6.043321</v>
      </c>
      <c r="AJ87" s="18">
        <v>10.55322</v>
      </c>
      <c r="AK87" s="18">
        <v>5.937096</v>
      </c>
      <c r="AL87" s="19" t="s">
        <v>58</v>
      </c>
      <c r="AM87" s="19"/>
      <c r="AN87" s="19"/>
      <c r="AO87" s="19"/>
      <c r="AP87" s="19"/>
      <c r="AQ87" s="19"/>
    </row>
    <row r="88" hidden="1">
      <c r="A88" s="22" t="s">
        <v>1263</v>
      </c>
      <c r="B88" s="22" t="s">
        <v>1264</v>
      </c>
      <c r="C88" s="22" t="s">
        <v>1251</v>
      </c>
      <c r="D88" s="22" t="s">
        <v>1252</v>
      </c>
      <c r="E88" s="22" t="s">
        <v>62</v>
      </c>
      <c r="F88" s="18">
        <v>3.0</v>
      </c>
      <c r="G88" s="18">
        <v>3.0</v>
      </c>
      <c r="H88" s="18">
        <v>650.0</v>
      </c>
      <c r="I88" s="18">
        <v>650.0</v>
      </c>
      <c r="J88" s="18">
        <v>0.0</v>
      </c>
      <c r="K88" s="18">
        <v>0.0</v>
      </c>
      <c r="L88" s="18">
        <v>0.0</v>
      </c>
      <c r="M88" s="18">
        <v>0.0</v>
      </c>
      <c r="N88" s="18">
        <v>0.0</v>
      </c>
      <c r="O88" s="18">
        <v>0.0</v>
      </c>
      <c r="P88" s="18">
        <v>0.0</v>
      </c>
      <c r="Q88" s="18">
        <v>0.0</v>
      </c>
      <c r="R88" s="18">
        <v>0.0</v>
      </c>
      <c r="S88" s="18">
        <v>0.0</v>
      </c>
      <c r="T88" s="18">
        <v>0.0</v>
      </c>
      <c r="U88" s="18">
        <v>0.0</v>
      </c>
      <c r="V88" s="18">
        <v>0.0</v>
      </c>
      <c r="W88" s="18">
        <v>0.0</v>
      </c>
      <c r="X88" s="18">
        <v>0.0</v>
      </c>
      <c r="Y88" s="18">
        <v>0.0</v>
      </c>
      <c r="Z88" s="18">
        <v>11.61683</v>
      </c>
      <c r="AA88" s="18">
        <v>17.66038</v>
      </c>
      <c r="AB88" s="18">
        <v>31.75083</v>
      </c>
      <c r="AC88" s="18">
        <v>8.415313</v>
      </c>
      <c r="AD88" s="18">
        <v>0.0</v>
      </c>
      <c r="AE88" s="18">
        <v>0.0</v>
      </c>
      <c r="AF88" s="18">
        <v>0.0</v>
      </c>
      <c r="AG88" s="18">
        <v>0.0</v>
      </c>
      <c r="AH88" s="18">
        <v>3.456086</v>
      </c>
      <c r="AI88" s="18">
        <v>6.043321</v>
      </c>
      <c r="AJ88" s="18">
        <v>10.55322</v>
      </c>
      <c r="AK88" s="18">
        <v>5.937096</v>
      </c>
      <c r="AL88" s="19" t="s">
        <v>58</v>
      </c>
      <c r="AM88" s="19"/>
      <c r="AN88" s="19"/>
      <c r="AO88" s="19"/>
      <c r="AP88" s="19"/>
      <c r="AQ88" s="19"/>
    </row>
    <row r="89" hidden="1">
      <c r="A89" s="22" t="s">
        <v>1173</v>
      </c>
      <c r="B89" s="22" t="s">
        <v>1174</v>
      </c>
      <c r="C89" s="22" t="s">
        <v>1175</v>
      </c>
      <c r="D89" s="22" t="s">
        <v>1176</v>
      </c>
      <c r="E89" s="22" t="s">
        <v>88</v>
      </c>
      <c r="F89" s="18">
        <v>1.0</v>
      </c>
      <c r="G89" s="18">
        <v>0.0</v>
      </c>
      <c r="H89" s="18">
        <v>1806.0</v>
      </c>
      <c r="I89" s="18">
        <v>0.0</v>
      </c>
      <c r="J89" s="18">
        <v>17.89136</v>
      </c>
      <c r="K89" s="18">
        <v>20.84812</v>
      </c>
      <c r="L89" s="18">
        <v>20.36251</v>
      </c>
      <c r="M89" s="18">
        <v>20.84812</v>
      </c>
      <c r="N89" s="18">
        <v>1.0</v>
      </c>
      <c r="O89" s="18">
        <v>0.0</v>
      </c>
      <c r="P89" s="18">
        <v>0.0</v>
      </c>
      <c r="Q89" s="18">
        <v>0.0</v>
      </c>
      <c r="R89" s="18">
        <v>0.0</v>
      </c>
      <c r="S89" s="18">
        <v>20.84812</v>
      </c>
      <c r="T89" s="18">
        <v>20.84812</v>
      </c>
      <c r="U89" s="18">
        <v>20.84812</v>
      </c>
      <c r="V89" s="18">
        <v>20.84812</v>
      </c>
      <c r="W89" s="18">
        <v>20.84812</v>
      </c>
      <c r="X89" s="18">
        <v>20.84812</v>
      </c>
      <c r="Y89" s="18">
        <v>6.949375</v>
      </c>
      <c r="Z89" s="18">
        <v>2.875716</v>
      </c>
      <c r="AA89" s="18">
        <v>4.906504</v>
      </c>
      <c r="AB89" s="18">
        <v>5.1096</v>
      </c>
      <c r="AC89" s="18">
        <v>5.620519</v>
      </c>
      <c r="AD89" s="18">
        <v>0.0</v>
      </c>
      <c r="AE89" s="18">
        <v>20.84812</v>
      </c>
      <c r="AF89" s="18">
        <v>1.843325</v>
      </c>
      <c r="AG89" s="18">
        <v>0.275447</v>
      </c>
      <c r="AH89" s="18">
        <v>0.822472</v>
      </c>
      <c r="AI89" s="18">
        <v>2.340114</v>
      </c>
      <c r="AJ89" s="18">
        <v>3.508074</v>
      </c>
      <c r="AK89" s="18">
        <v>4.338341</v>
      </c>
      <c r="AL89" s="19" t="s">
        <v>58</v>
      </c>
      <c r="AM89" s="19"/>
      <c r="AN89" s="19"/>
      <c r="AO89" s="19"/>
      <c r="AP89" s="19"/>
      <c r="AQ89" s="19"/>
    </row>
    <row r="90" hidden="1">
      <c r="A90" s="22" t="s">
        <v>1177</v>
      </c>
      <c r="B90" s="22" t="s">
        <v>1178</v>
      </c>
      <c r="C90" s="22" t="s">
        <v>1175</v>
      </c>
      <c r="D90" s="22" t="s">
        <v>1176</v>
      </c>
      <c r="E90" s="17">
        <v>46310.0</v>
      </c>
      <c r="F90" s="18">
        <v>9.0</v>
      </c>
      <c r="G90" s="18">
        <v>0.0</v>
      </c>
      <c r="H90" s="18">
        <v>1217.0</v>
      </c>
      <c r="I90" s="18">
        <v>0.0</v>
      </c>
      <c r="J90" s="18">
        <v>9.4552</v>
      </c>
      <c r="K90" s="18">
        <v>9.069412</v>
      </c>
      <c r="L90" s="18">
        <v>11.12147</v>
      </c>
      <c r="M90" s="18">
        <v>9.069412</v>
      </c>
      <c r="N90" s="18">
        <v>1.0</v>
      </c>
      <c r="O90" s="18">
        <v>0.0</v>
      </c>
      <c r="P90" s="18">
        <v>0.0</v>
      </c>
      <c r="Q90" s="18">
        <v>0.0</v>
      </c>
      <c r="R90" s="18">
        <v>9.069412</v>
      </c>
      <c r="S90" s="18">
        <v>9.069412</v>
      </c>
      <c r="T90" s="18">
        <v>9.069412</v>
      </c>
      <c r="U90" s="18">
        <v>9.069412</v>
      </c>
      <c r="V90" s="18">
        <v>9.069412</v>
      </c>
      <c r="W90" s="18">
        <v>9.069412</v>
      </c>
      <c r="X90" s="18">
        <v>9.069412</v>
      </c>
      <c r="Y90" s="18">
        <v>4.534706</v>
      </c>
      <c r="Z90" s="18">
        <v>2.875716</v>
      </c>
      <c r="AA90" s="18">
        <v>4.906504</v>
      </c>
      <c r="AB90" s="18">
        <v>5.1096</v>
      </c>
      <c r="AC90" s="18">
        <v>5.620519</v>
      </c>
      <c r="AD90" s="18">
        <v>5.611754</v>
      </c>
      <c r="AE90" s="18">
        <v>6.325606</v>
      </c>
      <c r="AF90" s="18">
        <v>9.719525</v>
      </c>
      <c r="AG90" s="18">
        <v>9.03104</v>
      </c>
      <c r="AH90" s="18">
        <v>0.822472</v>
      </c>
      <c r="AI90" s="18">
        <v>2.340114</v>
      </c>
      <c r="AJ90" s="18">
        <v>3.508074</v>
      </c>
      <c r="AK90" s="18">
        <v>4.338341</v>
      </c>
      <c r="AL90" s="19" t="s">
        <v>58</v>
      </c>
      <c r="AM90" s="19"/>
      <c r="AN90" s="19"/>
      <c r="AO90" s="19"/>
      <c r="AP90" s="19"/>
      <c r="AQ90" s="19"/>
    </row>
    <row r="91" hidden="1">
      <c r="A91" s="22" t="s">
        <v>1179</v>
      </c>
      <c r="B91" s="22" t="s">
        <v>1180</v>
      </c>
      <c r="C91" s="22" t="s">
        <v>1175</v>
      </c>
      <c r="D91" s="22" t="s">
        <v>1176</v>
      </c>
      <c r="E91" s="22" t="s">
        <v>72</v>
      </c>
      <c r="F91" s="18">
        <v>24.0</v>
      </c>
      <c r="G91" s="18">
        <v>0.0</v>
      </c>
      <c r="H91" s="18">
        <v>11511.0</v>
      </c>
      <c r="I91" s="18">
        <v>0.0</v>
      </c>
      <c r="J91" s="18">
        <v>126.7235</v>
      </c>
      <c r="K91" s="18">
        <v>127.983</v>
      </c>
      <c r="L91" s="18">
        <v>129.9851</v>
      </c>
      <c r="M91" s="18">
        <v>65.18944</v>
      </c>
      <c r="N91" s="18">
        <v>0.50936</v>
      </c>
      <c r="O91" s="18">
        <v>2.224389</v>
      </c>
      <c r="P91" s="18">
        <v>3.09179</v>
      </c>
      <c r="Q91" s="18">
        <v>3.68608</v>
      </c>
      <c r="R91" s="18">
        <v>6.128387</v>
      </c>
      <c r="S91" s="18">
        <v>7.806256</v>
      </c>
      <c r="T91" s="18">
        <v>2.224389</v>
      </c>
      <c r="U91" s="18">
        <v>3.09179</v>
      </c>
      <c r="V91" s="18">
        <v>3.68608</v>
      </c>
      <c r="W91" s="18">
        <v>6.128387</v>
      </c>
      <c r="X91" s="18">
        <v>7.806256</v>
      </c>
      <c r="Y91" s="18">
        <v>7.528413</v>
      </c>
      <c r="Z91" s="18">
        <v>2.875716</v>
      </c>
      <c r="AA91" s="18">
        <v>4.906504</v>
      </c>
      <c r="AB91" s="18">
        <v>5.1096</v>
      </c>
      <c r="AC91" s="18">
        <v>5.620519</v>
      </c>
      <c r="AD91" s="18">
        <v>5.622099</v>
      </c>
      <c r="AE91" s="18">
        <v>5.646151</v>
      </c>
      <c r="AF91" s="18">
        <v>6.762857</v>
      </c>
      <c r="AG91" s="18">
        <v>6.74817</v>
      </c>
      <c r="AH91" s="18">
        <v>0.822472</v>
      </c>
      <c r="AI91" s="18">
        <v>2.340114</v>
      </c>
      <c r="AJ91" s="18">
        <v>3.508074</v>
      </c>
      <c r="AK91" s="18">
        <v>4.338341</v>
      </c>
      <c r="AL91" s="19" t="s">
        <v>58</v>
      </c>
      <c r="AM91" s="19"/>
      <c r="AN91" s="19"/>
      <c r="AO91" s="19"/>
      <c r="AP91" s="19"/>
      <c r="AQ91" s="19"/>
    </row>
    <row r="92" hidden="1">
      <c r="A92" s="22" t="s">
        <v>1181</v>
      </c>
      <c r="B92" s="22" t="s">
        <v>1182</v>
      </c>
      <c r="C92" s="22" t="s">
        <v>1175</v>
      </c>
      <c r="D92" s="22" t="s">
        <v>1176</v>
      </c>
      <c r="E92" s="22" t="s">
        <v>75</v>
      </c>
      <c r="F92" s="18">
        <v>11.0</v>
      </c>
      <c r="G92" s="18">
        <v>0.0</v>
      </c>
      <c r="H92" s="18">
        <v>3798.0</v>
      </c>
      <c r="I92" s="18">
        <v>0.0</v>
      </c>
      <c r="J92" s="18">
        <v>44.82002</v>
      </c>
      <c r="K92" s="18">
        <v>44.96415</v>
      </c>
      <c r="L92" s="18">
        <v>40.07549</v>
      </c>
      <c r="M92" s="18">
        <v>25.99171</v>
      </c>
      <c r="N92" s="18">
        <v>0.578054</v>
      </c>
      <c r="O92" s="18">
        <v>1.041626</v>
      </c>
      <c r="P92" s="18">
        <v>1.309615</v>
      </c>
      <c r="Q92" s="18">
        <v>2.875716</v>
      </c>
      <c r="R92" s="18">
        <v>4.880229</v>
      </c>
      <c r="S92" s="18">
        <v>5.916189</v>
      </c>
      <c r="T92" s="18">
        <v>1.041626</v>
      </c>
      <c r="U92" s="18">
        <v>1.309615</v>
      </c>
      <c r="V92" s="18">
        <v>2.875716</v>
      </c>
      <c r="W92" s="18">
        <v>4.880229</v>
      </c>
      <c r="X92" s="18">
        <v>5.916189</v>
      </c>
      <c r="Y92" s="18">
        <v>5.620519</v>
      </c>
      <c r="Z92" s="18">
        <v>2.875716</v>
      </c>
      <c r="AA92" s="18">
        <v>4.906504</v>
      </c>
      <c r="AB92" s="18">
        <v>5.1096</v>
      </c>
      <c r="AC92" s="18">
        <v>5.620519</v>
      </c>
      <c r="AD92" s="18">
        <v>2.708493</v>
      </c>
      <c r="AE92" s="18">
        <v>2.733229</v>
      </c>
      <c r="AF92" s="18">
        <v>4.678482</v>
      </c>
      <c r="AG92" s="18">
        <v>5.620519</v>
      </c>
      <c r="AH92" s="18">
        <v>0.822472</v>
      </c>
      <c r="AI92" s="18">
        <v>2.340114</v>
      </c>
      <c r="AJ92" s="18">
        <v>3.508074</v>
      </c>
      <c r="AK92" s="18">
        <v>4.338341</v>
      </c>
      <c r="AL92" s="19" t="s">
        <v>58</v>
      </c>
      <c r="AM92" s="19"/>
      <c r="AN92" s="19"/>
      <c r="AO92" s="19"/>
      <c r="AP92" s="19"/>
      <c r="AQ92" s="19"/>
    </row>
    <row r="93" hidden="1">
      <c r="A93" s="22" t="s">
        <v>1183</v>
      </c>
      <c r="B93" s="22" t="s">
        <v>1184</v>
      </c>
      <c r="C93" s="22" t="s">
        <v>1175</v>
      </c>
      <c r="D93" s="22" t="s">
        <v>1176</v>
      </c>
      <c r="E93" s="22" t="s">
        <v>60</v>
      </c>
      <c r="F93" s="18">
        <v>33.0</v>
      </c>
      <c r="G93" s="18">
        <v>0.0</v>
      </c>
      <c r="H93" s="18">
        <v>9061.0</v>
      </c>
      <c r="I93" s="18">
        <v>0.0</v>
      </c>
      <c r="J93" s="18">
        <v>105.1058</v>
      </c>
      <c r="K93" s="18">
        <v>99.7827</v>
      </c>
      <c r="L93" s="18">
        <v>95.37371</v>
      </c>
      <c r="M93" s="18">
        <v>55.99834</v>
      </c>
      <c r="N93" s="18">
        <v>0.561203</v>
      </c>
      <c r="O93" s="18">
        <v>1.080971</v>
      </c>
      <c r="P93" s="18">
        <v>1.327442</v>
      </c>
      <c r="Q93" s="18">
        <v>1.684236</v>
      </c>
      <c r="R93" s="18">
        <v>2.742261</v>
      </c>
      <c r="S93" s="18">
        <v>6.51866</v>
      </c>
      <c r="T93" s="18">
        <v>1.080971</v>
      </c>
      <c r="U93" s="18">
        <v>1.327442</v>
      </c>
      <c r="V93" s="18">
        <v>1.684236</v>
      </c>
      <c r="W93" s="18">
        <v>2.742261</v>
      </c>
      <c r="X93" s="18">
        <v>6.51866</v>
      </c>
      <c r="Y93" s="18">
        <v>4.535577</v>
      </c>
      <c r="Z93" s="18">
        <v>2.875716</v>
      </c>
      <c r="AA93" s="18">
        <v>4.906504</v>
      </c>
      <c r="AB93" s="18">
        <v>5.1096</v>
      </c>
      <c r="AC93" s="18">
        <v>5.620519</v>
      </c>
      <c r="AD93" s="18">
        <v>0.963542</v>
      </c>
      <c r="AE93" s="18">
        <v>1.038964</v>
      </c>
      <c r="AF93" s="18">
        <v>1.928436</v>
      </c>
      <c r="AG93" s="18">
        <v>2.805134</v>
      </c>
      <c r="AH93" s="18">
        <v>0.822472</v>
      </c>
      <c r="AI93" s="18">
        <v>2.340114</v>
      </c>
      <c r="AJ93" s="18">
        <v>3.508074</v>
      </c>
      <c r="AK93" s="18">
        <v>4.338341</v>
      </c>
      <c r="AL93" s="19" t="s">
        <v>58</v>
      </c>
      <c r="AM93" s="19"/>
      <c r="AN93" s="19"/>
      <c r="AO93" s="19"/>
      <c r="AP93" s="19"/>
      <c r="AQ93" s="19"/>
    </row>
    <row r="94" hidden="1">
      <c r="A94" s="22" t="s">
        <v>1185</v>
      </c>
      <c r="B94" s="22" t="s">
        <v>1186</v>
      </c>
      <c r="C94" s="22" t="s">
        <v>1175</v>
      </c>
      <c r="D94" s="22" t="s">
        <v>1176</v>
      </c>
      <c r="E94" s="20">
        <v>46300.0</v>
      </c>
      <c r="F94" s="18">
        <v>6.0</v>
      </c>
      <c r="G94" s="18">
        <v>0.0</v>
      </c>
      <c r="H94" s="18">
        <v>2922.0</v>
      </c>
      <c r="I94" s="18">
        <v>0.0</v>
      </c>
      <c r="J94" s="18">
        <v>40.56481</v>
      </c>
      <c r="K94" s="18">
        <v>39.69582</v>
      </c>
      <c r="L94" s="18">
        <v>38.24644</v>
      </c>
      <c r="M94" s="18">
        <v>31.18768</v>
      </c>
      <c r="N94" s="18">
        <v>0.785667</v>
      </c>
      <c r="O94" s="18">
        <v>8.508143</v>
      </c>
      <c r="P94" s="18">
        <v>8.508143</v>
      </c>
      <c r="Q94" s="18">
        <v>8.508143</v>
      </c>
      <c r="R94" s="18">
        <v>31.18768</v>
      </c>
      <c r="S94" s="18">
        <v>31.18768</v>
      </c>
      <c r="T94" s="18">
        <v>8.508143</v>
      </c>
      <c r="U94" s="18">
        <v>8.508143</v>
      </c>
      <c r="V94" s="18">
        <v>8.508143</v>
      </c>
      <c r="W94" s="18">
        <v>31.18768</v>
      </c>
      <c r="X94" s="18">
        <v>31.18768</v>
      </c>
      <c r="Y94" s="18">
        <v>19.84791</v>
      </c>
      <c r="Z94" s="18">
        <v>2.875716</v>
      </c>
      <c r="AA94" s="18">
        <v>4.906504</v>
      </c>
      <c r="AB94" s="18">
        <v>5.1096</v>
      </c>
      <c r="AC94" s="18">
        <v>5.620519</v>
      </c>
      <c r="AD94" s="18">
        <v>2.286111</v>
      </c>
      <c r="AE94" s="18">
        <v>9.349282</v>
      </c>
      <c r="AF94" s="18">
        <v>10.19788</v>
      </c>
      <c r="AG94" s="18">
        <v>6.066643</v>
      </c>
      <c r="AH94" s="18">
        <v>0.822472</v>
      </c>
      <c r="AI94" s="18">
        <v>2.340114</v>
      </c>
      <c r="AJ94" s="18">
        <v>3.508074</v>
      </c>
      <c r="AK94" s="18">
        <v>4.338341</v>
      </c>
      <c r="AL94" s="19" t="s">
        <v>58</v>
      </c>
      <c r="AM94" s="19"/>
      <c r="AN94" s="19"/>
      <c r="AO94" s="19"/>
      <c r="AP94" s="19"/>
      <c r="AQ94" s="19"/>
    </row>
    <row r="95" hidden="1">
      <c r="A95" s="22" t="s">
        <v>1187</v>
      </c>
      <c r="B95" s="22" t="s">
        <v>1188</v>
      </c>
      <c r="C95" s="22" t="s">
        <v>1175</v>
      </c>
      <c r="D95" s="22" t="s">
        <v>1176</v>
      </c>
      <c r="E95" s="22" t="s">
        <v>62</v>
      </c>
      <c r="F95" s="18">
        <v>10.0</v>
      </c>
      <c r="G95" s="18">
        <v>10.0</v>
      </c>
      <c r="H95" s="18">
        <v>652.0</v>
      </c>
      <c r="I95" s="18">
        <v>652.0</v>
      </c>
      <c r="J95" s="18">
        <v>0.0</v>
      </c>
      <c r="K95" s="18">
        <v>0.0</v>
      </c>
      <c r="L95" s="18">
        <v>0.0</v>
      </c>
      <c r="M95" s="18">
        <v>0.0</v>
      </c>
      <c r="N95" s="18">
        <v>0.0</v>
      </c>
      <c r="O95" s="18">
        <v>0.0</v>
      </c>
      <c r="P95" s="18">
        <v>0.0</v>
      </c>
      <c r="Q95" s="18">
        <v>0.0</v>
      </c>
      <c r="R95" s="18">
        <v>0.0</v>
      </c>
      <c r="S95" s="18">
        <v>0.0</v>
      </c>
      <c r="T95" s="18">
        <v>0.0</v>
      </c>
      <c r="U95" s="18">
        <v>0.0</v>
      </c>
      <c r="V95" s="18">
        <v>0.0</v>
      </c>
      <c r="W95" s="18">
        <v>0.0</v>
      </c>
      <c r="X95" s="18">
        <v>0.0</v>
      </c>
      <c r="Y95" s="18">
        <v>0.0</v>
      </c>
      <c r="Z95" s="18">
        <v>2.875716</v>
      </c>
      <c r="AA95" s="18">
        <v>4.906504</v>
      </c>
      <c r="AB95" s="18">
        <v>5.1096</v>
      </c>
      <c r="AC95" s="18">
        <v>5.620519</v>
      </c>
      <c r="AD95" s="18">
        <v>0.0</v>
      </c>
      <c r="AE95" s="18">
        <v>0.0</v>
      </c>
      <c r="AF95" s="18">
        <v>0.0</v>
      </c>
      <c r="AG95" s="18">
        <v>0.0</v>
      </c>
      <c r="AH95" s="18">
        <v>0.822472</v>
      </c>
      <c r="AI95" s="18">
        <v>2.340114</v>
      </c>
      <c r="AJ95" s="18">
        <v>3.508074</v>
      </c>
      <c r="AK95" s="18">
        <v>4.338341</v>
      </c>
      <c r="AL95" s="19" t="s">
        <v>58</v>
      </c>
      <c r="AM95" s="19"/>
      <c r="AN95" s="19"/>
      <c r="AO95" s="19"/>
      <c r="AP95" s="19"/>
      <c r="AQ95" s="19"/>
    </row>
    <row r="96" hidden="1">
      <c r="A96" s="22" t="s">
        <v>533</v>
      </c>
      <c r="B96" s="22" t="s">
        <v>547</v>
      </c>
      <c r="C96" s="22" t="s">
        <v>535</v>
      </c>
      <c r="D96" s="22" t="s">
        <v>548</v>
      </c>
      <c r="E96" s="17">
        <v>46310.0</v>
      </c>
      <c r="F96" s="18">
        <v>11.0</v>
      </c>
      <c r="G96" s="18">
        <v>1.0</v>
      </c>
      <c r="H96" s="18">
        <v>4559.0</v>
      </c>
      <c r="I96" s="18">
        <v>37.0</v>
      </c>
      <c r="J96" s="18">
        <v>62.48543</v>
      </c>
      <c r="K96" s="18">
        <v>59.79506</v>
      </c>
      <c r="L96" s="18">
        <v>50.42461</v>
      </c>
      <c r="M96" s="18">
        <v>41.57147</v>
      </c>
      <c r="N96" s="18">
        <v>0.695232</v>
      </c>
      <c r="O96" s="18">
        <v>1.3</v>
      </c>
      <c r="P96" s="18">
        <v>4.096748</v>
      </c>
      <c r="Q96" s="18">
        <v>4.096748</v>
      </c>
      <c r="R96" s="18">
        <v>8.258912</v>
      </c>
      <c r="S96" s="18">
        <v>15.28038</v>
      </c>
      <c r="T96" s="18">
        <v>1.3</v>
      </c>
      <c r="U96" s="18">
        <v>4.096748</v>
      </c>
      <c r="V96" s="18">
        <v>4.096748</v>
      </c>
      <c r="W96" s="18">
        <v>8.258912</v>
      </c>
      <c r="X96" s="18">
        <v>15.28038</v>
      </c>
      <c r="Y96" s="18">
        <v>9.965844</v>
      </c>
      <c r="Z96" s="18">
        <v>4.203645</v>
      </c>
      <c r="AA96" s="18">
        <v>4.567935</v>
      </c>
      <c r="AB96" s="18">
        <v>5.867836</v>
      </c>
      <c r="AC96" s="18">
        <v>5.477437</v>
      </c>
      <c r="AD96" s="18">
        <v>4.894091</v>
      </c>
      <c r="AE96" s="18">
        <v>5.226643</v>
      </c>
      <c r="AF96" s="18">
        <v>7.986467</v>
      </c>
      <c r="AG96" s="18">
        <v>7.2494</v>
      </c>
      <c r="AH96" s="18">
        <v>3.3173</v>
      </c>
      <c r="AI96" s="18">
        <v>3.964523</v>
      </c>
      <c r="AJ96" s="18">
        <v>6.529036</v>
      </c>
      <c r="AK96" s="18">
        <v>4.965673</v>
      </c>
      <c r="AL96" s="19" t="s">
        <v>58</v>
      </c>
      <c r="AM96" s="19"/>
      <c r="AN96" s="19"/>
      <c r="AO96" s="19"/>
      <c r="AP96" s="19"/>
      <c r="AQ96" s="19"/>
    </row>
    <row r="97" hidden="1">
      <c r="A97" s="22" t="s">
        <v>537</v>
      </c>
      <c r="B97" s="22" t="s">
        <v>549</v>
      </c>
      <c r="C97" s="22" t="s">
        <v>535</v>
      </c>
      <c r="D97" s="22" t="s">
        <v>548</v>
      </c>
      <c r="E97" s="22" t="s">
        <v>72</v>
      </c>
      <c r="F97" s="18">
        <v>15.0</v>
      </c>
      <c r="G97" s="18">
        <v>2.0</v>
      </c>
      <c r="H97" s="18">
        <v>5608.0</v>
      </c>
      <c r="I97" s="18">
        <v>22.0</v>
      </c>
      <c r="J97" s="18">
        <v>65.75338</v>
      </c>
      <c r="K97" s="18">
        <v>58.09834</v>
      </c>
      <c r="L97" s="18">
        <v>56.70076</v>
      </c>
      <c r="M97" s="18">
        <v>26.5255</v>
      </c>
      <c r="N97" s="18">
        <v>0.456562</v>
      </c>
      <c r="O97" s="18">
        <v>1.417661</v>
      </c>
      <c r="P97" s="18">
        <v>2.031452</v>
      </c>
      <c r="Q97" s="18">
        <v>2.617406</v>
      </c>
      <c r="R97" s="18">
        <v>4.757624</v>
      </c>
      <c r="S97" s="18">
        <v>6.511105</v>
      </c>
      <c r="T97" s="18">
        <v>1.417661</v>
      </c>
      <c r="U97" s="18">
        <v>2.031452</v>
      </c>
      <c r="V97" s="18">
        <v>2.617406</v>
      </c>
      <c r="W97" s="18">
        <v>4.757624</v>
      </c>
      <c r="X97" s="18">
        <v>6.511105</v>
      </c>
      <c r="Y97" s="18">
        <v>4.841529</v>
      </c>
      <c r="Z97" s="18">
        <v>4.203645</v>
      </c>
      <c r="AA97" s="18">
        <v>4.567935</v>
      </c>
      <c r="AB97" s="18">
        <v>5.867836</v>
      </c>
      <c r="AC97" s="18">
        <v>5.477437</v>
      </c>
      <c r="AD97" s="18">
        <v>5.052628</v>
      </c>
      <c r="AE97" s="18">
        <v>5.052628</v>
      </c>
      <c r="AF97" s="18">
        <v>7.842166</v>
      </c>
      <c r="AG97" s="18">
        <v>6.218119</v>
      </c>
      <c r="AH97" s="18">
        <v>3.3173</v>
      </c>
      <c r="AI97" s="18">
        <v>3.964523</v>
      </c>
      <c r="AJ97" s="18">
        <v>6.529036</v>
      </c>
      <c r="AK97" s="18">
        <v>4.965673</v>
      </c>
      <c r="AL97" s="19" t="s">
        <v>58</v>
      </c>
      <c r="AM97" s="19"/>
      <c r="AN97" s="19"/>
      <c r="AO97" s="19"/>
      <c r="AP97" s="19"/>
      <c r="AQ97" s="19"/>
    </row>
    <row r="98" hidden="1">
      <c r="A98" s="22" t="s">
        <v>539</v>
      </c>
      <c r="B98" s="22" t="s">
        <v>550</v>
      </c>
      <c r="C98" s="22" t="s">
        <v>535</v>
      </c>
      <c r="D98" s="22" t="s">
        <v>548</v>
      </c>
      <c r="E98" s="22" t="s">
        <v>75</v>
      </c>
      <c r="F98" s="18">
        <v>9.0</v>
      </c>
      <c r="G98" s="18">
        <v>2.0</v>
      </c>
      <c r="H98" s="18">
        <v>4313.0</v>
      </c>
      <c r="I98" s="18">
        <v>26.0</v>
      </c>
      <c r="J98" s="18">
        <v>43.87885</v>
      </c>
      <c r="K98" s="18">
        <v>39.74426</v>
      </c>
      <c r="L98" s="18">
        <v>41.36835</v>
      </c>
      <c r="M98" s="18">
        <v>21.90862</v>
      </c>
      <c r="N98" s="18">
        <v>0.55124</v>
      </c>
      <c r="O98" s="18">
        <v>1.999845</v>
      </c>
      <c r="P98" s="18">
        <v>3.072839</v>
      </c>
      <c r="Q98" s="18">
        <v>3.072839</v>
      </c>
      <c r="R98" s="18">
        <v>9.273395</v>
      </c>
      <c r="S98" s="18">
        <v>10.41343</v>
      </c>
      <c r="T98" s="18">
        <v>1.999845</v>
      </c>
      <c r="U98" s="18">
        <v>3.072839</v>
      </c>
      <c r="V98" s="18">
        <v>3.072839</v>
      </c>
      <c r="W98" s="18">
        <v>9.273395</v>
      </c>
      <c r="X98" s="18">
        <v>10.41343</v>
      </c>
      <c r="Y98" s="18">
        <v>6.624043</v>
      </c>
      <c r="Z98" s="18">
        <v>4.203645</v>
      </c>
      <c r="AA98" s="18">
        <v>4.567935</v>
      </c>
      <c r="AB98" s="18">
        <v>5.867836</v>
      </c>
      <c r="AC98" s="18">
        <v>5.477437</v>
      </c>
      <c r="AD98" s="18">
        <v>3.710598</v>
      </c>
      <c r="AE98" s="18">
        <v>3.710598</v>
      </c>
      <c r="AF98" s="18">
        <v>5.805307</v>
      </c>
      <c r="AG98" s="18">
        <v>6.24393</v>
      </c>
      <c r="AH98" s="18">
        <v>3.3173</v>
      </c>
      <c r="AI98" s="18">
        <v>3.964523</v>
      </c>
      <c r="AJ98" s="18">
        <v>6.529036</v>
      </c>
      <c r="AK98" s="18">
        <v>4.965673</v>
      </c>
      <c r="AL98" s="19" t="s">
        <v>58</v>
      </c>
      <c r="AM98" s="19"/>
      <c r="AN98" s="19"/>
      <c r="AO98" s="19"/>
      <c r="AP98" s="19"/>
      <c r="AQ98" s="19"/>
    </row>
    <row r="99" hidden="1">
      <c r="A99" s="22" t="s">
        <v>541</v>
      </c>
      <c r="B99" s="22" t="s">
        <v>551</v>
      </c>
      <c r="C99" s="22" t="s">
        <v>535</v>
      </c>
      <c r="D99" s="22" t="s">
        <v>548</v>
      </c>
      <c r="E99" s="22" t="s">
        <v>60</v>
      </c>
      <c r="F99" s="18">
        <v>8.0</v>
      </c>
      <c r="G99" s="18">
        <v>1.0</v>
      </c>
      <c r="H99" s="18">
        <v>2856.0</v>
      </c>
      <c r="I99" s="18">
        <v>16.0</v>
      </c>
      <c r="J99" s="18">
        <v>34.76501</v>
      </c>
      <c r="K99" s="18">
        <v>31.30428</v>
      </c>
      <c r="L99" s="18">
        <v>31.20566</v>
      </c>
      <c r="M99" s="18">
        <v>22.19551</v>
      </c>
      <c r="N99" s="18">
        <v>0.709025</v>
      </c>
      <c r="O99" s="18">
        <v>0.0</v>
      </c>
      <c r="P99" s="18">
        <v>0.767816</v>
      </c>
      <c r="Q99" s="18">
        <v>0.771264</v>
      </c>
      <c r="R99" s="18">
        <v>3.366048</v>
      </c>
      <c r="S99" s="18">
        <v>4.203645</v>
      </c>
      <c r="T99" s="18">
        <v>0.767816</v>
      </c>
      <c r="U99" s="18">
        <v>0.771264</v>
      </c>
      <c r="V99" s="18">
        <v>0.771264</v>
      </c>
      <c r="W99" s="18">
        <v>4.203645</v>
      </c>
      <c r="X99" s="18">
        <v>7.062821</v>
      </c>
      <c r="Y99" s="18">
        <v>4.472041</v>
      </c>
      <c r="Z99" s="18">
        <v>4.203645</v>
      </c>
      <c r="AA99" s="18">
        <v>4.567935</v>
      </c>
      <c r="AB99" s="18">
        <v>5.867836</v>
      </c>
      <c r="AC99" s="18">
        <v>5.477437</v>
      </c>
      <c r="AD99" s="18">
        <v>2.441446</v>
      </c>
      <c r="AE99" s="18">
        <v>2.513386</v>
      </c>
      <c r="AF99" s="18">
        <v>4.153756</v>
      </c>
      <c r="AG99" s="18">
        <v>2.063496</v>
      </c>
      <c r="AH99" s="18">
        <v>3.3173</v>
      </c>
      <c r="AI99" s="18">
        <v>3.964523</v>
      </c>
      <c r="AJ99" s="18">
        <v>6.529036</v>
      </c>
      <c r="AK99" s="18">
        <v>4.965673</v>
      </c>
      <c r="AL99" s="19" t="s">
        <v>58</v>
      </c>
      <c r="AM99" s="19"/>
      <c r="AN99" s="19"/>
      <c r="AO99" s="19"/>
      <c r="AP99" s="19"/>
      <c r="AQ99" s="19"/>
    </row>
    <row r="100" hidden="1">
      <c r="A100" s="22" t="s">
        <v>543</v>
      </c>
      <c r="B100" s="22" t="s">
        <v>552</v>
      </c>
      <c r="C100" s="22" t="s">
        <v>535</v>
      </c>
      <c r="D100" s="22" t="s">
        <v>548</v>
      </c>
      <c r="E100" s="20">
        <v>46300.0</v>
      </c>
      <c r="F100" s="18">
        <v>6.0</v>
      </c>
      <c r="G100" s="18">
        <v>0.0</v>
      </c>
      <c r="H100" s="18">
        <v>970.0</v>
      </c>
      <c r="I100" s="18">
        <v>0.0</v>
      </c>
      <c r="J100" s="18">
        <v>18.20403</v>
      </c>
      <c r="K100" s="18">
        <v>16.43231</v>
      </c>
      <c r="L100" s="18">
        <v>15.982</v>
      </c>
      <c r="M100" s="18">
        <v>16.43231</v>
      </c>
      <c r="N100" s="18">
        <v>1.0</v>
      </c>
      <c r="O100" s="18">
        <v>0.0</v>
      </c>
      <c r="P100" s="18">
        <v>0.0</v>
      </c>
      <c r="Q100" s="18">
        <v>0.0</v>
      </c>
      <c r="R100" s="18">
        <v>0.0</v>
      </c>
      <c r="S100" s="18">
        <v>16.43231</v>
      </c>
      <c r="T100" s="18">
        <v>16.43231</v>
      </c>
      <c r="U100" s="18">
        <v>16.43231</v>
      </c>
      <c r="V100" s="18">
        <v>16.43231</v>
      </c>
      <c r="W100" s="18">
        <v>16.43231</v>
      </c>
      <c r="X100" s="18">
        <v>16.43231</v>
      </c>
      <c r="Y100" s="18">
        <v>5.477437</v>
      </c>
      <c r="Z100" s="18">
        <v>4.203645</v>
      </c>
      <c r="AA100" s="18">
        <v>4.567935</v>
      </c>
      <c r="AB100" s="18">
        <v>5.867836</v>
      </c>
      <c r="AC100" s="18">
        <v>5.477437</v>
      </c>
      <c r="AD100" s="18">
        <v>4.184219</v>
      </c>
      <c r="AE100" s="18">
        <v>5.641307</v>
      </c>
      <c r="AF100" s="18">
        <v>9.07508</v>
      </c>
      <c r="AG100" s="18">
        <v>5.477437</v>
      </c>
      <c r="AH100" s="18">
        <v>3.3173</v>
      </c>
      <c r="AI100" s="18">
        <v>3.964523</v>
      </c>
      <c r="AJ100" s="18">
        <v>6.529036</v>
      </c>
      <c r="AK100" s="18">
        <v>4.965673</v>
      </c>
      <c r="AL100" s="19" t="s">
        <v>58</v>
      </c>
      <c r="AM100" s="19"/>
      <c r="AN100" s="19"/>
      <c r="AO100" s="19"/>
      <c r="AP100" s="19"/>
      <c r="AQ100" s="19"/>
    </row>
    <row r="101" hidden="1">
      <c r="A101" s="22" t="s">
        <v>545</v>
      </c>
      <c r="B101" s="22" t="s">
        <v>553</v>
      </c>
      <c r="C101" s="22" t="s">
        <v>535</v>
      </c>
      <c r="D101" s="22" t="s">
        <v>548</v>
      </c>
      <c r="E101" s="22" t="s">
        <v>62</v>
      </c>
      <c r="F101" s="18">
        <v>1.0</v>
      </c>
      <c r="G101" s="18">
        <v>1.0</v>
      </c>
      <c r="H101" s="18">
        <v>14.0</v>
      </c>
      <c r="I101" s="18">
        <v>14.0</v>
      </c>
      <c r="J101" s="18">
        <v>0.0</v>
      </c>
      <c r="K101" s="18">
        <v>0.0</v>
      </c>
      <c r="L101" s="18">
        <v>0.0</v>
      </c>
      <c r="M101" s="18">
        <v>0.0</v>
      </c>
      <c r="N101" s="18">
        <v>0.0</v>
      </c>
      <c r="O101" s="18">
        <v>0.0</v>
      </c>
      <c r="P101" s="18">
        <v>0.0</v>
      </c>
      <c r="Q101" s="18">
        <v>0.0</v>
      </c>
      <c r="R101" s="18">
        <v>0.0</v>
      </c>
      <c r="S101" s="18">
        <v>0.0</v>
      </c>
      <c r="T101" s="18">
        <v>0.0</v>
      </c>
      <c r="U101" s="18">
        <v>0.0</v>
      </c>
      <c r="V101" s="18">
        <v>0.0</v>
      </c>
      <c r="W101" s="18">
        <v>0.0</v>
      </c>
      <c r="X101" s="18">
        <v>0.0</v>
      </c>
      <c r="Y101" s="18">
        <v>0.0</v>
      </c>
      <c r="Z101" s="18">
        <v>4.203645</v>
      </c>
      <c r="AA101" s="18">
        <v>4.567935</v>
      </c>
      <c r="AB101" s="18">
        <v>5.867836</v>
      </c>
      <c r="AC101" s="18">
        <v>5.477437</v>
      </c>
      <c r="AD101" s="18">
        <v>0.0</v>
      </c>
      <c r="AE101" s="18">
        <v>0.0</v>
      </c>
      <c r="AF101" s="18">
        <v>0.0</v>
      </c>
      <c r="AG101" s="18">
        <v>0.0</v>
      </c>
      <c r="AH101" s="18">
        <v>3.3173</v>
      </c>
      <c r="AI101" s="18">
        <v>3.964523</v>
      </c>
      <c r="AJ101" s="18">
        <v>6.529036</v>
      </c>
      <c r="AK101" s="18">
        <v>4.965673</v>
      </c>
      <c r="AL101" s="19" t="s">
        <v>58</v>
      </c>
      <c r="AM101" s="19"/>
      <c r="AN101" s="19"/>
      <c r="AO101" s="19"/>
      <c r="AP101" s="19"/>
      <c r="AQ101" s="19"/>
    </row>
    <row r="102" hidden="1">
      <c r="A102" s="22" t="s">
        <v>1090</v>
      </c>
      <c r="B102" s="22" t="s">
        <v>1104</v>
      </c>
      <c r="C102" s="22" t="s">
        <v>1092</v>
      </c>
      <c r="D102" s="22" t="s">
        <v>1105</v>
      </c>
      <c r="E102" s="20">
        <v>46310.0</v>
      </c>
      <c r="F102" s="18">
        <v>5.0</v>
      </c>
      <c r="G102" s="18">
        <v>0.0</v>
      </c>
      <c r="H102" s="18">
        <v>549.0</v>
      </c>
      <c r="I102" s="18">
        <v>0.0</v>
      </c>
      <c r="J102" s="18">
        <v>14.60119</v>
      </c>
      <c r="K102" s="18">
        <v>11.73932</v>
      </c>
      <c r="L102" s="18">
        <v>10.05885</v>
      </c>
      <c r="M102" s="18">
        <v>8.176831</v>
      </c>
      <c r="N102" s="18">
        <v>0.696534</v>
      </c>
      <c r="O102" s="18">
        <v>0.0</v>
      </c>
      <c r="P102" s="18">
        <v>0.0</v>
      </c>
      <c r="Q102" s="18">
        <v>1.276323</v>
      </c>
      <c r="R102" s="18">
        <v>2.286161</v>
      </c>
      <c r="S102" s="18">
        <v>2.286161</v>
      </c>
      <c r="T102" s="18">
        <v>1.276323</v>
      </c>
      <c r="U102" s="18">
        <v>1.276323</v>
      </c>
      <c r="V102" s="18">
        <v>1.276323</v>
      </c>
      <c r="W102" s="18">
        <v>2.286161</v>
      </c>
      <c r="X102" s="18">
        <v>8.176831</v>
      </c>
      <c r="Y102" s="18">
        <v>2.934829</v>
      </c>
      <c r="Z102" s="18">
        <v>2.286161</v>
      </c>
      <c r="AA102" s="18">
        <v>2.507983</v>
      </c>
      <c r="AB102" s="18">
        <v>3.875975</v>
      </c>
      <c r="AC102" s="18">
        <v>3.057385</v>
      </c>
      <c r="AD102" s="18">
        <v>1.707627</v>
      </c>
      <c r="AE102" s="18">
        <v>1.945452</v>
      </c>
      <c r="AF102" s="18">
        <v>4.053487</v>
      </c>
      <c r="AG102" s="18">
        <v>2.934829</v>
      </c>
      <c r="AH102" s="18">
        <v>0.625309</v>
      </c>
      <c r="AI102" s="18">
        <v>1.101178</v>
      </c>
      <c r="AJ102" s="18">
        <v>1.968989</v>
      </c>
      <c r="AK102" s="18">
        <v>0.808292</v>
      </c>
      <c r="AL102" s="19" t="s">
        <v>58</v>
      </c>
      <c r="AM102" s="19"/>
      <c r="AN102" s="19"/>
      <c r="AO102" s="19"/>
      <c r="AP102" s="19"/>
      <c r="AQ102" s="19"/>
    </row>
    <row r="103" hidden="1">
      <c r="A103" s="22" t="s">
        <v>1094</v>
      </c>
      <c r="B103" s="22" t="s">
        <v>1106</v>
      </c>
      <c r="C103" s="22" t="s">
        <v>1092</v>
      </c>
      <c r="D103" s="22" t="s">
        <v>1105</v>
      </c>
      <c r="E103" s="22" t="s">
        <v>72</v>
      </c>
      <c r="F103" s="18">
        <v>11.0</v>
      </c>
      <c r="G103" s="18">
        <v>0.0</v>
      </c>
      <c r="H103" s="18">
        <v>2287.0</v>
      </c>
      <c r="I103" s="18">
        <v>0.0</v>
      </c>
      <c r="J103" s="18">
        <v>21.99091</v>
      </c>
      <c r="K103" s="18">
        <v>17.8144</v>
      </c>
      <c r="L103" s="18">
        <v>18.75682</v>
      </c>
      <c r="M103" s="18">
        <v>7.99643</v>
      </c>
      <c r="N103" s="18">
        <v>0.448874</v>
      </c>
      <c r="O103" s="18">
        <v>0.476373</v>
      </c>
      <c r="P103" s="18">
        <v>0.737484</v>
      </c>
      <c r="Q103" s="18">
        <v>1.149905</v>
      </c>
      <c r="R103" s="18">
        <v>1.446602</v>
      </c>
      <c r="S103" s="18">
        <v>2.683665</v>
      </c>
      <c r="T103" s="18">
        <v>0.476373</v>
      </c>
      <c r="U103" s="18">
        <v>0.737484</v>
      </c>
      <c r="V103" s="18">
        <v>1.149905</v>
      </c>
      <c r="W103" s="18">
        <v>1.446602</v>
      </c>
      <c r="X103" s="18">
        <v>2.683665</v>
      </c>
      <c r="Y103" s="18">
        <v>1.979378</v>
      </c>
      <c r="Z103" s="18">
        <v>2.286161</v>
      </c>
      <c r="AA103" s="18">
        <v>2.507983</v>
      </c>
      <c r="AB103" s="18">
        <v>3.875975</v>
      </c>
      <c r="AC103" s="18">
        <v>3.057385</v>
      </c>
      <c r="AD103" s="18">
        <v>1.531584</v>
      </c>
      <c r="AE103" s="18">
        <v>1.531584</v>
      </c>
      <c r="AF103" s="18">
        <v>1.939655</v>
      </c>
      <c r="AG103" s="18">
        <v>1.835215</v>
      </c>
      <c r="AH103" s="18">
        <v>0.625309</v>
      </c>
      <c r="AI103" s="18">
        <v>1.101178</v>
      </c>
      <c r="AJ103" s="18">
        <v>1.968989</v>
      </c>
      <c r="AK103" s="18">
        <v>0.808292</v>
      </c>
      <c r="AL103" s="19" t="s">
        <v>58</v>
      </c>
      <c r="AM103" s="19"/>
      <c r="AN103" s="19"/>
      <c r="AO103" s="19"/>
      <c r="AP103" s="19"/>
      <c r="AQ103" s="19"/>
    </row>
    <row r="104" hidden="1">
      <c r="A104" s="22" t="s">
        <v>1096</v>
      </c>
      <c r="B104" s="22" t="s">
        <v>1107</v>
      </c>
      <c r="C104" s="22" t="s">
        <v>1092</v>
      </c>
      <c r="D104" s="22" t="s">
        <v>1105</v>
      </c>
      <c r="E104" s="22" t="s">
        <v>75</v>
      </c>
      <c r="F104" s="18">
        <v>4.0</v>
      </c>
      <c r="G104" s="18">
        <v>0.0</v>
      </c>
      <c r="H104" s="18">
        <v>2254.0</v>
      </c>
      <c r="I104" s="18">
        <v>0.0</v>
      </c>
      <c r="J104" s="18">
        <v>27.74649</v>
      </c>
      <c r="K104" s="18">
        <v>27.63445</v>
      </c>
      <c r="L104" s="18">
        <v>27.95687</v>
      </c>
      <c r="M104" s="18">
        <v>12.80857</v>
      </c>
      <c r="N104" s="18">
        <v>0.4635</v>
      </c>
      <c r="O104" s="18">
        <v>7.085265</v>
      </c>
      <c r="P104" s="18">
        <v>7.085265</v>
      </c>
      <c r="Q104" s="18">
        <v>7.085265</v>
      </c>
      <c r="R104" s="18">
        <v>7.740618</v>
      </c>
      <c r="S104" s="18">
        <v>12.80857</v>
      </c>
      <c r="T104" s="18">
        <v>7.085265</v>
      </c>
      <c r="U104" s="18">
        <v>7.085265</v>
      </c>
      <c r="V104" s="18">
        <v>7.085265</v>
      </c>
      <c r="W104" s="18">
        <v>7.740618</v>
      </c>
      <c r="X104" s="18">
        <v>12.80857</v>
      </c>
      <c r="Y104" s="18">
        <v>9.211484</v>
      </c>
      <c r="Z104" s="18">
        <v>2.286161</v>
      </c>
      <c r="AA104" s="18">
        <v>2.507983</v>
      </c>
      <c r="AB104" s="18">
        <v>3.875975</v>
      </c>
      <c r="AC104" s="18">
        <v>3.057385</v>
      </c>
      <c r="AD104" s="18">
        <v>2.325287</v>
      </c>
      <c r="AE104" s="18">
        <v>5.615763</v>
      </c>
      <c r="AF104" s="18">
        <v>4.615823</v>
      </c>
      <c r="AG104" s="18">
        <v>2.325287</v>
      </c>
      <c r="AH104" s="18">
        <v>0.625309</v>
      </c>
      <c r="AI104" s="18">
        <v>1.101178</v>
      </c>
      <c r="AJ104" s="18">
        <v>1.968989</v>
      </c>
      <c r="AK104" s="18">
        <v>0.808292</v>
      </c>
      <c r="AL104" s="19" t="s">
        <v>58</v>
      </c>
      <c r="AM104" s="19"/>
      <c r="AN104" s="19"/>
      <c r="AO104" s="19"/>
      <c r="AP104" s="19"/>
      <c r="AQ104" s="19"/>
    </row>
    <row r="105" hidden="1">
      <c r="A105" s="22" t="s">
        <v>1098</v>
      </c>
      <c r="B105" s="22" t="s">
        <v>1108</v>
      </c>
      <c r="C105" s="22" t="s">
        <v>1092</v>
      </c>
      <c r="D105" s="22" t="s">
        <v>1105</v>
      </c>
      <c r="E105" s="22" t="s">
        <v>60</v>
      </c>
      <c r="F105" s="18">
        <v>17.0</v>
      </c>
      <c r="G105" s="18">
        <v>1.0</v>
      </c>
      <c r="H105" s="18">
        <v>4963.0</v>
      </c>
      <c r="I105" s="18">
        <v>2.0</v>
      </c>
      <c r="J105" s="18">
        <v>26.12855</v>
      </c>
      <c r="K105" s="18">
        <v>24.45908</v>
      </c>
      <c r="L105" s="18">
        <v>24.30374</v>
      </c>
      <c r="M105" s="18">
        <v>16.83219</v>
      </c>
      <c r="N105" s="18">
        <v>0.688177</v>
      </c>
      <c r="O105" s="18">
        <v>0.689418</v>
      </c>
      <c r="P105" s="18">
        <v>0.747628</v>
      </c>
      <c r="Q105" s="18">
        <v>0.995685</v>
      </c>
      <c r="R105" s="18">
        <v>1.591817</v>
      </c>
      <c r="S105" s="18">
        <v>2.507983</v>
      </c>
      <c r="T105" s="18">
        <v>0.689418</v>
      </c>
      <c r="U105" s="18">
        <v>0.747628</v>
      </c>
      <c r="V105" s="18">
        <v>0.995685</v>
      </c>
      <c r="W105" s="18">
        <v>1.591817</v>
      </c>
      <c r="X105" s="18">
        <v>2.507983</v>
      </c>
      <c r="Y105" s="18">
        <v>3.057385</v>
      </c>
      <c r="Z105" s="18">
        <v>2.286161</v>
      </c>
      <c r="AA105" s="18">
        <v>2.507983</v>
      </c>
      <c r="AB105" s="18">
        <v>3.875975</v>
      </c>
      <c r="AC105" s="18">
        <v>3.057385</v>
      </c>
      <c r="AD105" s="18">
        <v>0.3</v>
      </c>
      <c r="AE105" s="18">
        <v>0.750182</v>
      </c>
      <c r="AF105" s="18">
        <v>1.37915</v>
      </c>
      <c r="AG105" s="18">
        <v>0.24636</v>
      </c>
      <c r="AH105" s="18">
        <v>0.625309</v>
      </c>
      <c r="AI105" s="18">
        <v>1.101178</v>
      </c>
      <c r="AJ105" s="18">
        <v>1.968989</v>
      </c>
      <c r="AK105" s="18">
        <v>0.808292</v>
      </c>
      <c r="AL105" s="19" t="s">
        <v>58</v>
      </c>
      <c r="AM105" s="19"/>
      <c r="AN105" s="19"/>
      <c r="AO105" s="19"/>
      <c r="AP105" s="19"/>
      <c r="AQ105" s="19"/>
    </row>
    <row r="106" hidden="1">
      <c r="A106" s="22" t="s">
        <v>1100</v>
      </c>
      <c r="B106" s="22" t="s">
        <v>1109</v>
      </c>
      <c r="C106" s="22" t="s">
        <v>1092</v>
      </c>
      <c r="D106" s="22" t="s">
        <v>1105</v>
      </c>
      <c r="E106" s="20">
        <v>46300.0</v>
      </c>
      <c r="F106" s="18">
        <v>5.0</v>
      </c>
      <c r="G106" s="18">
        <v>0.0</v>
      </c>
      <c r="H106" s="18">
        <v>3036.0</v>
      </c>
      <c r="I106" s="18">
        <v>0.0</v>
      </c>
      <c r="J106" s="18">
        <v>41.23237</v>
      </c>
      <c r="K106" s="18">
        <v>38.50798</v>
      </c>
      <c r="L106" s="18">
        <v>38.66832</v>
      </c>
      <c r="M106" s="18">
        <v>27.73015</v>
      </c>
      <c r="N106" s="18">
        <v>0.720114</v>
      </c>
      <c r="O106" s="18">
        <v>0.0</v>
      </c>
      <c r="P106" s="18">
        <v>2.506441</v>
      </c>
      <c r="Q106" s="18">
        <v>2.506441</v>
      </c>
      <c r="R106" s="18">
        <v>4.755404</v>
      </c>
      <c r="S106" s="18">
        <v>12.007</v>
      </c>
      <c r="T106" s="18">
        <v>2.506441</v>
      </c>
      <c r="U106" s="18">
        <v>3.51598</v>
      </c>
      <c r="V106" s="18">
        <v>3.51598</v>
      </c>
      <c r="W106" s="18">
        <v>4.755404</v>
      </c>
      <c r="X106" s="18">
        <v>12.007</v>
      </c>
      <c r="Y106" s="18">
        <v>6.417996</v>
      </c>
      <c r="Z106" s="18">
        <v>2.286161</v>
      </c>
      <c r="AA106" s="18">
        <v>2.507983</v>
      </c>
      <c r="AB106" s="18">
        <v>3.875975</v>
      </c>
      <c r="AC106" s="18">
        <v>3.057385</v>
      </c>
      <c r="AD106" s="18">
        <v>0.707407</v>
      </c>
      <c r="AE106" s="18">
        <v>0.724001</v>
      </c>
      <c r="AF106" s="18">
        <v>1.604157</v>
      </c>
      <c r="AG106" s="18">
        <v>1.323342</v>
      </c>
      <c r="AH106" s="18">
        <v>0.625309</v>
      </c>
      <c r="AI106" s="18">
        <v>1.101178</v>
      </c>
      <c r="AJ106" s="18">
        <v>1.968989</v>
      </c>
      <c r="AK106" s="18">
        <v>0.808292</v>
      </c>
      <c r="AL106" s="19" t="s">
        <v>58</v>
      </c>
      <c r="AM106" s="19"/>
      <c r="AN106" s="19"/>
      <c r="AO106" s="19"/>
      <c r="AP106" s="19"/>
      <c r="AQ106" s="19"/>
    </row>
    <row r="107" hidden="1">
      <c r="A107" s="22" t="s">
        <v>1102</v>
      </c>
      <c r="B107" s="22" t="s">
        <v>1110</v>
      </c>
      <c r="C107" s="22" t="s">
        <v>1092</v>
      </c>
      <c r="D107" s="22" t="s">
        <v>1105</v>
      </c>
      <c r="E107" s="22" t="s">
        <v>62</v>
      </c>
      <c r="F107" s="18">
        <v>0.0</v>
      </c>
      <c r="G107" s="18">
        <v>0.0</v>
      </c>
      <c r="H107" s="18">
        <v>0.0</v>
      </c>
      <c r="I107" s="18">
        <v>0.0</v>
      </c>
      <c r="J107" s="18">
        <v>0.0</v>
      </c>
      <c r="K107" s="18">
        <v>0.0</v>
      </c>
      <c r="L107" s="18">
        <v>0.0</v>
      </c>
      <c r="M107" s="18">
        <v>0.0</v>
      </c>
      <c r="N107" s="18">
        <v>0.0</v>
      </c>
      <c r="O107" s="18">
        <v>0.0</v>
      </c>
      <c r="P107" s="18">
        <v>0.0</v>
      </c>
      <c r="Q107" s="18">
        <v>0.0</v>
      </c>
      <c r="R107" s="18">
        <v>0.0</v>
      </c>
      <c r="S107" s="18">
        <v>0.0</v>
      </c>
      <c r="T107" s="18">
        <v>0.0</v>
      </c>
      <c r="U107" s="18">
        <v>0.0</v>
      </c>
      <c r="V107" s="18">
        <v>0.0</v>
      </c>
      <c r="W107" s="18">
        <v>0.0</v>
      </c>
      <c r="X107" s="18">
        <v>0.0</v>
      </c>
      <c r="Y107" s="18">
        <v>0.0</v>
      </c>
      <c r="Z107" s="18">
        <v>2.286161</v>
      </c>
      <c r="AA107" s="18">
        <v>2.507983</v>
      </c>
      <c r="AB107" s="18">
        <v>3.875975</v>
      </c>
      <c r="AC107" s="18">
        <v>3.057385</v>
      </c>
      <c r="AD107" s="18">
        <v>0.0</v>
      </c>
      <c r="AE107" s="18">
        <v>0.0</v>
      </c>
      <c r="AF107" s="18">
        <v>0.0</v>
      </c>
      <c r="AG107" s="18">
        <v>0.0</v>
      </c>
      <c r="AH107" s="18">
        <v>0.625309</v>
      </c>
      <c r="AI107" s="18">
        <v>1.101178</v>
      </c>
      <c r="AJ107" s="18">
        <v>1.968989</v>
      </c>
      <c r="AK107" s="18">
        <v>0.808292</v>
      </c>
      <c r="AL107" s="19" t="s">
        <v>58</v>
      </c>
      <c r="AM107" s="19"/>
      <c r="AN107" s="19"/>
      <c r="AO107" s="19"/>
      <c r="AP107" s="19"/>
      <c r="AQ107" s="19"/>
    </row>
    <row r="108" hidden="1">
      <c r="A108" s="22" t="s">
        <v>1090</v>
      </c>
      <c r="B108" s="22" t="s">
        <v>1091</v>
      </c>
      <c r="C108" s="22" t="s">
        <v>1092</v>
      </c>
      <c r="D108" s="22" t="s">
        <v>1093</v>
      </c>
      <c r="E108" s="20">
        <v>46310.0</v>
      </c>
      <c r="F108" s="18">
        <v>4.0</v>
      </c>
      <c r="G108" s="18">
        <v>0.0</v>
      </c>
      <c r="H108" s="18">
        <v>1837.0</v>
      </c>
      <c r="I108" s="18">
        <v>0.0</v>
      </c>
      <c r="J108" s="18">
        <v>19.56467</v>
      </c>
      <c r="K108" s="18">
        <v>14.8226</v>
      </c>
      <c r="L108" s="18">
        <v>15.14388</v>
      </c>
      <c r="M108" s="18">
        <v>7.530419</v>
      </c>
      <c r="N108" s="18">
        <v>0.508036</v>
      </c>
      <c r="O108" s="18">
        <v>0.333333</v>
      </c>
      <c r="P108" s="18">
        <v>0.333333</v>
      </c>
      <c r="Q108" s="18">
        <v>0.6</v>
      </c>
      <c r="R108" s="18">
        <v>6.358844</v>
      </c>
      <c r="S108" s="18">
        <v>6.358844</v>
      </c>
      <c r="T108" s="18">
        <v>0.333333</v>
      </c>
      <c r="U108" s="18">
        <v>0.333333</v>
      </c>
      <c r="V108" s="18">
        <v>0.6</v>
      </c>
      <c r="W108" s="18">
        <v>6.358844</v>
      </c>
      <c r="X108" s="18">
        <v>6.358844</v>
      </c>
      <c r="Y108" s="18">
        <v>3.705649</v>
      </c>
      <c r="Z108" s="18">
        <v>0.166667</v>
      </c>
      <c r="AA108" s="18">
        <v>0.635632</v>
      </c>
      <c r="AB108" s="18">
        <v>1.495602</v>
      </c>
      <c r="AC108" s="18">
        <v>1.835215</v>
      </c>
      <c r="AD108" s="18">
        <v>1.707627</v>
      </c>
      <c r="AE108" s="18">
        <v>1.945452</v>
      </c>
      <c r="AF108" s="18">
        <v>4.053487</v>
      </c>
      <c r="AG108" s="18">
        <v>2.934829</v>
      </c>
      <c r="AH108" s="18">
        <v>0.625309</v>
      </c>
      <c r="AI108" s="18">
        <v>1.101178</v>
      </c>
      <c r="AJ108" s="18">
        <v>1.968989</v>
      </c>
      <c r="AK108" s="18">
        <v>0.808292</v>
      </c>
      <c r="AL108" s="19" t="s">
        <v>58</v>
      </c>
      <c r="AM108" s="19"/>
      <c r="AN108" s="19"/>
      <c r="AO108" s="19"/>
      <c r="AP108" s="19"/>
      <c r="AQ108" s="19"/>
    </row>
    <row r="109" hidden="1">
      <c r="A109" s="22" t="s">
        <v>1094</v>
      </c>
      <c r="B109" s="22" t="s">
        <v>1095</v>
      </c>
      <c r="C109" s="22" t="s">
        <v>1092</v>
      </c>
      <c r="D109" s="22" t="s">
        <v>1093</v>
      </c>
      <c r="E109" s="22" t="s">
        <v>72</v>
      </c>
      <c r="F109" s="18">
        <v>3.0</v>
      </c>
      <c r="G109" s="18">
        <v>0.0</v>
      </c>
      <c r="H109" s="18">
        <v>796.0</v>
      </c>
      <c r="I109" s="18">
        <v>0.0</v>
      </c>
      <c r="J109" s="18">
        <v>7.432784</v>
      </c>
      <c r="K109" s="18">
        <v>5.505644</v>
      </c>
      <c r="L109" s="18">
        <v>4.303708</v>
      </c>
      <c r="M109" s="18">
        <v>3.00871</v>
      </c>
      <c r="N109" s="18">
        <v>0.546477</v>
      </c>
      <c r="O109" s="18">
        <v>0.266667</v>
      </c>
      <c r="P109" s="18">
        <v>0.266667</v>
      </c>
      <c r="Q109" s="18">
        <v>0.266667</v>
      </c>
      <c r="R109" s="18">
        <v>2.230267</v>
      </c>
      <c r="S109" s="18">
        <v>3.00871</v>
      </c>
      <c r="T109" s="18">
        <v>0.266667</v>
      </c>
      <c r="U109" s="18">
        <v>0.266667</v>
      </c>
      <c r="V109" s="18">
        <v>0.266667</v>
      </c>
      <c r="W109" s="18">
        <v>2.230267</v>
      </c>
      <c r="X109" s="18">
        <v>3.00871</v>
      </c>
      <c r="Y109" s="18">
        <v>1.835215</v>
      </c>
      <c r="Z109" s="18">
        <v>0.166667</v>
      </c>
      <c r="AA109" s="18">
        <v>0.635632</v>
      </c>
      <c r="AB109" s="18">
        <v>1.495602</v>
      </c>
      <c r="AC109" s="18">
        <v>1.835215</v>
      </c>
      <c r="AD109" s="18">
        <v>1.531584</v>
      </c>
      <c r="AE109" s="18">
        <v>1.531584</v>
      </c>
      <c r="AF109" s="18">
        <v>1.939655</v>
      </c>
      <c r="AG109" s="18">
        <v>1.835215</v>
      </c>
      <c r="AH109" s="18">
        <v>0.625309</v>
      </c>
      <c r="AI109" s="18">
        <v>1.101178</v>
      </c>
      <c r="AJ109" s="18">
        <v>1.968989</v>
      </c>
      <c r="AK109" s="18">
        <v>0.808292</v>
      </c>
      <c r="AL109" s="19" t="s">
        <v>58</v>
      </c>
      <c r="AM109" s="19"/>
      <c r="AN109" s="19"/>
      <c r="AO109" s="19"/>
      <c r="AP109" s="19"/>
      <c r="AQ109" s="19"/>
    </row>
    <row r="110" hidden="1">
      <c r="A110" s="22" t="s">
        <v>1096</v>
      </c>
      <c r="B110" s="22" t="s">
        <v>1097</v>
      </c>
      <c r="C110" s="22" t="s">
        <v>1092</v>
      </c>
      <c r="D110" s="22" t="s">
        <v>1093</v>
      </c>
      <c r="E110" s="22" t="s">
        <v>75</v>
      </c>
      <c r="F110" s="18">
        <v>2.0</v>
      </c>
      <c r="G110" s="18">
        <v>0.0</v>
      </c>
      <c r="H110" s="18">
        <v>1259.0</v>
      </c>
      <c r="I110" s="18">
        <v>0.0</v>
      </c>
      <c r="J110" s="18">
        <v>22.8182</v>
      </c>
      <c r="K110" s="18">
        <v>20.98681</v>
      </c>
      <c r="L110" s="18">
        <v>18.43722</v>
      </c>
      <c r="M110" s="18">
        <v>11.00899</v>
      </c>
      <c r="N110" s="18">
        <v>0.524567</v>
      </c>
      <c r="O110" s="18">
        <v>9.977817</v>
      </c>
      <c r="P110" s="18">
        <v>9.977817</v>
      </c>
      <c r="Q110" s="18">
        <v>9.977817</v>
      </c>
      <c r="R110" s="18">
        <v>11.00899</v>
      </c>
      <c r="S110" s="18">
        <v>11.00899</v>
      </c>
      <c r="T110" s="18">
        <v>9.977817</v>
      </c>
      <c r="U110" s="18">
        <v>9.977817</v>
      </c>
      <c r="V110" s="18">
        <v>9.977817</v>
      </c>
      <c r="W110" s="18">
        <v>11.00899</v>
      </c>
      <c r="X110" s="18">
        <v>11.00899</v>
      </c>
      <c r="Y110" s="18">
        <v>10.4934</v>
      </c>
      <c r="Z110" s="18">
        <v>0.166667</v>
      </c>
      <c r="AA110" s="18">
        <v>0.635632</v>
      </c>
      <c r="AB110" s="18">
        <v>1.495602</v>
      </c>
      <c r="AC110" s="18">
        <v>1.835215</v>
      </c>
      <c r="AD110" s="18">
        <v>2.325287</v>
      </c>
      <c r="AE110" s="18">
        <v>5.615763</v>
      </c>
      <c r="AF110" s="18">
        <v>4.615823</v>
      </c>
      <c r="AG110" s="18">
        <v>2.325287</v>
      </c>
      <c r="AH110" s="18">
        <v>0.625309</v>
      </c>
      <c r="AI110" s="18">
        <v>1.101178</v>
      </c>
      <c r="AJ110" s="18">
        <v>1.968989</v>
      </c>
      <c r="AK110" s="18">
        <v>0.808292</v>
      </c>
      <c r="AL110" s="19" t="s">
        <v>58</v>
      </c>
      <c r="AM110" s="19"/>
      <c r="AN110" s="19"/>
      <c r="AO110" s="19"/>
      <c r="AP110" s="19"/>
      <c r="AQ110" s="19"/>
    </row>
    <row r="111" hidden="1">
      <c r="A111" s="22" t="s">
        <v>1098</v>
      </c>
      <c r="B111" s="22" t="s">
        <v>1099</v>
      </c>
      <c r="C111" s="22" t="s">
        <v>1092</v>
      </c>
      <c r="D111" s="22" t="s">
        <v>1093</v>
      </c>
      <c r="E111" s="22" t="s">
        <v>60</v>
      </c>
      <c r="F111" s="18">
        <v>8.0</v>
      </c>
      <c r="G111" s="18">
        <v>1.0</v>
      </c>
      <c r="H111" s="18">
        <v>1441.0</v>
      </c>
      <c r="I111" s="18">
        <v>8.0</v>
      </c>
      <c r="J111" s="18">
        <v>1.0</v>
      </c>
      <c r="K111" s="18">
        <v>2.131385</v>
      </c>
      <c r="L111" s="18">
        <v>0.75925</v>
      </c>
      <c r="M111" s="18">
        <v>1.47381</v>
      </c>
      <c r="N111" s="18">
        <v>0.69148</v>
      </c>
      <c r="O111" s="18">
        <v>0.066667</v>
      </c>
      <c r="P111" s="18">
        <v>0.157576</v>
      </c>
      <c r="Q111" s="18">
        <v>0.157576</v>
      </c>
      <c r="R111" s="18">
        <v>0.266667</v>
      </c>
      <c r="S111" s="18">
        <v>0.47381</v>
      </c>
      <c r="T111" s="18">
        <v>0.066667</v>
      </c>
      <c r="U111" s="18">
        <v>0.157576</v>
      </c>
      <c r="V111" s="18">
        <v>0.157576</v>
      </c>
      <c r="W111" s="18">
        <v>0.266667</v>
      </c>
      <c r="X111" s="18">
        <v>0.47381</v>
      </c>
      <c r="Y111" s="18">
        <v>0.355231</v>
      </c>
      <c r="Z111" s="18">
        <v>0.166667</v>
      </c>
      <c r="AA111" s="18">
        <v>0.635632</v>
      </c>
      <c r="AB111" s="18">
        <v>1.495602</v>
      </c>
      <c r="AC111" s="18">
        <v>1.835215</v>
      </c>
      <c r="AD111" s="18">
        <v>0.3</v>
      </c>
      <c r="AE111" s="18">
        <v>0.750182</v>
      </c>
      <c r="AF111" s="18">
        <v>1.37915</v>
      </c>
      <c r="AG111" s="18">
        <v>0.24636</v>
      </c>
      <c r="AH111" s="18">
        <v>0.625309</v>
      </c>
      <c r="AI111" s="18">
        <v>1.101178</v>
      </c>
      <c r="AJ111" s="18">
        <v>1.968989</v>
      </c>
      <c r="AK111" s="18">
        <v>0.808292</v>
      </c>
      <c r="AL111" s="19" t="s">
        <v>58</v>
      </c>
      <c r="AM111" s="19"/>
      <c r="AN111" s="19"/>
      <c r="AO111" s="19"/>
      <c r="AP111" s="19"/>
      <c r="AQ111" s="19"/>
    </row>
    <row r="112" hidden="1">
      <c r="A112" s="22" t="s">
        <v>1100</v>
      </c>
      <c r="B112" s="22" t="s">
        <v>1101</v>
      </c>
      <c r="C112" s="22" t="s">
        <v>1092</v>
      </c>
      <c r="D112" s="22" t="s">
        <v>1093</v>
      </c>
      <c r="E112" s="20">
        <v>46300.0</v>
      </c>
      <c r="F112" s="18">
        <v>2.0</v>
      </c>
      <c r="G112" s="18">
        <v>0.0</v>
      </c>
      <c r="H112" s="18">
        <v>783.0</v>
      </c>
      <c r="I112" s="18">
        <v>0.0</v>
      </c>
      <c r="J112" s="18">
        <v>1.582418</v>
      </c>
      <c r="K112" s="18">
        <v>1.42162</v>
      </c>
      <c r="L112" s="18">
        <v>0.964248</v>
      </c>
      <c r="M112" s="18">
        <v>0.785988</v>
      </c>
      <c r="N112" s="18">
        <v>0.552882</v>
      </c>
      <c r="O112" s="18">
        <v>0.635632</v>
      </c>
      <c r="P112" s="18">
        <v>0.635632</v>
      </c>
      <c r="Q112" s="18">
        <v>0.635632</v>
      </c>
      <c r="R112" s="18">
        <v>0.785988</v>
      </c>
      <c r="S112" s="18">
        <v>0.785988</v>
      </c>
      <c r="T112" s="18">
        <v>0.635632</v>
      </c>
      <c r="U112" s="18">
        <v>0.635632</v>
      </c>
      <c r="V112" s="18">
        <v>0.635632</v>
      </c>
      <c r="W112" s="18">
        <v>0.785988</v>
      </c>
      <c r="X112" s="18">
        <v>0.785988</v>
      </c>
      <c r="Y112" s="18">
        <v>0.71081</v>
      </c>
      <c r="Z112" s="18">
        <v>0.166667</v>
      </c>
      <c r="AA112" s="18">
        <v>0.635632</v>
      </c>
      <c r="AB112" s="18">
        <v>1.495602</v>
      </c>
      <c r="AC112" s="18">
        <v>1.835215</v>
      </c>
      <c r="AD112" s="18">
        <v>0.707407</v>
      </c>
      <c r="AE112" s="18">
        <v>0.724001</v>
      </c>
      <c r="AF112" s="18">
        <v>1.604157</v>
      </c>
      <c r="AG112" s="18">
        <v>1.323342</v>
      </c>
      <c r="AH112" s="18">
        <v>0.625309</v>
      </c>
      <c r="AI112" s="18">
        <v>1.101178</v>
      </c>
      <c r="AJ112" s="18">
        <v>1.968989</v>
      </c>
      <c r="AK112" s="18">
        <v>0.808292</v>
      </c>
      <c r="AL112" s="19" t="s">
        <v>58</v>
      </c>
      <c r="AM112" s="19"/>
      <c r="AN112" s="19"/>
      <c r="AO112" s="19"/>
      <c r="AP112" s="19"/>
      <c r="AQ112" s="19"/>
    </row>
    <row r="113" hidden="1">
      <c r="A113" s="22" t="s">
        <v>1102</v>
      </c>
      <c r="B113" s="22" t="s">
        <v>1103</v>
      </c>
      <c r="C113" s="22" t="s">
        <v>1092</v>
      </c>
      <c r="D113" s="22" t="s">
        <v>1093</v>
      </c>
      <c r="E113" s="22" t="s">
        <v>62</v>
      </c>
      <c r="F113" s="18">
        <v>6.0</v>
      </c>
      <c r="G113" s="18">
        <v>6.0</v>
      </c>
      <c r="H113" s="18">
        <v>322.0</v>
      </c>
      <c r="I113" s="18">
        <v>322.0</v>
      </c>
      <c r="J113" s="18">
        <v>0.0</v>
      </c>
      <c r="K113" s="18">
        <v>0.0</v>
      </c>
      <c r="L113" s="18">
        <v>0.0</v>
      </c>
      <c r="M113" s="18">
        <v>0.0</v>
      </c>
      <c r="N113" s="18">
        <v>0.0</v>
      </c>
      <c r="O113" s="18">
        <v>0.0</v>
      </c>
      <c r="P113" s="18">
        <v>0.0</v>
      </c>
      <c r="Q113" s="18">
        <v>0.0</v>
      </c>
      <c r="R113" s="18">
        <v>0.0</v>
      </c>
      <c r="S113" s="18">
        <v>0.0</v>
      </c>
      <c r="T113" s="18">
        <v>0.0</v>
      </c>
      <c r="U113" s="18">
        <v>0.0</v>
      </c>
      <c r="V113" s="18">
        <v>0.0</v>
      </c>
      <c r="W113" s="18">
        <v>0.0</v>
      </c>
      <c r="X113" s="18">
        <v>0.0</v>
      </c>
      <c r="Y113" s="18">
        <v>0.0</v>
      </c>
      <c r="Z113" s="18">
        <v>0.166667</v>
      </c>
      <c r="AA113" s="18">
        <v>0.635632</v>
      </c>
      <c r="AB113" s="18">
        <v>1.495602</v>
      </c>
      <c r="AC113" s="18">
        <v>1.835215</v>
      </c>
      <c r="AD113" s="18">
        <v>0.0</v>
      </c>
      <c r="AE113" s="18">
        <v>0.0</v>
      </c>
      <c r="AF113" s="18">
        <v>0.0</v>
      </c>
      <c r="AG113" s="18">
        <v>0.0</v>
      </c>
      <c r="AH113" s="18">
        <v>0.625309</v>
      </c>
      <c r="AI113" s="18">
        <v>1.101178</v>
      </c>
      <c r="AJ113" s="18">
        <v>1.968989</v>
      </c>
      <c r="AK113" s="18">
        <v>0.808292</v>
      </c>
      <c r="AL113" s="19" t="s">
        <v>58</v>
      </c>
      <c r="AM113" s="19"/>
      <c r="AN113" s="19"/>
      <c r="AO113" s="19"/>
      <c r="AP113" s="19"/>
      <c r="AQ113" s="19"/>
    </row>
    <row r="114" hidden="1">
      <c r="A114" s="22" t="s">
        <v>1090</v>
      </c>
      <c r="B114" s="22" t="s">
        <v>1111</v>
      </c>
      <c r="C114" s="22" t="s">
        <v>1092</v>
      </c>
      <c r="D114" s="22" t="s">
        <v>1112</v>
      </c>
      <c r="E114" s="17">
        <v>46310.0</v>
      </c>
      <c r="F114" s="18">
        <v>1.0</v>
      </c>
      <c r="G114" s="18">
        <v>0.0</v>
      </c>
      <c r="H114" s="18">
        <v>242.0</v>
      </c>
      <c r="I114" s="18">
        <v>0.0</v>
      </c>
      <c r="J114" s="18">
        <v>0.0</v>
      </c>
      <c r="K114" s="18">
        <v>0.0</v>
      </c>
      <c r="L114" s="18">
        <v>0.0</v>
      </c>
      <c r="M114" s="18">
        <v>0.0</v>
      </c>
      <c r="N114" s="18">
        <v>0.0</v>
      </c>
      <c r="O114" s="18">
        <v>0.0</v>
      </c>
      <c r="P114" s="18">
        <v>0.0</v>
      </c>
      <c r="Q114" s="18">
        <v>0.0</v>
      </c>
      <c r="R114" s="18">
        <v>0.0</v>
      </c>
      <c r="S114" s="18">
        <v>0.0</v>
      </c>
      <c r="T114" s="18">
        <v>0.0</v>
      </c>
      <c r="U114" s="18">
        <v>0.0</v>
      </c>
      <c r="V114" s="18">
        <v>0.0</v>
      </c>
      <c r="W114" s="18">
        <v>0.0</v>
      </c>
      <c r="X114" s="18">
        <v>0.0</v>
      </c>
      <c r="Y114" s="18">
        <v>0.0</v>
      </c>
      <c r="Z114" s="18">
        <v>0.87037</v>
      </c>
      <c r="AA114" s="18">
        <v>0.87037</v>
      </c>
      <c r="AB114" s="18">
        <v>0.535185</v>
      </c>
      <c r="AC114" s="18">
        <v>0.0</v>
      </c>
      <c r="AD114" s="18">
        <v>1.707627</v>
      </c>
      <c r="AE114" s="18">
        <v>1.945452</v>
      </c>
      <c r="AF114" s="18">
        <v>4.053487</v>
      </c>
      <c r="AG114" s="18">
        <v>2.934829</v>
      </c>
      <c r="AH114" s="18">
        <v>0.625309</v>
      </c>
      <c r="AI114" s="18">
        <v>1.101178</v>
      </c>
      <c r="AJ114" s="18">
        <v>1.968989</v>
      </c>
      <c r="AK114" s="18">
        <v>0.808292</v>
      </c>
      <c r="AL114" s="19" t="s">
        <v>58</v>
      </c>
      <c r="AM114" s="19"/>
      <c r="AN114" s="19"/>
      <c r="AO114" s="19"/>
      <c r="AP114" s="19"/>
      <c r="AQ114" s="19"/>
    </row>
    <row r="115" hidden="1">
      <c r="A115" s="22" t="s">
        <v>1094</v>
      </c>
      <c r="B115" s="22" t="s">
        <v>1113</v>
      </c>
      <c r="C115" s="22" t="s">
        <v>1092</v>
      </c>
      <c r="D115" s="22" t="s">
        <v>1112</v>
      </c>
      <c r="E115" s="22" t="s">
        <v>72</v>
      </c>
      <c r="F115" s="18">
        <v>1.0</v>
      </c>
      <c r="G115" s="18">
        <v>0.0</v>
      </c>
      <c r="H115" s="18">
        <v>52.0</v>
      </c>
      <c r="I115" s="18">
        <v>0.0</v>
      </c>
      <c r="J115" s="18">
        <v>0.0</v>
      </c>
      <c r="K115" s="18">
        <v>0.0</v>
      </c>
      <c r="L115" s="18">
        <v>0.0</v>
      </c>
      <c r="M115" s="18">
        <v>0.0</v>
      </c>
      <c r="N115" s="18">
        <v>0.0</v>
      </c>
      <c r="O115" s="18">
        <v>0.0</v>
      </c>
      <c r="P115" s="18">
        <v>0.0</v>
      </c>
      <c r="Q115" s="18">
        <v>0.0</v>
      </c>
      <c r="R115" s="18">
        <v>0.0</v>
      </c>
      <c r="S115" s="18">
        <v>0.0</v>
      </c>
      <c r="T115" s="18">
        <v>0.0</v>
      </c>
      <c r="U115" s="18">
        <v>0.0</v>
      </c>
      <c r="V115" s="18">
        <v>0.0</v>
      </c>
      <c r="W115" s="18">
        <v>0.0</v>
      </c>
      <c r="X115" s="18">
        <v>0.0</v>
      </c>
      <c r="Y115" s="18">
        <v>0.0</v>
      </c>
      <c r="Z115" s="18">
        <v>0.87037</v>
      </c>
      <c r="AA115" s="18">
        <v>0.87037</v>
      </c>
      <c r="AB115" s="18">
        <v>0.535185</v>
      </c>
      <c r="AC115" s="18">
        <v>0.0</v>
      </c>
      <c r="AD115" s="18">
        <v>1.531584</v>
      </c>
      <c r="AE115" s="18">
        <v>1.531584</v>
      </c>
      <c r="AF115" s="18">
        <v>1.939655</v>
      </c>
      <c r="AG115" s="18">
        <v>1.835215</v>
      </c>
      <c r="AH115" s="18">
        <v>0.625309</v>
      </c>
      <c r="AI115" s="18">
        <v>1.101178</v>
      </c>
      <c r="AJ115" s="18">
        <v>1.968989</v>
      </c>
      <c r="AK115" s="18">
        <v>0.808292</v>
      </c>
      <c r="AL115" s="19" t="s">
        <v>58</v>
      </c>
      <c r="AM115" s="19"/>
      <c r="AN115" s="19"/>
      <c r="AO115" s="19"/>
      <c r="AP115" s="19"/>
      <c r="AQ115" s="19"/>
    </row>
    <row r="116" hidden="1">
      <c r="A116" s="22" t="s">
        <v>1096</v>
      </c>
      <c r="B116" s="22" t="s">
        <v>1114</v>
      </c>
      <c r="C116" s="22" t="s">
        <v>1092</v>
      </c>
      <c r="D116" s="22" t="s">
        <v>1112</v>
      </c>
      <c r="E116" s="22" t="s">
        <v>75</v>
      </c>
      <c r="F116" s="18">
        <v>1.0</v>
      </c>
      <c r="G116" s="18">
        <v>0.0</v>
      </c>
      <c r="H116" s="18">
        <v>45.0</v>
      </c>
      <c r="I116" s="18">
        <v>0.0</v>
      </c>
      <c r="J116" s="18">
        <v>0.0</v>
      </c>
      <c r="K116" s="18">
        <v>0.0</v>
      </c>
      <c r="L116" s="18">
        <v>0.0</v>
      </c>
      <c r="M116" s="18">
        <v>0.0</v>
      </c>
      <c r="N116" s="18">
        <v>0.0</v>
      </c>
      <c r="O116" s="18">
        <v>0.0</v>
      </c>
      <c r="P116" s="18">
        <v>0.0</v>
      </c>
      <c r="Q116" s="18">
        <v>0.0</v>
      </c>
      <c r="R116" s="18">
        <v>0.0</v>
      </c>
      <c r="S116" s="18">
        <v>0.0</v>
      </c>
      <c r="T116" s="18">
        <v>0.0</v>
      </c>
      <c r="U116" s="18">
        <v>0.0</v>
      </c>
      <c r="V116" s="18">
        <v>0.0</v>
      </c>
      <c r="W116" s="18">
        <v>0.0</v>
      </c>
      <c r="X116" s="18">
        <v>0.0</v>
      </c>
      <c r="Y116" s="18">
        <v>0.0</v>
      </c>
      <c r="Z116" s="18">
        <v>0.87037</v>
      </c>
      <c r="AA116" s="18">
        <v>0.87037</v>
      </c>
      <c r="AB116" s="18">
        <v>0.535185</v>
      </c>
      <c r="AC116" s="18">
        <v>0.0</v>
      </c>
      <c r="AD116" s="18">
        <v>2.325287</v>
      </c>
      <c r="AE116" s="18">
        <v>5.615763</v>
      </c>
      <c r="AF116" s="18">
        <v>4.615823</v>
      </c>
      <c r="AG116" s="18">
        <v>2.325287</v>
      </c>
      <c r="AH116" s="18">
        <v>0.625309</v>
      </c>
      <c r="AI116" s="18">
        <v>1.101178</v>
      </c>
      <c r="AJ116" s="18">
        <v>1.968989</v>
      </c>
      <c r="AK116" s="18">
        <v>0.808292</v>
      </c>
      <c r="AL116" s="19" t="s">
        <v>58</v>
      </c>
      <c r="AM116" s="19"/>
      <c r="AN116" s="19"/>
      <c r="AO116" s="19"/>
      <c r="AP116" s="19"/>
      <c r="AQ116" s="19"/>
    </row>
    <row r="117" hidden="1">
      <c r="A117" s="22" t="s">
        <v>1098</v>
      </c>
      <c r="B117" s="22" t="s">
        <v>1115</v>
      </c>
      <c r="C117" s="22" t="s">
        <v>1092</v>
      </c>
      <c r="D117" s="22" t="s">
        <v>1112</v>
      </c>
      <c r="E117" s="22" t="s">
        <v>60</v>
      </c>
      <c r="F117" s="18">
        <v>2.0</v>
      </c>
      <c r="G117" s="18">
        <v>0.0</v>
      </c>
      <c r="H117" s="18">
        <v>418.0</v>
      </c>
      <c r="I117" s="18">
        <v>0.0</v>
      </c>
      <c r="J117" s="18">
        <v>1.142857</v>
      </c>
      <c r="K117" s="18">
        <v>1.07037</v>
      </c>
      <c r="L117" s="18">
        <v>0.805701</v>
      </c>
      <c r="M117" s="18">
        <v>0.87037</v>
      </c>
      <c r="N117" s="18">
        <v>0.813149</v>
      </c>
      <c r="O117" s="18">
        <v>0.2</v>
      </c>
      <c r="P117" s="18">
        <v>0.2</v>
      </c>
      <c r="Q117" s="18">
        <v>0.2</v>
      </c>
      <c r="R117" s="18">
        <v>0.87037</v>
      </c>
      <c r="S117" s="18">
        <v>0.87037</v>
      </c>
      <c r="T117" s="18">
        <v>0.2</v>
      </c>
      <c r="U117" s="18">
        <v>0.2</v>
      </c>
      <c r="V117" s="18">
        <v>0.2</v>
      </c>
      <c r="W117" s="18">
        <v>0.87037</v>
      </c>
      <c r="X117" s="18">
        <v>0.87037</v>
      </c>
      <c r="Y117" s="18">
        <v>0.535185</v>
      </c>
      <c r="Z117" s="18">
        <v>0.87037</v>
      </c>
      <c r="AA117" s="18">
        <v>0.87037</v>
      </c>
      <c r="AB117" s="18">
        <v>0.535185</v>
      </c>
      <c r="AC117" s="18">
        <v>0.0</v>
      </c>
      <c r="AD117" s="18">
        <v>0.3</v>
      </c>
      <c r="AE117" s="18">
        <v>0.750182</v>
      </c>
      <c r="AF117" s="18">
        <v>1.37915</v>
      </c>
      <c r="AG117" s="18">
        <v>0.24636</v>
      </c>
      <c r="AH117" s="18">
        <v>0.625309</v>
      </c>
      <c r="AI117" s="18">
        <v>1.101178</v>
      </c>
      <c r="AJ117" s="18">
        <v>1.968989</v>
      </c>
      <c r="AK117" s="18">
        <v>0.808292</v>
      </c>
      <c r="AL117" s="19" t="s">
        <v>58</v>
      </c>
      <c r="AM117" s="19"/>
      <c r="AN117" s="19"/>
      <c r="AO117" s="19"/>
      <c r="AP117" s="19"/>
      <c r="AQ117" s="19"/>
    </row>
    <row r="118" hidden="1">
      <c r="A118" s="22" t="s">
        <v>853</v>
      </c>
      <c r="B118" s="22" t="s">
        <v>854</v>
      </c>
      <c r="C118" s="22" t="s">
        <v>851</v>
      </c>
      <c r="D118" s="22" t="s">
        <v>720</v>
      </c>
      <c r="E118" s="17">
        <v>46310.0</v>
      </c>
      <c r="F118" s="18">
        <v>10.0</v>
      </c>
      <c r="G118" s="18">
        <v>0.0</v>
      </c>
      <c r="H118" s="18">
        <v>6841.0</v>
      </c>
      <c r="I118" s="18">
        <v>0.0</v>
      </c>
      <c r="J118" s="18">
        <v>972.6532</v>
      </c>
      <c r="K118" s="18">
        <v>943.7105</v>
      </c>
      <c r="L118" s="18">
        <v>927.9286</v>
      </c>
      <c r="M118" s="18">
        <v>722.6821</v>
      </c>
      <c r="N118" s="18">
        <v>0.765788</v>
      </c>
      <c r="O118" s="18">
        <v>7.75</v>
      </c>
      <c r="P118" s="18">
        <v>11.04286</v>
      </c>
      <c r="Q118" s="18">
        <v>11.27143</v>
      </c>
      <c r="R118" s="18">
        <v>33.05373</v>
      </c>
      <c r="S118" s="18">
        <v>99.35751</v>
      </c>
      <c r="T118" s="18">
        <v>7.75</v>
      </c>
      <c r="U118" s="18">
        <v>11.04286</v>
      </c>
      <c r="V118" s="18">
        <v>11.27143</v>
      </c>
      <c r="W118" s="18">
        <v>33.05373</v>
      </c>
      <c r="X118" s="18">
        <v>99.35751</v>
      </c>
      <c r="Y118" s="18">
        <v>104.8567</v>
      </c>
      <c r="Z118" s="18">
        <v>15.92143</v>
      </c>
      <c r="AA118" s="18">
        <v>37.3716</v>
      </c>
      <c r="AB118" s="18">
        <v>52.19617</v>
      </c>
      <c r="AC118" s="18">
        <v>48.27007</v>
      </c>
      <c r="AD118" s="18">
        <v>36.21871</v>
      </c>
      <c r="AE118" s="18">
        <v>36.21871</v>
      </c>
      <c r="AF118" s="18">
        <v>124.6779</v>
      </c>
      <c r="AG118" s="18">
        <v>104.8567</v>
      </c>
      <c r="AH118" s="18">
        <v>9.283734</v>
      </c>
      <c r="AI118" s="18">
        <v>44.27207</v>
      </c>
      <c r="AJ118" s="18">
        <v>47.59042</v>
      </c>
      <c r="AK118" s="18">
        <v>35.9872</v>
      </c>
      <c r="AL118" s="19" t="s">
        <v>58</v>
      </c>
      <c r="AM118" s="19"/>
      <c r="AN118" s="19"/>
      <c r="AO118" s="19"/>
      <c r="AP118" s="19"/>
      <c r="AQ118" s="19"/>
    </row>
    <row r="119" hidden="1">
      <c r="A119" s="22" t="s">
        <v>855</v>
      </c>
      <c r="B119" s="22" t="s">
        <v>856</v>
      </c>
      <c r="C119" s="22" t="s">
        <v>851</v>
      </c>
      <c r="D119" s="22" t="s">
        <v>720</v>
      </c>
      <c r="E119" s="22" t="s">
        <v>72</v>
      </c>
      <c r="F119" s="18">
        <v>8.0</v>
      </c>
      <c r="G119" s="18">
        <v>0.0</v>
      </c>
      <c r="H119" s="18">
        <v>1764.0</v>
      </c>
      <c r="I119" s="18">
        <v>0.0</v>
      </c>
      <c r="J119" s="18">
        <v>192.0606</v>
      </c>
      <c r="K119" s="18">
        <v>193.0803</v>
      </c>
      <c r="L119" s="18">
        <v>189.9659</v>
      </c>
      <c r="M119" s="18">
        <v>120.9867</v>
      </c>
      <c r="N119" s="18">
        <v>0.626613</v>
      </c>
      <c r="O119" s="18">
        <v>6.774603</v>
      </c>
      <c r="P119" s="18">
        <v>6.774603</v>
      </c>
      <c r="Q119" s="18">
        <v>27.94738</v>
      </c>
      <c r="R119" s="18">
        <v>37.3716</v>
      </c>
      <c r="S119" s="18">
        <v>37.3716</v>
      </c>
      <c r="T119" s="18">
        <v>6.774603</v>
      </c>
      <c r="U119" s="18">
        <v>6.774603</v>
      </c>
      <c r="V119" s="18">
        <v>27.94738</v>
      </c>
      <c r="W119" s="18">
        <v>37.3716</v>
      </c>
      <c r="X119" s="18">
        <v>37.3716</v>
      </c>
      <c r="Y119" s="18">
        <v>48.27007</v>
      </c>
      <c r="Z119" s="18">
        <v>15.92143</v>
      </c>
      <c r="AA119" s="18">
        <v>37.3716</v>
      </c>
      <c r="AB119" s="18">
        <v>52.19617</v>
      </c>
      <c r="AC119" s="18">
        <v>48.27007</v>
      </c>
      <c r="AD119" s="18">
        <v>107.8661</v>
      </c>
      <c r="AE119" s="18">
        <v>107.8661</v>
      </c>
      <c r="AF119" s="18">
        <v>87.76212</v>
      </c>
      <c r="AG119" s="18">
        <v>73.6726</v>
      </c>
      <c r="AH119" s="18">
        <v>9.283734</v>
      </c>
      <c r="AI119" s="18">
        <v>44.27207</v>
      </c>
      <c r="AJ119" s="18">
        <v>47.59042</v>
      </c>
      <c r="AK119" s="18">
        <v>35.9872</v>
      </c>
      <c r="AL119" s="19" t="s">
        <v>58</v>
      </c>
      <c r="AM119" s="19"/>
      <c r="AN119" s="19"/>
      <c r="AO119" s="19"/>
      <c r="AP119" s="19"/>
      <c r="AQ119" s="19"/>
    </row>
    <row r="120" hidden="1">
      <c r="A120" s="22" t="s">
        <v>857</v>
      </c>
      <c r="B120" s="22" t="s">
        <v>858</v>
      </c>
      <c r="C120" s="22" t="s">
        <v>851</v>
      </c>
      <c r="D120" s="22" t="s">
        <v>720</v>
      </c>
      <c r="E120" s="22" t="s">
        <v>75</v>
      </c>
      <c r="F120" s="18">
        <v>6.0</v>
      </c>
      <c r="G120" s="18">
        <v>0.0</v>
      </c>
      <c r="H120" s="18">
        <v>2085.0</v>
      </c>
      <c r="I120" s="18">
        <v>0.0</v>
      </c>
      <c r="J120" s="18">
        <v>271.7797</v>
      </c>
      <c r="K120" s="18">
        <v>280.9498</v>
      </c>
      <c r="L120" s="18">
        <v>308.6057</v>
      </c>
      <c r="M120" s="18">
        <v>130.8806</v>
      </c>
      <c r="N120" s="18">
        <v>0.465851</v>
      </c>
      <c r="O120" s="18">
        <v>44.27207</v>
      </c>
      <c r="P120" s="18">
        <v>44.27207</v>
      </c>
      <c r="Q120" s="18">
        <v>46.7385</v>
      </c>
      <c r="R120" s="18">
        <v>59.05853</v>
      </c>
      <c r="S120" s="18">
        <v>59.05853</v>
      </c>
      <c r="T120" s="18">
        <v>44.27207</v>
      </c>
      <c r="U120" s="18">
        <v>44.27207</v>
      </c>
      <c r="V120" s="18">
        <v>46.7385</v>
      </c>
      <c r="W120" s="18">
        <v>59.05853</v>
      </c>
      <c r="X120" s="18">
        <v>59.05853</v>
      </c>
      <c r="Y120" s="18">
        <v>70.23744</v>
      </c>
      <c r="Z120" s="18">
        <v>15.92143</v>
      </c>
      <c r="AA120" s="18">
        <v>37.3716</v>
      </c>
      <c r="AB120" s="18">
        <v>52.19617</v>
      </c>
      <c r="AC120" s="18">
        <v>48.27007</v>
      </c>
      <c r="AD120" s="18">
        <v>59.05853</v>
      </c>
      <c r="AE120" s="18">
        <v>59.05853</v>
      </c>
      <c r="AF120" s="18">
        <v>76.96566</v>
      </c>
      <c r="AG120" s="18">
        <v>62.25568</v>
      </c>
      <c r="AH120" s="18">
        <v>9.283734</v>
      </c>
      <c r="AI120" s="18">
        <v>44.27207</v>
      </c>
      <c r="AJ120" s="18">
        <v>47.59042</v>
      </c>
      <c r="AK120" s="18">
        <v>35.9872</v>
      </c>
      <c r="AL120" s="19" t="s">
        <v>58</v>
      </c>
      <c r="AM120" s="19"/>
      <c r="AN120" s="19"/>
      <c r="AO120" s="19"/>
      <c r="AP120" s="19"/>
      <c r="AQ120" s="19"/>
    </row>
    <row r="121" hidden="1">
      <c r="A121" s="22" t="s">
        <v>859</v>
      </c>
      <c r="B121" s="22" t="s">
        <v>860</v>
      </c>
      <c r="C121" s="22" t="s">
        <v>851</v>
      </c>
      <c r="D121" s="22" t="s">
        <v>720</v>
      </c>
      <c r="E121" s="22" t="s">
        <v>60</v>
      </c>
      <c r="F121" s="18">
        <v>15.0</v>
      </c>
      <c r="G121" s="18">
        <v>0.0</v>
      </c>
      <c r="H121" s="18">
        <v>1588.0</v>
      </c>
      <c r="I121" s="18">
        <v>0.0</v>
      </c>
      <c r="J121" s="18">
        <v>81.42922</v>
      </c>
      <c r="K121" s="18">
        <v>86.38544</v>
      </c>
      <c r="L121" s="18">
        <v>90.68903</v>
      </c>
      <c r="M121" s="18">
        <v>41.82473</v>
      </c>
      <c r="N121" s="18">
        <v>0.484164</v>
      </c>
      <c r="O121" s="18">
        <v>8.169627</v>
      </c>
      <c r="P121" s="18">
        <v>8.169627</v>
      </c>
      <c r="Q121" s="18">
        <v>9.285307</v>
      </c>
      <c r="R121" s="18">
        <v>27.10577</v>
      </c>
      <c r="S121" s="18">
        <v>27.10577</v>
      </c>
      <c r="T121" s="18">
        <v>8.169627</v>
      </c>
      <c r="U121" s="18">
        <v>8.169627</v>
      </c>
      <c r="V121" s="18">
        <v>9.285307</v>
      </c>
      <c r="W121" s="18">
        <v>27.10577</v>
      </c>
      <c r="X121" s="18">
        <v>27.10577</v>
      </c>
      <c r="Y121" s="18">
        <v>21.59636</v>
      </c>
      <c r="Z121" s="18">
        <v>15.92143</v>
      </c>
      <c r="AA121" s="18">
        <v>37.3716</v>
      </c>
      <c r="AB121" s="18">
        <v>52.19617</v>
      </c>
      <c r="AC121" s="18">
        <v>48.27007</v>
      </c>
      <c r="AD121" s="18">
        <v>27.10577</v>
      </c>
      <c r="AE121" s="18">
        <v>35.75377</v>
      </c>
      <c r="AF121" s="18">
        <v>48.76397</v>
      </c>
      <c r="AG121" s="18">
        <v>35.9872</v>
      </c>
      <c r="AH121" s="18">
        <v>9.283734</v>
      </c>
      <c r="AI121" s="18">
        <v>44.27207</v>
      </c>
      <c r="AJ121" s="18">
        <v>47.59042</v>
      </c>
      <c r="AK121" s="18">
        <v>35.9872</v>
      </c>
      <c r="AL121" s="19" t="s">
        <v>58</v>
      </c>
      <c r="AM121" s="19"/>
      <c r="AN121" s="19"/>
      <c r="AO121" s="19"/>
      <c r="AP121" s="19"/>
      <c r="AQ121" s="19"/>
    </row>
    <row r="122" hidden="1">
      <c r="A122" s="22" t="s">
        <v>861</v>
      </c>
      <c r="B122" s="22" t="s">
        <v>862</v>
      </c>
      <c r="C122" s="22" t="s">
        <v>851</v>
      </c>
      <c r="D122" s="22" t="s">
        <v>720</v>
      </c>
      <c r="E122" s="20">
        <v>46300.0</v>
      </c>
      <c r="F122" s="18">
        <v>1.0</v>
      </c>
      <c r="G122" s="18">
        <v>0.0</v>
      </c>
      <c r="H122" s="18">
        <v>139.0</v>
      </c>
      <c r="I122" s="18">
        <v>0.0</v>
      </c>
      <c r="J122" s="18">
        <v>6.670746</v>
      </c>
      <c r="K122" s="18">
        <v>9.562892</v>
      </c>
      <c r="L122" s="18">
        <v>12.38015</v>
      </c>
      <c r="M122" s="18">
        <v>9.562892</v>
      </c>
      <c r="N122" s="18">
        <v>1.0</v>
      </c>
      <c r="O122" s="18">
        <v>9.562892</v>
      </c>
      <c r="P122" s="18">
        <v>9.562892</v>
      </c>
      <c r="Q122" s="18">
        <v>9.562892</v>
      </c>
      <c r="R122" s="18">
        <v>9.562892</v>
      </c>
      <c r="S122" s="18">
        <v>9.562892</v>
      </c>
      <c r="T122" s="18">
        <v>9.562892</v>
      </c>
      <c r="U122" s="18">
        <v>9.562892</v>
      </c>
      <c r="V122" s="18">
        <v>9.562892</v>
      </c>
      <c r="W122" s="18">
        <v>9.562892</v>
      </c>
      <c r="X122" s="18">
        <v>9.562892</v>
      </c>
      <c r="Y122" s="18">
        <v>9.562892</v>
      </c>
      <c r="Z122" s="18">
        <v>15.92143</v>
      </c>
      <c r="AA122" s="18">
        <v>37.3716</v>
      </c>
      <c r="AB122" s="18">
        <v>52.19617</v>
      </c>
      <c r="AC122" s="18">
        <v>48.27007</v>
      </c>
      <c r="AD122" s="18">
        <v>110.882</v>
      </c>
      <c r="AE122" s="18">
        <v>110.882</v>
      </c>
      <c r="AF122" s="18">
        <v>60.22246</v>
      </c>
      <c r="AG122" s="18">
        <v>110.882</v>
      </c>
      <c r="AH122" s="18">
        <v>9.283734</v>
      </c>
      <c r="AI122" s="18">
        <v>44.27207</v>
      </c>
      <c r="AJ122" s="18">
        <v>47.59042</v>
      </c>
      <c r="AK122" s="18">
        <v>35.9872</v>
      </c>
      <c r="AL122" s="19" t="s">
        <v>58</v>
      </c>
      <c r="AM122" s="19"/>
      <c r="AN122" s="19"/>
      <c r="AO122" s="19"/>
      <c r="AP122" s="19"/>
      <c r="AQ122" s="19"/>
    </row>
    <row r="123" hidden="1">
      <c r="A123" s="22" t="s">
        <v>849</v>
      </c>
      <c r="B123" s="22" t="s">
        <v>718</v>
      </c>
      <c r="C123" s="22" t="s">
        <v>851</v>
      </c>
      <c r="D123" s="22" t="s">
        <v>720</v>
      </c>
      <c r="E123" s="22" t="s">
        <v>62</v>
      </c>
      <c r="F123" s="18">
        <v>0.0</v>
      </c>
      <c r="G123" s="18">
        <v>0.0</v>
      </c>
      <c r="H123" s="18">
        <v>0.0</v>
      </c>
      <c r="I123" s="18">
        <v>0.0</v>
      </c>
      <c r="J123" s="18">
        <v>0.0</v>
      </c>
      <c r="K123" s="18">
        <v>0.0</v>
      </c>
      <c r="L123" s="18">
        <v>0.0</v>
      </c>
      <c r="M123" s="18">
        <v>0.0</v>
      </c>
      <c r="N123" s="18">
        <v>0.0</v>
      </c>
      <c r="O123" s="18">
        <v>0.0</v>
      </c>
      <c r="P123" s="18">
        <v>0.0</v>
      </c>
      <c r="Q123" s="18">
        <v>0.0</v>
      </c>
      <c r="R123" s="18">
        <v>0.0</v>
      </c>
      <c r="S123" s="18">
        <v>0.0</v>
      </c>
      <c r="T123" s="18">
        <v>0.0</v>
      </c>
      <c r="U123" s="18">
        <v>0.0</v>
      </c>
      <c r="V123" s="18">
        <v>0.0</v>
      </c>
      <c r="W123" s="18">
        <v>0.0</v>
      </c>
      <c r="X123" s="18">
        <v>0.0</v>
      </c>
      <c r="Y123" s="18">
        <v>0.0</v>
      </c>
      <c r="Z123" s="18">
        <v>15.92143</v>
      </c>
      <c r="AA123" s="18">
        <v>37.3716</v>
      </c>
      <c r="AB123" s="18">
        <v>52.19617</v>
      </c>
      <c r="AC123" s="18">
        <v>48.27007</v>
      </c>
      <c r="AD123" s="18">
        <v>0.0</v>
      </c>
      <c r="AE123" s="18">
        <v>0.0</v>
      </c>
      <c r="AF123" s="18">
        <v>0.0</v>
      </c>
      <c r="AG123" s="18">
        <v>0.0</v>
      </c>
      <c r="AH123" s="18">
        <v>9.283734</v>
      </c>
      <c r="AI123" s="18">
        <v>44.27207</v>
      </c>
      <c r="AJ123" s="18">
        <v>47.59042</v>
      </c>
      <c r="AK123" s="18">
        <v>35.9872</v>
      </c>
      <c r="AL123" s="19" t="s">
        <v>58</v>
      </c>
      <c r="AM123" s="19"/>
      <c r="AN123" s="19"/>
      <c r="AO123" s="19"/>
      <c r="AP123" s="19"/>
      <c r="AQ123" s="19"/>
    </row>
    <row r="124" hidden="1">
      <c r="A124" s="22" t="s">
        <v>2034</v>
      </c>
      <c r="B124" s="22" t="s">
        <v>2035</v>
      </c>
      <c r="C124" s="22" t="s">
        <v>2036</v>
      </c>
      <c r="D124" s="22" t="s">
        <v>2037</v>
      </c>
      <c r="E124" s="22" t="s">
        <v>62</v>
      </c>
      <c r="F124" s="18">
        <v>1.0</v>
      </c>
      <c r="G124" s="18">
        <v>1.0</v>
      </c>
      <c r="H124" s="18">
        <v>12.0</v>
      </c>
      <c r="I124" s="18">
        <v>12.0</v>
      </c>
      <c r="J124" s="18">
        <v>0.0</v>
      </c>
      <c r="K124" s="18">
        <v>0.0</v>
      </c>
      <c r="L124" s="18">
        <v>0.0</v>
      </c>
      <c r="M124" s="18">
        <v>0.0</v>
      </c>
      <c r="N124" s="18">
        <v>0.0</v>
      </c>
      <c r="O124" s="18">
        <v>0.0</v>
      </c>
      <c r="P124" s="18">
        <v>0.0</v>
      </c>
      <c r="Q124" s="18">
        <v>0.0</v>
      </c>
      <c r="R124" s="18">
        <v>0.0</v>
      </c>
      <c r="S124" s="18">
        <v>0.0</v>
      </c>
      <c r="T124" s="18">
        <v>0.0</v>
      </c>
      <c r="U124" s="18">
        <v>0.0</v>
      </c>
      <c r="V124" s="18">
        <v>0.0</v>
      </c>
      <c r="W124" s="18">
        <v>0.0</v>
      </c>
      <c r="X124" s="18">
        <v>0.0</v>
      </c>
      <c r="Y124" s="18">
        <v>0.0</v>
      </c>
      <c r="Z124" s="18">
        <v>0.0</v>
      </c>
      <c r="AA124" s="18">
        <v>0.0</v>
      </c>
      <c r="AB124" s="18">
        <v>0.0</v>
      </c>
      <c r="AC124" s="18">
        <v>0.0</v>
      </c>
      <c r="AD124" s="18">
        <v>0.0</v>
      </c>
      <c r="AE124" s="18">
        <v>0.0</v>
      </c>
      <c r="AF124" s="18">
        <v>0.0</v>
      </c>
      <c r="AG124" s="18">
        <v>0.0</v>
      </c>
      <c r="AH124" s="18">
        <v>0.0</v>
      </c>
      <c r="AI124" s="18">
        <v>0.0</v>
      </c>
      <c r="AJ124" s="18">
        <v>0.0</v>
      </c>
      <c r="AK124" s="18">
        <v>0.0</v>
      </c>
      <c r="AL124" s="19" t="s">
        <v>58</v>
      </c>
      <c r="AM124" s="19"/>
      <c r="AN124" s="19"/>
      <c r="AO124" s="19"/>
      <c r="AP124" s="19"/>
      <c r="AQ124" s="19"/>
    </row>
    <row r="125" hidden="1">
      <c r="A125" s="22" t="s">
        <v>1817</v>
      </c>
      <c r="B125" s="22" t="s">
        <v>1818</v>
      </c>
      <c r="C125" s="22" t="s">
        <v>1812</v>
      </c>
      <c r="D125" s="22" t="s">
        <v>1819</v>
      </c>
      <c r="E125" s="22" t="s">
        <v>88</v>
      </c>
      <c r="F125" s="18">
        <v>32.0</v>
      </c>
      <c r="G125" s="18">
        <v>3.0</v>
      </c>
      <c r="H125" s="18">
        <v>61583.0</v>
      </c>
      <c r="I125" s="18">
        <v>261.0</v>
      </c>
      <c r="J125" s="18">
        <v>936.1204</v>
      </c>
      <c r="K125" s="18">
        <v>966.675</v>
      </c>
      <c r="L125" s="18">
        <v>964.4963</v>
      </c>
      <c r="M125" s="18">
        <v>540.5232</v>
      </c>
      <c r="N125" s="18">
        <v>0.559157</v>
      </c>
      <c r="O125" s="18">
        <v>0.0</v>
      </c>
      <c r="P125" s="18">
        <v>6.278718</v>
      </c>
      <c r="Q125" s="18">
        <v>16.23887</v>
      </c>
      <c r="R125" s="18">
        <v>23.70394</v>
      </c>
      <c r="S125" s="18">
        <v>36.12575</v>
      </c>
      <c r="T125" s="18">
        <v>8.363697</v>
      </c>
      <c r="U125" s="18">
        <v>17.59408</v>
      </c>
      <c r="V125" s="18">
        <v>19.84076</v>
      </c>
      <c r="W125" s="18">
        <v>26.13226</v>
      </c>
      <c r="X125" s="18">
        <v>38.64986</v>
      </c>
      <c r="Y125" s="18">
        <v>32.2225</v>
      </c>
      <c r="Z125" s="18">
        <v>1.395077</v>
      </c>
      <c r="AA125" s="18">
        <v>7.69447</v>
      </c>
      <c r="AB125" s="18">
        <v>8.906644</v>
      </c>
      <c r="AC125" s="18">
        <v>3.673799</v>
      </c>
      <c r="AD125" s="18">
        <v>22.41753</v>
      </c>
      <c r="AE125" s="18">
        <v>28.32267</v>
      </c>
      <c r="AF125" s="18">
        <v>37.69872</v>
      </c>
      <c r="AG125" s="18">
        <v>29.32677</v>
      </c>
      <c r="AH125" s="18">
        <v>1.047933</v>
      </c>
      <c r="AI125" s="18">
        <v>8.263598</v>
      </c>
      <c r="AJ125" s="18">
        <v>9.7295</v>
      </c>
      <c r="AK125" s="18">
        <v>6.074441</v>
      </c>
      <c r="AL125" s="19" t="s">
        <v>58</v>
      </c>
      <c r="AM125" s="19"/>
      <c r="AN125" s="19"/>
      <c r="AO125" s="19"/>
      <c r="AP125" s="19"/>
      <c r="AQ125" s="19"/>
    </row>
    <row r="126" hidden="1">
      <c r="A126" s="22" t="s">
        <v>1820</v>
      </c>
      <c r="B126" s="22" t="s">
        <v>1821</v>
      </c>
      <c r="C126" s="22" t="s">
        <v>1812</v>
      </c>
      <c r="D126" s="22" t="s">
        <v>1819</v>
      </c>
      <c r="E126" s="17">
        <v>46310.0</v>
      </c>
      <c r="F126" s="18">
        <v>46.0</v>
      </c>
      <c r="G126" s="18">
        <v>2.0</v>
      </c>
      <c r="H126" s="18">
        <v>30367.0</v>
      </c>
      <c r="I126" s="18">
        <v>12.0</v>
      </c>
      <c r="J126" s="18">
        <v>422.3621</v>
      </c>
      <c r="K126" s="18">
        <v>404.7231</v>
      </c>
      <c r="L126" s="18">
        <v>398.0802</v>
      </c>
      <c r="M126" s="18">
        <v>256.8985</v>
      </c>
      <c r="N126" s="18">
        <v>0.634751</v>
      </c>
      <c r="O126" s="18">
        <v>0.0</v>
      </c>
      <c r="P126" s="18">
        <v>0.25</v>
      </c>
      <c r="Q126" s="18">
        <v>2.247464</v>
      </c>
      <c r="R126" s="18">
        <v>6.171154</v>
      </c>
      <c r="S126" s="18">
        <v>12.70753</v>
      </c>
      <c r="T126" s="18">
        <v>1.003704</v>
      </c>
      <c r="U126" s="18">
        <v>2.670224</v>
      </c>
      <c r="V126" s="18">
        <v>3.007993</v>
      </c>
      <c r="W126" s="18">
        <v>9.362855</v>
      </c>
      <c r="X126" s="18">
        <v>17.05419</v>
      </c>
      <c r="Y126" s="18">
        <v>10.93846</v>
      </c>
      <c r="Z126" s="18">
        <v>1.395077</v>
      </c>
      <c r="AA126" s="18">
        <v>7.69447</v>
      </c>
      <c r="AB126" s="18">
        <v>8.906644</v>
      </c>
      <c r="AC126" s="18">
        <v>3.673799</v>
      </c>
      <c r="AD126" s="18">
        <v>7.330146</v>
      </c>
      <c r="AE126" s="18">
        <v>9.305569</v>
      </c>
      <c r="AF126" s="18">
        <v>12.1656</v>
      </c>
      <c r="AG126" s="18">
        <v>10.93846</v>
      </c>
      <c r="AH126" s="18">
        <v>1.047933</v>
      </c>
      <c r="AI126" s="18">
        <v>8.263598</v>
      </c>
      <c r="AJ126" s="18">
        <v>9.7295</v>
      </c>
      <c r="AK126" s="18">
        <v>6.074441</v>
      </c>
      <c r="AL126" s="19" t="s">
        <v>58</v>
      </c>
      <c r="AM126" s="19"/>
      <c r="AN126" s="19"/>
      <c r="AO126" s="19"/>
      <c r="AP126" s="19"/>
      <c r="AQ126" s="19"/>
    </row>
    <row r="127" hidden="1">
      <c r="A127" s="22" t="s">
        <v>1811</v>
      </c>
      <c r="B127" s="22" t="s">
        <v>1822</v>
      </c>
      <c r="C127" s="22" t="s">
        <v>1812</v>
      </c>
      <c r="D127" s="22" t="s">
        <v>1819</v>
      </c>
      <c r="E127" s="22" t="s">
        <v>72</v>
      </c>
      <c r="F127" s="18">
        <v>30.0</v>
      </c>
      <c r="G127" s="18">
        <v>1.0</v>
      </c>
      <c r="H127" s="18">
        <v>13102.0</v>
      </c>
      <c r="I127" s="18">
        <v>2.0</v>
      </c>
      <c r="J127" s="18">
        <v>127.0147</v>
      </c>
      <c r="K127" s="18">
        <v>121.2354</v>
      </c>
      <c r="L127" s="18">
        <v>124.408</v>
      </c>
      <c r="M127" s="18">
        <v>70.60117</v>
      </c>
      <c r="N127" s="18">
        <v>0.582348</v>
      </c>
      <c r="O127" s="18">
        <v>0.0</v>
      </c>
      <c r="P127" s="18">
        <v>0.0</v>
      </c>
      <c r="Q127" s="18">
        <v>0.0</v>
      </c>
      <c r="R127" s="18">
        <v>2.50084</v>
      </c>
      <c r="S127" s="18">
        <v>4.919321</v>
      </c>
      <c r="T127" s="18">
        <v>1.344444</v>
      </c>
      <c r="U127" s="18">
        <v>1.984674</v>
      </c>
      <c r="V127" s="18">
        <v>2.50084</v>
      </c>
      <c r="W127" s="18">
        <v>4.675187</v>
      </c>
      <c r="X127" s="18">
        <v>6.017539</v>
      </c>
      <c r="Y127" s="18">
        <v>3.673799</v>
      </c>
      <c r="Z127" s="18">
        <v>1.395077</v>
      </c>
      <c r="AA127" s="18">
        <v>7.69447</v>
      </c>
      <c r="AB127" s="18">
        <v>8.906644</v>
      </c>
      <c r="AC127" s="18">
        <v>3.673799</v>
      </c>
      <c r="AD127" s="18">
        <v>4.348247</v>
      </c>
      <c r="AE127" s="18">
        <v>5.198656</v>
      </c>
      <c r="AF127" s="18">
        <v>7.050433</v>
      </c>
      <c r="AG127" s="18">
        <v>4.266037</v>
      </c>
      <c r="AH127" s="18">
        <v>1.047933</v>
      </c>
      <c r="AI127" s="18">
        <v>8.263598</v>
      </c>
      <c r="AJ127" s="18">
        <v>9.7295</v>
      </c>
      <c r="AK127" s="18">
        <v>6.074441</v>
      </c>
      <c r="AL127" s="19" t="s">
        <v>58</v>
      </c>
      <c r="AM127" s="19"/>
      <c r="AN127" s="19"/>
      <c r="AO127" s="19"/>
      <c r="AP127" s="19"/>
      <c r="AQ127" s="19"/>
    </row>
    <row r="128" hidden="1">
      <c r="A128" s="22" t="s">
        <v>1823</v>
      </c>
      <c r="B128" s="22" t="s">
        <v>1824</v>
      </c>
      <c r="C128" s="22" t="s">
        <v>1812</v>
      </c>
      <c r="D128" s="22" t="s">
        <v>1819</v>
      </c>
      <c r="E128" s="22" t="s">
        <v>75</v>
      </c>
      <c r="F128" s="18">
        <v>9.0</v>
      </c>
      <c r="G128" s="18">
        <v>0.0</v>
      </c>
      <c r="H128" s="18">
        <v>1572.0</v>
      </c>
      <c r="I128" s="18">
        <v>0.0</v>
      </c>
      <c r="J128" s="18">
        <v>8.712302</v>
      </c>
      <c r="K128" s="18">
        <v>9.281211</v>
      </c>
      <c r="L128" s="18">
        <v>9.984957</v>
      </c>
      <c r="M128" s="18">
        <v>7.480153</v>
      </c>
      <c r="N128" s="18">
        <v>0.805946</v>
      </c>
      <c r="O128" s="18">
        <v>0.0</v>
      </c>
      <c r="P128" s="18">
        <v>0.0</v>
      </c>
      <c r="Q128" s="18">
        <v>0.0</v>
      </c>
      <c r="R128" s="18">
        <v>1.801058</v>
      </c>
      <c r="S128" s="18">
        <v>1.801058</v>
      </c>
      <c r="T128" s="18">
        <v>1.801058</v>
      </c>
      <c r="U128" s="18">
        <v>1.801058</v>
      </c>
      <c r="V128" s="18">
        <v>1.801058</v>
      </c>
      <c r="W128" s="18">
        <v>7.480153</v>
      </c>
      <c r="X128" s="18">
        <v>7.480153</v>
      </c>
      <c r="Y128" s="18">
        <v>2.320303</v>
      </c>
      <c r="Z128" s="18">
        <v>1.395077</v>
      </c>
      <c r="AA128" s="18">
        <v>7.69447</v>
      </c>
      <c r="AB128" s="18">
        <v>8.906644</v>
      </c>
      <c r="AC128" s="18">
        <v>3.673799</v>
      </c>
      <c r="AD128" s="18">
        <v>3.033684</v>
      </c>
      <c r="AE128" s="18">
        <v>5.135431</v>
      </c>
      <c r="AF128" s="18">
        <v>5.473924</v>
      </c>
      <c r="AG128" s="18">
        <v>5.275243</v>
      </c>
      <c r="AH128" s="18">
        <v>1.047933</v>
      </c>
      <c r="AI128" s="18">
        <v>8.263598</v>
      </c>
      <c r="AJ128" s="18">
        <v>9.7295</v>
      </c>
      <c r="AK128" s="18">
        <v>6.074441</v>
      </c>
      <c r="AL128" s="19" t="s">
        <v>58</v>
      </c>
      <c r="AM128" s="19"/>
      <c r="AN128" s="19"/>
      <c r="AO128" s="19"/>
      <c r="AP128" s="19"/>
      <c r="AQ128" s="19"/>
    </row>
    <row r="129" hidden="1">
      <c r="A129" s="22" t="s">
        <v>1813</v>
      </c>
      <c r="B129" s="22" t="s">
        <v>1825</v>
      </c>
      <c r="C129" s="22" t="s">
        <v>1812</v>
      </c>
      <c r="D129" s="22" t="s">
        <v>1819</v>
      </c>
      <c r="E129" s="22" t="s">
        <v>60</v>
      </c>
      <c r="F129" s="18">
        <v>11.0</v>
      </c>
      <c r="G129" s="18">
        <v>0.0</v>
      </c>
      <c r="H129" s="18">
        <v>2798.0</v>
      </c>
      <c r="I129" s="18">
        <v>0.0</v>
      </c>
      <c r="J129" s="18">
        <v>22.46311</v>
      </c>
      <c r="K129" s="18">
        <v>20.26508</v>
      </c>
      <c r="L129" s="18">
        <v>19.63996</v>
      </c>
      <c r="M129" s="18">
        <v>7.209753</v>
      </c>
      <c r="N129" s="18">
        <v>0.355772</v>
      </c>
      <c r="O129" s="18">
        <v>0.0</v>
      </c>
      <c r="P129" s="18">
        <v>1.166667</v>
      </c>
      <c r="Q129" s="18">
        <v>1.657916</v>
      </c>
      <c r="R129" s="18">
        <v>2.395856</v>
      </c>
      <c r="S129" s="18">
        <v>2.935618</v>
      </c>
      <c r="T129" s="18">
        <v>1.166667</v>
      </c>
      <c r="U129" s="18">
        <v>1.657916</v>
      </c>
      <c r="V129" s="18">
        <v>2.279255</v>
      </c>
      <c r="W129" s="18">
        <v>2.62002</v>
      </c>
      <c r="X129" s="18">
        <v>2.935618</v>
      </c>
      <c r="Y129" s="18">
        <v>2.251676</v>
      </c>
      <c r="Z129" s="18">
        <v>1.395077</v>
      </c>
      <c r="AA129" s="18">
        <v>7.69447</v>
      </c>
      <c r="AB129" s="18">
        <v>8.906644</v>
      </c>
      <c r="AC129" s="18">
        <v>3.673799</v>
      </c>
      <c r="AD129" s="18">
        <v>1.363137</v>
      </c>
      <c r="AE129" s="18">
        <v>2.771641</v>
      </c>
      <c r="AF129" s="18">
        <v>3.601276</v>
      </c>
      <c r="AG129" s="18">
        <v>2.685376</v>
      </c>
      <c r="AH129" s="18">
        <v>1.047933</v>
      </c>
      <c r="AI129" s="18">
        <v>8.263598</v>
      </c>
      <c r="AJ129" s="18">
        <v>9.7295</v>
      </c>
      <c r="AK129" s="18">
        <v>6.074441</v>
      </c>
      <c r="AL129" s="19" t="s">
        <v>58</v>
      </c>
      <c r="AM129" s="19"/>
      <c r="AN129" s="19"/>
      <c r="AO129" s="19"/>
      <c r="AP129" s="19"/>
      <c r="AQ129" s="19"/>
    </row>
    <row r="130" hidden="1">
      <c r="A130" s="22" t="s">
        <v>1814</v>
      </c>
      <c r="B130" s="22" t="s">
        <v>1826</v>
      </c>
      <c r="C130" s="22" t="s">
        <v>1812</v>
      </c>
      <c r="D130" s="22" t="s">
        <v>1819</v>
      </c>
      <c r="E130" s="17">
        <v>46300.0</v>
      </c>
      <c r="F130" s="18">
        <v>35.0</v>
      </c>
      <c r="G130" s="18">
        <v>1.0</v>
      </c>
      <c r="H130" s="18">
        <v>25870.0</v>
      </c>
      <c r="I130" s="18">
        <v>1.0</v>
      </c>
      <c r="J130" s="18">
        <v>287.9078</v>
      </c>
      <c r="K130" s="18">
        <v>285.8689</v>
      </c>
      <c r="L130" s="18">
        <v>287.4288</v>
      </c>
      <c r="M130" s="18">
        <v>180.3109</v>
      </c>
      <c r="N130" s="18">
        <v>0.630747</v>
      </c>
      <c r="O130" s="18">
        <v>0.0</v>
      </c>
      <c r="P130" s="18">
        <v>1.168263</v>
      </c>
      <c r="Q130" s="18">
        <v>2.587776</v>
      </c>
      <c r="R130" s="18">
        <v>6.580647</v>
      </c>
      <c r="S130" s="18">
        <v>10.2825</v>
      </c>
      <c r="T130" s="18">
        <v>2.091398</v>
      </c>
      <c r="U130" s="18">
        <v>2.587776</v>
      </c>
      <c r="V130" s="18">
        <v>3.560172</v>
      </c>
      <c r="W130" s="18">
        <v>8.541756</v>
      </c>
      <c r="X130" s="18">
        <v>16.08256</v>
      </c>
      <c r="Y130" s="18">
        <v>10.58774</v>
      </c>
      <c r="Z130" s="18">
        <v>1.395077</v>
      </c>
      <c r="AA130" s="18">
        <v>7.69447</v>
      </c>
      <c r="AB130" s="18">
        <v>8.906644</v>
      </c>
      <c r="AC130" s="18">
        <v>3.673799</v>
      </c>
      <c r="AD130" s="18">
        <v>8.699537</v>
      </c>
      <c r="AE130" s="18">
        <v>11.20822</v>
      </c>
      <c r="AF130" s="18">
        <v>16.37755</v>
      </c>
      <c r="AG130" s="18">
        <v>10.58774</v>
      </c>
      <c r="AH130" s="18">
        <v>1.047933</v>
      </c>
      <c r="AI130" s="18">
        <v>8.263598</v>
      </c>
      <c r="AJ130" s="18">
        <v>9.7295</v>
      </c>
      <c r="AK130" s="18">
        <v>6.074441</v>
      </c>
      <c r="AL130" s="19" t="s">
        <v>58</v>
      </c>
      <c r="AM130" s="19"/>
      <c r="AN130" s="19"/>
      <c r="AO130" s="19"/>
      <c r="AP130" s="19"/>
      <c r="AQ130" s="19"/>
    </row>
    <row r="131" hidden="1">
      <c r="A131" s="22" t="s">
        <v>1816</v>
      </c>
      <c r="B131" s="22" t="s">
        <v>1827</v>
      </c>
      <c r="C131" s="22" t="s">
        <v>1812</v>
      </c>
      <c r="D131" s="22" t="s">
        <v>1819</v>
      </c>
      <c r="E131" s="22" t="s">
        <v>62</v>
      </c>
      <c r="F131" s="18">
        <v>28.0</v>
      </c>
      <c r="G131" s="18">
        <v>28.0</v>
      </c>
      <c r="H131" s="18">
        <v>1409.0</v>
      </c>
      <c r="I131" s="18">
        <v>1409.0</v>
      </c>
      <c r="J131" s="18">
        <v>0.0</v>
      </c>
      <c r="K131" s="18">
        <v>0.0</v>
      </c>
      <c r="L131" s="18">
        <v>0.0</v>
      </c>
      <c r="M131" s="18">
        <v>0.0</v>
      </c>
      <c r="N131" s="18">
        <v>0.0</v>
      </c>
      <c r="O131" s="18">
        <v>0.0</v>
      </c>
      <c r="P131" s="18">
        <v>0.0</v>
      </c>
      <c r="Q131" s="18">
        <v>0.0</v>
      </c>
      <c r="R131" s="18">
        <v>0.0</v>
      </c>
      <c r="S131" s="18">
        <v>0.0</v>
      </c>
      <c r="T131" s="18">
        <v>0.0</v>
      </c>
      <c r="U131" s="18">
        <v>0.0</v>
      </c>
      <c r="V131" s="18">
        <v>0.0</v>
      </c>
      <c r="W131" s="18">
        <v>0.0</v>
      </c>
      <c r="X131" s="18">
        <v>0.0</v>
      </c>
      <c r="Y131" s="18">
        <v>0.0</v>
      </c>
      <c r="Z131" s="18">
        <v>1.395077</v>
      </c>
      <c r="AA131" s="18">
        <v>7.69447</v>
      </c>
      <c r="AB131" s="18">
        <v>8.906644</v>
      </c>
      <c r="AC131" s="18">
        <v>3.673799</v>
      </c>
      <c r="AD131" s="18">
        <v>0.0</v>
      </c>
      <c r="AE131" s="18">
        <v>0.0</v>
      </c>
      <c r="AF131" s="18">
        <v>0.0</v>
      </c>
      <c r="AG131" s="18">
        <v>0.0</v>
      </c>
      <c r="AH131" s="18">
        <v>1.047933</v>
      </c>
      <c r="AI131" s="18">
        <v>8.263598</v>
      </c>
      <c r="AJ131" s="18">
        <v>9.7295</v>
      </c>
      <c r="AK131" s="18">
        <v>6.074441</v>
      </c>
      <c r="AL131" s="19" t="s">
        <v>58</v>
      </c>
      <c r="AM131" s="19"/>
      <c r="AN131" s="19"/>
      <c r="AO131" s="19"/>
      <c r="AP131" s="19"/>
      <c r="AQ131" s="19"/>
    </row>
    <row r="132" hidden="1">
      <c r="A132" s="22" t="s">
        <v>1688</v>
      </c>
      <c r="B132" s="22" t="s">
        <v>1689</v>
      </c>
      <c r="C132" s="22" t="s">
        <v>1690</v>
      </c>
      <c r="D132" s="22" t="s">
        <v>1691</v>
      </c>
      <c r="E132" s="22" t="s">
        <v>62</v>
      </c>
      <c r="F132" s="18">
        <v>1.0</v>
      </c>
      <c r="G132" s="18">
        <v>1.0</v>
      </c>
      <c r="H132" s="18">
        <v>4.0</v>
      </c>
      <c r="I132" s="18">
        <v>4.0</v>
      </c>
      <c r="J132" s="18">
        <v>0.0</v>
      </c>
      <c r="K132" s="18">
        <v>0.0</v>
      </c>
      <c r="L132" s="18">
        <v>0.0</v>
      </c>
      <c r="M132" s="18">
        <v>0.0</v>
      </c>
      <c r="N132" s="18">
        <v>0.0</v>
      </c>
      <c r="O132" s="18">
        <v>0.0</v>
      </c>
      <c r="P132" s="18">
        <v>0.0</v>
      </c>
      <c r="Q132" s="18">
        <v>0.0</v>
      </c>
      <c r="R132" s="18">
        <v>0.0</v>
      </c>
      <c r="S132" s="18">
        <v>0.0</v>
      </c>
      <c r="T132" s="18">
        <v>0.0</v>
      </c>
      <c r="U132" s="18">
        <v>0.0</v>
      </c>
      <c r="V132" s="18">
        <v>0.0</v>
      </c>
      <c r="W132" s="18">
        <v>0.0</v>
      </c>
      <c r="X132" s="18">
        <v>0.0</v>
      </c>
      <c r="Y132" s="18">
        <v>0.0</v>
      </c>
      <c r="Z132" s="18">
        <v>0.0</v>
      </c>
      <c r="AA132" s="18">
        <v>0.0</v>
      </c>
      <c r="AB132" s="18">
        <v>0.0</v>
      </c>
      <c r="AC132" s="18">
        <v>0.0</v>
      </c>
      <c r="AD132" s="18">
        <v>0.0</v>
      </c>
      <c r="AE132" s="18">
        <v>0.0</v>
      </c>
      <c r="AF132" s="18">
        <v>0.0</v>
      </c>
      <c r="AG132" s="18">
        <v>0.0</v>
      </c>
      <c r="AH132" s="18">
        <v>3.845423</v>
      </c>
      <c r="AI132" s="18">
        <v>7.468826</v>
      </c>
      <c r="AJ132" s="18">
        <v>17.18541</v>
      </c>
      <c r="AK132" s="18">
        <v>6.064664</v>
      </c>
      <c r="AL132" s="19" t="s">
        <v>58</v>
      </c>
      <c r="AM132" s="19"/>
      <c r="AN132" s="19"/>
      <c r="AO132" s="19"/>
      <c r="AP132" s="19"/>
      <c r="AQ132" s="19"/>
    </row>
    <row r="133" hidden="1">
      <c r="A133" s="22" t="s">
        <v>1324</v>
      </c>
      <c r="B133" s="22" t="s">
        <v>1325</v>
      </c>
      <c r="C133" s="22" t="s">
        <v>1326</v>
      </c>
      <c r="D133" s="22" t="s">
        <v>1327</v>
      </c>
      <c r="E133" s="17">
        <v>46310.0</v>
      </c>
      <c r="F133" s="18">
        <v>5.0</v>
      </c>
      <c r="G133" s="18">
        <v>0.0</v>
      </c>
      <c r="H133" s="18">
        <v>2229.0</v>
      </c>
      <c r="I133" s="18">
        <v>0.0</v>
      </c>
      <c r="J133" s="18">
        <v>27.75101</v>
      </c>
      <c r="K133" s="18">
        <v>28.89069</v>
      </c>
      <c r="L133" s="18">
        <v>31.37417</v>
      </c>
      <c r="M133" s="18">
        <v>16.38023</v>
      </c>
      <c r="N133" s="18">
        <v>0.566973</v>
      </c>
      <c r="O133" s="18">
        <v>0.166667</v>
      </c>
      <c r="P133" s="18">
        <v>0.166667</v>
      </c>
      <c r="Q133" s="18">
        <v>2.940741</v>
      </c>
      <c r="R133" s="18">
        <v>9.40305</v>
      </c>
      <c r="S133" s="18">
        <v>9.40305</v>
      </c>
      <c r="T133" s="18">
        <v>0.166667</v>
      </c>
      <c r="U133" s="18">
        <v>0.166667</v>
      </c>
      <c r="V133" s="18">
        <v>2.940741</v>
      </c>
      <c r="W133" s="18">
        <v>9.40305</v>
      </c>
      <c r="X133" s="18">
        <v>9.40305</v>
      </c>
      <c r="Y133" s="18">
        <v>7.222673</v>
      </c>
      <c r="Z133" s="18">
        <v>2.940741</v>
      </c>
      <c r="AA133" s="18">
        <v>9.40305</v>
      </c>
      <c r="AB133" s="18">
        <v>5.778138</v>
      </c>
      <c r="AC133" s="18">
        <v>0.0</v>
      </c>
      <c r="AD133" s="18">
        <v>5.394834</v>
      </c>
      <c r="AE133" s="18">
        <v>8.902154</v>
      </c>
      <c r="AF133" s="18">
        <v>8.753746</v>
      </c>
      <c r="AG133" s="18">
        <v>7.222673</v>
      </c>
      <c r="AH133" s="18">
        <v>3.05097</v>
      </c>
      <c r="AI133" s="18">
        <v>7.226424</v>
      </c>
      <c r="AJ133" s="18">
        <v>9.387284</v>
      </c>
      <c r="AK133" s="18">
        <v>5.328235</v>
      </c>
      <c r="AL133" s="19" t="s">
        <v>58</v>
      </c>
      <c r="AM133" s="19"/>
      <c r="AN133" s="19"/>
      <c r="AO133" s="19"/>
      <c r="AP133" s="19"/>
      <c r="AQ133" s="19"/>
    </row>
    <row r="134" hidden="1">
      <c r="A134" s="22" t="s">
        <v>1336</v>
      </c>
      <c r="B134" s="22" t="s">
        <v>2038</v>
      </c>
      <c r="C134" s="22" t="s">
        <v>1326</v>
      </c>
      <c r="D134" s="22" t="s">
        <v>1327</v>
      </c>
      <c r="E134" s="22" t="s">
        <v>60</v>
      </c>
      <c r="F134" s="18">
        <v>1.0</v>
      </c>
      <c r="G134" s="18">
        <v>0.0</v>
      </c>
      <c r="H134" s="18">
        <v>561.0</v>
      </c>
      <c r="I134" s="18">
        <v>0.0</v>
      </c>
      <c r="J134" s="18">
        <v>0.0</v>
      </c>
      <c r="K134" s="18">
        <v>0.0</v>
      </c>
      <c r="L134" s="18">
        <v>0.0</v>
      </c>
      <c r="M134" s="18">
        <v>0.0</v>
      </c>
      <c r="N134" s="18">
        <v>0.0</v>
      </c>
      <c r="O134" s="18">
        <v>0.0</v>
      </c>
      <c r="P134" s="18">
        <v>0.0</v>
      </c>
      <c r="Q134" s="18">
        <v>0.0</v>
      </c>
      <c r="R134" s="18">
        <v>0.0</v>
      </c>
      <c r="S134" s="18">
        <v>0.0</v>
      </c>
      <c r="T134" s="18">
        <v>0.0</v>
      </c>
      <c r="U134" s="18">
        <v>0.0</v>
      </c>
      <c r="V134" s="18">
        <v>0.0</v>
      </c>
      <c r="W134" s="18">
        <v>0.0</v>
      </c>
      <c r="X134" s="18">
        <v>0.0</v>
      </c>
      <c r="Y134" s="18">
        <v>0.0</v>
      </c>
      <c r="Z134" s="18">
        <v>2.940741</v>
      </c>
      <c r="AA134" s="18">
        <v>9.40305</v>
      </c>
      <c r="AB134" s="18">
        <v>5.778138</v>
      </c>
      <c r="AC134" s="18">
        <v>0.0</v>
      </c>
      <c r="AD134" s="18">
        <v>3.501789</v>
      </c>
      <c r="AE134" s="18">
        <v>4.140817</v>
      </c>
      <c r="AF134" s="18">
        <v>7.228857</v>
      </c>
      <c r="AG134" s="18">
        <v>5.94005</v>
      </c>
      <c r="AH134" s="18">
        <v>3.05097</v>
      </c>
      <c r="AI134" s="18">
        <v>7.226424</v>
      </c>
      <c r="AJ134" s="18">
        <v>9.387284</v>
      </c>
      <c r="AK134" s="18">
        <v>5.328235</v>
      </c>
      <c r="AL134" s="19" t="s">
        <v>58</v>
      </c>
      <c r="AM134" s="19"/>
      <c r="AN134" s="19"/>
      <c r="AO134" s="19"/>
      <c r="AP134" s="19"/>
      <c r="AQ134" s="19"/>
    </row>
    <row r="135" hidden="1">
      <c r="A135" s="22" t="s">
        <v>1344</v>
      </c>
      <c r="B135" s="22" t="s">
        <v>2039</v>
      </c>
      <c r="C135" s="22" t="s">
        <v>1326</v>
      </c>
      <c r="D135" s="22" t="s">
        <v>1327</v>
      </c>
      <c r="E135" s="20">
        <v>46300.0</v>
      </c>
      <c r="F135" s="18">
        <v>1.0</v>
      </c>
      <c r="G135" s="18">
        <v>0.0</v>
      </c>
      <c r="H135" s="18">
        <v>23.0</v>
      </c>
      <c r="I135" s="18">
        <v>0.0</v>
      </c>
      <c r="J135" s="18">
        <v>0.0</v>
      </c>
      <c r="K135" s="18">
        <v>0.0</v>
      </c>
      <c r="L135" s="18">
        <v>0.0</v>
      </c>
      <c r="M135" s="18">
        <v>0.0</v>
      </c>
      <c r="N135" s="18">
        <v>0.0</v>
      </c>
      <c r="O135" s="18">
        <v>0.0</v>
      </c>
      <c r="P135" s="18">
        <v>0.0</v>
      </c>
      <c r="Q135" s="18">
        <v>0.0</v>
      </c>
      <c r="R135" s="18">
        <v>0.0</v>
      </c>
      <c r="S135" s="18">
        <v>0.0</v>
      </c>
      <c r="T135" s="18">
        <v>0.0</v>
      </c>
      <c r="U135" s="18">
        <v>0.0</v>
      </c>
      <c r="V135" s="18">
        <v>0.0</v>
      </c>
      <c r="W135" s="18">
        <v>0.0</v>
      </c>
      <c r="X135" s="18">
        <v>0.0</v>
      </c>
      <c r="Y135" s="18">
        <v>0.0</v>
      </c>
      <c r="Z135" s="18">
        <v>2.940741</v>
      </c>
      <c r="AA135" s="18">
        <v>9.40305</v>
      </c>
      <c r="AB135" s="18">
        <v>5.778138</v>
      </c>
      <c r="AC135" s="18">
        <v>0.0</v>
      </c>
      <c r="AD135" s="18">
        <v>48.13152</v>
      </c>
      <c r="AE135" s="18">
        <v>48.13152</v>
      </c>
      <c r="AF135" s="18">
        <v>48.13152</v>
      </c>
      <c r="AG135" s="18">
        <v>0.0</v>
      </c>
      <c r="AH135" s="18">
        <v>3.05097</v>
      </c>
      <c r="AI135" s="18">
        <v>7.226424</v>
      </c>
      <c r="AJ135" s="18">
        <v>9.387284</v>
      </c>
      <c r="AK135" s="18">
        <v>5.328235</v>
      </c>
      <c r="AL135" s="19" t="s">
        <v>58</v>
      </c>
      <c r="AM135" s="19"/>
      <c r="AN135" s="19"/>
      <c r="AO135" s="19"/>
      <c r="AP135" s="19"/>
      <c r="AQ135" s="19"/>
    </row>
    <row r="136" hidden="1">
      <c r="A136" s="22" t="s">
        <v>1328</v>
      </c>
      <c r="B136" s="22" t="s">
        <v>1329</v>
      </c>
      <c r="C136" s="22" t="s">
        <v>1326</v>
      </c>
      <c r="D136" s="22" t="s">
        <v>1327</v>
      </c>
      <c r="E136" s="22" t="s">
        <v>62</v>
      </c>
      <c r="F136" s="18">
        <v>2.0</v>
      </c>
      <c r="G136" s="18">
        <v>2.0</v>
      </c>
      <c r="H136" s="18">
        <v>178.0</v>
      </c>
      <c r="I136" s="18">
        <v>178.0</v>
      </c>
      <c r="J136" s="18">
        <v>0.0</v>
      </c>
      <c r="K136" s="18">
        <v>0.0</v>
      </c>
      <c r="L136" s="18">
        <v>0.0</v>
      </c>
      <c r="M136" s="18">
        <v>0.0</v>
      </c>
      <c r="N136" s="18">
        <v>0.0</v>
      </c>
      <c r="O136" s="18">
        <v>0.0</v>
      </c>
      <c r="P136" s="18">
        <v>0.0</v>
      </c>
      <c r="Q136" s="18">
        <v>0.0</v>
      </c>
      <c r="R136" s="18">
        <v>0.0</v>
      </c>
      <c r="S136" s="18">
        <v>0.0</v>
      </c>
      <c r="T136" s="18">
        <v>0.0</v>
      </c>
      <c r="U136" s="18">
        <v>0.0</v>
      </c>
      <c r="V136" s="18">
        <v>0.0</v>
      </c>
      <c r="W136" s="18">
        <v>0.0</v>
      </c>
      <c r="X136" s="18">
        <v>0.0</v>
      </c>
      <c r="Y136" s="18">
        <v>0.0</v>
      </c>
      <c r="Z136" s="18">
        <v>2.940741</v>
      </c>
      <c r="AA136" s="18">
        <v>9.40305</v>
      </c>
      <c r="AB136" s="18">
        <v>5.778138</v>
      </c>
      <c r="AC136" s="18">
        <v>0.0</v>
      </c>
      <c r="AD136" s="18">
        <v>0.0</v>
      </c>
      <c r="AE136" s="18">
        <v>0.0</v>
      </c>
      <c r="AF136" s="18">
        <v>0.0</v>
      </c>
      <c r="AG136" s="18">
        <v>0.0</v>
      </c>
      <c r="AH136" s="18">
        <v>3.05097</v>
      </c>
      <c r="AI136" s="18">
        <v>7.226424</v>
      </c>
      <c r="AJ136" s="18">
        <v>9.387284</v>
      </c>
      <c r="AK136" s="18">
        <v>5.328235</v>
      </c>
      <c r="AL136" s="19" t="s">
        <v>58</v>
      </c>
      <c r="AM136" s="19"/>
      <c r="AN136" s="19"/>
      <c r="AO136" s="19"/>
      <c r="AP136" s="19"/>
      <c r="AQ136" s="19"/>
    </row>
    <row r="137" hidden="1">
      <c r="A137" s="22" t="s">
        <v>1098</v>
      </c>
      <c r="B137" s="22" t="s">
        <v>1118</v>
      </c>
      <c r="C137" s="22" t="s">
        <v>1092</v>
      </c>
      <c r="D137" s="22" t="s">
        <v>1119</v>
      </c>
      <c r="E137" s="22" t="s">
        <v>60</v>
      </c>
      <c r="F137" s="18">
        <v>8.0</v>
      </c>
      <c r="G137" s="18">
        <v>8.0</v>
      </c>
      <c r="H137" s="18">
        <v>24.0</v>
      </c>
      <c r="I137" s="18">
        <v>24.0</v>
      </c>
      <c r="J137" s="18">
        <v>0.0</v>
      </c>
      <c r="K137" s="18">
        <v>0.0</v>
      </c>
      <c r="L137" s="18">
        <v>0.0</v>
      </c>
      <c r="M137" s="18">
        <v>0.0</v>
      </c>
      <c r="N137" s="18">
        <v>0.0</v>
      </c>
      <c r="O137" s="18">
        <v>0.0</v>
      </c>
      <c r="P137" s="18">
        <v>0.0</v>
      </c>
      <c r="Q137" s="18">
        <v>0.0</v>
      </c>
      <c r="R137" s="18">
        <v>0.0</v>
      </c>
      <c r="S137" s="18">
        <v>0.0</v>
      </c>
      <c r="T137" s="18">
        <v>0.0</v>
      </c>
      <c r="U137" s="18">
        <v>0.0</v>
      </c>
      <c r="V137" s="18">
        <v>0.0</v>
      </c>
      <c r="W137" s="18">
        <v>0.0</v>
      </c>
      <c r="X137" s="18">
        <v>0.0</v>
      </c>
      <c r="Y137" s="18">
        <v>0.0</v>
      </c>
      <c r="Z137" s="18">
        <v>0.0</v>
      </c>
      <c r="AA137" s="18">
        <v>0.0</v>
      </c>
      <c r="AB137" s="18">
        <v>0.0</v>
      </c>
      <c r="AC137" s="18">
        <v>0.0</v>
      </c>
      <c r="AD137" s="18">
        <v>0.3</v>
      </c>
      <c r="AE137" s="18">
        <v>0.750182</v>
      </c>
      <c r="AF137" s="18">
        <v>1.37915</v>
      </c>
      <c r="AG137" s="18">
        <v>0.24636</v>
      </c>
      <c r="AH137" s="18">
        <v>0.625309</v>
      </c>
      <c r="AI137" s="18">
        <v>1.101178</v>
      </c>
      <c r="AJ137" s="18">
        <v>1.968989</v>
      </c>
      <c r="AK137" s="18">
        <v>0.808292</v>
      </c>
      <c r="AL137" s="19" t="s">
        <v>58</v>
      </c>
      <c r="AM137" s="19"/>
      <c r="AN137" s="19"/>
      <c r="AO137" s="19"/>
      <c r="AP137" s="19"/>
      <c r="AQ137" s="19"/>
    </row>
    <row r="138" hidden="1">
      <c r="A138" s="22" t="s">
        <v>1102</v>
      </c>
      <c r="B138" s="22" t="s">
        <v>1120</v>
      </c>
      <c r="C138" s="22" t="s">
        <v>1092</v>
      </c>
      <c r="D138" s="22" t="s">
        <v>1119</v>
      </c>
      <c r="E138" s="22" t="s">
        <v>62</v>
      </c>
      <c r="F138" s="18">
        <v>1.0</v>
      </c>
      <c r="G138" s="18">
        <v>1.0</v>
      </c>
      <c r="H138" s="18">
        <v>2.0</v>
      </c>
      <c r="I138" s="18">
        <v>2.0</v>
      </c>
      <c r="J138" s="18">
        <v>0.0</v>
      </c>
      <c r="K138" s="18">
        <v>0.0</v>
      </c>
      <c r="L138" s="18">
        <v>0.0</v>
      </c>
      <c r="M138" s="18">
        <v>0.0</v>
      </c>
      <c r="N138" s="18">
        <v>0.0</v>
      </c>
      <c r="O138" s="18">
        <v>0.0</v>
      </c>
      <c r="P138" s="18">
        <v>0.0</v>
      </c>
      <c r="Q138" s="18">
        <v>0.0</v>
      </c>
      <c r="R138" s="18">
        <v>0.0</v>
      </c>
      <c r="S138" s="18">
        <v>0.0</v>
      </c>
      <c r="T138" s="18">
        <v>0.0</v>
      </c>
      <c r="U138" s="18">
        <v>0.0</v>
      </c>
      <c r="V138" s="18">
        <v>0.0</v>
      </c>
      <c r="W138" s="18">
        <v>0.0</v>
      </c>
      <c r="X138" s="18">
        <v>0.0</v>
      </c>
      <c r="Y138" s="18">
        <v>0.0</v>
      </c>
      <c r="Z138" s="18">
        <v>0.0</v>
      </c>
      <c r="AA138" s="18">
        <v>0.0</v>
      </c>
      <c r="AB138" s="18">
        <v>0.0</v>
      </c>
      <c r="AC138" s="18">
        <v>0.0</v>
      </c>
      <c r="AD138" s="18">
        <v>0.0</v>
      </c>
      <c r="AE138" s="18">
        <v>0.0</v>
      </c>
      <c r="AF138" s="18">
        <v>0.0</v>
      </c>
      <c r="AG138" s="18">
        <v>0.0</v>
      </c>
      <c r="AH138" s="18">
        <v>0.625309</v>
      </c>
      <c r="AI138" s="18">
        <v>1.101178</v>
      </c>
      <c r="AJ138" s="18">
        <v>1.968989</v>
      </c>
      <c r="AK138" s="18">
        <v>0.808292</v>
      </c>
      <c r="AL138" s="19" t="s">
        <v>58</v>
      </c>
      <c r="AM138" s="19"/>
      <c r="AN138" s="19"/>
      <c r="AO138" s="19"/>
      <c r="AP138" s="19"/>
      <c r="AQ138" s="19"/>
    </row>
    <row r="139" hidden="1">
      <c r="A139" s="22" t="s">
        <v>529</v>
      </c>
      <c r="B139" s="22" t="s">
        <v>530</v>
      </c>
      <c r="C139" s="22" t="s">
        <v>531</v>
      </c>
      <c r="D139" s="22" t="s">
        <v>532</v>
      </c>
      <c r="E139" s="22" t="s">
        <v>62</v>
      </c>
      <c r="F139" s="18">
        <v>1.0</v>
      </c>
      <c r="G139" s="18">
        <v>1.0</v>
      </c>
      <c r="H139" s="18">
        <v>6.0</v>
      </c>
      <c r="I139" s="18">
        <v>6.0</v>
      </c>
      <c r="J139" s="18">
        <v>0.0</v>
      </c>
      <c r="K139" s="18">
        <v>0.0</v>
      </c>
      <c r="L139" s="18">
        <v>0.0</v>
      </c>
      <c r="M139" s="18">
        <v>0.0</v>
      </c>
      <c r="N139" s="18">
        <v>0.0</v>
      </c>
      <c r="O139" s="18">
        <v>0.0</v>
      </c>
      <c r="P139" s="18">
        <v>0.0</v>
      </c>
      <c r="Q139" s="18">
        <v>0.0</v>
      </c>
      <c r="R139" s="18">
        <v>0.0</v>
      </c>
      <c r="S139" s="18">
        <v>0.0</v>
      </c>
      <c r="T139" s="18">
        <v>0.0</v>
      </c>
      <c r="U139" s="18">
        <v>0.0</v>
      </c>
      <c r="V139" s="18">
        <v>0.0</v>
      </c>
      <c r="W139" s="18">
        <v>0.0</v>
      </c>
      <c r="X139" s="18">
        <v>0.0</v>
      </c>
      <c r="Y139" s="18">
        <v>0.0</v>
      </c>
      <c r="Z139" s="18">
        <v>0.0</v>
      </c>
      <c r="AA139" s="18">
        <v>0.0</v>
      </c>
      <c r="AB139" s="18">
        <v>0.0</v>
      </c>
      <c r="AC139" s="18">
        <v>0.0</v>
      </c>
      <c r="AD139" s="18">
        <v>0.0</v>
      </c>
      <c r="AE139" s="18">
        <v>0.0</v>
      </c>
      <c r="AF139" s="18">
        <v>0.0</v>
      </c>
      <c r="AG139" s="18">
        <v>0.0</v>
      </c>
      <c r="AH139" s="18">
        <v>0.0</v>
      </c>
      <c r="AI139" s="18">
        <v>0.0</v>
      </c>
      <c r="AJ139" s="18">
        <v>0.0</v>
      </c>
      <c r="AK139" s="18">
        <v>0.0</v>
      </c>
      <c r="AL139" s="19" t="s">
        <v>58</v>
      </c>
      <c r="AM139" s="19"/>
      <c r="AN139" s="19"/>
      <c r="AO139" s="19"/>
      <c r="AP139" s="19"/>
      <c r="AQ139" s="19"/>
    </row>
    <row r="140" hidden="1">
      <c r="A140" s="22" t="s">
        <v>480</v>
      </c>
      <c r="B140" s="22" t="s">
        <v>2040</v>
      </c>
      <c r="C140" s="22" t="s">
        <v>468</v>
      </c>
      <c r="D140" s="22" t="s">
        <v>469</v>
      </c>
      <c r="E140" s="22" t="s">
        <v>88</v>
      </c>
      <c r="F140" s="18">
        <v>3.0</v>
      </c>
      <c r="G140" s="18">
        <v>0.0</v>
      </c>
      <c r="H140" s="18">
        <v>879.0</v>
      </c>
      <c r="I140" s="18">
        <v>0.0</v>
      </c>
      <c r="J140" s="18">
        <v>0.0</v>
      </c>
      <c r="K140" s="18">
        <v>0.0</v>
      </c>
      <c r="L140" s="18">
        <v>0.0</v>
      </c>
      <c r="M140" s="18">
        <v>0.0</v>
      </c>
      <c r="N140" s="18">
        <v>0.0</v>
      </c>
      <c r="O140" s="18">
        <v>0.0</v>
      </c>
      <c r="P140" s="18">
        <v>0.0</v>
      </c>
      <c r="Q140" s="18">
        <v>0.0</v>
      </c>
      <c r="R140" s="18">
        <v>0.0</v>
      </c>
      <c r="S140" s="18">
        <v>0.0</v>
      </c>
      <c r="T140" s="18">
        <v>0.0</v>
      </c>
      <c r="U140" s="18">
        <v>0.0</v>
      </c>
      <c r="V140" s="18">
        <v>0.0</v>
      </c>
      <c r="W140" s="18">
        <v>0.0</v>
      </c>
      <c r="X140" s="18">
        <v>0.0</v>
      </c>
      <c r="Y140" s="18">
        <v>0.0</v>
      </c>
      <c r="Z140" s="18">
        <v>3.452594</v>
      </c>
      <c r="AA140" s="18">
        <v>20.80097</v>
      </c>
      <c r="AB140" s="18">
        <v>17.0836</v>
      </c>
      <c r="AC140" s="18">
        <v>21.43302</v>
      </c>
      <c r="AD140" s="18">
        <v>29.45045</v>
      </c>
      <c r="AE140" s="18">
        <v>29.45045</v>
      </c>
      <c r="AF140" s="18">
        <v>52.47112</v>
      </c>
      <c r="AG140" s="18">
        <v>53.43129</v>
      </c>
      <c r="AH140" s="18">
        <v>5.72828</v>
      </c>
      <c r="AI140" s="18">
        <v>20.44722</v>
      </c>
      <c r="AJ140" s="18">
        <v>19.80036</v>
      </c>
      <c r="AK140" s="18">
        <v>14.10861</v>
      </c>
      <c r="AL140" s="19" t="s">
        <v>58</v>
      </c>
      <c r="AM140" s="19"/>
      <c r="AN140" s="19"/>
      <c r="AO140" s="19"/>
      <c r="AP140" s="19"/>
      <c r="AQ140" s="19"/>
    </row>
    <row r="141" hidden="1">
      <c r="A141" s="22" t="s">
        <v>466</v>
      </c>
      <c r="B141" s="22" t="s">
        <v>467</v>
      </c>
      <c r="C141" s="22" t="s">
        <v>468</v>
      </c>
      <c r="D141" s="22" t="s">
        <v>469</v>
      </c>
      <c r="E141" s="20">
        <v>46310.0</v>
      </c>
      <c r="F141" s="18">
        <v>15.0</v>
      </c>
      <c r="G141" s="18">
        <v>0.0</v>
      </c>
      <c r="H141" s="18">
        <v>14409.0</v>
      </c>
      <c r="I141" s="18">
        <v>0.0</v>
      </c>
      <c r="J141" s="18">
        <v>342.879</v>
      </c>
      <c r="K141" s="18">
        <v>341.8394</v>
      </c>
      <c r="L141" s="18">
        <v>312.8167</v>
      </c>
      <c r="M141" s="18">
        <v>161.3581</v>
      </c>
      <c r="N141" s="18">
        <v>0.472029</v>
      </c>
      <c r="O141" s="18">
        <v>11.2863</v>
      </c>
      <c r="P141" s="18">
        <v>12.78073</v>
      </c>
      <c r="Q141" s="18">
        <v>13.79511</v>
      </c>
      <c r="R141" s="18">
        <v>22.73204</v>
      </c>
      <c r="S141" s="18">
        <v>42.53904</v>
      </c>
      <c r="T141" s="18">
        <v>11.2863</v>
      </c>
      <c r="U141" s="18">
        <v>12.78073</v>
      </c>
      <c r="V141" s="18">
        <v>13.79511</v>
      </c>
      <c r="W141" s="18">
        <v>22.73204</v>
      </c>
      <c r="X141" s="18">
        <v>42.53904</v>
      </c>
      <c r="Y141" s="18">
        <v>28.48662</v>
      </c>
      <c r="Z141" s="18">
        <v>3.452594</v>
      </c>
      <c r="AA141" s="18">
        <v>20.80097</v>
      </c>
      <c r="AB141" s="18">
        <v>17.0836</v>
      </c>
      <c r="AC141" s="18">
        <v>21.43302</v>
      </c>
      <c r="AD141" s="18">
        <v>24.05929</v>
      </c>
      <c r="AE141" s="18">
        <v>24.1657</v>
      </c>
      <c r="AF141" s="18">
        <v>41.07952</v>
      </c>
      <c r="AG141" s="18">
        <v>54.3326</v>
      </c>
      <c r="AH141" s="18">
        <v>5.72828</v>
      </c>
      <c r="AI141" s="18">
        <v>20.44722</v>
      </c>
      <c r="AJ141" s="18">
        <v>19.80036</v>
      </c>
      <c r="AK141" s="18">
        <v>14.10861</v>
      </c>
      <c r="AL141" s="19" t="s">
        <v>58</v>
      </c>
      <c r="AM141" s="19"/>
      <c r="AN141" s="19"/>
      <c r="AO141" s="19"/>
      <c r="AP141" s="19"/>
      <c r="AQ141" s="19"/>
    </row>
    <row r="142" hidden="1">
      <c r="A142" s="22" t="s">
        <v>470</v>
      </c>
      <c r="B142" s="22" t="s">
        <v>471</v>
      </c>
      <c r="C142" s="22" t="s">
        <v>468</v>
      </c>
      <c r="D142" s="22" t="s">
        <v>469</v>
      </c>
      <c r="E142" s="22" t="s">
        <v>72</v>
      </c>
      <c r="F142" s="18">
        <v>15.0</v>
      </c>
      <c r="G142" s="18">
        <v>0.0</v>
      </c>
      <c r="H142" s="18">
        <v>15109.0</v>
      </c>
      <c r="I142" s="18">
        <v>0.0</v>
      </c>
      <c r="J142" s="18">
        <v>275.0211</v>
      </c>
      <c r="K142" s="18">
        <v>249.4367</v>
      </c>
      <c r="L142" s="18">
        <v>221.1809</v>
      </c>
      <c r="M142" s="18">
        <v>127.6901</v>
      </c>
      <c r="N142" s="18">
        <v>0.511914</v>
      </c>
      <c r="O142" s="18">
        <v>5.334379</v>
      </c>
      <c r="P142" s="18">
        <v>9.701916</v>
      </c>
      <c r="Q142" s="18">
        <v>10.25083</v>
      </c>
      <c r="R142" s="18">
        <v>20.39201</v>
      </c>
      <c r="S142" s="18">
        <v>27.77623</v>
      </c>
      <c r="T142" s="18">
        <v>5.334379</v>
      </c>
      <c r="U142" s="18">
        <v>9.701916</v>
      </c>
      <c r="V142" s="18">
        <v>10.25083</v>
      </c>
      <c r="W142" s="18">
        <v>20.39201</v>
      </c>
      <c r="X142" s="18">
        <v>27.77623</v>
      </c>
      <c r="Y142" s="18">
        <v>22.67606</v>
      </c>
      <c r="Z142" s="18">
        <v>3.452594</v>
      </c>
      <c r="AA142" s="18">
        <v>20.80097</v>
      </c>
      <c r="AB142" s="18">
        <v>17.0836</v>
      </c>
      <c r="AC142" s="18">
        <v>21.43302</v>
      </c>
      <c r="AD142" s="18">
        <v>15.19961</v>
      </c>
      <c r="AE142" s="18">
        <v>17.51025</v>
      </c>
      <c r="AF142" s="18">
        <v>19.45746</v>
      </c>
      <c r="AG142" s="18">
        <v>17.41073</v>
      </c>
      <c r="AH142" s="18">
        <v>5.72828</v>
      </c>
      <c r="AI142" s="18">
        <v>20.44722</v>
      </c>
      <c r="AJ142" s="18">
        <v>19.80036</v>
      </c>
      <c r="AK142" s="18">
        <v>14.10861</v>
      </c>
      <c r="AL142" s="19" t="s">
        <v>58</v>
      </c>
      <c r="AM142" s="19"/>
      <c r="AN142" s="19"/>
      <c r="AO142" s="19"/>
      <c r="AP142" s="19"/>
      <c r="AQ142" s="19"/>
    </row>
    <row r="143" hidden="1">
      <c r="A143" s="22" t="s">
        <v>472</v>
      </c>
      <c r="B143" s="22" t="s">
        <v>473</v>
      </c>
      <c r="C143" s="22" t="s">
        <v>468</v>
      </c>
      <c r="D143" s="22" t="s">
        <v>469</v>
      </c>
      <c r="E143" s="22" t="s">
        <v>75</v>
      </c>
      <c r="F143" s="18">
        <v>9.0</v>
      </c>
      <c r="G143" s="18">
        <v>0.0</v>
      </c>
      <c r="H143" s="18">
        <v>9733.0</v>
      </c>
      <c r="I143" s="18">
        <v>0.0</v>
      </c>
      <c r="J143" s="18">
        <v>159.4863</v>
      </c>
      <c r="K143" s="18">
        <v>150.0311</v>
      </c>
      <c r="L143" s="18">
        <v>136.1207</v>
      </c>
      <c r="M143" s="18">
        <v>126.1754</v>
      </c>
      <c r="N143" s="18">
        <v>0.840995</v>
      </c>
      <c r="O143" s="18">
        <v>0.0</v>
      </c>
      <c r="P143" s="18">
        <v>0.0</v>
      </c>
      <c r="Q143" s="18">
        <v>3.364726</v>
      </c>
      <c r="R143" s="18">
        <v>4.892332</v>
      </c>
      <c r="S143" s="18">
        <v>15.59863</v>
      </c>
      <c r="T143" s="18">
        <v>3.364726</v>
      </c>
      <c r="U143" s="18">
        <v>4.892332</v>
      </c>
      <c r="V143" s="18">
        <v>4.892332</v>
      </c>
      <c r="W143" s="18">
        <v>15.59863</v>
      </c>
      <c r="X143" s="18">
        <v>22.66064</v>
      </c>
      <c r="Y143" s="18">
        <v>21.43302</v>
      </c>
      <c r="Z143" s="18">
        <v>3.452594</v>
      </c>
      <c r="AA143" s="18">
        <v>20.80097</v>
      </c>
      <c r="AB143" s="18">
        <v>17.0836</v>
      </c>
      <c r="AC143" s="18">
        <v>21.43302</v>
      </c>
      <c r="AD143" s="18">
        <v>7.152237</v>
      </c>
      <c r="AE143" s="18">
        <v>14.47179</v>
      </c>
      <c r="AF143" s="18">
        <v>15.8825</v>
      </c>
      <c r="AG143" s="18">
        <v>7.877225</v>
      </c>
      <c r="AH143" s="18">
        <v>5.72828</v>
      </c>
      <c r="AI143" s="18">
        <v>20.44722</v>
      </c>
      <c r="AJ143" s="18">
        <v>19.80036</v>
      </c>
      <c r="AK143" s="18">
        <v>14.10861</v>
      </c>
      <c r="AL143" s="19" t="s">
        <v>58</v>
      </c>
      <c r="AM143" s="19"/>
      <c r="AN143" s="19"/>
      <c r="AO143" s="19"/>
      <c r="AP143" s="19"/>
      <c r="AQ143" s="19"/>
    </row>
    <row r="144" hidden="1">
      <c r="A144" s="22" t="s">
        <v>474</v>
      </c>
      <c r="B144" s="22" t="s">
        <v>475</v>
      </c>
      <c r="C144" s="22" t="s">
        <v>468</v>
      </c>
      <c r="D144" s="22" t="s">
        <v>469</v>
      </c>
      <c r="E144" s="22" t="s">
        <v>60</v>
      </c>
      <c r="F144" s="18">
        <v>5.0</v>
      </c>
      <c r="G144" s="18">
        <v>0.0</v>
      </c>
      <c r="H144" s="18">
        <v>2521.0</v>
      </c>
      <c r="I144" s="18">
        <v>0.0</v>
      </c>
      <c r="J144" s="18">
        <v>25.96927</v>
      </c>
      <c r="K144" s="18">
        <v>24.56229</v>
      </c>
      <c r="L144" s="18">
        <v>22.87173</v>
      </c>
      <c r="M144" s="18">
        <v>14.94721</v>
      </c>
      <c r="N144" s="18">
        <v>0.608543</v>
      </c>
      <c r="O144" s="18">
        <v>0.071429</v>
      </c>
      <c r="P144" s="18">
        <v>0.071429</v>
      </c>
      <c r="Q144" s="18">
        <v>0.071429</v>
      </c>
      <c r="R144" s="18">
        <v>9.543649</v>
      </c>
      <c r="S144" s="18">
        <v>14.94721</v>
      </c>
      <c r="T144" s="18">
        <v>0.071429</v>
      </c>
      <c r="U144" s="18">
        <v>0.071429</v>
      </c>
      <c r="V144" s="18">
        <v>0.071429</v>
      </c>
      <c r="W144" s="18">
        <v>9.543649</v>
      </c>
      <c r="X144" s="18">
        <v>14.94721</v>
      </c>
      <c r="Y144" s="18">
        <v>8.18743</v>
      </c>
      <c r="Z144" s="18">
        <v>3.452594</v>
      </c>
      <c r="AA144" s="18">
        <v>20.80097</v>
      </c>
      <c r="AB144" s="18">
        <v>17.0836</v>
      </c>
      <c r="AC144" s="18">
        <v>21.43302</v>
      </c>
      <c r="AD144" s="18">
        <v>2.382964</v>
      </c>
      <c r="AE144" s="18">
        <v>7.88367</v>
      </c>
      <c r="AF144" s="18">
        <v>9.308294</v>
      </c>
      <c r="AG144" s="18">
        <v>7.88367</v>
      </c>
      <c r="AH144" s="18">
        <v>5.72828</v>
      </c>
      <c r="AI144" s="18">
        <v>20.44722</v>
      </c>
      <c r="AJ144" s="18">
        <v>19.80036</v>
      </c>
      <c r="AK144" s="18">
        <v>14.10861</v>
      </c>
      <c r="AL144" s="19" t="s">
        <v>58</v>
      </c>
      <c r="AM144" s="19"/>
      <c r="AN144" s="19"/>
      <c r="AO144" s="19"/>
      <c r="AP144" s="19"/>
      <c r="AQ144" s="19"/>
    </row>
    <row r="145" hidden="1">
      <c r="A145" s="22" t="s">
        <v>476</v>
      </c>
      <c r="B145" s="22" t="s">
        <v>477</v>
      </c>
      <c r="C145" s="22" t="s">
        <v>468</v>
      </c>
      <c r="D145" s="22" t="s">
        <v>469</v>
      </c>
      <c r="E145" s="20">
        <v>46300.0</v>
      </c>
      <c r="F145" s="18">
        <v>16.0</v>
      </c>
      <c r="G145" s="18">
        <v>1.0</v>
      </c>
      <c r="H145" s="18">
        <v>19664.0</v>
      </c>
      <c r="I145" s="18">
        <v>182.0</v>
      </c>
      <c r="J145" s="18">
        <v>643.0052</v>
      </c>
      <c r="K145" s="18">
        <v>617.9018</v>
      </c>
      <c r="L145" s="18">
        <v>622.3428</v>
      </c>
      <c r="M145" s="18">
        <v>357.9496</v>
      </c>
      <c r="N145" s="18">
        <v>0.579298</v>
      </c>
      <c r="O145" s="18">
        <v>9.254226</v>
      </c>
      <c r="P145" s="18">
        <v>9.64471</v>
      </c>
      <c r="Q145" s="18">
        <v>11.02684</v>
      </c>
      <c r="R145" s="18">
        <v>25.83376</v>
      </c>
      <c r="S145" s="18">
        <v>75.88148</v>
      </c>
      <c r="T145" s="18">
        <v>9.64471</v>
      </c>
      <c r="U145" s="18">
        <v>11.02684</v>
      </c>
      <c r="V145" s="18">
        <v>11.59335</v>
      </c>
      <c r="W145" s="18">
        <v>31.85249</v>
      </c>
      <c r="X145" s="18">
        <v>75.88148</v>
      </c>
      <c r="Y145" s="18">
        <v>47.53091</v>
      </c>
      <c r="Z145" s="18">
        <v>3.452594</v>
      </c>
      <c r="AA145" s="18">
        <v>20.80097</v>
      </c>
      <c r="AB145" s="18">
        <v>17.0836</v>
      </c>
      <c r="AC145" s="18">
        <v>21.43302</v>
      </c>
      <c r="AD145" s="18">
        <v>25.06107</v>
      </c>
      <c r="AE145" s="18">
        <v>25.83376</v>
      </c>
      <c r="AF145" s="18">
        <v>44.43059</v>
      </c>
      <c r="AG145" s="18">
        <v>34.76351</v>
      </c>
      <c r="AH145" s="18">
        <v>5.72828</v>
      </c>
      <c r="AI145" s="18">
        <v>20.44722</v>
      </c>
      <c r="AJ145" s="18">
        <v>19.80036</v>
      </c>
      <c r="AK145" s="18">
        <v>14.10861</v>
      </c>
      <c r="AL145" s="19" t="s">
        <v>58</v>
      </c>
      <c r="AM145" s="19"/>
      <c r="AN145" s="19"/>
      <c r="AO145" s="19"/>
      <c r="AP145" s="19"/>
      <c r="AQ145" s="19"/>
    </row>
    <row r="146" hidden="1">
      <c r="A146" s="22" t="s">
        <v>478</v>
      </c>
      <c r="B146" s="22" t="s">
        <v>479</v>
      </c>
      <c r="C146" s="22" t="s">
        <v>468</v>
      </c>
      <c r="D146" s="22" t="s">
        <v>469</v>
      </c>
      <c r="E146" s="22" t="s">
        <v>62</v>
      </c>
      <c r="F146" s="18">
        <v>5.0</v>
      </c>
      <c r="G146" s="18">
        <v>5.0</v>
      </c>
      <c r="H146" s="18">
        <v>511.0</v>
      </c>
      <c r="I146" s="18">
        <v>511.0</v>
      </c>
      <c r="J146" s="18">
        <v>0.0</v>
      </c>
      <c r="K146" s="18">
        <v>0.0</v>
      </c>
      <c r="L146" s="18">
        <v>0.0</v>
      </c>
      <c r="M146" s="18">
        <v>0.0</v>
      </c>
      <c r="N146" s="18">
        <v>0.0</v>
      </c>
      <c r="O146" s="18">
        <v>0.0</v>
      </c>
      <c r="P146" s="18">
        <v>0.0</v>
      </c>
      <c r="Q146" s="18">
        <v>0.0</v>
      </c>
      <c r="R146" s="18">
        <v>0.0</v>
      </c>
      <c r="S146" s="18">
        <v>0.0</v>
      </c>
      <c r="T146" s="18">
        <v>0.0</v>
      </c>
      <c r="U146" s="18">
        <v>0.0</v>
      </c>
      <c r="V146" s="18">
        <v>0.0</v>
      </c>
      <c r="W146" s="18">
        <v>0.0</v>
      </c>
      <c r="X146" s="18">
        <v>0.0</v>
      </c>
      <c r="Y146" s="18">
        <v>0.0</v>
      </c>
      <c r="Z146" s="18">
        <v>3.452594</v>
      </c>
      <c r="AA146" s="18">
        <v>20.80097</v>
      </c>
      <c r="AB146" s="18">
        <v>17.0836</v>
      </c>
      <c r="AC146" s="18">
        <v>21.43302</v>
      </c>
      <c r="AD146" s="18">
        <v>0.0</v>
      </c>
      <c r="AE146" s="18">
        <v>0.0</v>
      </c>
      <c r="AF146" s="18">
        <v>0.0</v>
      </c>
      <c r="AG146" s="18">
        <v>0.0</v>
      </c>
      <c r="AH146" s="18">
        <v>5.72828</v>
      </c>
      <c r="AI146" s="18">
        <v>20.44722</v>
      </c>
      <c r="AJ146" s="18">
        <v>19.80036</v>
      </c>
      <c r="AK146" s="18">
        <v>14.10861</v>
      </c>
      <c r="AL146" s="19" t="s">
        <v>58</v>
      </c>
      <c r="AM146" s="19"/>
      <c r="AN146" s="19"/>
      <c r="AO146" s="19"/>
      <c r="AP146" s="19"/>
      <c r="AQ146" s="19"/>
    </row>
    <row r="147" hidden="1">
      <c r="A147" s="22" t="s">
        <v>1944</v>
      </c>
      <c r="B147" s="22" t="s">
        <v>1950</v>
      </c>
      <c r="C147" s="22" t="s">
        <v>1936</v>
      </c>
      <c r="D147" s="22" t="s">
        <v>1951</v>
      </c>
      <c r="E147" s="22" t="s">
        <v>60</v>
      </c>
      <c r="F147" s="18">
        <v>7.0</v>
      </c>
      <c r="G147" s="18">
        <v>1.0</v>
      </c>
      <c r="H147" s="18">
        <v>1229.0</v>
      </c>
      <c r="I147" s="18">
        <v>196.0</v>
      </c>
      <c r="J147" s="18">
        <v>1.040476</v>
      </c>
      <c r="K147" s="18">
        <v>1.256225</v>
      </c>
      <c r="L147" s="18">
        <v>1.24282</v>
      </c>
      <c r="M147" s="18">
        <v>0.805128</v>
      </c>
      <c r="N147" s="18">
        <v>0.640911</v>
      </c>
      <c r="O147" s="18">
        <v>0.0</v>
      </c>
      <c r="P147" s="18">
        <v>0.033333</v>
      </c>
      <c r="Q147" s="18">
        <v>0.0625</v>
      </c>
      <c r="R147" s="18">
        <v>0.133333</v>
      </c>
      <c r="S147" s="18">
        <v>0.22193</v>
      </c>
      <c r="T147" s="18">
        <v>0.033333</v>
      </c>
      <c r="U147" s="18">
        <v>0.0625</v>
      </c>
      <c r="V147" s="18">
        <v>0.0625</v>
      </c>
      <c r="W147" s="18">
        <v>0.22193</v>
      </c>
      <c r="X147" s="18">
        <v>0.333333</v>
      </c>
      <c r="Y147" s="18">
        <v>0.179461</v>
      </c>
      <c r="Z147" s="18">
        <v>0.0625</v>
      </c>
      <c r="AA147" s="18">
        <v>0.22193</v>
      </c>
      <c r="AB147" s="18">
        <v>0.139581</v>
      </c>
      <c r="AC147" s="18">
        <v>0.179461</v>
      </c>
      <c r="AD147" s="18">
        <v>0.166667</v>
      </c>
      <c r="AE147" s="18">
        <v>0.180556</v>
      </c>
      <c r="AF147" s="18">
        <v>0.293106</v>
      </c>
      <c r="AG147" s="18">
        <v>0.298081</v>
      </c>
      <c r="AH147" s="18">
        <v>0.03</v>
      </c>
      <c r="AI147" s="18">
        <v>0.22193</v>
      </c>
      <c r="AJ147" s="18">
        <v>0.199318</v>
      </c>
      <c r="AK147" s="18">
        <v>0.355294</v>
      </c>
      <c r="AL147" s="19" t="s">
        <v>58</v>
      </c>
      <c r="AM147" s="19"/>
      <c r="AN147" s="19"/>
      <c r="AO147" s="19"/>
      <c r="AP147" s="19"/>
      <c r="AQ147" s="19"/>
    </row>
    <row r="148" hidden="1">
      <c r="A148" s="22" t="s">
        <v>1948</v>
      </c>
      <c r="B148" s="22" t="s">
        <v>1952</v>
      </c>
      <c r="C148" s="22" t="s">
        <v>1936</v>
      </c>
      <c r="D148" s="22" t="s">
        <v>1951</v>
      </c>
      <c r="E148" s="22" t="s">
        <v>62</v>
      </c>
      <c r="F148" s="18">
        <v>0.0</v>
      </c>
      <c r="G148" s="18">
        <v>0.0</v>
      </c>
      <c r="H148" s="18">
        <v>0.0</v>
      </c>
      <c r="I148" s="18">
        <v>0.0</v>
      </c>
      <c r="J148" s="18">
        <v>0.0</v>
      </c>
      <c r="K148" s="18">
        <v>0.0</v>
      </c>
      <c r="L148" s="18">
        <v>0.0</v>
      </c>
      <c r="M148" s="18">
        <v>0.0</v>
      </c>
      <c r="N148" s="18">
        <v>0.0</v>
      </c>
      <c r="O148" s="18">
        <v>0.0</v>
      </c>
      <c r="P148" s="18">
        <v>0.0</v>
      </c>
      <c r="Q148" s="18">
        <v>0.0</v>
      </c>
      <c r="R148" s="18">
        <v>0.0</v>
      </c>
      <c r="S148" s="18">
        <v>0.0</v>
      </c>
      <c r="T148" s="18">
        <v>0.0</v>
      </c>
      <c r="U148" s="18">
        <v>0.0</v>
      </c>
      <c r="V148" s="18">
        <v>0.0</v>
      </c>
      <c r="W148" s="18">
        <v>0.0</v>
      </c>
      <c r="X148" s="18">
        <v>0.0</v>
      </c>
      <c r="Y148" s="18">
        <v>0.0</v>
      </c>
      <c r="Z148" s="18">
        <v>0.0625</v>
      </c>
      <c r="AA148" s="18">
        <v>0.22193</v>
      </c>
      <c r="AB148" s="18">
        <v>0.139581</v>
      </c>
      <c r="AC148" s="18">
        <v>0.179461</v>
      </c>
      <c r="AD148" s="18">
        <v>0.0</v>
      </c>
      <c r="AE148" s="18">
        <v>0.0</v>
      </c>
      <c r="AF148" s="18">
        <v>0.0</v>
      </c>
      <c r="AG148" s="18">
        <v>0.0</v>
      </c>
      <c r="AH148" s="18">
        <v>0.03</v>
      </c>
      <c r="AI148" s="18">
        <v>0.22193</v>
      </c>
      <c r="AJ148" s="18">
        <v>0.199318</v>
      </c>
      <c r="AK148" s="18">
        <v>0.355294</v>
      </c>
      <c r="AL148" s="19" t="s">
        <v>58</v>
      </c>
      <c r="AM148" s="19"/>
      <c r="AN148" s="19"/>
      <c r="AO148" s="19"/>
      <c r="AP148" s="19"/>
      <c r="AQ148" s="19"/>
    </row>
    <row r="149" hidden="1">
      <c r="A149" s="22" t="s">
        <v>2041</v>
      </c>
      <c r="B149" s="22" t="s">
        <v>2042</v>
      </c>
      <c r="C149" s="22" t="s">
        <v>280</v>
      </c>
      <c r="D149" s="22" t="s">
        <v>2043</v>
      </c>
      <c r="E149" s="22" t="s">
        <v>72</v>
      </c>
      <c r="F149" s="18">
        <v>1.0</v>
      </c>
      <c r="G149" s="18">
        <v>0.0</v>
      </c>
      <c r="H149" s="18">
        <v>277.0</v>
      </c>
      <c r="I149" s="18">
        <v>0.0</v>
      </c>
      <c r="J149" s="18">
        <v>0.0</v>
      </c>
      <c r="K149" s="18">
        <v>0.0</v>
      </c>
      <c r="L149" s="18">
        <v>0.0</v>
      </c>
      <c r="M149" s="18">
        <v>0.0</v>
      </c>
      <c r="N149" s="18">
        <v>0.0</v>
      </c>
      <c r="O149" s="18">
        <v>0.0</v>
      </c>
      <c r="P149" s="18">
        <v>0.0</v>
      </c>
      <c r="Q149" s="18">
        <v>0.0</v>
      </c>
      <c r="R149" s="18">
        <v>0.0</v>
      </c>
      <c r="S149" s="18">
        <v>0.0</v>
      </c>
      <c r="T149" s="18">
        <v>0.0</v>
      </c>
      <c r="U149" s="18">
        <v>0.0</v>
      </c>
      <c r="V149" s="18">
        <v>0.0</v>
      </c>
      <c r="W149" s="18">
        <v>0.0</v>
      </c>
      <c r="X149" s="18">
        <v>0.0</v>
      </c>
      <c r="Y149" s="18">
        <v>0.0</v>
      </c>
      <c r="Z149" s="18">
        <v>0.0</v>
      </c>
      <c r="AA149" s="18">
        <v>0.0</v>
      </c>
      <c r="AB149" s="18">
        <v>0.0</v>
      </c>
      <c r="AC149" s="18">
        <v>0.0</v>
      </c>
      <c r="AD149" s="18">
        <v>0.0</v>
      </c>
      <c r="AE149" s="18">
        <v>0.0</v>
      </c>
      <c r="AF149" s="18">
        <v>0.0</v>
      </c>
      <c r="AG149" s="18">
        <v>0.0</v>
      </c>
      <c r="AH149" s="18">
        <v>5.40676</v>
      </c>
      <c r="AI149" s="18">
        <v>5.40676</v>
      </c>
      <c r="AJ149" s="18">
        <v>4.078999</v>
      </c>
      <c r="AK149" s="18">
        <v>0.655172</v>
      </c>
      <c r="AL149" s="19" t="s">
        <v>58</v>
      </c>
      <c r="AM149" s="19"/>
      <c r="AN149" s="19"/>
      <c r="AO149" s="19"/>
      <c r="AP149" s="19"/>
      <c r="AQ149" s="19"/>
    </row>
    <row r="150" hidden="1">
      <c r="A150" s="22" t="s">
        <v>278</v>
      </c>
      <c r="B150" s="22" t="s">
        <v>279</v>
      </c>
      <c r="C150" s="22" t="s">
        <v>280</v>
      </c>
      <c r="D150" s="22" t="s">
        <v>281</v>
      </c>
      <c r="E150" s="22" t="s">
        <v>60</v>
      </c>
      <c r="F150" s="18">
        <v>2.0</v>
      </c>
      <c r="G150" s="18">
        <v>0.0</v>
      </c>
      <c r="H150" s="18">
        <v>858.0</v>
      </c>
      <c r="I150" s="18">
        <v>0.0</v>
      </c>
      <c r="J150" s="18">
        <v>0.857143</v>
      </c>
      <c r="K150" s="18">
        <v>0.655172</v>
      </c>
      <c r="L150" s="18">
        <v>2.300231</v>
      </c>
      <c r="M150" s="18">
        <v>0.655172</v>
      </c>
      <c r="N150" s="18">
        <v>1.0</v>
      </c>
      <c r="O150" s="18">
        <v>0.655172</v>
      </c>
      <c r="P150" s="18">
        <v>0.655172</v>
      </c>
      <c r="Q150" s="18">
        <v>0.655172</v>
      </c>
      <c r="R150" s="18">
        <v>0.655172</v>
      </c>
      <c r="S150" s="18">
        <v>0.655172</v>
      </c>
      <c r="T150" s="18">
        <v>0.655172</v>
      </c>
      <c r="U150" s="18">
        <v>0.655172</v>
      </c>
      <c r="V150" s="18">
        <v>0.655172</v>
      </c>
      <c r="W150" s="18">
        <v>0.655172</v>
      </c>
      <c r="X150" s="18">
        <v>0.655172</v>
      </c>
      <c r="Y150" s="18">
        <v>0.655172</v>
      </c>
      <c r="Z150" s="18">
        <v>0.655172</v>
      </c>
      <c r="AA150" s="18">
        <v>0.655172</v>
      </c>
      <c r="AB150" s="18">
        <v>0.655172</v>
      </c>
      <c r="AC150" s="18">
        <v>0.655172</v>
      </c>
      <c r="AD150" s="18">
        <v>6.175064</v>
      </c>
      <c r="AE150" s="18">
        <v>6.175064</v>
      </c>
      <c r="AF150" s="18">
        <v>3.415118</v>
      </c>
      <c r="AG150" s="18">
        <v>0.655172</v>
      </c>
      <c r="AH150" s="18">
        <v>5.40676</v>
      </c>
      <c r="AI150" s="18">
        <v>5.40676</v>
      </c>
      <c r="AJ150" s="18">
        <v>4.078999</v>
      </c>
      <c r="AK150" s="18">
        <v>0.655172</v>
      </c>
      <c r="AL150" s="19" t="s">
        <v>58</v>
      </c>
      <c r="AM150" s="19"/>
      <c r="AN150" s="19"/>
      <c r="AO150" s="19"/>
      <c r="AP150" s="19"/>
      <c r="AQ150" s="19"/>
    </row>
    <row r="151" hidden="1">
      <c r="A151" s="22" t="s">
        <v>1173</v>
      </c>
      <c r="B151" s="22" t="s">
        <v>1189</v>
      </c>
      <c r="C151" s="22" t="s">
        <v>1175</v>
      </c>
      <c r="D151" s="22" t="s">
        <v>1190</v>
      </c>
      <c r="E151" s="22" t="s">
        <v>88</v>
      </c>
      <c r="F151" s="18">
        <v>1.0</v>
      </c>
      <c r="G151" s="18">
        <v>0.0</v>
      </c>
      <c r="H151" s="18">
        <v>5.0</v>
      </c>
      <c r="I151" s="18">
        <v>0.0</v>
      </c>
      <c r="J151" s="18">
        <v>0.0</v>
      </c>
      <c r="K151" s="18">
        <v>0.0</v>
      </c>
      <c r="L151" s="18">
        <v>0.0</v>
      </c>
      <c r="M151" s="18">
        <v>0.0</v>
      </c>
      <c r="N151" s="18">
        <v>0.0</v>
      </c>
      <c r="O151" s="18">
        <v>0.0</v>
      </c>
      <c r="P151" s="18">
        <v>0.0</v>
      </c>
      <c r="Q151" s="18">
        <v>0.0</v>
      </c>
      <c r="R151" s="18">
        <v>0.0</v>
      </c>
      <c r="S151" s="18">
        <v>0.0</v>
      </c>
      <c r="T151" s="18">
        <v>0.0</v>
      </c>
      <c r="U151" s="18">
        <v>0.0</v>
      </c>
      <c r="V151" s="18">
        <v>0.0</v>
      </c>
      <c r="W151" s="18">
        <v>0.0</v>
      </c>
      <c r="X151" s="18">
        <v>0.0</v>
      </c>
      <c r="Y151" s="18">
        <v>0.0</v>
      </c>
      <c r="Z151" s="18">
        <v>0.146752</v>
      </c>
      <c r="AA151" s="18">
        <v>0.608033</v>
      </c>
      <c r="AB151" s="18">
        <v>0.665745</v>
      </c>
      <c r="AC151" s="18">
        <v>1.137391</v>
      </c>
      <c r="AD151" s="18">
        <v>0.0</v>
      </c>
      <c r="AE151" s="18">
        <v>20.84812</v>
      </c>
      <c r="AF151" s="18">
        <v>1.843325</v>
      </c>
      <c r="AG151" s="18">
        <v>0.275447</v>
      </c>
      <c r="AH151" s="18">
        <v>0.822472</v>
      </c>
      <c r="AI151" s="18">
        <v>2.340114</v>
      </c>
      <c r="AJ151" s="18">
        <v>3.508074</v>
      </c>
      <c r="AK151" s="18">
        <v>4.338341</v>
      </c>
      <c r="AL151" s="19" t="s">
        <v>58</v>
      </c>
      <c r="AM151" s="19"/>
      <c r="AN151" s="19"/>
      <c r="AO151" s="19"/>
      <c r="AP151" s="19"/>
      <c r="AQ151" s="19"/>
    </row>
    <row r="152" hidden="1">
      <c r="A152" s="22" t="s">
        <v>1177</v>
      </c>
      <c r="B152" s="22" t="s">
        <v>1191</v>
      </c>
      <c r="C152" s="22" t="s">
        <v>1175</v>
      </c>
      <c r="D152" s="22" t="s">
        <v>1190</v>
      </c>
      <c r="E152" s="20">
        <v>46310.0</v>
      </c>
      <c r="F152" s="18">
        <v>18.0</v>
      </c>
      <c r="G152" s="18">
        <v>0.0</v>
      </c>
      <c r="H152" s="18">
        <v>3842.0</v>
      </c>
      <c r="I152" s="18">
        <v>0.0</v>
      </c>
      <c r="J152" s="18">
        <v>24.86846</v>
      </c>
      <c r="K152" s="18">
        <v>22.2285</v>
      </c>
      <c r="L152" s="18">
        <v>20.92965</v>
      </c>
      <c r="M152" s="18">
        <v>15.74857</v>
      </c>
      <c r="N152" s="18">
        <v>0.708486</v>
      </c>
      <c r="O152" s="18">
        <v>0.0</v>
      </c>
      <c r="P152" s="18">
        <v>0.033333</v>
      </c>
      <c r="Q152" s="18">
        <v>0.133333</v>
      </c>
      <c r="R152" s="18">
        <v>1.247975</v>
      </c>
      <c r="S152" s="18">
        <v>2.52206</v>
      </c>
      <c r="T152" s="18">
        <v>0.133333</v>
      </c>
      <c r="U152" s="18">
        <v>0.40493</v>
      </c>
      <c r="V152" s="18">
        <v>0.867928</v>
      </c>
      <c r="W152" s="18">
        <v>1.27037</v>
      </c>
      <c r="X152" s="18">
        <v>2.651222</v>
      </c>
      <c r="Y152" s="18">
        <v>1.852375</v>
      </c>
      <c r="Z152" s="18">
        <v>0.146752</v>
      </c>
      <c r="AA152" s="18">
        <v>0.608033</v>
      </c>
      <c r="AB152" s="18">
        <v>0.665745</v>
      </c>
      <c r="AC152" s="18">
        <v>1.137391</v>
      </c>
      <c r="AD152" s="18">
        <v>5.611754</v>
      </c>
      <c r="AE152" s="18">
        <v>6.325606</v>
      </c>
      <c r="AF152" s="18">
        <v>9.719525</v>
      </c>
      <c r="AG152" s="18">
        <v>9.03104</v>
      </c>
      <c r="AH152" s="18">
        <v>0.822472</v>
      </c>
      <c r="AI152" s="18">
        <v>2.340114</v>
      </c>
      <c r="AJ152" s="18">
        <v>3.508074</v>
      </c>
      <c r="AK152" s="18">
        <v>4.338341</v>
      </c>
      <c r="AL152" s="19" t="s">
        <v>58</v>
      </c>
      <c r="AM152" s="19"/>
      <c r="AN152" s="19"/>
      <c r="AO152" s="19"/>
      <c r="AP152" s="19"/>
      <c r="AQ152" s="19"/>
    </row>
    <row r="153" hidden="1">
      <c r="A153" s="22" t="s">
        <v>1179</v>
      </c>
      <c r="B153" s="22" t="s">
        <v>1192</v>
      </c>
      <c r="C153" s="22" t="s">
        <v>1175</v>
      </c>
      <c r="D153" s="22" t="s">
        <v>1190</v>
      </c>
      <c r="E153" s="22" t="s">
        <v>72</v>
      </c>
      <c r="F153" s="18">
        <v>36.0</v>
      </c>
      <c r="G153" s="18">
        <v>0.0</v>
      </c>
      <c r="H153" s="18">
        <v>5351.0</v>
      </c>
      <c r="I153" s="18">
        <v>0.0</v>
      </c>
      <c r="J153" s="18">
        <v>23.21576</v>
      </c>
      <c r="K153" s="18">
        <v>21.57703</v>
      </c>
      <c r="L153" s="18">
        <v>21.86673</v>
      </c>
      <c r="M153" s="18">
        <v>10.22458</v>
      </c>
      <c r="N153" s="18">
        <v>0.473864</v>
      </c>
      <c r="O153" s="18">
        <v>0.486111</v>
      </c>
      <c r="P153" s="18">
        <v>0.6</v>
      </c>
      <c r="Q153" s="18">
        <v>1.362994</v>
      </c>
      <c r="R153" s="18">
        <v>1.826573</v>
      </c>
      <c r="S153" s="18">
        <v>3.068706</v>
      </c>
      <c r="T153" s="18">
        <v>0.486111</v>
      </c>
      <c r="U153" s="18">
        <v>0.6</v>
      </c>
      <c r="V153" s="18">
        <v>1.362994</v>
      </c>
      <c r="W153" s="18">
        <v>1.826573</v>
      </c>
      <c r="X153" s="18">
        <v>3.068706</v>
      </c>
      <c r="Y153" s="18">
        <v>2.397448</v>
      </c>
      <c r="Z153" s="18">
        <v>0.146752</v>
      </c>
      <c r="AA153" s="18">
        <v>0.608033</v>
      </c>
      <c r="AB153" s="18">
        <v>0.665745</v>
      </c>
      <c r="AC153" s="18">
        <v>1.137391</v>
      </c>
      <c r="AD153" s="18">
        <v>5.622099</v>
      </c>
      <c r="AE153" s="18">
        <v>5.646151</v>
      </c>
      <c r="AF153" s="18">
        <v>6.762857</v>
      </c>
      <c r="AG153" s="18">
        <v>6.74817</v>
      </c>
      <c r="AH153" s="18">
        <v>0.822472</v>
      </c>
      <c r="AI153" s="18">
        <v>2.340114</v>
      </c>
      <c r="AJ153" s="18">
        <v>3.508074</v>
      </c>
      <c r="AK153" s="18">
        <v>4.338341</v>
      </c>
      <c r="AL153" s="19" t="s">
        <v>58</v>
      </c>
      <c r="AM153" s="19"/>
      <c r="AN153" s="19"/>
      <c r="AO153" s="19"/>
      <c r="AP153" s="19"/>
      <c r="AQ153" s="19"/>
    </row>
    <row r="154" hidden="1">
      <c r="A154" s="22" t="s">
        <v>1181</v>
      </c>
      <c r="B154" s="22" t="s">
        <v>1193</v>
      </c>
      <c r="C154" s="22" t="s">
        <v>1175</v>
      </c>
      <c r="D154" s="22" t="s">
        <v>1190</v>
      </c>
      <c r="E154" s="22" t="s">
        <v>75</v>
      </c>
      <c r="F154" s="18">
        <v>26.0</v>
      </c>
      <c r="G154" s="18">
        <v>3.0</v>
      </c>
      <c r="H154" s="18">
        <v>4510.0</v>
      </c>
      <c r="I154" s="18">
        <v>166.0</v>
      </c>
      <c r="J154" s="18">
        <v>19.27452</v>
      </c>
      <c r="K154" s="18">
        <v>15.92348</v>
      </c>
      <c r="L154" s="18">
        <v>15.88217</v>
      </c>
      <c r="M154" s="18">
        <v>8.670074</v>
      </c>
      <c r="N154" s="18">
        <v>0.544484</v>
      </c>
      <c r="O154" s="18">
        <v>0.133333</v>
      </c>
      <c r="P154" s="18">
        <v>0.191209</v>
      </c>
      <c r="Q154" s="18">
        <v>0.233333</v>
      </c>
      <c r="R154" s="18">
        <v>0.59408</v>
      </c>
      <c r="S154" s="18">
        <v>1.443109</v>
      </c>
      <c r="T154" s="18">
        <v>0.191209</v>
      </c>
      <c r="U154" s="18">
        <v>0.233333</v>
      </c>
      <c r="V154" s="18">
        <v>0.233333</v>
      </c>
      <c r="W154" s="18">
        <v>0.59408</v>
      </c>
      <c r="X154" s="18">
        <v>2.478097</v>
      </c>
      <c r="Y154" s="18">
        <v>1.137391</v>
      </c>
      <c r="Z154" s="18">
        <v>0.146752</v>
      </c>
      <c r="AA154" s="18">
        <v>0.608033</v>
      </c>
      <c r="AB154" s="18">
        <v>0.665745</v>
      </c>
      <c r="AC154" s="18">
        <v>1.137391</v>
      </c>
      <c r="AD154" s="18">
        <v>2.708493</v>
      </c>
      <c r="AE154" s="18">
        <v>2.733229</v>
      </c>
      <c r="AF154" s="18">
        <v>4.678482</v>
      </c>
      <c r="AG154" s="18">
        <v>5.620519</v>
      </c>
      <c r="AH154" s="18">
        <v>0.822472</v>
      </c>
      <c r="AI154" s="18">
        <v>2.340114</v>
      </c>
      <c r="AJ154" s="18">
        <v>3.508074</v>
      </c>
      <c r="AK154" s="18">
        <v>4.338341</v>
      </c>
      <c r="AL154" s="19" t="s">
        <v>58</v>
      </c>
      <c r="AM154" s="19"/>
      <c r="AN154" s="19"/>
      <c r="AO154" s="19"/>
      <c r="AP154" s="19"/>
      <c r="AQ154" s="19"/>
    </row>
    <row r="155" hidden="1">
      <c r="A155" s="22" t="s">
        <v>1183</v>
      </c>
      <c r="B155" s="22" t="s">
        <v>1194</v>
      </c>
      <c r="C155" s="22" t="s">
        <v>1175</v>
      </c>
      <c r="D155" s="22" t="s">
        <v>1190</v>
      </c>
      <c r="E155" s="22" t="s">
        <v>60</v>
      </c>
      <c r="F155" s="18">
        <v>158.0</v>
      </c>
      <c r="G155" s="18">
        <v>3.0</v>
      </c>
      <c r="H155" s="18">
        <v>20652.0</v>
      </c>
      <c r="I155" s="18">
        <v>57.0</v>
      </c>
      <c r="J155" s="18">
        <v>74.42118</v>
      </c>
      <c r="K155" s="18">
        <v>70.5523</v>
      </c>
      <c r="L155" s="18">
        <v>70.975</v>
      </c>
      <c r="M155" s="18">
        <v>39.90222</v>
      </c>
      <c r="N155" s="18">
        <v>0.565569</v>
      </c>
      <c r="O155" s="18">
        <v>0.0</v>
      </c>
      <c r="P155" s="18">
        <v>0.128321</v>
      </c>
      <c r="Q155" s="18">
        <v>0.204009</v>
      </c>
      <c r="R155" s="18">
        <v>0.463072</v>
      </c>
      <c r="S155" s="18">
        <v>0.832702</v>
      </c>
      <c r="T155" s="18">
        <v>0.125</v>
      </c>
      <c r="U155" s="18">
        <v>0.197073</v>
      </c>
      <c r="V155" s="18">
        <v>0.245421</v>
      </c>
      <c r="W155" s="18">
        <v>0.546975</v>
      </c>
      <c r="X155" s="18">
        <v>0.92257</v>
      </c>
      <c r="Y155" s="18">
        <v>0.705523</v>
      </c>
      <c r="Z155" s="18">
        <v>0.146752</v>
      </c>
      <c r="AA155" s="18">
        <v>0.608033</v>
      </c>
      <c r="AB155" s="18">
        <v>0.665745</v>
      </c>
      <c r="AC155" s="18">
        <v>1.137391</v>
      </c>
      <c r="AD155" s="18">
        <v>0.963542</v>
      </c>
      <c r="AE155" s="18">
        <v>1.038964</v>
      </c>
      <c r="AF155" s="18">
        <v>1.928436</v>
      </c>
      <c r="AG155" s="18">
        <v>2.805134</v>
      </c>
      <c r="AH155" s="18">
        <v>0.822472</v>
      </c>
      <c r="AI155" s="18">
        <v>2.340114</v>
      </c>
      <c r="AJ155" s="18">
        <v>3.508074</v>
      </c>
      <c r="AK155" s="18">
        <v>4.338341</v>
      </c>
      <c r="AL155" s="19" t="s">
        <v>58</v>
      </c>
      <c r="AM155" s="19"/>
      <c r="AN155" s="19"/>
      <c r="AO155" s="19"/>
      <c r="AP155" s="19"/>
      <c r="AQ155" s="19"/>
    </row>
    <row r="156" hidden="1">
      <c r="A156" s="22" t="s">
        <v>1185</v>
      </c>
      <c r="B156" s="22" t="s">
        <v>1195</v>
      </c>
      <c r="C156" s="22" t="s">
        <v>1175</v>
      </c>
      <c r="D156" s="22" t="s">
        <v>1190</v>
      </c>
      <c r="E156" s="20">
        <v>46300.0</v>
      </c>
      <c r="F156" s="18">
        <v>8.0</v>
      </c>
      <c r="G156" s="18">
        <v>0.0</v>
      </c>
      <c r="H156" s="18">
        <v>1859.0</v>
      </c>
      <c r="I156" s="18">
        <v>0.0</v>
      </c>
      <c r="J156" s="18">
        <v>17.2199</v>
      </c>
      <c r="K156" s="18">
        <v>16.18256</v>
      </c>
      <c r="L156" s="18">
        <v>18.78291</v>
      </c>
      <c r="M156" s="18">
        <v>16.11589</v>
      </c>
      <c r="N156" s="18">
        <v>0.99588</v>
      </c>
      <c r="O156" s="18">
        <v>0.0</v>
      </c>
      <c r="P156" s="18">
        <v>0.0</v>
      </c>
      <c r="Q156" s="18">
        <v>0.0</v>
      </c>
      <c r="R156" s="18">
        <v>0.0</v>
      </c>
      <c r="S156" s="18">
        <v>0.066667</v>
      </c>
      <c r="T156" s="18">
        <v>0.066667</v>
      </c>
      <c r="U156" s="18">
        <v>0.066667</v>
      </c>
      <c r="V156" s="18">
        <v>0.066667</v>
      </c>
      <c r="W156" s="18">
        <v>6.481171</v>
      </c>
      <c r="X156" s="18">
        <v>9.634719</v>
      </c>
      <c r="Y156" s="18">
        <v>2.311794</v>
      </c>
      <c r="Z156" s="18">
        <v>0.146752</v>
      </c>
      <c r="AA156" s="18">
        <v>0.608033</v>
      </c>
      <c r="AB156" s="18">
        <v>0.665745</v>
      </c>
      <c r="AC156" s="18">
        <v>1.137391</v>
      </c>
      <c r="AD156" s="18">
        <v>2.286111</v>
      </c>
      <c r="AE156" s="18">
        <v>9.349282</v>
      </c>
      <c r="AF156" s="18">
        <v>10.19788</v>
      </c>
      <c r="AG156" s="18">
        <v>6.066643</v>
      </c>
      <c r="AH156" s="18">
        <v>0.822472</v>
      </c>
      <c r="AI156" s="18">
        <v>2.340114</v>
      </c>
      <c r="AJ156" s="18">
        <v>3.508074</v>
      </c>
      <c r="AK156" s="18">
        <v>4.338341</v>
      </c>
      <c r="AL156" s="19" t="s">
        <v>58</v>
      </c>
      <c r="AM156" s="19"/>
      <c r="AN156" s="19"/>
      <c r="AO156" s="19"/>
      <c r="AP156" s="19"/>
      <c r="AQ156" s="19"/>
    </row>
    <row r="157" hidden="1">
      <c r="A157" s="22" t="s">
        <v>1187</v>
      </c>
      <c r="B157" s="22" t="s">
        <v>1196</v>
      </c>
      <c r="C157" s="22" t="s">
        <v>1175</v>
      </c>
      <c r="D157" s="22" t="s">
        <v>1190</v>
      </c>
      <c r="E157" s="22" t="s">
        <v>62</v>
      </c>
      <c r="F157" s="18">
        <v>56.0</v>
      </c>
      <c r="G157" s="18">
        <v>56.0</v>
      </c>
      <c r="H157" s="18">
        <v>4595.0</v>
      </c>
      <c r="I157" s="18">
        <v>4595.0</v>
      </c>
      <c r="J157" s="18">
        <v>0.0</v>
      </c>
      <c r="K157" s="18">
        <v>0.0</v>
      </c>
      <c r="L157" s="18">
        <v>0.0</v>
      </c>
      <c r="M157" s="18">
        <v>0.0</v>
      </c>
      <c r="N157" s="18">
        <v>0.0</v>
      </c>
      <c r="O157" s="18">
        <v>0.0</v>
      </c>
      <c r="P157" s="18">
        <v>0.0</v>
      </c>
      <c r="Q157" s="18">
        <v>0.0</v>
      </c>
      <c r="R157" s="18">
        <v>0.0</v>
      </c>
      <c r="S157" s="18">
        <v>0.0</v>
      </c>
      <c r="T157" s="18">
        <v>0.0</v>
      </c>
      <c r="U157" s="18">
        <v>0.0</v>
      </c>
      <c r="V157" s="18">
        <v>0.0</v>
      </c>
      <c r="W157" s="18">
        <v>0.0</v>
      </c>
      <c r="X157" s="18">
        <v>0.0</v>
      </c>
      <c r="Y157" s="18">
        <v>0.0</v>
      </c>
      <c r="Z157" s="18">
        <v>0.146752</v>
      </c>
      <c r="AA157" s="18">
        <v>0.608033</v>
      </c>
      <c r="AB157" s="18">
        <v>0.665745</v>
      </c>
      <c r="AC157" s="18">
        <v>1.137391</v>
      </c>
      <c r="AD157" s="18">
        <v>0.0</v>
      </c>
      <c r="AE157" s="18">
        <v>0.0</v>
      </c>
      <c r="AF157" s="18">
        <v>0.0</v>
      </c>
      <c r="AG157" s="18">
        <v>0.0</v>
      </c>
      <c r="AH157" s="18">
        <v>0.822472</v>
      </c>
      <c r="AI157" s="18">
        <v>2.340114</v>
      </c>
      <c r="AJ157" s="18">
        <v>3.508074</v>
      </c>
      <c r="AK157" s="18">
        <v>4.338341</v>
      </c>
      <c r="AL157" s="19" t="s">
        <v>58</v>
      </c>
      <c r="AM157" s="19"/>
      <c r="AN157" s="19"/>
      <c r="AO157" s="19"/>
      <c r="AP157" s="19"/>
      <c r="AQ157" s="19"/>
    </row>
    <row r="158" hidden="1">
      <c r="A158" s="22" t="s">
        <v>828</v>
      </c>
      <c r="B158" s="22" t="s">
        <v>829</v>
      </c>
      <c r="C158" s="22" t="s">
        <v>830</v>
      </c>
      <c r="D158" s="22" t="s">
        <v>831</v>
      </c>
      <c r="E158" s="22" t="s">
        <v>75</v>
      </c>
      <c r="F158" s="18">
        <v>1.0</v>
      </c>
      <c r="G158" s="18">
        <v>0.0</v>
      </c>
      <c r="H158" s="18">
        <v>160.0</v>
      </c>
      <c r="I158" s="18">
        <v>0.0</v>
      </c>
      <c r="J158" s="18">
        <v>6.433788</v>
      </c>
      <c r="K158" s="18">
        <v>7.321268</v>
      </c>
      <c r="L158" s="18">
        <v>13.67243</v>
      </c>
      <c r="M158" s="18">
        <v>7.321268</v>
      </c>
      <c r="N158" s="18">
        <v>1.0</v>
      </c>
      <c r="O158" s="18">
        <v>0.0</v>
      </c>
      <c r="P158" s="18">
        <v>0.0</v>
      </c>
      <c r="Q158" s="18">
        <v>0.0</v>
      </c>
      <c r="R158" s="18">
        <v>7.321268</v>
      </c>
      <c r="S158" s="18">
        <v>7.321268</v>
      </c>
      <c r="T158" s="18">
        <v>7.321268</v>
      </c>
      <c r="U158" s="18">
        <v>7.321268</v>
      </c>
      <c r="V158" s="18">
        <v>7.321268</v>
      </c>
      <c r="W158" s="18">
        <v>7.321268</v>
      </c>
      <c r="X158" s="18">
        <v>7.321268</v>
      </c>
      <c r="Y158" s="18">
        <v>3.660634</v>
      </c>
      <c r="Z158" s="18">
        <v>7.321268</v>
      </c>
      <c r="AA158" s="18">
        <v>15.73689</v>
      </c>
      <c r="AB158" s="18">
        <v>7.599217</v>
      </c>
      <c r="AC158" s="18">
        <v>9.568509</v>
      </c>
      <c r="AD158" s="18">
        <v>7.321268</v>
      </c>
      <c r="AE158" s="18">
        <v>7.321268</v>
      </c>
      <c r="AF158" s="18">
        <v>3.660634</v>
      </c>
      <c r="AG158" s="18">
        <v>3.660634</v>
      </c>
      <c r="AH158" s="18">
        <v>7.321268</v>
      </c>
      <c r="AI158" s="18">
        <v>20.06414</v>
      </c>
      <c r="AJ158" s="18">
        <v>30.82778</v>
      </c>
      <c r="AK158" s="18">
        <v>9.568509</v>
      </c>
      <c r="AL158" s="19" t="s">
        <v>58</v>
      </c>
      <c r="AM158" s="19"/>
      <c r="AN158" s="19"/>
      <c r="AO158" s="19"/>
      <c r="AP158" s="19"/>
      <c r="AQ158" s="19"/>
    </row>
    <row r="159" hidden="1">
      <c r="A159" s="22" t="s">
        <v>832</v>
      </c>
      <c r="B159" s="22" t="s">
        <v>833</v>
      </c>
      <c r="C159" s="22" t="s">
        <v>830</v>
      </c>
      <c r="D159" s="22" t="s">
        <v>831</v>
      </c>
      <c r="E159" s="22" t="s">
        <v>60</v>
      </c>
      <c r="F159" s="18">
        <v>3.0</v>
      </c>
      <c r="G159" s="18">
        <v>0.0</v>
      </c>
      <c r="H159" s="18">
        <v>451.0</v>
      </c>
      <c r="I159" s="18">
        <v>0.0</v>
      </c>
      <c r="J159" s="18">
        <v>43.93462</v>
      </c>
      <c r="K159" s="18">
        <v>38.27404</v>
      </c>
      <c r="L159" s="18">
        <v>35.87864</v>
      </c>
      <c r="M159" s="18">
        <v>20.06414</v>
      </c>
      <c r="N159" s="18">
        <v>0.524223</v>
      </c>
      <c r="O159" s="18">
        <v>0.0</v>
      </c>
      <c r="P159" s="18">
        <v>0.0</v>
      </c>
      <c r="Q159" s="18">
        <v>2.473007</v>
      </c>
      <c r="R159" s="18">
        <v>15.73689</v>
      </c>
      <c r="S159" s="18">
        <v>15.73689</v>
      </c>
      <c r="T159" s="18">
        <v>2.473007</v>
      </c>
      <c r="U159" s="18">
        <v>2.473007</v>
      </c>
      <c r="V159" s="18">
        <v>2.473007</v>
      </c>
      <c r="W159" s="18">
        <v>15.73689</v>
      </c>
      <c r="X159" s="18">
        <v>20.06414</v>
      </c>
      <c r="Y159" s="18">
        <v>9.568509</v>
      </c>
      <c r="Z159" s="18">
        <v>7.321268</v>
      </c>
      <c r="AA159" s="18">
        <v>15.73689</v>
      </c>
      <c r="AB159" s="18">
        <v>7.599217</v>
      </c>
      <c r="AC159" s="18">
        <v>9.568509</v>
      </c>
      <c r="AD159" s="18">
        <v>15.73689</v>
      </c>
      <c r="AE159" s="18">
        <v>15.73689</v>
      </c>
      <c r="AF159" s="18">
        <v>9.568509</v>
      </c>
      <c r="AG159" s="18">
        <v>9.568509</v>
      </c>
      <c r="AH159" s="18">
        <v>7.321268</v>
      </c>
      <c r="AI159" s="18">
        <v>20.06414</v>
      </c>
      <c r="AJ159" s="18">
        <v>30.82778</v>
      </c>
      <c r="AK159" s="18">
        <v>9.568509</v>
      </c>
      <c r="AL159" s="19" t="s">
        <v>58</v>
      </c>
      <c r="AM159" s="19"/>
      <c r="AN159" s="19"/>
      <c r="AO159" s="19"/>
      <c r="AP159" s="19"/>
      <c r="AQ159" s="19"/>
    </row>
    <row r="160" hidden="1">
      <c r="A160" s="22" t="s">
        <v>886</v>
      </c>
      <c r="B160" s="22" t="s">
        <v>887</v>
      </c>
      <c r="C160" s="22" t="s">
        <v>888</v>
      </c>
      <c r="D160" s="22" t="s">
        <v>889</v>
      </c>
      <c r="E160" s="22" t="s">
        <v>62</v>
      </c>
      <c r="F160" s="18">
        <v>0.0</v>
      </c>
      <c r="G160" s="18">
        <v>0.0</v>
      </c>
      <c r="H160" s="18">
        <v>0.0</v>
      </c>
      <c r="I160" s="18">
        <v>0.0</v>
      </c>
      <c r="J160" s="18">
        <v>0.0</v>
      </c>
      <c r="K160" s="18">
        <v>0.0</v>
      </c>
      <c r="L160" s="18">
        <v>0.0</v>
      </c>
      <c r="M160" s="18">
        <v>0.0</v>
      </c>
      <c r="N160" s="18">
        <v>0.0</v>
      </c>
      <c r="O160" s="18">
        <v>0.0</v>
      </c>
      <c r="P160" s="18">
        <v>0.0</v>
      </c>
      <c r="Q160" s="18">
        <v>0.0</v>
      </c>
      <c r="R160" s="18">
        <v>0.0</v>
      </c>
      <c r="S160" s="18">
        <v>0.0</v>
      </c>
      <c r="T160" s="18">
        <v>0.0</v>
      </c>
      <c r="U160" s="18">
        <v>0.0</v>
      </c>
      <c r="V160" s="18">
        <v>0.0</v>
      </c>
      <c r="W160" s="18">
        <v>0.0</v>
      </c>
      <c r="X160" s="18">
        <v>0.0</v>
      </c>
      <c r="Y160" s="18">
        <v>0.0</v>
      </c>
      <c r="Z160" s="18">
        <v>0.0</v>
      </c>
      <c r="AA160" s="18">
        <v>0.0</v>
      </c>
      <c r="AB160" s="18">
        <v>0.0</v>
      </c>
      <c r="AC160" s="18">
        <v>0.0</v>
      </c>
      <c r="AD160" s="18">
        <v>0.0</v>
      </c>
      <c r="AE160" s="18">
        <v>0.0</v>
      </c>
      <c r="AF160" s="18">
        <v>0.0</v>
      </c>
      <c r="AG160" s="18">
        <v>0.0</v>
      </c>
      <c r="AH160" s="18">
        <v>1.737923</v>
      </c>
      <c r="AI160" s="18">
        <v>5.658116</v>
      </c>
      <c r="AJ160" s="18">
        <v>5.94056</v>
      </c>
      <c r="AK160" s="18">
        <v>3.962002</v>
      </c>
      <c r="AL160" s="19" t="s">
        <v>58</v>
      </c>
      <c r="AM160" s="19"/>
      <c r="AN160" s="19"/>
      <c r="AO160" s="19"/>
      <c r="AP160" s="19"/>
      <c r="AQ160" s="19"/>
    </row>
    <row r="161" hidden="1">
      <c r="A161" s="22" t="s">
        <v>2044</v>
      </c>
      <c r="B161" s="22" t="s">
        <v>2045</v>
      </c>
      <c r="C161" s="22" t="s">
        <v>2046</v>
      </c>
      <c r="D161" s="22" t="s">
        <v>2047</v>
      </c>
      <c r="E161" s="22" t="s">
        <v>62</v>
      </c>
      <c r="F161" s="18">
        <v>1.0</v>
      </c>
      <c r="G161" s="18">
        <v>1.0</v>
      </c>
      <c r="H161" s="18">
        <v>224.0</v>
      </c>
      <c r="I161" s="18">
        <v>224.0</v>
      </c>
      <c r="J161" s="18">
        <v>0.0</v>
      </c>
      <c r="K161" s="18">
        <v>0.0</v>
      </c>
      <c r="L161" s="18">
        <v>0.0</v>
      </c>
      <c r="M161" s="18">
        <v>0.0</v>
      </c>
      <c r="N161" s="18">
        <v>0.0</v>
      </c>
      <c r="O161" s="18">
        <v>0.0</v>
      </c>
      <c r="P161" s="18">
        <v>0.0</v>
      </c>
      <c r="Q161" s="18">
        <v>0.0</v>
      </c>
      <c r="R161" s="18">
        <v>0.0</v>
      </c>
      <c r="S161" s="18">
        <v>0.0</v>
      </c>
      <c r="T161" s="18">
        <v>0.0</v>
      </c>
      <c r="U161" s="18">
        <v>0.0</v>
      </c>
      <c r="V161" s="18">
        <v>0.0</v>
      </c>
      <c r="W161" s="18">
        <v>0.0</v>
      </c>
      <c r="X161" s="18">
        <v>0.0</v>
      </c>
      <c r="Y161" s="18">
        <v>0.0</v>
      </c>
      <c r="Z161" s="18">
        <v>0.0</v>
      </c>
      <c r="AA161" s="18">
        <v>0.0</v>
      </c>
      <c r="AB161" s="18">
        <v>0.0</v>
      </c>
      <c r="AC161" s="18">
        <v>0.0</v>
      </c>
      <c r="AD161" s="18">
        <v>0.0</v>
      </c>
      <c r="AE161" s="18">
        <v>0.0</v>
      </c>
      <c r="AF161" s="18">
        <v>0.0</v>
      </c>
      <c r="AG161" s="18">
        <v>0.0</v>
      </c>
      <c r="AH161" s="18">
        <v>0.0</v>
      </c>
      <c r="AI161" s="18">
        <v>0.0</v>
      </c>
      <c r="AJ161" s="18">
        <v>0.0</v>
      </c>
      <c r="AK161" s="18">
        <v>0.0</v>
      </c>
      <c r="AL161" s="19" t="s">
        <v>58</v>
      </c>
      <c r="AM161" s="19"/>
      <c r="AN161" s="19"/>
      <c r="AO161" s="19"/>
      <c r="AP161" s="19"/>
      <c r="AQ161" s="19"/>
    </row>
    <row r="162" hidden="1">
      <c r="A162" s="22" t="s">
        <v>893</v>
      </c>
      <c r="B162" s="22" t="s">
        <v>894</v>
      </c>
      <c r="C162" s="22" t="s">
        <v>888</v>
      </c>
      <c r="D162" s="22" t="s">
        <v>892</v>
      </c>
      <c r="E162" s="17">
        <v>46310.0</v>
      </c>
      <c r="F162" s="18">
        <v>4.0</v>
      </c>
      <c r="G162" s="18">
        <v>0.0</v>
      </c>
      <c r="H162" s="18">
        <v>1387.0</v>
      </c>
      <c r="I162" s="18">
        <v>0.0</v>
      </c>
      <c r="J162" s="18">
        <v>6.371368</v>
      </c>
      <c r="K162" s="18">
        <v>6.882226</v>
      </c>
      <c r="L162" s="18">
        <v>7.020542</v>
      </c>
      <c r="M162" s="18">
        <v>6.882226</v>
      </c>
      <c r="N162" s="18">
        <v>1.0</v>
      </c>
      <c r="O162" s="18">
        <v>6.882226</v>
      </c>
      <c r="P162" s="18">
        <v>6.882226</v>
      </c>
      <c r="Q162" s="18">
        <v>6.882226</v>
      </c>
      <c r="R162" s="18">
        <v>6.882226</v>
      </c>
      <c r="S162" s="18">
        <v>6.882226</v>
      </c>
      <c r="T162" s="18">
        <v>6.882226</v>
      </c>
      <c r="U162" s="18">
        <v>6.882226</v>
      </c>
      <c r="V162" s="18">
        <v>6.882226</v>
      </c>
      <c r="W162" s="18">
        <v>6.882226</v>
      </c>
      <c r="X162" s="18">
        <v>6.882226</v>
      </c>
      <c r="Y162" s="18">
        <v>6.882226</v>
      </c>
      <c r="Z162" s="18">
        <v>2.567638</v>
      </c>
      <c r="AA162" s="18">
        <v>3.310641</v>
      </c>
      <c r="AB162" s="18">
        <v>8.246857</v>
      </c>
      <c r="AC162" s="18">
        <v>6.882226</v>
      </c>
      <c r="AD162" s="18">
        <v>9.154758</v>
      </c>
      <c r="AE162" s="18">
        <v>10.54094</v>
      </c>
      <c r="AF162" s="18">
        <v>9.544453</v>
      </c>
      <c r="AG162" s="18">
        <v>7.485815</v>
      </c>
      <c r="AH162" s="18">
        <v>1.737923</v>
      </c>
      <c r="AI162" s="18">
        <v>5.658116</v>
      </c>
      <c r="AJ162" s="18">
        <v>5.94056</v>
      </c>
      <c r="AK162" s="18">
        <v>3.962002</v>
      </c>
      <c r="AL162" s="19" t="s">
        <v>58</v>
      </c>
      <c r="AM162" s="19"/>
      <c r="AN162" s="19"/>
      <c r="AO162" s="19"/>
      <c r="AP162" s="19"/>
      <c r="AQ162" s="19"/>
    </row>
    <row r="163" hidden="1">
      <c r="A163" s="22" t="s">
        <v>895</v>
      </c>
      <c r="B163" s="22" t="s">
        <v>896</v>
      </c>
      <c r="C163" s="22" t="s">
        <v>888</v>
      </c>
      <c r="D163" s="22" t="s">
        <v>892</v>
      </c>
      <c r="E163" s="22" t="s">
        <v>72</v>
      </c>
      <c r="F163" s="18">
        <v>3.0</v>
      </c>
      <c r="G163" s="18">
        <v>0.0</v>
      </c>
      <c r="H163" s="18">
        <v>948.0</v>
      </c>
      <c r="I163" s="18">
        <v>0.0</v>
      </c>
      <c r="J163" s="18">
        <v>7.054107</v>
      </c>
      <c r="K163" s="18">
        <v>7.832439</v>
      </c>
      <c r="L163" s="18">
        <v>8.178956</v>
      </c>
      <c r="M163" s="18">
        <v>3.310641</v>
      </c>
      <c r="N163" s="18">
        <v>0.422683</v>
      </c>
      <c r="O163" s="18">
        <v>1.95416</v>
      </c>
      <c r="P163" s="18">
        <v>1.95416</v>
      </c>
      <c r="Q163" s="18">
        <v>1.95416</v>
      </c>
      <c r="R163" s="18">
        <v>2.567638</v>
      </c>
      <c r="S163" s="18">
        <v>3.310641</v>
      </c>
      <c r="T163" s="18">
        <v>1.95416</v>
      </c>
      <c r="U163" s="18">
        <v>1.95416</v>
      </c>
      <c r="V163" s="18">
        <v>1.95416</v>
      </c>
      <c r="W163" s="18">
        <v>2.567638</v>
      </c>
      <c r="X163" s="18">
        <v>3.310641</v>
      </c>
      <c r="Y163" s="18">
        <v>2.610813</v>
      </c>
      <c r="Z163" s="18">
        <v>2.567638</v>
      </c>
      <c r="AA163" s="18">
        <v>3.310641</v>
      </c>
      <c r="AB163" s="18">
        <v>8.246857</v>
      </c>
      <c r="AC163" s="18">
        <v>6.882226</v>
      </c>
      <c r="AD163" s="18">
        <v>4.3807</v>
      </c>
      <c r="AE163" s="18">
        <v>4.802274</v>
      </c>
      <c r="AF163" s="18">
        <v>8.807742</v>
      </c>
      <c r="AG163" s="18">
        <v>5.437256</v>
      </c>
      <c r="AH163" s="18">
        <v>1.737923</v>
      </c>
      <c r="AI163" s="18">
        <v>5.658116</v>
      </c>
      <c r="AJ163" s="18">
        <v>5.94056</v>
      </c>
      <c r="AK163" s="18">
        <v>3.962002</v>
      </c>
      <c r="AL163" s="19" t="s">
        <v>58</v>
      </c>
      <c r="AM163" s="19"/>
      <c r="AN163" s="19"/>
      <c r="AO163" s="19"/>
      <c r="AP163" s="19"/>
      <c r="AQ163" s="19"/>
    </row>
    <row r="164" hidden="1">
      <c r="A164" s="22" t="s">
        <v>897</v>
      </c>
      <c r="B164" s="22" t="s">
        <v>898</v>
      </c>
      <c r="C164" s="22" t="s">
        <v>888</v>
      </c>
      <c r="D164" s="22" t="s">
        <v>892</v>
      </c>
      <c r="E164" s="22" t="s">
        <v>75</v>
      </c>
      <c r="F164" s="18">
        <v>3.0</v>
      </c>
      <c r="G164" s="18">
        <v>0.0</v>
      </c>
      <c r="H164" s="18">
        <v>3215.0</v>
      </c>
      <c r="I164" s="18">
        <v>0.0</v>
      </c>
      <c r="J164" s="18">
        <v>61.90973</v>
      </c>
      <c r="K164" s="18">
        <v>57.25523</v>
      </c>
      <c r="L164" s="18">
        <v>51.20418</v>
      </c>
      <c r="M164" s="18">
        <v>40.35663</v>
      </c>
      <c r="N164" s="18">
        <v>0.704855</v>
      </c>
      <c r="O164" s="18">
        <v>1.0</v>
      </c>
      <c r="P164" s="18">
        <v>1.0</v>
      </c>
      <c r="Q164" s="18">
        <v>3.370728</v>
      </c>
      <c r="R164" s="18">
        <v>12.52787</v>
      </c>
      <c r="S164" s="18">
        <v>12.52787</v>
      </c>
      <c r="T164" s="18">
        <v>1.0</v>
      </c>
      <c r="U164" s="18">
        <v>1.0</v>
      </c>
      <c r="V164" s="18">
        <v>3.370728</v>
      </c>
      <c r="W164" s="18">
        <v>12.52787</v>
      </c>
      <c r="X164" s="18">
        <v>12.52787</v>
      </c>
      <c r="Y164" s="18">
        <v>14.31381</v>
      </c>
      <c r="Z164" s="18">
        <v>2.567638</v>
      </c>
      <c r="AA164" s="18">
        <v>3.310641</v>
      </c>
      <c r="AB164" s="18">
        <v>8.246857</v>
      </c>
      <c r="AC164" s="18">
        <v>6.882226</v>
      </c>
      <c r="AD164" s="18">
        <v>3.718719</v>
      </c>
      <c r="AE164" s="18">
        <v>4.26358</v>
      </c>
      <c r="AF164" s="18">
        <v>8.713984</v>
      </c>
      <c r="AG164" s="18">
        <v>8.501264</v>
      </c>
      <c r="AH164" s="18">
        <v>1.737923</v>
      </c>
      <c r="AI164" s="18">
        <v>5.658116</v>
      </c>
      <c r="AJ164" s="18">
        <v>5.94056</v>
      </c>
      <c r="AK164" s="18">
        <v>3.962002</v>
      </c>
      <c r="AL164" s="19" t="s">
        <v>58</v>
      </c>
      <c r="AM164" s="19"/>
      <c r="AN164" s="19"/>
      <c r="AO164" s="19"/>
      <c r="AP164" s="19"/>
      <c r="AQ164" s="19"/>
    </row>
    <row r="165" hidden="1">
      <c r="A165" s="22" t="s">
        <v>899</v>
      </c>
      <c r="B165" s="22" t="s">
        <v>900</v>
      </c>
      <c r="C165" s="22" t="s">
        <v>888</v>
      </c>
      <c r="D165" s="22" t="s">
        <v>892</v>
      </c>
      <c r="E165" s="22" t="s">
        <v>60</v>
      </c>
      <c r="F165" s="18">
        <v>9.0</v>
      </c>
      <c r="G165" s="18">
        <v>0.0</v>
      </c>
      <c r="H165" s="18">
        <v>1174.0</v>
      </c>
      <c r="I165" s="18">
        <v>0.0</v>
      </c>
      <c r="J165" s="18">
        <v>39.22163</v>
      </c>
      <c r="K165" s="18">
        <v>32.2618</v>
      </c>
      <c r="L165" s="18">
        <v>30.35974</v>
      </c>
      <c r="M165" s="18">
        <v>20.08121</v>
      </c>
      <c r="N165" s="18">
        <v>0.622445</v>
      </c>
      <c r="O165" s="18">
        <v>0.875805</v>
      </c>
      <c r="P165" s="18">
        <v>0.955243</v>
      </c>
      <c r="Q165" s="18">
        <v>1.193335</v>
      </c>
      <c r="R165" s="18">
        <v>1.946038</v>
      </c>
      <c r="S165" s="18">
        <v>3.027313</v>
      </c>
      <c r="T165" s="18">
        <v>0.875805</v>
      </c>
      <c r="U165" s="18">
        <v>0.955243</v>
      </c>
      <c r="V165" s="18">
        <v>1.193335</v>
      </c>
      <c r="W165" s="18">
        <v>1.946038</v>
      </c>
      <c r="X165" s="18">
        <v>3.027313</v>
      </c>
      <c r="Y165" s="18">
        <v>3.584645</v>
      </c>
      <c r="Z165" s="18">
        <v>2.567638</v>
      </c>
      <c r="AA165" s="18">
        <v>3.310641</v>
      </c>
      <c r="AB165" s="18">
        <v>8.246857</v>
      </c>
      <c r="AC165" s="18">
        <v>6.882226</v>
      </c>
      <c r="AD165" s="18">
        <v>3.016419</v>
      </c>
      <c r="AE165" s="18">
        <v>3.174701</v>
      </c>
      <c r="AF165" s="18">
        <v>4.012539</v>
      </c>
      <c r="AG165" s="18">
        <v>3.72568</v>
      </c>
      <c r="AH165" s="18">
        <v>1.737923</v>
      </c>
      <c r="AI165" s="18">
        <v>5.658116</v>
      </c>
      <c r="AJ165" s="18">
        <v>5.94056</v>
      </c>
      <c r="AK165" s="18">
        <v>3.962002</v>
      </c>
      <c r="AL165" s="19" t="s">
        <v>58</v>
      </c>
      <c r="AM165" s="19"/>
      <c r="AN165" s="19"/>
      <c r="AO165" s="19"/>
      <c r="AP165" s="19"/>
      <c r="AQ165" s="19"/>
    </row>
    <row r="166" hidden="1">
      <c r="A166" s="22" t="s">
        <v>901</v>
      </c>
      <c r="B166" s="22" t="s">
        <v>902</v>
      </c>
      <c r="C166" s="22" t="s">
        <v>888</v>
      </c>
      <c r="D166" s="22" t="s">
        <v>892</v>
      </c>
      <c r="E166" s="20">
        <v>46300.0</v>
      </c>
      <c r="F166" s="18">
        <v>4.0</v>
      </c>
      <c r="G166" s="18">
        <v>0.0</v>
      </c>
      <c r="H166" s="18">
        <v>6419.0</v>
      </c>
      <c r="I166" s="18">
        <v>0.0</v>
      </c>
      <c r="J166" s="18">
        <v>107.3896</v>
      </c>
      <c r="K166" s="18">
        <v>101.9397</v>
      </c>
      <c r="L166" s="18">
        <v>98.62243</v>
      </c>
      <c r="M166" s="18">
        <v>39.16784</v>
      </c>
      <c r="N166" s="18">
        <v>0.384225</v>
      </c>
      <c r="O166" s="18">
        <v>11.69368</v>
      </c>
      <c r="P166" s="18">
        <v>11.69368</v>
      </c>
      <c r="Q166" s="18">
        <v>19.22213</v>
      </c>
      <c r="R166" s="18">
        <v>31.85608</v>
      </c>
      <c r="S166" s="18">
        <v>31.85608</v>
      </c>
      <c r="T166" s="18">
        <v>11.69368</v>
      </c>
      <c r="U166" s="18">
        <v>11.69368</v>
      </c>
      <c r="V166" s="18">
        <v>19.22213</v>
      </c>
      <c r="W166" s="18">
        <v>31.85608</v>
      </c>
      <c r="X166" s="18">
        <v>31.85608</v>
      </c>
      <c r="Y166" s="18">
        <v>25.48493</v>
      </c>
      <c r="Z166" s="18">
        <v>2.567638</v>
      </c>
      <c r="AA166" s="18">
        <v>3.310641</v>
      </c>
      <c r="AB166" s="18">
        <v>8.246857</v>
      </c>
      <c r="AC166" s="18">
        <v>6.882226</v>
      </c>
      <c r="AD166" s="18">
        <v>6.712877</v>
      </c>
      <c r="AE166" s="18">
        <v>17.19081</v>
      </c>
      <c r="AF166" s="18">
        <v>12.45708</v>
      </c>
      <c r="AG166" s="18">
        <v>11.04455</v>
      </c>
      <c r="AH166" s="18">
        <v>1.737923</v>
      </c>
      <c r="AI166" s="18">
        <v>5.658116</v>
      </c>
      <c r="AJ166" s="18">
        <v>5.94056</v>
      </c>
      <c r="AK166" s="18">
        <v>3.962002</v>
      </c>
      <c r="AL166" s="19" t="s">
        <v>58</v>
      </c>
      <c r="AM166" s="19"/>
      <c r="AN166" s="19"/>
      <c r="AO166" s="19"/>
      <c r="AP166" s="19"/>
      <c r="AQ166" s="19"/>
    </row>
    <row r="167" hidden="1">
      <c r="A167" s="22" t="s">
        <v>886</v>
      </c>
      <c r="B167" s="22" t="s">
        <v>903</v>
      </c>
      <c r="C167" s="22" t="s">
        <v>888</v>
      </c>
      <c r="D167" s="22" t="s">
        <v>892</v>
      </c>
      <c r="E167" s="22" t="s">
        <v>62</v>
      </c>
      <c r="F167" s="18">
        <v>2.0</v>
      </c>
      <c r="G167" s="18">
        <v>2.0</v>
      </c>
      <c r="H167" s="18">
        <v>161.0</v>
      </c>
      <c r="I167" s="18">
        <v>161.0</v>
      </c>
      <c r="J167" s="18">
        <v>0.0</v>
      </c>
      <c r="K167" s="18">
        <v>0.0</v>
      </c>
      <c r="L167" s="18">
        <v>0.0</v>
      </c>
      <c r="M167" s="18">
        <v>0.0</v>
      </c>
      <c r="N167" s="18">
        <v>0.0</v>
      </c>
      <c r="O167" s="18">
        <v>0.0</v>
      </c>
      <c r="P167" s="18">
        <v>0.0</v>
      </c>
      <c r="Q167" s="18">
        <v>0.0</v>
      </c>
      <c r="R167" s="18">
        <v>0.0</v>
      </c>
      <c r="S167" s="18">
        <v>0.0</v>
      </c>
      <c r="T167" s="18">
        <v>0.0</v>
      </c>
      <c r="U167" s="18">
        <v>0.0</v>
      </c>
      <c r="V167" s="18">
        <v>0.0</v>
      </c>
      <c r="W167" s="18">
        <v>0.0</v>
      </c>
      <c r="X167" s="18">
        <v>0.0</v>
      </c>
      <c r="Y167" s="18">
        <v>0.0</v>
      </c>
      <c r="Z167" s="18">
        <v>2.567638</v>
      </c>
      <c r="AA167" s="18">
        <v>3.310641</v>
      </c>
      <c r="AB167" s="18">
        <v>8.246857</v>
      </c>
      <c r="AC167" s="18">
        <v>6.882226</v>
      </c>
      <c r="AD167" s="18">
        <v>0.0</v>
      </c>
      <c r="AE167" s="18">
        <v>0.0</v>
      </c>
      <c r="AF167" s="18">
        <v>0.0</v>
      </c>
      <c r="AG167" s="18">
        <v>0.0</v>
      </c>
      <c r="AH167" s="18">
        <v>1.737923</v>
      </c>
      <c r="AI167" s="18">
        <v>5.658116</v>
      </c>
      <c r="AJ167" s="18">
        <v>5.94056</v>
      </c>
      <c r="AK167" s="18">
        <v>3.962002</v>
      </c>
      <c r="AL167" s="19" t="s">
        <v>58</v>
      </c>
      <c r="AM167" s="19"/>
      <c r="AN167" s="19"/>
      <c r="AO167" s="19"/>
      <c r="AP167" s="19"/>
      <c r="AQ167" s="19"/>
    </row>
    <row r="168" hidden="1">
      <c r="A168" s="22" t="s">
        <v>800</v>
      </c>
      <c r="B168" s="22" t="s">
        <v>801</v>
      </c>
      <c r="C168" s="22" t="s">
        <v>798</v>
      </c>
      <c r="D168" s="22" t="s">
        <v>799</v>
      </c>
      <c r="E168" s="22" t="s">
        <v>72</v>
      </c>
      <c r="F168" s="18">
        <v>1.0</v>
      </c>
      <c r="G168" s="18">
        <v>0.0</v>
      </c>
      <c r="H168" s="18">
        <v>3085.0</v>
      </c>
      <c r="I168" s="18">
        <v>0.0</v>
      </c>
      <c r="J168" s="18">
        <v>246.9502</v>
      </c>
      <c r="K168" s="18">
        <v>246.4084</v>
      </c>
      <c r="L168" s="18">
        <v>196.1015</v>
      </c>
      <c r="M168" s="18">
        <v>246.4084</v>
      </c>
      <c r="N168" s="18">
        <v>1.0</v>
      </c>
      <c r="O168" s="18">
        <v>246.4084</v>
      </c>
      <c r="P168" s="18">
        <v>246.4084</v>
      </c>
      <c r="Q168" s="18">
        <v>246.4084</v>
      </c>
      <c r="R168" s="18">
        <v>246.4084</v>
      </c>
      <c r="S168" s="18">
        <v>246.4084</v>
      </c>
      <c r="T168" s="18">
        <v>246.4084</v>
      </c>
      <c r="U168" s="18">
        <v>246.4084</v>
      </c>
      <c r="V168" s="18">
        <v>246.4084</v>
      </c>
      <c r="W168" s="18">
        <v>246.4084</v>
      </c>
      <c r="X168" s="18">
        <v>246.4084</v>
      </c>
      <c r="Y168" s="18">
        <v>246.4084</v>
      </c>
      <c r="Z168" s="18">
        <v>107.8387</v>
      </c>
      <c r="AA168" s="18">
        <v>246.4084</v>
      </c>
      <c r="AB168" s="18">
        <v>88.56177</v>
      </c>
      <c r="AC168" s="18">
        <v>0.0</v>
      </c>
      <c r="AD168" s="18">
        <v>246.4084</v>
      </c>
      <c r="AE168" s="18">
        <v>246.4084</v>
      </c>
      <c r="AF168" s="18">
        <v>246.4084</v>
      </c>
      <c r="AG168" s="18">
        <v>246.4084</v>
      </c>
      <c r="AH168" s="18">
        <v>0.0</v>
      </c>
      <c r="AI168" s="18">
        <v>185.1632</v>
      </c>
      <c r="AJ168" s="18">
        <v>53.43424</v>
      </c>
      <c r="AK168" s="18">
        <v>0.0</v>
      </c>
      <c r="AL168" s="19" t="s">
        <v>58</v>
      </c>
      <c r="AM168" s="19"/>
      <c r="AN168" s="19"/>
      <c r="AO168" s="19"/>
      <c r="AP168" s="19"/>
      <c r="AQ168" s="19"/>
    </row>
    <row r="169" hidden="1">
      <c r="A169" s="22" t="s">
        <v>802</v>
      </c>
      <c r="B169" s="22" t="s">
        <v>803</v>
      </c>
      <c r="C169" s="22" t="s">
        <v>798</v>
      </c>
      <c r="D169" s="22" t="s">
        <v>799</v>
      </c>
      <c r="E169" s="22" t="s">
        <v>75</v>
      </c>
      <c r="F169" s="18">
        <v>1.0</v>
      </c>
      <c r="G169" s="18">
        <v>0.0</v>
      </c>
      <c r="H169" s="18">
        <v>727.0</v>
      </c>
      <c r="I169" s="18">
        <v>0.0</v>
      </c>
      <c r="J169" s="18">
        <v>0.0</v>
      </c>
      <c r="K169" s="18">
        <v>0.0</v>
      </c>
      <c r="L169" s="18">
        <v>0.0</v>
      </c>
      <c r="M169" s="18">
        <v>0.0</v>
      </c>
      <c r="N169" s="18">
        <v>0.0</v>
      </c>
      <c r="O169" s="18">
        <v>0.0</v>
      </c>
      <c r="P169" s="18">
        <v>0.0</v>
      </c>
      <c r="Q169" s="18">
        <v>0.0</v>
      </c>
      <c r="R169" s="18">
        <v>0.0</v>
      </c>
      <c r="S169" s="18">
        <v>0.0</v>
      </c>
      <c r="T169" s="18">
        <v>0.0</v>
      </c>
      <c r="U169" s="18">
        <v>0.0</v>
      </c>
      <c r="V169" s="18">
        <v>0.0</v>
      </c>
      <c r="W169" s="18">
        <v>0.0</v>
      </c>
      <c r="X169" s="18">
        <v>0.0</v>
      </c>
      <c r="Y169" s="18">
        <v>0.0</v>
      </c>
      <c r="Z169" s="18">
        <v>107.8387</v>
      </c>
      <c r="AA169" s="18">
        <v>246.4084</v>
      </c>
      <c r="AB169" s="18">
        <v>88.56177</v>
      </c>
      <c r="AC169" s="18">
        <v>0.0</v>
      </c>
      <c r="AD169" s="18">
        <v>0.0</v>
      </c>
      <c r="AE169" s="18">
        <v>0.0</v>
      </c>
      <c r="AF169" s="18">
        <v>0.0</v>
      </c>
      <c r="AG169" s="18">
        <v>0.0</v>
      </c>
      <c r="AH169" s="18">
        <v>0.0</v>
      </c>
      <c r="AI169" s="18">
        <v>185.1632</v>
      </c>
      <c r="AJ169" s="18">
        <v>53.43424</v>
      </c>
      <c r="AK169" s="18">
        <v>0.0</v>
      </c>
      <c r="AL169" s="19" t="s">
        <v>58</v>
      </c>
      <c r="AM169" s="19"/>
      <c r="AN169" s="19"/>
      <c r="AO169" s="19"/>
      <c r="AP169" s="19"/>
      <c r="AQ169" s="19"/>
    </row>
    <row r="170" hidden="1">
      <c r="A170" s="22" t="s">
        <v>804</v>
      </c>
      <c r="B170" s="22" t="s">
        <v>805</v>
      </c>
      <c r="C170" s="22" t="s">
        <v>798</v>
      </c>
      <c r="D170" s="22" t="s">
        <v>799</v>
      </c>
      <c r="E170" s="22" t="s">
        <v>60</v>
      </c>
      <c r="F170" s="18">
        <v>2.0</v>
      </c>
      <c r="G170" s="18">
        <v>0.0</v>
      </c>
      <c r="H170" s="18">
        <v>3706.0</v>
      </c>
      <c r="I170" s="18">
        <v>0.0</v>
      </c>
      <c r="J170" s="18">
        <v>0.0</v>
      </c>
      <c r="K170" s="18">
        <v>0.0</v>
      </c>
      <c r="L170" s="18">
        <v>0.0</v>
      </c>
      <c r="M170" s="18">
        <v>0.0</v>
      </c>
      <c r="N170" s="18">
        <v>0.0</v>
      </c>
      <c r="O170" s="18">
        <v>0.0</v>
      </c>
      <c r="P170" s="18">
        <v>0.0</v>
      </c>
      <c r="Q170" s="18">
        <v>0.0</v>
      </c>
      <c r="R170" s="18">
        <v>0.0</v>
      </c>
      <c r="S170" s="18">
        <v>0.0</v>
      </c>
      <c r="T170" s="18">
        <v>0.0</v>
      </c>
      <c r="U170" s="18">
        <v>0.0</v>
      </c>
      <c r="V170" s="18">
        <v>0.0</v>
      </c>
      <c r="W170" s="18">
        <v>0.0</v>
      </c>
      <c r="X170" s="18">
        <v>0.0</v>
      </c>
      <c r="Y170" s="18">
        <v>0.0</v>
      </c>
      <c r="Z170" s="18">
        <v>107.8387</v>
      </c>
      <c r="AA170" s="18">
        <v>246.4084</v>
      </c>
      <c r="AB170" s="18">
        <v>88.56177</v>
      </c>
      <c r="AC170" s="18">
        <v>0.0</v>
      </c>
      <c r="AD170" s="18">
        <v>52.82285</v>
      </c>
      <c r="AE170" s="18">
        <v>52.82285</v>
      </c>
      <c r="AF170" s="18">
        <v>44.54513</v>
      </c>
      <c r="AG170" s="18">
        <v>36.26742</v>
      </c>
      <c r="AH170" s="18">
        <v>0.0</v>
      </c>
      <c r="AI170" s="18">
        <v>185.1632</v>
      </c>
      <c r="AJ170" s="18">
        <v>53.43424</v>
      </c>
      <c r="AK170" s="18">
        <v>0.0</v>
      </c>
      <c r="AL170" s="19" t="s">
        <v>58</v>
      </c>
      <c r="AM170" s="19"/>
      <c r="AN170" s="19"/>
      <c r="AO170" s="19"/>
      <c r="AP170" s="19"/>
      <c r="AQ170" s="19"/>
    </row>
    <row r="171" hidden="1">
      <c r="A171" s="22" t="s">
        <v>806</v>
      </c>
      <c r="B171" s="22" t="s">
        <v>807</v>
      </c>
      <c r="C171" s="22" t="s">
        <v>798</v>
      </c>
      <c r="D171" s="22" t="s">
        <v>799</v>
      </c>
      <c r="E171" s="20">
        <v>46300.0</v>
      </c>
      <c r="F171" s="18">
        <v>1.0</v>
      </c>
      <c r="G171" s="18">
        <v>0.0</v>
      </c>
      <c r="H171" s="18">
        <v>9079.0</v>
      </c>
      <c r="I171" s="18">
        <v>0.0</v>
      </c>
      <c r="J171" s="18">
        <v>136.1658</v>
      </c>
      <c r="K171" s="18">
        <v>107.8387</v>
      </c>
      <c r="L171" s="18">
        <v>102.654</v>
      </c>
      <c r="M171" s="18">
        <v>107.8387</v>
      </c>
      <c r="N171" s="18">
        <v>1.0</v>
      </c>
      <c r="O171" s="18">
        <v>107.8387</v>
      </c>
      <c r="P171" s="18">
        <v>107.8387</v>
      </c>
      <c r="Q171" s="18">
        <v>107.8387</v>
      </c>
      <c r="R171" s="18">
        <v>107.8387</v>
      </c>
      <c r="S171" s="18">
        <v>107.8387</v>
      </c>
      <c r="T171" s="18">
        <v>107.8387</v>
      </c>
      <c r="U171" s="18">
        <v>107.8387</v>
      </c>
      <c r="V171" s="18">
        <v>107.8387</v>
      </c>
      <c r="W171" s="18">
        <v>107.8387</v>
      </c>
      <c r="X171" s="18">
        <v>107.8387</v>
      </c>
      <c r="Y171" s="18">
        <v>107.8387</v>
      </c>
      <c r="Z171" s="18">
        <v>107.8387</v>
      </c>
      <c r="AA171" s="18">
        <v>246.4084</v>
      </c>
      <c r="AB171" s="18">
        <v>88.56177</v>
      </c>
      <c r="AC171" s="18">
        <v>0.0</v>
      </c>
      <c r="AD171" s="18">
        <v>185.1632</v>
      </c>
      <c r="AE171" s="18">
        <v>185.1632</v>
      </c>
      <c r="AF171" s="18">
        <v>146.5009</v>
      </c>
      <c r="AG171" s="18">
        <v>185.1632</v>
      </c>
      <c r="AH171" s="18">
        <v>0.0</v>
      </c>
      <c r="AI171" s="18">
        <v>185.1632</v>
      </c>
      <c r="AJ171" s="18">
        <v>53.43424</v>
      </c>
      <c r="AK171" s="18">
        <v>0.0</v>
      </c>
      <c r="AL171" s="19" t="s">
        <v>58</v>
      </c>
      <c r="AM171" s="19"/>
      <c r="AN171" s="19"/>
      <c r="AO171" s="19"/>
      <c r="AP171" s="19"/>
      <c r="AQ171" s="19"/>
    </row>
    <row r="172" hidden="1">
      <c r="A172" s="22" t="s">
        <v>808</v>
      </c>
      <c r="B172" s="22" t="s">
        <v>809</v>
      </c>
      <c r="C172" s="22" t="s">
        <v>798</v>
      </c>
      <c r="D172" s="22" t="s">
        <v>799</v>
      </c>
      <c r="E172" s="22" t="s">
        <v>62</v>
      </c>
      <c r="F172" s="18">
        <v>0.0</v>
      </c>
      <c r="G172" s="18">
        <v>0.0</v>
      </c>
      <c r="H172" s="18">
        <v>0.0</v>
      </c>
      <c r="I172" s="18">
        <v>0.0</v>
      </c>
      <c r="J172" s="18">
        <v>0.0</v>
      </c>
      <c r="K172" s="18">
        <v>0.0</v>
      </c>
      <c r="L172" s="18">
        <v>0.0</v>
      </c>
      <c r="M172" s="18">
        <v>0.0</v>
      </c>
      <c r="N172" s="18">
        <v>0.0</v>
      </c>
      <c r="O172" s="18">
        <v>0.0</v>
      </c>
      <c r="P172" s="18">
        <v>0.0</v>
      </c>
      <c r="Q172" s="18">
        <v>0.0</v>
      </c>
      <c r="R172" s="18">
        <v>0.0</v>
      </c>
      <c r="S172" s="18">
        <v>0.0</v>
      </c>
      <c r="T172" s="18">
        <v>0.0</v>
      </c>
      <c r="U172" s="18">
        <v>0.0</v>
      </c>
      <c r="V172" s="18">
        <v>0.0</v>
      </c>
      <c r="W172" s="18">
        <v>0.0</v>
      </c>
      <c r="X172" s="18">
        <v>0.0</v>
      </c>
      <c r="Y172" s="18">
        <v>0.0</v>
      </c>
      <c r="Z172" s="18">
        <v>107.8387</v>
      </c>
      <c r="AA172" s="18">
        <v>246.4084</v>
      </c>
      <c r="AB172" s="18">
        <v>88.56177</v>
      </c>
      <c r="AC172" s="18">
        <v>0.0</v>
      </c>
      <c r="AD172" s="18">
        <v>0.0</v>
      </c>
      <c r="AE172" s="18">
        <v>0.0</v>
      </c>
      <c r="AF172" s="18">
        <v>0.0</v>
      </c>
      <c r="AG172" s="18">
        <v>0.0</v>
      </c>
      <c r="AH172" s="18">
        <v>0.0</v>
      </c>
      <c r="AI172" s="18">
        <v>185.1632</v>
      </c>
      <c r="AJ172" s="18">
        <v>53.43424</v>
      </c>
      <c r="AK172" s="18">
        <v>0.0</v>
      </c>
      <c r="AL172" s="19" t="s">
        <v>58</v>
      </c>
      <c r="AM172" s="19"/>
      <c r="AN172" s="19"/>
      <c r="AO172" s="19"/>
      <c r="AP172" s="19"/>
      <c r="AQ172" s="19"/>
    </row>
    <row r="173" hidden="1">
      <c r="A173" s="22" t="s">
        <v>133</v>
      </c>
      <c r="B173" s="22" t="s">
        <v>153</v>
      </c>
      <c r="C173" s="22" t="s">
        <v>135</v>
      </c>
      <c r="D173" s="22" t="s">
        <v>154</v>
      </c>
      <c r="E173" s="22" t="s">
        <v>88</v>
      </c>
      <c r="F173" s="18">
        <v>14.0</v>
      </c>
      <c r="G173" s="18">
        <v>0.0</v>
      </c>
      <c r="H173" s="18">
        <v>2561.0</v>
      </c>
      <c r="I173" s="18">
        <v>0.0</v>
      </c>
      <c r="J173" s="18">
        <v>397.2784</v>
      </c>
      <c r="K173" s="18">
        <v>395.8939</v>
      </c>
      <c r="L173" s="18">
        <v>414.779</v>
      </c>
      <c r="M173" s="18">
        <v>222.7913</v>
      </c>
      <c r="N173" s="18">
        <v>0.562755</v>
      </c>
      <c r="O173" s="18">
        <v>2.586533</v>
      </c>
      <c r="P173" s="18">
        <v>30.47344</v>
      </c>
      <c r="Q173" s="18">
        <v>39.83311</v>
      </c>
      <c r="R173" s="18">
        <v>47.57048</v>
      </c>
      <c r="S173" s="18">
        <v>52.63905</v>
      </c>
      <c r="T173" s="18">
        <v>2.586533</v>
      </c>
      <c r="U173" s="18">
        <v>30.47344</v>
      </c>
      <c r="V173" s="18">
        <v>39.83311</v>
      </c>
      <c r="W173" s="18">
        <v>47.57048</v>
      </c>
      <c r="X173" s="18">
        <v>52.63905</v>
      </c>
      <c r="Y173" s="18">
        <v>56.55628</v>
      </c>
      <c r="Z173" s="18">
        <v>2.670984</v>
      </c>
      <c r="AA173" s="18">
        <v>14.48698</v>
      </c>
      <c r="AB173" s="18">
        <v>14.97806</v>
      </c>
      <c r="AC173" s="18">
        <v>6.846322</v>
      </c>
      <c r="AD173" s="18">
        <v>32.04884</v>
      </c>
      <c r="AE173" s="18">
        <v>36.00952</v>
      </c>
      <c r="AF173" s="18">
        <v>51.36789</v>
      </c>
      <c r="AG173" s="18">
        <v>52.47537</v>
      </c>
      <c r="AH173" s="18">
        <v>2.906413</v>
      </c>
      <c r="AI173" s="18">
        <v>12.98823</v>
      </c>
      <c r="AJ173" s="18">
        <v>17.4248</v>
      </c>
      <c r="AK173" s="18">
        <v>3.682801</v>
      </c>
      <c r="AL173" s="19" t="s">
        <v>58</v>
      </c>
      <c r="AM173" s="19"/>
      <c r="AN173" s="19"/>
      <c r="AO173" s="19"/>
      <c r="AP173" s="19"/>
      <c r="AQ173" s="19"/>
    </row>
    <row r="174" hidden="1">
      <c r="A174" s="22" t="s">
        <v>139</v>
      </c>
      <c r="B174" s="22" t="s">
        <v>156</v>
      </c>
      <c r="C174" s="22" t="s">
        <v>135</v>
      </c>
      <c r="D174" s="22" t="s">
        <v>154</v>
      </c>
      <c r="E174" s="22" t="s">
        <v>72</v>
      </c>
      <c r="F174" s="18">
        <v>7.0</v>
      </c>
      <c r="G174" s="18">
        <v>0.0</v>
      </c>
      <c r="H174" s="18">
        <v>1713.0</v>
      </c>
      <c r="I174" s="18">
        <v>0.0</v>
      </c>
      <c r="J174" s="18">
        <v>44.53142</v>
      </c>
      <c r="K174" s="18">
        <v>41.07793</v>
      </c>
      <c r="L174" s="18">
        <v>39.89313</v>
      </c>
      <c r="M174" s="18">
        <v>24.15084</v>
      </c>
      <c r="N174" s="18">
        <v>0.587927</v>
      </c>
      <c r="O174" s="18">
        <v>2.670984</v>
      </c>
      <c r="P174" s="18">
        <v>3.933474</v>
      </c>
      <c r="Q174" s="18">
        <v>3.933474</v>
      </c>
      <c r="R174" s="18">
        <v>5.613529</v>
      </c>
      <c r="S174" s="18">
        <v>9.66386</v>
      </c>
      <c r="T174" s="18">
        <v>2.670984</v>
      </c>
      <c r="U174" s="18">
        <v>3.933474</v>
      </c>
      <c r="V174" s="18">
        <v>3.933474</v>
      </c>
      <c r="W174" s="18">
        <v>5.613529</v>
      </c>
      <c r="X174" s="18">
        <v>9.66386</v>
      </c>
      <c r="Y174" s="18">
        <v>6.846322</v>
      </c>
      <c r="Z174" s="18">
        <v>2.670984</v>
      </c>
      <c r="AA174" s="18">
        <v>14.48698</v>
      </c>
      <c r="AB174" s="18">
        <v>14.97806</v>
      </c>
      <c r="AC174" s="18">
        <v>6.846322</v>
      </c>
      <c r="AD174" s="18">
        <v>5.525733</v>
      </c>
      <c r="AE174" s="18">
        <v>5.525733</v>
      </c>
      <c r="AF174" s="18">
        <v>16.11666</v>
      </c>
      <c r="AG174" s="18">
        <v>6.846322</v>
      </c>
      <c r="AH174" s="18">
        <v>2.906413</v>
      </c>
      <c r="AI174" s="18">
        <v>12.98823</v>
      </c>
      <c r="AJ174" s="18">
        <v>17.4248</v>
      </c>
      <c r="AK174" s="18">
        <v>3.682801</v>
      </c>
      <c r="AL174" s="19" t="s">
        <v>58</v>
      </c>
      <c r="AM174" s="19"/>
      <c r="AN174" s="19"/>
      <c r="AO174" s="19"/>
      <c r="AP174" s="19"/>
      <c r="AQ174" s="19"/>
    </row>
    <row r="175" hidden="1">
      <c r="A175" s="22" t="s">
        <v>141</v>
      </c>
      <c r="B175" s="22" t="s">
        <v>157</v>
      </c>
      <c r="C175" s="22" t="s">
        <v>135</v>
      </c>
      <c r="D175" s="22" t="s">
        <v>154</v>
      </c>
      <c r="E175" s="22" t="s">
        <v>75</v>
      </c>
      <c r="F175" s="18">
        <v>3.0</v>
      </c>
      <c r="G175" s="18">
        <v>0.0</v>
      </c>
      <c r="H175" s="18">
        <v>974.0</v>
      </c>
      <c r="I175" s="18">
        <v>0.0</v>
      </c>
      <c r="J175" s="18">
        <v>11.39649</v>
      </c>
      <c r="K175" s="18">
        <v>10.66246</v>
      </c>
      <c r="L175" s="18">
        <v>10.61419</v>
      </c>
      <c r="M175" s="18">
        <v>6.191279</v>
      </c>
      <c r="N175" s="18">
        <v>0.580662</v>
      </c>
      <c r="O175" s="18">
        <v>0.0</v>
      </c>
      <c r="P175" s="18">
        <v>0.0</v>
      </c>
      <c r="Q175" s="18">
        <v>0.0</v>
      </c>
      <c r="R175" s="18">
        <v>4.471176</v>
      </c>
      <c r="S175" s="18">
        <v>4.471176</v>
      </c>
      <c r="T175" s="18">
        <v>4.471176</v>
      </c>
      <c r="U175" s="18">
        <v>4.471176</v>
      </c>
      <c r="V175" s="18">
        <v>4.471176</v>
      </c>
      <c r="W175" s="18">
        <v>6.191279</v>
      </c>
      <c r="X175" s="18">
        <v>6.191279</v>
      </c>
      <c r="Y175" s="18">
        <v>2.665614</v>
      </c>
      <c r="Z175" s="18">
        <v>2.670984</v>
      </c>
      <c r="AA175" s="18">
        <v>14.48698</v>
      </c>
      <c r="AB175" s="18">
        <v>14.97806</v>
      </c>
      <c r="AC175" s="18">
        <v>6.846322</v>
      </c>
      <c r="AD175" s="18">
        <v>3.320361</v>
      </c>
      <c r="AE175" s="18">
        <v>4.471176</v>
      </c>
      <c r="AF175" s="18">
        <v>5.639001</v>
      </c>
      <c r="AG175" s="18">
        <v>3.682801</v>
      </c>
      <c r="AH175" s="18">
        <v>2.906413</v>
      </c>
      <c r="AI175" s="18">
        <v>12.98823</v>
      </c>
      <c r="AJ175" s="18">
        <v>17.4248</v>
      </c>
      <c r="AK175" s="18">
        <v>3.682801</v>
      </c>
      <c r="AL175" s="19" t="s">
        <v>58</v>
      </c>
      <c r="AM175" s="19"/>
      <c r="AN175" s="19"/>
      <c r="AO175" s="19"/>
      <c r="AP175" s="19"/>
      <c r="AQ175" s="19"/>
    </row>
    <row r="176" hidden="1">
      <c r="A176" s="22" t="s">
        <v>143</v>
      </c>
      <c r="B176" s="22" t="s">
        <v>158</v>
      </c>
      <c r="C176" s="22" t="s">
        <v>135</v>
      </c>
      <c r="D176" s="22" t="s">
        <v>154</v>
      </c>
      <c r="E176" s="20">
        <v>46300.0</v>
      </c>
      <c r="F176" s="18">
        <v>6.0</v>
      </c>
      <c r="G176" s="18">
        <v>0.0</v>
      </c>
      <c r="H176" s="18">
        <v>718.0</v>
      </c>
      <c r="I176" s="18">
        <v>0.0</v>
      </c>
      <c r="J176" s="18">
        <v>75.50241</v>
      </c>
      <c r="K176" s="18">
        <v>76.59783</v>
      </c>
      <c r="L176" s="18">
        <v>78.23245</v>
      </c>
      <c r="M176" s="18">
        <v>24.21888</v>
      </c>
      <c r="N176" s="18">
        <v>0.316182</v>
      </c>
      <c r="O176" s="18">
        <v>11.52611</v>
      </c>
      <c r="P176" s="18">
        <v>11.52611</v>
      </c>
      <c r="Q176" s="18">
        <v>16.65586</v>
      </c>
      <c r="R176" s="18">
        <v>24.19698</v>
      </c>
      <c r="S176" s="18">
        <v>24.19698</v>
      </c>
      <c r="T176" s="18">
        <v>11.52611</v>
      </c>
      <c r="U176" s="18">
        <v>11.52611</v>
      </c>
      <c r="V176" s="18">
        <v>16.65586</v>
      </c>
      <c r="W176" s="18">
        <v>24.19698</v>
      </c>
      <c r="X176" s="18">
        <v>24.19698</v>
      </c>
      <c r="Y176" s="18">
        <v>19.14946</v>
      </c>
      <c r="Z176" s="18">
        <v>2.670984</v>
      </c>
      <c r="AA176" s="18">
        <v>14.48698</v>
      </c>
      <c r="AB176" s="18">
        <v>14.97806</v>
      </c>
      <c r="AC176" s="18">
        <v>6.846322</v>
      </c>
      <c r="AD176" s="18">
        <v>14.80926</v>
      </c>
      <c r="AE176" s="18">
        <v>15.17651</v>
      </c>
      <c r="AF176" s="18">
        <v>33.02318</v>
      </c>
      <c r="AG176" s="18">
        <v>24.71847</v>
      </c>
      <c r="AH176" s="18">
        <v>2.906413</v>
      </c>
      <c r="AI176" s="18">
        <v>12.98823</v>
      </c>
      <c r="AJ176" s="18">
        <v>17.4248</v>
      </c>
      <c r="AK176" s="18">
        <v>3.682801</v>
      </c>
      <c r="AL176" s="19" t="s">
        <v>58</v>
      </c>
      <c r="AM176" s="19"/>
      <c r="AN176" s="19"/>
      <c r="AO176" s="19"/>
      <c r="AP176" s="19"/>
      <c r="AQ176" s="19"/>
    </row>
    <row r="177" hidden="1">
      <c r="A177" s="22" t="s">
        <v>145</v>
      </c>
      <c r="B177" s="22" t="s">
        <v>159</v>
      </c>
      <c r="C177" s="22" t="s">
        <v>135</v>
      </c>
      <c r="D177" s="22" t="s">
        <v>154</v>
      </c>
      <c r="E177" s="22" t="s">
        <v>62</v>
      </c>
      <c r="F177" s="18">
        <v>0.0</v>
      </c>
      <c r="G177" s="18">
        <v>0.0</v>
      </c>
      <c r="H177" s="18">
        <v>0.0</v>
      </c>
      <c r="I177" s="18">
        <v>0.0</v>
      </c>
      <c r="J177" s="18">
        <v>0.0</v>
      </c>
      <c r="K177" s="18">
        <v>0.0</v>
      </c>
      <c r="L177" s="18">
        <v>0.0</v>
      </c>
      <c r="M177" s="18">
        <v>0.0</v>
      </c>
      <c r="N177" s="18">
        <v>0.0</v>
      </c>
      <c r="O177" s="18">
        <v>0.0</v>
      </c>
      <c r="P177" s="18">
        <v>0.0</v>
      </c>
      <c r="Q177" s="18">
        <v>0.0</v>
      </c>
      <c r="R177" s="18">
        <v>0.0</v>
      </c>
      <c r="S177" s="18">
        <v>0.0</v>
      </c>
      <c r="T177" s="18">
        <v>0.0</v>
      </c>
      <c r="U177" s="18">
        <v>0.0</v>
      </c>
      <c r="V177" s="18">
        <v>0.0</v>
      </c>
      <c r="W177" s="18">
        <v>0.0</v>
      </c>
      <c r="X177" s="18">
        <v>0.0</v>
      </c>
      <c r="Y177" s="18">
        <v>0.0</v>
      </c>
      <c r="Z177" s="18">
        <v>2.670984</v>
      </c>
      <c r="AA177" s="18">
        <v>14.48698</v>
      </c>
      <c r="AB177" s="18">
        <v>14.97806</v>
      </c>
      <c r="AC177" s="18">
        <v>6.846322</v>
      </c>
      <c r="AD177" s="18">
        <v>0.0</v>
      </c>
      <c r="AE177" s="18">
        <v>0.0</v>
      </c>
      <c r="AF177" s="18">
        <v>0.0</v>
      </c>
      <c r="AG177" s="18">
        <v>0.0</v>
      </c>
      <c r="AH177" s="18">
        <v>2.906413</v>
      </c>
      <c r="AI177" s="18">
        <v>12.98823</v>
      </c>
      <c r="AJ177" s="18">
        <v>17.4248</v>
      </c>
      <c r="AK177" s="18">
        <v>3.682801</v>
      </c>
      <c r="AL177" s="19" t="s">
        <v>58</v>
      </c>
      <c r="AM177" s="19"/>
      <c r="AN177" s="19"/>
      <c r="AO177" s="19"/>
      <c r="AP177" s="19"/>
      <c r="AQ177" s="19"/>
    </row>
    <row r="178" hidden="1">
      <c r="A178" s="22" t="s">
        <v>890</v>
      </c>
      <c r="B178" s="22" t="s">
        <v>904</v>
      </c>
      <c r="C178" s="22" t="s">
        <v>888</v>
      </c>
      <c r="D178" s="22" t="s">
        <v>905</v>
      </c>
      <c r="E178" s="22" t="s">
        <v>88</v>
      </c>
      <c r="F178" s="18">
        <v>1.0</v>
      </c>
      <c r="G178" s="18">
        <v>0.0</v>
      </c>
      <c r="H178" s="18">
        <v>4427.0</v>
      </c>
      <c r="I178" s="18">
        <v>0.0</v>
      </c>
      <c r="J178" s="18">
        <v>60.63511</v>
      </c>
      <c r="K178" s="18">
        <v>60.96432</v>
      </c>
      <c r="L178" s="18">
        <v>61.51911</v>
      </c>
      <c r="M178" s="18">
        <v>60.96432</v>
      </c>
      <c r="N178" s="18">
        <v>1.0</v>
      </c>
      <c r="O178" s="18">
        <v>60.96432</v>
      </c>
      <c r="P178" s="18">
        <v>60.96432</v>
      </c>
      <c r="Q178" s="18">
        <v>60.96432</v>
      </c>
      <c r="R178" s="18">
        <v>60.96432</v>
      </c>
      <c r="S178" s="18">
        <v>60.96432</v>
      </c>
      <c r="T178" s="18">
        <v>60.96432</v>
      </c>
      <c r="U178" s="18">
        <v>60.96432</v>
      </c>
      <c r="V178" s="18">
        <v>60.96432</v>
      </c>
      <c r="W178" s="18">
        <v>60.96432</v>
      </c>
      <c r="X178" s="18">
        <v>60.96432</v>
      </c>
      <c r="Y178" s="18">
        <v>60.96432</v>
      </c>
      <c r="Z178" s="18">
        <v>2.535145</v>
      </c>
      <c r="AA178" s="18">
        <v>11.04455</v>
      </c>
      <c r="AB178" s="18">
        <v>10.22588</v>
      </c>
      <c r="AC178" s="18">
        <v>11.04455</v>
      </c>
      <c r="AD178" s="18">
        <v>0.0</v>
      </c>
      <c r="AE178" s="18">
        <v>19.91445</v>
      </c>
      <c r="AF178" s="18">
        <v>5.843476</v>
      </c>
      <c r="AG178" s="18">
        <v>6.506259</v>
      </c>
      <c r="AH178" s="18">
        <v>1.737923</v>
      </c>
      <c r="AI178" s="18">
        <v>5.658116</v>
      </c>
      <c r="AJ178" s="18">
        <v>5.94056</v>
      </c>
      <c r="AK178" s="18">
        <v>3.962002</v>
      </c>
      <c r="AL178" s="19" t="s">
        <v>58</v>
      </c>
      <c r="AM178" s="19"/>
      <c r="AN178" s="19"/>
      <c r="AO178" s="19"/>
      <c r="AP178" s="19"/>
      <c r="AQ178" s="19"/>
    </row>
    <row r="179" hidden="1">
      <c r="A179" s="22" t="s">
        <v>893</v>
      </c>
      <c r="B179" s="22" t="s">
        <v>906</v>
      </c>
      <c r="C179" s="22" t="s">
        <v>888</v>
      </c>
      <c r="D179" s="22" t="s">
        <v>905</v>
      </c>
      <c r="E179" s="17">
        <v>46310.0</v>
      </c>
      <c r="F179" s="18">
        <v>1.0</v>
      </c>
      <c r="G179" s="18">
        <v>0.0</v>
      </c>
      <c r="H179" s="18">
        <v>1230.0</v>
      </c>
      <c r="I179" s="18">
        <v>0.0</v>
      </c>
      <c r="J179" s="18">
        <v>12.26713</v>
      </c>
      <c r="K179" s="18">
        <v>14.44543</v>
      </c>
      <c r="L179" s="18">
        <v>16.82505</v>
      </c>
      <c r="M179" s="18">
        <v>14.44543</v>
      </c>
      <c r="N179" s="18">
        <v>1.0</v>
      </c>
      <c r="O179" s="18">
        <v>14.44543</v>
      </c>
      <c r="P179" s="18">
        <v>14.44543</v>
      </c>
      <c r="Q179" s="18">
        <v>14.44543</v>
      </c>
      <c r="R179" s="18">
        <v>14.44543</v>
      </c>
      <c r="S179" s="18">
        <v>14.44543</v>
      </c>
      <c r="T179" s="18">
        <v>14.44543</v>
      </c>
      <c r="U179" s="18">
        <v>14.44543</v>
      </c>
      <c r="V179" s="18">
        <v>14.44543</v>
      </c>
      <c r="W179" s="18">
        <v>14.44543</v>
      </c>
      <c r="X179" s="18">
        <v>14.44543</v>
      </c>
      <c r="Y179" s="18">
        <v>14.44543</v>
      </c>
      <c r="Z179" s="18">
        <v>2.535145</v>
      </c>
      <c r="AA179" s="18">
        <v>11.04455</v>
      </c>
      <c r="AB179" s="18">
        <v>10.22588</v>
      </c>
      <c r="AC179" s="18">
        <v>11.04455</v>
      </c>
      <c r="AD179" s="18">
        <v>9.154758</v>
      </c>
      <c r="AE179" s="18">
        <v>10.54094</v>
      </c>
      <c r="AF179" s="18">
        <v>9.544453</v>
      </c>
      <c r="AG179" s="18">
        <v>7.485815</v>
      </c>
      <c r="AH179" s="18">
        <v>1.737923</v>
      </c>
      <c r="AI179" s="18">
        <v>5.658116</v>
      </c>
      <c r="AJ179" s="18">
        <v>5.94056</v>
      </c>
      <c r="AK179" s="18">
        <v>3.962002</v>
      </c>
      <c r="AL179" s="19" t="s">
        <v>58</v>
      </c>
      <c r="AM179" s="19"/>
      <c r="AN179" s="19"/>
      <c r="AO179" s="19"/>
      <c r="AP179" s="19"/>
      <c r="AQ179" s="19"/>
    </row>
    <row r="180" hidden="1">
      <c r="A180" s="22" t="s">
        <v>895</v>
      </c>
      <c r="B180" s="22" t="s">
        <v>907</v>
      </c>
      <c r="C180" s="22" t="s">
        <v>888</v>
      </c>
      <c r="D180" s="22" t="s">
        <v>905</v>
      </c>
      <c r="E180" s="22" t="s">
        <v>72</v>
      </c>
      <c r="F180" s="18">
        <v>1.0</v>
      </c>
      <c r="G180" s="18">
        <v>1.0</v>
      </c>
      <c r="H180" s="18">
        <v>20.0</v>
      </c>
      <c r="I180" s="18">
        <v>20.0</v>
      </c>
      <c r="J180" s="18">
        <v>0.0</v>
      </c>
      <c r="K180" s="18">
        <v>0.0</v>
      </c>
      <c r="L180" s="18">
        <v>0.0</v>
      </c>
      <c r="M180" s="18">
        <v>0.0</v>
      </c>
      <c r="N180" s="18">
        <v>0.0</v>
      </c>
      <c r="O180" s="18">
        <v>0.0</v>
      </c>
      <c r="P180" s="18">
        <v>0.0</v>
      </c>
      <c r="Q180" s="18">
        <v>0.0</v>
      </c>
      <c r="R180" s="18">
        <v>0.0</v>
      </c>
      <c r="S180" s="18">
        <v>0.0</v>
      </c>
      <c r="T180" s="18">
        <v>0.0</v>
      </c>
      <c r="U180" s="18">
        <v>0.0</v>
      </c>
      <c r="V180" s="18">
        <v>0.0</v>
      </c>
      <c r="W180" s="18">
        <v>0.0</v>
      </c>
      <c r="X180" s="18">
        <v>0.0</v>
      </c>
      <c r="Y180" s="18">
        <v>0.0</v>
      </c>
      <c r="Z180" s="18">
        <v>2.535145</v>
      </c>
      <c r="AA180" s="18">
        <v>11.04455</v>
      </c>
      <c r="AB180" s="18">
        <v>10.22588</v>
      </c>
      <c r="AC180" s="18">
        <v>11.04455</v>
      </c>
      <c r="AD180" s="18">
        <v>4.3807</v>
      </c>
      <c r="AE180" s="18">
        <v>4.802274</v>
      </c>
      <c r="AF180" s="18">
        <v>8.807742</v>
      </c>
      <c r="AG180" s="18">
        <v>5.437256</v>
      </c>
      <c r="AH180" s="18">
        <v>1.737923</v>
      </c>
      <c r="AI180" s="18">
        <v>5.658116</v>
      </c>
      <c r="AJ180" s="18">
        <v>5.94056</v>
      </c>
      <c r="AK180" s="18">
        <v>3.962002</v>
      </c>
      <c r="AL180" s="19" t="s">
        <v>58</v>
      </c>
      <c r="AM180" s="19"/>
      <c r="AN180" s="19"/>
      <c r="AO180" s="19"/>
      <c r="AP180" s="19"/>
      <c r="AQ180" s="19"/>
    </row>
    <row r="181" hidden="1">
      <c r="A181" s="22" t="s">
        <v>899</v>
      </c>
      <c r="B181" s="22" t="s">
        <v>908</v>
      </c>
      <c r="C181" s="22" t="s">
        <v>888</v>
      </c>
      <c r="D181" s="22" t="s">
        <v>905</v>
      </c>
      <c r="E181" s="22" t="s">
        <v>60</v>
      </c>
      <c r="F181" s="18">
        <v>3.0</v>
      </c>
      <c r="G181" s="18">
        <v>0.0</v>
      </c>
      <c r="H181" s="18">
        <v>652.0</v>
      </c>
      <c r="I181" s="18">
        <v>0.0</v>
      </c>
      <c r="J181" s="18">
        <v>5.912088</v>
      </c>
      <c r="K181" s="18">
        <v>5.578608</v>
      </c>
      <c r="L181" s="18">
        <v>6.44056</v>
      </c>
      <c r="M181" s="18">
        <v>3.043463</v>
      </c>
      <c r="N181" s="18">
        <v>0.54556</v>
      </c>
      <c r="O181" s="18">
        <v>0.0</v>
      </c>
      <c r="P181" s="18">
        <v>0.0</v>
      </c>
      <c r="Q181" s="18">
        <v>0.0</v>
      </c>
      <c r="R181" s="18">
        <v>2.535145</v>
      </c>
      <c r="S181" s="18">
        <v>3.043463</v>
      </c>
      <c r="T181" s="18">
        <v>2.535145</v>
      </c>
      <c r="U181" s="18">
        <v>2.535145</v>
      </c>
      <c r="V181" s="18">
        <v>2.535145</v>
      </c>
      <c r="W181" s="18">
        <v>3.043463</v>
      </c>
      <c r="X181" s="18">
        <v>3.043463</v>
      </c>
      <c r="Y181" s="18">
        <v>1.859536</v>
      </c>
      <c r="Z181" s="18">
        <v>2.535145</v>
      </c>
      <c r="AA181" s="18">
        <v>11.04455</v>
      </c>
      <c r="AB181" s="18">
        <v>10.22588</v>
      </c>
      <c r="AC181" s="18">
        <v>11.04455</v>
      </c>
      <c r="AD181" s="18">
        <v>3.016419</v>
      </c>
      <c r="AE181" s="18">
        <v>3.174701</v>
      </c>
      <c r="AF181" s="18">
        <v>4.012539</v>
      </c>
      <c r="AG181" s="18">
        <v>3.72568</v>
      </c>
      <c r="AH181" s="18">
        <v>1.737923</v>
      </c>
      <c r="AI181" s="18">
        <v>5.658116</v>
      </c>
      <c r="AJ181" s="18">
        <v>5.94056</v>
      </c>
      <c r="AK181" s="18">
        <v>3.962002</v>
      </c>
      <c r="AL181" s="19" t="s">
        <v>58</v>
      </c>
      <c r="AM181" s="19"/>
      <c r="AN181" s="19"/>
      <c r="AO181" s="19"/>
      <c r="AP181" s="19"/>
      <c r="AQ181" s="19"/>
    </row>
    <row r="182" hidden="1">
      <c r="A182" s="22" t="s">
        <v>901</v>
      </c>
      <c r="B182" s="22" t="s">
        <v>909</v>
      </c>
      <c r="C182" s="22" t="s">
        <v>888</v>
      </c>
      <c r="D182" s="22" t="s">
        <v>905</v>
      </c>
      <c r="E182" s="20">
        <v>46300.0</v>
      </c>
      <c r="F182" s="18">
        <v>1.0</v>
      </c>
      <c r="G182" s="18">
        <v>0.0</v>
      </c>
      <c r="H182" s="18">
        <v>1565.0</v>
      </c>
      <c r="I182" s="18">
        <v>0.0</v>
      </c>
      <c r="J182" s="18">
        <v>10.5373</v>
      </c>
      <c r="K182" s="18">
        <v>11.04455</v>
      </c>
      <c r="L182" s="18">
        <v>12.4745</v>
      </c>
      <c r="M182" s="18">
        <v>11.04455</v>
      </c>
      <c r="N182" s="18">
        <v>1.0</v>
      </c>
      <c r="O182" s="18">
        <v>11.04455</v>
      </c>
      <c r="P182" s="18">
        <v>11.04455</v>
      </c>
      <c r="Q182" s="18">
        <v>11.04455</v>
      </c>
      <c r="R182" s="18">
        <v>11.04455</v>
      </c>
      <c r="S182" s="18">
        <v>11.04455</v>
      </c>
      <c r="T182" s="18">
        <v>11.04455</v>
      </c>
      <c r="U182" s="18">
        <v>11.04455</v>
      </c>
      <c r="V182" s="18">
        <v>11.04455</v>
      </c>
      <c r="W182" s="18">
        <v>11.04455</v>
      </c>
      <c r="X182" s="18">
        <v>11.04455</v>
      </c>
      <c r="Y182" s="18">
        <v>11.04455</v>
      </c>
      <c r="Z182" s="18">
        <v>2.535145</v>
      </c>
      <c r="AA182" s="18">
        <v>11.04455</v>
      </c>
      <c r="AB182" s="18">
        <v>10.22588</v>
      </c>
      <c r="AC182" s="18">
        <v>11.04455</v>
      </c>
      <c r="AD182" s="18">
        <v>6.712877</v>
      </c>
      <c r="AE182" s="18">
        <v>17.19081</v>
      </c>
      <c r="AF182" s="18">
        <v>12.45708</v>
      </c>
      <c r="AG182" s="18">
        <v>11.04455</v>
      </c>
      <c r="AH182" s="18">
        <v>1.737923</v>
      </c>
      <c r="AI182" s="18">
        <v>5.658116</v>
      </c>
      <c r="AJ182" s="18">
        <v>5.94056</v>
      </c>
      <c r="AK182" s="18">
        <v>3.962002</v>
      </c>
      <c r="AL182" s="19" t="s">
        <v>58</v>
      </c>
      <c r="AM182" s="19"/>
      <c r="AN182" s="19"/>
      <c r="AO182" s="19"/>
      <c r="AP182" s="19"/>
      <c r="AQ182" s="19"/>
    </row>
    <row r="183" hidden="1">
      <c r="A183" s="22" t="s">
        <v>886</v>
      </c>
      <c r="B183" s="22" t="s">
        <v>910</v>
      </c>
      <c r="C183" s="22" t="s">
        <v>888</v>
      </c>
      <c r="D183" s="22" t="s">
        <v>905</v>
      </c>
      <c r="E183" s="22" t="s">
        <v>62</v>
      </c>
      <c r="F183" s="18">
        <v>1.0</v>
      </c>
      <c r="G183" s="18">
        <v>1.0</v>
      </c>
      <c r="H183" s="18">
        <v>3.0</v>
      </c>
      <c r="I183" s="18">
        <v>3.0</v>
      </c>
      <c r="J183" s="18">
        <v>0.0</v>
      </c>
      <c r="K183" s="18">
        <v>0.0</v>
      </c>
      <c r="L183" s="18">
        <v>0.0</v>
      </c>
      <c r="M183" s="18">
        <v>0.0</v>
      </c>
      <c r="N183" s="18">
        <v>0.0</v>
      </c>
      <c r="O183" s="18">
        <v>0.0</v>
      </c>
      <c r="P183" s="18">
        <v>0.0</v>
      </c>
      <c r="Q183" s="18">
        <v>0.0</v>
      </c>
      <c r="R183" s="18">
        <v>0.0</v>
      </c>
      <c r="S183" s="18">
        <v>0.0</v>
      </c>
      <c r="T183" s="18">
        <v>0.0</v>
      </c>
      <c r="U183" s="18">
        <v>0.0</v>
      </c>
      <c r="V183" s="18">
        <v>0.0</v>
      </c>
      <c r="W183" s="18">
        <v>0.0</v>
      </c>
      <c r="X183" s="18">
        <v>0.0</v>
      </c>
      <c r="Y183" s="18">
        <v>0.0</v>
      </c>
      <c r="Z183" s="18">
        <v>2.535145</v>
      </c>
      <c r="AA183" s="18">
        <v>11.04455</v>
      </c>
      <c r="AB183" s="18">
        <v>10.22588</v>
      </c>
      <c r="AC183" s="18">
        <v>11.04455</v>
      </c>
      <c r="AD183" s="18">
        <v>0.0</v>
      </c>
      <c r="AE183" s="18">
        <v>0.0</v>
      </c>
      <c r="AF183" s="18">
        <v>0.0</v>
      </c>
      <c r="AG183" s="18">
        <v>0.0</v>
      </c>
      <c r="AH183" s="18">
        <v>1.737923</v>
      </c>
      <c r="AI183" s="18">
        <v>5.658116</v>
      </c>
      <c r="AJ183" s="18">
        <v>5.94056</v>
      </c>
      <c r="AK183" s="18">
        <v>3.962002</v>
      </c>
      <c r="AL183" s="19" t="s">
        <v>58</v>
      </c>
      <c r="AM183" s="19"/>
      <c r="AN183" s="19"/>
      <c r="AO183" s="19"/>
      <c r="AP183" s="19"/>
      <c r="AQ183" s="19"/>
    </row>
    <row r="184" hidden="1">
      <c r="A184" s="22" t="s">
        <v>480</v>
      </c>
      <c r="B184" s="22" t="s">
        <v>481</v>
      </c>
      <c r="C184" s="22" t="s">
        <v>468</v>
      </c>
      <c r="D184" s="22" t="s">
        <v>482</v>
      </c>
      <c r="E184" s="22" t="s">
        <v>88</v>
      </c>
      <c r="F184" s="18">
        <v>2.0</v>
      </c>
      <c r="G184" s="18">
        <v>0.0</v>
      </c>
      <c r="H184" s="18">
        <v>11324.0</v>
      </c>
      <c r="I184" s="18">
        <v>0.0</v>
      </c>
      <c r="J184" s="18">
        <v>136.0907</v>
      </c>
      <c r="K184" s="18">
        <v>146.3158</v>
      </c>
      <c r="L184" s="18">
        <v>156.688</v>
      </c>
      <c r="M184" s="18">
        <v>121.3735</v>
      </c>
      <c r="N184" s="18">
        <v>0.829531</v>
      </c>
      <c r="O184" s="18">
        <v>24.94229</v>
      </c>
      <c r="P184" s="18">
        <v>24.94229</v>
      </c>
      <c r="Q184" s="18">
        <v>24.94229</v>
      </c>
      <c r="R184" s="18">
        <v>121.3735</v>
      </c>
      <c r="S184" s="18">
        <v>121.3735</v>
      </c>
      <c r="T184" s="18">
        <v>24.94229</v>
      </c>
      <c r="U184" s="18">
        <v>24.94229</v>
      </c>
      <c r="V184" s="18">
        <v>24.94229</v>
      </c>
      <c r="W184" s="18">
        <v>121.3735</v>
      </c>
      <c r="X184" s="18">
        <v>121.3735</v>
      </c>
      <c r="Y184" s="18">
        <v>73.1579</v>
      </c>
      <c r="Z184" s="18">
        <v>20.38386</v>
      </c>
      <c r="AA184" s="18">
        <v>28.50756</v>
      </c>
      <c r="AB184" s="18">
        <v>35.29292</v>
      </c>
      <c r="AC184" s="18">
        <v>22.75247</v>
      </c>
      <c r="AD184" s="18">
        <v>29.45045</v>
      </c>
      <c r="AE184" s="18">
        <v>29.45045</v>
      </c>
      <c r="AF184" s="18">
        <v>52.47112</v>
      </c>
      <c r="AG184" s="18">
        <v>53.43129</v>
      </c>
      <c r="AH184" s="18">
        <v>5.72828</v>
      </c>
      <c r="AI184" s="18">
        <v>20.44722</v>
      </c>
      <c r="AJ184" s="18">
        <v>19.80036</v>
      </c>
      <c r="AK184" s="18">
        <v>14.10861</v>
      </c>
      <c r="AL184" s="19" t="s">
        <v>58</v>
      </c>
      <c r="AM184" s="19"/>
      <c r="AN184" s="19"/>
      <c r="AO184" s="19"/>
      <c r="AP184" s="19"/>
      <c r="AQ184" s="19"/>
    </row>
    <row r="185" hidden="1">
      <c r="A185" s="22" t="s">
        <v>466</v>
      </c>
      <c r="B185" s="22" t="s">
        <v>483</v>
      </c>
      <c r="C185" s="22" t="s">
        <v>468</v>
      </c>
      <c r="D185" s="22" t="s">
        <v>482</v>
      </c>
      <c r="E185" s="17">
        <v>46310.0</v>
      </c>
      <c r="F185" s="18">
        <v>9.0</v>
      </c>
      <c r="G185" s="18">
        <v>0.0</v>
      </c>
      <c r="H185" s="18">
        <v>36798.0</v>
      </c>
      <c r="I185" s="18">
        <v>0.0</v>
      </c>
      <c r="J185" s="18">
        <v>521.5222</v>
      </c>
      <c r="K185" s="18">
        <v>510.341</v>
      </c>
      <c r="L185" s="18">
        <v>490.1649</v>
      </c>
      <c r="M185" s="18">
        <v>287.6404</v>
      </c>
      <c r="N185" s="18">
        <v>0.563624</v>
      </c>
      <c r="O185" s="18">
        <v>21.05475</v>
      </c>
      <c r="P185" s="18">
        <v>28.50756</v>
      </c>
      <c r="Q185" s="18">
        <v>28.50756</v>
      </c>
      <c r="R185" s="18">
        <v>118.3245</v>
      </c>
      <c r="S185" s="18">
        <v>130.2308</v>
      </c>
      <c r="T185" s="18">
        <v>21.05475</v>
      </c>
      <c r="U185" s="18">
        <v>28.50756</v>
      </c>
      <c r="V185" s="18">
        <v>28.50756</v>
      </c>
      <c r="W185" s="18">
        <v>118.3245</v>
      </c>
      <c r="X185" s="18">
        <v>130.2308</v>
      </c>
      <c r="Y185" s="18">
        <v>85.05683</v>
      </c>
      <c r="Z185" s="18">
        <v>20.38386</v>
      </c>
      <c r="AA185" s="18">
        <v>28.50756</v>
      </c>
      <c r="AB185" s="18">
        <v>35.29292</v>
      </c>
      <c r="AC185" s="18">
        <v>22.75247</v>
      </c>
      <c r="AD185" s="18">
        <v>24.05929</v>
      </c>
      <c r="AE185" s="18">
        <v>24.1657</v>
      </c>
      <c r="AF185" s="18">
        <v>41.07952</v>
      </c>
      <c r="AG185" s="18">
        <v>54.3326</v>
      </c>
      <c r="AH185" s="18">
        <v>5.72828</v>
      </c>
      <c r="AI185" s="18">
        <v>20.44722</v>
      </c>
      <c r="AJ185" s="18">
        <v>19.80036</v>
      </c>
      <c r="AK185" s="18">
        <v>14.10861</v>
      </c>
      <c r="AL185" s="19" t="s">
        <v>58</v>
      </c>
      <c r="AM185" s="19"/>
      <c r="AN185" s="19"/>
      <c r="AO185" s="19"/>
      <c r="AP185" s="19"/>
      <c r="AQ185" s="19"/>
    </row>
    <row r="186" hidden="1">
      <c r="A186" s="22" t="s">
        <v>470</v>
      </c>
      <c r="B186" s="22" t="s">
        <v>484</v>
      </c>
      <c r="C186" s="22" t="s">
        <v>468</v>
      </c>
      <c r="D186" s="22" t="s">
        <v>482</v>
      </c>
      <c r="E186" s="22" t="s">
        <v>72</v>
      </c>
      <c r="F186" s="18">
        <v>0.0</v>
      </c>
      <c r="G186" s="18">
        <v>0.0</v>
      </c>
      <c r="H186" s="18">
        <v>0.0</v>
      </c>
      <c r="I186" s="18">
        <v>0.0</v>
      </c>
      <c r="J186" s="18">
        <v>0.0</v>
      </c>
      <c r="K186" s="18">
        <v>0.0</v>
      </c>
      <c r="L186" s="18">
        <v>0.0</v>
      </c>
      <c r="M186" s="18">
        <v>0.0</v>
      </c>
      <c r="N186" s="18">
        <v>0.0</v>
      </c>
      <c r="O186" s="18">
        <v>0.0</v>
      </c>
      <c r="P186" s="18">
        <v>0.0</v>
      </c>
      <c r="Q186" s="18">
        <v>0.0</v>
      </c>
      <c r="R186" s="18">
        <v>0.0</v>
      </c>
      <c r="S186" s="18">
        <v>0.0</v>
      </c>
      <c r="T186" s="18">
        <v>0.0</v>
      </c>
      <c r="U186" s="18">
        <v>0.0</v>
      </c>
      <c r="V186" s="18">
        <v>0.0</v>
      </c>
      <c r="W186" s="18">
        <v>0.0</v>
      </c>
      <c r="X186" s="18">
        <v>0.0</v>
      </c>
      <c r="Y186" s="18">
        <v>0.0</v>
      </c>
      <c r="Z186" s="18">
        <v>20.38386</v>
      </c>
      <c r="AA186" s="18">
        <v>28.50756</v>
      </c>
      <c r="AB186" s="18">
        <v>35.29292</v>
      </c>
      <c r="AC186" s="18">
        <v>22.75247</v>
      </c>
      <c r="AD186" s="18">
        <v>15.19961</v>
      </c>
      <c r="AE186" s="18">
        <v>17.51025</v>
      </c>
      <c r="AF186" s="18">
        <v>19.45746</v>
      </c>
      <c r="AG186" s="18">
        <v>17.41073</v>
      </c>
      <c r="AH186" s="18">
        <v>5.72828</v>
      </c>
      <c r="AI186" s="18">
        <v>20.44722</v>
      </c>
      <c r="AJ186" s="18">
        <v>19.80036</v>
      </c>
      <c r="AK186" s="18">
        <v>14.10861</v>
      </c>
      <c r="AL186" s="19" t="s">
        <v>58</v>
      </c>
      <c r="AM186" s="19"/>
      <c r="AN186" s="19"/>
      <c r="AO186" s="19"/>
      <c r="AP186" s="19"/>
      <c r="AQ186" s="19"/>
    </row>
    <row r="187" hidden="1">
      <c r="A187" s="22" t="s">
        <v>472</v>
      </c>
      <c r="B187" s="22" t="s">
        <v>485</v>
      </c>
      <c r="C187" s="22" t="s">
        <v>468</v>
      </c>
      <c r="D187" s="22" t="s">
        <v>482</v>
      </c>
      <c r="E187" s="22" t="s">
        <v>75</v>
      </c>
      <c r="F187" s="18">
        <v>7.0</v>
      </c>
      <c r="G187" s="18">
        <v>1.0</v>
      </c>
      <c r="H187" s="18">
        <v>6501.0</v>
      </c>
      <c r="I187" s="18">
        <v>2.0</v>
      </c>
      <c r="J187" s="18">
        <v>113.2166</v>
      </c>
      <c r="K187" s="18">
        <v>113.7623</v>
      </c>
      <c r="L187" s="18">
        <v>115.7159</v>
      </c>
      <c r="M187" s="18">
        <v>39.57117</v>
      </c>
      <c r="N187" s="18">
        <v>0.347841</v>
      </c>
      <c r="O187" s="18">
        <v>4.982964</v>
      </c>
      <c r="P187" s="18">
        <v>12.59762</v>
      </c>
      <c r="Q187" s="18">
        <v>12.59762</v>
      </c>
      <c r="R187" s="18">
        <v>20.38386</v>
      </c>
      <c r="S187" s="18">
        <v>36.22673</v>
      </c>
      <c r="T187" s="18">
        <v>4.982964</v>
      </c>
      <c r="U187" s="18">
        <v>12.59762</v>
      </c>
      <c r="V187" s="18">
        <v>12.59762</v>
      </c>
      <c r="W187" s="18">
        <v>20.38386</v>
      </c>
      <c r="X187" s="18">
        <v>36.22673</v>
      </c>
      <c r="Y187" s="18">
        <v>22.75247</v>
      </c>
      <c r="Z187" s="18">
        <v>20.38386</v>
      </c>
      <c r="AA187" s="18">
        <v>28.50756</v>
      </c>
      <c r="AB187" s="18">
        <v>35.29292</v>
      </c>
      <c r="AC187" s="18">
        <v>22.75247</v>
      </c>
      <c r="AD187" s="18">
        <v>7.152237</v>
      </c>
      <c r="AE187" s="18">
        <v>14.47179</v>
      </c>
      <c r="AF187" s="18">
        <v>15.8825</v>
      </c>
      <c r="AG187" s="18">
        <v>7.877225</v>
      </c>
      <c r="AH187" s="18">
        <v>5.72828</v>
      </c>
      <c r="AI187" s="18">
        <v>20.44722</v>
      </c>
      <c r="AJ187" s="18">
        <v>19.80036</v>
      </c>
      <c r="AK187" s="18">
        <v>14.10861</v>
      </c>
      <c r="AL187" s="19" t="s">
        <v>58</v>
      </c>
      <c r="AM187" s="19"/>
      <c r="AN187" s="19"/>
      <c r="AO187" s="19"/>
      <c r="AP187" s="19"/>
      <c r="AQ187" s="19"/>
    </row>
    <row r="188" hidden="1">
      <c r="A188" s="22" t="s">
        <v>474</v>
      </c>
      <c r="B188" s="22" t="s">
        <v>486</v>
      </c>
      <c r="C188" s="22" t="s">
        <v>468</v>
      </c>
      <c r="D188" s="22" t="s">
        <v>482</v>
      </c>
      <c r="E188" s="22" t="s">
        <v>60</v>
      </c>
      <c r="F188" s="18">
        <v>5.0</v>
      </c>
      <c r="G188" s="18">
        <v>1.0</v>
      </c>
      <c r="H188" s="18">
        <v>3201.0</v>
      </c>
      <c r="I188" s="18">
        <v>121.0</v>
      </c>
      <c r="J188" s="18">
        <v>25.7975</v>
      </c>
      <c r="K188" s="18">
        <v>24.80286</v>
      </c>
      <c r="L188" s="18">
        <v>24.15381</v>
      </c>
      <c r="M188" s="18">
        <v>12.63068</v>
      </c>
      <c r="N188" s="18">
        <v>0.509243</v>
      </c>
      <c r="O188" s="18">
        <v>0.0</v>
      </c>
      <c r="P188" s="18">
        <v>0.0</v>
      </c>
      <c r="Q188" s="18">
        <v>0.0</v>
      </c>
      <c r="R188" s="18">
        <v>12.17218</v>
      </c>
      <c r="S188" s="18">
        <v>12.63068</v>
      </c>
      <c r="T188" s="18">
        <v>12.17218</v>
      </c>
      <c r="U188" s="18">
        <v>12.17218</v>
      </c>
      <c r="V188" s="18">
        <v>12.17218</v>
      </c>
      <c r="W188" s="18">
        <v>12.63068</v>
      </c>
      <c r="X188" s="18">
        <v>12.63068</v>
      </c>
      <c r="Y188" s="18">
        <v>8.26762</v>
      </c>
      <c r="Z188" s="18">
        <v>20.38386</v>
      </c>
      <c r="AA188" s="18">
        <v>28.50756</v>
      </c>
      <c r="AB188" s="18">
        <v>35.29292</v>
      </c>
      <c r="AC188" s="18">
        <v>22.75247</v>
      </c>
      <c r="AD188" s="18">
        <v>2.382964</v>
      </c>
      <c r="AE188" s="18">
        <v>7.88367</v>
      </c>
      <c r="AF188" s="18">
        <v>9.308294</v>
      </c>
      <c r="AG188" s="18">
        <v>7.88367</v>
      </c>
      <c r="AH188" s="18">
        <v>5.72828</v>
      </c>
      <c r="AI188" s="18">
        <v>20.44722</v>
      </c>
      <c r="AJ188" s="18">
        <v>19.80036</v>
      </c>
      <c r="AK188" s="18">
        <v>14.10861</v>
      </c>
      <c r="AL188" s="19" t="s">
        <v>58</v>
      </c>
      <c r="AM188" s="19"/>
      <c r="AN188" s="19"/>
      <c r="AO188" s="19"/>
      <c r="AP188" s="19"/>
      <c r="AQ188" s="19"/>
    </row>
    <row r="189" hidden="1">
      <c r="A189" s="22" t="s">
        <v>476</v>
      </c>
      <c r="B189" s="22" t="s">
        <v>487</v>
      </c>
      <c r="C189" s="22" t="s">
        <v>468</v>
      </c>
      <c r="D189" s="22" t="s">
        <v>482</v>
      </c>
      <c r="E189" s="20">
        <v>46300.0</v>
      </c>
      <c r="F189" s="18">
        <v>3.0</v>
      </c>
      <c r="G189" s="18">
        <v>0.0</v>
      </c>
      <c r="H189" s="18">
        <v>4245.0</v>
      </c>
      <c r="I189" s="18">
        <v>0.0</v>
      </c>
      <c r="J189" s="18">
        <v>85.27132</v>
      </c>
      <c r="K189" s="18">
        <v>87.10103</v>
      </c>
      <c r="L189" s="18">
        <v>89.82854</v>
      </c>
      <c r="M189" s="18">
        <v>41.29178</v>
      </c>
      <c r="N189" s="18">
        <v>0.474068</v>
      </c>
      <c r="O189" s="18">
        <v>18.51305</v>
      </c>
      <c r="P189" s="18">
        <v>18.51305</v>
      </c>
      <c r="Q189" s="18">
        <v>18.51305</v>
      </c>
      <c r="R189" s="18">
        <v>27.2962</v>
      </c>
      <c r="S189" s="18">
        <v>41.29178</v>
      </c>
      <c r="T189" s="18">
        <v>18.51305</v>
      </c>
      <c r="U189" s="18">
        <v>18.51305</v>
      </c>
      <c r="V189" s="18">
        <v>18.51305</v>
      </c>
      <c r="W189" s="18">
        <v>27.2962</v>
      </c>
      <c r="X189" s="18">
        <v>41.29178</v>
      </c>
      <c r="Y189" s="18">
        <v>29.03368</v>
      </c>
      <c r="Z189" s="18">
        <v>20.38386</v>
      </c>
      <c r="AA189" s="18">
        <v>28.50756</v>
      </c>
      <c r="AB189" s="18">
        <v>35.29292</v>
      </c>
      <c r="AC189" s="18">
        <v>22.75247</v>
      </c>
      <c r="AD189" s="18">
        <v>25.06107</v>
      </c>
      <c r="AE189" s="18">
        <v>25.83376</v>
      </c>
      <c r="AF189" s="18">
        <v>44.43059</v>
      </c>
      <c r="AG189" s="18">
        <v>34.76351</v>
      </c>
      <c r="AH189" s="18">
        <v>5.72828</v>
      </c>
      <c r="AI189" s="18">
        <v>20.44722</v>
      </c>
      <c r="AJ189" s="18">
        <v>19.80036</v>
      </c>
      <c r="AK189" s="18">
        <v>14.10861</v>
      </c>
      <c r="AL189" s="19" t="s">
        <v>58</v>
      </c>
      <c r="AM189" s="19"/>
      <c r="AN189" s="19"/>
      <c r="AO189" s="19"/>
      <c r="AP189" s="19"/>
      <c r="AQ189" s="19"/>
    </row>
    <row r="190" hidden="1">
      <c r="A190" s="22" t="s">
        <v>478</v>
      </c>
      <c r="B190" s="22" t="s">
        <v>488</v>
      </c>
      <c r="C190" s="22" t="s">
        <v>468</v>
      </c>
      <c r="D190" s="22" t="s">
        <v>482</v>
      </c>
      <c r="E190" s="22" t="s">
        <v>62</v>
      </c>
      <c r="F190" s="18">
        <v>2.0</v>
      </c>
      <c r="G190" s="18">
        <v>2.0</v>
      </c>
      <c r="H190" s="18">
        <v>173.0</v>
      </c>
      <c r="I190" s="18">
        <v>173.0</v>
      </c>
      <c r="J190" s="18">
        <v>0.0</v>
      </c>
      <c r="K190" s="18">
        <v>0.0</v>
      </c>
      <c r="L190" s="18">
        <v>0.0</v>
      </c>
      <c r="M190" s="18">
        <v>0.0</v>
      </c>
      <c r="N190" s="18">
        <v>0.0</v>
      </c>
      <c r="O190" s="18">
        <v>0.0</v>
      </c>
      <c r="P190" s="18">
        <v>0.0</v>
      </c>
      <c r="Q190" s="18">
        <v>0.0</v>
      </c>
      <c r="R190" s="18">
        <v>0.0</v>
      </c>
      <c r="S190" s="18">
        <v>0.0</v>
      </c>
      <c r="T190" s="18">
        <v>0.0</v>
      </c>
      <c r="U190" s="18">
        <v>0.0</v>
      </c>
      <c r="V190" s="18">
        <v>0.0</v>
      </c>
      <c r="W190" s="18">
        <v>0.0</v>
      </c>
      <c r="X190" s="18">
        <v>0.0</v>
      </c>
      <c r="Y190" s="18">
        <v>0.0</v>
      </c>
      <c r="Z190" s="18">
        <v>20.38386</v>
      </c>
      <c r="AA190" s="18">
        <v>28.50756</v>
      </c>
      <c r="AB190" s="18">
        <v>35.29292</v>
      </c>
      <c r="AC190" s="18">
        <v>22.75247</v>
      </c>
      <c r="AD190" s="18">
        <v>0.0</v>
      </c>
      <c r="AE190" s="18">
        <v>0.0</v>
      </c>
      <c r="AF190" s="18">
        <v>0.0</v>
      </c>
      <c r="AG190" s="18">
        <v>0.0</v>
      </c>
      <c r="AH190" s="18">
        <v>5.72828</v>
      </c>
      <c r="AI190" s="18">
        <v>20.44722</v>
      </c>
      <c r="AJ190" s="18">
        <v>19.80036</v>
      </c>
      <c r="AK190" s="18">
        <v>14.10861</v>
      </c>
      <c r="AL190" s="19" t="s">
        <v>58</v>
      </c>
      <c r="AM190" s="19"/>
      <c r="AN190" s="19"/>
      <c r="AO190" s="19"/>
      <c r="AP190" s="19"/>
      <c r="AQ190" s="19"/>
    </row>
    <row r="191" hidden="1">
      <c r="A191" s="22" t="s">
        <v>412</v>
      </c>
      <c r="B191" s="22" t="s">
        <v>413</v>
      </c>
      <c r="C191" s="22" t="s">
        <v>414</v>
      </c>
      <c r="D191" s="22" t="s">
        <v>415</v>
      </c>
      <c r="E191" s="22" t="s">
        <v>88</v>
      </c>
      <c r="F191" s="18">
        <v>4.0</v>
      </c>
      <c r="G191" s="18">
        <v>0.0</v>
      </c>
      <c r="H191" s="18">
        <v>3079.0</v>
      </c>
      <c r="I191" s="18">
        <v>0.0</v>
      </c>
      <c r="J191" s="18">
        <v>21.68152</v>
      </c>
      <c r="K191" s="18">
        <v>22.18711</v>
      </c>
      <c r="L191" s="18">
        <v>22.34034</v>
      </c>
      <c r="M191" s="18">
        <v>22.18711</v>
      </c>
      <c r="N191" s="18">
        <v>1.0</v>
      </c>
      <c r="O191" s="18">
        <v>0.0</v>
      </c>
      <c r="P191" s="18">
        <v>0.0</v>
      </c>
      <c r="Q191" s="18">
        <v>0.0</v>
      </c>
      <c r="R191" s="18">
        <v>0.0</v>
      </c>
      <c r="S191" s="18">
        <v>0.0</v>
      </c>
      <c r="T191" s="18">
        <v>22.18711</v>
      </c>
      <c r="U191" s="18">
        <v>22.18711</v>
      </c>
      <c r="V191" s="18">
        <v>22.18711</v>
      </c>
      <c r="W191" s="18">
        <v>22.18711</v>
      </c>
      <c r="X191" s="18">
        <v>22.18711</v>
      </c>
      <c r="Y191" s="18">
        <v>2.218711</v>
      </c>
      <c r="Z191" s="18">
        <v>1.955556</v>
      </c>
      <c r="AA191" s="18">
        <v>5.095609</v>
      </c>
      <c r="AB191" s="18">
        <v>7.098508</v>
      </c>
      <c r="AC191" s="18">
        <v>8.221939</v>
      </c>
      <c r="AD191" s="18">
        <v>0.0</v>
      </c>
      <c r="AE191" s="18">
        <v>2.262787</v>
      </c>
      <c r="AF191" s="18">
        <v>7.460308</v>
      </c>
      <c r="AG191" s="18">
        <v>1.480072</v>
      </c>
      <c r="AH191" s="18">
        <v>0.853653</v>
      </c>
      <c r="AI191" s="18">
        <v>3.320792</v>
      </c>
      <c r="AJ191" s="18">
        <v>6.684712</v>
      </c>
      <c r="AK191" s="18">
        <v>2.218711</v>
      </c>
      <c r="AL191" s="19" t="s">
        <v>58</v>
      </c>
      <c r="AM191" s="19"/>
      <c r="AN191" s="19"/>
      <c r="AO191" s="19"/>
      <c r="AP191" s="19"/>
      <c r="AQ191" s="19"/>
    </row>
    <row r="192" hidden="1">
      <c r="A192" s="22" t="s">
        <v>416</v>
      </c>
      <c r="B192" s="22" t="s">
        <v>417</v>
      </c>
      <c r="C192" s="22" t="s">
        <v>414</v>
      </c>
      <c r="D192" s="22" t="s">
        <v>415</v>
      </c>
      <c r="E192" s="17">
        <v>46310.0</v>
      </c>
      <c r="F192" s="18">
        <v>14.0</v>
      </c>
      <c r="G192" s="18">
        <v>1.0</v>
      </c>
      <c r="H192" s="18">
        <v>8536.0</v>
      </c>
      <c r="I192" s="18">
        <v>2.0</v>
      </c>
      <c r="J192" s="18">
        <v>106.53</v>
      </c>
      <c r="K192" s="18">
        <v>108.9198</v>
      </c>
      <c r="L192" s="18">
        <v>106.473</v>
      </c>
      <c r="M192" s="18">
        <v>79.10725</v>
      </c>
      <c r="N192" s="18">
        <v>0.726289</v>
      </c>
      <c r="O192" s="18">
        <v>0.333333</v>
      </c>
      <c r="P192" s="18">
        <v>2.0</v>
      </c>
      <c r="Q192" s="18">
        <v>3.0</v>
      </c>
      <c r="R192" s="18">
        <v>3.890756</v>
      </c>
      <c r="S192" s="18">
        <v>10.30669</v>
      </c>
      <c r="T192" s="18">
        <v>0.333333</v>
      </c>
      <c r="U192" s="18">
        <v>2.0</v>
      </c>
      <c r="V192" s="18">
        <v>3.0</v>
      </c>
      <c r="W192" s="18">
        <v>3.890756</v>
      </c>
      <c r="X192" s="18">
        <v>10.30669</v>
      </c>
      <c r="Y192" s="18">
        <v>9.901801</v>
      </c>
      <c r="Z192" s="18">
        <v>1.955556</v>
      </c>
      <c r="AA192" s="18">
        <v>5.095609</v>
      </c>
      <c r="AB192" s="18">
        <v>7.098508</v>
      </c>
      <c r="AC192" s="18">
        <v>8.221939</v>
      </c>
      <c r="AD192" s="18">
        <v>3.847384</v>
      </c>
      <c r="AE192" s="18">
        <v>3.890756</v>
      </c>
      <c r="AF192" s="18">
        <v>5.804811</v>
      </c>
      <c r="AG192" s="18">
        <v>3.747947</v>
      </c>
      <c r="AH192" s="18">
        <v>0.853653</v>
      </c>
      <c r="AI192" s="18">
        <v>3.320792</v>
      </c>
      <c r="AJ192" s="18">
        <v>6.684712</v>
      </c>
      <c r="AK192" s="18">
        <v>2.218711</v>
      </c>
      <c r="AL192" s="19" t="s">
        <v>58</v>
      </c>
      <c r="AM192" s="19"/>
      <c r="AN192" s="19"/>
      <c r="AO192" s="19"/>
      <c r="AP192" s="19"/>
      <c r="AQ192" s="19"/>
    </row>
    <row r="193" hidden="1">
      <c r="A193" s="22" t="s">
        <v>418</v>
      </c>
      <c r="B193" s="22" t="s">
        <v>419</v>
      </c>
      <c r="C193" s="22" t="s">
        <v>414</v>
      </c>
      <c r="D193" s="22" t="s">
        <v>415</v>
      </c>
      <c r="E193" s="22" t="s">
        <v>72</v>
      </c>
      <c r="F193" s="18">
        <v>7.0</v>
      </c>
      <c r="G193" s="18">
        <v>2.0</v>
      </c>
      <c r="H193" s="18">
        <v>3880.0</v>
      </c>
      <c r="I193" s="18">
        <v>16.0</v>
      </c>
      <c r="J193" s="18">
        <v>47.3366</v>
      </c>
      <c r="K193" s="18">
        <v>50.83957</v>
      </c>
      <c r="L193" s="18">
        <v>51.98483</v>
      </c>
      <c r="M193" s="18">
        <v>25.43393</v>
      </c>
      <c r="N193" s="18">
        <v>0.500278</v>
      </c>
      <c r="O193" s="18">
        <v>1.521795</v>
      </c>
      <c r="P193" s="18">
        <v>1.521795</v>
      </c>
      <c r="Q193" s="18">
        <v>10.14217</v>
      </c>
      <c r="R193" s="18">
        <v>13.74168</v>
      </c>
      <c r="S193" s="18">
        <v>13.74168</v>
      </c>
      <c r="T193" s="18">
        <v>1.521795</v>
      </c>
      <c r="U193" s="18">
        <v>1.521795</v>
      </c>
      <c r="V193" s="18">
        <v>10.14217</v>
      </c>
      <c r="W193" s="18">
        <v>13.74168</v>
      </c>
      <c r="X193" s="18">
        <v>13.74168</v>
      </c>
      <c r="Y193" s="18">
        <v>12.70989</v>
      </c>
      <c r="Z193" s="18">
        <v>1.955556</v>
      </c>
      <c r="AA193" s="18">
        <v>5.095609</v>
      </c>
      <c r="AB193" s="18">
        <v>7.098508</v>
      </c>
      <c r="AC193" s="18">
        <v>8.221939</v>
      </c>
      <c r="AD193" s="18">
        <v>5.294009</v>
      </c>
      <c r="AE193" s="18">
        <v>5.294009</v>
      </c>
      <c r="AF193" s="18">
        <v>9.992405</v>
      </c>
      <c r="AG193" s="18">
        <v>11.66724</v>
      </c>
      <c r="AH193" s="18">
        <v>0.853653</v>
      </c>
      <c r="AI193" s="18">
        <v>3.320792</v>
      </c>
      <c r="AJ193" s="18">
        <v>6.684712</v>
      </c>
      <c r="AK193" s="18">
        <v>2.218711</v>
      </c>
      <c r="AL193" s="19" t="s">
        <v>58</v>
      </c>
      <c r="AM193" s="19"/>
      <c r="AN193" s="19"/>
      <c r="AO193" s="19"/>
      <c r="AP193" s="19"/>
      <c r="AQ193" s="19"/>
    </row>
    <row r="194" hidden="1">
      <c r="A194" s="22" t="s">
        <v>420</v>
      </c>
      <c r="B194" s="22" t="s">
        <v>421</v>
      </c>
      <c r="C194" s="22" t="s">
        <v>414</v>
      </c>
      <c r="D194" s="22" t="s">
        <v>415</v>
      </c>
      <c r="E194" s="22" t="s">
        <v>75</v>
      </c>
      <c r="F194" s="18">
        <v>13.0</v>
      </c>
      <c r="G194" s="18">
        <v>1.0</v>
      </c>
      <c r="H194" s="18">
        <v>9872.0</v>
      </c>
      <c r="I194" s="18">
        <v>2449.0</v>
      </c>
      <c r="J194" s="18">
        <v>84.93845</v>
      </c>
      <c r="K194" s="18">
        <v>82.21939</v>
      </c>
      <c r="L194" s="18">
        <v>88.32502</v>
      </c>
      <c r="M194" s="18">
        <v>40.29681</v>
      </c>
      <c r="N194" s="18">
        <v>0.490113</v>
      </c>
      <c r="O194" s="18">
        <v>1.589172</v>
      </c>
      <c r="P194" s="18">
        <v>1.950821</v>
      </c>
      <c r="Q194" s="18">
        <v>3.760427</v>
      </c>
      <c r="R194" s="18">
        <v>5.166253</v>
      </c>
      <c r="S194" s="18">
        <v>16.12484</v>
      </c>
      <c r="T194" s="18">
        <v>1.589172</v>
      </c>
      <c r="U194" s="18">
        <v>1.950821</v>
      </c>
      <c r="V194" s="18">
        <v>3.760427</v>
      </c>
      <c r="W194" s="18">
        <v>5.166253</v>
      </c>
      <c r="X194" s="18">
        <v>16.12484</v>
      </c>
      <c r="Y194" s="18">
        <v>8.221939</v>
      </c>
      <c r="Z194" s="18">
        <v>1.955556</v>
      </c>
      <c r="AA194" s="18">
        <v>5.095609</v>
      </c>
      <c r="AB194" s="18">
        <v>7.098508</v>
      </c>
      <c r="AC194" s="18">
        <v>8.221939</v>
      </c>
      <c r="AD194" s="18">
        <v>2.402366</v>
      </c>
      <c r="AE194" s="18">
        <v>3.760427</v>
      </c>
      <c r="AF194" s="18">
        <v>6.739757</v>
      </c>
      <c r="AG194" s="18">
        <v>2.249909</v>
      </c>
      <c r="AH194" s="18">
        <v>0.853653</v>
      </c>
      <c r="AI194" s="18">
        <v>3.320792</v>
      </c>
      <c r="AJ194" s="18">
        <v>6.684712</v>
      </c>
      <c r="AK194" s="18">
        <v>2.218711</v>
      </c>
      <c r="AL194" s="19" t="s">
        <v>58</v>
      </c>
      <c r="AM194" s="19"/>
      <c r="AN194" s="19"/>
      <c r="AO194" s="19"/>
      <c r="AP194" s="19"/>
      <c r="AQ194" s="19"/>
    </row>
    <row r="195" hidden="1">
      <c r="A195" s="22" t="s">
        <v>422</v>
      </c>
      <c r="B195" s="22" t="s">
        <v>423</v>
      </c>
      <c r="C195" s="22" t="s">
        <v>414</v>
      </c>
      <c r="D195" s="22" t="s">
        <v>415</v>
      </c>
      <c r="E195" s="22" t="s">
        <v>60</v>
      </c>
      <c r="F195" s="18">
        <v>10.0</v>
      </c>
      <c r="G195" s="18">
        <v>1.0</v>
      </c>
      <c r="H195" s="18">
        <v>4939.0</v>
      </c>
      <c r="I195" s="18">
        <v>1.0</v>
      </c>
      <c r="J195" s="18">
        <v>63.66127</v>
      </c>
      <c r="K195" s="18">
        <v>67.32097</v>
      </c>
      <c r="L195" s="18">
        <v>72.91451</v>
      </c>
      <c r="M195" s="18">
        <v>56.09692</v>
      </c>
      <c r="N195" s="18">
        <v>0.833276</v>
      </c>
      <c r="O195" s="18">
        <v>0.0</v>
      </c>
      <c r="P195" s="18">
        <v>0.508832</v>
      </c>
      <c r="Q195" s="18">
        <v>0.793256</v>
      </c>
      <c r="R195" s="18">
        <v>3.73983</v>
      </c>
      <c r="S195" s="18">
        <v>4.226577</v>
      </c>
      <c r="T195" s="18">
        <v>0.508832</v>
      </c>
      <c r="U195" s="18">
        <v>0.793256</v>
      </c>
      <c r="V195" s="18">
        <v>1.955556</v>
      </c>
      <c r="W195" s="18">
        <v>3.73983</v>
      </c>
      <c r="X195" s="18">
        <v>4.226577</v>
      </c>
      <c r="Y195" s="18">
        <v>8.415121</v>
      </c>
      <c r="Z195" s="18">
        <v>1.955556</v>
      </c>
      <c r="AA195" s="18">
        <v>5.095609</v>
      </c>
      <c r="AB195" s="18">
        <v>7.098508</v>
      </c>
      <c r="AC195" s="18">
        <v>8.221939</v>
      </c>
      <c r="AD195" s="18">
        <v>1.457439</v>
      </c>
      <c r="AE195" s="18">
        <v>1.955556</v>
      </c>
      <c r="AF195" s="18">
        <v>5.750584</v>
      </c>
      <c r="AG195" s="18">
        <v>1.636316</v>
      </c>
      <c r="AH195" s="18">
        <v>0.853653</v>
      </c>
      <c r="AI195" s="18">
        <v>3.320792</v>
      </c>
      <c r="AJ195" s="18">
        <v>6.684712</v>
      </c>
      <c r="AK195" s="18">
        <v>2.218711</v>
      </c>
      <c r="AL195" s="19" t="s">
        <v>58</v>
      </c>
      <c r="AM195" s="19"/>
      <c r="AN195" s="19"/>
      <c r="AO195" s="19"/>
      <c r="AP195" s="19"/>
      <c r="AQ195" s="19"/>
    </row>
    <row r="196" hidden="1">
      <c r="A196" s="22" t="s">
        <v>424</v>
      </c>
      <c r="B196" s="22" t="s">
        <v>425</v>
      </c>
      <c r="C196" s="22" t="s">
        <v>414</v>
      </c>
      <c r="D196" s="22" t="s">
        <v>415</v>
      </c>
      <c r="E196" s="20">
        <v>46300.0</v>
      </c>
      <c r="F196" s="18">
        <v>17.0</v>
      </c>
      <c r="G196" s="18">
        <v>2.0</v>
      </c>
      <c r="H196" s="18">
        <v>8159.0</v>
      </c>
      <c r="I196" s="18">
        <v>74.0</v>
      </c>
      <c r="J196" s="18">
        <v>78.42981</v>
      </c>
      <c r="K196" s="18">
        <v>87.32512</v>
      </c>
      <c r="L196" s="18">
        <v>91.09664</v>
      </c>
      <c r="M196" s="18">
        <v>73.30603</v>
      </c>
      <c r="N196" s="18">
        <v>0.839461</v>
      </c>
      <c r="O196" s="18">
        <v>0.0</v>
      </c>
      <c r="P196" s="18">
        <v>0.111111</v>
      </c>
      <c r="Q196" s="18">
        <v>0.340476</v>
      </c>
      <c r="R196" s="18">
        <v>0.6</v>
      </c>
      <c r="S196" s="18">
        <v>10.30055</v>
      </c>
      <c r="T196" s="18">
        <v>0.111111</v>
      </c>
      <c r="U196" s="18">
        <v>0.340476</v>
      </c>
      <c r="V196" s="18">
        <v>0.5</v>
      </c>
      <c r="W196" s="18">
        <v>2.166949</v>
      </c>
      <c r="X196" s="18">
        <v>15.83188</v>
      </c>
      <c r="Y196" s="18">
        <v>7.938647</v>
      </c>
      <c r="Z196" s="18">
        <v>1.955556</v>
      </c>
      <c r="AA196" s="18">
        <v>5.095609</v>
      </c>
      <c r="AB196" s="18">
        <v>7.098508</v>
      </c>
      <c r="AC196" s="18">
        <v>8.221939</v>
      </c>
      <c r="AD196" s="18">
        <v>2.212159</v>
      </c>
      <c r="AE196" s="18">
        <v>3.109816</v>
      </c>
      <c r="AF196" s="18">
        <v>9.200524</v>
      </c>
      <c r="AG196" s="18">
        <v>7.938647</v>
      </c>
      <c r="AH196" s="18">
        <v>0.853653</v>
      </c>
      <c r="AI196" s="18">
        <v>3.320792</v>
      </c>
      <c r="AJ196" s="18">
        <v>6.684712</v>
      </c>
      <c r="AK196" s="18">
        <v>2.218711</v>
      </c>
      <c r="AL196" s="19" t="s">
        <v>58</v>
      </c>
      <c r="AM196" s="19"/>
      <c r="AN196" s="19"/>
      <c r="AO196" s="19"/>
      <c r="AP196" s="19"/>
      <c r="AQ196" s="19"/>
    </row>
    <row r="197" hidden="1">
      <c r="A197" s="22" t="s">
        <v>426</v>
      </c>
      <c r="B197" s="22" t="s">
        <v>427</v>
      </c>
      <c r="C197" s="22" t="s">
        <v>414</v>
      </c>
      <c r="D197" s="22" t="s">
        <v>415</v>
      </c>
      <c r="E197" s="22" t="s">
        <v>62</v>
      </c>
      <c r="F197" s="18">
        <v>3.0</v>
      </c>
      <c r="G197" s="18">
        <v>3.0</v>
      </c>
      <c r="H197" s="18">
        <v>48.0</v>
      </c>
      <c r="I197" s="18">
        <v>48.0</v>
      </c>
      <c r="J197" s="18">
        <v>0.0</v>
      </c>
      <c r="K197" s="18">
        <v>0.0</v>
      </c>
      <c r="L197" s="18">
        <v>0.0</v>
      </c>
      <c r="M197" s="18">
        <v>0.0</v>
      </c>
      <c r="N197" s="18">
        <v>0.0</v>
      </c>
      <c r="O197" s="18">
        <v>0.0</v>
      </c>
      <c r="P197" s="18">
        <v>0.0</v>
      </c>
      <c r="Q197" s="18">
        <v>0.0</v>
      </c>
      <c r="R197" s="18">
        <v>0.0</v>
      </c>
      <c r="S197" s="18">
        <v>0.0</v>
      </c>
      <c r="T197" s="18">
        <v>0.0</v>
      </c>
      <c r="U197" s="18">
        <v>0.0</v>
      </c>
      <c r="V197" s="18">
        <v>0.0</v>
      </c>
      <c r="W197" s="18">
        <v>0.0</v>
      </c>
      <c r="X197" s="18">
        <v>0.0</v>
      </c>
      <c r="Y197" s="18">
        <v>0.0</v>
      </c>
      <c r="Z197" s="18">
        <v>1.955556</v>
      </c>
      <c r="AA197" s="18">
        <v>5.095609</v>
      </c>
      <c r="AB197" s="18">
        <v>7.098508</v>
      </c>
      <c r="AC197" s="18">
        <v>8.221939</v>
      </c>
      <c r="AD197" s="18">
        <v>0.0</v>
      </c>
      <c r="AE197" s="18">
        <v>0.0</v>
      </c>
      <c r="AF197" s="18">
        <v>0.0</v>
      </c>
      <c r="AG197" s="18">
        <v>0.0</v>
      </c>
      <c r="AH197" s="18">
        <v>0.853653</v>
      </c>
      <c r="AI197" s="18">
        <v>3.320792</v>
      </c>
      <c r="AJ197" s="18">
        <v>6.684712</v>
      </c>
      <c r="AK197" s="18">
        <v>2.218711</v>
      </c>
      <c r="AL197" s="19" t="s">
        <v>58</v>
      </c>
      <c r="AM197" s="19"/>
      <c r="AN197" s="19"/>
      <c r="AO197" s="19"/>
      <c r="AP197" s="19"/>
      <c r="AQ197" s="19"/>
    </row>
    <row r="198" hidden="1">
      <c r="A198" s="22" t="s">
        <v>412</v>
      </c>
      <c r="B198" s="22" t="s">
        <v>428</v>
      </c>
      <c r="C198" s="22" t="s">
        <v>414</v>
      </c>
      <c r="D198" s="22" t="s">
        <v>429</v>
      </c>
      <c r="E198" s="22" t="s">
        <v>88</v>
      </c>
      <c r="F198" s="18">
        <v>2.0</v>
      </c>
      <c r="G198" s="18">
        <v>0.0</v>
      </c>
      <c r="H198" s="18">
        <v>14.0</v>
      </c>
      <c r="I198" s="18">
        <v>0.0</v>
      </c>
      <c r="J198" s="18">
        <v>0.0</v>
      </c>
      <c r="K198" s="18">
        <v>0.190909</v>
      </c>
      <c r="L198" s="18">
        <v>0.196057</v>
      </c>
      <c r="M198" s="18">
        <v>0.190909</v>
      </c>
      <c r="N198" s="18">
        <v>1.0</v>
      </c>
      <c r="O198" s="18">
        <v>0.0</v>
      </c>
      <c r="P198" s="18">
        <v>0.0</v>
      </c>
      <c r="Q198" s="18">
        <v>0.0</v>
      </c>
      <c r="R198" s="18">
        <v>0.0</v>
      </c>
      <c r="S198" s="18">
        <v>0.0</v>
      </c>
      <c r="T198" s="18">
        <v>0.190909</v>
      </c>
      <c r="U198" s="18">
        <v>0.190909</v>
      </c>
      <c r="V198" s="18">
        <v>0.190909</v>
      </c>
      <c r="W198" s="18">
        <v>0.190909</v>
      </c>
      <c r="X198" s="18">
        <v>0.190909</v>
      </c>
      <c r="Y198" s="18">
        <v>0.038182</v>
      </c>
      <c r="Z198" s="18">
        <v>0.0</v>
      </c>
      <c r="AA198" s="18">
        <v>6.188312</v>
      </c>
      <c r="AB198" s="18">
        <v>1.70264</v>
      </c>
      <c r="AC198" s="18">
        <v>1.076117</v>
      </c>
      <c r="AD198" s="18">
        <v>0.0</v>
      </c>
      <c r="AE198" s="18">
        <v>2.262787</v>
      </c>
      <c r="AF198" s="18">
        <v>7.460308</v>
      </c>
      <c r="AG198" s="18">
        <v>1.480072</v>
      </c>
      <c r="AH198" s="18">
        <v>0.853653</v>
      </c>
      <c r="AI198" s="18">
        <v>3.320792</v>
      </c>
      <c r="AJ198" s="18">
        <v>6.684712</v>
      </c>
      <c r="AK198" s="18">
        <v>2.218711</v>
      </c>
      <c r="AL198" s="19" t="s">
        <v>58</v>
      </c>
      <c r="AM198" s="19"/>
      <c r="AN198" s="19"/>
      <c r="AO198" s="19"/>
      <c r="AP198" s="19"/>
      <c r="AQ198" s="19"/>
    </row>
    <row r="199" hidden="1">
      <c r="A199" s="22" t="s">
        <v>416</v>
      </c>
      <c r="B199" s="22" t="s">
        <v>430</v>
      </c>
      <c r="C199" s="22" t="s">
        <v>414</v>
      </c>
      <c r="D199" s="22" t="s">
        <v>429</v>
      </c>
      <c r="E199" s="17">
        <v>46310.0</v>
      </c>
      <c r="F199" s="18">
        <v>3.0</v>
      </c>
      <c r="G199" s="18">
        <v>1.0</v>
      </c>
      <c r="H199" s="18">
        <v>745.0</v>
      </c>
      <c r="I199" s="18">
        <v>4.0</v>
      </c>
      <c r="J199" s="18">
        <v>1.071429</v>
      </c>
      <c r="K199" s="18">
        <v>1.076117</v>
      </c>
      <c r="L199" s="18">
        <v>0.955953</v>
      </c>
      <c r="M199" s="18">
        <v>1.076117</v>
      </c>
      <c r="N199" s="18">
        <v>1.0</v>
      </c>
      <c r="O199" s="18">
        <v>1.076117</v>
      </c>
      <c r="P199" s="18">
        <v>1.076117</v>
      </c>
      <c r="Q199" s="18">
        <v>1.076117</v>
      </c>
      <c r="R199" s="18">
        <v>1.076117</v>
      </c>
      <c r="S199" s="18">
        <v>1.076117</v>
      </c>
      <c r="T199" s="18">
        <v>1.076117</v>
      </c>
      <c r="U199" s="18">
        <v>1.076117</v>
      </c>
      <c r="V199" s="18">
        <v>1.076117</v>
      </c>
      <c r="W199" s="18">
        <v>1.076117</v>
      </c>
      <c r="X199" s="18">
        <v>1.076117</v>
      </c>
      <c r="Y199" s="18">
        <v>1.076117</v>
      </c>
      <c r="Z199" s="18">
        <v>0.0</v>
      </c>
      <c r="AA199" s="18">
        <v>6.188312</v>
      </c>
      <c r="AB199" s="18">
        <v>1.70264</v>
      </c>
      <c r="AC199" s="18">
        <v>1.076117</v>
      </c>
      <c r="AD199" s="18">
        <v>3.847384</v>
      </c>
      <c r="AE199" s="18">
        <v>3.890756</v>
      </c>
      <c r="AF199" s="18">
        <v>5.804811</v>
      </c>
      <c r="AG199" s="18">
        <v>3.747947</v>
      </c>
      <c r="AH199" s="18">
        <v>0.853653</v>
      </c>
      <c r="AI199" s="18">
        <v>3.320792</v>
      </c>
      <c r="AJ199" s="18">
        <v>6.684712</v>
      </c>
      <c r="AK199" s="18">
        <v>2.218711</v>
      </c>
      <c r="AL199" s="19" t="s">
        <v>58</v>
      </c>
      <c r="AM199" s="19"/>
      <c r="AN199" s="19"/>
      <c r="AO199" s="19"/>
      <c r="AP199" s="19"/>
      <c r="AQ199" s="19"/>
    </row>
    <row r="200" hidden="1">
      <c r="A200" s="22" t="s">
        <v>424</v>
      </c>
      <c r="B200" s="22" t="s">
        <v>432</v>
      </c>
      <c r="C200" s="22" t="s">
        <v>414</v>
      </c>
      <c r="D200" s="22" t="s">
        <v>429</v>
      </c>
      <c r="E200" s="20">
        <v>46300.0</v>
      </c>
      <c r="F200" s="18">
        <v>7.0</v>
      </c>
      <c r="G200" s="18">
        <v>1.0</v>
      </c>
      <c r="H200" s="18">
        <v>1439.0</v>
      </c>
      <c r="I200" s="18">
        <v>10.0</v>
      </c>
      <c r="J200" s="18">
        <v>15.41986</v>
      </c>
      <c r="K200" s="18">
        <v>15.75937</v>
      </c>
      <c r="L200" s="18">
        <v>12.72926</v>
      </c>
      <c r="M200" s="18">
        <v>9.571058</v>
      </c>
      <c r="N200" s="18">
        <v>0.607325</v>
      </c>
      <c r="O200" s="18">
        <v>0.0</v>
      </c>
      <c r="P200" s="18">
        <v>0.0</v>
      </c>
      <c r="Q200" s="18">
        <v>0.0</v>
      </c>
      <c r="R200" s="18">
        <v>6.188312</v>
      </c>
      <c r="S200" s="18">
        <v>9.571058</v>
      </c>
      <c r="T200" s="18">
        <v>6.188312</v>
      </c>
      <c r="U200" s="18">
        <v>6.188312</v>
      </c>
      <c r="V200" s="18">
        <v>6.188312</v>
      </c>
      <c r="W200" s="18">
        <v>9.571058</v>
      </c>
      <c r="X200" s="18">
        <v>9.571058</v>
      </c>
      <c r="Y200" s="18">
        <v>5.253123</v>
      </c>
      <c r="Z200" s="18">
        <v>0.0</v>
      </c>
      <c r="AA200" s="18">
        <v>6.188312</v>
      </c>
      <c r="AB200" s="18">
        <v>1.70264</v>
      </c>
      <c r="AC200" s="18">
        <v>1.076117</v>
      </c>
      <c r="AD200" s="18">
        <v>2.212159</v>
      </c>
      <c r="AE200" s="18">
        <v>3.109816</v>
      </c>
      <c r="AF200" s="18">
        <v>9.200524</v>
      </c>
      <c r="AG200" s="18">
        <v>7.938647</v>
      </c>
      <c r="AH200" s="18">
        <v>0.853653</v>
      </c>
      <c r="AI200" s="18">
        <v>3.320792</v>
      </c>
      <c r="AJ200" s="18">
        <v>6.684712</v>
      </c>
      <c r="AK200" s="18">
        <v>2.218711</v>
      </c>
      <c r="AL200" s="19" t="s">
        <v>58</v>
      </c>
      <c r="AM200" s="19"/>
      <c r="AN200" s="19"/>
      <c r="AO200" s="19"/>
      <c r="AP200" s="19"/>
      <c r="AQ200" s="19"/>
    </row>
    <row r="201" hidden="1">
      <c r="A201" s="22" t="s">
        <v>426</v>
      </c>
      <c r="B201" s="22" t="s">
        <v>433</v>
      </c>
      <c r="C201" s="22" t="s">
        <v>414</v>
      </c>
      <c r="D201" s="22" t="s">
        <v>429</v>
      </c>
      <c r="E201" s="22" t="s">
        <v>62</v>
      </c>
      <c r="F201" s="18">
        <v>5.0</v>
      </c>
      <c r="G201" s="18">
        <v>5.0</v>
      </c>
      <c r="H201" s="18">
        <v>306.0</v>
      </c>
      <c r="I201" s="18">
        <v>306.0</v>
      </c>
      <c r="J201" s="18">
        <v>0.0</v>
      </c>
      <c r="K201" s="18">
        <v>0.0</v>
      </c>
      <c r="L201" s="18">
        <v>0.0</v>
      </c>
      <c r="M201" s="18">
        <v>0.0</v>
      </c>
      <c r="N201" s="18">
        <v>0.0</v>
      </c>
      <c r="O201" s="18">
        <v>0.0</v>
      </c>
      <c r="P201" s="18">
        <v>0.0</v>
      </c>
      <c r="Q201" s="18">
        <v>0.0</v>
      </c>
      <c r="R201" s="18">
        <v>0.0</v>
      </c>
      <c r="S201" s="18">
        <v>0.0</v>
      </c>
      <c r="T201" s="18">
        <v>0.0</v>
      </c>
      <c r="U201" s="18">
        <v>0.0</v>
      </c>
      <c r="V201" s="18">
        <v>0.0</v>
      </c>
      <c r="W201" s="18">
        <v>0.0</v>
      </c>
      <c r="X201" s="18">
        <v>0.0</v>
      </c>
      <c r="Y201" s="18">
        <v>0.0</v>
      </c>
      <c r="Z201" s="18">
        <v>0.0</v>
      </c>
      <c r="AA201" s="18">
        <v>6.188312</v>
      </c>
      <c r="AB201" s="18">
        <v>1.70264</v>
      </c>
      <c r="AC201" s="18">
        <v>1.076117</v>
      </c>
      <c r="AD201" s="18">
        <v>0.0</v>
      </c>
      <c r="AE201" s="18">
        <v>0.0</v>
      </c>
      <c r="AF201" s="18">
        <v>0.0</v>
      </c>
      <c r="AG201" s="18">
        <v>0.0</v>
      </c>
      <c r="AH201" s="18">
        <v>0.853653</v>
      </c>
      <c r="AI201" s="18">
        <v>3.320792</v>
      </c>
      <c r="AJ201" s="18">
        <v>6.684712</v>
      </c>
      <c r="AK201" s="18">
        <v>2.218711</v>
      </c>
      <c r="AL201" s="19" t="s">
        <v>58</v>
      </c>
      <c r="AM201" s="19"/>
      <c r="AN201" s="19"/>
      <c r="AO201" s="19"/>
      <c r="AP201" s="19"/>
      <c r="AQ201" s="19"/>
    </row>
    <row r="202" hidden="1">
      <c r="A202" s="22" t="s">
        <v>462</v>
      </c>
      <c r="B202" s="22" t="s">
        <v>463</v>
      </c>
      <c r="C202" s="22" t="s">
        <v>464</v>
      </c>
      <c r="D202" s="22" t="s">
        <v>465</v>
      </c>
      <c r="E202" s="22" t="s">
        <v>62</v>
      </c>
      <c r="F202" s="18">
        <v>1.0</v>
      </c>
      <c r="G202" s="18">
        <v>1.0</v>
      </c>
      <c r="H202" s="18">
        <v>86.0</v>
      </c>
      <c r="I202" s="18">
        <v>86.0</v>
      </c>
      <c r="J202" s="18">
        <v>0.0</v>
      </c>
      <c r="K202" s="18">
        <v>0.0</v>
      </c>
      <c r="L202" s="18">
        <v>0.0</v>
      </c>
      <c r="M202" s="18">
        <v>0.0</v>
      </c>
      <c r="N202" s="18">
        <v>0.0</v>
      </c>
      <c r="O202" s="18">
        <v>0.0</v>
      </c>
      <c r="P202" s="18">
        <v>0.0</v>
      </c>
      <c r="Q202" s="18">
        <v>0.0</v>
      </c>
      <c r="R202" s="18">
        <v>0.0</v>
      </c>
      <c r="S202" s="18">
        <v>0.0</v>
      </c>
      <c r="T202" s="18">
        <v>0.0</v>
      </c>
      <c r="U202" s="18">
        <v>0.0</v>
      </c>
      <c r="V202" s="18">
        <v>0.0</v>
      </c>
      <c r="W202" s="18">
        <v>0.0</v>
      </c>
      <c r="X202" s="18">
        <v>0.0</v>
      </c>
      <c r="Y202" s="18">
        <v>0.0</v>
      </c>
      <c r="Z202" s="18">
        <v>0.0</v>
      </c>
      <c r="AA202" s="18">
        <v>0.0</v>
      </c>
      <c r="AB202" s="18">
        <v>0.0</v>
      </c>
      <c r="AC202" s="18">
        <v>0.0</v>
      </c>
      <c r="AD202" s="18">
        <v>0.0</v>
      </c>
      <c r="AE202" s="18">
        <v>0.0</v>
      </c>
      <c r="AF202" s="18">
        <v>0.0</v>
      </c>
      <c r="AG202" s="18">
        <v>0.0</v>
      </c>
      <c r="AH202" s="18">
        <v>0.0</v>
      </c>
      <c r="AI202" s="18">
        <v>0.0</v>
      </c>
      <c r="AJ202" s="18">
        <v>0.0</v>
      </c>
      <c r="AK202" s="18">
        <v>0.0</v>
      </c>
      <c r="AL202" s="19" t="s">
        <v>58</v>
      </c>
      <c r="AM202" s="19"/>
      <c r="AN202" s="19"/>
      <c r="AO202" s="19"/>
      <c r="AP202" s="19"/>
      <c r="AQ202" s="19"/>
    </row>
    <row r="203" hidden="1">
      <c r="A203" s="22" t="s">
        <v>412</v>
      </c>
      <c r="B203" s="22" t="s">
        <v>434</v>
      </c>
      <c r="C203" s="22" t="s">
        <v>414</v>
      </c>
      <c r="D203" s="22" t="s">
        <v>435</v>
      </c>
      <c r="E203" s="22" t="s">
        <v>88</v>
      </c>
      <c r="F203" s="18">
        <v>2.0</v>
      </c>
      <c r="G203" s="18">
        <v>1.0</v>
      </c>
      <c r="H203" s="18">
        <v>10.0</v>
      </c>
      <c r="I203" s="18">
        <v>2.0</v>
      </c>
      <c r="J203" s="18">
        <v>0.666667</v>
      </c>
      <c r="K203" s="18">
        <v>0.666667</v>
      </c>
      <c r="L203" s="18">
        <v>0.486496</v>
      </c>
      <c r="M203" s="18">
        <v>0.666667</v>
      </c>
      <c r="N203" s="18">
        <v>1.0</v>
      </c>
      <c r="O203" s="18">
        <v>0.0</v>
      </c>
      <c r="P203" s="18">
        <v>0.0</v>
      </c>
      <c r="Q203" s="18">
        <v>0.0</v>
      </c>
      <c r="R203" s="18">
        <v>0.0</v>
      </c>
      <c r="S203" s="18">
        <v>0.666667</v>
      </c>
      <c r="T203" s="18">
        <v>0.666667</v>
      </c>
      <c r="U203" s="18">
        <v>0.666667</v>
      </c>
      <c r="V203" s="18">
        <v>0.666667</v>
      </c>
      <c r="W203" s="18">
        <v>0.666667</v>
      </c>
      <c r="X203" s="18">
        <v>0.666667</v>
      </c>
      <c r="Y203" s="18">
        <v>0.222222</v>
      </c>
      <c r="Z203" s="18">
        <v>0.766667</v>
      </c>
      <c r="AA203" s="18">
        <v>2.123677</v>
      </c>
      <c r="AB203" s="18">
        <v>5.265122</v>
      </c>
      <c r="AC203" s="18">
        <v>2.918344</v>
      </c>
      <c r="AD203" s="18">
        <v>0.0</v>
      </c>
      <c r="AE203" s="18">
        <v>2.262787</v>
      </c>
      <c r="AF203" s="18">
        <v>7.460308</v>
      </c>
      <c r="AG203" s="18">
        <v>1.480072</v>
      </c>
      <c r="AH203" s="18">
        <v>0.853653</v>
      </c>
      <c r="AI203" s="18">
        <v>3.320792</v>
      </c>
      <c r="AJ203" s="18">
        <v>6.684712</v>
      </c>
      <c r="AK203" s="18">
        <v>2.218711</v>
      </c>
      <c r="AL203" s="19" t="s">
        <v>58</v>
      </c>
      <c r="AM203" s="19"/>
      <c r="AN203" s="19"/>
      <c r="AO203" s="19"/>
      <c r="AP203" s="19"/>
      <c r="AQ203" s="19"/>
    </row>
    <row r="204" hidden="1">
      <c r="A204" s="22" t="s">
        <v>416</v>
      </c>
      <c r="B204" s="22" t="s">
        <v>436</v>
      </c>
      <c r="C204" s="22" t="s">
        <v>414</v>
      </c>
      <c r="D204" s="22" t="s">
        <v>435</v>
      </c>
      <c r="E204" s="17">
        <v>46310.0</v>
      </c>
      <c r="F204" s="18">
        <v>2.0</v>
      </c>
      <c r="G204" s="18">
        <v>0.0</v>
      </c>
      <c r="H204" s="18">
        <v>998.0</v>
      </c>
      <c r="I204" s="18">
        <v>0.0</v>
      </c>
      <c r="J204" s="18">
        <v>8.955961</v>
      </c>
      <c r="K204" s="18">
        <v>8.755032</v>
      </c>
      <c r="L204" s="18">
        <v>11.75009</v>
      </c>
      <c r="M204" s="18">
        <v>4.382507</v>
      </c>
      <c r="N204" s="18">
        <v>0.50057</v>
      </c>
      <c r="O204" s="18">
        <v>0.0</v>
      </c>
      <c r="P204" s="18">
        <v>0.0</v>
      </c>
      <c r="Q204" s="18">
        <v>0.0</v>
      </c>
      <c r="R204" s="18">
        <v>4.372525</v>
      </c>
      <c r="S204" s="18">
        <v>4.382507</v>
      </c>
      <c r="T204" s="18">
        <v>4.372525</v>
      </c>
      <c r="U204" s="18">
        <v>4.372525</v>
      </c>
      <c r="V204" s="18">
        <v>4.372525</v>
      </c>
      <c r="W204" s="18">
        <v>4.382507</v>
      </c>
      <c r="X204" s="18">
        <v>4.382507</v>
      </c>
      <c r="Y204" s="18">
        <v>2.918344</v>
      </c>
      <c r="Z204" s="18">
        <v>0.766667</v>
      </c>
      <c r="AA204" s="18">
        <v>2.123677</v>
      </c>
      <c r="AB204" s="18">
        <v>5.265122</v>
      </c>
      <c r="AC204" s="18">
        <v>2.918344</v>
      </c>
      <c r="AD204" s="18">
        <v>3.847384</v>
      </c>
      <c r="AE204" s="18">
        <v>3.890756</v>
      </c>
      <c r="AF204" s="18">
        <v>5.804811</v>
      </c>
      <c r="AG204" s="18">
        <v>3.747947</v>
      </c>
      <c r="AH204" s="18">
        <v>0.853653</v>
      </c>
      <c r="AI204" s="18">
        <v>3.320792</v>
      </c>
      <c r="AJ204" s="18">
        <v>6.684712</v>
      </c>
      <c r="AK204" s="18">
        <v>2.218711</v>
      </c>
      <c r="AL204" s="19" t="s">
        <v>58</v>
      </c>
      <c r="AM204" s="19"/>
      <c r="AN204" s="19"/>
      <c r="AO204" s="19"/>
      <c r="AP204" s="19"/>
      <c r="AQ204" s="19"/>
    </row>
    <row r="205" hidden="1">
      <c r="A205" s="22" t="s">
        <v>418</v>
      </c>
      <c r="B205" s="22" t="s">
        <v>437</v>
      </c>
      <c r="C205" s="22" t="s">
        <v>414</v>
      </c>
      <c r="D205" s="22" t="s">
        <v>435</v>
      </c>
      <c r="E205" s="22" t="s">
        <v>72</v>
      </c>
      <c r="F205" s="18">
        <v>8.0</v>
      </c>
      <c r="G205" s="18">
        <v>0.0</v>
      </c>
      <c r="H205" s="18">
        <v>3974.0</v>
      </c>
      <c r="I205" s="18">
        <v>0.0</v>
      </c>
      <c r="J205" s="18">
        <v>71.00877</v>
      </c>
      <c r="K205" s="18">
        <v>58.33618</v>
      </c>
      <c r="L205" s="18">
        <v>48.07687</v>
      </c>
      <c r="M205" s="18">
        <v>49.89979</v>
      </c>
      <c r="N205" s="18">
        <v>0.855383</v>
      </c>
      <c r="O205" s="18">
        <v>0.708557</v>
      </c>
      <c r="P205" s="18">
        <v>1.411161</v>
      </c>
      <c r="Q205" s="18">
        <v>1.411161</v>
      </c>
      <c r="R205" s="18">
        <v>2.123677</v>
      </c>
      <c r="S205" s="18">
        <v>4.192997</v>
      </c>
      <c r="T205" s="18">
        <v>0.708557</v>
      </c>
      <c r="U205" s="18">
        <v>1.411161</v>
      </c>
      <c r="V205" s="18">
        <v>1.411161</v>
      </c>
      <c r="W205" s="18">
        <v>2.123677</v>
      </c>
      <c r="X205" s="18">
        <v>4.192997</v>
      </c>
      <c r="Y205" s="18">
        <v>11.66724</v>
      </c>
      <c r="Z205" s="18">
        <v>0.766667</v>
      </c>
      <c r="AA205" s="18">
        <v>2.123677</v>
      </c>
      <c r="AB205" s="18">
        <v>5.265122</v>
      </c>
      <c r="AC205" s="18">
        <v>2.918344</v>
      </c>
      <c r="AD205" s="18">
        <v>5.294009</v>
      </c>
      <c r="AE205" s="18">
        <v>5.294009</v>
      </c>
      <c r="AF205" s="18">
        <v>9.992405</v>
      </c>
      <c r="AG205" s="18">
        <v>11.66724</v>
      </c>
      <c r="AH205" s="18">
        <v>0.853653</v>
      </c>
      <c r="AI205" s="18">
        <v>3.320792</v>
      </c>
      <c r="AJ205" s="18">
        <v>6.684712</v>
      </c>
      <c r="AK205" s="18">
        <v>2.218711</v>
      </c>
      <c r="AL205" s="19" t="s">
        <v>58</v>
      </c>
      <c r="AM205" s="19"/>
      <c r="AN205" s="19"/>
      <c r="AO205" s="19"/>
      <c r="AP205" s="19"/>
      <c r="AQ205" s="19"/>
    </row>
    <row r="206" hidden="1">
      <c r="A206" s="22" t="s">
        <v>420</v>
      </c>
      <c r="B206" s="22" t="s">
        <v>438</v>
      </c>
      <c r="C206" s="22" t="s">
        <v>414</v>
      </c>
      <c r="D206" s="22" t="s">
        <v>435</v>
      </c>
      <c r="E206" s="22" t="s">
        <v>75</v>
      </c>
      <c r="F206" s="18">
        <v>3.0</v>
      </c>
      <c r="G206" s="18">
        <v>0.0</v>
      </c>
      <c r="H206" s="18">
        <v>555.0</v>
      </c>
      <c r="I206" s="18">
        <v>0.0</v>
      </c>
      <c r="J206" s="18">
        <v>1.02381</v>
      </c>
      <c r="K206" s="18">
        <v>1.472727</v>
      </c>
      <c r="L206" s="18">
        <v>1.742459</v>
      </c>
      <c r="M206" s="18">
        <v>0.766667</v>
      </c>
      <c r="N206" s="18">
        <v>0.520576</v>
      </c>
      <c r="O206" s="18">
        <v>0.166667</v>
      </c>
      <c r="P206" s="18">
        <v>0.166667</v>
      </c>
      <c r="Q206" s="18">
        <v>0.166667</v>
      </c>
      <c r="R206" s="18">
        <v>0.539394</v>
      </c>
      <c r="S206" s="18">
        <v>0.766667</v>
      </c>
      <c r="T206" s="18">
        <v>0.166667</v>
      </c>
      <c r="U206" s="18">
        <v>0.166667</v>
      </c>
      <c r="V206" s="18">
        <v>0.166667</v>
      </c>
      <c r="W206" s="18">
        <v>0.539394</v>
      </c>
      <c r="X206" s="18">
        <v>0.766667</v>
      </c>
      <c r="Y206" s="18">
        <v>0.490909</v>
      </c>
      <c r="Z206" s="18">
        <v>0.766667</v>
      </c>
      <c r="AA206" s="18">
        <v>2.123677</v>
      </c>
      <c r="AB206" s="18">
        <v>5.265122</v>
      </c>
      <c r="AC206" s="18">
        <v>2.918344</v>
      </c>
      <c r="AD206" s="18">
        <v>2.402366</v>
      </c>
      <c r="AE206" s="18">
        <v>3.760427</v>
      </c>
      <c r="AF206" s="18">
        <v>6.739757</v>
      </c>
      <c r="AG206" s="18">
        <v>2.249909</v>
      </c>
      <c r="AH206" s="18">
        <v>0.853653</v>
      </c>
      <c r="AI206" s="18">
        <v>3.320792</v>
      </c>
      <c r="AJ206" s="18">
        <v>6.684712</v>
      </c>
      <c r="AK206" s="18">
        <v>2.218711</v>
      </c>
      <c r="AL206" s="19" t="s">
        <v>58</v>
      </c>
      <c r="AM206" s="19"/>
      <c r="AN206" s="19"/>
      <c r="AO206" s="19"/>
      <c r="AP206" s="19"/>
      <c r="AQ206" s="19"/>
    </row>
    <row r="207" hidden="1">
      <c r="A207" s="22" t="s">
        <v>424</v>
      </c>
      <c r="B207" s="22" t="s">
        <v>439</v>
      </c>
      <c r="C207" s="22" t="s">
        <v>414</v>
      </c>
      <c r="D207" s="22" t="s">
        <v>435</v>
      </c>
      <c r="E207" s="20">
        <v>46300.0</v>
      </c>
      <c r="F207" s="18">
        <v>4.0</v>
      </c>
      <c r="G207" s="18">
        <v>0.0</v>
      </c>
      <c r="H207" s="18">
        <v>2717.0</v>
      </c>
      <c r="I207" s="18">
        <v>0.0</v>
      </c>
      <c r="J207" s="18">
        <v>11.95604</v>
      </c>
      <c r="K207" s="18">
        <v>15.01134</v>
      </c>
      <c r="L207" s="18">
        <v>23.18242</v>
      </c>
      <c r="M207" s="18">
        <v>15.01134</v>
      </c>
      <c r="N207" s="18">
        <v>1.0</v>
      </c>
      <c r="O207" s="18">
        <v>15.01134</v>
      </c>
      <c r="P207" s="18">
        <v>15.01134</v>
      </c>
      <c r="Q207" s="18">
        <v>15.01134</v>
      </c>
      <c r="R207" s="18">
        <v>15.01134</v>
      </c>
      <c r="S207" s="18">
        <v>15.01134</v>
      </c>
      <c r="T207" s="18">
        <v>15.01134</v>
      </c>
      <c r="U207" s="18">
        <v>15.01134</v>
      </c>
      <c r="V207" s="18">
        <v>15.01134</v>
      </c>
      <c r="W207" s="18">
        <v>15.01134</v>
      </c>
      <c r="X207" s="18">
        <v>15.01134</v>
      </c>
      <c r="Y207" s="18">
        <v>15.01134</v>
      </c>
      <c r="Z207" s="18">
        <v>0.766667</v>
      </c>
      <c r="AA207" s="18">
        <v>2.123677</v>
      </c>
      <c r="AB207" s="18">
        <v>5.265122</v>
      </c>
      <c r="AC207" s="18">
        <v>2.918344</v>
      </c>
      <c r="AD207" s="18">
        <v>2.212159</v>
      </c>
      <c r="AE207" s="18">
        <v>3.109816</v>
      </c>
      <c r="AF207" s="18">
        <v>9.200524</v>
      </c>
      <c r="AG207" s="18">
        <v>7.938647</v>
      </c>
      <c r="AH207" s="18">
        <v>0.853653</v>
      </c>
      <c r="AI207" s="18">
        <v>3.320792</v>
      </c>
      <c r="AJ207" s="18">
        <v>6.684712</v>
      </c>
      <c r="AK207" s="18">
        <v>2.218711</v>
      </c>
      <c r="AL207" s="19" t="s">
        <v>58</v>
      </c>
      <c r="AM207" s="19"/>
      <c r="AN207" s="19"/>
      <c r="AO207" s="19"/>
      <c r="AP207" s="19"/>
      <c r="AQ207" s="19"/>
    </row>
    <row r="208" hidden="1">
      <c r="A208" s="22" t="s">
        <v>426</v>
      </c>
      <c r="B208" s="22" t="s">
        <v>440</v>
      </c>
      <c r="C208" s="22" t="s">
        <v>414</v>
      </c>
      <c r="D208" s="22" t="s">
        <v>435</v>
      </c>
      <c r="E208" s="22" t="s">
        <v>62</v>
      </c>
      <c r="F208" s="18">
        <v>3.0</v>
      </c>
      <c r="G208" s="18">
        <v>3.0</v>
      </c>
      <c r="H208" s="18">
        <v>337.0</v>
      </c>
      <c r="I208" s="18">
        <v>337.0</v>
      </c>
      <c r="J208" s="18">
        <v>0.0</v>
      </c>
      <c r="K208" s="18">
        <v>0.0</v>
      </c>
      <c r="L208" s="18">
        <v>0.0</v>
      </c>
      <c r="M208" s="18">
        <v>0.0</v>
      </c>
      <c r="N208" s="18">
        <v>0.0</v>
      </c>
      <c r="O208" s="18">
        <v>0.0</v>
      </c>
      <c r="P208" s="18">
        <v>0.0</v>
      </c>
      <c r="Q208" s="18">
        <v>0.0</v>
      </c>
      <c r="R208" s="18">
        <v>0.0</v>
      </c>
      <c r="S208" s="18">
        <v>0.0</v>
      </c>
      <c r="T208" s="18">
        <v>0.0</v>
      </c>
      <c r="U208" s="18">
        <v>0.0</v>
      </c>
      <c r="V208" s="18">
        <v>0.0</v>
      </c>
      <c r="W208" s="18">
        <v>0.0</v>
      </c>
      <c r="X208" s="18">
        <v>0.0</v>
      </c>
      <c r="Y208" s="18">
        <v>0.0</v>
      </c>
      <c r="Z208" s="18">
        <v>0.766667</v>
      </c>
      <c r="AA208" s="18">
        <v>2.123677</v>
      </c>
      <c r="AB208" s="18">
        <v>5.265122</v>
      </c>
      <c r="AC208" s="18">
        <v>2.918344</v>
      </c>
      <c r="AD208" s="18">
        <v>0.0</v>
      </c>
      <c r="AE208" s="18">
        <v>0.0</v>
      </c>
      <c r="AF208" s="18">
        <v>0.0</v>
      </c>
      <c r="AG208" s="18">
        <v>0.0</v>
      </c>
      <c r="AH208" s="18">
        <v>0.853653</v>
      </c>
      <c r="AI208" s="18">
        <v>3.320792</v>
      </c>
      <c r="AJ208" s="18">
        <v>6.684712</v>
      </c>
      <c r="AK208" s="18">
        <v>2.218711</v>
      </c>
      <c r="AL208" s="19" t="s">
        <v>58</v>
      </c>
      <c r="AM208" s="19"/>
      <c r="AN208" s="19"/>
      <c r="AO208" s="19"/>
      <c r="AP208" s="19"/>
      <c r="AQ208" s="19"/>
    </row>
    <row r="209" hidden="1">
      <c r="A209" s="22" t="s">
        <v>412</v>
      </c>
      <c r="B209" s="22" t="s">
        <v>441</v>
      </c>
      <c r="C209" s="22" t="s">
        <v>414</v>
      </c>
      <c r="D209" s="22" t="s">
        <v>442</v>
      </c>
      <c r="E209" s="22" t="s">
        <v>88</v>
      </c>
      <c r="F209" s="18">
        <v>27.0</v>
      </c>
      <c r="G209" s="18">
        <v>0.0</v>
      </c>
      <c r="H209" s="18">
        <v>21555.0</v>
      </c>
      <c r="I209" s="18">
        <v>0.0</v>
      </c>
      <c r="J209" s="18">
        <v>347.9823</v>
      </c>
      <c r="K209" s="18">
        <v>354.3709</v>
      </c>
      <c r="L209" s="18">
        <v>341.473</v>
      </c>
      <c r="M209" s="18">
        <v>342.9024</v>
      </c>
      <c r="N209" s="18">
        <v>0.967637</v>
      </c>
      <c r="O209" s="18">
        <v>0.0</v>
      </c>
      <c r="P209" s="18">
        <v>0.0</v>
      </c>
      <c r="Q209" s="18">
        <v>0.0</v>
      </c>
      <c r="R209" s="18">
        <v>0.0</v>
      </c>
      <c r="S209" s="18">
        <v>1.052015</v>
      </c>
      <c r="T209" s="18">
        <v>0.111111</v>
      </c>
      <c r="U209" s="18">
        <v>0.142857</v>
      </c>
      <c r="V209" s="18">
        <v>0.2</v>
      </c>
      <c r="W209" s="18">
        <v>7.633055</v>
      </c>
      <c r="X209" s="18">
        <v>31.37723</v>
      </c>
      <c r="Y209" s="18">
        <v>12.6561</v>
      </c>
      <c r="Z209" s="18">
        <v>0.365079</v>
      </c>
      <c r="AA209" s="18">
        <v>6.682558</v>
      </c>
      <c r="AB209" s="18">
        <v>11.38294</v>
      </c>
      <c r="AC209" s="18">
        <v>3.747947</v>
      </c>
      <c r="AD209" s="18">
        <v>0.0</v>
      </c>
      <c r="AE209" s="18">
        <v>2.262787</v>
      </c>
      <c r="AF209" s="18">
        <v>7.460308</v>
      </c>
      <c r="AG209" s="18">
        <v>1.480072</v>
      </c>
      <c r="AH209" s="18">
        <v>0.853653</v>
      </c>
      <c r="AI209" s="18">
        <v>3.320792</v>
      </c>
      <c r="AJ209" s="18">
        <v>6.684712</v>
      </c>
      <c r="AK209" s="18">
        <v>2.218711</v>
      </c>
      <c r="AL209" s="19" t="s">
        <v>58</v>
      </c>
      <c r="AM209" s="19"/>
      <c r="AN209" s="19"/>
      <c r="AO209" s="19"/>
      <c r="AP209" s="19"/>
      <c r="AQ209" s="19"/>
    </row>
    <row r="210" hidden="1">
      <c r="A210" s="22" t="s">
        <v>416</v>
      </c>
      <c r="B210" s="22" t="s">
        <v>443</v>
      </c>
      <c r="C210" s="22" t="s">
        <v>414</v>
      </c>
      <c r="D210" s="22" t="s">
        <v>442</v>
      </c>
      <c r="E210" s="17">
        <v>46310.0</v>
      </c>
      <c r="F210" s="18">
        <v>18.0</v>
      </c>
      <c r="G210" s="18">
        <v>0.0</v>
      </c>
      <c r="H210" s="18">
        <v>5274.0</v>
      </c>
      <c r="I210" s="18">
        <v>0.0</v>
      </c>
      <c r="J210" s="18">
        <v>27.92174</v>
      </c>
      <c r="K210" s="18">
        <v>33.73153</v>
      </c>
      <c r="L210" s="18">
        <v>38.04827</v>
      </c>
      <c r="M210" s="18">
        <v>23.28772</v>
      </c>
      <c r="N210" s="18">
        <v>0.690384</v>
      </c>
      <c r="O210" s="18">
        <v>0.0</v>
      </c>
      <c r="P210" s="18">
        <v>0.133333</v>
      </c>
      <c r="Q210" s="18">
        <v>0.572578</v>
      </c>
      <c r="R210" s="18">
        <v>1.892227</v>
      </c>
      <c r="S210" s="18">
        <v>3.712318</v>
      </c>
      <c r="T210" s="18">
        <v>0.133333</v>
      </c>
      <c r="U210" s="18">
        <v>0.572578</v>
      </c>
      <c r="V210" s="18">
        <v>0.963353</v>
      </c>
      <c r="W210" s="18">
        <v>3.169998</v>
      </c>
      <c r="X210" s="18">
        <v>3.712318</v>
      </c>
      <c r="Y210" s="18">
        <v>3.747947</v>
      </c>
      <c r="Z210" s="18">
        <v>0.365079</v>
      </c>
      <c r="AA210" s="18">
        <v>6.682558</v>
      </c>
      <c r="AB210" s="18">
        <v>11.38294</v>
      </c>
      <c r="AC210" s="18">
        <v>3.747947</v>
      </c>
      <c r="AD210" s="18">
        <v>3.847384</v>
      </c>
      <c r="AE210" s="18">
        <v>3.890756</v>
      </c>
      <c r="AF210" s="18">
        <v>5.804811</v>
      </c>
      <c r="AG210" s="18">
        <v>3.747947</v>
      </c>
      <c r="AH210" s="18">
        <v>0.853653</v>
      </c>
      <c r="AI210" s="18">
        <v>3.320792</v>
      </c>
      <c r="AJ210" s="18">
        <v>6.684712</v>
      </c>
      <c r="AK210" s="18">
        <v>2.218711</v>
      </c>
      <c r="AL210" s="19" t="s">
        <v>58</v>
      </c>
      <c r="AM210" s="19"/>
      <c r="AN210" s="19"/>
      <c r="AO210" s="19"/>
      <c r="AP210" s="19"/>
      <c r="AQ210" s="19"/>
    </row>
    <row r="211" hidden="1">
      <c r="A211" s="22" t="s">
        <v>418</v>
      </c>
      <c r="B211" s="22" t="s">
        <v>444</v>
      </c>
      <c r="C211" s="22" t="s">
        <v>414</v>
      </c>
      <c r="D211" s="22" t="s">
        <v>442</v>
      </c>
      <c r="E211" s="22" t="s">
        <v>72</v>
      </c>
      <c r="F211" s="18">
        <v>7.0</v>
      </c>
      <c r="G211" s="18">
        <v>0.0</v>
      </c>
      <c r="H211" s="18">
        <v>481.0</v>
      </c>
      <c r="I211" s="18">
        <v>0.0</v>
      </c>
      <c r="J211" s="18">
        <v>0.642857</v>
      </c>
      <c r="K211" s="18">
        <v>0.713054</v>
      </c>
      <c r="L211" s="18">
        <v>0.591137</v>
      </c>
      <c r="M211" s="18">
        <v>0.713054</v>
      </c>
      <c r="N211" s="18">
        <v>1.0</v>
      </c>
      <c r="O211" s="18">
        <v>0.713054</v>
      </c>
      <c r="P211" s="18">
        <v>0.713054</v>
      </c>
      <c r="Q211" s="18">
        <v>0.713054</v>
      </c>
      <c r="R211" s="18">
        <v>0.713054</v>
      </c>
      <c r="S211" s="18">
        <v>0.713054</v>
      </c>
      <c r="T211" s="18">
        <v>0.713054</v>
      </c>
      <c r="U211" s="18">
        <v>0.713054</v>
      </c>
      <c r="V211" s="18">
        <v>0.713054</v>
      </c>
      <c r="W211" s="18">
        <v>0.713054</v>
      </c>
      <c r="X211" s="18">
        <v>0.713054</v>
      </c>
      <c r="Y211" s="18">
        <v>0.713054</v>
      </c>
      <c r="Z211" s="18">
        <v>0.365079</v>
      </c>
      <c r="AA211" s="18">
        <v>6.682558</v>
      </c>
      <c r="AB211" s="18">
        <v>11.38294</v>
      </c>
      <c r="AC211" s="18">
        <v>3.747947</v>
      </c>
      <c r="AD211" s="18">
        <v>5.294009</v>
      </c>
      <c r="AE211" s="18">
        <v>5.294009</v>
      </c>
      <c r="AF211" s="18">
        <v>9.992405</v>
      </c>
      <c r="AG211" s="18">
        <v>11.66724</v>
      </c>
      <c r="AH211" s="18">
        <v>0.853653</v>
      </c>
      <c r="AI211" s="18">
        <v>3.320792</v>
      </c>
      <c r="AJ211" s="18">
        <v>6.684712</v>
      </c>
      <c r="AK211" s="18">
        <v>2.218711</v>
      </c>
      <c r="AL211" s="19" t="s">
        <v>58</v>
      </c>
      <c r="AM211" s="19"/>
      <c r="AN211" s="19"/>
      <c r="AO211" s="19"/>
      <c r="AP211" s="19"/>
      <c r="AQ211" s="19"/>
    </row>
    <row r="212" hidden="1">
      <c r="A212" s="22" t="s">
        <v>420</v>
      </c>
      <c r="B212" s="22" t="s">
        <v>445</v>
      </c>
      <c r="C212" s="22" t="s">
        <v>414</v>
      </c>
      <c r="D212" s="22" t="s">
        <v>442</v>
      </c>
      <c r="E212" s="22" t="s">
        <v>75</v>
      </c>
      <c r="F212" s="18">
        <v>2.0</v>
      </c>
      <c r="G212" s="18">
        <v>0.0</v>
      </c>
      <c r="H212" s="18">
        <v>2008.0</v>
      </c>
      <c r="I212" s="18">
        <v>0.0</v>
      </c>
      <c r="J212" s="18">
        <v>21.89411</v>
      </c>
      <c r="K212" s="18">
        <v>26.38393</v>
      </c>
      <c r="L212" s="18">
        <v>21.13689</v>
      </c>
      <c r="M212" s="18">
        <v>26.38393</v>
      </c>
      <c r="N212" s="18">
        <v>1.0</v>
      </c>
      <c r="O212" s="18">
        <v>26.38393</v>
      </c>
      <c r="P212" s="18">
        <v>26.38393</v>
      </c>
      <c r="Q212" s="18">
        <v>26.38393</v>
      </c>
      <c r="R212" s="18">
        <v>26.38393</v>
      </c>
      <c r="S212" s="18">
        <v>26.38393</v>
      </c>
      <c r="T212" s="18">
        <v>26.38393</v>
      </c>
      <c r="U212" s="18">
        <v>26.38393</v>
      </c>
      <c r="V212" s="18">
        <v>26.38393</v>
      </c>
      <c r="W212" s="18">
        <v>26.38393</v>
      </c>
      <c r="X212" s="18">
        <v>26.38393</v>
      </c>
      <c r="Y212" s="18">
        <v>26.38393</v>
      </c>
      <c r="Z212" s="18">
        <v>0.365079</v>
      </c>
      <c r="AA212" s="18">
        <v>6.682558</v>
      </c>
      <c r="AB212" s="18">
        <v>11.38294</v>
      </c>
      <c r="AC212" s="18">
        <v>3.747947</v>
      </c>
      <c r="AD212" s="18">
        <v>2.402366</v>
      </c>
      <c r="AE212" s="18">
        <v>3.760427</v>
      </c>
      <c r="AF212" s="18">
        <v>6.739757</v>
      </c>
      <c r="AG212" s="18">
        <v>2.249909</v>
      </c>
      <c r="AH212" s="18">
        <v>0.853653</v>
      </c>
      <c r="AI212" s="18">
        <v>3.320792</v>
      </c>
      <c r="AJ212" s="18">
        <v>6.684712</v>
      </c>
      <c r="AK212" s="18">
        <v>2.218711</v>
      </c>
      <c r="AL212" s="19" t="s">
        <v>58</v>
      </c>
      <c r="AM212" s="19"/>
      <c r="AN212" s="19"/>
      <c r="AO212" s="19"/>
      <c r="AP212" s="19"/>
      <c r="AQ212" s="19"/>
    </row>
    <row r="213" hidden="1">
      <c r="A213" s="22" t="s">
        <v>422</v>
      </c>
      <c r="B213" s="22" t="s">
        <v>446</v>
      </c>
      <c r="C213" s="22" t="s">
        <v>414</v>
      </c>
      <c r="D213" s="22" t="s">
        <v>442</v>
      </c>
      <c r="E213" s="22" t="s">
        <v>60</v>
      </c>
      <c r="F213" s="18">
        <v>1.0</v>
      </c>
      <c r="G213" s="18">
        <v>0.0</v>
      </c>
      <c r="H213" s="18">
        <v>188.0</v>
      </c>
      <c r="I213" s="18">
        <v>0.0</v>
      </c>
      <c r="J213" s="18">
        <v>0.642857</v>
      </c>
      <c r="K213" s="18">
        <v>0.891357</v>
      </c>
      <c r="L213" s="18">
        <v>1.008156</v>
      </c>
      <c r="M213" s="18">
        <v>0.891357</v>
      </c>
      <c r="N213" s="18">
        <v>1.0</v>
      </c>
      <c r="O213" s="18">
        <v>0.891357</v>
      </c>
      <c r="P213" s="18">
        <v>0.891357</v>
      </c>
      <c r="Q213" s="18">
        <v>0.891357</v>
      </c>
      <c r="R213" s="18">
        <v>0.891357</v>
      </c>
      <c r="S213" s="18">
        <v>0.891357</v>
      </c>
      <c r="T213" s="18">
        <v>0.891357</v>
      </c>
      <c r="U213" s="18">
        <v>0.891357</v>
      </c>
      <c r="V213" s="18">
        <v>0.891357</v>
      </c>
      <c r="W213" s="18">
        <v>0.891357</v>
      </c>
      <c r="X213" s="18">
        <v>0.891357</v>
      </c>
      <c r="Y213" s="18">
        <v>0.891357</v>
      </c>
      <c r="Z213" s="18">
        <v>0.365079</v>
      </c>
      <c r="AA213" s="18">
        <v>6.682558</v>
      </c>
      <c r="AB213" s="18">
        <v>11.38294</v>
      </c>
      <c r="AC213" s="18">
        <v>3.747947</v>
      </c>
      <c r="AD213" s="18">
        <v>1.457439</v>
      </c>
      <c r="AE213" s="18">
        <v>1.955556</v>
      </c>
      <c r="AF213" s="18">
        <v>5.750584</v>
      </c>
      <c r="AG213" s="18">
        <v>1.636316</v>
      </c>
      <c r="AH213" s="18">
        <v>0.853653</v>
      </c>
      <c r="AI213" s="18">
        <v>3.320792</v>
      </c>
      <c r="AJ213" s="18">
        <v>6.684712</v>
      </c>
      <c r="AK213" s="18">
        <v>2.218711</v>
      </c>
      <c r="AL213" s="19" t="s">
        <v>58</v>
      </c>
      <c r="AM213" s="19"/>
      <c r="AN213" s="19"/>
      <c r="AO213" s="19"/>
      <c r="AP213" s="19"/>
      <c r="AQ213" s="19"/>
    </row>
    <row r="214" hidden="1">
      <c r="A214" s="22" t="s">
        <v>424</v>
      </c>
      <c r="B214" s="22" t="s">
        <v>447</v>
      </c>
      <c r="C214" s="22" t="s">
        <v>414</v>
      </c>
      <c r="D214" s="22" t="s">
        <v>442</v>
      </c>
      <c r="E214" s="20">
        <v>46300.0</v>
      </c>
      <c r="F214" s="18">
        <v>25.0</v>
      </c>
      <c r="G214" s="18">
        <v>1.0</v>
      </c>
      <c r="H214" s="18">
        <v>21375.0</v>
      </c>
      <c r="I214" s="18">
        <v>10.0</v>
      </c>
      <c r="J214" s="18">
        <v>328.1365</v>
      </c>
      <c r="K214" s="18">
        <v>301.0342</v>
      </c>
      <c r="L214" s="18">
        <v>299.9701</v>
      </c>
      <c r="M214" s="18">
        <v>191.1202</v>
      </c>
      <c r="N214" s="18">
        <v>0.634879</v>
      </c>
      <c r="O214" s="18">
        <v>0.0</v>
      </c>
      <c r="P214" s="18">
        <v>0.365079</v>
      </c>
      <c r="Q214" s="18">
        <v>1.405775</v>
      </c>
      <c r="R214" s="18">
        <v>20.91606</v>
      </c>
      <c r="S214" s="18">
        <v>25.01662</v>
      </c>
      <c r="T214" s="18">
        <v>1.405775</v>
      </c>
      <c r="U214" s="18">
        <v>4.230604</v>
      </c>
      <c r="V214" s="18">
        <v>6.682558</v>
      </c>
      <c r="W214" s="18">
        <v>21.46288</v>
      </c>
      <c r="X214" s="18">
        <v>30.19591</v>
      </c>
      <c r="Y214" s="18">
        <v>18.81464</v>
      </c>
      <c r="Z214" s="18">
        <v>0.365079</v>
      </c>
      <c r="AA214" s="18">
        <v>6.682558</v>
      </c>
      <c r="AB214" s="18">
        <v>11.38294</v>
      </c>
      <c r="AC214" s="18">
        <v>3.747947</v>
      </c>
      <c r="AD214" s="18">
        <v>2.212159</v>
      </c>
      <c r="AE214" s="18">
        <v>3.109816</v>
      </c>
      <c r="AF214" s="18">
        <v>9.200524</v>
      </c>
      <c r="AG214" s="18">
        <v>7.938647</v>
      </c>
      <c r="AH214" s="18">
        <v>0.853653</v>
      </c>
      <c r="AI214" s="18">
        <v>3.320792</v>
      </c>
      <c r="AJ214" s="18">
        <v>6.684712</v>
      </c>
      <c r="AK214" s="18">
        <v>2.218711</v>
      </c>
      <c r="AL214" s="19" t="s">
        <v>58</v>
      </c>
      <c r="AM214" s="19"/>
      <c r="AN214" s="19"/>
      <c r="AO214" s="19"/>
      <c r="AP214" s="19"/>
      <c r="AQ214" s="19"/>
    </row>
    <row r="215" hidden="1">
      <c r="A215" s="22" t="s">
        <v>426</v>
      </c>
      <c r="B215" s="22" t="s">
        <v>448</v>
      </c>
      <c r="C215" s="22" t="s">
        <v>414</v>
      </c>
      <c r="D215" s="22" t="s">
        <v>442</v>
      </c>
      <c r="E215" s="22" t="s">
        <v>62</v>
      </c>
      <c r="F215" s="18">
        <v>19.0</v>
      </c>
      <c r="G215" s="18">
        <v>19.0</v>
      </c>
      <c r="H215" s="18">
        <v>1359.0</v>
      </c>
      <c r="I215" s="18">
        <v>1359.0</v>
      </c>
      <c r="J215" s="18">
        <v>0.0</v>
      </c>
      <c r="K215" s="18">
        <v>0.0</v>
      </c>
      <c r="L215" s="18">
        <v>0.0</v>
      </c>
      <c r="M215" s="18">
        <v>0.0</v>
      </c>
      <c r="N215" s="18">
        <v>0.0</v>
      </c>
      <c r="O215" s="18">
        <v>0.0</v>
      </c>
      <c r="P215" s="18">
        <v>0.0</v>
      </c>
      <c r="Q215" s="18">
        <v>0.0</v>
      </c>
      <c r="R215" s="18">
        <v>0.0</v>
      </c>
      <c r="S215" s="18">
        <v>0.0</v>
      </c>
      <c r="T215" s="18">
        <v>0.0</v>
      </c>
      <c r="U215" s="18">
        <v>0.0</v>
      </c>
      <c r="V215" s="18">
        <v>0.0</v>
      </c>
      <c r="W215" s="18">
        <v>0.0</v>
      </c>
      <c r="X215" s="18">
        <v>0.0</v>
      </c>
      <c r="Y215" s="18">
        <v>0.0</v>
      </c>
      <c r="Z215" s="18">
        <v>0.365079</v>
      </c>
      <c r="AA215" s="18">
        <v>6.682558</v>
      </c>
      <c r="AB215" s="18">
        <v>11.38294</v>
      </c>
      <c r="AC215" s="18">
        <v>3.747947</v>
      </c>
      <c r="AD215" s="18">
        <v>0.0</v>
      </c>
      <c r="AE215" s="18">
        <v>0.0</v>
      </c>
      <c r="AF215" s="18">
        <v>0.0</v>
      </c>
      <c r="AG215" s="18">
        <v>0.0</v>
      </c>
      <c r="AH215" s="18">
        <v>0.853653</v>
      </c>
      <c r="AI215" s="18">
        <v>3.320792</v>
      </c>
      <c r="AJ215" s="18">
        <v>6.684712</v>
      </c>
      <c r="AK215" s="18">
        <v>2.218711</v>
      </c>
      <c r="AL215" s="19" t="s">
        <v>58</v>
      </c>
      <c r="AM215" s="19"/>
      <c r="AN215" s="19"/>
      <c r="AO215" s="19"/>
      <c r="AP215" s="19"/>
      <c r="AQ215" s="19"/>
    </row>
    <row r="216" hidden="1">
      <c r="A216" s="22" t="s">
        <v>1121</v>
      </c>
      <c r="B216" s="22" t="s">
        <v>1122</v>
      </c>
      <c r="C216" s="22" t="s">
        <v>1092</v>
      </c>
      <c r="D216" s="22" t="s">
        <v>1123</v>
      </c>
      <c r="E216" s="22" t="s">
        <v>88</v>
      </c>
      <c r="F216" s="18">
        <v>2.0</v>
      </c>
      <c r="G216" s="18">
        <v>1.0</v>
      </c>
      <c r="H216" s="18">
        <v>248.0</v>
      </c>
      <c r="I216" s="18">
        <v>4.0</v>
      </c>
      <c r="J216" s="18">
        <v>2.098901</v>
      </c>
      <c r="K216" s="18">
        <v>1.931673</v>
      </c>
      <c r="L216" s="18">
        <v>1.747685</v>
      </c>
      <c r="M216" s="18">
        <v>1.931673</v>
      </c>
      <c r="N216" s="18">
        <v>1.0</v>
      </c>
      <c r="O216" s="18">
        <v>1.931673</v>
      </c>
      <c r="P216" s="18">
        <v>1.931673</v>
      </c>
      <c r="Q216" s="18">
        <v>1.931673</v>
      </c>
      <c r="R216" s="18">
        <v>1.931673</v>
      </c>
      <c r="S216" s="18">
        <v>1.931673</v>
      </c>
      <c r="T216" s="18">
        <v>1.931673</v>
      </c>
      <c r="U216" s="18">
        <v>1.931673</v>
      </c>
      <c r="V216" s="18">
        <v>1.931673</v>
      </c>
      <c r="W216" s="18">
        <v>1.931673</v>
      </c>
      <c r="X216" s="18">
        <v>1.931673</v>
      </c>
      <c r="Y216" s="18">
        <v>1.931673</v>
      </c>
      <c r="Z216" s="18">
        <v>0.507407</v>
      </c>
      <c r="AA216" s="18">
        <v>0.507407</v>
      </c>
      <c r="AB216" s="18">
        <v>0.778031</v>
      </c>
      <c r="AC216" s="18">
        <v>0.808292</v>
      </c>
      <c r="AD216" s="18">
        <v>3.808019</v>
      </c>
      <c r="AE216" s="18">
        <v>3.808019</v>
      </c>
      <c r="AF216" s="18">
        <v>6.981937</v>
      </c>
      <c r="AG216" s="18">
        <v>4.552735</v>
      </c>
      <c r="AH216" s="18">
        <v>0.625309</v>
      </c>
      <c r="AI216" s="18">
        <v>1.101178</v>
      </c>
      <c r="AJ216" s="18">
        <v>1.968989</v>
      </c>
      <c r="AK216" s="18">
        <v>0.808292</v>
      </c>
      <c r="AL216" s="19" t="s">
        <v>58</v>
      </c>
      <c r="AM216" s="19"/>
      <c r="AN216" s="19"/>
      <c r="AO216" s="19"/>
      <c r="AP216" s="19"/>
      <c r="AQ216" s="19"/>
    </row>
    <row r="217" hidden="1">
      <c r="A217" s="22" t="s">
        <v>1090</v>
      </c>
      <c r="B217" s="22" t="s">
        <v>1124</v>
      </c>
      <c r="C217" s="22" t="s">
        <v>1092</v>
      </c>
      <c r="D217" s="22" t="s">
        <v>1123</v>
      </c>
      <c r="E217" s="17">
        <v>46310.0</v>
      </c>
      <c r="F217" s="18">
        <v>2.0</v>
      </c>
      <c r="G217" s="18">
        <v>0.0</v>
      </c>
      <c r="H217" s="18">
        <v>446.0</v>
      </c>
      <c r="I217" s="18">
        <v>0.0</v>
      </c>
      <c r="J217" s="18">
        <v>2.34965</v>
      </c>
      <c r="K217" s="18">
        <v>2.52323</v>
      </c>
      <c r="L217" s="18">
        <v>3.602185</v>
      </c>
      <c r="M217" s="18">
        <v>1.945452</v>
      </c>
      <c r="N217" s="18">
        <v>0.771017</v>
      </c>
      <c r="O217" s="18">
        <v>0.577778</v>
      </c>
      <c r="P217" s="18">
        <v>0.577778</v>
      </c>
      <c r="Q217" s="18">
        <v>0.577778</v>
      </c>
      <c r="R217" s="18">
        <v>1.945452</v>
      </c>
      <c r="S217" s="18">
        <v>1.945452</v>
      </c>
      <c r="T217" s="18">
        <v>0.577778</v>
      </c>
      <c r="U217" s="18">
        <v>0.577778</v>
      </c>
      <c r="V217" s="18">
        <v>0.577778</v>
      </c>
      <c r="W217" s="18">
        <v>1.945452</v>
      </c>
      <c r="X217" s="18">
        <v>1.945452</v>
      </c>
      <c r="Y217" s="18">
        <v>1.261615</v>
      </c>
      <c r="Z217" s="18">
        <v>0.507407</v>
      </c>
      <c r="AA217" s="18">
        <v>0.507407</v>
      </c>
      <c r="AB217" s="18">
        <v>0.778031</v>
      </c>
      <c r="AC217" s="18">
        <v>0.808292</v>
      </c>
      <c r="AD217" s="18">
        <v>1.707627</v>
      </c>
      <c r="AE217" s="18">
        <v>1.945452</v>
      </c>
      <c r="AF217" s="18">
        <v>4.053487</v>
      </c>
      <c r="AG217" s="18">
        <v>2.934829</v>
      </c>
      <c r="AH217" s="18">
        <v>0.625309</v>
      </c>
      <c r="AI217" s="18">
        <v>1.101178</v>
      </c>
      <c r="AJ217" s="18">
        <v>1.968989</v>
      </c>
      <c r="AK217" s="18">
        <v>0.808292</v>
      </c>
      <c r="AL217" s="19" t="s">
        <v>58</v>
      </c>
      <c r="AM217" s="19"/>
      <c r="AN217" s="19"/>
      <c r="AO217" s="19"/>
      <c r="AP217" s="19"/>
      <c r="AQ217" s="19"/>
    </row>
    <row r="218" hidden="1">
      <c r="A218" s="22" t="s">
        <v>1094</v>
      </c>
      <c r="B218" s="22" t="s">
        <v>1125</v>
      </c>
      <c r="C218" s="22" t="s">
        <v>1092</v>
      </c>
      <c r="D218" s="22" t="s">
        <v>1123</v>
      </c>
      <c r="E218" s="22" t="s">
        <v>72</v>
      </c>
      <c r="F218" s="18">
        <v>4.0</v>
      </c>
      <c r="G218" s="18">
        <v>0.0</v>
      </c>
      <c r="H218" s="18">
        <v>762.0</v>
      </c>
      <c r="I218" s="18">
        <v>0.0</v>
      </c>
      <c r="J218" s="18">
        <v>1.071429</v>
      </c>
      <c r="K218" s="18">
        <v>1.0</v>
      </c>
      <c r="L218" s="18">
        <v>1.123135</v>
      </c>
      <c r="M218" s="18">
        <v>0.507407</v>
      </c>
      <c r="N218" s="18">
        <v>0.507407</v>
      </c>
      <c r="O218" s="18">
        <v>0.492593</v>
      </c>
      <c r="P218" s="18">
        <v>0.492593</v>
      </c>
      <c r="Q218" s="18">
        <v>0.492593</v>
      </c>
      <c r="R218" s="18">
        <v>0.507407</v>
      </c>
      <c r="S218" s="18">
        <v>0.507407</v>
      </c>
      <c r="T218" s="18">
        <v>0.492593</v>
      </c>
      <c r="U218" s="18">
        <v>0.492593</v>
      </c>
      <c r="V218" s="18">
        <v>0.492593</v>
      </c>
      <c r="W218" s="18">
        <v>0.507407</v>
      </c>
      <c r="X218" s="18">
        <v>0.507407</v>
      </c>
      <c r="Y218" s="18">
        <v>0.5</v>
      </c>
      <c r="Z218" s="18">
        <v>0.507407</v>
      </c>
      <c r="AA218" s="18">
        <v>0.507407</v>
      </c>
      <c r="AB218" s="18">
        <v>0.778031</v>
      </c>
      <c r="AC218" s="18">
        <v>0.808292</v>
      </c>
      <c r="AD218" s="18">
        <v>1.531584</v>
      </c>
      <c r="AE218" s="18">
        <v>1.531584</v>
      </c>
      <c r="AF218" s="18">
        <v>1.939655</v>
      </c>
      <c r="AG218" s="18">
        <v>1.835215</v>
      </c>
      <c r="AH218" s="18">
        <v>0.625309</v>
      </c>
      <c r="AI218" s="18">
        <v>1.101178</v>
      </c>
      <c r="AJ218" s="18">
        <v>1.968989</v>
      </c>
      <c r="AK218" s="18">
        <v>0.808292</v>
      </c>
      <c r="AL218" s="19" t="s">
        <v>58</v>
      </c>
      <c r="AM218" s="19"/>
      <c r="AN218" s="19"/>
      <c r="AO218" s="19"/>
      <c r="AP218" s="19"/>
      <c r="AQ218" s="19"/>
    </row>
    <row r="219" hidden="1">
      <c r="A219" s="22" t="s">
        <v>1098</v>
      </c>
      <c r="B219" s="22" t="s">
        <v>1127</v>
      </c>
      <c r="C219" s="22" t="s">
        <v>1092</v>
      </c>
      <c r="D219" s="22" t="s">
        <v>1123</v>
      </c>
      <c r="E219" s="22" t="s">
        <v>60</v>
      </c>
      <c r="F219" s="18">
        <v>3.0</v>
      </c>
      <c r="G219" s="18">
        <v>0.0</v>
      </c>
      <c r="H219" s="18">
        <v>539.0</v>
      </c>
      <c r="I219" s="18">
        <v>0.0</v>
      </c>
      <c r="J219" s="18">
        <v>0.285714</v>
      </c>
      <c r="K219" s="18">
        <v>0.73908</v>
      </c>
      <c r="L219" s="18">
        <v>0.934355</v>
      </c>
      <c r="M219" s="18">
        <v>0.3</v>
      </c>
      <c r="N219" s="18">
        <v>0.40591</v>
      </c>
      <c r="O219" s="18">
        <v>0.166667</v>
      </c>
      <c r="P219" s="18">
        <v>0.166667</v>
      </c>
      <c r="Q219" s="18">
        <v>0.166667</v>
      </c>
      <c r="R219" s="18">
        <v>0.272414</v>
      </c>
      <c r="S219" s="18">
        <v>0.3</v>
      </c>
      <c r="T219" s="18">
        <v>0.166667</v>
      </c>
      <c r="U219" s="18">
        <v>0.166667</v>
      </c>
      <c r="V219" s="18">
        <v>0.166667</v>
      </c>
      <c r="W219" s="18">
        <v>0.272414</v>
      </c>
      <c r="X219" s="18">
        <v>0.3</v>
      </c>
      <c r="Y219" s="18">
        <v>0.24636</v>
      </c>
      <c r="Z219" s="18">
        <v>0.507407</v>
      </c>
      <c r="AA219" s="18">
        <v>0.507407</v>
      </c>
      <c r="AB219" s="18">
        <v>0.778031</v>
      </c>
      <c r="AC219" s="18">
        <v>0.808292</v>
      </c>
      <c r="AD219" s="18">
        <v>0.3</v>
      </c>
      <c r="AE219" s="18">
        <v>0.750182</v>
      </c>
      <c r="AF219" s="18">
        <v>1.37915</v>
      </c>
      <c r="AG219" s="18">
        <v>0.24636</v>
      </c>
      <c r="AH219" s="18">
        <v>0.625309</v>
      </c>
      <c r="AI219" s="18">
        <v>1.101178</v>
      </c>
      <c r="AJ219" s="18">
        <v>1.968989</v>
      </c>
      <c r="AK219" s="18">
        <v>0.808292</v>
      </c>
      <c r="AL219" s="19" t="s">
        <v>58</v>
      </c>
      <c r="AM219" s="19"/>
      <c r="AN219" s="19"/>
      <c r="AO219" s="19"/>
      <c r="AP219" s="19"/>
      <c r="AQ219" s="19"/>
    </row>
    <row r="220" hidden="1">
      <c r="A220" s="22" t="s">
        <v>1100</v>
      </c>
      <c r="B220" s="22" t="s">
        <v>1128</v>
      </c>
      <c r="C220" s="22" t="s">
        <v>1092</v>
      </c>
      <c r="D220" s="22" t="s">
        <v>1123</v>
      </c>
      <c r="E220" s="20">
        <v>46300.0</v>
      </c>
      <c r="F220" s="18">
        <v>1.0</v>
      </c>
      <c r="G220" s="18">
        <v>0.0</v>
      </c>
      <c r="H220" s="18">
        <v>222.0</v>
      </c>
      <c r="I220" s="18">
        <v>0.0</v>
      </c>
      <c r="J220" s="18">
        <v>0.571429</v>
      </c>
      <c r="K220" s="18">
        <v>0.808292</v>
      </c>
      <c r="L220" s="18">
        <v>0.673604</v>
      </c>
      <c r="M220" s="18">
        <v>0.808292</v>
      </c>
      <c r="N220" s="18">
        <v>1.0</v>
      </c>
      <c r="O220" s="18">
        <v>0.808292</v>
      </c>
      <c r="P220" s="18">
        <v>0.808292</v>
      </c>
      <c r="Q220" s="18">
        <v>0.808292</v>
      </c>
      <c r="R220" s="18">
        <v>0.808292</v>
      </c>
      <c r="S220" s="18">
        <v>0.808292</v>
      </c>
      <c r="T220" s="18">
        <v>0.808292</v>
      </c>
      <c r="U220" s="18">
        <v>0.808292</v>
      </c>
      <c r="V220" s="18">
        <v>0.808292</v>
      </c>
      <c r="W220" s="18">
        <v>0.808292</v>
      </c>
      <c r="X220" s="18">
        <v>0.808292</v>
      </c>
      <c r="Y220" s="18">
        <v>0.808292</v>
      </c>
      <c r="Z220" s="18">
        <v>0.507407</v>
      </c>
      <c r="AA220" s="18">
        <v>0.507407</v>
      </c>
      <c r="AB220" s="18">
        <v>0.778031</v>
      </c>
      <c r="AC220" s="18">
        <v>0.808292</v>
      </c>
      <c r="AD220" s="18">
        <v>0.707407</v>
      </c>
      <c r="AE220" s="18">
        <v>0.724001</v>
      </c>
      <c r="AF220" s="18">
        <v>1.604157</v>
      </c>
      <c r="AG220" s="18">
        <v>1.323342</v>
      </c>
      <c r="AH220" s="18">
        <v>0.625309</v>
      </c>
      <c r="AI220" s="18">
        <v>1.101178</v>
      </c>
      <c r="AJ220" s="18">
        <v>1.968989</v>
      </c>
      <c r="AK220" s="18">
        <v>0.808292</v>
      </c>
      <c r="AL220" s="19" t="s">
        <v>58</v>
      </c>
      <c r="AM220" s="19"/>
      <c r="AN220" s="19"/>
      <c r="AO220" s="19"/>
      <c r="AP220" s="19"/>
      <c r="AQ220" s="19"/>
    </row>
    <row r="221" hidden="1">
      <c r="A221" s="22" t="s">
        <v>1938</v>
      </c>
      <c r="B221" s="22" t="s">
        <v>1953</v>
      </c>
      <c r="C221" s="22" t="s">
        <v>1936</v>
      </c>
      <c r="D221" s="22" t="s">
        <v>1954</v>
      </c>
      <c r="E221" s="17">
        <v>46310.0</v>
      </c>
      <c r="F221" s="18">
        <v>1.0</v>
      </c>
      <c r="G221" s="18">
        <v>0.0</v>
      </c>
      <c r="H221" s="18">
        <v>448.0</v>
      </c>
      <c r="I221" s="18">
        <v>0.0</v>
      </c>
      <c r="J221" s="18">
        <v>4.72694</v>
      </c>
      <c r="K221" s="18">
        <v>4.862173</v>
      </c>
      <c r="L221" s="18">
        <v>4.247626</v>
      </c>
      <c r="M221" s="18">
        <v>4.862173</v>
      </c>
      <c r="N221" s="18">
        <v>1.0</v>
      </c>
      <c r="O221" s="18">
        <v>4.862173</v>
      </c>
      <c r="P221" s="18">
        <v>4.862173</v>
      </c>
      <c r="Q221" s="18">
        <v>4.862173</v>
      </c>
      <c r="R221" s="18">
        <v>4.862173</v>
      </c>
      <c r="S221" s="18">
        <v>4.862173</v>
      </c>
      <c r="T221" s="18">
        <v>4.862173</v>
      </c>
      <c r="U221" s="18">
        <v>4.862173</v>
      </c>
      <c r="V221" s="18">
        <v>4.862173</v>
      </c>
      <c r="W221" s="18">
        <v>4.862173</v>
      </c>
      <c r="X221" s="18">
        <v>4.862173</v>
      </c>
      <c r="Y221" s="18">
        <v>4.862173</v>
      </c>
      <c r="Z221" s="18">
        <v>0.0</v>
      </c>
      <c r="AA221" s="18">
        <v>4.862173</v>
      </c>
      <c r="AB221" s="18">
        <v>0.694596</v>
      </c>
      <c r="AC221" s="18">
        <v>0.0</v>
      </c>
      <c r="AD221" s="18">
        <v>0.760965</v>
      </c>
      <c r="AE221" s="18">
        <v>0.760965</v>
      </c>
      <c r="AF221" s="18">
        <v>1.224008</v>
      </c>
      <c r="AG221" s="18">
        <v>0.675455</v>
      </c>
      <c r="AH221" s="18">
        <v>0.03</v>
      </c>
      <c r="AI221" s="18">
        <v>0.22193</v>
      </c>
      <c r="AJ221" s="18">
        <v>0.199318</v>
      </c>
      <c r="AK221" s="18">
        <v>0.355294</v>
      </c>
      <c r="AL221" s="19" t="s">
        <v>58</v>
      </c>
      <c r="AM221" s="19"/>
      <c r="AN221" s="19"/>
      <c r="AO221" s="19"/>
      <c r="AP221" s="19"/>
      <c r="AQ221" s="19"/>
    </row>
    <row r="222" hidden="1">
      <c r="A222" s="22" t="s">
        <v>1944</v>
      </c>
      <c r="B222" s="22" t="s">
        <v>1955</v>
      </c>
      <c r="C222" s="22" t="s">
        <v>1936</v>
      </c>
      <c r="D222" s="22" t="s">
        <v>1954</v>
      </c>
      <c r="E222" s="22" t="s">
        <v>60</v>
      </c>
      <c r="F222" s="18">
        <v>3.0</v>
      </c>
      <c r="G222" s="18">
        <v>1.0</v>
      </c>
      <c r="H222" s="18">
        <v>12.0</v>
      </c>
      <c r="I222" s="18">
        <v>2.0</v>
      </c>
      <c r="J222" s="18">
        <v>0.0</v>
      </c>
      <c r="K222" s="18">
        <v>0.0</v>
      </c>
      <c r="L222" s="18">
        <v>0.0</v>
      </c>
      <c r="M222" s="18">
        <v>0.0</v>
      </c>
      <c r="N222" s="18">
        <v>0.0</v>
      </c>
      <c r="O222" s="18">
        <v>0.0</v>
      </c>
      <c r="P222" s="18">
        <v>0.0</v>
      </c>
      <c r="Q222" s="18">
        <v>0.0</v>
      </c>
      <c r="R222" s="18">
        <v>0.0</v>
      </c>
      <c r="S222" s="18">
        <v>0.0</v>
      </c>
      <c r="T222" s="18">
        <v>0.0</v>
      </c>
      <c r="U222" s="18">
        <v>0.0</v>
      </c>
      <c r="V222" s="18">
        <v>0.0</v>
      </c>
      <c r="W222" s="18">
        <v>0.0</v>
      </c>
      <c r="X222" s="18">
        <v>0.0</v>
      </c>
      <c r="Y222" s="18">
        <v>0.0</v>
      </c>
      <c r="Z222" s="18">
        <v>0.0</v>
      </c>
      <c r="AA222" s="18">
        <v>4.862173</v>
      </c>
      <c r="AB222" s="18">
        <v>0.694596</v>
      </c>
      <c r="AC222" s="18">
        <v>0.0</v>
      </c>
      <c r="AD222" s="18">
        <v>0.166667</v>
      </c>
      <c r="AE222" s="18">
        <v>0.180556</v>
      </c>
      <c r="AF222" s="18">
        <v>0.293106</v>
      </c>
      <c r="AG222" s="18">
        <v>0.298081</v>
      </c>
      <c r="AH222" s="18">
        <v>0.03</v>
      </c>
      <c r="AI222" s="18">
        <v>0.22193</v>
      </c>
      <c r="AJ222" s="18">
        <v>0.199318</v>
      </c>
      <c r="AK222" s="18">
        <v>0.355294</v>
      </c>
      <c r="AL222" s="19" t="s">
        <v>58</v>
      </c>
      <c r="AM222" s="19"/>
      <c r="AN222" s="19"/>
      <c r="AO222" s="19"/>
      <c r="AP222" s="19"/>
      <c r="AQ222" s="19"/>
    </row>
    <row r="223" hidden="1">
      <c r="A223" s="22" t="s">
        <v>1948</v>
      </c>
      <c r="B223" s="22" t="s">
        <v>1956</v>
      </c>
      <c r="C223" s="22" t="s">
        <v>1936</v>
      </c>
      <c r="D223" s="22" t="s">
        <v>1954</v>
      </c>
      <c r="E223" s="22" t="s">
        <v>62</v>
      </c>
      <c r="F223" s="18">
        <v>1.0</v>
      </c>
      <c r="G223" s="18">
        <v>1.0</v>
      </c>
      <c r="H223" s="18">
        <v>4.0</v>
      </c>
      <c r="I223" s="18">
        <v>4.0</v>
      </c>
      <c r="J223" s="18">
        <v>0.0</v>
      </c>
      <c r="K223" s="18">
        <v>0.0</v>
      </c>
      <c r="L223" s="18">
        <v>0.0</v>
      </c>
      <c r="M223" s="18">
        <v>0.0</v>
      </c>
      <c r="N223" s="18">
        <v>0.0</v>
      </c>
      <c r="O223" s="18">
        <v>0.0</v>
      </c>
      <c r="P223" s="18">
        <v>0.0</v>
      </c>
      <c r="Q223" s="18">
        <v>0.0</v>
      </c>
      <c r="R223" s="18">
        <v>0.0</v>
      </c>
      <c r="S223" s="18">
        <v>0.0</v>
      </c>
      <c r="T223" s="18">
        <v>0.0</v>
      </c>
      <c r="U223" s="18">
        <v>0.0</v>
      </c>
      <c r="V223" s="18">
        <v>0.0</v>
      </c>
      <c r="W223" s="18">
        <v>0.0</v>
      </c>
      <c r="X223" s="18">
        <v>0.0</v>
      </c>
      <c r="Y223" s="18">
        <v>0.0</v>
      </c>
      <c r="Z223" s="18">
        <v>0.0</v>
      </c>
      <c r="AA223" s="18">
        <v>4.862173</v>
      </c>
      <c r="AB223" s="18">
        <v>0.694596</v>
      </c>
      <c r="AC223" s="18">
        <v>0.0</v>
      </c>
      <c r="AD223" s="18">
        <v>0.0</v>
      </c>
      <c r="AE223" s="18">
        <v>0.0</v>
      </c>
      <c r="AF223" s="18">
        <v>0.0</v>
      </c>
      <c r="AG223" s="18">
        <v>0.0</v>
      </c>
      <c r="AH223" s="18">
        <v>0.03</v>
      </c>
      <c r="AI223" s="18">
        <v>0.22193</v>
      </c>
      <c r="AJ223" s="18">
        <v>0.199318</v>
      </c>
      <c r="AK223" s="18">
        <v>0.355294</v>
      </c>
      <c r="AL223" s="19" t="s">
        <v>58</v>
      </c>
      <c r="AM223" s="19"/>
      <c r="AN223" s="19"/>
      <c r="AO223" s="19"/>
      <c r="AP223" s="19"/>
      <c r="AQ223" s="19"/>
    </row>
    <row r="224" hidden="1">
      <c r="A224" s="22" t="s">
        <v>1549</v>
      </c>
      <c r="B224" s="22" t="s">
        <v>1550</v>
      </c>
      <c r="C224" s="22" t="s">
        <v>1551</v>
      </c>
      <c r="D224" s="22" t="s">
        <v>1552</v>
      </c>
      <c r="E224" s="22" t="s">
        <v>60</v>
      </c>
      <c r="F224" s="18">
        <v>1.0</v>
      </c>
      <c r="G224" s="18">
        <v>0.0</v>
      </c>
      <c r="H224" s="18">
        <v>124.0</v>
      </c>
      <c r="I224" s="18">
        <v>0.0</v>
      </c>
      <c r="J224" s="18">
        <v>0.0</v>
      </c>
      <c r="K224" s="18">
        <v>0.0</v>
      </c>
      <c r="L224" s="18">
        <v>0.0</v>
      </c>
      <c r="M224" s="18">
        <v>0.0</v>
      </c>
      <c r="N224" s="18">
        <v>0.0</v>
      </c>
      <c r="O224" s="18">
        <v>0.0</v>
      </c>
      <c r="P224" s="18">
        <v>0.0</v>
      </c>
      <c r="Q224" s="18">
        <v>0.0</v>
      </c>
      <c r="R224" s="18">
        <v>0.0</v>
      </c>
      <c r="S224" s="18">
        <v>0.0</v>
      </c>
      <c r="T224" s="18">
        <v>0.0</v>
      </c>
      <c r="U224" s="18">
        <v>0.0</v>
      </c>
      <c r="V224" s="18">
        <v>0.0</v>
      </c>
      <c r="W224" s="18">
        <v>0.0</v>
      </c>
      <c r="X224" s="18">
        <v>0.0</v>
      </c>
      <c r="Y224" s="18">
        <v>0.0</v>
      </c>
      <c r="Z224" s="18">
        <v>0.0</v>
      </c>
      <c r="AA224" s="18">
        <v>0.0</v>
      </c>
      <c r="AB224" s="18">
        <v>0.0</v>
      </c>
      <c r="AC224" s="18">
        <v>0.0</v>
      </c>
      <c r="AD224" s="18">
        <v>2.300114</v>
      </c>
      <c r="AE224" s="18">
        <v>2.324953</v>
      </c>
      <c r="AF224" s="18">
        <v>3.562274</v>
      </c>
      <c r="AG224" s="18">
        <v>0.768519</v>
      </c>
      <c r="AH224" s="18">
        <v>2.223929</v>
      </c>
      <c r="AI224" s="18">
        <v>3.510248</v>
      </c>
      <c r="AJ224" s="18">
        <v>5.382914</v>
      </c>
      <c r="AK224" s="18">
        <v>1.329015</v>
      </c>
      <c r="AL224" s="19" t="s">
        <v>58</v>
      </c>
      <c r="AM224" s="19"/>
      <c r="AN224" s="19"/>
      <c r="AO224" s="19"/>
      <c r="AP224" s="19"/>
      <c r="AQ224" s="19"/>
    </row>
    <row r="225" hidden="1">
      <c r="A225" s="22" t="s">
        <v>1556</v>
      </c>
      <c r="B225" s="22" t="s">
        <v>1557</v>
      </c>
      <c r="C225" s="22" t="s">
        <v>1551</v>
      </c>
      <c r="D225" s="22" t="s">
        <v>1555</v>
      </c>
      <c r="E225" s="20">
        <v>46310.0</v>
      </c>
      <c r="F225" s="18">
        <v>4.0</v>
      </c>
      <c r="G225" s="18">
        <v>0.0</v>
      </c>
      <c r="H225" s="18">
        <v>118.0</v>
      </c>
      <c r="I225" s="18">
        <v>0.0</v>
      </c>
      <c r="J225" s="18">
        <v>2.58254</v>
      </c>
      <c r="K225" s="18">
        <v>1.329015</v>
      </c>
      <c r="L225" s="18">
        <v>1.276194</v>
      </c>
      <c r="M225" s="18">
        <v>1.329015</v>
      </c>
      <c r="N225" s="18">
        <v>1.0</v>
      </c>
      <c r="O225" s="18">
        <v>1.329015</v>
      </c>
      <c r="P225" s="18">
        <v>1.329015</v>
      </c>
      <c r="Q225" s="18">
        <v>1.329015</v>
      </c>
      <c r="R225" s="18">
        <v>1.329015</v>
      </c>
      <c r="S225" s="18">
        <v>1.329015</v>
      </c>
      <c r="T225" s="18">
        <v>1.329015</v>
      </c>
      <c r="U225" s="18">
        <v>1.329015</v>
      </c>
      <c r="V225" s="18">
        <v>1.329015</v>
      </c>
      <c r="W225" s="18">
        <v>1.329015</v>
      </c>
      <c r="X225" s="18">
        <v>1.329015</v>
      </c>
      <c r="Y225" s="18">
        <v>1.329015</v>
      </c>
      <c r="Z225" s="18">
        <v>1.329015</v>
      </c>
      <c r="AA225" s="18">
        <v>1.329015</v>
      </c>
      <c r="AB225" s="18">
        <v>7.756939</v>
      </c>
      <c r="AC225" s="18">
        <v>1.329015</v>
      </c>
      <c r="AD225" s="18">
        <v>3.143347</v>
      </c>
      <c r="AE225" s="18">
        <v>3.143347</v>
      </c>
      <c r="AF225" s="18">
        <v>4.48771</v>
      </c>
      <c r="AG225" s="18">
        <v>2.415874</v>
      </c>
      <c r="AH225" s="18">
        <v>2.223929</v>
      </c>
      <c r="AI225" s="18">
        <v>3.510248</v>
      </c>
      <c r="AJ225" s="18">
        <v>5.382914</v>
      </c>
      <c r="AK225" s="18">
        <v>1.329015</v>
      </c>
      <c r="AL225" s="19" t="s">
        <v>58</v>
      </c>
      <c r="AM225" s="19"/>
      <c r="AN225" s="19"/>
      <c r="AO225" s="19"/>
      <c r="AP225" s="19"/>
      <c r="AQ225" s="19"/>
    </row>
    <row r="226" hidden="1">
      <c r="A226" s="22" t="s">
        <v>1566</v>
      </c>
      <c r="B226" s="22" t="s">
        <v>2048</v>
      </c>
      <c r="C226" s="22" t="s">
        <v>1551</v>
      </c>
      <c r="D226" s="22" t="s">
        <v>1555</v>
      </c>
      <c r="E226" s="22" t="s">
        <v>72</v>
      </c>
      <c r="F226" s="18">
        <v>2.0</v>
      </c>
      <c r="G226" s="18">
        <v>0.0</v>
      </c>
      <c r="H226" s="18">
        <v>18.0</v>
      </c>
      <c r="I226" s="18">
        <v>0.0</v>
      </c>
      <c r="J226" s="18">
        <v>0.0</v>
      </c>
      <c r="K226" s="18">
        <v>0.0</v>
      </c>
      <c r="L226" s="18">
        <v>0.0</v>
      </c>
      <c r="M226" s="18">
        <v>0.0</v>
      </c>
      <c r="N226" s="18">
        <v>0.0</v>
      </c>
      <c r="O226" s="18">
        <v>0.0</v>
      </c>
      <c r="P226" s="18">
        <v>0.0</v>
      </c>
      <c r="Q226" s="18">
        <v>0.0</v>
      </c>
      <c r="R226" s="18">
        <v>0.0</v>
      </c>
      <c r="S226" s="18">
        <v>0.0</v>
      </c>
      <c r="T226" s="18">
        <v>0.0</v>
      </c>
      <c r="U226" s="18">
        <v>0.0</v>
      </c>
      <c r="V226" s="18">
        <v>0.0</v>
      </c>
      <c r="W226" s="18">
        <v>0.0</v>
      </c>
      <c r="X226" s="18">
        <v>0.0</v>
      </c>
      <c r="Y226" s="18">
        <v>0.0</v>
      </c>
      <c r="Z226" s="18">
        <v>1.329015</v>
      </c>
      <c r="AA226" s="18">
        <v>1.329015</v>
      </c>
      <c r="AB226" s="18">
        <v>7.756939</v>
      </c>
      <c r="AC226" s="18">
        <v>1.329015</v>
      </c>
      <c r="AD226" s="18">
        <v>3.251716</v>
      </c>
      <c r="AE226" s="18">
        <v>3.615655</v>
      </c>
      <c r="AF226" s="18">
        <v>3.043352</v>
      </c>
      <c r="AG226" s="18">
        <v>2.273497</v>
      </c>
      <c r="AH226" s="18">
        <v>2.223929</v>
      </c>
      <c r="AI226" s="18">
        <v>3.510248</v>
      </c>
      <c r="AJ226" s="18">
        <v>5.382914</v>
      </c>
      <c r="AK226" s="18">
        <v>1.329015</v>
      </c>
      <c r="AL226" s="19" t="s">
        <v>58</v>
      </c>
      <c r="AM226" s="19"/>
      <c r="AN226" s="19"/>
      <c r="AO226" s="19"/>
      <c r="AP226" s="19"/>
      <c r="AQ226" s="19"/>
    </row>
    <row r="227" hidden="1">
      <c r="A227" s="22" t="s">
        <v>1558</v>
      </c>
      <c r="B227" s="22" t="s">
        <v>1559</v>
      </c>
      <c r="C227" s="22" t="s">
        <v>1551</v>
      </c>
      <c r="D227" s="22" t="s">
        <v>1555</v>
      </c>
      <c r="E227" s="22" t="s">
        <v>75</v>
      </c>
      <c r="F227" s="18">
        <v>6.0</v>
      </c>
      <c r="G227" s="18">
        <v>0.0</v>
      </c>
      <c r="H227" s="18">
        <v>3991.0</v>
      </c>
      <c r="I227" s="18">
        <v>0.0</v>
      </c>
      <c r="J227" s="18">
        <v>41.46047</v>
      </c>
      <c r="K227" s="18">
        <v>37.25492</v>
      </c>
      <c r="L227" s="18">
        <v>40.31891</v>
      </c>
      <c r="M227" s="18">
        <v>30.00227</v>
      </c>
      <c r="N227" s="18">
        <v>0.805324</v>
      </c>
      <c r="O227" s="18">
        <v>0.066667</v>
      </c>
      <c r="P227" s="18">
        <v>0.2</v>
      </c>
      <c r="Q227" s="18">
        <v>0.2</v>
      </c>
      <c r="R227" s="18">
        <v>0.438013</v>
      </c>
      <c r="S227" s="18">
        <v>6.547973</v>
      </c>
      <c r="T227" s="18">
        <v>0.066667</v>
      </c>
      <c r="U227" s="18">
        <v>0.2</v>
      </c>
      <c r="V227" s="18">
        <v>0.2</v>
      </c>
      <c r="W227" s="18">
        <v>0.438013</v>
      </c>
      <c r="X227" s="18">
        <v>6.547973</v>
      </c>
      <c r="Y227" s="18">
        <v>7.450984</v>
      </c>
      <c r="Z227" s="18">
        <v>1.329015</v>
      </c>
      <c r="AA227" s="18">
        <v>1.329015</v>
      </c>
      <c r="AB227" s="18">
        <v>7.756939</v>
      </c>
      <c r="AC227" s="18">
        <v>1.329015</v>
      </c>
      <c r="AD227" s="18">
        <v>1.667552</v>
      </c>
      <c r="AE227" s="18">
        <v>1.667552</v>
      </c>
      <c r="AF227" s="18">
        <v>4.679928</v>
      </c>
      <c r="AG227" s="18">
        <v>2.79282</v>
      </c>
      <c r="AH227" s="18">
        <v>2.223929</v>
      </c>
      <c r="AI227" s="18">
        <v>3.510248</v>
      </c>
      <c r="AJ227" s="18">
        <v>5.382914</v>
      </c>
      <c r="AK227" s="18">
        <v>1.329015</v>
      </c>
      <c r="AL227" s="19" t="s">
        <v>58</v>
      </c>
      <c r="AM227" s="19"/>
      <c r="AN227" s="19"/>
      <c r="AO227" s="19"/>
      <c r="AP227" s="19"/>
      <c r="AQ227" s="19"/>
    </row>
    <row r="228" hidden="1">
      <c r="A228" s="22" t="s">
        <v>1549</v>
      </c>
      <c r="B228" s="22" t="s">
        <v>1560</v>
      </c>
      <c r="C228" s="22" t="s">
        <v>1551</v>
      </c>
      <c r="D228" s="22" t="s">
        <v>1555</v>
      </c>
      <c r="E228" s="22" t="s">
        <v>60</v>
      </c>
      <c r="F228" s="18">
        <v>8.0</v>
      </c>
      <c r="G228" s="18">
        <v>1.0</v>
      </c>
      <c r="H228" s="18">
        <v>3478.0</v>
      </c>
      <c r="I228" s="18">
        <v>56.0</v>
      </c>
      <c r="J228" s="18">
        <v>45.12923</v>
      </c>
      <c r="K228" s="18">
        <v>46.74239</v>
      </c>
      <c r="L228" s="18">
        <v>46.36419</v>
      </c>
      <c r="M228" s="18">
        <v>19.38395</v>
      </c>
      <c r="N228" s="18">
        <v>0.414698</v>
      </c>
      <c r="O228" s="18">
        <v>0.156667</v>
      </c>
      <c r="P228" s="18">
        <v>1.0</v>
      </c>
      <c r="Q228" s="18">
        <v>1.0</v>
      </c>
      <c r="R228" s="18">
        <v>11.79654</v>
      </c>
      <c r="S228" s="18">
        <v>14.40523</v>
      </c>
      <c r="T228" s="18">
        <v>0.156667</v>
      </c>
      <c r="U228" s="18">
        <v>1.0</v>
      </c>
      <c r="V228" s="18">
        <v>1.0</v>
      </c>
      <c r="W228" s="18">
        <v>11.79654</v>
      </c>
      <c r="X228" s="18">
        <v>14.40523</v>
      </c>
      <c r="Y228" s="18">
        <v>9.348478</v>
      </c>
      <c r="Z228" s="18">
        <v>1.329015</v>
      </c>
      <c r="AA228" s="18">
        <v>1.329015</v>
      </c>
      <c r="AB228" s="18">
        <v>7.756939</v>
      </c>
      <c r="AC228" s="18">
        <v>1.329015</v>
      </c>
      <c r="AD228" s="18">
        <v>2.300114</v>
      </c>
      <c r="AE228" s="18">
        <v>2.324953</v>
      </c>
      <c r="AF228" s="18">
        <v>3.562274</v>
      </c>
      <c r="AG228" s="18">
        <v>0.768519</v>
      </c>
      <c r="AH228" s="18">
        <v>2.223929</v>
      </c>
      <c r="AI228" s="18">
        <v>3.510248</v>
      </c>
      <c r="AJ228" s="18">
        <v>5.382914</v>
      </c>
      <c r="AK228" s="18">
        <v>1.329015</v>
      </c>
      <c r="AL228" s="19" t="s">
        <v>58</v>
      </c>
      <c r="AM228" s="19"/>
      <c r="AN228" s="19"/>
      <c r="AO228" s="19"/>
      <c r="AP228" s="19"/>
      <c r="AQ228" s="19"/>
    </row>
    <row r="229" hidden="1">
      <c r="A229" s="22" t="s">
        <v>1561</v>
      </c>
      <c r="B229" s="22" t="s">
        <v>1562</v>
      </c>
      <c r="C229" s="22" t="s">
        <v>1551</v>
      </c>
      <c r="D229" s="22" t="s">
        <v>1555</v>
      </c>
      <c r="E229" s="22" t="s">
        <v>62</v>
      </c>
      <c r="F229" s="18">
        <v>1.0</v>
      </c>
      <c r="G229" s="18">
        <v>1.0</v>
      </c>
      <c r="H229" s="18">
        <v>37.0</v>
      </c>
      <c r="I229" s="18">
        <v>37.0</v>
      </c>
      <c r="J229" s="18">
        <v>0.0</v>
      </c>
      <c r="K229" s="18">
        <v>0.0</v>
      </c>
      <c r="L229" s="18">
        <v>0.0</v>
      </c>
      <c r="M229" s="18">
        <v>0.0</v>
      </c>
      <c r="N229" s="18">
        <v>0.0</v>
      </c>
      <c r="O229" s="18">
        <v>0.0</v>
      </c>
      <c r="P229" s="18">
        <v>0.0</v>
      </c>
      <c r="Q229" s="18">
        <v>0.0</v>
      </c>
      <c r="R229" s="18">
        <v>0.0</v>
      </c>
      <c r="S229" s="18">
        <v>0.0</v>
      </c>
      <c r="T229" s="18">
        <v>0.0</v>
      </c>
      <c r="U229" s="18">
        <v>0.0</v>
      </c>
      <c r="V229" s="18">
        <v>0.0</v>
      </c>
      <c r="W229" s="18">
        <v>0.0</v>
      </c>
      <c r="X229" s="18">
        <v>0.0</v>
      </c>
      <c r="Y229" s="18">
        <v>0.0</v>
      </c>
      <c r="Z229" s="18">
        <v>1.329015</v>
      </c>
      <c r="AA229" s="18">
        <v>1.329015</v>
      </c>
      <c r="AB229" s="18">
        <v>7.756939</v>
      </c>
      <c r="AC229" s="18">
        <v>1.329015</v>
      </c>
      <c r="AD229" s="18">
        <v>0.0</v>
      </c>
      <c r="AE229" s="18">
        <v>0.0</v>
      </c>
      <c r="AF229" s="18">
        <v>0.0</v>
      </c>
      <c r="AG229" s="18">
        <v>0.0</v>
      </c>
      <c r="AH229" s="18">
        <v>2.223929</v>
      </c>
      <c r="AI229" s="18">
        <v>3.510248</v>
      </c>
      <c r="AJ229" s="18">
        <v>5.382914</v>
      </c>
      <c r="AK229" s="18">
        <v>1.329015</v>
      </c>
      <c r="AL229" s="19" t="s">
        <v>58</v>
      </c>
      <c r="AM229" s="19"/>
      <c r="AN229" s="19"/>
      <c r="AO229" s="19"/>
      <c r="AP229" s="19"/>
      <c r="AQ229" s="19"/>
    </row>
    <row r="230" hidden="1">
      <c r="A230" s="22" t="s">
        <v>1553</v>
      </c>
      <c r="B230" s="22" t="s">
        <v>1563</v>
      </c>
      <c r="C230" s="22" t="s">
        <v>1551</v>
      </c>
      <c r="D230" s="22" t="s">
        <v>1564</v>
      </c>
      <c r="E230" s="22" t="s">
        <v>88</v>
      </c>
      <c r="F230" s="18">
        <v>31.0</v>
      </c>
      <c r="G230" s="18">
        <v>1.0</v>
      </c>
      <c r="H230" s="18">
        <v>32676.0</v>
      </c>
      <c r="I230" s="18">
        <v>1.0</v>
      </c>
      <c r="J230" s="18">
        <v>349.2728</v>
      </c>
      <c r="K230" s="18">
        <v>351.6006</v>
      </c>
      <c r="L230" s="18">
        <v>344.0868</v>
      </c>
      <c r="M230" s="18">
        <v>153.1978</v>
      </c>
      <c r="N230" s="18">
        <v>0.435715</v>
      </c>
      <c r="O230" s="18">
        <v>0.0</v>
      </c>
      <c r="P230" s="18">
        <v>0.076923</v>
      </c>
      <c r="Q230" s="18">
        <v>5.664779</v>
      </c>
      <c r="R230" s="18">
        <v>11.51772</v>
      </c>
      <c r="S230" s="18">
        <v>17.80571</v>
      </c>
      <c r="T230" s="18">
        <v>2.94679</v>
      </c>
      <c r="U230" s="18">
        <v>8.056252</v>
      </c>
      <c r="V230" s="18">
        <v>10.106</v>
      </c>
      <c r="W230" s="18">
        <v>14.60853</v>
      </c>
      <c r="X230" s="18">
        <v>18.8125</v>
      </c>
      <c r="Y230" s="18">
        <v>12.12416</v>
      </c>
      <c r="Z230" s="18">
        <v>3.261449</v>
      </c>
      <c r="AA230" s="18">
        <v>4.781102</v>
      </c>
      <c r="AB230" s="18">
        <v>6.923061</v>
      </c>
      <c r="AC230" s="18">
        <v>7.436223</v>
      </c>
      <c r="AD230" s="18">
        <v>11.2316</v>
      </c>
      <c r="AE230" s="18">
        <v>13.43477</v>
      </c>
      <c r="AF230" s="18">
        <v>11.36663</v>
      </c>
      <c r="AG230" s="18">
        <v>7.570774</v>
      </c>
      <c r="AH230" s="18">
        <v>2.223929</v>
      </c>
      <c r="AI230" s="18">
        <v>3.510248</v>
      </c>
      <c r="AJ230" s="18">
        <v>5.382914</v>
      </c>
      <c r="AK230" s="18">
        <v>1.329015</v>
      </c>
      <c r="AL230" s="19" t="s">
        <v>58</v>
      </c>
      <c r="AM230" s="19"/>
      <c r="AN230" s="19"/>
      <c r="AO230" s="19"/>
      <c r="AP230" s="19"/>
      <c r="AQ230" s="19"/>
    </row>
    <row r="231" hidden="1">
      <c r="A231" s="22" t="s">
        <v>1556</v>
      </c>
      <c r="B231" s="22" t="s">
        <v>1565</v>
      </c>
      <c r="C231" s="22" t="s">
        <v>1551</v>
      </c>
      <c r="D231" s="22" t="s">
        <v>1564</v>
      </c>
      <c r="E231" s="17">
        <v>46310.0</v>
      </c>
      <c r="F231" s="18">
        <v>14.0</v>
      </c>
      <c r="G231" s="18">
        <v>0.0</v>
      </c>
      <c r="H231" s="18">
        <v>5783.0</v>
      </c>
      <c r="I231" s="18">
        <v>0.0</v>
      </c>
      <c r="J231" s="18">
        <v>93.31472</v>
      </c>
      <c r="K231" s="18">
        <v>81.79846</v>
      </c>
      <c r="L231" s="18">
        <v>81.41301</v>
      </c>
      <c r="M231" s="18">
        <v>52.62399</v>
      </c>
      <c r="N231" s="18">
        <v>0.643337</v>
      </c>
      <c r="O231" s="18">
        <v>1.286833</v>
      </c>
      <c r="P231" s="18">
        <v>2.413969</v>
      </c>
      <c r="Q231" s="18">
        <v>3.143347</v>
      </c>
      <c r="R231" s="18">
        <v>4.553552</v>
      </c>
      <c r="S231" s="18">
        <v>7.689424</v>
      </c>
      <c r="T231" s="18">
        <v>1.286833</v>
      </c>
      <c r="U231" s="18">
        <v>2.413969</v>
      </c>
      <c r="V231" s="18">
        <v>3.143347</v>
      </c>
      <c r="W231" s="18">
        <v>4.553552</v>
      </c>
      <c r="X231" s="18">
        <v>7.689424</v>
      </c>
      <c r="Y231" s="18">
        <v>7.436223</v>
      </c>
      <c r="Z231" s="18">
        <v>3.261449</v>
      </c>
      <c r="AA231" s="18">
        <v>4.781102</v>
      </c>
      <c r="AB231" s="18">
        <v>6.923061</v>
      </c>
      <c r="AC231" s="18">
        <v>7.436223</v>
      </c>
      <c r="AD231" s="18">
        <v>3.143347</v>
      </c>
      <c r="AE231" s="18">
        <v>3.143347</v>
      </c>
      <c r="AF231" s="18">
        <v>4.48771</v>
      </c>
      <c r="AG231" s="18">
        <v>2.415874</v>
      </c>
      <c r="AH231" s="18">
        <v>2.223929</v>
      </c>
      <c r="AI231" s="18">
        <v>3.510248</v>
      </c>
      <c r="AJ231" s="18">
        <v>5.382914</v>
      </c>
      <c r="AK231" s="18">
        <v>1.329015</v>
      </c>
      <c r="AL231" s="19" t="s">
        <v>58</v>
      </c>
      <c r="AM231" s="19"/>
      <c r="AN231" s="19"/>
      <c r="AO231" s="19"/>
      <c r="AP231" s="19"/>
      <c r="AQ231" s="19"/>
    </row>
    <row r="232" hidden="1">
      <c r="A232" s="22" t="s">
        <v>1566</v>
      </c>
      <c r="B232" s="22" t="s">
        <v>1567</v>
      </c>
      <c r="C232" s="22" t="s">
        <v>1551</v>
      </c>
      <c r="D232" s="22" t="s">
        <v>1564</v>
      </c>
      <c r="E232" s="22" t="s">
        <v>72</v>
      </c>
      <c r="F232" s="18">
        <v>6.0</v>
      </c>
      <c r="G232" s="18">
        <v>1.0</v>
      </c>
      <c r="H232" s="18">
        <v>1646.0</v>
      </c>
      <c r="I232" s="18">
        <v>10.0</v>
      </c>
      <c r="J232" s="18">
        <v>13.64831</v>
      </c>
      <c r="K232" s="18">
        <v>13.71992</v>
      </c>
      <c r="L232" s="18">
        <v>14.60312</v>
      </c>
      <c r="M232" s="18">
        <v>9.787232</v>
      </c>
      <c r="N232" s="18">
        <v>0.713359</v>
      </c>
      <c r="O232" s="18">
        <v>3.932692</v>
      </c>
      <c r="P232" s="18">
        <v>3.932692</v>
      </c>
      <c r="Q232" s="18">
        <v>3.932692</v>
      </c>
      <c r="R232" s="18">
        <v>9.787232</v>
      </c>
      <c r="S232" s="18">
        <v>9.787232</v>
      </c>
      <c r="T232" s="18">
        <v>3.932692</v>
      </c>
      <c r="U232" s="18">
        <v>3.932692</v>
      </c>
      <c r="V232" s="18">
        <v>3.932692</v>
      </c>
      <c r="W232" s="18">
        <v>9.787232</v>
      </c>
      <c r="X232" s="18">
        <v>9.787232</v>
      </c>
      <c r="Y232" s="18">
        <v>6.859962</v>
      </c>
      <c r="Z232" s="18">
        <v>3.261449</v>
      </c>
      <c r="AA232" s="18">
        <v>4.781102</v>
      </c>
      <c r="AB232" s="18">
        <v>6.923061</v>
      </c>
      <c r="AC232" s="18">
        <v>7.436223</v>
      </c>
      <c r="AD232" s="18">
        <v>3.251716</v>
      </c>
      <c r="AE232" s="18">
        <v>3.615655</v>
      </c>
      <c r="AF232" s="18">
        <v>3.043352</v>
      </c>
      <c r="AG232" s="18">
        <v>2.273497</v>
      </c>
      <c r="AH232" s="18">
        <v>2.223929</v>
      </c>
      <c r="AI232" s="18">
        <v>3.510248</v>
      </c>
      <c r="AJ232" s="18">
        <v>5.382914</v>
      </c>
      <c r="AK232" s="18">
        <v>1.329015</v>
      </c>
      <c r="AL232" s="19" t="s">
        <v>58</v>
      </c>
      <c r="AM232" s="19"/>
      <c r="AN232" s="19"/>
      <c r="AO232" s="19"/>
      <c r="AP232" s="19"/>
      <c r="AQ232" s="19"/>
    </row>
    <row r="233" hidden="1">
      <c r="A233" s="22" t="s">
        <v>1558</v>
      </c>
      <c r="B233" s="22" t="s">
        <v>1568</v>
      </c>
      <c r="C233" s="22" t="s">
        <v>1551</v>
      </c>
      <c r="D233" s="22" t="s">
        <v>1564</v>
      </c>
      <c r="E233" s="22" t="s">
        <v>75</v>
      </c>
      <c r="F233" s="18">
        <v>12.0</v>
      </c>
      <c r="G233" s="18">
        <v>2.0</v>
      </c>
      <c r="H233" s="18">
        <v>4032.0</v>
      </c>
      <c r="I233" s="18">
        <v>105.0</v>
      </c>
      <c r="J233" s="18">
        <v>40.48206</v>
      </c>
      <c r="K233" s="18">
        <v>40.37187</v>
      </c>
      <c r="L233" s="18">
        <v>37.10961</v>
      </c>
      <c r="M233" s="18">
        <v>21.9536</v>
      </c>
      <c r="N233" s="18">
        <v>0.543785</v>
      </c>
      <c r="O233" s="18">
        <v>1.624378</v>
      </c>
      <c r="P233" s="18">
        <v>2.384392</v>
      </c>
      <c r="Q233" s="18">
        <v>2.384392</v>
      </c>
      <c r="R233" s="18">
        <v>3.040186</v>
      </c>
      <c r="S233" s="18">
        <v>11.36932</v>
      </c>
      <c r="T233" s="18">
        <v>1.624378</v>
      </c>
      <c r="U233" s="18">
        <v>2.384392</v>
      </c>
      <c r="V233" s="18">
        <v>2.384392</v>
      </c>
      <c r="W233" s="18">
        <v>3.040186</v>
      </c>
      <c r="X233" s="18">
        <v>11.36932</v>
      </c>
      <c r="Y233" s="18">
        <v>8.074375</v>
      </c>
      <c r="Z233" s="18">
        <v>3.261449</v>
      </c>
      <c r="AA233" s="18">
        <v>4.781102</v>
      </c>
      <c r="AB233" s="18">
        <v>6.923061</v>
      </c>
      <c r="AC233" s="18">
        <v>7.436223</v>
      </c>
      <c r="AD233" s="18">
        <v>1.667552</v>
      </c>
      <c r="AE233" s="18">
        <v>1.667552</v>
      </c>
      <c r="AF233" s="18">
        <v>4.679928</v>
      </c>
      <c r="AG233" s="18">
        <v>2.79282</v>
      </c>
      <c r="AH233" s="18">
        <v>2.223929</v>
      </c>
      <c r="AI233" s="18">
        <v>3.510248</v>
      </c>
      <c r="AJ233" s="18">
        <v>5.382914</v>
      </c>
      <c r="AK233" s="18">
        <v>1.329015</v>
      </c>
      <c r="AL233" s="19" t="s">
        <v>58</v>
      </c>
      <c r="AM233" s="19"/>
      <c r="AN233" s="19"/>
      <c r="AO233" s="19"/>
      <c r="AP233" s="19"/>
      <c r="AQ233" s="19"/>
    </row>
    <row r="234" hidden="1">
      <c r="A234" s="22" t="s">
        <v>1549</v>
      </c>
      <c r="B234" s="22" t="s">
        <v>1569</v>
      </c>
      <c r="C234" s="22" t="s">
        <v>1551</v>
      </c>
      <c r="D234" s="22" t="s">
        <v>1564</v>
      </c>
      <c r="E234" s="22" t="s">
        <v>60</v>
      </c>
      <c r="F234" s="18">
        <v>51.0</v>
      </c>
      <c r="G234" s="18">
        <v>2.0</v>
      </c>
      <c r="H234" s="18">
        <v>15138.0</v>
      </c>
      <c r="I234" s="18">
        <v>5.0</v>
      </c>
      <c r="J234" s="18">
        <v>134.1391</v>
      </c>
      <c r="K234" s="18">
        <v>138.1474</v>
      </c>
      <c r="L234" s="18">
        <v>136.0924</v>
      </c>
      <c r="M234" s="18">
        <v>74.03993</v>
      </c>
      <c r="N234" s="18">
        <v>0.535949</v>
      </c>
      <c r="O234" s="18">
        <v>0.303704</v>
      </c>
      <c r="P234" s="18">
        <v>0.837037</v>
      </c>
      <c r="Q234" s="18">
        <v>1.351564</v>
      </c>
      <c r="R234" s="18">
        <v>2.945575</v>
      </c>
      <c r="S234" s="18">
        <v>3.988681</v>
      </c>
      <c r="T234" s="18">
        <v>0.366667</v>
      </c>
      <c r="U234" s="18">
        <v>0.847977</v>
      </c>
      <c r="V234" s="18">
        <v>1.583339</v>
      </c>
      <c r="W234" s="18">
        <v>2.945575</v>
      </c>
      <c r="X234" s="18">
        <v>3.988681</v>
      </c>
      <c r="Y234" s="18">
        <v>3.635459</v>
      </c>
      <c r="Z234" s="18">
        <v>3.261449</v>
      </c>
      <c r="AA234" s="18">
        <v>4.781102</v>
      </c>
      <c r="AB234" s="18">
        <v>6.923061</v>
      </c>
      <c r="AC234" s="18">
        <v>7.436223</v>
      </c>
      <c r="AD234" s="18">
        <v>2.300114</v>
      </c>
      <c r="AE234" s="18">
        <v>2.324953</v>
      </c>
      <c r="AF234" s="18">
        <v>3.562274</v>
      </c>
      <c r="AG234" s="18">
        <v>0.768519</v>
      </c>
      <c r="AH234" s="18">
        <v>2.223929</v>
      </c>
      <c r="AI234" s="18">
        <v>3.510248</v>
      </c>
      <c r="AJ234" s="18">
        <v>5.382914</v>
      </c>
      <c r="AK234" s="18">
        <v>1.329015</v>
      </c>
      <c r="AL234" s="19" t="s">
        <v>58</v>
      </c>
      <c r="AM234" s="19"/>
      <c r="AN234" s="19"/>
      <c r="AO234" s="19"/>
      <c r="AP234" s="19"/>
      <c r="AQ234" s="19"/>
    </row>
    <row r="235" hidden="1">
      <c r="A235" s="22" t="s">
        <v>1570</v>
      </c>
      <c r="B235" s="22" t="s">
        <v>1571</v>
      </c>
      <c r="C235" s="22" t="s">
        <v>1551</v>
      </c>
      <c r="D235" s="22" t="s">
        <v>1564</v>
      </c>
      <c r="E235" s="20">
        <v>46300.0</v>
      </c>
      <c r="F235" s="18">
        <v>23.0</v>
      </c>
      <c r="G235" s="18">
        <v>1.0</v>
      </c>
      <c r="H235" s="18">
        <v>19225.0</v>
      </c>
      <c r="I235" s="18">
        <v>170.0</v>
      </c>
      <c r="J235" s="18">
        <v>242.5631</v>
      </c>
      <c r="K235" s="18">
        <v>253.5905</v>
      </c>
      <c r="L235" s="18">
        <v>251.5488</v>
      </c>
      <c r="M235" s="18">
        <v>140.9765</v>
      </c>
      <c r="N235" s="18">
        <v>0.555922</v>
      </c>
      <c r="O235" s="18">
        <v>0.0</v>
      </c>
      <c r="P235" s="18">
        <v>1.181823</v>
      </c>
      <c r="Q235" s="18">
        <v>3.764697</v>
      </c>
      <c r="R235" s="18">
        <v>9.678243</v>
      </c>
      <c r="S235" s="18">
        <v>17.00757</v>
      </c>
      <c r="T235" s="18">
        <v>3.352664</v>
      </c>
      <c r="U235" s="18">
        <v>4.369463</v>
      </c>
      <c r="V235" s="18">
        <v>5.300536</v>
      </c>
      <c r="W235" s="18">
        <v>14.7238</v>
      </c>
      <c r="X235" s="18">
        <v>17.76297</v>
      </c>
      <c r="Y235" s="18">
        <v>12.67952</v>
      </c>
      <c r="Z235" s="18">
        <v>3.261449</v>
      </c>
      <c r="AA235" s="18">
        <v>4.781102</v>
      </c>
      <c r="AB235" s="18">
        <v>6.923061</v>
      </c>
      <c r="AC235" s="18">
        <v>7.436223</v>
      </c>
      <c r="AD235" s="18">
        <v>5.300536</v>
      </c>
      <c r="AE235" s="18">
        <v>5.572108</v>
      </c>
      <c r="AF235" s="18">
        <v>9.893238</v>
      </c>
      <c r="AG235" s="18">
        <v>12.67952</v>
      </c>
      <c r="AH235" s="18">
        <v>2.223929</v>
      </c>
      <c r="AI235" s="18">
        <v>3.510248</v>
      </c>
      <c r="AJ235" s="18">
        <v>5.382914</v>
      </c>
      <c r="AK235" s="18">
        <v>1.329015</v>
      </c>
      <c r="AL235" s="19" t="s">
        <v>58</v>
      </c>
      <c r="AM235" s="19"/>
      <c r="AN235" s="19"/>
      <c r="AO235" s="19"/>
      <c r="AP235" s="19"/>
      <c r="AQ235" s="19"/>
    </row>
    <row r="236" hidden="1">
      <c r="A236" s="22" t="s">
        <v>1561</v>
      </c>
      <c r="B236" s="22" t="s">
        <v>1572</v>
      </c>
      <c r="C236" s="22" t="s">
        <v>1551</v>
      </c>
      <c r="D236" s="22" t="s">
        <v>1564</v>
      </c>
      <c r="E236" s="22" t="s">
        <v>62</v>
      </c>
      <c r="F236" s="18">
        <v>30.0</v>
      </c>
      <c r="G236" s="18">
        <v>30.0</v>
      </c>
      <c r="H236" s="18">
        <v>1634.0</v>
      </c>
      <c r="I236" s="18">
        <v>1634.0</v>
      </c>
      <c r="J236" s="18">
        <v>0.0</v>
      </c>
      <c r="K236" s="18">
        <v>0.0</v>
      </c>
      <c r="L236" s="18">
        <v>0.0</v>
      </c>
      <c r="M236" s="18">
        <v>0.0</v>
      </c>
      <c r="N236" s="18">
        <v>0.0</v>
      </c>
      <c r="O236" s="18">
        <v>0.0</v>
      </c>
      <c r="P236" s="18">
        <v>0.0</v>
      </c>
      <c r="Q236" s="18">
        <v>0.0</v>
      </c>
      <c r="R236" s="18">
        <v>0.0</v>
      </c>
      <c r="S236" s="18">
        <v>0.0</v>
      </c>
      <c r="T236" s="18">
        <v>0.0</v>
      </c>
      <c r="U236" s="18">
        <v>0.0</v>
      </c>
      <c r="V236" s="18">
        <v>0.0</v>
      </c>
      <c r="W236" s="18">
        <v>0.0</v>
      </c>
      <c r="X236" s="18">
        <v>0.0</v>
      </c>
      <c r="Y236" s="18">
        <v>0.0</v>
      </c>
      <c r="Z236" s="18">
        <v>3.261449</v>
      </c>
      <c r="AA236" s="18">
        <v>4.781102</v>
      </c>
      <c r="AB236" s="18">
        <v>6.923061</v>
      </c>
      <c r="AC236" s="18">
        <v>7.436223</v>
      </c>
      <c r="AD236" s="18">
        <v>0.0</v>
      </c>
      <c r="AE236" s="18">
        <v>0.0</v>
      </c>
      <c r="AF236" s="18">
        <v>0.0</v>
      </c>
      <c r="AG236" s="18">
        <v>0.0</v>
      </c>
      <c r="AH236" s="18">
        <v>2.223929</v>
      </c>
      <c r="AI236" s="18">
        <v>3.510248</v>
      </c>
      <c r="AJ236" s="18">
        <v>5.382914</v>
      </c>
      <c r="AK236" s="18">
        <v>1.329015</v>
      </c>
      <c r="AL236" s="19" t="s">
        <v>58</v>
      </c>
      <c r="AM236" s="19"/>
      <c r="AN236" s="19"/>
      <c r="AO236" s="19"/>
      <c r="AP236" s="19"/>
      <c r="AQ236" s="19"/>
    </row>
    <row r="237" hidden="1">
      <c r="A237" s="22" t="s">
        <v>359</v>
      </c>
      <c r="B237" s="22" t="s">
        <v>360</v>
      </c>
      <c r="C237" s="22" t="s">
        <v>361</v>
      </c>
      <c r="D237" s="22" t="s">
        <v>362</v>
      </c>
      <c r="E237" s="22" t="s">
        <v>88</v>
      </c>
      <c r="F237" s="18">
        <v>5.0</v>
      </c>
      <c r="G237" s="18">
        <v>0.0</v>
      </c>
      <c r="H237" s="18">
        <v>3068.0</v>
      </c>
      <c r="I237" s="18">
        <v>0.0</v>
      </c>
      <c r="J237" s="18">
        <v>34.60076</v>
      </c>
      <c r="K237" s="18">
        <v>34.03153</v>
      </c>
      <c r="L237" s="18">
        <v>30.8379</v>
      </c>
      <c r="M237" s="18">
        <v>13.56967</v>
      </c>
      <c r="N237" s="18">
        <v>0.398738</v>
      </c>
      <c r="O237" s="18">
        <v>0.0</v>
      </c>
      <c r="P237" s="18">
        <v>0.0</v>
      </c>
      <c r="Q237" s="18">
        <v>0.0</v>
      </c>
      <c r="R237" s="18">
        <v>7.676625</v>
      </c>
      <c r="S237" s="18">
        <v>12.78523</v>
      </c>
      <c r="T237" s="18">
        <v>7.676625</v>
      </c>
      <c r="U237" s="18">
        <v>7.676625</v>
      </c>
      <c r="V237" s="18">
        <v>7.676625</v>
      </c>
      <c r="W237" s="18">
        <v>12.78523</v>
      </c>
      <c r="X237" s="18">
        <v>13.56967</v>
      </c>
      <c r="Y237" s="18">
        <v>6.806306</v>
      </c>
      <c r="Z237" s="18">
        <v>3.053175</v>
      </c>
      <c r="AA237" s="18">
        <v>4.832674</v>
      </c>
      <c r="AB237" s="18">
        <v>5.659779</v>
      </c>
      <c r="AC237" s="18">
        <v>6.759107</v>
      </c>
      <c r="AD237" s="18">
        <v>7.676625</v>
      </c>
      <c r="AE237" s="18">
        <v>12.78523</v>
      </c>
      <c r="AF237" s="18">
        <v>11.92226</v>
      </c>
      <c r="AG237" s="18">
        <v>0.0</v>
      </c>
      <c r="AH237" s="18">
        <v>3.326414</v>
      </c>
      <c r="AI237" s="18">
        <v>5.493807</v>
      </c>
      <c r="AJ237" s="18">
        <v>7.32974</v>
      </c>
      <c r="AK237" s="18">
        <v>5.607674</v>
      </c>
      <c r="AL237" s="19" t="s">
        <v>58</v>
      </c>
      <c r="AM237" s="19"/>
      <c r="AN237" s="19"/>
      <c r="AO237" s="19"/>
      <c r="AP237" s="19"/>
      <c r="AQ237" s="19"/>
    </row>
    <row r="238" hidden="1">
      <c r="A238" s="22" t="s">
        <v>363</v>
      </c>
      <c r="B238" s="22" t="s">
        <v>364</v>
      </c>
      <c r="C238" s="22" t="s">
        <v>361</v>
      </c>
      <c r="D238" s="22" t="s">
        <v>362</v>
      </c>
      <c r="E238" s="17">
        <v>46310.0</v>
      </c>
      <c r="F238" s="18">
        <v>2.0</v>
      </c>
      <c r="G238" s="18">
        <v>0.0</v>
      </c>
      <c r="H238" s="18">
        <v>562.0</v>
      </c>
      <c r="I238" s="18">
        <v>0.0</v>
      </c>
      <c r="J238" s="18">
        <v>6.935098</v>
      </c>
      <c r="K238" s="18">
        <v>6.759107</v>
      </c>
      <c r="L238" s="18">
        <v>6.0361</v>
      </c>
      <c r="M238" s="18">
        <v>6.759107</v>
      </c>
      <c r="N238" s="18">
        <v>1.0</v>
      </c>
      <c r="O238" s="18">
        <v>6.759107</v>
      </c>
      <c r="P238" s="18">
        <v>6.759107</v>
      </c>
      <c r="Q238" s="18">
        <v>6.759107</v>
      </c>
      <c r="R238" s="18">
        <v>6.759107</v>
      </c>
      <c r="S238" s="18">
        <v>6.759107</v>
      </c>
      <c r="T238" s="18">
        <v>6.759107</v>
      </c>
      <c r="U238" s="18">
        <v>6.759107</v>
      </c>
      <c r="V238" s="18">
        <v>6.759107</v>
      </c>
      <c r="W238" s="18">
        <v>6.759107</v>
      </c>
      <c r="X238" s="18">
        <v>6.759107</v>
      </c>
      <c r="Y238" s="18">
        <v>6.759107</v>
      </c>
      <c r="Z238" s="18">
        <v>3.053175</v>
      </c>
      <c r="AA238" s="18">
        <v>4.832674</v>
      </c>
      <c r="AB238" s="18">
        <v>5.659779</v>
      </c>
      <c r="AC238" s="18">
        <v>6.759107</v>
      </c>
      <c r="AD238" s="18">
        <v>8.024422</v>
      </c>
      <c r="AE238" s="18">
        <v>8.255492</v>
      </c>
      <c r="AF238" s="18">
        <v>10.6827</v>
      </c>
      <c r="AG238" s="18">
        <v>8.526715</v>
      </c>
      <c r="AH238" s="18">
        <v>3.326414</v>
      </c>
      <c r="AI238" s="18">
        <v>5.493807</v>
      </c>
      <c r="AJ238" s="18">
        <v>7.32974</v>
      </c>
      <c r="AK238" s="18">
        <v>5.607674</v>
      </c>
      <c r="AL238" s="19" t="s">
        <v>58</v>
      </c>
      <c r="AM238" s="19"/>
      <c r="AN238" s="19"/>
      <c r="AO238" s="19"/>
      <c r="AP238" s="19"/>
      <c r="AQ238" s="19"/>
    </row>
    <row r="239" hidden="1">
      <c r="A239" s="22" t="s">
        <v>365</v>
      </c>
      <c r="B239" s="22" t="s">
        <v>366</v>
      </c>
      <c r="C239" s="22" t="s">
        <v>361</v>
      </c>
      <c r="D239" s="22" t="s">
        <v>362</v>
      </c>
      <c r="E239" s="22" t="s">
        <v>72</v>
      </c>
      <c r="F239" s="18">
        <v>20.0</v>
      </c>
      <c r="G239" s="18">
        <v>1.0</v>
      </c>
      <c r="H239" s="18">
        <v>12206.0</v>
      </c>
      <c r="I239" s="18">
        <v>41.0</v>
      </c>
      <c r="J239" s="18">
        <v>199.4989</v>
      </c>
      <c r="K239" s="18">
        <v>181.9991</v>
      </c>
      <c r="L239" s="18">
        <v>169.6323</v>
      </c>
      <c r="M239" s="18">
        <v>77.69485</v>
      </c>
      <c r="N239" s="18">
        <v>0.426897</v>
      </c>
      <c r="O239" s="18">
        <v>2.355692</v>
      </c>
      <c r="P239" s="18">
        <v>4.689285</v>
      </c>
      <c r="Q239" s="18">
        <v>7.062487</v>
      </c>
      <c r="R239" s="18">
        <v>9.385024</v>
      </c>
      <c r="S239" s="18">
        <v>16.66437</v>
      </c>
      <c r="T239" s="18">
        <v>2.355692</v>
      </c>
      <c r="U239" s="18">
        <v>4.689285</v>
      </c>
      <c r="V239" s="18">
        <v>7.062487</v>
      </c>
      <c r="W239" s="18">
        <v>9.385024</v>
      </c>
      <c r="X239" s="18">
        <v>16.66437</v>
      </c>
      <c r="Y239" s="18">
        <v>12.13327</v>
      </c>
      <c r="Z239" s="18">
        <v>3.053175</v>
      </c>
      <c r="AA239" s="18">
        <v>4.832674</v>
      </c>
      <c r="AB239" s="18">
        <v>5.659779</v>
      </c>
      <c r="AC239" s="18">
        <v>6.759107</v>
      </c>
      <c r="AD239" s="18">
        <v>5.294065</v>
      </c>
      <c r="AE239" s="18">
        <v>7.261049</v>
      </c>
      <c r="AF239" s="18">
        <v>9.473691</v>
      </c>
      <c r="AG239" s="18">
        <v>8.2426</v>
      </c>
      <c r="AH239" s="18">
        <v>3.326414</v>
      </c>
      <c r="AI239" s="18">
        <v>5.493807</v>
      </c>
      <c r="AJ239" s="18">
        <v>7.32974</v>
      </c>
      <c r="AK239" s="18">
        <v>5.607674</v>
      </c>
      <c r="AL239" s="19" t="s">
        <v>58</v>
      </c>
      <c r="AM239" s="19"/>
      <c r="AN239" s="19"/>
      <c r="AO239" s="19"/>
      <c r="AP239" s="19"/>
      <c r="AQ239" s="19"/>
    </row>
    <row r="240" hidden="1">
      <c r="A240" s="22" t="s">
        <v>367</v>
      </c>
      <c r="B240" s="22" t="s">
        <v>368</v>
      </c>
      <c r="C240" s="22" t="s">
        <v>361</v>
      </c>
      <c r="D240" s="22" t="s">
        <v>362</v>
      </c>
      <c r="E240" s="22" t="s">
        <v>75</v>
      </c>
      <c r="F240" s="18">
        <v>31.0</v>
      </c>
      <c r="G240" s="18">
        <v>0.0</v>
      </c>
      <c r="H240" s="18">
        <v>14660.0</v>
      </c>
      <c r="I240" s="18">
        <v>0.0</v>
      </c>
      <c r="J240" s="18">
        <v>202.0078</v>
      </c>
      <c r="K240" s="18">
        <v>197.6024</v>
      </c>
      <c r="L240" s="18">
        <v>184.8772</v>
      </c>
      <c r="M240" s="18">
        <v>110.0219</v>
      </c>
      <c r="N240" s="18">
        <v>0.556784</v>
      </c>
      <c r="O240" s="18">
        <v>0.0</v>
      </c>
      <c r="P240" s="18">
        <v>1.585222</v>
      </c>
      <c r="Q240" s="18">
        <v>2.976538</v>
      </c>
      <c r="R240" s="18">
        <v>5.705366</v>
      </c>
      <c r="S240" s="18">
        <v>7.610661</v>
      </c>
      <c r="T240" s="18">
        <v>1.585222</v>
      </c>
      <c r="U240" s="18">
        <v>2.628498</v>
      </c>
      <c r="V240" s="18">
        <v>4.730578</v>
      </c>
      <c r="W240" s="18">
        <v>6.591421</v>
      </c>
      <c r="X240" s="18">
        <v>8.398234</v>
      </c>
      <c r="Y240" s="18">
        <v>7.318608</v>
      </c>
      <c r="Z240" s="18">
        <v>3.053175</v>
      </c>
      <c r="AA240" s="18">
        <v>4.832674</v>
      </c>
      <c r="AB240" s="18">
        <v>5.659779</v>
      </c>
      <c r="AC240" s="18">
        <v>6.759107</v>
      </c>
      <c r="AD240" s="18">
        <v>6.328491</v>
      </c>
      <c r="AE240" s="18">
        <v>6.591421</v>
      </c>
      <c r="AF240" s="18">
        <v>8.950075</v>
      </c>
      <c r="AG240" s="18">
        <v>7.318608</v>
      </c>
      <c r="AH240" s="18">
        <v>3.326414</v>
      </c>
      <c r="AI240" s="18">
        <v>5.493807</v>
      </c>
      <c r="AJ240" s="18">
        <v>7.32974</v>
      </c>
      <c r="AK240" s="18">
        <v>5.607674</v>
      </c>
      <c r="AL240" s="19" t="s">
        <v>58</v>
      </c>
      <c r="AM240" s="19"/>
      <c r="AN240" s="19"/>
      <c r="AO240" s="19"/>
      <c r="AP240" s="19"/>
      <c r="AQ240" s="19"/>
    </row>
    <row r="241" hidden="1">
      <c r="A241" s="22" t="s">
        <v>369</v>
      </c>
      <c r="B241" s="22" t="s">
        <v>370</v>
      </c>
      <c r="C241" s="22" t="s">
        <v>361</v>
      </c>
      <c r="D241" s="22" t="s">
        <v>362</v>
      </c>
      <c r="E241" s="22" t="s">
        <v>60</v>
      </c>
      <c r="F241" s="18">
        <v>44.0</v>
      </c>
      <c r="G241" s="18">
        <v>0.0</v>
      </c>
      <c r="H241" s="18">
        <v>17018.0</v>
      </c>
      <c r="I241" s="18">
        <v>0.0</v>
      </c>
      <c r="J241" s="18">
        <v>152.9328</v>
      </c>
      <c r="K241" s="18">
        <v>150.7899</v>
      </c>
      <c r="L241" s="18">
        <v>152.0874</v>
      </c>
      <c r="M241" s="18">
        <v>86.39529</v>
      </c>
      <c r="N241" s="18">
        <v>0.572951</v>
      </c>
      <c r="O241" s="18">
        <v>0.576455</v>
      </c>
      <c r="P241" s="18">
        <v>1.549418</v>
      </c>
      <c r="Q241" s="18">
        <v>1.867552</v>
      </c>
      <c r="R241" s="18">
        <v>2.992603</v>
      </c>
      <c r="S241" s="18">
        <v>4.029102</v>
      </c>
      <c r="T241" s="18">
        <v>0.890435</v>
      </c>
      <c r="U241" s="18">
        <v>1.745977</v>
      </c>
      <c r="V241" s="18">
        <v>2.294296</v>
      </c>
      <c r="W241" s="18">
        <v>3.053175</v>
      </c>
      <c r="X241" s="18">
        <v>4.808986</v>
      </c>
      <c r="Y241" s="18">
        <v>4.188609</v>
      </c>
      <c r="Z241" s="18">
        <v>3.053175</v>
      </c>
      <c r="AA241" s="18">
        <v>4.832674</v>
      </c>
      <c r="AB241" s="18">
        <v>5.659779</v>
      </c>
      <c r="AC241" s="18">
        <v>6.759107</v>
      </c>
      <c r="AD241" s="18">
        <v>2.463893</v>
      </c>
      <c r="AE241" s="18">
        <v>2.527294</v>
      </c>
      <c r="AF241" s="18">
        <v>3.756079</v>
      </c>
      <c r="AG241" s="18">
        <v>3.550643</v>
      </c>
      <c r="AH241" s="18">
        <v>3.326414</v>
      </c>
      <c r="AI241" s="18">
        <v>5.493807</v>
      </c>
      <c r="AJ241" s="18">
        <v>7.32974</v>
      </c>
      <c r="AK241" s="18">
        <v>5.607674</v>
      </c>
      <c r="AL241" s="19" t="s">
        <v>58</v>
      </c>
      <c r="AM241" s="19"/>
      <c r="AN241" s="19"/>
      <c r="AO241" s="19"/>
      <c r="AP241" s="19"/>
      <c r="AQ241" s="19"/>
    </row>
    <row r="242" hidden="1">
      <c r="A242" s="22" t="s">
        <v>371</v>
      </c>
      <c r="B242" s="22" t="s">
        <v>372</v>
      </c>
      <c r="C242" s="22" t="s">
        <v>361</v>
      </c>
      <c r="D242" s="22" t="s">
        <v>362</v>
      </c>
      <c r="E242" s="20">
        <v>46300.0</v>
      </c>
      <c r="F242" s="18">
        <v>1.0</v>
      </c>
      <c r="G242" s="18">
        <v>0.0</v>
      </c>
      <c r="H242" s="18">
        <v>13.0</v>
      </c>
      <c r="I242" s="18">
        <v>0.0</v>
      </c>
      <c r="J242" s="18">
        <v>0.5</v>
      </c>
      <c r="K242" s="18">
        <v>0.455649</v>
      </c>
      <c r="L242" s="18">
        <v>1.016439</v>
      </c>
      <c r="M242" s="18">
        <v>0.455649</v>
      </c>
      <c r="N242" s="18">
        <v>1.0</v>
      </c>
      <c r="O242" s="18">
        <v>0.0</v>
      </c>
      <c r="P242" s="18">
        <v>0.0</v>
      </c>
      <c r="Q242" s="18">
        <v>0.0</v>
      </c>
      <c r="R242" s="18">
        <v>0.0</v>
      </c>
      <c r="S242" s="18">
        <v>0.0</v>
      </c>
      <c r="T242" s="18">
        <v>0.222222</v>
      </c>
      <c r="U242" s="18">
        <v>0.222222</v>
      </c>
      <c r="V242" s="18">
        <v>0.222222</v>
      </c>
      <c r="W242" s="18">
        <v>0.233427</v>
      </c>
      <c r="X242" s="18">
        <v>0.233427</v>
      </c>
      <c r="Y242" s="18">
        <v>0.050628</v>
      </c>
      <c r="Z242" s="18">
        <v>3.053175</v>
      </c>
      <c r="AA242" s="18">
        <v>4.832674</v>
      </c>
      <c r="AB242" s="18">
        <v>5.659779</v>
      </c>
      <c r="AC242" s="18">
        <v>6.759107</v>
      </c>
      <c r="AD242" s="18">
        <v>2.958537</v>
      </c>
      <c r="AE242" s="18">
        <v>7.380158</v>
      </c>
      <c r="AF242" s="18">
        <v>11.80918</v>
      </c>
      <c r="AG242" s="18">
        <v>20.34759</v>
      </c>
      <c r="AH242" s="18">
        <v>3.326414</v>
      </c>
      <c r="AI242" s="18">
        <v>5.493807</v>
      </c>
      <c r="AJ242" s="18">
        <v>7.32974</v>
      </c>
      <c r="AK242" s="18">
        <v>5.607674</v>
      </c>
      <c r="AL242" s="19" t="s">
        <v>58</v>
      </c>
      <c r="AM242" s="19"/>
      <c r="AN242" s="19"/>
      <c r="AO242" s="19"/>
      <c r="AP242" s="19"/>
      <c r="AQ242" s="19"/>
    </row>
    <row r="243" hidden="1">
      <c r="A243" s="22" t="s">
        <v>373</v>
      </c>
      <c r="B243" s="22" t="s">
        <v>374</v>
      </c>
      <c r="C243" s="22" t="s">
        <v>361</v>
      </c>
      <c r="D243" s="22" t="s">
        <v>362</v>
      </c>
      <c r="E243" s="22" t="s">
        <v>62</v>
      </c>
      <c r="F243" s="18">
        <v>4.0</v>
      </c>
      <c r="G243" s="18">
        <v>4.0</v>
      </c>
      <c r="H243" s="18">
        <v>151.0</v>
      </c>
      <c r="I243" s="18">
        <v>151.0</v>
      </c>
      <c r="J243" s="18">
        <v>0.0</v>
      </c>
      <c r="K243" s="18">
        <v>0.0</v>
      </c>
      <c r="L243" s="18">
        <v>0.0</v>
      </c>
      <c r="M243" s="18">
        <v>0.0</v>
      </c>
      <c r="N243" s="18">
        <v>0.0</v>
      </c>
      <c r="O243" s="18">
        <v>0.0</v>
      </c>
      <c r="P243" s="18">
        <v>0.0</v>
      </c>
      <c r="Q243" s="18">
        <v>0.0</v>
      </c>
      <c r="R243" s="18">
        <v>0.0</v>
      </c>
      <c r="S243" s="18">
        <v>0.0</v>
      </c>
      <c r="T243" s="18">
        <v>0.0</v>
      </c>
      <c r="U243" s="18">
        <v>0.0</v>
      </c>
      <c r="V243" s="18">
        <v>0.0</v>
      </c>
      <c r="W243" s="18">
        <v>0.0</v>
      </c>
      <c r="X243" s="18">
        <v>0.0</v>
      </c>
      <c r="Y243" s="18">
        <v>0.0</v>
      </c>
      <c r="Z243" s="18">
        <v>3.053175</v>
      </c>
      <c r="AA243" s="18">
        <v>4.832674</v>
      </c>
      <c r="AB243" s="18">
        <v>5.659779</v>
      </c>
      <c r="AC243" s="18">
        <v>6.759107</v>
      </c>
      <c r="AD243" s="18">
        <v>0.0</v>
      </c>
      <c r="AE243" s="18">
        <v>0.0</v>
      </c>
      <c r="AF243" s="18">
        <v>0.0</v>
      </c>
      <c r="AG243" s="18">
        <v>0.0</v>
      </c>
      <c r="AH243" s="18">
        <v>3.326414</v>
      </c>
      <c r="AI243" s="18">
        <v>5.493807</v>
      </c>
      <c r="AJ243" s="18">
        <v>7.32974</v>
      </c>
      <c r="AK243" s="18">
        <v>5.607674</v>
      </c>
      <c r="AL243" s="19" t="s">
        <v>58</v>
      </c>
      <c r="AM243" s="19"/>
      <c r="AN243" s="19"/>
      <c r="AO243" s="19"/>
      <c r="AP243" s="19"/>
      <c r="AQ243" s="19"/>
    </row>
    <row r="244" hidden="1">
      <c r="A244" s="22" t="s">
        <v>359</v>
      </c>
      <c r="B244" s="22" t="s">
        <v>375</v>
      </c>
      <c r="C244" s="22" t="s">
        <v>361</v>
      </c>
      <c r="D244" s="22" t="s">
        <v>376</v>
      </c>
      <c r="E244" s="22" t="s">
        <v>88</v>
      </c>
      <c r="F244" s="18">
        <v>1.0</v>
      </c>
      <c r="G244" s="18">
        <v>0.0</v>
      </c>
      <c r="H244" s="18">
        <v>101.0</v>
      </c>
      <c r="I244" s="18">
        <v>0.0</v>
      </c>
      <c r="J244" s="18">
        <v>0.0</v>
      </c>
      <c r="K244" s="18">
        <v>0.0</v>
      </c>
      <c r="L244" s="18">
        <v>0.0</v>
      </c>
      <c r="M244" s="18">
        <v>0.0</v>
      </c>
      <c r="N244" s="18">
        <v>0.0</v>
      </c>
      <c r="O244" s="18">
        <v>0.0</v>
      </c>
      <c r="P244" s="18">
        <v>0.0</v>
      </c>
      <c r="Q244" s="18">
        <v>0.0</v>
      </c>
      <c r="R244" s="18">
        <v>0.0</v>
      </c>
      <c r="S244" s="18">
        <v>0.0</v>
      </c>
      <c r="T244" s="18">
        <v>0.0</v>
      </c>
      <c r="U244" s="18">
        <v>0.0</v>
      </c>
      <c r="V244" s="18">
        <v>0.0</v>
      </c>
      <c r="W244" s="18">
        <v>0.0</v>
      </c>
      <c r="X244" s="18">
        <v>0.0</v>
      </c>
      <c r="Y244" s="18">
        <v>0.0</v>
      </c>
      <c r="Z244" s="18">
        <v>5.146761</v>
      </c>
      <c r="AA244" s="18">
        <v>5.986367</v>
      </c>
      <c r="AB244" s="18">
        <v>8.898687</v>
      </c>
      <c r="AC244" s="18">
        <v>8.2426</v>
      </c>
      <c r="AD244" s="18">
        <v>7.676625</v>
      </c>
      <c r="AE244" s="18">
        <v>12.78523</v>
      </c>
      <c r="AF244" s="18">
        <v>11.92226</v>
      </c>
      <c r="AG244" s="18">
        <v>0.0</v>
      </c>
      <c r="AH244" s="18">
        <v>3.326414</v>
      </c>
      <c r="AI244" s="18">
        <v>5.493807</v>
      </c>
      <c r="AJ244" s="18">
        <v>7.32974</v>
      </c>
      <c r="AK244" s="18">
        <v>5.607674</v>
      </c>
      <c r="AL244" s="19" t="s">
        <v>58</v>
      </c>
      <c r="AM244" s="19"/>
      <c r="AN244" s="19"/>
      <c r="AO244" s="19"/>
      <c r="AP244" s="19"/>
      <c r="AQ244" s="19"/>
    </row>
    <row r="245" hidden="1">
      <c r="A245" s="22" t="s">
        <v>363</v>
      </c>
      <c r="B245" s="22" t="s">
        <v>377</v>
      </c>
      <c r="C245" s="22" t="s">
        <v>361</v>
      </c>
      <c r="D245" s="22" t="s">
        <v>376</v>
      </c>
      <c r="E245" s="17">
        <v>46310.0</v>
      </c>
      <c r="F245" s="18">
        <v>2.0</v>
      </c>
      <c r="G245" s="18">
        <v>0.0</v>
      </c>
      <c r="H245" s="18">
        <v>706.0</v>
      </c>
      <c r="I245" s="18">
        <v>0.0</v>
      </c>
      <c r="J245" s="18">
        <v>13.00956</v>
      </c>
      <c r="K245" s="18">
        <v>10.94404</v>
      </c>
      <c r="L245" s="18">
        <v>9.567778</v>
      </c>
      <c r="M245" s="18">
        <v>10.94404</v>
      </c>
      <c r="N245" s="18">
        <v>1.0</v>
      </c>
      <c r="O245" s="18">
        <v>10.94404</v>
      </c>
      <c r="P245" s="18">
        <v>10.94404</v>
      </c>
      <c r="Q245" s="18">
        <v>10.94404</v>
      </c>
      <c r="R245" s="18">
        <v>10.94404</v>
      </c>
      <c r="S245" s="18">
        <v>10.94404</v>
      </c>
      <c r="T245" s="18">
        <v>10.94404</v>
      </c>
      <c r="U245" s="18">
        <v>10.94404</v>
      </c>
      <c r="V245" s="18">
        <v>10.94404</v>
      </c>
      <c r="W245" s="18">
        <v>10.94404</v>
      </c>
      <c r="X245" s="18">
        <v>10.94404</v>
      </c>
      <c r="Y245" s="18">
        <v>10.94404</v>
      </c>
      <c r="Z245" s="18">
        <v>5.146761</v>
      </c>
      <c r="AA245" s="18">
        <v>5.986367</v>
      </c>
      <c r="AB245" s="18">
        <v>8.898687</v>
      </c>
      <c r="AC245" s="18">
        <v>8.2426</v>
      </c>
      <c r="AD245" s="18">
        <v>8.024422</v>
      </c>
      <c r="AE245" s="18">
        <v>8.255492</v>
      </c>
      <c r="AF245" s="18">
        <v>10.6827</v>
      </c>
      <c r="AG245" s="18">
        <v>8.526715</v>
      </c>
      <c r="AH245" s="18">
        <v>3.326414</v>
      </c>
      <c r="AI245" s="18">
        <v>5.493807</v>
      </c>
      <c r="AJ245" s="18">
        <v>7.32974</v>
      </c>
      <c r="AK245" s="18">
        <v>5.607674</v>
      </c>
      <c r="AL245" s="19" t="s">
        <v>58</v>
      </c>
      <c r="AM245" s="19"/>
      <c r="AN245" s="19"/>
      <c r="AO245" s="19"/>
      <c r="AP245" s="19"/>
      <c r="AQ245" s="19"/>
    </row>
    <row r="246" hidden="1">
      <c r="A246" s="22" t="s">
        <v>365</v>
      </c>
      <c r="B246" s="22" t="s">
        <v>378</v>
      </c>
      <c r="C246" s="22" t="s">
        <v>361</v>
      </c>
      <c r="D246" s="22" t="s">
        <v>376</v>
      </c>
      <c r="E246" s="22" t="s">
        <v>72</v>
      </c>
      <c r="F246" s="18">
        <v>11.0</v>
      </c>
      <c r="G246" s="18">
        <v>0.0</v>
      </c>
      <c r="H246" s="18">
        <v>5366.0</v>
      </c>
      <c r="I246" s="18">
        <v>0.0</v>
      </c>
      <c r="J246" s="18">
        <v>70.21632</v>
      </c>
      <c r="K246" s="18">
        <v>65.9408</v>
      </c>
      <c r="L246" s="18">
        <v>65.54692</v>
      </c>
      <c r="M246" s="18">
        <v>34.96804</v>
      </c>
      <c r="N246" s="18">
        <v>0.530294</v>
      </c>
      <c r="O246" s="18">
        <v>2.914076</v>
      </c>
      <c r="P246" s="18">
        <v>3.233711</v>
      </c>
      <c r="Q246" s="18">
        <v>4.195907</v>
      </c>
      <c r="R246" s="18">
        <v>5.986367</v>
      </c>
      <c r="S246" s="18">
        <v>9.439856</v>
      </c>
      <c r="T246" s="18">
        <v>2.914076</v>
      </c>
      <c r="U246" s="18">
        <v>3.233711</v>
      </c>
      <c r="V246" s="18">
        <v>4.195907</v>
      </c>
      <c r="W246" s="18">
        <v>5.986367</v>
      </c>
      <c r="X246" s="18">
        <v>9.439856</v>
      </c>
      <c r="Y246" s="18">
        <v>8.2426</v>
      </c>
      <c r="Z246" s="18">
        <v>5.146761</v>
      </c>
      <c r="AA246" s="18">
        <v>5.986367</v>
      </c>
      <c r="AB246" s="18">
        <v>8.898687</v>
      </c>
      <c r="AC246" s="18">
        <v>8.2426</v>
      </c>
      <c r="AD246" s="18">
        <v>5.294065</v>
      </c>
      <c r="AE246" s="18">
        <v>7.261049</v>
      </c>
      <c r="AF246" s="18">
        <v>9.473691</v>
      </c>
      <c r="AG246" s="18">
        <v>8.2426</v>
      </c>
      <c r="AH246" s="18">
        <v>3.326414</v>
      </c>
      <c r="AI246" s="18">
        <v>5.493807</v>
      </c>
      <c r="AJ246" s="18">
        <v>7.32974</v>
      </c>
      <c r="AK246" s="18">
        <v>5.607674</v>
      </c>
      <c r="AL246" s="19" t="s">
        <v>58</v>
      </c>
      <c r="AM246" s="19"/>
      <c r="AN246" s="19"/>
      <c r="AO246" s="19"/>
      <c r="AP246" s="19"/>
      <c r="AQ246" s="19"/>
    </row>
    <row r="247" hidden="1">
      <c r="A247" s="22" t="s">
        <v>367</v>
      </c>
      <c r="B247" s="22" t="s">
        <v>379</v>
      </c>
      <c r="C247" s="22" t="s">
        <v>361</v>
      </c>
      <c r="D247" s="22" t="s">
        <v>376</v>
      </c>
      <c r="E247" s="22" t="s">
        <v>75</v>
      </c>
      <c r="F247" s="18">
        <v>4.0</v>
      </c>
      <c r="G247" s="18">
        <v>0.0</v>
      </c>
      <c r="H247" s="18">
        <v>5503.0</v>
      </c>
      <c r="I247" s="18">
        <v>0.0</v>
      </c>
      <c r="J247" s="18">
        <v>75.96648</v>
      </c>
      <c r="K247" s="18">
        <v>76.19024</v>
      </c>
      <c r="L247" s="18">
        <v>75.83278</v>
      </c>
      <c r="M247" s="18">
        <v>53.78629</v>
      </c>
      <c r="N247" s="18">
        <v>0.705947</v>
      </c>
      <c r="O247" s="18">
        <v>2.312981</v>
      </c>
      <c r="P247" s="18">
        <v>2.312981</v>
      </c>
      <c r="Q247" s="18">
        <v>2.312981</v>
      </c>
      <c r="R247" s="18">
        <v>20.09097</v>
      </c>
      <c r="S247" s="18">
        <v>53.78629</v>
      </c>
      <c r="T247" s="18">
        <v>2.312981</v>
      </c>
      <c r="U247" s="18">
        <v>2.312981</v>
      </c>
      <c r="V247" s="18">
        <v>2.312981</v>
      </c>
      <c r="W247" s="18">
        <v>20.09097</v>
      </c>
      <c r="X247" s="18">
        <v>53.78629</v>
      </c>
      <c r="Y247" s="18">
        <v>25.39675</v>
      </c>
      <c r="Z247" s="18">
        <v>5.146761</v>
      </c>
      <c r="AA247" s="18">
        <v>5.986367</v>
      </c>
      <c r="AB247" s="18">
        <v>8.898687</v>
      </c>
      <c r="AC247" s="18">
        <v>8.2426</v>
      </c>
      <c r="AD247" s="18">
        <v>6.328491</v>
      </c>
      <c r="AE247" s="18">
        <v>6.591421</v>
      </c>
      <c r="AF247" s="18">
        <v>8.950075</v>
      </c>
      <c r="AG247" s="18">
        <v>7.318608</v>
      </c>
      <c r="AH247" s="18">
        <v>3.326414</v>
      </c>
      <c r="AI247" s="18">
        <v>5.493807</v>
      </c>
      <c r="AJ247" s="18">
        <v>7.32974</v>
      </c>
      <c r="AK247" s="18">
        <v>5.607674</v>
      </c>
      <c r="AL247" s="19" t="s">
        <v>58</v>
      </c>
      <c r="AM247" s="19"/>
      <c r="AN247" s="19"/>
      <c r="AO247" s="19"/>
      <c r="AP247" s="19"/>
      <c r="AQ247" s="19"/>
    </row>
    <row r="248" hidden="1">
      <c r="A248" s="22" t="s">
        <v>369</v>
      </c>
      <c r="B248" s="22" t="s">
        <v>380</v>
      </c>
      <c r="C248" s="22" t="s">
        <v>361</v>
      </c>
      <c r="D248" s="22" t="s">
        <v>376</v>
      </c>
      <c r="E248" s="22" t="s">
        <v>60</v>
      </c>
      <c r="F248" s="18">
        <v>2.0</v>
      </c>
      <c r="G248" s="18">
        <v>0.0</v>
      </c>
      <c r="H248" s="18">
        <v>850.0</v>
      </c>
      <c r="I248" s="18">
        <v>0.0</v>
      </c>
      <c r="J248" s="18">
        <v>9.463498</v>
      </c>
      <c r="K248" s="18">
        <v>7.101285</v>
      </c>
      <c r="L248" s="18">
        <v>7.265489</v>
      </c>
      <c r="M248" s="18">
        <v>5.146761</v>
      </c>
      <c r="N248" s="18">
        <v>0.724765</v>
      </c>
      <c r="O248" s="18">
        <v>1.954525</v>
      </c>
      <c r="P248" s="18">
        <v>1.954525</v>
      </c>
      <c r="Q248" s="18">
        <v>1.954525</v>
      </c>
      <c r="R248" s="18">
        <v>5.146761</v>
      </c>
      <c r="S248" s="18">
        <v>5.146761</v>
      </c>
      <c r="T248" s="18">
        <v>1.954525</v>
      </c>
      <c r="U248" s="18">
        <v>1.954525</v>
      </c>
      <c r="V248" s="18">
        <v>1.954525</v>
      </c>
      <c r="W248" s="18">
        <v>5.146761</v>
      </c>
      <c r="X248" s="18">
        <v>5.146761</v>
      </c>
      <c r="Y248" s="18">
        <v>3.550643</v>
      </c>
      <c r="Z248" s="18">
        <v>5.146761</v>
      </c>
      <c r="AA248" s="18">
        <v>5.986367</v>
      </c>
      <c r="AB248" s="18">
        <v>8.898687</v>
      </c>
      <c r="AC248" s="18">
        <v>8.2426</v>
      </c>
      <c r="AD248" s="18">
        <v>2.463893</v>
      </c>
      <c r="AE248" s="18">
        <v>2.527294</v>
      </c>
      <c r="AF248" s="18">
        <v>3.756079</v>
      </c>
      <c r="AG248" s="18">
        <v>3.550643</v>
      </c>
      <c r="AH248" s="18">
        <v>3.326414</v>
      </c>
      <c r="AI248" s="18">
        <v>5.493807</v>
      </c>
      <c r="AJ248" s="18">
        <v>7.32974</v>
      </c>
      <c r="AK248" s="18">
        <v>5.607674</v>
      </c>
      <c r="AL248" s="19" t="s">
        <v>58</v>
      </c>
      <c r="AM248" s="19"/>
      <c r="AN248" s="19"/>
      <c r="AO248" s="19"/>
      <c r="AP248" s="19"/>
      <c r="AQ248" s="19"/>
    </row>
    <row r="249" hidden="1">
      <c r="A249" s="22" t="s">
        <v>373</v>
      </c>
      <c r="B249" s="22" t="s">
        <v>381</v>
      </c>
      <c r="C249" s="22" t="s">
        <v>361</v>
      </c>
      <c r="D249" s="22" t="s">
        <v>376</v>
      </c>
      <c r="E249" s="22" t="s">
        <v>62</v>
      </c>
      <c r="F249" s="18">
        <v>2.0</v>
      </c>
      <c r="G249" s="18">
        <v>2.0</v>
      </c>
      <c r="H249" s="18">
        <v>37.0</v>
      </c>
      <c r="I249" s="18">
        <v>37.0</v>
      </c>
      <c r="J249" s="18">
        <v>0.0</v>
      </c>
      <c r="K249" s="18">
        <v>0.0</v>
      </c>
      <c r="L249" s="18">
        <v>0.0</v>
      </c>
      <c r="M249" s="18">
        <v>0.0</v>
      </c>
      <c r="N249" s="18">
        <v>0.0</v>
      </c>
      <c r="O249" s="18">
        <v>0.0</v>
      </c>
      <c r="P249" s="18">
        <v>0.0</v>
      </c>
      <c r="Q249" s="18">
        <v>0.0</v>
      </c>
      <c r="R249" s="18">
        <v>0.0</v>
      </c>
      <c r="S249" s="18">
        <v>0.0</v>
      </c>
      <c r="T249" s="18">
        <v>0.0</v>
      </c>
      <c r="U249" s="18">
        <v>0.0</v>
      </c>
      <c r="V249" s="18">
        <v>0.0</v>
      </c>
      <c r="W249" s="18">
        <v>0.0</v>
      </c>
      <c r="X249" s="18">
        <v>0.0</v>
      </c>
      <c r="Y249" s="18">
        <v>0.0</v>
      </c>
      <c r="Z249" s="18">
        <v>5.146761</v>
      </c>
      <c r="AA249" s="18">
        <v>5.986367</v>
      </c>
      <c r="AB249" s="18">
        <v>8.898687</v>
      </c>
      <c r="AC249" s="18">
        <v>8.2426</v>
      </c>
      <c r="AD249" s="18">
        <v>0.0</v>
      </c>
      <c r="AE249" s="18">
        <v>0.0</v>
      </c>
      <c r="AF249" s="18">
        <v>0.0</v>
      </c>
      <c r="AG249" s="18">
        <v>0.0</v>
      </c>
      <c r="AH249" s="18">
        <v>3.326414</v>
      </c>
      <c r="AI249" s="18">
        <v>5.493807</v>
      </c>
      <c r="AJ249" s="18">
        <v>7.32974</v>
      </c>
      <c r="AK249" s="18">
        <v>5.607674</v>
      </c>
      <c r="AL249" s="19" t="s">
        <v>58</v>
      </c>
      <c r="AM249" s="19"/>
      <c r="AN249" s="19"/>
      <c r="AO249" s="19"/>
      <c r="AP249" s="19"/>
      <c r="AQ249" s="19"/>
    </row>
    <row r="250" hidden="1">
      <c r="A250" s="22" t="s">
        <v>2049</v>
      </c>
      <c r="B250" s="22" t="s">
        <v>2050</v>
      </c>
      <c r="C250" s="22" t="s">
        <v>1078</v>
      </c>
      <c r="D250" s="22" t="s">
        <v>1079</v>
      </c>
      <c r="E250" s="17">
        <v>46310.0</v>
      </c>
      <c r="F250" s="18">
        <v>1.0</v>
      </c>
      <c r="G250" s="18">
        <v>0.0</v>
      </c>
      <c r="H250" s="18">
        <v>1.0</v>
      </c>
      <c r="I250" s="18">
        <v>0.0</v>
      </c>
      <c r="J250" s="18">
        <v>0.0</v>
      </c>
      <c r="K250" s="18">
        <v>0.0</v>
      </c>
      <c r="L250" s="18">
        <v>0.0</v>
      </c>
      <c r="M250" s="18">
        <v>0.0</v>
      </c>
      <c r="N250" s="18">
        <v>0.0</v>
      </c>
      <c r="O250" s="18">
        <v>0.0</v>
      </c>
      <c r="P250" s="18">
        <v>0.0</v>
      </c>
      <c r="Q250" s="18">
        <v>0.0</v>
      </c>
      <c r="R250" s="18">
        <v>0.0</v>
      </c>
      <c r="S250" s="18">
        <v>0.0</v>
      </c>
      <c r="T250" s="18">
        <v>0.0</v>
      </c>
      <c r="U250" s="18">
        <v>0.0</v>
      </c>
      <c r="V250" s="18">
        <v>0.0</v>
      </c>
      <c r="W250" s="18">
        <v>0.0</v>
      </c>
      <c r="X250" s="18">
        <v>0.0</v>
      </c>
      <c r="Y250" s="18">
        <v>0.0</v>
      </c>
      <c r="Z250" s="18">
        <v>0.0</v>
      </c>
      <c r="AA250" s="18">
        <v>0.0</v>
      </c>
      <c r="AB250" s="18">
        <v>0.0</v>
      </c>
      <c r="AC250" s="18">
        <v>0.0</v>
      </c>
      <c r="AD250" s="18">
        <v>0.0</v>
      </c>
      <c r="AE250" s="18">
        <v>0.0</v>
      </c>
      <c r="AF250" s="18">
        <v>0.0</v>
      </c>
      <c r="AG250" s="18">
        <v>0.0</v>
      </c>
      <c r="AH250" s="18">
        <v>0.0</v>
      </c>
      <c r="AI250" s="18">
        <v>0.0</v>
      </c>
      <c r="AJ250" s="18">
        <v>0.0</v>
      </c>
      <c r="AK250" s="18">
        <v>0.0</v>
      </c>
      <c r="AL250" s="19" t="s">
        <v>58</v>
      </c>
      <c r="AM250" s="19"/>
      <c r="AN250" s="19"/>
      <c r="AO250" s="19"/>
      <c r="AP250" s="19"/>
      <c r="AQ250" s="19"/>
    </row>
    <row r="251" hidden="1">
      <c r="A251" s="22" t="s">
        <v>2051</v>
      </c>
      <c r="B251" s="22" t="s">
        <v>2052</v>
      </c>
      <c r="C251" s="22" t="s">
        <v>1078</v>
      </c>
      <c r="D251" s="22" t="s">
        <v>1079</v>
      </c>
      <c r="E251" s="17">
        <v>46300.0</v>
      </c>
      <c r="F251" s="18">
        <v>2.0</v>
      </c>
      <c r="G251" s="18">
        <v>0.0</v>
      </c>
      <c r="H251" s="18">
        <v>14.0</v>
      </c>
      <c r="I251" s="18">
        <v>0.0</v>
      </c>
      <c r="J251" s="18">
        <v>0.0</v>
      </c>
      <c r="K251" s="18">
        <v>0.0</v>
      </c>
      <c r="L251" s="18">
        <v>0.0</v>
      </c>
      <c r="M251" s="18">
        <v>0.0</v>
      </c>
      <c r="N251" s="18">
        <v>0.0</v>
      </c>
      <c r="O251" s="18">
        <v>0.0</v>
      </c>
      <c r="P251" s="18">
        <v>0.0</v>
      </c>
      <c r="Q251" s="18">
        <v>0.0</v>
      </c>
      <c r="R251" s="18">
        <v>0.0</v>
      </c>
      <c r="S251" s="18">
        <v>0.0</v>
      </c>
      <c r="T251" s="18">
        <v>0.0</v>
      </c>
      <c r="U251" s="18">
        <v>0.0</v>
      </c>
      <c r="V251" s="18">
        <v>0.0</v>
      </c>
      <c r="W251" s="18">
        <v>0.0</v>
      </c>
      <c r="X251" s="18">
        <v>0.0</v>
      </c>
      <c r="Y251" s="18">
        <v>0.0</v>
      </c>
      <c r="Z251" s="18">
        <v>0.0</v>
      </c>
      <c r="AA251" s="18">
        <v>0.0</v>
      </c>
      <c r="AB251" s="18">
        <v>0.0</v>
      </c>
      <c r="AC251" s="18">
        <v>0.0</v>
      </c>
      <c r="AD251" s="18">
        <v>0.0</v>
      </c>
      <c r="AE251" s="18">
        <v>0.0</v>
      </c>
      <c r="AF251" s="18">
        <v>0.0</v>
      </c>
      <c r="AG251" s="18">
        <v>0.0</v>
      </c>
      <c r="AH251" s="18">
        <v>0.0</v>
      </c>
      <c r="AI251" s="18">
        <v>0.0</v>
      </c>
      <c r="AJ251" s="18">
        <v>0.0</v>
      </c>
      <c r="AK251" s="18">
        <v>0.0</v>
      </c>
      <c r="AL251" s="19" t="s">
        <v>58</v>
      </c>
      <c r="AM251" s="19"/>
      <c r="AN251" s="19"/>
      <c r="AO251" s="19"/>
      <c r="AP251" s="19"/>
      <c r="AQ251" s="19"/>
    </row>
    <row r="252" hidden="1">
      <c r="A252" s="22" t="s">
        <v>2053</v>
      </c>
      <c r="B252" s="22" t="s">
        <v>2054</v>
      </c>
      <c r="C252" s="22" t="s">
        <v>1442</v>
      </c>
      <c r="D252" s="22" t="s">
        <v>1447</v>
      </c>
      <c r="E252" s="22" t="s">
        <v>75</v>
      </c>
      <c r="F252" s="18">
        <v>2.0</v>
      </c>
      <c r="G252" s="18">
        <v>2.0</v>
      </c>
      <c r="H252" s="18">
        <v>4.0</v>
      </c>
      <c r="I252" s="18">
        <v>4.0</v>
      </c>
      <c r="J252" s="18">
        <v>0.0</v>
      </c>
      <c r="K252" s="18">
        <v>0.0</v>
      </c>
      <c r="L252" s="18">
        <v>0.0</v>
      </c>
      <c r="M252" s="18">
        <v>0.0</v>
      </c>
      <c r="N252" s="18">
        <v>0.0</v>
      </c>
      <c r="O252" s="18">
        <v>0.0</v>
      </c>
      <c r="P252" s="18">
        <v>0.0</v>
      </c>
      <c r="Q252" s="18">
        <v>0.0</v>
      </c>
      <c r="R252" s="18">
        <v>0.0</v>
      </c>
      <c r="S252" s="18">
        <v>0.0</v>
      </c>
      <c r="T252" s="18">
        <v>0.0</v>
      </c>
      <c r="U252" s="18">
        <v>0.0</v>
      </c>
      <c r="V252" s="18">
        <v>0.0</v>
      </c>
      <c r="W252" s="18">
        <v>0.0</v>
      </c>
      <c r="X252" s="18">
        <v>0.0</v>
      </c>
      <c r="Y252" s="18">
        <v>0.0</v>
      </c>
      <c r="Z252" s="18">
        <v>0.0</v>
      </c>
      <c r="AA252" s="18">
        <v>0.0</v>
      </c>
      <c r="AB252" s="18">
        <v>0.0</v>
      </c>
      <c r="AC252" s="18">
        <v>0.0</v>
      </c>
      <c r="AD252" s="18">
        <v>0.0</v>
      </c>
      <c r="AE252" s="18">
        <v>0.0</v>
      </c>
      <c r="AF252" s="18">
        <v>0.0</v>
      </c>
      <c r="AG252" s="18">
        <v>0.0</v>
      </c>
      <c r="AH252" s="18">
        <v>0.0</v>
      </c>
      <c r="AI252" s="18">
        <v>0.0</v>
      </c>
      <c r="AJ252" s="18">
        <v>0.0</v>
      </c>
      <c r="AK252" s="18">
        <v>0.0</v>
      </c>
      <c r="AL252" s="19" t="s">
        <v>58</v>
      </c>
      <c r="AM252" s="19"/>
      <c r="AN252" s="19"/>
      <c r="AO252" s="19"/>
      <c r="AP252" s="19"/>
      <c r="AQ252" s="19"/>
    </row>
    <row r="253" hidden="1">
      <c r="A253" s="22" t="s">
        <v>1440</v>
      </c>
      <c r="B253" s="22" t="s">
        <v>1446</v>
      </c>
      <c r="C253" s="22" t="s">
        <v>1442</v>
      </c>
      <c r="D253" s="22" t="s">
        <v>1447</v>
      </c>
      <c r="E253" s="22" t="s">
        <v>60</v>
      </c>
      <c r="F253" s="18">
        <v>6.0</v>
      </c>
      <c r="G253" s="18">
        <v>6.0</v>
      </c>
      <c r="H253" s="18">
        <v>59.0</v>
      </c>
      <c r="I253" s="18">
        <v>59.0</v>
      </c>
      <c r="J253" s="18">
        <v>0.0</v>
      </c>
      <c r="K253" s="18">
        <v>0.0</v>
      </c>
      <c r="L253" s="18">
        <v>0.0</v>
      </c>
      <c r="M253" s="18">
        <v>0.0</v>
      </c>
      <c r="N253" s="18">
        <v>0.0</v>
      </c>
      <c r="O253" s="18">
        <v>0.0</v>
      </c>
      <c r="P253" s="18">
        <v>0.0</v>
      </c>
      <c r="Q253" s="18">
        <v>0.0</v>
      </c>
      <c r="R253" s="18">
        <v>0.0</v>
      </c>
      <c r="S253" s="18">
        <v>0.0</v>
      </c>
      <c r="T253" s="18">
        <v>0.0</v>
      </c>
      <c r="U253" s="18">
        <v>0.0</v>
      </c>
      <c r="V253" s="18">
        <v>0.0</v>
      </c>
      <c r="W253" s="18">
        <v>0.0</v>
      </c>
      <c r="X253" s="18">
        <v>0.0</v>
      </c>
      <c r="Y253" s="18">
        <v>0.0</v>
      </c>
      <c r="Z253" s="18">
        <v>0.0</v>
      </c>
      <c r="AA253" s="18">
        <v>0.0</v>
      </c>
      <c r="AB253" s="18">
        <v>0.0</v>
      </c>
      <c r="AC253" s="18">
        <v>0.0</v>
      </c>
      <c r="AD253" s="18">
        <v>0.0</v>
      </c>
      <c r="AE253" s="18">
        <v>0.0</v>
      </c>
      <c r="AF253" s="18">
        <v>0.0</v>
      </c>
      <c r="AG253" s="18">
        <v>0.0</v>
      </c>
      <c r="AH253" s="18">
        <v>0.0</v>
      </c>
      <c r="AI253" s="18">
        <v>0.0</v>
      </c>
      <c r="AJ253" s="18">
        <v>0.0</v>
      </c>
      <c r="AK253" s="18">
        <v>0.0</v>
      </c>
      <c r="AL253" s="19" t="s">
        <v>58</v>
      </c>
      <c r="AM253" s="19"/>
      <c r="AN253" s="19"/>
      <c r="AO253" s="19"/>
      <c r="AP253" s="19"/>
      <c r="AQ253" s="19"/>
    </row>
    <row r="254" hidden="1">
      <c r="A254" s="22" t="s">
        <v>1444</v>
      </c>
      <c r="B254" s="22" t="s">
        <v>1448</v>
      </c>
      <c r="C254" s="22" t="s">
        <v>1442</v>
      </c>
      <c r="D254" s="22" t="s">
        <v>1447</v>
      </c>
      <c r="E254" s="22" t="s">
        <v>62</v>
      </c>
      <c r="F254" s="18">
        <v>0.0</v>
      </c>
      <c r="G254" s="18">
        <v>0.0</v>
      </c>
      <c r="H254" s="18">
        <v>0.0</v>
      </c>
      <c r="I254" s="18">
        <v>0.0</v>
      </c>
      <c r="J254" s="18">
        <v>0.0</v>
      </c>
      <c r="K254" s="18">
        <v>0.0</v>
      </c>
      <c r="L254" s="18">
        <v>0.0</v>
      </c>
      <c r="M254" s="18">
        <v>0.0</v>
      </c>
      <c r="N254" s="18">
        <v>0.0</v>
      </c>
      <c r="O254" s="18">
        <v>0.0</v>
      </c>
      <c r="P254" s="18">
        <v>0.0</v>
      </c>
      <c r="Q254" s="18">
        <v>0.0</v>
      </c>
      <c r="R254" s="18">
        <v>0.0</v>
      </c>
      <c r="S254" s="18">
        <v>0.0</v>
      </c>
      <c r="T254" s="18">
        <v>0.0</v>
      </c>
      <c r="U254" s="18">
        <v>0.0</v>
      </c>
      <c r="V254" s="18">
        <v>0.0</v>
      </c>
      <c r="W254" s="18">
        <v>0.0</v>
      </c>
      <c r="X254" s="18">
        <v>0.0</v>
      </c>
      <c r="Y254" s="18">
        <v>0.0</v>
      </c>
      <c r="Z254" s="18">
        <v>0.0</v>
      </c>
      <c r="AA254" s="18">
        <v>0.0</v>
      </c>
      <c r="AB254" s="18">
        <v>0.0</v>
      </c>
      <c r="AC254" s="18">
        <v>0.0</v>
      </c>
      <c r="AD254" s="18">
        <v>0.0</v>
      </c>
      <c r="AE254" s="18">
        <v>0.0</v>
      </c>
      <c r="AF254" s="18">
        <v>0.0</v>
      </c>
      <c r="AG254" s="18">
        <v>0.0</v>
      </c>
      <c r="AH254" s="18">
        <v>0.0</v>
      </c>
      <c r="AI254" s="18">
        <v>0.0</v>
      </c>
      <c r="AJ254" s="18">
        <v>0.0</v>
      </c>
      <c r="AK254" s="18">
        <v>0.0</v>
      </c>
      <c r="AL254" s="19" t="s">
        <v>58</v>
      </c>
      <c r="AM254" s="19"/>
      <c r="AN254" s="19"/>
      <c r="AO254" s="19"/>
      <c r="AP254" s="19"/>
      <c r="AQ254" s="19"/>
    </row>
    <row r="255" hidden="1">
      <c r="A255" s="22" t="s">
        <v>721</v>
      </c>
      <c r="B255" s="22" t="s">
        <v>722</v>
      </c>
      <c r="C255" s="22" t="s">
        <v>723</v>
      </c>
      <c r="D255" s="22" t="s">
        <v>724</v>
      </c>
      <c r="E255" s="20">
        <v>46310.0</v>
      </c>
      <c r="F255" s="18">
        <v>4.0</v>
      </c>
      <c r="G255" s="18">
        <v>0.0</v>
      </c>
      <c r="H255" s="18">
        <v>4524.0</v>
      </c>
      <c r="I255" s="18">
        <v>0.0</v>
      </c>
      <c r="J255" s="18">
        <v>109.6897</v>
      </c>
      <c r="K255" s="18">
        <v>110.7979</v>
      </c>
      <c r="L255" s="18">
        <v>100.047</v>
      </c>
      <c r="M255" s="18">
        <v>56.48522</v>
      </c>
      <c r="N255" s="18">
        <v>0.509804</v>
      </c>
      <c r="O255" s="18">
        <v>9.514252</v>
      </c>
      <c r="P255" s="18">
        <v>9.514252</v>
      </c>
      <c r="Q255" s="18">
        <v>18.90674</v>
      </c>
      <c r="R255" s="18">
        <v>25.89167</v>
      </c>
      <c r="S255" s="18">
        <v>25.89167</v>
      </c>
      <c r="T255" s="18">
        <v>9.514252</v>
      </c>
      <c r="U255" s="18">
        <v>9.514252</v>
      </c>
      <c r="V255" s="18">
        <v>18.90674</v>
      </c>
      <c r="W255" s="18">
        <v>25.89167</v>
      </c>
      <c r="X255" s="18">
        <v>25.89167</v>
      </c>
      <c r="Y255" s="18">
        <v>27.69947</v>
      </c>
      <c r="Z255" s="18">
        <v>0.0</v>
      </c>
      <c r="AA255" s="18">
        <v>11.89572</v>
      </c>
      <c r="AB255" s="18">
        <v>5.709288</v>
      </c>
      <c r="AC255" s="18">
        <v>7.87404</v>
      </c>
      <c r="AD255" s="18">
        <v>11.37102</v>
      </c>
      <c r="AE255" s="18">
        <v>19.37296</v>
      </c>
      <c r="AF255" s="18">
        <v>30.75842</v>
      </c>
      <c r="AG255" s="18">
        <v>27.69947</v>
      </c>
      <c r="AH255" s="18">
        <v>0.0</v>
      </c>
      <c r="AI255" s="18">
        <v>13.12956</v>
      </c>
      <c r="AJ255" s="18">
        <v>10.43906</v>
      </c>
      <c r="AK255" s="18">
        <v>2.707508</v>
      </c>
      <c r="AL255" s="19" t="s">
        <v>58</v>
      </c>
      <c r="AM255" s="19"/>
      <c r="AN255" s="19"/>
      <c r="AO255" s="19"/>
      <c r="AP255" s="19"/>
      <c r="AQ255" s="19"/>
    </row>
    <row r="256" hidden="1">
      <c r="A256" s="22" t="s">
        <v>725</v>
      </c>
      <c r="B256" s="22" t="s">
        <v>726</v>
      </c>
      <c r="C256" s="22" t="s">
        <v>723</v>
      </c>
      <c r="D256" s="22" t="s">
        <v>724</v>
      </c>
      <c r="E256" s="22" t="s">
        <v>72</v>
      </c>
      <c r="F256" s="18">
        <v>3.0</v>
      </c>
      <c r="G256" s="18">
        <v>0.0</v>
      </c>
      <c r="H256" s="18">
        <v>2985.0</v>
      </c>
      <c r="I256" s="18">
        <v>0.0</v>
      </c>
      <c r="J256" s="18">
        <v>48.09535</v>
      </c>
      <c r="K256" s="18">
        <v>51.82175</v>
      </c>
      <c r="L256" s="18">
        <v>50.21812</v>
      </c>
      <c r="M256" s="18">
        <v>26.89579</v>
      </c>
      <c r="N256" s="18">
        <v>0.519006</v>
      </c>
      <c r="O256" s="18">
        <v>0.0</v>
      </c>
      <c r="P256" s="18">
        <v>0.0</v>
      </c>
      <c r="Q256" s="18">
        <v>8.243351</v>
      </c>
      <c r="R256" s="18">
        <v>16.68261</v>
      </c>
      <c r="S256" s="18">
        <v>16.68261</v>
      </c>
      <c r="T256" s="18">
        <v>8.243351</v>
      </c>
      <c r="U256" s="18">
        <v>8.243351</v>
      </c>
      <c r="V256" s="18">
        <v>8.243351</v>
      </c>
      <c r="W256" s="18">
        <v>16.68261</v>
      </c>
      <c r="X256" s="18">
        <v>26.89579</v>
      </c>
      <c r="Y256" s="18">
        <v>12.95544</v>
      </c>
      <c r="Z256" s="18">
        <v>0.0</v>
      </c>
      <c r="AA256" s="18">
        <v>11.89572</v>
      </c>
      <c r="AB256" s="18">
        <v>5.709288</v>
      </c>
      <c r="AC256" s="18">
        <v>7.87404</v>
      </c>
      <c r="AD256" s="18">
        <v>8.243351</v>
      </c>
      <c r="AE256" s="18">
        <v>16.68261</v>
      </c>
      <c r="AF256" s="18">
        <v>18.0795</v>
      </c>
      <c r="AG256" s="18">
        <v>19.78753</v>
      </c>
      <c r="AH256" s="18">
        <v>0.0</v>
      </c>
      <c r="AI256" s="18">
        <v>13.12956</v>
      </c>
      <c r="AJ256" s="18">
        <v>10.43906</v>
      </c>
      <c r="AK256" s="18">
        <v>2.707508</v>
      </c>
      <c r="AL256" s="19" t="s">
        <v>58</v>
      </c>
      <c r="AM256" s="19"/>
      <c r="AN256" s="19"/>
      <c r="AO256" s="19"/>
      <c r="AP256" s="19"/>
      <c r="AQ256" s="19"/>
    </row>
    <row r="257" hidden="1">
      <c r="A257" s="22" t="s">
        <v>727</v>
      </c>
      <c r="B257" s="22" t="s">
        <v>728</v>
      </c>
      <c r="C257" s="22" t="s">
        <v>723</v>
      </c>
      <c r="D257" s="22" t="s">
        <v>724</v>
      </c>
      <c r="E257" s="22" t="s">
        <v>75</v>
      </c>
      <c r="F257" s="18">
        <v>0.0</v>
      </c>
      <c r="G257" s="18">
        <v>0.0</v>
      </c>
      <c r="H257" s="18">
        <v>0.0</v>
      </c>
      <c r="I257" s="18">
        <v>0.0</v>
      </c>
      <c r="J257" s="18">
        <v>0.0</v>
      </c>
      <c r="K257" s="18">
        <v>0.0</v>
      </c>
      <c r="L257" s="18">
        <v>0.0</v>
      </c>
      <c r="M257" s="18">
        <v>0.0</v>
      </c>
      <c r="N257" s="18">
        <v>0.0</v>
      </c>
      <c r="O257" s="18">
        <v>0.0</v>
      </c>
      <c r="P257" s="18">
        <v>0.0</v>
      </c>
      <c r="Q257" s="18">
        <v>0.0</v>
      </c>
      <c r="R257" s="18">
        <v>0.0</v>
      </c>
      <c r="S257" s="18">
        <v>0.0</v>
      </c>
      <c r="T257" s="18">
        <v>0.0</v>
      </c>
      <c r="U257" s="18">
        <v>0.0</v>
      </c>
      <c r="V257" s="18">
        <v>0.0</v>
      </c>
      <c r="W257" s="18">
        <v>0.0</v>
      </c>
      <c r="X257" s="18">
        <v>0.0</v>
      </c>
      <c r="Y257" s="18">
        <v>0.0</v>
      </c>
      <c r="Z257" s="18">
        <v>0.0</v>
      </c>
      <c r="AA257" s="18">
        <v>11.89572</v>
      </c>
      <c r="AB257" s="18">
        <v>5.709288</v>
      </c>
      <c r="AC257" s="18">
        <v>7.87404</v>
      </c>
      <c r="AD257" s="18">
        <v>7.687918</v>
      </c>
      <c r="AE257" s="18">
        <v>13.12956</v>
      </c>
      <c r="AF257" s="18">
        <v>13.47662</v>
      </c>
      <c r="AG257" s="18">
        <v>0.0</v>
      </c>
      <c r="AH257" s="18">
        <v>0.0</v>
      </c>
      <c r="AI257" s="18">
        <v>13.12956</v>
      </c>
      <c r="AJ257" s="18">
        <v>10.43906</v>
      </c>
      <c r="AK257" s="18">
        <v>2.707508</v>
      </c>
      <c r="AL257" s="19" t="s">
        <v>58</v>
      </c>
      <c r="AM257" s="19"/>
      <c r="AN257" s="19"/>
      <c r="AO257" s="19"/>
      <c r="AP257" s="19"/>
      <c r="AQ257" s="19"/>
    </row>
    <row r="258" hidden="1">
      <c r="A258" s="22" t="s">
        <v>729</v>
      </c>
      <c r="B258" s="22" t="s">
        <v>730</v>
      </c>
      <c r="C258" s="22" t="s">
        <v>723</v>
      </c>
      <c r="D258" s="22" t="s">
        <v>724</v>
      </c>
      <c r="E258" s="22" t="s">
        <v>60</v>
      </c>
      <c r="F258" s="18">
        <v>7.0</v>
      </c>
      <c r="G258" s="18">
        <v>0.0</v>
      </c>
      <c r="H258" s="18">
        <v>1988.0</v>
      </c>
      <c r="I258" s="18">
        <v>0.0</v>
      </c>
      <c r="J258" s="18">
        <v>29.76419</v>
      </c>
      <c r="K258" s="18">
        <v>31.49616</v>
      </c>
      <c r="L258" s="18">
        <v>31.4159</v>
      </c>
      <c r="M258" s="18">
        <v>11.89572</v>
      </c>
      <c r="N258" s="18">
        <v>0.377688</v>
      </c>
      <c r="O258" s="18">
        <v>3.190755</v>
      </c>
      <c r="P258" s="18">
        <v>3.190755</v>
      </c>
      <c r="Q258" s="18">
        <v>7.669156</v>
      </c>
      <c r="R258" s="18">
        <v>8.740533</v>
      </c>
      <c r="S258" s="18">
        <v>8.740533</v>
      </c>
      <c r="T258" s="18">
        <v>3.190755</v>
      </c>
      <c r="U258" s="18">
        <v>3.190755</v>
      </c>
      <c r="V258" s="18">
        <v>7.669156</v>
      </c>
      <c r="W258" s="18">
        <v>8.740533</v>
      </c>
      <c r="X258" s="18">
        <v>8.740533</v>
      </c>
      <c r="Y258" s="18">
        <v>7.87404</v>
      </c>
      <c r="Z258" s="18">
        <v>0.0</v>
      </c>
      <c r="AA258" s="18">
        <v>11.89572</v>
      </c>
      <c r="AB258" s="18">
        <v>5.709288</v>
      </c>
      <c r="AC258" s="18">
        <v>7.87404</v>
      </c>
      <c r="AD258" s="18">
        <v>7.669156</v>
      </c>
      <c r="AE258" s="18">
        <v>8.740533</v>
      </c>
      <c r="AF258" s="18">
        <v>11.28668</v>
      </c>
      <c r="AG258" s="18">
        <v>7.87404</v>
      </c>
      <c r="AH258" s="18">
        <v>0.0</v>
      </c>
      <c r="AI258" s="18">
        <v>13.12956</v>
      </c>
      <c r="AJ258" s="18">
        <v>10.43906</v>
      </c>
      <c r="AK258" s="18">
        <v>2.707508</v>
      </c>
      <c r="AL258" s="19" t="s">
        <v>58</v>
      </c>
      <c r="AM258" s="19"/>
      <c r="AN258" s="19"/>
      <c r="AO258" s="19"/>
      <c r="AP258" s="19"/>
      <c r="AQ258" s="19"/>
    </row>
    <row r="259" hidden="1">
      <c r="A259" s="22" t="s">
        <v>733</v>
      </c>
      <c r="B259" s="22" t="s">
        <v>734</v>
      </c>
      <c r="C259" s="22" t="s">
        <v>723</v>
      </c>
      <c r="D259" s="22" t="s">
        <v>724</v>
      </c>
      <c r="E259" s="22" t="s">
        <v>62</v>
      </c>
      <c r="F259" s="18">
        <v>0.0</v>
      </c>
      <c r="G259" s="18">
        <v>0.0</v>
      </c>
      <c r="H259" s="18">
        <v>0.0</v>
      </c>
      <c r="I259" s="18">
        <v>0.0</v>
      </c>
      <c r="J259" s="18">
        <v>0.0</v>
      </c>
      <c r="K259" s="18">
        <v>0.0</v>
      </c>
      <c r="L259" s="18">
        <v>0.0</v>
      </c>
      <c r="M259" s="18">
        <v>0.0</v>
      </c>
      <c r="N259" s="18">
        <v>0.0</v>
      </c>
      <c r="O259" s="18">
        <v>0.0</v>
      </c>
      <c r="P259" s="18">
        <v>0.0</v>
      </c>
      <c r="Q259" s="18">
        <v>0.0</v>
      </c>
      <c r="R259" s="18">
        <v>0.0</v>
      </c>
      <c r="S259" s="18">
        <v>0.0</v>
      </c>
      <c r="T259" s="18">
        <v>0.0</v>
      </c>
      <c r="U259" s="18">
        <v>0.0</v>
      </c>
      <c r="V259" s="18">
        <v>0.0</v>
      </c>
      <c r="W259" s="18">
        <v>0.0</v>
      </c>
      <c r="X259" s="18">
        <v>0.0</v>
      </c>
      <c r="Y259" s="18">
        <v>0.0</v>
      </c>
      <c r="Z259" s="18">
        <v>0.0</v>
      </c>
      <c r="AA259" s="18">
        <v>11.89572</v>
      </c>
      <c r="AB259" s="18">
        <v>5.709288</v>
      </c>
      <c r="AC259" s="18">
        <v>7.87404</v>
      </c>
      <c r="AD259" s="18">
        <v>0.0</v>
      </c>
      <c r="AE259" s="18">
        <v>0.0</v>
      </c>
      <c r="AF259" s="18">
        <v>0.0</v>
      </c>
      <c r="AG259" s="18">
        <v>0.0</v>
      </c>
      <c r="AH259" s="18">
        <v>0.0</v>
      </c>
      <c r="AI259" s="18">
        <v>13.12956</v>
      </c>
      <c r="AJ259" s="18">
        <v>10.43906</v>
      </c>
      <c r="AK259" s="18">
        <v>2.707508</v>
      </c>
      <c r="AL259" s="19" t="s">
        <v>58</v>
      </c>
      <c r="AM259" s="19"/>
      <c r="AN259" s="19"/>
      <c r="AO259" s="19"/>
      <c r="AP259" s="19"/>
      <c r="AQ259" s="19"/>
    </row>
    <row r="260" hidden="1">
      <c r="A260" s="22" t="s">
        <v>893</v>
      </c>
      <c r="B260" s="22" t="s">
        <v>911</v>
      </c>
      <c r="C260" s="22" t="s">
        <v>888</v>
      </c>
      <c r="D260" s="22" t="s">
        <v>912</v>
      </c>
      <c r="E260" s="17">
        <v>46310.0</v>
      </c>
      <c r="F260" s="18">
        <v>7.0</v>
      </c>
      <c r="G260" s="18">
        <v>1.0</v>
      </c>
      <c r="H260" s="18">
        <v>4157.0</v>
      </c>
      <c r="I260" s="18">
        <v>3.0</v>
      </c>
      <c r="J260" s="18">
        <v>61.52367</v>
      </c>
      <c r="K260" s="18">
        <v>62.55233</v>
      </c>
      <c r="L260" s="18">
        <v>62.24231</v>
      </c>
      <c r="M260" s="18">
        <v>20.8161</v>
      </c>
      <c r="N260" s="18">
        <v>0.332779</v>
      </c>
      <c r="O260" s="18">
        <v>0.0</v>
      </c>
      <c r="P260" s="18">
        <v>9.154758</v>
      </c>
      <c r="Q260" s="18">
        <v>9.154758</v>
      </c>
      <c r="R260" s="18">
        <v>12.474</v>
      </c>
      <c r="S260" s="18">
        <v>20.10747</v>
      </c>
      <c r="T260" s="18">
        <v>9.154758</v>
      </c>
      <c r="U260" s="18">
        <v>9.154758</v>
      </c>
      <c r="V260" s="18">
        <v>12.474</v>
      </c>
      <c r="W260" s="18">
        <v>20.10747</v>
      </c>
      <c r="X260" s="18">
        <v>20.10747</v>
      </c>
      <c r="Y260" s="18">
        <v>12.51047</v>
      </c>
      <c r="Z260" s="18">
        <v>1.759638</v>
      </c>
      <c r="AA260" s="18">
        <v>4.063415</v>
      </c>
      <c r="AB260" s="18">
        <v>4.40979</v>
      </c>
      <c r="AC260" s="18">
        <v>5.286591</v>
      </c>
      <c r="AD260" s="18">
        <v>9.154758</v>
      </c>
      <c r="AE260" s="18">
        <v>10.54094</v>
      </c>
      <c r="AF260" s="18">
        <v>9.544453</v>
      </c>
      <c r="AG260" s="18">
        <v>7.485815</v>
      </c>
      <c r="AH260" s="18">
        <v>1.737923</v>
      </c>
      <c r="AI260" s="18">
        <v>5.658116</v>
      </c>
      <c r="AJ260" s="18">
        <v>5.94056</v>
      </c>
      <c r="AK260" s="18">
        <v>3.962002</v>
      </c>
      <c r="AL260" s="19" t="s">
        <v>58</v>
      </c>
      <c r="AM260" s="19"/>
      <c r="AN260" s="19"/>
      <c r="AO260" s="19"/>
      <c r="AP260" s="19"/>
      <c r="AQ260" s="19"/>
    </row>
    <row r="261" hidden="1">
      <c r="A261" s="22" t="s">
        <v>895</v>
      </c>
      <c r="B261" s="22" t="s">
        <v>913</v>
      </c>
      <c r="C261" s="22" t="s">
        <v>888</v>
      </c>
      <c r="D261" s="22" t="s">
        <v>912</v>
      </c>
      <c r="E261" s="22" t="s">
        <v>72</v>
      </c>
      <c r="F261" s="18">
        <v>10.0</v>
      </c>
      <c r="G261" s="18">
        <v>0.0</v>
      </c>
      <c r="H261" s="18">
        <v>5005.0</v>
      </c>
      <c r="I261" s="18">
        <v>0.0</v>
      </c>
      <c r="J261" s="18">
        <v>48.61042</v>
      </c>
      <c r="K261" s="18">
        <v>52.86591</v>
      </c>
      <c r="L261" s="18">
        <v>75.36916</v>
      </c>
      <c r="M261" s="18">
        <v>28.52672</v>
      </c>
      <c r="N261" s="18">
        <v>0.539605</v>
      </c>
      <c r="O261" s="18">
        <v>1.061111</v>
      </c>
      <c r="P261" s="18">
        <v>1.177778</v>
      </c>
      <c r="Q261" s="18">
        <v>2.241717</v>
      </c>
      <c r="R261" s="18">
        <v>4.3807</v>
      </c>
      <c r="S261" s="18">
        <v>6.218785</v>
      </c>
      <c r="T261" s="18">
        <v>1.061111</v>
      </c>
      <c r="U261" s="18">
        <v>1.177778</v>
      </c>
      <c r="V261" s="18">
        <v>2.241717</v>
      </c>
      <c r="W261" s="18">
        <v>4.3807</v>
      </c>
      <c r="X261" s="18">
        <v>6.218785</v>
      </c>
      <c r="Y261" s="18">
        <v>5.286591</v>
      </c>
      <c r="Z261" s="18">
        <v>1.759638</v>
      </c>
      <c r="AA261" s="18">
        <v>4.063415</v>
      </c>
      <c r="AB261" s="18">
        <v>4.40979</v>
      </c>
      <c r="AC261" s="18">
        <v>5.286591</v>
      </c>
      <c r="AD261" s="18">
        <v>4.3807</v>
      </c>
      <c r="AE261" s="18">
        <v>4.802274</v>
      </c>
      <c r="AF261" s="18">
        <v>8.807742</v>
      </c>
      <c r="AG261" s="18">
        <v>5.437256</v>
      </c>
      <c r="AH261" s="18">
        <v>1.737923</v>
      </c>
      <c r="AI261" s="18">
        <v>5.658116</v>
      </c>
      <c r="AJ261" s="18">
        <v>5.94056</v>
      </c>
      <c r="AK261" s="18">
        <v>3.962002</v>
      </c>
      <c r="AL261" s="19" t="s">
        <v>58</v>
      </c>
      <c r="AM261" s="19"/>
      <c r="AN261" s="19"/>
      <c r="AO261" s="19"/>
      <c r="AP261" s="19"/>
      <c r="AQ261" s="19"/>
    </row>
    <row r="262" hidden="1">
      <c r="A262" s="22" t="s">
        <v>897</v>
      </c>
      <c r="B262" s="22" t="s">
        <v>914</v>
      </c>
      <c r="C262" s="22" t="s">
        <v>888</v>
      </c>
      <c r="D262" s="22" t="s">
        <v>912</v>
      </c>
      <c r="E262" s="22" t="s">
        <v>75</v>
      </c>
      <c r="F262" s="18">
        <v>14.0</v>
      </c>
      <c r="G262" s="18">
        <v>0.0</v>
      </c>
      <c r="H262" s="18">
        <v>7574.0</v>
      </c>
      <c r="I262" s="18">
        <v>0.0</v>
      </c>
      <c r="J262" s="18">
        <v>119.1907</v>
      </c>
      <c r="K262" s="18">
        <v>119.0177</v>
      </c>
      <c r="L262" s="18">
        <v>126.9976</v>
      </c>
      <c r="M262" s="18">
        <v>89.56074</v>
      </c>
      <c r="N262" s="18">
        <v>0.752499</v>
      </c>
      <c r="O262" s="18">
        <v>0.887554</v>
      </c>
      <c r="P262" s="18">
        <v>0.988215</v>
      </c>
      <c r="Q262" s="18">
        <v>1.890403</v>
      </c>
      <c r="R262" s="18">
        <v>3.232311</v>
      </c>
      <c r="S262" s="18">
        <v>4.824811</v>
      </c>
      <c r="T262" s="18">
        <v>0.988215</v>
      </c>
      <c r="U262" s="18">
        <v>1.267816</v>
      </c>
      <c r="V262" s="18">
        <v>1.890403</v>
      </c>
      <c r="W262" s="18">
        <v>3.232311</v>
      </c>
      <c r="X262" s="18">
        <v>7.364971</v>
      </c>
      <c r="Y262" s="18">
        <v>8.501264</v>
      </c>
      <c r="Z262" s="18">
        <v>1.759638</v>
      </c>
      <c r="AA262" s="18">
        <v>4.063415</v>
      </c>
      <c r="AB262" s="18">
        <v>4.40979</v>
      </c>
      <c r="AC262" s="18">
        <v>5.286591</v>
      </c>
      <c r="AD262" s="18">
        <v>3.718719</v>
      </c>
      <c r="AE262" s="18">
        <v>4.26358</v>
      </c>
      <c r="AF262" s="18">
        <v>8.713984</v>
      </c>
      <c r="AG262" s="18">
        <v>8.501264</v>
      </c>
      <c r="AH262" s="18">
        <v>1.737923</v>
      </c>
      <c r="AI262" s="18">
        <v>5.658116</v>
      </c>
      <c r="AJ262" s="18">
        <v>5.94056</v>
      </c>
      <c r="AK262" s="18">
        <v>3.962002</v>
      </c>
      <c r="AL262" s="19" t="s">
        <v>58</v>
      </c>
      <c r="AM262" s="19"/>
      <c r="AN262" s="19"/>
      <c r="AO262" s="19"/>
      <c r="AP262" s="19"/>
      <c r="AQ262" s="19"/>
    </row>
    <row r="263" hidden="1">
      <c r="A263" s="22" t="s">
        <v>899</v>
      </c>
      <c r="B263" s="22" t="s">
        <v>915</v>
      </c>
      <c r="C263" s="22" t="s">
        <v>888</v>
      </c>
      <c r="D263" s="22" t="s">
        <v>912</v>
      </c>
      <c r="E263" s="22" t="s">
        <v>60</v>
      </c>
      <c r="F263" s="18">
        <v>34.0</v>
      </c>
      <c r="G263" s="18">
        <v>0.0</v>
      </c>
      <c r="H263" s="18">
        <v>10263.0</v>
      </c>
      <c r="I263" s="18">
        <v>0.0</v>
      </c>
      <c r="J263" s="18">
        <v>102.9598</v>
      </c>
      <c r="K263" s="18">
        <v>106.9741</v>
      </c>
      <c r="L263" s="18">
        <v>112.6207</v>
      </c>
      <c r="M263" s="18">
        <v>51.89738</v>
      </c>
      <c r="N263" s="18">
        <v>0.48514</v>
      </c>
      <c r="O263" s="18">
        <v>0.608292</v>
      </c>
      <c r="P263" s="18">
        <v>1.345341</v>
      </c>
      <c r="Q263" s="18">
        <v>1.962775</v>
      </c>
      <c r="R263" s="18">
        <v>3.484585</v>
      </c>
      <c r="S263" s="18">
        <v>4.198993</v>
      </c>
      <c r="T263" s="18">
        <v>0.914054</v>
      </c>
      <c r="U263" s="18">
        <v>1.641379</v>
      </c>
      <c r="V263" s="18">
        <v>1.962775</v>
      </c>
      <c r="W263" s="18">
        <v>3.753685</v>
      </c>
      <c r="X263" s="18">
        <v>4.443025</v>
      </c>
      <c r="Y263" s="18">
        <v>3.962002</v>
      </c>
      <c r="Z263" s="18">
        <v>1.759638</v>
      </c>
      <c r="AA263" s="18">
        <v>4.063415</v>
      </c>
      <c r="AB263" s="18">
        <v>4.40979</v>
      </c>
      <c r="AC263" s="18">
        <v>5.286591</v>
      </c>
      <c r="AD263" s="18">
        <v>3.016419</v>
      </c>
      <c r="AE263" s="18">
        <v>3.174701</v>
      </c>
      <c r="AF263" s="18">
        <v>4.012539</v>
      </c>
      <c r="AG263" s="18">
        <v>3.72568</v>
      </c>
      <c r="AH263" s="18">
        <v>1.737923</v>
      </c>
      <c r="AI263" s="18">
        <v>5.658116</v>
      </c>
      <c r="AJ263" s="18">
        <v>5.94056</v>
      </c>
      <c r="AK263" s="18">
        <v>3.962002</v>
      </c>
      <c r="AL263" s="19" t="s">
        <v>58</v>
      </c>
      <c r="AM263" s="19"/>
      <c r="AN263" s="19"/>
      <c r="AO263" s="19"/>
      <c r="AP263" s="19"/>
      <c r="AQ263" s="19"/>
    </row>
    <row r="264" hidden="1">
      <c r="A264" s="22" t="s">
        <v>901</v>
      </c>
      <c r="B264" s="22" t="s">
        <v>916</v>
      </c>
      <c r="C264" s="22" t="s">
        <v>888</v>
      </c>
      <c r="D264" s="22" t="s">
        <v>912</v>
      </c>
      <c r="E264" s="20">
        <v>46300.0</v>
      </c>
      <c r="F264" s="18">
        <v>4.0</v>
      </c>
      <c r="G264" s="18">
        <v>2.0</v>
      </c>
      <c r="H264" s="18">
        <v>48.0</v>
      </c>
      <c r="I264" s="18">
        <v>23.0</v>
      </c>
      <c r="J264" s="18">
        <v>28.45208</v>
      </c>
      <c r="K264" s="18">
        <v>24.60259</v>
      </c>
      <c r="L264" s="18">
        <v>27.86357</v>
      </c>
      <c r="M264" s="18">
        <v>24.60259</v>
      </c>
      <c r="N264" s="18">
        <v>1.0</v>
      </c>
      <c r="O264" s="18">
        <v>0.0</v>
      </c>
      <c r="P264" s="18">
        <v>0.0</v>
      </c>
      <c r="Q264" s="18">
        <v>0.0</v>
      </c>
      <c r="R264" s="18">
        <v>0.0</v>
      </c>
      <c r="S264" s="18">
        <v>0.0</v>
      </c>
      <c r="T264" s="18">
        <v>24.60259</v>
      </c>
      <c r="U264" s="18">
        <v>24.60259</v>
      </c>
      <c r="V264" s="18">
        <v>24.60259</v>
      </c>
      <c r="W264" s="18">
        <v>24.60259</v>
      </c>
      <c r="X264" s="18">
        <v>24.60259</v>
      </c>
      <c r="Y264" s="18">
        <v>4.920517</v>
      </c>
      <c r="Z264" s="18">
        <v>1.759638</v>
      </c>
      <c r="AA264" s="18">
        <v>4.063415</v>
      </c>
      <c r="AB264" s="18">
        <v>4.40979</v>
      </c>
      <c r="AC264" s="18">
        <v>5.286591</v>
      </c>
      <c r="AD264" s="18">
        <v>6.712877</v>
      </c>
      <c r="AE264" s="18">
        <v>17.19081</v>
      </c>
      <c r="AF264" s="18">
        <v>12.45708</v>
      </c>
      <c r="AG264" s="18">
        <v>11.04455</v>
      </c>
      <c r="AH264" s="18">
        <v>1.737923</v>
      </c>
      <c r="AI264" s="18">
        <v>5.658116</v>
      </c>
      <c r="AJ264" s="18">
        <v>5.94056</v>
      </c>
      <c r="AK264" s="18">
        <v>3.962002</v>
      </c>
      <c r="AL264" s="19" t="s">
        <v>58</v>
      </c>
      <c r="AM264" s="19"/>
      <c r="AN264" s="19"/>
      <c r="AO264" s="19"/>
      <c r="AP264" s="19"/>
      <c r="AQ264" s="19"/>
    </row>
    <row r="265" hidden="1">
      <c r="A265" s="22" t="s">
        <v>886</v>
      </c>
      <c r="B265" s="22" t="s">
        <v>917</v>
      </c>
      <c r="C265" s="22" t="s">
        <v>888</v>
      </c>
      <c r="D265" s="22" t="s">
        <v>912</v>
      </c>
      <c r="E265" s="22" t="s">
        <v>62</v>
      </c>
      <c r="F265" s="18">
        <v>7.0</v>
      </c>
      <c r="G265" s="18">
        <v>7.0</v>
      </c>
      <c r="H265" s="18">
        <v>221.0</v>
      </c>
      <c r="I265" s="18">
        <v>221.0</v>
      </c>
      <c r="J265" s="18">
        <v>0.0</v>
      </c>
      <c r="K265" s="18">
        <v>0.0</v>
      </c>
      <c r="L265" s="18">
        <v>0.0</v>
      </c>
      <c r="M265" s="18">
        <v>0.0</v>
      </c>
      <c r="N265" s="18">
        <v>0.0</v>
      </c>
      <c r="O265" s="18">
        <v>0.0</v>
      </c>
      <c r="P265" s="18">
        <v>0.0</v>
      </c>
      <c r="Q265" s="18">
        <v>0.0</v>
      </c>
      <c r="R265" s="18">
        <v>0.0</v>
      </c>
      <c r="S265" s="18">
        <v>0.0</v>
      </c>
      <c r="T265" s="18">
        <v>0.0</v>
      </c>
      <c r="U265" s="18">
        <v>0.0</v>
      </c>
      <c r="V265" s="18">
        <v>0.0</v>
      </c>
      <c r="W265" s="18">
        <v>0.0</v>
      </c>
      <c r="X265" s="18">
        <v>0.0</v>
      </c>
      <c r="Y265" s="18">
        <v>0.0</v>
      </c>
      <c r="Z265" s="18">
        <v>1.759638</v>
      </c>
      <c r="AA265" s="18">
        <v>4.063415</v>
      </c>
      <c r="AB265" s="18">
        <v>4.40979</v>
      </c>
      <c r="AC265" s="18">
        <v>5.286591</v>
      </c>
      <c r="AD265" s="18">
        <v>0.0</v>
      </c>
      <c r="AE265" s="18">
        <v>0.0</v>
      </c>
      <c r="AF265" s="18">
        <v>0.0</v>
      </c>
      <c r="AG265" s="18">
        <v>0.0</v>
      </c>
      <c r="AH265" s="18">
        <v>1.737923</v>
      </c>
      <c r="AI265" s="18">
        <v>5.658116</v>
      </c>
      <c r="AJ265" s="18">
        <v>5.94056</v>
      </c>
      <c r="AK265" s="18">
        <v>3.962002</v>
      </c>
      <c r="AL265" s="19" t="s">
        <v>58</v>
      </c>
      <c r="AM265" s="19"/>
      <c r="AN265" s="19"/>
      <c r="AO265" s="19"/>
      <c r="AP265" s="19"/>
      <c r="AQ265" s="19"/>
    </row>
    <row r="266" hidden="1">
      <c r="A266" s="22" t="s">
        <v>853</v>
      </c>
      <c r="B266" s="22" t="s">
        <v>863</v>
      </c>
      <c r="C266" s="22" t="s">
        <v>851</v>
      </c>
      <c r="D266" s="22" t="s">
        <v>864</v>
      </c>
      <c r="E266" s="17">
        <v>46310.0</v>
      </c>
      <c r="F266" s="18">
        <v>3.0</v>
      </c>
      <c r="G266" s="18">
        <v>0.0</v>
      </c>
      <c r="H266" s="18">
        <v>5122.0</v>
      </c>
      <c r="I266" s="18">
        <v>0.0</v>
      </c>
      <c r="J266" s="18">
        <v>674.9806</v>
      </c>
      <c r="K266" s="18">
        <v>697.2991</v>
      </c>
      <c r="L266" s="18">
        <v>708.0961</v>
      </c>
      <c r="M266" s="18">
        <v>659.0361</v>
      </c>
      <c r="N266" s="18">
        <v>0.945127</v>
      </c>
      <c r="O266" s="18">
        <v>2.044315</v>
      </c>
      <c r="P266" s="18">
        <v>2.044315</v>
      </c>
      <c r="Q266" s="18">
        <v>2.044315</v>
      </c>
      <c r="R266" s="18">
        <v>36.21871</v>
      </c>
      <c r="S266" s="18">
        <v>659.0361</v>
      </c>
      <c r="T266" s="18">
        <v>2.044315</v>
      </c>
      <c r="U266" s="18">
        <v>2.044315</v>
      </c>
      <c r="V266" s="18">
        <v>2.044315</v>
      </c>
      <c r="W266" s="18">
        <v>36.21871</v>
      </c>
      <c r="X266" s="18">
        <v>659.0361</v>
      </c>
      <c r="Y266" s="18">
        <v>232.433</v>
      </c>
      <c r="Z266" s="18">
        <v>0.0</v>
      </c>
      <c r="AA266" s="18">
        <v>107.8661</v>
      </c>
      <c r="AB266" s="18">
        <v>53.09803</v>
      </c>
      <c r="AC266" s="18">
        <v>111.4385</v>
      </c>
      <c r="AD266" s="18">
        <v>36.21871</v>
      </c>
      <c r="AE266" s="18">
        <v>36.21871</v>
      </c>
      <c r="AF266" s="18">
        <v>124.6779</v>
      </c>
      <c r="AG266" s="18">
        <v>104.8567</v>
      </c>
      <c r="AH266" s="18">
        <v>9.283734</v>
      </c>
      <c r="AI266" s="18">
        <v>44.27207</v>
      </c>
      <c r="AJ266" s="18">
        <v>47.59042</v>
      </c>
      <c r="AK266" s="18">
        <v>35.9872</v>
      </c>
      <c r="AL266" s="19" t="s">
        <v>58</v>
      </c>
      <c r="AM266" s="19"/>
      <c r="AN266" s="19"/>
      <c r="AO266" s="19"/>
      <c r="AP266" s="19"/>
      <c r="AQ266" s="19"/>
    </row>
    <row r="267" hidden="1">
      <c r="A267" s="22" t="s">
        <v>855</v>
      </c>
      <c r="B267" s="22" t="s">
        <v>865</v>
      </c>
      <c r="C267" s="22" t="s">
        <v>851</v>
      </c>
      <c r="D267" s="22" t="s">
        <v>864</v>
      </c>
      <c r="E267" s="22" t="s">
        <v>72</v>
      </c>
      <c r="F267" s="18">
        <v>13.0</v>
      </c>
      <c r="G267" s="18">
        <v>0.0</v>
      </c>
      <c r="H267" s="18">
        <v>4784.0</v>
      </c>
      <c r="I267" s="18">
        <v>0.0</v>
      </c>
      <c r="J267" s="18">
        <v>893.9102</v>
      </c>
      <c r="K267" s="18">
        <v>888.2442</v>
      </c>
      <c r="L267" s="18">
        <v>859.7513</v>
      </c>
      <c r="M267" s="18">
        <v>347.2144</v>
      </c>
      <c r="N267" s="18">
        <v>0.3909</v>
      </c>
      <c r="O267" s="18">
        <v>20.44511</v>
      </c>
      <c r="P267" s="18">
        <v>70.40603</v>
      </c>
      <c r="Q267" s="18">
        <v>84.13534</v>
      </c>
      <c r="R267" s="18">
        <v>123.3929</v>
      </c>
      <c r="S267" s="18">
        <v>134.7844</v>
      </c>
      <c r="T267" s="18">
        <v>20.44511</v>
      </c>
      <c r="U267" s="18">
        <v>70.40603</v>
      </c>
      <c r="V267" s="18">
        <v>84.13534</v>
      </c>
      <c r="W267" s="18">
        <v>123.3929</v>
      </c>
      <c r="X267" s="18">
        <v>134.7844</v>
      </c>
      <c r="Y267" s="18">
        <v>111.0305</v>
      </c>
      <c r="Z267" s="18">
        <v>0.0</v>
      </c>
      <c r="AA267" s="18">
        <v>107.8661</v>
      </c>
      <c r="AB267" s="18">
        <v>53.09803</v>
      </c>
      <c r="AC267" s="18">
        <v>111.4385</v>
      </c>
      <c r="AD267" s="18">
        <v>107.8661</v>
      </c>
      <c r="AE267" s="18">
        <v>107.8661</v>
      </c>
      <c r="AF267" s="18">
        <v>87.76212</v>
      </c>
      <c r="AG267" s="18">
        <v>73.6726</v>
      </c>
      <c r="AH267" s="18">
        <v>9.283734</v>
      </c>
      <c r="AI267" s="18">
        <v>44.27207</v>
      </c>
      <c r="AJ267" s="18">
        <v>47.59042</v>
      </c>
      <c r="AK267" s="18">
        <v>35.9872</v>
      </c>
      <c r="AL267" s="19" t="s">
        <v>58</v>
      </c>
      <c r="AM267" s="19"/>
      <c r="AN267" s="19"/>
      <c r="AO267" s="19"/>
      <c r="AP267" s="19"/>
      <c r="AQ267" s="19"/>
    </row>
    <row r="268">
      <c r="A268" s="22" t="s">
        <v>857</v>
      </c>
      <c r="B268" s="22" t="s">
        <v>866</v>
      </c>
      <c r="C268" s="22" t="s">
        <v>851</v>
      </c>
      <c r="D268" s="22" t="s">
        <v>864</v>
      </c>
      <c r="E268" s="22" t="s">
        <v>75</v>
      </c>
      <c r="F268" s="18">
        <v>8.0</v>
      </c>
      <c r="G268" s="18">
        <v>0.0</v>
      </c>
      <c r="H268" s="18">
        <v>2024.0</v>
      </c>
      <c r="I268" s="18">
        <v>0.0</v>
      </c>
      <c r="J268" s="18">
        <v>481.6098</v>
      </c>
      <c r="K268" s="18">
        <v>445.7541</v>
      </c>
      <c r="L268" s="18">
        <v>397.0931</v>
      </c>
      <c r="M268" s="18">
        <v>215.1104</v>
      </c>
      <c r="N268" s="18">
        <v>0.482576</v>
      </c>
      <c r="O268" s="18">
        <v>26.99032</v>
      </c>
      <c r="P268" s="18">
        <v>26.99032</v>
      </c>
      <c r="Q268" s="18">
        <v>38.9798</v>
      </c>
      <c r="R268" s="18">
        <v>164.6736</v>
      </c>
      <c r="S268" s="18">
        <v>164.6736</v>
      </c>
      <c r="T268" s="18">
        <v>26.99032</v>
      </c>
      <c r="U268" s="18">
        <v>26.99032</v>
      </c>
      <c r="V268" s="18">
        <v>38.9798</v>
      </c>
      <c r="W268" s="18">
        <v>164.6736</v>
      </c>
      <c r="X268" s="18">
        <v>164.6736</v>
      </c>
      <c r="Y268" s="18">
        <v>111.4385</v>
      </c>
      <c r="Z268" s="18">
        <v>0.0</v>
      </c>
      <c r="AA268" s="18">
        <v>107.8661</v>
      </c>
      <c r="AB268" s="18">
        <v>53.09803</v>
      </c>
      <c r="AC268" s="18">
        <v>111.4385</v>
      </c>
      <c r="AD268" s="18">
        <v>59.05853</v>
      </c>
      <c r="AE268" s="18">
        <v>59.05853</v>
      </c>
      <c r="AF268" s="18">
        <v>76.96566</v>
      </c>
      <c r="AG268" s="18">
        <v>62.25568</v>
      </c>
      <c r="AH268" s="18">
        <v>9.283734</v>
      </c>
      <c r="AI268" s="18">
        <v>44.27207</v>
      </c>
      <c r="AJ268" s="18">
        <v>47.59042</v>
      </c>
      <c r="AK268" s="18">
        <v>35.9872</v>
      </c>
      <c r="AL268" s="19" t="s">
        <v>58</v>
      </c>
      <c r="AM268" s="19">
        <f>K268/F268</f>
        <v>55.7192625</v>
      </c>
      <c r="AN268" s="19"/>
      <c r="AO268" s="19"/>
      <c r="AP268" s="19"/>
      <c r="AQ268" s="19"/>
    </row>
    <row r="269" hidden="1">
      <c r="A269" s="22" t="s">
        <v>859</v>
      </c>
      <c r="B269" s="22" t="s">
        <v>867</v>
      </c>
      <c r="C269" s="22" t="s">
        <v>851</v>
      </c>
      <c r="D269" s="22" t="s">
        <v>864</v>
      </c>
      <c r="E269" s="22" t="s">
        <v>60</v>
      </c>
      <c r="F269" s="18">
        <v>16.0</v>
      </c>
      <c r="G269" s="18">
        <v>0.0</v>
      </c>
      <c r="H269" s="18">
        <v>2650.0</v>
      </c>
      <c r="I269" s="18">
        <v>0.0</v>
      </c>
      <c r="J269" s="18">
        <v>468.1087</v>
      </c>
      <c r="K269" s="18">
        <v>459.6242</v>
      </c>
      <c r="L269" s="18">
        <v>443.3319</v>
      </c>
      <c r="M269" s="18">
        <v>355.4369</v>
      </c>
      <c r="N269" s="18">
        <v>0.773321</v>
      </c>
      <c r="O269" s="18">
        <v>50.63215</v>
      </c>
      <c r="P269" s="18">
        <v>50.63215</v>
      </c>
      <c r="Q269" s="18">
        <v>50.63215</v>
      </c>
      <c r="R269" s="18">
        <v>53.55509</v>
      </c>
      <c r="S269" s="18">
        <v>355.4369</v>
      </c>
      <c r="T269" s="18">
        <v>50.63215</v>
      </c>
      <c r="U269" s="18">
        <v>50.63215</v>
      </c>
      <c r="V269" s="18">
        <v>50.63215</v>
      </c>
      <c r="W269" s="18">
        <v>53.55509</v>
      </c>
      <c r="X269" s="18">
        <v>355.4369</v>
      </c>
      <c r="Y269" s="18">
        <v>153.2081</v>
      </c>
      <c r="Z269" s="18">
        <v>0.0</v>
      </c>
      <c r="AA269" s="18">
        <v>107.8661</v>
      </c>
      <c r="AB269" s="18">
        <v>53.09803</v>
      </c>
      <c r="AC269" s="18">
        <v>111.4385</v>
      </c>
      <c r="AD269" s="18">
        <v>27.10577</v>
      </c>
      <c r="AE269" s="18">
        <v>35.75377</v>
      </c>
      <c r="AF269" s="18">
        <v>48.76397</v>
      </c>
      <c r="AG269" s="18">
        <v>35.9872</v>
      </c>
      <c r="AH269" s="18">
        <v>9.283734</v>
      </c>
      <c r="AI269" s="18">
        <v>44.27207</v>
      </c>
      <c r="AJ269" s="18">
        <v>47.59042</v>
      </c>
      <c r="AK269" s="18">
        <v>35.9872</v>
      </c>
      <c r="AL269" s="19" t="s">
        <v>58</v>
      </c>
      <c r="AM269" s="19"/>
      <c r="AN269" s="19"/>
      <c r="AO269" s="19"/>
      <c r="AP269" s="19"/>
      <c r="AQ269" s="19"/>
    </row>
    <row r="270" hidden="1">
      <c r="A270" s="22" t="s">
        <v>861</v>
      </c>
      <c r="B270" s="22" t="s">
        <v>868</v>
      </c>
      <c r="C270" s="22" t="s">
        <v>851</v>
      </c>
      <c r="D270" s="22" t="s">
        <v>864</v>
      </c>
      <c r="E270" s="17">
        <v>46300.0</v>
      </c>
      <c r="F270" s="18">
        <v>2.0</v>
      </c>
      <c r="G270" s="18">
        <v>0.0</v>
      </c>
      <c r="H270" s="18">
        <v>536.0</v>
      </c>
      <c r="I270" s="18">
        <v>0.0</v>
      </c>
      <c r="J270" s="18">
        <v>118.3431</v>
      </c>
      <c r="K270" s="18">
        <v>110.882</v>
      </c>
      <c r="L270" s="18">
        <v>119.9787</v>
      </c>
      <c r="M270" s="18">
        <v>110.882</v>
      </c>
      <c r="N270" s="18">
        <v>1.0</v>
      </c>
      <c r="O270" s="18">
        <v>110.882</v>
      </c>
      <c r="P270" s="18">
        <v>110.882</v>
      </c>
      <c r="Q270" s="18">
        <v>110.882</v>
      </c>
      <c r="R270" s="18">
        <v>110.882</v>
      </c>
      <c r="S270" s="18">
        <v>110.882</v>
      </c>
      <c r="T270" s="18">
        <v>110.882</v>
      </c>
      <c r="U270" s="18">
        <v>110.882</v>
      </c>
      <c r="V270" s="18">
        <v>110.882</v>
      </c>
      <c r="W270" s="18">
        <v>110.882</v>
      </c>
      <c r="X270" s="18">
        <v>110.882</v>
      </c>
      <c r="Y270" s="18">
        <v>110.882</v>
      </c>
      <c r="Z270" s="18">
        <v>0.0</v>
      </c>
      <c r="AA270" s="18">
        <v>107.8661</v>
      </c>
      <c r="AB270" s="18">
        <v>53.09803</v>
      </c>
      <c r="AC270" s="18">
        <v>111.4385</v>
      </c>
      <c r="AD270" s="18">
        <v>110.882</v>
      </c>
      <c r="AE270" s="18">
        <v>110.882</v>
      </c>
      <c r="AF270" s="18">
        <v>60.22246</v>
      </c>
      <c r="AG270" s="18">
        <v>110.882</v>
      </c>
      <c r="AH270" s="18">
        <v>9.283734</v>
      </c>
      <c r="AI270" s="18">
        <v>44.27207</v>
      </c>
      <c r="AJ270" s="18">
        <v>47.59042</v>
      </c>
      <c r="AK270" s="18">
        <v>35.9872</v>
      </c>
      <c r="AL270" s="19" t="s">
        <v>58</v>
      </c>
      <c r="AM270" s="19"/>
      <c r="AN270" s="19"/>
      <c r="AO270" s="19"/>
      <c r="AP270" s="19"/>
      <c r="AQ270" s="19"/>
    </row>
    <row r="271" hidden="1">
      <c r="A271" s="22" t="s">
        <v>849</v>
      </c>
      <c r="B271" s="22" t="s">
        <v>869</v>
      </c>
      <c r="C271" s="22" t="s">
        <v>851</v>
      </c>
      <c r="D271" s="22" t="s">
        <v>864</v>
      </c>
      <c r="E271" s="22" t="s">
        <v>62</v>
      </c>
      <c r="F271" s="18">
        <v>10.0</v>
      </c>
      <c r="G271" s="18">
        <v>10.0</v>
      </c>
      <c r="H271" s="18">
        <v>483.0</v>
      </c>
      <c r="I271" s="18">
        <v>483.0</v>
      </c>
      <c r="J271" s="18">
        <v>0.0</v>
      </c>
      <c r="K271" s="18">
        <v>0.0</v>
      </c>
      <c r="L271" s="18">
        <v>0.0</v>
      </c>
      <c r="M271" s="18">
        <v>0.0</v>
      </c>
      <c r="N271" s="18">
        <v>0.0</v>
      </c>
      <c r="O271" s="18">
        <v>0.0</v>
      </c>
      <c r="P271" s="18">
        <v>0.0</v>
      </c>
      <c r="Q271" s="18">
        <v>0.0</v>
      </c>
      <c r="R271" s="18">
        <v>0.0</v>
      </c>
      <c r="S271" s="18">
        <v>0.0</v>
      </c>
      <c r="T271" s="18">
        <v>0.0</v>
      </c>
      <c r="U271" s="18">
        <v>0.0</v>
      </c>
      <c r="V271" s="18">
        <v>0.0</v>
      </c>
      <c r="W271" s="18">
        <v>0.0</v>
      </c>
      <c r="X271" s="18">
        <v>0.0</v>
      </c>
      <c r="Y271" s="18">
        <v>0.0</v>
      </c>
      <c r="Z271" s="18">
        <v>0.0</v>
      </c>
      <c r="AA271" s="18">
        <v>107.8661</v>
      </c>
      <c r="AB271" s="18">
        <v>53.09803</v>
      </c>
      <c r="AC271" s="18">
        <v>111.4385</v>
      </c>
      <c r="AD271" s="18">
        <v>0.0</v>
      </c>
      <c r="AE271" s="18">
        <v>0.0</v>
      </c>
      <c r="AF271" s="18">
        <v>0.0</v>
      </c>
      <c r="AG271" s="18">
        <v>0.0</v>
      </c>
      <c r="AH271" s="18">
        <v>9.283734</v>
      </c>
      <c r="AI271" s="18">
        <v>44.27207</v>
      </c>
      <c r="AJ271" s="18">
        <v>47.59042</v>
      </c>
      <c r="AK271" s="18">
        <v>35.9872</v>
      </c>
      <c r="AL271" s="19" t="s">
        <v>58</v>
      </c>
      <c r="AM271" s="19"/>
      <c r="AN271" s="19"/>
      <c r="AO271" s="19"/>
      <c r="AP271" s="19"/>
      <c r="AQ271" s="19"/>
    </row>
    <row r="272" hidden="1">
      <c r="A272" s="22" t="s">
        <v>1692</v>
      </c>
      <c r="B272" s="22" t="s">
        <v>1693</v>
      </c>
      <c r="C272" s="22" t="s">
        <v>1690</v>
      </c>
      <c r="D272" s="22" t="s">
        <v>1694</v>
      </c>
      <c r="E272" s="22" t="s">
        <v>88</v>
      </c>
      <c r="F272" s="18">
        <v>59.0</v>
      </c>
      <c r="G272" s="18">
        <v>0.0</v>
      </c>
      <c r="H272" s="18">
        <v>171450.0</v>
      </c>
      <c r="I272" s="18">
        <v>0.0</v>
      </c>
      <c r="J272" s="18">
        <v>3594.617</v>
      </c>
      <c r="K272" s="18">
        <v>3874.216</v>
      </c>
      <c r="L272" s="18">
        <v>3903.114</v>
      </c>
      <c r="M272" s="18">
        <v>2823.538</v>
      </c>
      <c r="N272" s="18">
        <v>0.728802</v>
      </c>
      <c r="O272" s="18">
        <v>0.333333</v>
      </c>
      <c r="P272" s="18">
        <v>8.877889</v>
      </c>
      <c r="Q272" s="18">
        <v>14.2692</v>
      </c>
      <c r="R272" s="18">
        <v>34.2952</v>
      </c>
      <c r="S272" s="18">
        <v>50.21605</v>
      </c>
      <c r="T272" s="18">
        <v>8.5</v>
      </c>
      <c r="U272" s="18">
        <v>13.03375</v>
      </c>
      <c r="V272" s="18">
        <v>18.04234</v>
      </c>
      <c r="W272" s="18">
        <v>37.15047</v>
      </c>
      <c r="X272" s="18">
        <v>51.91164</v>
      </c>
      <c r="Y272" s="18">
        <v>73.09841</v>
      </c>
      <c r="Z272" s="18">
        <v>5.631403</v>
      </c>
      <c r="AA272" s="18">
        <v>10.91754</v>
      </c>
      <c r="AB272" s="18">
        <v>23.40363</v>
      </c>
      <c r="AC272" s="18">
        <v>8.543328</v>
      </c>
      <c r="AD272" s="18">
        <v>18.3946</v>
      </c>
      <c r="AE272" s="18">
        <v>22.35551</v>
      </c>
      <c r="AF272" s="18">
        <v>56.78119</v>
      </c>
      <c r="AG272" s="18">
        <v>35.29723</v>
      </c>
      <c r="AH272" s="18">
        <v>3.845423</v>
      </c>
      <c r="AI272" s="18">
        <v>7.468826</v>
      </c>
      <c r="AJ272" s="18">
        <v>17.18541</v>
      </c>
      <c r="AK272" s="18">
        <v>6.064664</v>
      </c>
      <c r="AL272" s="19" t="s">
        <v>58</v>
      </c>
      <c r="AM272" s="19"/>
      <c r="AN272" s="19"/>
      <c r="AO272" s="19"/>
      <c r="AP272" s="19"/>
      <c r="AQ272" s="19"/>
    </row>
    <row r="273" hidden="1">
      <c r="A273" s="22" t="s">
        <v>1695</v>
      </c>
      <c r="B273" s="22" t="s">
        <v>1696</v>
      </c>
      <c r="C273" s="22" t="s">
        <v>1690</v>
      </c>
      <c r="D273" s="22" t="s">
        <v>1694</v>
      </c>
      <c r="E273" s="20">
        <v>46310.0</v>
      </c>
      <c r="F273" s="18">
        <v>54.0</v>
      </c>
      <c r="G273" s="18">
        <v>0.0</v>
      </c>
      <c r="H273" s="18">
        <v>51828.0</v>
      </c>
      <c r="I273" s="18">
        <v>0.0</v>
      </c>
      <c r="J273" s="18">
        <v>566.3528</v>
      </c>
      <c r="K273" s="18">
        <v>579.1595</v>
      </c>
      <c r="L273" s="18">
        <v>548.3324</v>
      </c>
      <c r="M273" s="18">
        <v>368.5362</v>
      </c>
      <c r="N273" s="18">
        <v>0.636329</v>
      </c>
      <c r="O273" s="18">
        <v>0.467949</v>
      </c>
      <c r="P273" s="18">
        <v>2.23795</v>
      </c>
      <c r="Q273" s="18">
        <v>4.524172</v>
      </c>
      <c r="R273" s="18">
        <v>6.409724</v>
      </c>
      <c r="S273" s="18">
        <v>14.33105</v>
      </c>
      <c r="T273" s="18">
        <v>2.059104</v>
      </c>
      <c r="U273" s="18">
        <v>3.995036</v>
      </c>
      <c r="V273" s="18">
        <v>4.942335</v>
      </c>
      <c r="W273" s="18">
        <v>7.108148</v>
      </c>
      <c r="X273" s="18">
        <v>16.32612</v>
      </c>
      <c r="Y273" s="18">
        <v>13.46883</v>
      </c>
      <c r="Z273" s="18">
        <v>5.631403</v>
      </c>
      <c r="AA273" s="18">
        <v>10.91754</v>
      </c>
      <c r="AB273" s="18">
        <v>23.40363</v>
      </c>
      <c r="AC273" s="18">
        <v>8.543328</v>
      </c>
      <c r="AD273" s="18">
        <v>6.619599</v>
      </c>
      <c r="AE273" s="18">
        <v>7.571816</v>
      </c>
      <c r="AF273" s="18">
        <v>11.10231</v>
      </c>
      <c r="AG273" s="18">
        <v>10.47963</v>
      </c>
      <c r="AH273" s="18">
        <v>3.845423</v>
      </c>
      <c r="AI273" s="18">
        <v>7.468826</v>
      </c>
      <c r="AJ273" s="18">
        <v>17.18541</v>
      </c>
      <c r="AK273" s="18">
        <v>6.064664</v>
      </c>
      <c r="AL273" s="19" t="s">
        <v>58</v>
      </c>
      <c r="AM273" s="19"/>
      <c r="AN273" s="19"/>
      <c r="AO273" s="19"/>
      <c r="AP273" s="19"/>
      <c r="AQ273" s="19"/>
    </row>
    <row r="274" hidden="1">
      <c r="A274" s="22" t="s">
        <v>1697</v>
      </c>
      <c r="B274" s="22" t="s">
        <v>1698</v>
      </c>
      <c r="C274" s="22" t="s">
        <v>1690</v>
      </c>
      <c r="D274" s="22" t="s">
        <v>1694</v>
      </c>
      <c r="E274" s="22" t="s">
        <v>72</v>
      </c>
      <c r="F274" s="18">
        <v>37.0</v>
      </c>
      <c r="G274" s="18">
        <v>1.0</v>
      </c>
      <c r="H274" s="18">
        <v>25380.0</v>
      </c>
      <c r="I274" s="18">
        <v>2.0</v>
      </c>
      <c r="J274" s="18">
        <v>254.3739</v>
      </c>
      <c r="K274" s="18">
        <v>264.8432</v>
      </c>
      <c r="L274" s="18">
        <v>265.641</v>
      </c>
      <c r="M274" s="18">
        <v>159.2597</v>
      </c>
      <c r="N274" s="18">
        <v>0.601336</v>
      </c>
      <c r="O274" s="18">
        <v>0.670115</v>
      </c>
      <c r="P274" s="18">
        <v>2.499182</v>
      </c>
      <c r="Q274" s="18">
        <v>3.932258</v>
      </c>
      <c r="R274" s="18">
        <v>4.849416</v>
      </c>
      <c r="S274" s="18">
        <v>9.550722</v>
      </c>
      <c r="T274" s="18">
        <v>0.80055</v>
      </c>
      <c r="U274" s="18">
        <v>2.632653</v>
      </c>
      <c r="V274" s="18">
        <v>3.942509</v>
      </c>
      <c r="W274" s="18">
        <v>5.123652</v>
      </c>
      <c r="X274" s="18">
        <v>9.627363</v>
      </c>
      <c r="Y274" s="18">
        <v>8.543328</v>
      </c>
      <c r="Z274" s="18">
        <v>5.631403</v>
      </c>
      <c r="AA274" s="18">
        <v>10.91754</v>
      </c>
      <c r="AB274" s="18">
        <v>23.40363</v>
      </c>
      <c r="AC274" s="18">
        <v>8.543328</v>
      </c>
      <c r="AD274" s="18">
        <v>5.733114</v>
      </c>
      <c r="AE274" s="18">
        <v>7.235743</v>
      </c>
      <c r="AF274" s="18">
        <v>9.27222</v>
      </c>
      <c r="AG274" s="18">
        <v>8.543328</v>
      </c>
      <c r="AH274" s="18">
        <v>3.845423</v>
      </c>
      <c r="AI274" s="18">
        <v>7.468826</v>
      </c>
      <c r="AJ274" s="18">
        <v>17.18541</v>
      </c>
      <c r="AK274" s="18">
        <v>6.064664</v>
      </c>
      <c r="AL274" s="19" t="s">
        <v>58</v>
      </c>
      <c r="AM274" s="19"/>
      <c r="AN274" s="19"/>
      <c r="AO274" s="19"/>
      <c r="AP274" s="19"/>
      <c r="AQ274" s="19"/>
    </row>
    <row r="275" hidden="1">
      <c r="A275" s="22" t="s">
        <v>1699</v>
      </c>
      <c r="B275" s="22" t="s">
        <v>1700</v>
      </c>
      <c r="C275" s="22" t="s">
        <v>1690</v>
      </c>
      <c r="D275" s="22" t="s">
        <v>1694</v>
      </c>
      <c r="E275" s="22" t="s">
        <v>75</v>
      </c>
      <c r="F275" s="18">
        <v>19.0</v>
      </c>
      <c r="G275" s="18">
        <v>0.0</v>
      </c>
      <c r="H275" s="18">
        <v>12039.0</v>
      </c>
      <c r="I275" s="18">
        <v>0.0</v>
      </c>
      <c r="J275" s="18">
        <v>98.50883</v>
      </c>
      <c r="K275" s="18">
        <v>97.20091</v>
      </c>
      <c r="L275" s="18">
        <v>90.29206</v>
      </c>
      <c r="M275" s="18">
        <v>45.68427</v>
      </c>
      <c r="N275" s="18">
        <v>0.469998</v>
      </c>
      <c r="O275" s="18">
        <v>2.758894</v>
      </c>
      <c r="P275" s="18">
        <v>2.823207</v>
      </c>
      <c r="Q275" s="18">
        <v>3.224276</v>
      </c>
      <c r="R275" s="18">
        <v>8.582093</v>
      </c>
      <c r="S275" s="18">
        <v>10.07776</v>
      </c>
      <c r="T275" s="18">
        <v>2.758894</v>
      </c>
      <c r="U275" s="18">
        <v>2.823207</v>
      </c>
      <c r="V275" s="18">
        <v>3.224276</v>
      </c>
      <c r="W275" s="18">
        <v>8.582093</v>
      </c>
      <c r="X275" s="18">
        <v>10.07776</v>
      </c>
      <c r="Y275" s="18">
        <v>8.100076</v>
      </c>
      <c r="Z275" s="18">
        <v>5.631403</v>
      </c>
      <c r="AA275" s="18">
        <v>10.91754</v>
      </c>
      <c r="AB275" s="18">
        <v>23.40363</v>
      </c>
      <c r="AC275" s="18">
        <v>8.543328</v>
      </c>
      <c r="AD275" s="18">
        <v>5.158176</v>
      </c>
      <c r="AE275" s="18">
        <v>5.348429</v>
      </c>
      <c r="AF275" s="18">
        <v>6.938988</v>
      </c>
      <c r="AG275" s="18">
        <v>6.064664</v>
      </c>
      <c r="AH275" s="18">
        <v>3.845423</v>
      </c>
      <c r="AI275" s="18">
        <v>7.468826</v>
      </c>
      <c r="AJ275" s="18">
        <v>17.18541</v>
      </c>
      <c r="AK275" s="18">
        <v>6.064664</v>
      </c>
      <c r="AL275" s="19" t="s">
        <v>58</v>
      </c>
      <c r="AM275" s="19"/>
      <c r="AN275" s="19"/>
      <c r="AO275" s="19"/>
      <c r="AP275" s="19"/>
      <c r="AQ275" s="19"/>
    </row>
    <row r="276" hidden="1">
      <c r="A276" s="22" t="s">
        <v>1701</v>
      </c>
      <c r="B276" s="22" t="s">
        <v>1702</v>
      </c>
      <c r="C276" s="22" t="s">
        <v>1690</v>
      </c>
      <c r="D276" s="22" t="s">
        <v>1694</v>
      </c>
      <c r="E276" s="22" t="s">
        <v>60</v>
      </c>
      <c r="F276" s="18">
        <v>18.0</v>
      </c>
      <c r="G276" s="18">
        <v>1.0</v>
      </c>
      <c r="H276" s="18">
        <v>7433.0</v>
      </c>
      <c r="I276" s="18">
        <v>22.0</v>
      </c>
      <c r="J276" s="18">
        <v>41.17371</v>
      </c>
      <c r="K276" s="18">
        <v>43.00594</v>
      </c>
      <c r="L276" s="18">
        <v>40.19843</v>
      </c>
      <c r="M276" s="18">
        <v>24.05144</v>
      </c>
      <c r="N276" s="18">
        <v>0.559258</v>
      </c>
      <c r="O276" s="18">
        <v>0.0</v>
      </c>
      <c r="P276" s="18">
        <v>0.731676</v>
      </c>
      <c r="Q276" s="18">
        <v>1.071346</v>
      </c>
      <c r="R276" s="18">
        <v>1.857909</v>
      </c>
      <c r="S276" s="18">
        <v>3.314029</v>
      </c>
      <c r="T276" s="18">
        <v>0.731676</v>
      </c>
      <c r="U276" s="18">
        <v>1.071346</v>
      </c>
      <c r="V276" s="18">
        <v>1.110345</v>
      </c>
      <c r="W276" s="18">
        <v>1.897129</v>
      </c>
      <c r="X276" s="18">
        <v>3.784008</v>
      </c>
      <c r="Y276" s="18">
        <v>2.529761</v>
      </c>
      <c r="Z276" s="18">
        <v>5.631403</v>
      </c>
      <c r="AA276" s="18">
        <v>10.91754</v>
      </c>
      <c r="AB276" s="18">
        <v>23.40363</v>
      </c>
      <c r="AC276" s="18">
        <v>8.543328</v>
      </c>
      <c r="AD276" s="18">
        <v>1.897129</v>
      </c>
      <c r="AE276" s="18">
        <v>2.240978</v>
      </c>
      <c r="AF276" s="18">
        <v>3.711421</v>
      </c>
      <c r="AG276" s="18">
        <v>2.529761</v>
      </c>
      <c r="AH276" s="18">
        <v>3.845423</v>
      </c>
      <c r="AI276" s="18">
        <v>7.468826</v>
      </c>
      <c r="AJ276" s="18">
        <v>17.18541</v>
      </c>
      <c r="AK276" s="18">
        <v>6.064664</v>
      </c>
      <c r="AL276" s="19" t="s">
        <v>58</v>
      </c>
      <c r="AM276" s="19"/>
      <c r="AN276" s="19"/>
      <c r="AO276" s="19"/>
      <c r="AP276" s="19"/>
      <c r="AQ276" s="19"/>
    </row>
    <row r="277" hidden="1">
      <c r="A277" s="22" t="s">
        <v>1703</v>
      </c>
      <c r="B277" s="22" t="s">
        <v>1704</v>
      </c>
      <c r="C277" s="22" t="s">
        <v>1690</v>
      </c>
      <c r="D277" s="22" t="s">
        <v>1694</v>
      </c>
      <c r="E277" s="20">
        <v>46300.0</v>
      </c>
      <c r="F277" s="18">
        <v>59.0</v>
      </c>
      <c r="G277" s="18">
        <v>0.0</v>
      </c>
      <c r="H277" s="18">
        <v>87823.0</v>
      </c>
      <c r="I277" s="18">
        <v>0.0</v>
      </c>
      <c r="J277" s="18">
        <v>1284.983</v>
      </c>
      <c r="K277" s="18">
        <v>1226.519</v>
      </c>
      <c r="L277" s="18">
        <v>1113.067</v>
      </c>
      <c r="M277" s="18">
        <v>755.7464</v>
      </c>
      <c r="N277" s="18">
        <v>0.616172</v>
      </c>
      <c r="O277" s="18">
        <v>0.085145</v>
      </c>
      <c r="P277" s="18">
        <v>2.725794</v>
      </c>
      <c r="Q277" s="18">
        <v>5.904116</v>
      </c>
      <c r="R277" s="18">
        <v>13.64725</v>
      </c>
      <c r="S277" s="18">
        <v>22.53683</v>
      </c>
      <c r="T277" s="18">
        <v>2.610383</v>
      </c>
      <c r="U277" s="18">
        <v>4.567696</v>
      </c>
      <c r="V277" s="18">
        <v>8.940094</v>
      </c>
      <c r="W277" s="18">
        <v>15.31818</v>
      </c>
      <c r="X277" s="18">
        <v>24.91806</v>
      </c>
      <c r="Y277" s="18">
        <v>22.71332</v>
      </c>
      <c r="Z277" s="18">
        <v>5.631403</v>
      </c>
      <c r="AA277" s="18">
        <v>10.91754</v>
      </c>
      <c r="AB277" s="18">
        <v>23.40363</v>
      </c>
      <c r="AC277" s="18">
        <v>8.543328</v>
      </c>
      <c r="AD277" s="18">
        <v>5.249974</v>
      </c>
      <c r="AE277" s="18">
        <v>6.534852</v>
      </c>
      <c r="AF277" s="18">
        <v>15.32592</v>
      </c>
      <c r="AG277" s="18">
        <v>19.04532</v>
      </c>
      <c r="AH277" s="18">
        <v>3.845423</v>
      </c>
      <c r="AI277" s="18">
        <v>7.468826</v>
      </c>
      <c r="AJ277" s="18">
        <v>17.18541</v>
      </c>
      <c r="AK277" s="18">
        <v>6.064664</v>
      </c>
      <c r="AL277" s="19" t="s">
        <v>58</v>
      </c>
      <c r="AM277" s="19"/>
      <c r="AN277" s="19"/>
      <c r="AO277" s="19"/>
      <c r="AP277" s="19"/>
      <c r="AQ277" s="19"/>
    </row>
    <row r="278" hidden="1">
      <c r="A278" s="22" t="s">
        <v>1688</v>
      </c>
      <c r="B278" s="22" t="s">
        <v>1705</v>
      </c>
      <c r="C278" s="22" t="s">
        <v>1690</v>
      </c>
      <c r="D278" s="22" t="s">
        <v>1694</v>
      </c>
      <c r="E278" s="22" t="s">
        <v>62</v>
      </c>
      <c r="F278" s="18">
        <v>33.0</v>
      </c>
      <c r="G278" s="18">
        <v>33.0</v>
      </c>
      <c r="H278" s="18">
        <v>3289.0</v>
      </c>
      <c r="I278" s="18">
        <v>3289.0</v>
      </c>
      <c r="J278" s="18">
        <v>0.0</v>
      </c>
      <c r="K278" s="18">
        <v>0.0</v>
      </c>
      <c r="L278" s="18">
        <v>0.0</v>
      </c>
      <c r="M278" s="18">
        <v>0.0</v>
      </c>
      <c r="N278" s="18">
        <v>0.0</v>
      </c>
      <c r="O278" s="18">
        <v>0.0</v>
      </c>
      <c r="P278" s="18">
        <v>0.0</v>
      </c>
      <c r="Q278" s="18">
        <v>0.0</v>
      </c>
      <c r="R278" s="18">
        <v>0.0</v>
      </c>
      <c r="S278" s="18">
        <v>0.0</v>
      </c>
      <c r="T278" s="18">
        <v>0.0</v>
      </c>
      <c r="U278" s="18">
        <v>0.0</v>
      </c>
      <c r="V278" s="18">
        <v>0.0</v>
      </c>
      <c r="W278" s="18">
        <v>0.0</v>
      </c>
      <c r="X278" s="18">
        <v>0.0</v>
      </c>
      <c r="Y278" s="18">
        <v>0.0</v>
      </c>
      <c r="Z278" s="18">
        <v>5.631403</v>
      </c>
      <c r="AA278" s="18">
        <v>10.91754</v>
      </c>
      <c r="AB278" s="18">
        <v>23.40363</v>
      </c>
      <c r="AC278" s="18">
        <v>8.543328</v>
      </c>
      <c r="AD278" s="18">
        <v>0.0</v>
      </c>
      <c r="AE278" s="18">
        <v>0.0</v>
      </c>
      <c r="AF278" s="18">
        <v>0.0</v>
      </c>
      <c r="AG278" s="18">
        <v>0.0</v>
      </c>
      <c r="AH278" s="18">
        <v>3.845423</v>
      </c>
      <c r="AI278" s="18">
        <v>7.468826</v>
      </c>
      <c r="AJ278" s="18">
        <v>17.18541</v>
      </c>
      <c r="AK278" s="18">
        <v>6.064664</v>
      </c>
      <c r="AL278" s="19" t="s">
        <v>58</v>
      </c>
      <c r="AM278" s="19"/>
      <c r="AN278" s="19"/>
      <c r="AO278" s="19"/>
      <c r="AP278" s="19"/>
      <c r="AQ278" s="19"/>
    </row>
    <row r="279" hidden="1">
      <c r="A279" s="22" t="s">
        <v>1811</v>
      </c>
      <c r="B279" s="22" t="s">
        <v>2055</v>
      </c>
      <c r="C279" s="22" t="s">
        <v>1812</v>
      </c>
      <c r="D279" s="22" t="s">
        <v>2056</v>
      </c>
      <c r="E279" s="22" t="s">
        <v>72</v>
      </c>
      <c r="F279" s="18">
        <v>1.0</v>
      </c>
      <c r="G279" s="18">
        <v>0.0</v>
      </c>
      <c r="H279" s="18">
        <v>146.0</v>
      </c>
      <c r="I279" s="18">
        <v>0.0</v>
      </c>
      <c r="J279" s="18">
        <v>0.0</v>
      </c>
      <c r="K279" s="18">
        <v>0.0</v>
      </c>
      <c r="L279" s="18">
        <v>0.0</v>
      </c>
      <c r="M279" s="18">
        <v>0.0</v>
      </c>
      <c r="N279" s="18">
        <v>0.0</v>
      </c>
      <c r="O279" s="18">
        <v>0.0</v>
      </c>
      <c r="P279" s="18">
        <v>0.0</v>
      </c>
      <c r="Q279" s="18">
        <v>0.0</v>
      </c>
      <c r="R279" s="18">
        <v>0.0</v>
      </c>
      <c r="S279" s="18">
        <v>0.0</v>
      </c>
      <c r="T279" s="18">
        <v>0.0</v>
      </c>
      <c r="U279" s="18">
        <v>0.0</v>
      </c>
      <c r="V279" s="18">
        <v>0.0</v>
      </c>
      <c r="W279" s="18">
        <v>0.0</v>
      </c>
      <c r="X279" s="18">
        <v>0.0</v>
      </c>
      <c r="Y279" s="18">
        <v>0.0</v>
      </c>
      <c r="Z279" s="18">
        <v>0.0</v>
      </c>
      <c r="AA279" s="18">
        <v>0.0</v>
      </c>
      <c r="AB279" s="18">
        <v>0.0</v>
      </c>
      <c r="AC279" s="18">
        <v>0.0</v>
      </c>
      <c r="AD279" s="18">
        <v>4.348247</v>
      </c>
      <c r="AE279" s="18">
        <v>5.198656</v>
      </c>
      <c r="AF279" s="18">
        <v>7.050433</v>
      </c>
      <c r="AG279" s="18">
        <v>4.266037</v>
      </c>
      <c r="AH279" s="18">
        <v>1.047933</v>
      </c>
      <c r="AI279" s="18">
        <v>8.263598</v>
      </c>
      <c r="AJ279" s="18">
        <v>9.7295</v>
      </c>
      <c r="AK279" s="18">
        <v>6.074441</v>
      </c>
      <c r="AL279" s="19" t="s">
        <v>58</v>
      </c>
      <c r="AM279" s="19"/>
      <c r="AN279" s="19"/>
      <c r="AO279" s="19"/>
      <c r="AP279" s="19"/>
      <c r="AQ279" s="19"/>
    </row>
    <row r="280" hidden="1">
      <c r="A280" s="22" t="s">
        <v>1817</v>
      </c>
      <c r="B280" s="22" t="s">
        <v>1828</v>
      </c>
      <c r="C280" s="22" t="s">
        <v>1812</v>
      </c>
      <c r="D280" s="22" t="s">
        <v>1829</v>
      </c>
      <c r="E280" s="22" t="s">
        <v>88</v>
      </c>
      <c r="F280" s="18">
        <v>52.0</v>
      </c>
      <c r="G280" s="18">
        <v>2.0</v>
      </c>
      <c r="H280" s="18">
        <v>125066.0</v>
      </c>
      <c r="I280" s="18">
        <v>926.0</v>
      </c>
      <c r="J280" s="18">
        <v>2243.717</v>
      </c>
      <c r="K280" s="18">
        <v>2115.233</v>
      </c>
      <c r="L280" s="18">
        <v>1998.62</v>
      </c>
      <c r="M280" s="18">
        <v>1400.741</v>
      </c>
      <c r="N280" s="18">
        <v>0.662216</v>
      </c>
      <c r="O280" s="18">
        <v>0.0</v>
      </c>
      <c r="P280" s="18">
        <v>8.848674</v>
      </c>
      <c r="Q280" s="18">
        <v>12.44582</v>
      </c>
      <c r="R280" s="18">
        <v>24.09307</v>
      </c>
      <c r="S280" s="18">
        <v>44.36782</v>
      </c>
      <c r="T280" s="18">
        <v>8.848674</v>
      </c>
      <c r="U280" s="18">
        <v>12.44582</v>
      </c>
      <c r="V280" s="18">
        <v>16.92151</v>
      </c>
      <c r="W280" s="18">
        <v>29.39018</v>
      </c>
      <c r="X280" s="18">
        <v>48.92297</v>
      </c>
      <c r="Y280" s="18">
        <v>49.19147</v>
      </c>
      <c r="Z280" s="18">
        <v>0.0</v>
      </c>
      <c r="AA280" s="18">
        <v>9.774237</v>
      </c>
      <c r="AB280" s="18">
        <v>10.6775</v>
      </c>
      <c r="AC280" s="18">
        <v>8.434128</v>
      </c>
      <c r="AD280" s="18">
        <v>22.41753</v>
      </c>
      <c r="AE280" s="18">
        <v>28.32267</v>
      </c>
      <c r="AF280" s="18">
        <v>37.69872</v>
      </c>
      <c r="AG280" s="18">
        <v>29.32677</v>
      </c>
      <c r="AH280" s="18">
        <v>1.047933</v>
      </c>
      <c r="AI280" s="18">
        <v>8.263598</v>
      </c>
      <c r="AJ280" s="18">
        <v>9.7295</v>
      </c>
      <c r="AK280" s="18">
        <v>6.074441</v>
      </c>
      <c r="AL280" s="19" t="s">
        <v>58</v>
      </c>
      <c r="AM280" s="19"/>
      <c r="AN280" s="19"/>
      <c r="AO280" s="19"/>
      <c r="AP280" s="19"/>
      <c r="AQ280" s="19"/>
    </row>
    <row r="281" hidden="1">
      <c r="A281" s="22" t="s">
        <v>1820</v>
      </c>
      <c r="B281" s="22" t="s">
        <v>1830</v>
      </c>
      <c r="C281" s="22" t="s">
        <v>1812</v>
      </c>
      <c r="D281" s="22" t="s">
        <v>1829</v>
      </c>
      <c r="E281" s="17">
        <v>46310.0</v>
      </c>
      <c r="F281" s="18">
        <v>34.0</v>
      </c>
      <c r="G281" s="18">
        <v>0.0</v>
      </c>
      <c r="H281" s="18">
        <v>19653.0</v>
      </c>
      <c r="I281" s="18">
        <v>0.0</v>
      </c>
      <c r="J281" s="18">
        <v>288.7081</v>
      </c>
      <c r="K281" s="18">
        <v>269.8921</v>
      </c>
      <c r="L281" s="18">
        <v>258.2046</v>
      </c>
      <c r="M281" s="18">
        <v>176.0311</v>
      </c>
      <c r="N281" s="18">
        <v>0.652228</v>
      </c>
      <c r="O281" s="18">
        <v>0.0</v>
      </c>
      <c r="P281" s="18">
        <v>0.0</v>
      </c>
      <c r="Q281" s="18">
        <v>2.074339</v>
      </c>
      <c r="R281" s="18">
        <v>4.34553</v>
      </c>
      <c r="S281" s="18">
        <v>9.13925</v>
      </c>
      <c r="T281" s="18">
        <v>2.074339</v>
      </c>
      <c r="U281" s="18">
        <v>2.47944</v>
      </c>
      <c r="V281" s="18">
        <v>3.443371</v>
      </c>
      <c r="W281" s="18">
        <v>7.561159</v>
      </c>
      <c r="X281" s="18">
        <v>9.920613</v>
      </c>
      <c r="Y281" s="18">
        <v>8.434128</v>
      </c>
      <c r="Z281" s="18">
        <v>0.0</v>
      </c>
      <c r="AA281" s="18">
        <v>9.774237</v>
      </c>
      <c r="AB281" s="18">
        <v>10.6775</v>
      </c>
      <c r="AC281" s="18">
        <v>8.434128</v>
      </c>
      <c r="AD281" s="18">
        <v>7.330146</v>
      </c>
      <c r="AE281" s="18">
        <v>9.305569</v>
      </c>
      <c r="AF281" s="18">
        <v>12.1656</v>
      </c>
      <c r="AG281" s="18">
        <v>10.93846</v>
      </c>
      <c r="AH281" s="18">
        <v>1.047933</v>
      </c>
      <c r="AI281" s="18">
        <v>8.263598</v>
      </c>
      <c r="AJ281" s="18">
        <v>9.7295</v>
      </c>
      <c r="AK281" s="18">
        <v>6.074441</v>
      </c>
      <c r="AL281" s="19" t="s">
        <v>58</v>
      </c>
      <c r="AM281" s="19"/>
      <c r="AN281" s="19"/>
      <c r="AO281" s="19"/>
      <c r="AP281" s="19"/>
      <c r="AQ281" s="19"/>
    </row>
    <row r="282" hidden="1">
      <c r="A282" s="22" t="s">
        <v>1811</v>
      </c>
      <c r="B282" s="22" t="s">
        <v>1831</v>
      </c>
      <c r="C282" s="22" t="s">
        <v>1812</v>
      </c>
      <c r="D282" s="22" t="s">
        <v>1829</v>
      </c>
      <c r="E282" s="22" t="s">
        <v>72</v>
      </c>
      <c r="F282" s="18">
        <v>29.0</v>
      </c>
      <c r="G282" s="18">
        <v>2.0</v>
      </c>
      <c r="H282" s="18">
        <v>27836.0</v>
      </c>
      <c r="I282" s="18">
        <v>80.0</v>
      </c>
      <c r="J282" s="18">
        <v>394.7032</v>
      </c>
      <c r="K282" s="18">
        <v>343.485</v>
      </c>
      <c r="L282" s="18">
        <v>343.7875</v>
      </c>
      <c r="M282" s="18">
        <v>252.6692</v>
      </c>
      <c r="N282" s="18">
        <v>0.735605</v>
      </c>
      <c r="O282" s="18">
        <v>0.0</v>
      </c>
      <c r="P282" s="18">
        <v>0.0</v>
      </c>
      <c r="Q282" s="18">
        <v>0.878205</v>
      </c>
      <c r="R282" s="18">
        <v>4.715091</v>
      </c>
      <c r="S282" s="18">
        <v>12.78325</v>
      </c>
      <c r="T282" s="18">
        <v>0.878205</v>
      </c>
      <c r="U282" s="18">
        <v>2.141093</v>
      </c>
      <c r="V282" s="18">
        <v>3.514856</v>
      </c>
      <c r="W282" s="18">
        <v>8.207438</v>
      </c>
      <c r="X282" s="18">
        <v>16.94995</v>
      </c>
      <c r="Y282" s="18">
        <v>12.72167</v>
      </c>
      <c r="Z282" s="18">
        <v>0.0</v>
      </c>
      <c r="AA282" s="18">
        <v>9.774237</v>
      </c>
      <c r="AB282" s="18">
        <v>10.6775</v>
      </c>
      <c r="AC282" s="18">
        <v>8.434128</v>
      </c>
      <c r="AD282" s="18">
        <v>4.348247</v>
      </c>
      <c r="AE282" s="18">
        <v>5.198656</v>
      </c>
      <c r="AF282" s="18">
        <v>7.050433</v>
      </c>
      <c r="AG282" s="18">
        <v>4.266037</v>
      </c>
      <c r="AH282" s="18">
        <v>1.047933</v>
      </c>
      <c r="AI282" s="18">
        <v>8.263598</v>
      </c>
      <c r="AJ282" s="18">
        <v>9.7295</v>
      </c>
      <c r="AK282" s="18">
        <v>6.074441</v>
      </c>
      <c r="AL282" s="19" t="s">
        <v>58</v>
      </c>
      <c r="AM282" s="19"/>
      <c r="AN282" s="19"/>
      <c r="AO282" s="19"/>
      <c r="AP282" s="19"/>
      <c r="AQ282" s="19"/>
    </row>
    <row r="283" hidden="1">
      <c r="A283" s="22" t="s">
        <v>1823</v>
      </c>
      <c r="B283" s="22" t="s">
        <v>1832</v>
      </c>
      <c r="C283" s="22" t="s">
        <v>1812</v>
      </c>
      <c r="D283" s="22" t="s">
        <v>1829</v>
      </c>
      <c r="E283" s="22" t="s">
        <v>75</v>
      </c>
      <c r="F283" s="18">
        <v>16.0</v>
      </c>
      <c r="G283" s="18">
        <v>0.0</v>
      </c>
      <c r="H283" s="18">
        <v>7961.0</v>
      </c>
      <c r="I283" s="18">
        <v>0.0</v>
      </c>
      <c r="J283" s="18">
        <v>101.2156</v>
      </c>
      <c r="K283" s="18">
        <v>86.18855</v>
      </c>
      <c r="L283" s="18">
        <v>73.80674</v>
      </c>
      <c r="M283" s="18">
        <v>62.22192</v>
      </c>
      <c r="N283" s="18">
        <v>0.721928</v>
      </c>
      <c r="O283" s="18">
        <v>0.0</v>
      </c>
      <c r="P283" s="18">
        <v>0.0</v>
      </c>
      <c r="Q283" s="18">
        <v>0.333333</v>
      </c>
      <c r="R283" s="18">
        <v>1.265571</v>
      </c>
      <c r="S283" s="18">
        <v>5.921292</v>
      </c>
      <c r="T283" s="18">
        <v>0.333333</v>
      </c>
      <c r="U283" s="18">
        <v>0.521825</v>
      </c>
      <c r="V283" s="18">
        <v>0.6</v>
      </c>
      <c r="W283" s="18">
        <v>5.135431</v>
      </c>
      <c r="X283" s="18">
        <v>7.986176</v>
      </c>
      <c r="Y283" s="18">
        <v>5.069915</v>
      </c>
      <c r="Z283" s="18">
        <v>0.0</v>
      </c>
      <c r="AA283" s="18">
        <v>9.774237</v>
      </c>
      <c r="AB283" s="18">
        <v>10.6775</v>
      </c>
      <c r="AC283" s="18">
        <v>8.434128</v>
      </c>
      <c r="AD283" s="18">
        <v>3.033684</v>
      </c>
      <c r="AE283" s="18">
        <v>5.135431</v>
      </c>
      <c r="AF283" s="18">
        <v>5.473924</v>
      </c>
      <c r="AG283" s="18">
        <v>5.275243</v>
      </c>
      <c r="AH283" s="18">
        <v>1.047933</v>
      </c>
      <c r="AI283" s="18">
        <v>8.263598</v>
      </c>
      <c r="AJ283" s="18">
        <v>9.7295</v>
      </c>
      <c r="AK283" s="18">
        <v>6.074441</v>
      </c>
      <c r="AL283" s="19" t="s">
        <v>58</v>
      </c>
      <c r="AM283" s="19"/>
      <c r="AN283" s="19"/>
      <c r="AO283" s="19"/>
      <c r="AP283" s="19"/>
      <c r="AQ283" s="19"/>
    </row>
    <row r="284" hidden="1">
      <c r="A284" s="22" t="s">
        <v>1813</v>
      </c>
      <c r="B284" s="22" t="s">
        <v>1833</v>
      </c>
      <c r="C284" s="22" t="s">
        <v>1812</v>
      </c>
      <c r="D284" s="22" t="s">
        <v>1829</v>
      </c>
      <c r="E284" s="22" t="s">
        <v>60</v>
      </c>
      <c r="F284" s="18">
        <v>39.0</v>
      </c>
      <c r="G284" s="18">
        <v>11.0</v>
      </c>
      <c r="H284" s="18">
        <v>80283.0</v>
      </c>
      <c r="I284" s="18">
        <v>71795.0</v>
      </c>
      <c r="J284" s="18">
        <v>62.41948</v>
      </c>
      <c r="K284" s="18">
        <v>48.71939</v>
      </c>
      <c r="L284" s="18">
        <v>44.28239</v>
      </c>
      <c r="M284" s="18">
        <v>44.34753</v>
      </c>
      <c r="N284" s="18">
        <v>0.910264</v>
      </c>
      <c r="O284" s="18">
        <v>0.0</v>
      </c>
      <c r="P284" s="18">
        <v>0.0</v>
      </c>
      <c r="Q284" s="18">
        <v>0.0</v>
      </c>
      <c r="R284" s="18">
        <v>0.0</v>
      </c>
      <c r="S284" s="18">
        <v>0.366667</v>
      </c>
      <c r="T284" s="18">
        <v>0.320513</v>
      </c>
      <c r="U284" s="18">
        <v>0.366667</v>
      </c>
      <c r="V284" s="18">
        <v>0.377513</v>
      </c>
      <c r="W284" s="18">
        <v>1.737493</v>
      </c>
      <c r="X284" s="18">
        <v>3.0</v>
      </c>
      <c r="Y284" s="18">
        <v>1.159985</v>
      </c>
      <c r="Z284" s="18">
        <v>0.0</v>
      </c>
      <c r="AA284" s="18">
        <v>9.774237</v>
      </c>
      <c r="AB284" s="18">
        <v>10.6775</v>
      </c>
      <c r="AC284" s="18">
        <v>8.434128</v>
      </c>
      <c r="AD284" s="18">
        <v>1.363137</v>
      </c>
      <c r="AE284" s="18">
        <v>2.771641</v>
      </c>
      <c r="AF284" s="18">
        <v>3.601276</v>
      </c>
      <c r="AG284" s="18">
        <v>2.685376</v>
      </c>
      <c r="AH284" s="18">
        <v>1.047933</v>
      </c>
      <c r="AI284" s="18">
        <v>8.263598</v>
      </c>
      <c r="AJ284" s="18">
        <v>9.7295</v>
      </c>
      <c r="AK284" s="18">
        <v>6.074441</v>
      </c>
      <c r="AL284" s="19" t="s">
        <v>58</v>
      </c>
      <c r="AM284" s="19"/>
      <c r="AN284" s="19"/>
      <c r="AO284" s="19"/>
      <c r="AP284" s="19"/>
      <c r="AQ284" s="19"/>
    </row>
    <row r="285" hidden="1">
      <c r="A285" s="22" t="s">
        <v>1814</v>
      </c>
      <c r="B285" s="22" t="s">
        <v>1834</v>
      </c>
      <c r="C285" s="22" t="s">
        <v>1812</v>
      </c>
      <c r="D285" s="22" t="s">
        <v>1829</v>
      </c>
      <c r="E285" s="20">
        <v>46300.0</v>
      </c>
      <c r="F285" s="18">
        <v>33.0</v>
      </c>
      <c r="G285" s="18">
        <v>1.0</v>
      </c>
      <c r="H285" s="18">
        <v>31256.0</v>
      </c>
      <c r="I285" s="18">
        <v>74.0</v>
      </c>
      <c r="J285" s="18">
        <v>484.5049</v>
      </c>
      <c r="K285" s="18">
        <v>446.5053</v>
      </c>
      <c r="L285" s="18">
        <v>410.6783</v>
      </c>
      <c r="M285" s="18">
        <v>302.5782</v>
      </c>
      <c r="N285" s="18">
        <v>0.677659</v>
      </c>
      <c r="O285" s="18">
        <v>2.153653</v>
      </c>
      <c r="P285" s="18">
        <v>2.462747</v>
      </c>
      <c r="Q285" s="18">
        <v>3.308822</v>
      </c>
      <c r="R285" s="18">
        <v>12.1689</v>
      </c>
      <c r="S285" s="18">
        <v>18.4776</v>
      </c>
      <c r="T285" s="18">
        <v>2.462747</v>
      </c>
      <c r="U285" s="18">
        <v>3.308822</v>
      </c>
      <c r="V285" s="18">
        <v>4.647899</v>
      </c>
      <c r="W285" s="18">
        <v>14.20459</v>
      </c>
      <c r="X285" s="18">
        <v>29.58495</v>
      </c>
      <c r="Y285" s="18">
        <v>20.29569</v>
      </c>
      <c r="Z285" s="18">
        <v>0.0</v>
      </c>
      <c r="AA285" s="18">
        <v>9.774237</v>
      </c>
      <c r="AB285" s="18">
        <v>10.6775</v>
      </c>
      <c r="AC285" s="18">
        <v>8.434128</v>
      </c>
      <c r="AD285" s="18">
        <v>8.699537</v>
      </c>
      <c r="AE285" s="18">
        <v>11.20822</v>
      </c>
      <c r="AF285" s="18">
        <v>16.37755</v>
      </c>
      <c r="AG285" s="18">
        <v>10.58774</v>
      </c>
      <c r="AH285" s="18">
        <v>1.047933</v>
      </c>
      <c r="AI285" s="18">
        <v>8.263598</v>
      </c>
      <c r="AJ285" s="18">
        <v>9.7295</v>
      </c>
      <c r="AK285" s="18">
        <v>6.074441</v>
      </c>
      <c r="AL285" s="19" t="s">
        <v>58</v>
      </c>
      <c r="AM285" s="19"/>
      <c r="AN285" s="19"/>
      <c r="AO285" s="19"/>
      <c r="AP285" s="19"/>
      <c r="AQ285" s="19"/>
    </row>
    <row r="286" hidden="1">
      <c r="A286" s="22" t="s">
        <v>1816</v>
      </c>
      <c r="B286" s="22" t="s">
        <v>1835</v>
      </c>
      <c r="C286" s="22" t="s">
        <v>1812</v>
      </c>
      <c r="D286" s="22" t="s">
        <v>1829</v>
      </c>
      <c r="E286" s="22" t="s">
        <v>62</v>
      </c>
      <c r="F286" s="18">
        <v>27.0</v>
      </c>
      <c r="G286" s="18">
        <v>27.0</v>
      </c>
      <c r="H286" s="18">
        <v>2895.0</v>
      </c>
      <c r="I286" s="18">
        <v>2895.0</v>
      </c>
      <c r="J286" s="18">
        <v>0.0</v>
      </c>
      <c r="K286" s="18">
        <v>0.0</v>
      </c>
      <c r="L286" s="18">
        <v>0.0</v>
      </c>
      <c r="M286" s="18">
        <v>0.0</v>
      </c>
      <c r="N286" s="18">
        <v>0.0</v>
      </c>
      <c r="O286" s="18">
        <v>0.0</v>
      </c>
      <c r="P286" s="18">
        <v>0.0</v>
      </c>
      <c r="Q286" s="18">
        <v>0.0</v>
      </c>
      <c r="R286" s="18">
        <v>0.0</v>
      </c>
      <c r="S286" s="18">
        <v>0.0</v>
      </c>
      <c r="T286" s="18">
        <v>0.0</v>
      </c>
      <c r="U286" s="18">
        <v>0.0</v>
      </c>
      <c r="V286" s="18">
        <v>0.0</v>
      </c>
      <c r="W286" s="18">
        <v>0.0</v>
      </c>
      <c r="X286" s="18">
        <v>0.0</v>
      </c>
      <c r="Y286" s="18">
        <v>0.0</v>
      </c>
      <c r="Z286" s="18">
        <v>0.0</v>
      </c>
      <c r="AA286" s="18">
        <v>9.774237</v>
      </c>
      <c r="AB286" s="18">
        <v>10.6775</v>
      </c>
      <c r="AC286" s="18">
        <v>8.434128</v>
      </c>
      <c r="AD286" s="18">
        <v>0.0</v>
      </c>
      <c r="AE286" s="18">
        <v>0.0</v>
      </c>
      <c r="AF286" s="18">
        <v>0.0</v>
      </c>
      <c r="AG286" s="18">
        <v>0.0</v>
      </c>
      <c r="AH286" s="18">
        <v>1.047933</v>
      </c>
      <c r="AI286" s="18">
        <v>8.263598</v>
      </c>
      <c r="AJ286" s="18">
        <v>9.7295</v>
      </c>
      <c r="AK286" s="18">
        <v>6.074441</v>
      </c>
      <c r="AL286" s="19" t="s">
        <v>58</v>
      </c>
      <c r="AM286" s="19"/>
      <c r="AN286" s="19"/>
      <c r="AO286" s="19"/>
      <c r="AP286" s="19"/>
      <c r="AQ286" s="19"/>
    </row>
    <row r="287" hidden="1">
      <c r="A287" s="22" t="s">
        <v>554</v>
      </c>
      <c r="B287" s="22" t="s">
        <v>555</v>
      </c>
      <c r="C287" s="22" t="s">
        <v>535</v>
      </c>
      <c r="D287" s="22" t="s">
        <v>556</v>
      </c>
      <c r="E287" s="22" t="s">
        <v>88</v>
      </c>
      <c r="F287" s="18">
        <v>0.0</v>
      </c>
      <c r="G287" s="18">
        <v>0.0</v>
      </c>
      <c r="H287" s="18">
        <v>0.0</v>
      </c>
      <c r="I287" s="18">
        <v>0.0</v>
      </c>
      <c r="J287" s="18">
        <v>0.0</v>
      </c>
      <c r="K287" s="18">
        <v>0.0</v>
      </c>
      <c r="L287" s="18">
        <v>0.1</v>
      </c>
      <c r="M287" s="18">
        <v>0.0</v>
      </c>
      <c r="N287" s="18">
        <v>0.0</v>
      </c>
      <c r="O287" s="18">
        <v>0.0</v>
      </c>
      <c r="P287" s="18">
        <v>0.0</v>
      </c>
      <c r="Q287" s="18">
        <v>0.0</v>
      </c>
      <c r="R287" s="18">
        <v>0.0</v>
      </c>
      <c r="S287" s="18">
        <v>0.0</v>
      </c>
      <c r="T287" s="18">
        <v>0.0</v>
      </c>
      <c r="U287" s="18">
        <v>0.0</v>
      </c>
      <c r="V287" s="18">
        <v>0.0</v>
      </c>
      <c r="W287" s="18">
        <v>0.0</v>
      </c>
      <c r="X287" s="18">
        <v>0.0</v>
      </c>
      <c r="Y287" s="18">
        <v>0.0</v>
      </c>
      <c r="Z287" s="18">
        <v>2.02467</v>
      </c>
      <c r="AA287" s="18">
        <v>2.30732</v>
      </c>
      <c r="AB287" s="18">
        <v>3.254285</v>
      </c>
      <c r="AC287" s="18">
        <v>2.661262</v>
      </c>
      <c r="AD287" s="18">
        <v>0.0</v>
      </c>
      <c r="AE287" s="18">
        <v>96.94173</v>
      </c>
      <c r="AF287" s="18">
        <v>16.15696</v>
      </c>
      <c r="AG287" s="18">
        <v>0.0</v>
      </c>
      <c r="AH287" s="18">
        <v>3.3173</v>
      </c>
      <c r="AI287" s="18">
        <v>3.964523</v>
      </c>
      <c r="AJ287" s="18">
        <v>6.529036</v>
      </c>
      <c r="AK287" s="18">
        <v>4.965673</v>
      </c>
      <c r="AL287" s="19" t="s">
        <v>58</v>
      </c>
      <c r="AM287" s="19"/>
      <c r="AN287" s="19"/>
      <c r="AO287" s="19"/>
      <c r="AP287" s="19"/>
      <c r="AQ287" s="19"/>
    </row>
    <row r="288" hidden="1">
      <c r="A288" s="22" t="s">
        <v>533</v>
      </c>
      <c r="B288" s="22" t="s">
        <v>557</v>
      </c>
      <c r="C288" s="22" t="s">
        <v>535</v>
      </c>
      <c r="D288" s="22" t="s">
        <v>556</v>
      </c>
      <c r="E288" s="20">
        <v>46310.0</v>
      </c>
      <c r="F288" s="18">
        <v>9.0</v>
      </c>
      <c r="G288" s="18">
        <v>0.0</v>
      </c>
      <c r="H288" s="18">
        <v>3057.0</v>
      </c>
      <c r="I288" s="18">
        <v>0.0</v>
      </c>
      <c r="J288" s="18">
        <v>28.214</v>
      </c>
      <c r="K288" s="18">
        <v>27.36299</v>
      </c>
      <c r="L288" s="18">
        <v>27.35711</v>
      </c>
      <c r="M288" s="18">
        <v>20.747</v>
      </c>
      <c r="N288" s="18">
        <v>0.758214</v>
      </c>
      <c r="O288" s="18">
        <v>0.503704</v>
      </c>
      <c r="P288" s="18">
        <v>0.5855</v>
      </c>
      <c r="Q288" s="18">
        <v>1.585498</v>
      </c>
      <c r="R288" s="18">
        <v>1.68412</v>
      </c>
      <c r="S288" s="18">
        <v>2.25717</v>
      </c>
      <c r="T288" s="18">
        <v>0.503704</v>
      </c>
      <c r="U288" s="18">
        <v>0.5855</v>
      </c>
      <c r="V288" s="18">
        <v>1.585498</v>
      </c>
      <c r="W288" s="18">
        <v>1.68412</v>
      </c>
      <c r="X288" s="18">
        <v>2.25717</v>
      </c>
      <c r="Y288" s="18">
        <v>3.908998</v>
      </c>
      <c r="Z288" s="18">
        <v>2.02467</v>
      </c>
      <c r="AA288" s="18">
        <v>2.30732</v>
      </c>
      <c r="AB288" s="18">
        <v>3.254285</v>
      </c>
      <c r="AC288" s="18">
        <v>2.661262</v>
      </c>
      <c r="AD288" s="18">
        <v>4.894091</v>
      </c>
      <c r="AE288" s="18">
        <v>5.226643</v>
      </c>
      <c r="AF288" s="18">
        <v>7.986467</v>
      </c>
      <c r="AG288" s="18">
        <v>7.2494</v>
      </c>
      <c r="AH288" s="18">
        <v>3.3173</v>
      </c>
      <c r="AI288" s="18">
        <v>3.964523</v>
      </c>
      <c r="AJ288" s="18">
        <v>6.529036</v>
      </c>
      <c r="AK288" s="18">
        <v>4.965673</v>
      </c>
      <c r="AL288" s="19" t="s">
        <v>58</v>
      </c>
      <c r="AM288" s="19"/>
      <c r="AN288" s="19"/>
      <c r="AO288" s="19"/>
      <c r="AP288" s="19"/>
      <c r="AQ288" s="19"/>
    </row>
    <row r="289" hidden="1">
      <c r="A289" s="22" t="s">
        <v>537</v>
      </c>
      <c r="B289" s="22" t="s">
        <v>558</v>
      </c>
      <c r="C289" s="22" t="s">
        <v>535</v>
      </c>
      <c r="D289" s="22" t="s">
        <v>556</v>
      </c>
      <c r="E289" s="22" t="s">
        <v>72</v>
      </c>
      <c r="F289" s="18">
        <v>16.0</v>
      </c>
      <c r="G289" s="18">
        <v>0.0</v>
      </c>
      <c r="H289" s="18">
        <v>5343.0</v>
      </c>
      <c r="I289" s="18">
        <v>0.0</v>
      </c>
      <c r="J289" s="18">
        <v>78.53661</v>
      </c>
      <c r="K289" s="18">
        <v>73.95787</v>
      </c>
      <c r="L289" s="18">
        <v>78.2598</v>
      </c>
      <c r="M289" s="18">
        <v>50.22011</v>
      </c>
      <c r="N289" s="18">
        <v>0.679037</v>
      </c>
      <c r="O289" s="18">
        <v>0.433333</v>
      </c>
      <c r="P289" s="18">
        <v>0.573819</v>
      </c>
      <c r="Q289" s="18">
        <v>0.937037</v>
      </c>
      <c r="R289" s="18">
        <v>2.30732</v>
      </c>
      <c r="S289" s="18">
        <v>8.248757</v>
      </c>
      <c r="T289" s="18">
        <v>0.433333</v>
      </c>
      <c r="U289" s="18">
        <v>0.573819</v>
      </c>
      <c r="V289" s="18">
        <v>0.937037</v>
      </c>
      <c r="W289" s="18">
        <v>2.30732</v>
      </c>
      <c r="X289" s="18">
        <v>8.248757</v>
      </c>
      <c r="Y289" s="18">
        <v>6.163156</v>
      </c>
      <c r="Z289" s="18">
        <v>2.02467</v>
      </c>
      <c r="AA289" s="18">
        <v>2.30732</v>
      </c>
      <c r="AB289" s="18">
        <v>3.254285</v>
      </c>
      <c r="AC289" s="18">
        <v>2.661262</v>
      </c>
      <c r="AD289" s="18">
        <v>5.052628</v>
      </c>
      <c r="AE289" s="18">
        <v>5.052628</v>
      </c>
      <c r="AF289" s="18">
        <v>7.842166</v>
      </c>
      <c r="AG289" s="18">
        <v>6.218119</v>
      </c>
      <c r="AH289" s="18">
        <v>3.3173</v>
      </c>
      <c r="AI289" s="18">
        <v>3.964523</v>
      </c>
      <c r="AJ289" s="18">
        <v>6.529036</v>
      </c>
      <c r="AK289" s="18">
        <v>4.965673</v>
      </c>
      <c r="AL289" s="19" t="s">
        <v>58</v>
      </c>
      <c r="AM289" s="19"/>
      <c r="AN289" s="19"/>
      <c r="AO289" s="19"/>
      <c r="AP289" s="19"/>
      <c r="AQ289" s="19"/>
    </row>
    <row r="290" hidden="1">
      <c r="A290" s="22" t="s">
        <v>539</v>
      </c>
      <c r="B290" s="22" t="s">
        <v>559</v>
      </c>
      <c r="C290" s="22" t="s">
        <v>535</v>
      </c>
      <c r="D290" s="22" t="s">
        <v>556</v>
      </c>
      <c r="E290" s="22" t="s">
        <v>75</v>
      </c>
      <c r="F290" s="18">
        <v>7.0</v>
      </c>
      <c r="G290" s="18">
        <v>2.0</v>
      </c>
      <c r="H290" s="18">
        <v>1446.0</v>
      </c>
      <c r="I290" s="18">
        <v>11.0</v>
      </c>
      <c r="J290" s="18">
        <v>12.92912</v>
      </c>
      <c r="K290" s="18">
        <v>13.30631</v>
      </c>
      <c r="L290" s="18">
        <v>13.18568</v>
      </c>
      <c r="M290" s="18">
        <v>4.011949</v>
      </c>
      <c r="N290" s="18">
        <v>0.301507</v>
      </c>
      <c r="O290" s="18">
        <v>1.641593</v>
      </c>
      <c r="P290" s="18">
        <v>2.127875</v>
      </c>
      <c r="Q290" s="18">
        <v>2.127875</v>
      </c>
      <c r="R290" s="18">
        <v>2.380998</v>
      </c>
      <c r="S290" s="18">
        <v>3.143895</v>
      </c>
      <c r="T290" s="18">
        <v>1.641593</v>
      </c>
      <c r="U290" s="18">
        <v>2.127875</v>
      </c>
      <c r="V290" s="18">
        <v>2.127875</v>
      </c>
      <c r="W290" s="18">
        <v>2.380998</v>
      </c>
      <c r="X290" s="18">
        <v>3.143895</v>
      </c>
      <c r="Y290" s="18">
        <v>2.661262</v>
      </c>
      <c r="Z290" s="18">
        <v>2.02467</v>
      </c>
      <c r="AA290" s="18">
        <v>2.30732</v>
      </c>
      <c r="AB290" s="18">
        <v>3.254285</v>
      </c>
      <c r="AC290" s="18">
        <v>2.661262</v>
      </c>
      <c r="AD290" s="18">
        <v>3.710598</v>
      </c>
      <c r="AE290" s="18">
        <v>3.710598</v>
      </c>
      <c r="AF290" s="18">
        <v>5.805307</v>
      </c>
      <c r="AG290" s="18">
        <v>6.24393</v>
      </c>
      <c r="AH290" s="18">
        <v>3.3173</v>
      </c>
      <c r="AI290" s="18">
        <v>3.964523</v>
      </c>
      <c r="AJ290" s="18">
        <v>6.529036</v>
      </c>
      <c r="AK290" s="18">
        <v>4.965673</v>
      </c>
      <c r="AL290" s="19" t="s">
        <v>58</v>
      </c>
      <c r="AM290" s="19"/>
      <c r="AN290" s="19"/>
      <c r="AO290" s="19"/>
      <c r="AP290" s="19"/>
      <c r="AQ290" s="19"/>
    </row>
    <row r="291" hidden="1">
      <c r="A291" s="22" t="s">
        <v>541</v>
      </c>
      <c r="B291" s="22" t="s">
        <v>560</v>
      </c>
      <c r="C291" s="22" t="s">
        <v>535</v>
      </c>
      <c r="D291" s="22" t="s">
        <v>556</v>
      </c>
      <c r="E291" s="22" t="s">
        <v>60</v>
      </c>
      <c r="F291" s="18">
        <v>24.0</v>
      </c>
      <c r="G291" s="18">
        <v>2.0</v>
      </c>
      <c r="H291" s="18">
        <v>5323.0</v>
      </c>
      <c r="I291" s="18">
        <v>8.0</v>
      </c>
      <c r="J291" s="18">
        <v>48.36938</v>
      </c>
      <c r="K291" s="18">
        <v>45.39692</v>
      </c>
      <c r="L291" s="18">
        <v>44.51031</v>
      </c>
      <c r="M291" s="18">
        <v>21.02865</v>
      </c>
      <c r="N291" s="18">
        <v>0.463218</v>
      </c>
      <c r="O291" s="18">
        <v>0.233333</v>
      </c>
      <c r="P291" s="18">
        <v>0.8</v>
      </c>
      <c r="Q291" s="18">
        <v>1.003895</v>
      </c>
      <c r="R291" s="18">
        <v>1.986851</v>
      </c>
      <c r="S291" s="18">
        <v>2.988626</v>
      </c>
      <c r="T291" s="18">
        <v>0.8</v>
      </c>
      <c r="U291" s="18">
        <v>1.003895</v>
      </c>
      <c r="V291" s="18">
        <v>1.156735</v>
      </c>
      <c r="W291" s="18">
        <v>2.031591</v>
      </c>
      <c r="X291" s="18">
        <v>3.045028</v>
      </c>
      <c r="Y291" s="18">
        <v>2.063496</v>
      </c>
      <c r="Z291" s="18">
        <v>2.02467</v>
      </c>
      <c r="AA291" s="18">
        <v>2.30732</v>
      </c>
      <c r="AB291" s="18">
        <v>3.254285</v>
      </c>
      <c r="AC291" s="18">
        <v>2.661262</v>
      </c>
      <c r="AD291" s="18">
        <v>2.441446</v>
      </c>
      <c r="AE291" s="18">
        <v>2.513386</v>
      </c>
      <c r="AF291" s="18">
        <v>4.153756</v>
      </c>
      <c r="AG291" s="18">
        <v>2.063496</v>
      </c>
      <c r="AH291" s="18">
        <v>3.3173</v>
      </c>
      <c r="AI291" s="18">
        <v>3.964523</v>
      </c>
      <c r="AJ291" s="18">
        <v>6.529036</v>
      </c>
      <c r="AK291" s="18">
        <v>4.965673</v>
      </c>
      <c r="AL291" s="19" t="s">
        <v>58</v>
      </c>
      <c r="AM291" s="19"/>
      <c r="AN291" s="19"/>
      <c r="AO291" s="19"/>
      <c r="AP291" s="19"/>
      <c r="AQ291" s="19"/>
    </row>
    <row r="292" hidden="1">
      <c r="A292" s="22" t="s">
        <v>543</v>
      </c>
      <c r="B292" s="22" t="s">
        <v>561</v>
      </c>
      <c r="C292" s="22" t="s">
        <v>535</v>
      </c>
      <c r="D292" s="22" t="s">
        <v>556</v>
      </c>
      <c r="E292" s="20">
        <v>46300.0</v>
      </c>
      <c r="F292" s="18">
        <v>14.0</v>
      </c>
      <c r="G292" s="18">
        <v>2.0</v>
      </c>
      <c r="H292" s="18">
        <v>3770.0</v>
      </c>
      <c r="I292" s="18">
        <v>8.0</v>
      </c>
      <c r="J292" s="18">
        <v>42.61716</v>
      </c>
      <c r="K292" s="18">
        <v>44.99585</v>
      </c>
      <c r="L292" s="18">
        <v>46.68822</v>
      </c>
      <c r="M292" s="18">
        <v>21.47952</v>
      </c>
      <c r="N292" s="18">
        <v>0.477367</v>
      </c>
      <c r="O292" s="18">
        <v>0.5333</v>
      </c>
      <c r="P292" s="18">
        <v>0.637436</v>
      </c>
      <c r="Q292" s="18">
        <v>1.0</v>
      </c>
      <c r="R292" s="18">
        <v>3.586658</v>
      </c>
      <c r="S292" s="18">
        <v>5.645294</v>
      </c>
      <c r="T292" s="18">
        <v>0.637436</v>
      </c>
      <c r="U292" s="18">
        <v>1.0</v>
      </c>
      <c r="V292" s="18">
        <v>1.597644</v>
      </c>
      <c r="W292" s="18">
        <v>3.604045</v>
      </c>
      <c r="X292" s="18">
        <v>5.645294</v>
      </c>
      <c r="Y292" s="18">
        <v>3.461219</v>
      </c>
      <c r="Z292" s="18">
        <v>2.02467</v>
      </c>
      <c r="AA292" s="18">
        <v>2.30732</v>
      </c>
      <c r="AB292" s="18">
        <v>3.254285</v>
      </c>
      <c r="AC292" s="18">
        <v>2.661262</v>
      </c>
      <c r="AD292" s="18">
        <v>4.184219</v>
      </c>
      <c r="AE292" s="18">
        <v>5.641307</v>
      </c>
      <c r="AF292" s="18">
        <v>9.07508</v>
      </c>
      <c r="AG292" s="18">
        <v>5.477437</v>
      </c>
      <c r="AH292" s="18">
        <v>3.3173</v>
      </c>
      <c r="AI292" s="18">
        <v>3.964523</v>
      </c>
      <c r="AJ292" s="18">
        <v>6.529036</v>
      </c>
      <c r="AK292" s="18">
        <v>4.965673</v>
      </c>
      <c r="AL292" s="19" t="s">
        <v>58</v>
      </c>
      <c r="AM292" s="19"/>
      <c r="AN292" s="19"/>
      <c r="AO292" s="19"/>
      <c r="AP292" s="19"/>
      <c r="AQ292" s="19"/>
    </row>
    <row r="293" hidden="1">
      <c r="A293" s="22" t="s">
        <v>545</v>
      </c>
      <c r="B293" s="22" t="s">
        <v>562</v>
      </c>
      <c r="C293" s="22" t="s">
        <v>535</v>
      </c>
      <c r="D293" s="22" t="s">
        <v>556</v>
      </c>
      <c r="E293" s="22" t="s">
        <v>62</v>
      </c>
      <c r="F293" s="18">
        <v>2.0</v>
      </c>
      <c r="G293" s="18">
        <v>2.0</v>
      </c>
      <c r="H293" s="18">
        <v>131.0</v>
      </c>
      <c r="I293" s="18">
        <v>131.0</v>
      </c>
      <c r="J293" s="18">
        <v>0.0</v>
      </c>
      <c r="K293" s="18">
        <v>0.0</v>
      </c>
      <c r="L293" s="18">
        <v>0.0</v>
      </c>
      <c r="M293" s="18">
        <v>0.0</v>
      </c>
      <c r="N293" s="18">
        <v>0.0</v>
      </c>
      <c r="O293" s="18">
        <v>0.0</v>
      </c>
      <c r="P293" s="18">
        <v>0.0</v>
      </c>
      <c r="Q293" s="18">
        <v>0.0</v>
      </c>
      <c r="R293" s="18">
        <v>0.0</v>
      </c>
      <c r="S293" s="18">
        <v>0.0</v>
      </c>
      <c r="T293" s="18">
        <v>0.0</v>
      </c>
      <c r="U293" s="18">
        <v>0.0</v>
      </c>
      <c r="V293" s="18">
        <v>0.0</v>
      </c>
      <c r="W293" s="18">
        <v>0.0</v>
      </c>
      <c r="X293" s="18">
        <v>0.0</v>
      </c>
      <c r="Y293" s="18">
        <v>0.0</v>
      </c>
      <c r="Z293" s="18">
        <v>2.02467</v>
      </c>
      <c r="AA293" s="18">
        <v>2.30732</v>
      </c>
      <c r="AB293" s="18">
        <v>3.254285</v>
      </c>
      <c r="AC293" s="18">
        <v>2.661262</v>
      </c>
      <c r="AD293" s="18">
        <v>0.0</v>
      </c>
      <c r="AE293" s="18">
        <v>0.0</v>
      </c>
      <c r="AF293" s="18">
        <v>0.0</v>
      </c>
      <c r="AG293" s="18">
        <v>0.0</v>
      </c>
      <c r="AH293" s="18">
        <v>3.3173</v>
      </c>
      <c r="AI293" s="18">
        <v>3.964523</v>
      </c>
      <c r="AJ293" s="18">
        <v>6.529036</v>
      </c>
      <c r="AK293" s="18">
        <v>4.965673</v>
      </c>
      <c r="AL293" s="19" t="s">
        <v>58</v>
      </c>
      <c r="AM293" s="19"/>
      <c r="AN293" s="19"/>
      <c r="AO293" s="19"/>
      <c r="AP293" s="19"/>
      <c r="AQ293" s="19"/>
    </row>
    <row r="294" hidden="1">
      <c r="A294" s="22" t="s">
        <v>849</v>
      </c>
      <c r="B294" s="22" t="s">
        <v>870</v>
      </c>
      <c r="C294" s="22" t="s">
        <v>851</v>
      </c>
      <c r="D294" s="22" t="s">
        <v>871</v>
      </c>
      <c r="E294" s="22" t="s">
        <v>62</v>
      </c>
      <c r="F294" s="18">
        <v>0.0</v>
      </c>
      <c r="G294" s="18">
        <v>0.0</v>
      </c>
      <c r="H294" s="18">
        <v>0.0</v>
      </c>
      <c r="I294" s="18">
        <v>0.0</v>
      </c>
      <c r="J294" s="18">
        <v>0.0</v>
      </c>
      <c r="K294" s="18">
        <v>0.0</v>
      </c>
      <c r="L294" s="18">
        <v>0.0</v>
      </c>
      <c r="M294" s="18">
        <v>0.0</v>
      </c>
      <c r="N294" s="18">
        <v>0.0</v>
      </c>
      <c r="O294" s="18">
        <v>0.0</v>
      </c>
      <c r="P294" s="18">
        <v>0.0</v>
      </c>
      <c r="Q294" s="18">
        <v>0.0</v>
      </c>
      <c r="R294" s="18">
        <v>0.0</v>
      </c>
      <c r="S294" s="18">
        <v>0.0</v>
      </c>
      <c r="T294" s="18">
        <v>0.0</v>
      </c>
      <c r="U294" s="18">
        <v>0.0</v>
      </c>
      <c r="V294" s="18">
        <v>0.0</v>
      </c>
      <c r="W294" s="18">
        <v>0.0</v>
      </c>
      <c r="X294" s="18">
        <v>0.0</v>
      </c>
      <c r="Y294" s="18">
        <v>0.0</v>
      </c>
      <c r="Z294" s="18">
        <v>0.0</v>
      </c>
      <c r="AA294" s="18">
        <v>0.0</v>
      </c>
      <c r="AB294" s="18">
        <v>0.0</v>
      </c>
      <c r="AC294" s="18">
        <v>0.0</v>
      </c>
      <c r="AD294" s="18">
        <v>0.0</v>
      </c>
      <c r="AE294" s="18">
        <v>0.0</v>
      </c>
      <c r="AF294" s="18">
        <v>0.0</v>
      </c>
      <c r="AG294" s="18">
        <v>0.0</v>
      </c>
      <c r="AH294" s="18">
        <v>9.283734</v>
      </c>
      <c r="AI294" s="18">
        <v>44.27207</v>
      </c>
      <c r="AJ294" s="18">
        <v>47.59042</v>
      </c>
      <c r="AK294" s="18">
        <v>35.9872</v>
      </c>
      <c r="AL294" s="19" t="s">
        <v>58</v>
      </c>
      <c r="AM294" s="19"/>
      <c r="AN294" s="19"/>
      <c r="AO294" s="19"/>
      <c r="AP294" s="19"/>
      <c r="AQ294" s="19"/>
    </row>
    <row r="295" hidden="1">
      <c r="A295" s="22" t="s">
        <v>721</v>
      </c>
      <c r="B295" s="22" t="s">
        <v>735</v>
      </c>
      <c r="C295" s="22" t="s">
        <v>723</v>
      </c>
      <c r="D295" s="22" t="s">
        <v>736</v>
      </c>
      <c r="E295" s="17">
        <v>46310.0</v>
      </c>
      <c r="F295" s="18">
        <v>9.0</v>
      </c>
      <c r="G295" s="18">
        <v>0.0</v>
      </c>
      <c r="H295" s="18">
        <v>13654.0</v>
      </c>
      <c r="I295" s="18">
        <v>0.0</v>
      </c>
      <c r="J295" s="18">
        <v>372.2402</v>
      </c>
      <c r="K295" s="18">
        <v>334.0633</v>
      </c>
      <c r="L295" s="18">
        <v>295.5915</v>
      </c>
      <c r="M295" s="18">
        <v>280.9009</v>
      </c>
      <c r="N295" s="18">
        <v>0.840861</v>
      </c>
      <c r="O295" s="18">
        <v>0.0</v>
      </c>
      <c r="P295" s="18">
        <v>0.0</v>
      </c>
      <c r="Q295" s="18">
        <v>0.0</v>
      </c>
      <c r="R295" s="18">
        <v>19.37296</v>
      </c>
      <c r="S295" s="18">
        <v>33.78943</v>
      </c>
      <c r="T295" s="18">
        <v>19.37296</v>
      </c>
      <c r="U295" s="18">
        <v>19.37296</v>
      </c>
      <c r="V295" s="18">
        <v>33.78943</v>
      </c>
      <c r="W295" s="18">
        <v>100.9056</v>
      </c>
      <c r="X295" s="18">
        <v>100.9056</v>
      </c>
      <c r="Y295" s="18">
        <v>47.72332</v>
      </c>
      <c r="Z295" s="18">
        <v>2.772391</v>
      </c>
      <c r="AA295" s="18">
        <v>18.32008</v>
      </c>
      <c r="AB295" s="18">
        <v>15.9801</v>
      </c>
      <c r="AC295" s="18">
        <v>19.78753</v>
      </c>
      <c r="AD295" s="18">
        <v>11.37102</v>
      </c>
      <c r="AE295" s="18">
        <v>19.37296</v>
      </c>
      <c r="AF295" s="18">
        <v>30.75842</v>
      </c>
      <c r="AG295" s="18">
        <v>27.69947</v>
      </c>
      <c r="AH295" s="18">
        <v>0.0</v>
      </c>
      <c r="AI295" s="18">
        <v>13.12956</v>
      </c>
      <c r="AJ295" s="18">
        <v>10.43906</v>
      </c>
      <c r="AK295" s="18">
        <v>2.707508</v>
      </c>
      <c r="AL295" s="19" t="s">
        <v>58</v>
      </c>
      <c r="AM295" s="19"/>
      <c r="AN295" s="19"/>
      <c r="AO295" s="19"/>
      <c r="AP295" s="19"/>
      <c r="AQ295" s="19"/>
    </row>
    <row r="296" hidden="1">
      <c r="A296" s="22" t="s">
        <v>725</v>
      </c>
      <c r="B296" s="22" t="s">
        <v>737</v>
      </c>
      <c r="C296" s="22" t="s">
        <v>723</v>
      </c>
      <c r="D296" s="22" t="s">
        <v>736</v>
      </c>
      <c r="E296" s="22" t="s">
        <v>72</v>
      </c>
      <c r="F296" s="18">
        <v>15.0</v>
      </c>
      <c r="G296" s="18">
        <v>0.0</v>
      </c>
      <c r="H296" s="18">
        <v>11229.0</v>
      </c>
      <c r="I296" s="18">
        <v>0.0</v>
      </c>
      <c r="J296" s="18">
        <v>246.2828</v>
      </c>
      <c r="K296" s="18">
        <v>237.4503</v>
      </c>
      <c r="L296" s="18">
        <v>213.3132</v>
      </c>
      <c r="M296" s="18">
        <v>165.3944</v>
      </c>
      <c r="N296" s="18">
        <v>0.696543</v>
      </c>
      <c r="O296" s="18">
        <v>0.0</v>
      </c>
      <c r="P296" s="18">
        <v>2.772391</v>
      </c>
      <c r="Q296" s="18">
        <v>3.671863</v>
      </c>
      <c r="R296" s="18">
        <v>6.327256</v>
      </c>
      <c r="S296" s="18">
        <v>25.18863</v>
      </c>
      <c r="T296" s="18">
        <v>3.671863</v>
      </c>
      <c r="U296" s="18">
        <v>5.052961</v>
      </c>
      <c r="V296" s="18">
        <v>6.315083</v>
      </c>
      <c r="W296" s="18">
        <v>22.72776</v>
      </c>
      <c r="X296" s="18">
        <v>25.7981</v>
      </c>
      <c r="Y296" s="18">
        <v>19.78753</v>
      </c>
      <c r="Z296" s="18">
        <v>2.772391</v>
      </c>
      <c r="AA296" s="18">
        <v>18.32008</v>
      </c>
      <c r="AB296" s="18">
        <v>15.9801</v>
      </c>
      <c r="AC296" s="18">
        <v>19.78753</v>
      </c>
      <c r="AD296" s="18">
        <v>8.243351</v>
      </c>
      <c r="AE296" s="18">
        <v>16.68261</v>
      </c>
      <c r="AF296" s="18">
        <v>18.0795</v>
      </c>
      <c r="AG296" s="18">
        <v>19.78753</v>
      </c>
      <c r="AH296" s="18">
        <v>0.0</v>
      </c>
      <c r="AI296" s="18">
        <v>13.12956</v>
      </c>
      <c r="AJ296" s="18">
        <v>10.43906</v>
      </c>
      <c r="AK296" s="18">
        <v>2.707508</v>
      </c>
      <c r="AL296" s="19" t="s">
        <v>58</v>
      </c>
      <c r="AM296" s="19"/>
      <c r="AN296" s="19"/>
      <c r="AO296" s="19"/>
      <c r="AP296" s="19"/>
      <c r="AQ296" s="19"/>
    </row>
    <row r="297" hidden="1">
      <c r="A297" s="22" t="s">
        <v>727</v>
      </c>
      <c r="B297" s="22" t="s">
        <v>738</v>
      </c>
      <c r="C297" s="22" t="s">
        <v>723</v>
      </c>
      <c r="D297" s="22" t="s">
        <v>736</v>
      </c>
      <c r="E297" s="22" t="s">
        <v>75</v>
      </c>
      <c r="F297" s="18">
        <v>17.0</v>
      </c>
      <c r="G297" s="18">
        <v>0.0</v>
      </c>
      <c r="H297" s="18">
        <v>10408.0</v>
      </c>
      <c r="I297" s="18">
        <v>0.0</v>
      </c>
      <c r="J297" s="18">
        <v>202.5541</v>
      </c>
      <c r="K297" s="18">
        <v>202.1492</v>
      </c>
      <c r="L297" s="18">
        <v>187.43</v>
      </c>
      <c r="M297" s="18">
        <v>121.8648</v>
      </c>
      <c r="N297" s="18">
        <v>0.602846</v>
      </c>
      <c r="O297" s="18">
        <v>0.0</v>
      </c>
      <c r="P297" s="18">
        <v>1.0</v>
      </c>
      <c r="Q297" s="18">
        <v>3.136253</v>
      </c>
      <c r="R297" s="18">
        <v>8.689199</v>
      </c>
      <c r="S297" s="18">
        <v>17.80348</v>
      </c>
      <c r="T297" s="18">
        <v>3.112117</v>
      </c>
      <c r="U297" s="18">
        <v>3.136253</v>
      </c>
      <c r="V297" s="18">
        <v>3.842657</v>
      </c>
      <c r="W297" s="18">
        <v>13.12956</v>
      </c>
      <c r="X297" s="18">
        <v>21.88322</v>
      </c>
      <c r="Y297" s="18">
        <v>14.43923</v>
      </c>
      <c r="Z297" s="18">
        <v>2.772391</v>
      </c>
      <c r="AA297" s="18">
        <v>18.32008</v>
      </c>
      <c r="AB297" s="18">
        <v>15.9801</v>
      </c>
      <c r="AC297" s="18">
        <v>19.78753</v>
      </c>
      <c r="AD297" s="18">
        <v>7.687918</v>
      </c>
      <c r="AE297" s="18">
        <v>13.12956</v>
      </c>
      <c r="AF297" s="18">
        <v>13.47662</v>
      </c>
      <c r="AG297" s="18">
        <v>0.0</v>
      </c>
      <c r="AH297" s="18">
        <v>0.0</v>
      </c>
      <c r="AI297" s="18">
        <v>13.12956</v>
      </c>
      <c r="AJ297" s="18">
        <v>10.43906</v>
      </c>
      <c r="AK297" s="18">
        <v>2.707508</v>
      </c>
      <c r="AL297" s="19" t="s">
        <v>58</v>
      </c>
      <c r="AM297" s="19"/>
      <c r="AN297" s="19"/>
      <c r="AO297" s="19"/>
      <c r="AP297" s="19"/>
      <c r="AQ297" s="19"/>
    </row>
    <row r="298" hidden="1">
      <c r="A298" s="22" t="s">
        <v>729</v>
      </c>
      <c r="B298" s="22" t="s">
        <v>739</v>
      </c>
      <c r="C298" s="22" t="s">
        <v>723</v>
      </c>
      <c r="D298" s="22" t="s">
        <v>736</v>
      </c>
      <c r="E298" s="22" t="s">
        <v>60</v>
      </c>
      <c r="F298" s="18">
        <v>4.0</v>
      </c>
      <c r="G298" s="18">
        <v>0.0</v>
      </c>
      <c r="H298" s="18">
        <v>3992.0</v>
      </c>
      <c r="I298" s="18">
        <v>0.0</v>
      </c>
      <c r="J298" s="18">
        <v>91.97812</v>
      </c>
      <c r="K298" s="18">
        <v>89.94981</v>
      </c>
      <c r="L298" s="18">
        <v>70.17263</v>
      </c>
      <c r="M298" s="18">
        <v>81.86219</v>
      </c>
      <c r="N298" s="18">
        <v>0.910087</v>
      </c>
      <c r="O298" s="18">
        <v>0.0</v>
      </c>
      <c r="P298" s="18">
        <v>0.0</v>
      </c>
      <c r="Q298" s="18">
        <v>0.0</v>
      </c>
      <c r="R298" s="18">
        <v>8.08762</v>
      </c>
      <c r="S298" s="18">
        <v>12.97496</v>
      </c>
      <c r="T298" s="18">
        <v>8.08762</v>
      </c>
      <c r="U298" s="18">
        <v>8.08762</v>
      </c>
      <c r="V298" s="18">
        <v>8.08762</v>
      </c>
      <c r="W298" s="18">
        <v>12.97496</v>
      </c>
      <c r="X298" s="18">
        <v>68.88722</v>
      </c>
      <c r="Y298" s="18">
        <v>14.99163</v>
      </c>
      <c r="Z298" s="18">
        <v>2.772391</v>
      </c>
      <c r="AA298" s="18">
        <v>18.32008</v>
      </c>
      <c r="AB298" s="18">
        <v>15.9801</v>
      </c>
      <c r="AC298" s="18">
        <v>19.78753</v>
      </c>
      <c r="AD298" s="18">
        <v>7.669156</v>
      </c>
      <c r="AE298" s="18">
        <v>8.740533</v>
      </c>
      <c r="AF298" s="18">
        <v>11.28668</v>
      </c>
      <c r="AG298" s="18">
        <v>7.87404</v>
      </c>
      <c r="AH298" s="18">
        <v>0.0</v>
      </c>
      <c r="AI298" s="18">
        <v>13.12956</v>
      </c>
      <c r="AJ298" s="18">
        <v>10.43906</v>
      </c>
      <c r="AK298" s="18">
        <v>2.707508</v>
      </c>
      <c r="AL298" s="19" t="s">
        <v>58</v>
      </c>
      <c r="AM298" s="19"/>
      <c r="AN298" s="19"/>
      <c r="AO298" s="19"/>
      <c r="AP298" s="19"/>
      <c r="AQ298" s="19"/>
    </row>
    <row r="299" hidden="1">
      <c r="A299" s="22" t="s">
        <v>731</v>
      </c>
      <c r="B299" s="22" t="s">
        <v>740</v>
      </c>
      <c r="C299" s="22" t="s">
        <v>723</v>
      </c>
      <c r="D299" s="22" t="s">
        <v>736</v>
      </c>
      <c r="E299" s="20">
        <v>46300.0</v>
      </c>
      <c r="F299" s="18">
        <v>6.0</v>
      </c>
      <c r="G299" s="18">
        <v>0.0</v>
      </c>
      <c r="H299" s="18">
        <v>11944.0</v>
      </c>
      <c r="I299" s="18">
        <v>0.0</v>
      </c>
      <c r="J299" s="18">
        <v>208.8522</v>
      </c>
      <c r="K299" s="18">
        <v>207.0537</v>
      </c>
      <c r="L299" s="18">
        <v>217.0371</v>
      </c>
      <c r="M299" s="18">
        <v>149.9214</v>
      </c>
      <c r="N299" s="18">
        <v>0.72407</v>
      </c>
      <c r="O299" s="18">
        <v>5.803378</v>
      </c>
      <c r="P299" s="18">
        <v>14.67853</v>
      </c>
      <c r="Q299" s="18">
        <v>14.67853</v>
      </c>
      <c r="R299" s="18">
        <v>18.33039</v>
      </c>
      <c r="S299" s="18">
        <v>36.55392</v>
      </c>
      <c r="T299" s="18">
        <v>5.803378</v>
      </c>
      <c r="U299" s="18">
        <v>14.67853</v>
      </c>
      <c r="V299" s="18">
        <v>14.67853</v>
      </c>
      <c r="W299" s="18">
        <v>18.33039</v>
      </c>
      <c r="X299" s="18">
        <v>36.55392</v>
      </c>
      <c r="Y299" s="18">
        <v>34.50896</v>
      </c>
      <c r="Z299" s="18">
        <v>2.772391</v>
      </c>
      <c r="AA299" s="18">
        <v>18.32008</v>
      </c>
      <c r="AB299" s="18">
        <v>15.9801</v>
      </c>
      <c r="AC299" s="18">
        <v>19.78753</v>
      </c>
      <c r="AD299" s="18">
        <v>18.33039</v>
      </c>
      <c r="AE299" s="18">
        <v>18.33039</v>
      </c>
      <c r="AF299" s="18">
        <v>34.50896</v>
      </c>
      <c r="AG299" s="18">
        <v>34.50896</v>
      </c>
      <c r="AH299" s="18">
        <v>0.0</v>
      </c>
      <c r="AI299" s="18">
        <v>13.12956</v>
      </c>
      <c r="AJ299" s="18">
        <v>10.43906</v>
      </c>
      <c r="AK299" s="18">
        <v>2.707508</v>
      </c>
      <c r="AL299" s="19" t="s">
        <v>58</v>
      </c>
      <c r="AM299" s="19"/>
      <c r="AN299" s="19"/>
      <c r="AO299" s="19"/>
      <c r="AP299" s="19"/>
      <c r="AQ299" s="19"/>
    </row>
    <row r="300" hidden="1">
      <c r="A300" s="22" t="s">
        <v>733</v>
      </c>
      <c r="B300" s="22" t="s">
        <v>741</v>
      </c>
      <c r="C300" s="22" t="s">
        <v>723</v>
      </c>
      <c r="D300" s="22" t="s">
        <v>736</v>
      </c>
      <c r="E300" s="22" t="s">
        <v>62</v>
      </c>
      <c r="F300" s="18">
        <v>0.0</v>
      </c>
      <c r="G300" s="18">
        <v>0.0</v>
      </c>
      <c r="H300" s="18">
        <v>0.0</v>
      </c>
      <c r="I300" s="18">
        <v>0.0</v>
      </c>
      <c r="J300" s="18">
        <v>0.0</v>
      </c>
      <c r="K300" s="18">
        <v>0.0</v>
      </c>
      <c r="L300" s="18">
        <v>0.0</v>
      </c>
      <c r="M300" s="18">
        <v>0.0</v>
      </c>
      <c r="N300" s="18">
        <v>0.0</v>
      </c>
      <c r="O300" s="18">
        <v>0.0</v>
      </c>
      <c r="P300" s="18">
        <v>0.0</v>
      </c>
      <c r="Q300" s="18">
        <v>0.0</v>
      </c>
      <c r="R300" s="18">
        <v>0.0</v>
      </c>
      <c r="S300" s="18">
        <v>0.0</v>
      </c>
      <c r="T300" s="18">
        <v>0.0</v>
      </c>
      <c r="U300" s="18">
        <v>0.0</v>
      </c>
      <c r="V300" s="18">
        <v>0.0</v>
      </c>
      <c r="W300" s="18">
        <v>0.0</v>
      </c>
      <c r="X300" s="18">
        <v>0.0</v>
      </c>
      <c r="Y300" s="18">
        <v>0.0</v>
      </c>
      <c r="Z300" s="18">
        <v>2.772391</v>
      </c>
      <c r="AA300" s="18">
        <v>18.32008</v>
      </c>
      <c r="AB300" s="18">
        <v>15.9801</v>
      </c>
      <c r="AC300" s="18">
        <v>19.78753</v>
      </c>
      <c r="AD300" s="18">
        <v>0.0</v>
      </c>
      <c r="AE300" s="18">
        <v>0.0</v>
      </c>
      <c r="AF300" s="18">
        <v>0.0</v>
      </c>
      <c r="AG300" s="18">
        <v>0.0</v>
      </c>
      <c r="AH300" s="18">
        <v>0.0</v>
      </c>
      <c r="AI300" s="18">
        <v>13.12956</v>
      </c>
      <c r="AJ300" s="18">
        <v>10.43906</v>
      </c>
      <c r="AK300" s="18">
        <v>2.707508</v>
      </c>
      <c r="AL300" s="19" t="s">
        <v>58</v>
      </c>
      <c r="AM300" s="19"/>
      <c r="AN300" s="19"/>
      <c r="AO300" s="19"/>
      <c r="AP300" s="19"/>
      <c r="AQ300" s="19"/>
    </row>
    <row r="301" hidden="1">
      <c r="A301" s="22" t="s">
        <v>69</v>
      </c>
      <c r="B301" s="22" t="s">
        <v>70</v>
      </c>
      <c r="C301" s="22" t="s">
        <v>65</v>
      </c>
      <c r="D301" s="22" t="s">
        <v>71</v>
      </c>
      <c r="E301" s="22" t="s">
        <v>72</v>
      </c>
      <c r="F301" s="18">
        <v>3.0</v>
      </c>
      <c r="G301" s="18">
        <v>0.0</v>
      </c>
      <c r="H301" s="18">
        <v>1448.0</v>
      </c>
      <c r="I301" s="18">
        <v>0.0</v>
      </c>
      <c r="J301" s="18">
        <v>14.18623</v>
      </c>
      <c r="K301" s="18">
        <v>14.39415</v>
      </c>
      <c r="L301" s="18">
        <v>16.0535</v>
      </c>
      <c r="M301" s="18">
        <v>8.702803</v>
      </c>
      <c r="N301" s="18">
        <v>0.604607</v>
      </c>
      <c r="O301" s="18">
        <v>2.053049</v>
      </c>
      <c r="P301" s="18">
        <v>2.053049</v>
      </c>
      <c r="Q301" s="18">
        <v>2.053049</v>
      </c>
      <c r="R301" s="18">
        <v>3.638295</v>
      </c>
      <c r="S301" s="18">
        <v>8.702803</v>
      </c>
      <c r="T301" s="18">
        <v>2.053049</v>
      </c>
      <c r="U301" s="18">
        <v>2.053049</v>
      </c>
      <c r="V301" s="18">
        <v>2.053049</v>
      </c>
      <c r="W301" s="18">
        <v>3.638295</v>
      </c>
      <c r="X301" s="18">
        <v>8.702803</v>
      </c>
      <c r="Y301" s="18">
        <v>4.798049</v>
      </c>
      <c r="Z301" s="18">
        <v>3.642425</v>
      </c>
      <c r="AA301" s="18">
        <v>3.642425</v>
      </c>
      <c r="AB301" s="18">
        <v>5.312966</v>
      </c>
      <c r="AC301" s="18">
        <v>0.0</v>
      </c>
      <c r="AD301" s="18">
        <v>3.638295</v>
      </c>
      <c r="AE301" s="18">
        <v>3.638295</v>
      </c>
      <c r="AF301" s="18">
        <v>4.798049</v>
      </c>
      <c r="AG301" s="18">
        <v>4.798049</v>
      </c>
      <c r="AH301" s="18">
        <v>3.468971</v>
      </c>
      <c r="AI301" s="18">
        <v>3.642425</v>
      </c>
      <c r="AJ301" s="18">
        <v>4.143407</v>
      </c>
      <c r="AK301" s="18">
        <v>0.0</v>
      </c>
      <c r="AL301" s="19" t="s">
        <v>58</v>
      </c>
      <c r="AM301" s="19"/>
      <c r="AN301" s="19"/>
      <c r="AO301" s="19"/>
      <c r="AP301" s="19"/>
      <c r="AQ301" s="19"/>
    </row>
    <row r="302" hidden="1">
      <c r="A302" s="22" t="s">
        <v>73</v>
      </c>
      <c r="B302" s="22" t="s">
        <v>74</v>
      </c>
      <c r="C302" s="22" t="s">
        <v>65</v>
      </c>
      <c r="D302" s="22" t="s">
        <v>71</v>
      </c>
      <c r="E302" s="22" t="s">
        <v>75</v>
      </c>
      <c r="F302" s="18">
        <v>1.0</v>
      </c>
      <c r="G302" s="18">
        <v>0.0</v>
      </c>
      <c r="H302" s="18">
        <v>240.0</v>
      </c>
      <c r="I302" s="18">
        <v>0.0</v>
      </c>
      <c r="J302" s="18">
        <v>0.0</v>
      </c>
      <c r="K302" s="18">
        <v>0.0</v>
      </c>
      <c r="L302" s="18">
        <v>0.0</v>
      </c>
      <c r="M302" s="18">
        <v>0.0</v>
      </c>
      <c r="N302" s="18">
        <v>0.0</v>
      </c>
      <c r="O302" s="18">
        <v>0.0</v>
      </c>
      <c r="P302" s="18">
        <v>0.0</v>
      </c>
      <c r="Q302" s="18">
        <v>0.0</v>
      </c>
      <c r="R302" s="18">
        <v>0.0</v>
      </c>
      <c r="S302" s="18">
        <v>0.0</v>
      </c>
      <c r="T302" s="18">
        <v>0.0</v>
      </c>
      <c r="U302" s="18">
        <v>0.0</v>
      </c>
      <c r="V302" s="18">
        <v>0.0</v>
      </c>
      <c r="W302" s="18">
        <v>0.0</v>
      </c>
      <c r="X302" s="18">
        <v>0.0</v>
      </c>
      <c r="Y302" s="18">
        <v>0.0</v>
      </c>
      <c r="Z302" s="18">
        <v>3.642425</v>
      </c>
      <c r="AA302" s="18">
        <v>3.642425</v>
      </c>
      <c r="AB302" s="18">
        <v>5.312966</v>
      </c>
      <c r="AC302" s="18">
        <v>0.0</v>
      </c>
      <c r="AD302" s="18">
        <v>0.0</v>
      </c>
      <c r="AE302" s="18">
        <v>0.0</v>
      </c>
      <c r="AF302" s="18">
        <v>0.0</v>
      </c>
      <c r="AG302" s="18">
        <v>0.0</v>
      </c>
      <c r="AH302" s="18">
        <v>3.468971</v>
      </c>
      <c r="AI302" s="18">
        <v>3.642425</v>
      </c>
      <c r="AJ302" s="18">
        <v>4.143407</v>
      </c>
      <c r="AK302" s="18">
        <v>0.0</v>
      </c>
      <c r="AL302" s="19" t="s">
        <v>58</v>
      </c>
      <c r="AM302" s="19"/>
      <c r="AN302" s="19"/>
      <c r="AO302" s="19"/>
      <c r="AP302" s="19"/>
      <c r="AQ302" s="19"/>
    </row>
    <row r="303" hidden="1">
      <c r="A303" s="22" t="s">
        <v>63</v>
      </c>
      <c r="B303" s="22" t="s">
        <v>76</v>
      </c>
      <c r="C303" s="22" t="s">
        <v>65</v>
      </c>
      <c r="D303" s="22" t="s">
        <v>71</v>
      </c>
      <c r="E303" s="22" t="s">
        <v>60</v>
      </c>
      <c r="F303" s="18">
        <v>20.0</v>
      </c>
      <c r="G303" s="18">
        <v>0.0</v>
      </c>
      <c r="H303" s="18">
        <v>7709.0</v>
      </c>
      <c r="I303" s="18">
        <v>0.0</v>
      </c>
      <c r="J303" s="18">
        <v>76.74073</v>
      </c>
      <c r="K303" s="18">
        <v>75.92627</v>
      </c>
      <c r="L303" s="18">
        <v>78.97385</v>
      </c>
      <c r="M303" s="18">
        <v>34.85831</v>
      </c>
      <c r="N303" s="18">
        <v>0.459107</v>
      </c>
      <c r="O303" s="18">
        <v>1.006897</v>
      </c>
      <c r="P303" s="18">
        <v>1.239692</v>
      </c>
      <c r="Q303" s="18">
        <v>3.410345</v>
      </c>
      <c r="R303" s="18">
        <v>4.056103</v>
      </c>
      <c r="S303" s="18">
        <v>6.526239</v>
      </c>
      <c r="T303" s="18">
        <v>1.006897</v>
      </c>
      <c r="U303" s="18">
        <v>1.239692</v>
      </c>
      <c r="V303" s="18">
        <v>3.410345</v>
      </c>
      <c r="W303" s="18">
        <v>4.056103</v>
      </c>
      <c r="X303" s="18">
        <v>6.526239</v>
      </c>
      <c r="Y303" s="18">
        <v>5.423305</v>
      </c>
      <c r="Z303" s="18">
        <v>3.642425</v>
      </c>
      <c r="AA303" s="18">
        <v>3.642425</v>
      </c>
      <c r="AB303" s="18">
        <v>5.312966</v>
      </c>
      <c r="AC303" s="18">
        <v>0.0</v>
      </c>
      <c r="AD303" s="18">
        <v>3.642425</v>
      </c>
      <c r="AE303" s="18">
        <v>4.056103</v>
      </c>
      <c r="AF303" s="18">
        <v>4.778612</v>
      </c>
      <c r="AG303" s="18">
        <v>4.236362</v>
      </c>
      <c r="AH303" s="18">
        <v>3.468971</v>
      </c>
      <c r="AI303" s="18">
        <v>3.642425</v>
      </c>
      <c r="AJ303" s="18">
        <v>4.143407</v>
      </c>
      <c r="AK303" s="18">
        <v>0.0</v>
      </c>
      <c r="AL303" s="19" t="s">
        <v>58</v>
      </c>
      <c r="AM303" s="19"/>
      <c r="AN303" s="19"/>
      <c r="AO303" s="19"/>
      <c r="AP303" s="19"/>
      <c r="AQ303" s="19"/>
    </row>
    <row r="304" hidden="1">
      <c r="A304" s="22" t="s">
        <v>77</v>
      </c>
      <c r="B304" s="22" t="s">
        <v>78</v>
      </c>
      <c r="C304" s="22" t="s">
        <v>65</v>
      </c>
      <c r="D304" s="22" t="s">
        <v>71</v>
      </c>
      <c r="E304" s="20">
        <v>46300.0</v>
      </c>
      <c r="F304" s="18">
        <v>2.0</v>
      </c>
      <c r="G304" s="18">
        <v>0.0</v>
      </c>
      <c r="H304" s="18">
        <v>708.0</v>
      </c>
      <c r="I304" s="18">
        <v>0.0</v>
      </c>
      <c r="J304" s="18">
        <v>0.0</v>
      </c>
      <c r="K304" s="18">
        <v>0.0</v>
      </c>
      <c r="L304" s="18">
        <v>0.0</v>
      </c>
      <c r="M304" s="18">
        <v>0.0</v>
      </c>
      <c r="N304" s="18">
        <v>0.0</v>
      </c>
      <c r="O304" s="18">
        <v>0.0</v>
      </c>
      <c r="P304" s="18">
        <v>0.0</v>
      </c>
      <c r="Q304" s="18">
        <v>0.0</v>
      </c>
      <c r="R304" s="18">
        <v>0.0</v>
      </c>
      <c r="S304" s="18">
        <v>0.0</v>
      </c>
      <c r="T304" s="18">
        <v>0.0</v>
      </c>
      <c r="U304" s="18">
        <v>0.0</v>
      </c>
      <c r="V304" s="18">
        <v>0.0</v>
      </c>
      <c r="W304" s="18">
        <v>0.0</v>
      </c>
      <c r="X304" s="18">
        <v>0.0</v>
      </c>
      <c r="Y304" s="18">
        <v>0.0</v>
      </c>
      <c r="Z304" s="18">
        <v>3.642425</v>
      </c>
      <c r="AA304" s="18">
        <v>3.642425</v>
      </c>
      <c r="AB304" s="18">
        <v>5.312966</v>
      </c>
      <c r="AC304" s="18">
        <v>0.0</v>
      </c>
      <c r="AD304" s="18">
        <v>0.0</v>
      </c>
      <c r="AE304" s="18">
        <v>0.0</v>
      </c>
      <c r="AF304" s="18">
        <v>0.0</v>
      </c>
      <c r="AG304" s="18">
        <v>0.0</v>
      </c>
      <c r="AH304" s="18">
        <v>3.468971</v>
      </c>
      <c r="AI304" s="18">
        <v>3.642425</v>
      </c>
      <c r="AJ304" s="18">
        <v>4.143407</v>
      </c>
      <c r="AK304" s="18">
        <v>0.0</v>
      </c>
      <c r="AL304" s="19" t="s">
        <v>58</v>
      </c>
      <c r="AM304" s="19"/>
      <c r="AN304" s="19"/>
      <c r="AO304" s="19"/>
      <c r="AP304" s="19"/>
      <c r="AQ304" s="19"/>
    </row>
    <row r="305" hidden="1">
      <c r="A305" s="22" t="s">
        <v>67</v>
      </c>
      <c r="B305" s="22" t="s">
        <v>79</v>
      </c>
      <c r="C305" s="22" t="s">
        <v>65</v>
      </c>
      <c r="D305" s="22" t="s">
        <v>71</v>
      </c>
      <c r="E305" s="22" t="s">
        <v>62</v>
      </c>
      <c r="F305" s="18">
        <v>1.0</v>
      </c>
      <c r="G305" s="18">
        <v>1.0</v>
      </c>
      <c r="H305" s="18">
        <v>19.0</v>
      </c>
      <c r="I305" s="18">
        <v>19.0</v>
      </c>
      <c r="J305" s="18">
        <v>0.0</v>
      </c>
      <c r="K305" s="18">
        <v>0.0</v>
      </c>
      <c r="L305" s="18">
        <v>0.0</v>
      </c>
      <c r="M305" s="18">
        <v>0.0</v>
      </c>
      <c r="N305" s="18">
        <v>0.0</v>
      </c>
      <c r="O305" s="18">
        <v>0.0</v>
      </c>
      <c r="P305" s="18">
        <v>0.0</v>
      </c>
      <c r="Q305" s="18">
        <v>0.0</v>
      </c>
      <c r="R305" s="18">
        <v>0.0</v>
      </c>
      <c r="S305" s="18">
        <v>0.0</v>
      </c>
      <c r="T305" s="18">
        <v>0.0</v>
      </c>
      <c r="U305" s="18">
        <v>0.0</v>
      </c>
      <c r="V305" s="18">
        <v>0.0</v>
      </c>
      <c r="W305" s="18">
        <v>0.0</v>
      </c>
      <c r="X305" s="18">
        <v>0.0</v>
      </c>
      <c r="Y305" s="18">
        <v>0.0</v>
      </c>
      <c r="Z305" s="18">
        <v>3.642425</v>
      </c>
      <c r="AA305" s="18">
        <v>3.642425</v>
      </c>
      <c r="AB305" s="18">
        <v>5.312966</v>
      </c>
      <c r="AC305" s="18">
        <v>0.0</v>
      </c>
      <c r="AD305" s="18">
        <v>0.0</v>
      </c>
      <c r="AE305" s="18">
        <v>0.0</v>
      </c>
      <c r="AF305" s="18">
        <v>0.0</v>
      </c>
      <c r="AG305" s="18">
        <v>0.0</v>
      </c>
      <c r="AH305" s="18">
        <v>3.468971</v>
      </c>
      <c r="AI305" s="18">
        <v>3.642425</v>
      </c>
      <c r="AJ305" s="18">
        <v>4.143407</v>
      </c>
      <c r="AK305" s="18">
        <v>0.0</v>
      </c>
      <c r="AL305" s="19" t="s">
        <v>58</v>
      </c>
      <c r="AM305" s="19"/>
      <c r="AN305" s="19"/>
      <c r="AO305" s="19"/>
      <c r="AP305" s="19"/>
      <c r="AQ305" s="19"/>
    </row>
    <row r="306" hidden="1">
      <c r="A306" s="22" t="s">
        <v>1003</v>
      </c>
      <c r="B306" s="22" t="s">
        <v>1009</v>
      </c>
      <c r="C306" s="22" t="s">
        <v>1004</v>
      </c>
      <c r="D306" s="22" t="s">
        <v>1010</v>
      </c>
      <c r="E306" s="22" t="s">
        <v>60</v>
      </c>
      <c r="F306" s="18">
        <v>5.0</v>
      </c>
      <c r="G306" s="18">
        <v>4.0</v>
      </c>
      <c r="H306" s="18">
        <v>55.0</v>
      </c>
      <c r="I306" s="18">
        <v>15.0</v>
      </c>
      <c r="J306" s="18">
        <v>0.0</v>
      </c>
      <c r="K306" s="18">
        <v>0.0</v>
      </c>
      <c r="L306" s="18">
        <v>0.0</v>
      </c>
      <c r="M306" s="18">
        <v>0.0</v>
      </c>
      <c r="N306" s="18">
        <v>0.0</v>
      </c>
      <c r="O306" s="18">
        <v>0.0</v>
      </c>
      <c r="P306" s="18">
        <v>0.0</v>
      </c>
      <c r="Q306" s="18">
        <v>0.0</v>
      </c>
      <c r="R306" s="18">
        <v>0.0</v>
      </c>
      <c r="S306" s="18">
        <v>0.0</v>
      </c>
      <c r="T306" s="18">
        <v>0.0</v>
      </c>
      <c r="U306" s="18">
        <v>0.0</v>
      </c>
      <c r="V306" s="18">
        <v>0.0</v>
      </c>
      <c r="W306" s="18">
        <v>0.0</v>
      </c>
      <c r="X306" s="18">
        <v>0.0</v>
      </c>
      <c r="Y306" s="18">
        <v>0.0</v>
      </c>
      <c r="Z306" s="18">
        <v>0.0</v>
      </c>
      <c r="AA306" s="18">
        <v>0.0</v>
      </c>
      <c r="AB306" s="18">
        <v>0.0</v>
      </c>
      <c r="AC306" s="18">
        <v>0.0</v>
      </c>
      <c r="AD306" s="18">
        <v>0.0</v>
      </c>
      <c r="AE306" s="18">
        <v>0.0</v>
      </c>
      <c r="AF306" s="18">
        <v>0.0</v>
      </c>
      <c r="AG306" s="18">
        <v>0.0</v>
      </c>
      <c r="AH306" s="18">
        <v>0.0</v>
      </c>
      <c r="AI306" s="18">
        <v>0.0</v>
      </c>
      <c r="AJ306" s="18">
        <v>0.0</v>
      </c>
      <c r="AK306" s="18">
        <v>0.0</v>
      </c>
      <c r="AL306" s="19" t="s">
        <v>58</v>
      </c>
      <c r="AM306" s="19"/>
      <c r="AN306" s="19"/>
      <c r="AO306" s="19"/>
      <c r="AP306" s="19"/>
      <c r="AQ306" s="19"/>
    </row>
    <row r="307" hidden="1">
      <c r="A307" s="22" t="s">
        <v>412</v>
      </c>
      <c r="B307" s="22" t="s">
        <v>449</v>
      </c>
      <c r="C307" s="22" t="s">
        <v>414</v>
      </c>
      <c r="D307" s="22" t="s">
        <v>450</v>
      </c>
      <c r="E307" s="22" t="s">
        <v>88</v>
      </c>
      <c r="F307" s="18">
        <v>3.0</v>
      </c>
      <c r="G307" s="18">
        <v>0.0</v>
      </c>
      <c r="H307" s="18">
        <v>947.0</v>
      </c>
      <c r="I307" s="18">
        <v>0.0</v>
      </c>
      <c r="J307" s="18">
        <v>2.904762</v>
      </c>
      <c r="K307" s="18">
        <v>2.960145</v>
      </c>
      <c r="L307" s="18">
        <v>2.809022</v>
      </c>
      <c r="M307" s="18">
        <v>2.626812</v>
      </c>
      <c r="N307" s="18">
        <v>0.887393</v>
      </c>
      <c r="O307" s="18">
        <v>0.333333</v>
      </c>
      <c r="P307" s="18">
        <v>0.333333</v>
      </c>
      <c r="Q307" s="18">
        <v>0.333333</v>
      </c>
      <c r="R307" s="18">
        <v>2.626812</v>
      </c>
      <c r="S307" s="18">
        <v>2.626812</v>
      </c>
      <c r="T307" s="18">
        <v>0.333333</v>
      </c>
      <c r="U307" s="18">
        <v>0.333333</v>
      </c>
      <c r="V307" s="18">
        <v>0.333333</v>
      </c>
      <c r="W307" s="18">
        <v>2.626812</v>
      </c>
      <c r="X307" s="18">
        <v>2.626812</v>
      </c>
      <c r="Y307" s="18">
        <v>1.480072</v>
      </c>
      <c r="Z307" s="18">
        <v>0.643924</v>
      </c>
      <c r="AA307" s="18">
        <v>1.641521</v>
      </c>
      <c r="AB307" s="18">
        <v>1.175351</v>
      </c>
      <c r="AC307" s="18">
        <v>1.231811</v>
      </c>
      <c r="AD307" s="18">
        <v>0.0</v>
      </c>
      <c r="AE307" s="18">
        <v>2.262787</v>
      </c>
      <c r="AF307" s="18">
        <v>7.460308</v>
      </c>
      <c r="AG307" s="18">
        <v>1.480072</v>
      </c>
      <c r="AH307" s="18">
        <v>0.853653</v>
      </c>
      <c r="AI307" s="18">
        <v>3.320792</v>
      </c>
      <c r="AJ307" s="18">
        <v>6.684712</v>
      </c>
      <c r="AK307" s="18">
        <v>2.218711</v>
      </c>
      <c r="AL307" s="19" t="s">
        <v>58</v>
      </c>
      <c r="AM307" s="19"/>
      <c r="AN307" s="19"/>
      <c r="AO307" s="19"/>
      <c r="AP307" s="19"/>
      <c r="AQ307" s="19"/>
    </row>
    <row r="308" hidden="1">
      <c r="A308" s="22" t="s">
        <v>661</v>
      </c>
      <c r="B308" s="22" t="s">
        <v>449</v>
      </c>
      <c r="C308" s="22" t="s">
        <v>662</v>
      </c>
      <c r="D308" s="22" t="s">
        <v>450</v>
      </c>
      <c r="E308" s="22" t="s">
        <v>88</v>
      </c>
      <c r="F308" s="18">
        <v>6.0</v>
      </c>
      <c r="G308" s="18">
        <v>0.0</v>
      </c>
      <c r="H308" s="18">
        <v>3334.0</v>
      </c>
      <c r="I308" s="18">
        <v>0.0</v>
      </c>
      <c r="J308" s="18">
        <v>3.119048</v>
      </c>
      <c r="K308" s="18">
        <v>3.293478</v>
      </c>
      <c r="L308" s="18">
        <v>3.289922</v>
      </c>
      <c r="M308" s="18">
        <v>2.626812</v>
      </c>
      <c r="N308" s="18">
        <v>0.79758</v>
      </c>
      <c r="O308" s="18">
        <v>0.333333</v>
      </c>
      <c r="P308" s="18">
        <v>0.333333</v>
      </c>
      <c r="Q308" s="18">
        <v>0.333333</v>
      </c>
      <c r="R308" s="18">
        <v>0.333333</v>
      </c>
      <c r="S308" s="18">
        <v>2.626812</v>
      </c>
      <c r="T308" s="18">
        <v>0.333333</v>
      </c>
      <c r="U308" s="18">
        <v>0.333333</v>
      </c>
      <c r="V308" s="18">
        <v>0.333333</v>
      </c>
      <c r="W308" s="18">
        <v>0.333333</v>
      </c>
      <c r="X308" s="18">
        <v>2.626812</v>
      </c>
      <c r="Y308" s="18">
        <v>1.097826</v>
      </c>
      <c r="Z308" s="18">
        <v>0.643924</v>
      </c>
      <c r="AA308" s="18">
        <v>1.641521</v>
      </c>
      <c r="AB308" s="18">
        <v>1.175351</v>
      </c>
      <c r="AC308" s="18">
        <v>1.231811</v>
      </c>
      <c r="AD308" s="18">
        <v>0.333333</v>
      </c>
      <c r="AE308" s="18">
        <v>10.21115</v>
      </c>
      <c r="AF308" s="18">
        <v>9.336722</v>
      </c>
      <c r="AG308" s="18">
        <v>3.439646</v>
      </c>
      <c r="AH308" s="18">
        <v>1.84238</v>
      </c>
      <c r="AI308" s="18">
        <v>3.88987</v>
      </c>
      <c r="AJ308" s="18">
        <v>6.004494</v>
      </c>
      <c r="AK308" s="18">
        <v>2.750256</v>
      </c>
      <c r="AL308" s="19" t="s">
        <v>58</v>
      </c>
      <c r="AM308" s="19"/>
      <c r="AN308" s="19"/>
      <c r="AO308" s="19"/>
      <c r="AP308" s="19"/>
      <c r="AQ308" s="19"/>
    </row>
    <row r="309" hidden="1">
      <c r="A309" s="22" t="s">
        <v>663</v>
      </c>
      <c r="B309" s="22" t="s">
        <v>664</v>
      </c>
      <c r="C309" s="22" t="s">
        <v>662</v>
      </c>
      <c r="D309" s="22" t="s">
        <v>450</v>
      </c>
      <c r="E309" s="17">
        <v>46310.0</v>
      </c>
      <c r="F309" s="18">
        <v>1.0</v>
      </c>
      <c r="G309" s="18">
        <v>0.0</v>
      </c>
      <c r="H309" s="18">
        <v>86.0</v>
      </c>
      <c r="I309" s="18">
        <v>0.0</v>
      </c>
      <c r="J309" s="18">
        <v>2.602717</v>
      </c>
      <c r="K309" s="18">
        <v>2.344824</v>
      </c>
      <c r="L309" s="18">
        <v>2.031997</v>
      </c>
      <c r="M309" s="18">
        <v>2.344824</v>
      </c>
      <c r="N309" s="18">
        <v>1.0</v>
      </c>
      <c r="O309" s="18">
        <v>2.344824</v>
      </c>
      <c r="P309" s="18">
        <v>2.344824</v>
      </c>
      <c r="Q309" s="18">
        <v>2.344824</v>
      </c>
      <c r="R309" s="18">
        <v>2.344824</v>
      </c>
      <c r="S309" s="18">
        <v>2.344824</v>
      </c>
      <c r="T309" s="18">
        <v>2.344824</v>
      </c>
      <c r="U309" s="18">
        <v>2.344824</v>
      </c>
      <c r="V309" s="18">
        <v>2.344824</v>
      </c>
      <c r="W309" s="18">
        <v>2.344824</v>
      </c>
      <c r="X309" s="18">
        <v>2.344824</v>
      </c>
      <c r="Y309" s="18">
        <v>2.344824</v>
      </c>
      <c r="Z309" s="18">
        <v>0.643924</v>
      </c>
      <c r="AA309" s="18">
        <v>1.641521</v>
      </c>
      <c r="AB309" s="18">
        <v>1.175351</v>
      </c>
      <c r="AC309" s="18">
        <v>1.231811</v>
      </c>
      <c r="AD309" s="18">
        <v>4.205608</v>
      </c>
      <c r="AE309" s="18">
        <v>5.161577</v>
      </c>
      <c r="AF309" s="18">
        <v>8.359847</v>
      </c>
      <c r="AG309" s="18">
        <v>6.758051</v>
      </c>
      <c r="AH309" s="18">
        <v>1.84238</v>
      </c>
      <c r="AI309" s="18">
        <v>3.88987</v>
      </c>
      <c r="AJ309" s="18">
        <v>6.004494</v>
      </c>
      <c r="AK309" s="18">
        <v>2.750256</v>
      </c>
      <c r="AL309" s="19" t="s">
        <v>58</v>
      </c>
      <c r="AM309" s="19"/>
      <c r="AN309" s="19"/>
      <c r="AO309" s="19"/>
      <c r="AP309" s="19"/>
      <c r="AQ309" s="19"/>
    </row>
    <row r="310" hidden="1">
      <c r="A310" s="22" t="s">
        <v>420</v>
      </c>
      <c r="B310" s="22" t="s">
        <v>451</v>
      </c>
      <c r="C310" s="22" t="s">
        <v>414</v>
      </c>
      <c r="D310" s="22" t="s">
        <v>450</v>
      </c>
      <c r="E310" s="22" t="s">
        <v>75</v>
      </c>
      <c r="F310" s="18">
        <v>2.0</v>
      </c>
      <c r="G310" s="18">
        <v>0.0</v>
      </c>
      <c r="H310" s="18">
        <v>620.0</v>
      </c>
      <c r="I310" s="18">
        <v>0.0</v>
      </c>
      <c r="J310" s="18">
        <v>0.0</v>
      </c>
      <c r="K310" s="18">
        <v>0.0</v>
      </c>
      <c r="L310" s="18">
        <v>0.0</v>
      </c>
      <c r="M310" s="18">
        <v>0.0</v>
      </c>
      <c r="N310" s="18">
        <v>0.0</v>
      </c>
      <c r="O310" s="18">
        <v>0.0</v>
      </c>
      <c r="P310" s="18">
        <v>0.0</v>
      </c>
      <c r="Q310" s="18">
        <v>0.0</v>
      </c>
      <c r="R310" s="18">
        <v>0.0</v>
      </c>
      <c r="S310" s="18">
        <v>0.0</v>
      </c>
      <c r="T310" s="18">
        <v>0.0</v>
      </c>
      <c r="U310" s="18">
        <v>0.0</v>
      </c>
      <c r="V310" s="18">
        <v>0.0</v>
      </c>
      <c r="W310" s="18">
        <v>0.0</v>
      </c>
      <c r="X310" s="18">
        <v>0.0</v>
      </c>
      <c r="Y310" s="18">
        <v>0.0</v>
      </c>
      <c r="Z310" s="18">
        <v>0.643924</v>
      </c>
      <c r="AA310" s="18">
        <v>1.641521</v>
      </c>
      <c r="AB310" s="18">
        <v>1.175351</v>
      </c>
      <c r="AC310" s="18">
        <v>1.231811</v>
      </c>
      <c r="AD310" s="18">
        <v>2.402366</v>
      </c>
      <c r="AE310" s="18">
        <v>3.760427</v>
      </c>
      <c r="AF310" s="18">
        <v>6.739757</v>
      </c>
      <c r="AG310" s="18">
        <v>2.249909</v>
      </c>
      <c r="AH310" s="18">
        <v>0.853653</v>
      </c>
      <c r="AI310" s="18">
        <v>3.320792</v>
      </c>
      <c r="AJ310" s="18">
        <v>6.684712</v>
      </c>
      <c r="AK310" s="18">
        <v>2.218711</v>
      </c>
      <c r="AL310" s="19" t="s">
        <v>58</v>
      </c>
      <c r="AM310" s="19"/>
      <c r="AN310" s="19"/>
      <c r="AO310" s="19"/>
      <c r="AP310" s="19"/>
      <c r="AQ310" s="19"/>
    </row>
    <row r="311" hidden="1">
      <c r="A311" s="22" t="s">
        <v>665</v>
      </c>
      <c r="B311" s="22" t="s">
        <v>451</v>
      </c>
      <c r="C311" s="22" t="s">
        <v>662</v>
      </c>
      <c r="D311" s="22" t="s">
        <v>450</v>
      </c>
      <c r="E311" s="22" t="s">
        <v>75</v>
      </c>
      <c r="F311" s="18">
        <v>2.0</v>
      </c>
      <c r="G311" s="18">
        <v>0.0</v>
      </c>
      <c r="H311" s="18">
        <v>620.0</v>
      </c>
      <c r="I311" s="18">
        <v>0.0</v>
      </c>
      <c r="J311" s="18">
        <v>3.272727</v>
      </c>
      <c r="K311" s="18">
        <v>2.080445</v>
      </c>
      <c r="L311" s="18">
        <v>1.723129</v>
      </c>
      <c r="M311" s="18">
        <v>2.080445</v>
      </c>
      <c r="N311" s="18">
        <v>1.0</v>
      </c>
      <c r="O311" s="18">
        <v>2.080445</v>
      </c>
      <c r="P311" s="18">
        <v>2.080445</v>
      </c>
      <c r="Q311" s="18">
        <v>2.080445</v>
      </c>
      <c r="R311" s="18">
        <v>2.080445</v>
      </c>
      <c r="S311" s="18">
        <v>2.080445</v>
      </c>
      <c r="T311" s="18">
        <v>2.080445</v>
      </c>
      <c r="U311" s="18">
        <v>2.080445</v>
      </c>
      <c r="V311" s="18">
        <v>2.080445</v>
      </c>
      <c r="W311" s="18">
        <v>2.080445</v>
      </c>
      <c r="X311" s="18">
        <v>2.080445</v>
      </c>
      <c r="Y311" s="18">
        <v>2.080445</v>
      </c>
      <c r="Z311" s="18">
        <v>0.643924</v>
      </c>
      <c r="AA311" s="18">
        <v>1.641521</v>
      </c>
      <c r="AB311" s="18">
        <v>1.175351</v>
      </c>
      <c r="AC311" s="18">
        <v>1.231811</v>
      </c>
      <c r="AD311" s="18">
        <v>3.368899</v>
      </c>
      <c r="AE311" s="18">
        <v>3.368899</v>
      </c>
      <c r="AF311" s="18">
        <v>7.196168</v>
      </c>
      <c r="AG311" s="18">
        <v>3.654839</v>
      </c>
      <c r="AH311" s="18">
        <v>1.84238</v>
      </c>
      <c r="AI311" s="18">
        <v>3.88987</v>
      </c>
      <c r="AJ311" s="18">
        <v>6.004494</v>
      </c>
      <c r="AK311" s="18">
        <v>2.750256</v>
      </c>
      <c r="AL311" s="19" t="s">
        <v>58</v>
      </c>
      <c r="AM311" s="19"/>
      <c r="AN311" s="19"/>
      <c r="AO311" s="19"/>
      <c r="AP311" s="19"/>
      <c r="AQ311" s="19"/>
    </row>
    <row r="312" hidden="1">
      <c r="A312" s="22" t="s">
        <v>666</v>
      </c>
      <c r="B312" s="22" t="s">
        <v>667</v>
      </c>
      <c r="C312" s="22" t="s">
        <v>662</v>
      </c>
      <c r="D312" s="22" t="s">
        <v>450</v>
      </c>
      <c r="E312" s="22" t="s">
        <v>60</v>
      </c>
      <c r="F312" s="18">
        <v>2.0</v>
      </c>
      <c r="G312" s="18">
        <v>1.0</v>
      </c>
      <c r="H312" s="18">
        <v>245.0</v>
      </c>
      <c r="I312" s="18">
        <v>188.0</v>
      </c>
      <c r="J312" s="18">
        <v>0.0</v>
      </c>
      <c r="K312" s="18">
        <v>0.0</v>
      </c>
      <c r="L312" s="18">
        <v>0.0</v>
      </c>
      <c r="M312" s="18">
        <v>0.0</v>
      </c>
      <c r="N312" s="18">
        <v>0.0</v>
      </c>
      <c r="O312" s="18">
        <v>0.0</v>
      </c>
      <c r="P312" s="18">
        <v>0.0</v>
      </c>
      <c r="Q312" s="18">
        <v>0.0</v>
      </c>
      <c r="R312" s="18">
        <v>0.0</v>
      </c>
      <c r="S312" s="18">
        <v>0.0</v>
      </c>
      <c r="T312" s="18">
        <v>0.0</v>
      </c>
      <c r="U312" s="18">
        <v>0.0</v>
      </c>
      <c r="V312" s="18">
        <v>0.0</v>
      </c>
      <c r="W312" s="18">
        <v>0.0</v>
      </c>
      <c r="X312" s="18">
        <v>0.0</v>
      </c>
      <c r="Y312" s="18">
        <v>0.0</v>
      </c>
      <c r="Z312" s="18">
        <v>0.643924</v>
      </c>
      <c r="AA312" s="18">
        <v>1.641521</v>
      </c>
      <c r="AB312" s="18">
        <v>1.175351</v>
      </c>
      <c r="AC312" s="18">
        <v>1.231811</v>
      </c>
      <c r="AD312" s="18">
        <v>1.884501</v>
      </c>
      <c r="AE312" s="18">
        <v>1.884501</v>
      </c>
      <c r="AF312" s="18">
        <v>2.070399</v>
      </c>
      <c r="AG312" s="18">
        <v>1.38883</v>
      </c>
      <c r="AH312" s="18">
        <v>1.84238</v>
      </c>
      <c r="AI312" s="18">
        <v>3.88987</v>
      </c>
      <c r="AJ312" s="18">
        <v>6.004494</v>
      </c>
      <c r="AK312" s="18">
        <v>2.750256</v>
      </c>
      <c r="AL312" s="19" t="s">
        <v>58</v>
      </c>
      <c r="AM312" s="19"/>
      <c r="AN312" s="19"/>
      <c r="AO312" s="19"/>
      <c r="AP312" s="19"/>
      <c r="AQ312" s="19"/>
    </row>
    <row r="313" hidden="1">
      <c r="A313" s="22" t="s">
        <v>424</v>
      </c>
      <c r="B313" s="22" t="s">
        <v>452</v>
      </c>
      <c r="C313" s="22" t="s">
        <v>414</v>
      </c>
      <c r="D313" s="22" t="s">
        <v>450</v>
      </c>
      <c r="E313" s="20">
        <v>46300.0</v>
      </c>
      <c r="F313" s="18">
        <v>7.0</v>
      </c>
      <c r="G313" s="18">
        <v>0.0</v>
      </c>
      <c r="H313" s="18">
        <v>2494.0</v>
      </c>
      <c r="I313" s="18">
        <v>0.0</v>
      </c>
      <c r="J313" s="18">
        <v>7.692141</v>
      </c>
      <c r="K313" s="18">
        <v>8.622678</v>
      </c>
      <c r="L313" s="18">
        <v>8.548088</v>
      </c>
      <c r="M313" s="18">
        <v>2.247318</v>
      </c>
      <c r="N313" s="18">
        <v>0.260629</v>
      </c>
      <c r="O313" s="18">
        <v>0.266667</v>
      </c>
      <c r="P313" s="18">
        <v>0.643924</v>
      </c>
      <c r="Q313" s="18">
        <v>0.755291</v>
      </c>
      <c r="R313" s="18">
        <v>0.775944</v>
      </c>
      <c r="S313" s="18">
        <v>1.924804</v>
      </c>
      <c r="T313" s="18">
        <v>0.266667</v>
      </c>
      <c r="U313" s="18">
        <v>0.643924</v>
      </c>
      <c r="V313" s="18">
        <v>0.755291</v>
      </c>
      <c r="W313" s="18">
        <v>0.775944</v>
      </c>
      <c r="X313" s="18">
        <v>1.924804</v>
      </c>
      <c r="Y313" s="18">
        <v>1.231811</v>
      </c>
      <c r="Z313" s="18">
        <v>0.643924</v>
      </c>
      <c r="AA313" s="18">
        <v>1.641521</v>
      </c>
      <c r="AB313" s="18">
        <v>1.175351</v>
      </c>
      <c r="AC313" s="18">
        <v>1.231811</v>
      </c>
      <c r="AD313" s="18">
        <v>2.212159</v>
      </c>
      <c r="AE313" s="18">
        <v>3.109816</v>
      </c>
      <c r="AF313" s="18">
        <v>9.200524</v>
      </c>
      <c r="AG313" s="18">
        <v>7.938647</v>
      </c>
      <c r="AH313" s="18">
        <v>0.853653</v>
      </c>
      <c r="AI313" s="18">
        <v>3.320792</v>
      </c>
      <c r="AJ313" s="18">
        <v>6.684712</v>
      </c>
      <c r="AK313" s="18">
        <v>2.218711</v>
      </c>
      <c r="AL313" s="19" t="s">
        <v>58</v>
      </c>
      <c r="AM313" s="19"/>
      <c r="AN313" s="19"/>
      <c r="AO313" s="19"/>
      <c r="AP313" s="19"/>
      <c r="AQ313" s="19"/>
    </row>
    <row r="314" hidden="1">
      <c r="A314" s="22" t="s">
        <v>668</v>
      </c>
      <c r="B314" s="22" t="s">
        <v>452</v>
      </c>
      <c r="C314" s="22" t="s">
        <v>662</v>
      </c>
      <c r="D314" s="22" t="s">
        <v>450</v>
      </c>
      <c r="E314" s="17">
        <v>46300.0</v>
      </c>
      <c r="F314" s="18">
        <v>18.0</v>
      </c>
      <c r="G314" s="18">
        <v>1.0</v>
      </c>
      <c r="H314" s="18">
        <v>7393.0</v>
      </c>
      <c r="I314" s="18">
        <v>157.0</v>
      </c>
      <c r="J314" s="18">
        <v>27.24561</v>
      </c>
      <c r="K314" s="18">
        <v>26.53711</v>
      </c>
      <c r="L314" s="18">
        <v>26.5949</v>
      </c>
      <c r="M314" s="18">
        <v>17.80513</v>
      </c>
      <c r="N314" s="18">
        <v>0.670952</v>
      </c>
      <c r="O314" s="18">
        <v>0.1</v>
      </c>
      <c r="P314" s="18">
        <v>0.266667</v>
      </c>
      <c r="Q314" s="18">
        <v>0.415097</v>
      </c>
      <c r="R314" s="18">
        <v>0.775944</v>
      </c>
      <c r="S314" s="18">
        <v>2.00873</v>
      </c>
      <c r="T314" s="18">
        <v>0.2</v>
      </c>
      <c r="U314" s="18">
        <v>0.266667</v>
      </c>
      <c r="V314" s="18">
        <v>0.643924</v>
      </c>
      <c r="W314" s="18">
        <v>1.641521</v>
      </c>
      <c r="X314" s="18">
        <v>2.00873</v>
      </c>
      <c r="Y314" s="18">
        <v>1.769141</v>
      </c>
      <c r="Z314" s="18">
        <v>0.643924</v>
      </c>
      <c r="AA314" s="18">
        <v>1.641521</v>
      </c>
      <c r="AB314" s="18">
        <v>1.175351</v>
      </c>
      <c r="AC314" s="18">
        <v>1.231811</v>
      </c>
      <c r="AD314" s="18">
        <v>2.247318</v>
      </c>
      <c r="AE314" s="18">
        <v>3.53281</v>
      </c>
      <c r="AF314" s="18">
        <v>6.572115</v>
      </c>
      <c r="AG314" s="18">
        <v>6.366202</v>
      </c>
      <c r="AH314" s="18">
        <v>1.84238</v>
      </c>
      <c r="AI314" s="18">
        <v>3.88987</v>
      </c>
      <c r="AJ314" s="18">
        <v>6.004494</v>
      </c>
      <c r="AK314" s="18">
        <v>2.750256</v>
      </c>
      <c r="AL314" s="19" t="s">
        <v>58</v>
      </c>
      <c r="AM314" s="19"/>
      <c r="AN314" s="19"/>
      <c r="AO314" s="19"/>
      <c r="AP314" s="19"/>
      <c r="AQ314" s="19"/>
    </row>
    <row r="315" hidden="1">
      <c r="A315" s="22" t="s">
        <v>426</v>
      </c>
      <c r="B315" s="22" t="s">
        <v>453</v>
      </c>
      <c r="C315" s="22" t="s">
        <v>414</v>
      </c>
      <c r="D315" s="22" t="s">
        <v>450</v>
      </c>
      <c r="E315" s="22" t="s">
        <v>62</v>
      </c>
      <c r="F315" s="18">
        <v>0.0</v>
      </c>
      <c r="G315" s="18">
        <v>0.0</v>
      </c>
      <c r="H315" s="18">
        <v>0.0</v>
      </c>
      <c r="I315" s="18">
        <v>0.0</v>
      </c>
      <c r="J315" s="18">
        <v>0.0</v>
      </c>
      <c r="K315" s="18">
        <v>0.0</v>
      </c>
      <c r="L315" s="18">
        <v>0.0</v>
      </c>
      <c r="M315" s="18">
        <v>0.0</v>
      </c>
      <c r="N315" s="18">
        <v>0.0</v>
      </c>
      <c r="O315" s="18">
        <v>0.0</v>
      </c>
      <c r="P315" s="18">
        <v>0.0</v>
      </c>
      <c r="Q315" s="18">
        <v>0.0</v>
      </c>
      <c r="R315" s="18">
        <v>0.0</v>
      </c>
      <c r="S315" s="18">
        <v>0.0</v>
      </c>
      <c r="T315" s="18">
        <v>0.0</v>
      </c>
      <c r="U315" s="18">
        <v>0.0</v>
      </c>
      <c r="V315" s="18">
        <v>0.0</v>
      </c>
      <c r="W315" s="18">
        <v>0.0</v>
      </c>
      <c r="X315" s="18">
        <v>0.0</v>
      </c>
      <c r="Y315" s="18">
        <v>0.0</v>
      </c>
      <c r="Z315" s="18">
        <v>0.643924</v>
      </c>
      <c r="AA315" s="18">
        <v>1.641521</v>
      </c>
      <c r="AB315" s="18">
        <v>1.175351</v>
      </c>
      <c r="AC315" s="18">
        <v>1.231811</v>
      </c>
      <c r="AD315" s="18">
        <v>0.0</v>
      </c>
      <c r="AE315" s="18">
        <v>0.0</v>
      </c>
      <c r="AF315" s="18">
        <v>0.0</v>
      </c>
      <c r="AG315" s="18">
        <v>0.0</v>
      </c>
      <c r="AH315" s="18">
        <v>0.853653</v>
      </c>
      <c r="AI315" s="18">
        <v>3.320792</v>
      </c>
      <c r="AJ315" s="18">
        <v>6.684712</v>
      </c>
      <c r="AK315" s="18">
        <v>2.218711</v>
      </c>
      <c r="AL315" s="19" t="s">
        <v>58</v>
      </c>
      <c r="AM315" s="19"/>
      <c r="AN315" s="19"/>
      <c r="AO315" s="19"/>
      <c r="AP315" s="19"/>
      <c r="AQ315" s="19"/>
    </row>
    <row r="316" hidden="1">
      <c r="A316" s="22" t="s">
        <v>669</v>
      </c>
      <c r="B316" s="22" t="s">
        <v>453</v>
      </c>
      <c r="C316" s="22" t="s">
        <v>662</v>
      </c>
      <c r="D316" s="22" t="s">
        <v>450</v>
      </c>
      <c r="E316" s="22" t="s">
        <v>62</v>
      </c>
      <c r="F316" s="18">
        <v>0.0</v>
      </c>
      <c r="G316" s="18">
        <v>0.0</v>
      </c>
      <c r="H316" s="18">
        <v>0.0</v>
      </c>
      <c r="I316" s="18">
        <v>0.0</v>
      </c>
      <c r="J316" s="18">
        <v>0.0</v>
      </c>
      <c r="K316" s="18">
        <v>0.0</v>
      </c>
      <c r="L316" s="18">
        <v>0.0</v>
      </c>
      <c r="M316" s="18">
        <v>0.0</v>
      </c>
      <c r="N316" s="18">
        <v>0.0</v>
      </c>
      <c r="O316" s="18">
        <v>0.0</v>
      </c>
      <c r="P316" s="18">
        <v>0.0</v>
      </c>
      <c r="Q316" s="18">
        <v>0.0</v>
      </c>
      <c r="R316" s="18">
        <v>0.0</v>
      </c>
      <c r="S316" s="18">
        <v>0.0</v>
      </c>
      <c r="T316" s="18">
        <v>0.0</v>
      </c>
      <c r="U316" s="18">
        <v>0.0</v>
      </c>
      <c r="V316" s="18">
        <v>0.0</v>
      </c>
      <c r="W316" s="18">
        <v>0.0</v>
      </c>
      <c r="X316" s="18">
        <v>0.0</v>
      </c>
      <c r="Y316" s="18">
        <v>0.0</v>
      </c>
      <c r="Z316" s="18">
        <v>0.643924</v>
      </c>
      <c r="AA316" s="18">
        <v>1.641521</v>
      </c>
      <c r="AB316" s="18">
        <v>1.175351</v>
      </c>
      <c r="AC316" s="18">
        <v>1.231811</v>
      </c>
      <c r="AD316" s="18">
        <v>0.0</v>
      </c>
      <c r="AE316" s="18">
        <v>0.0</v>
      </c>
      <c r="AF316" s="18">
        <v>0.0</v>
      </c>
      <c r="AG316" s="18">
        <v>0.0</v>
      </c>
      <c r="AH316" s="18">
        <v>1.84238</v>
      </c>
      <c r="AI316" s="18">
        <v>3.88987</v>
      </c>
      <c r="AJ316" s="18">
        <v>6.004494</v>
      </c>
      <c r="AK316" s="18">
        <v>2.750256</v>
      </c>
      <c r="AL316" s="19" t="s">
        <v>58</v>
      </c>
      <c r="AM316" s="19"/>
      <c r="AN316" s="19"/>
      <c r="AO316" s="19"/>
      <c r="AP316" s="19"/>
      <c r="AQ316" s="19"/>
    </row>
    <row r="317" hidden="1">
      <c r="A317" s="22" t="s">
        <v>1299</v>
      </c>
      <c r="B317" s="22" t="s">
        <v>1312</v>
      </c>
      <c r="C317" s="22" t="s">
        <v>1301</v>
      </c>
      <c r="D317" s="22" t="s">
        <v>1311</v>
      </c>
      <c r="E317" s="17">
        <v>46310.0</v>
      </c>
      <c r="F317" s="18">
        <v>1.0</v>
      </c>
      <c r="G317" s="18">
        <v>0.0</v>
      </c>
      <c r="H317" s="18">
        <v>234.0</v>
      </c>
      <c r="I317" s="18">
        <v>0.0</v>
      </c>
      <c r="J317" s="18">
        <v>0.0</v>
      </c>
      <c r="K317" s="18">
        <v>0.0</v>
      </c>
      <c r="L317" s="18">
        <v>0.0</v>
      </c>
      <c r="M317" s="18">
        <v>0.0</v>
      </c>
      <c r="N317" s="18">
        <v>0.0</v>
      </c>
      <c r="O317" s="18">
        <v>0.0</v>
      </c>
      <c r="P317" s="18">
        <v>0.0</v>
      </c>
      <c r="Q317" s="18">
        <v>0.0</v>
      </c>
      <c r="R317" s="18">
        <v>0.0</v>
      </c>
      <c r="S317" s="18">
        <v>0.0</v>
      </c>
      <c r="T317" s="18">
        <v>0.0</v>
      </c>
      <c r="U317" s="18">
        <v>0.0</v>
      </c>
      <c r="V317" s="18">
        <v>0.0</v>
      </c>
      <c r="W317" s="18">
        <v>0.0</v>
      </c>
      <c r="X317" s="18">
        <v>0.0</v>
      </c>
      <c r="Y317" s="18">
        <v>0.0</v>
      </c>
      <c r="Z317" s="18">
        <v>1.0</v>
      </c>
      <c r="AA317" s="18">
        <v>1.811823</v>
      </c>
      <c r="AB317" s="18">
        <v>1.363753</v>
      </c>
      <c r="AC317" s="18">
        <v>0.0</v>
      </c>
      <c r="AD317" s="18">
        <v>3.770451</v>
      </c>
      <c r="AE317" s="18">
        <v>3.770451</v>
      </c>
      <c r="AF317" s="18">
        <v>3.770451</v>
      </c>
      <c r="AG317" s="18">
        <v>3.770451</v>
      </c>
      <c r="AH317" s="18">
        <v>0.0</v>
      </c>
      <c r="AI317" s="18">
        <v>1.207407</v>
      </c>
      <c r="AJ317" s="18">
        <v>0.804599</v>
      </c>
      <c r="AK317" s="18">
        <v>0.0</v>
      </c>
      <c r="AL317" s="19" t="s">
        <v>58</v>
      </c>
      <c r="AM317" s="19"/>
      <c r="AN317" s="19"/>
      <c r="AO317" s="19"/>
      <c r="AP317" s="19"/>
      <c r="AQ317" s="19"/>
    </row>
    <row r="318" hidden="1">
      <c r="A318" s="22" t="s">
        <v>1313</v>
      </c>
      <c r="B318" s="22" t="s">
        <v>1314</v>
      </c>
      <c r="C318" s="22" t="s">
        <v>1301</v>
      </c>
      <c r="D318" s="22" t="s">
        <v>1311</v>
      </c>
      <c r="E318" s="22" t="s">
        <v>72</v>
      </c>
      <c r="F318" s="18">
        <v>5.0</v>
      </c>
      <c r="G318" s="18">
        <v>0.0</v>
      </c>
      <c r="H318" s="18">
        <v>1182.0</v>
      </c>
      <c r="I318" s="18">
        <v>0.0</v>
      </c>
      <c r="J318" s="18">
        <v>8.687396</v>
      </c>
      <c r="K318" s="18">
        <v>9.375355</v>
      </c>
      <c r="L318" s="18">
        <v>9.181762</v>
      </c>
      <c r="M318" s="18">
        <v>7.934615</v>
      </c>
      <c r="N318" s="18">
        <v>0.846327</v>
      </c>
      <c r="O318" s="18">
        <v>0.440741</v>
      </c>
      <c r="P318" s="18">
        <v>0.440741</v>
      </c>
      <c r="Q318" s="18">
        <v>0.440741</v>
      </c>
      <c r="R318" s="18">
        <v>1.0</v>
      </c>
      <c r="S318" s="18">
        <v>7.934615</v>
      </c>
      <c r="T318" s="18">
        <v>0.440741</v>
      </c>
      <c r="U318" s="18">
        <v>0.440741</v>
      </c>
      <c r="V318" s="18">
        <v>0.440741</v>
      </c>
      <c r="W318" s="18">
        <v>1.0</v>
      </c>
      <c r="X318" s="18">
        <v>7.934615</v>
      </c>
      <c r="Y318" s="18">
        <v>3.125118</v>
      </c>
      <c r="Z318" s="18">
        <v>1.0</v>
      </c>
      <c r="AA318" s="18">
        <v>1.811823</v>
      </c>
      <c r="AB318" s="18">
        <v>1.363753</v>
      </c>
      <c r="AC318" s="18">
        <v>0.0</v>
      </c>
      <c r="AD318" s="18">
        <v>0.913228</v>
      </c>
      <c r="AE318" s="18">
        <v>0.913228</v>
      </c>
      <c r="AF318" s="18">
        <v>1.938397</v>
      </c>
      <c r="AG318" s="18">
        <v>3.125118</v>
      </c>
      <c r="AH318" s="18">
        <v>0.0</v>
      </c>
      <c r="AI318" s="18">
        <v>1.207407</v>
      </c>
      <c r="AJ318" s="18">
        <v>0.804599</v>
      </c>
      <c r="AK318" s="18">
        <v>0.0</v>
      </c>
      <c r="AL318" s="19" t="s">
        <v>58</v>
      </c>
      <c r="AM318" s="19"/>
      <c r="AN318" s="19"/>
      <c r="AO318" s="19"/>
      <c r="AP318" s="19"/>
      <c r="AQ318" s="19"/>
    </row>
    <row r="319" hidden="1">
      <c r="A319" s="22" t="s">
        <v>1303</v>
      </c>
      <c r="B319" s="22" t="s">
        <v>2057</v>
      </c>
      <c r="C319" s="22" t="s">
        <v>1301</v>
      </c>
      <c r="D319" s="22" t="s">
        <v>1311</v>
      </c>
      <c r="E319" s="22" t="s">
        <v>75</v>
      </c>
      <c r="F319" s="18">
        <v>1.0</v>
      </c>
      <c r="G319" s="18">
        <v>0.0</v>
      </c>
      <c r="H319" s="18">
        <v>2.0</v>
      </c>
      <c r="I319" s="18">
        <v>0.0</v>
      </c>
      <c r="J319" s="18">
        <v>0.0</v>
      </c>
      <c r="K319" s="18">
        <v>0.0</v>
      </c>
      <c r="L319" s="18">
        <v>0.0</v>
      </c>
      <c r="M319" s="18">
        <v>0.0</v>
      </c>
      <c r="N319" s="18">
        <v>0.0</v>
      </c>
      <c r="O319" s="18">
        <v>0.0</v>
      </c>
      <c r="P319" s="18">
        <v>0.0</v>
      </c>
      <c r="Q319" s="18">
        <v>0.0</v>
      </c>
      <c r="R319" s="18">
        <v>0.0</v>
      </c>
      <c r="S319" s="18">
        <v>0.0</v>
      </c>
      <c r="T319" s="18">
        <v>0.0</v>
      </c>
      <c r="U319" s="18">
        <v>0.0</v>
      </c>
      <c r="V319" s="18">
        <v>0.0</v>
      </c>
      <c r="W319" s="18">
        <v>0.0</v>
      </c>
      <c r="X319" s="18">
        <v>0.0</v>
      </c>
      <c r="Y319" s="18">
        <v>0.0</v>
      </c>
      <c r="Z319" s="18">
        <v>1.0</v>
      </c>
      <c r="AA319" s="18">
        <v>1.811823</v>
      </c>
      <c r="AB319" s="18">
        <v>1.363753</v>
      </c>
      <c r="AC319" s="18">
        <v>0.0</v>
      </c>
      <c r="AD319" s="18">
        <v>1.841635</v>
      </c>
      <c r="AE319" s="18">
        <v>1.841635</v>
      </c>
      <c r="AF319" s="18">
        <v>1.841635</v>
      </c>
      <c r="AG319" s="18">
        <v>1.841635</v>
      </c>
      <c r="AH319" s="18">
        <v>0.0</v>
      </c>
      <c r="AI319" s="18">
        <v>1.207407</v>
      </c>
      <c r="AJ319" s="18">
        <v>0.804599</v>
      </c>
      <c r="AK319" s="18">
        <v>0.0</v>
      </c>
      <c r="AL319" s="19" t="s">
        <v>58</v>
      </c>
      <c r="AM319" s="19"/>
      <c r="AN319" s="19"/>
      <c r="AO319" s="19"/>
      <c r="AP319" s="19"/>
      <c r="AQ319" s="19"/>
    </row>
    <row r="320" hidden="1">
      <c r="A320" s="22" t="s">
        <v>1305</v>
      </c>
      <c r="B320" s="22" t="s">
        <v>1315</v>
      </c>
      <c r="C320" s="22" t="s">
        <v>1301</v>
      </c>
      <c r="D320" s="22" t="s">
        <v>1311</v>
      </c>
      <c r="E320" s="22" t="s">
        <v>60</v>
      </c>
      <c r="F320" s="18">
        <v>5.0</v>
      </c>
      <c r="G320" s="18">
        <v>1.0</v>
      </c>
      <c r="H320" s="18">
        <v>72.0</v>
      </c>
      <c r="I320" s="18">
        <v>6.0</v>
      </c>
      <c r="J320" s="18">
        <v>0.0</v>
      </c>
      <c r="K320" s="18">
        <v>0.0</v>
      </c>
      <c r="L320" s="18">
        <v>0.0</v>
      </c>
      <c r="M320" s="18">
        <v>0.0</v>
      </c>
      <c r="N320" s="18">
        <v>0.0</v>
      </c>
      <c r="O320" s="18">
        <v>0.0</v>
      </c>
      <c r="P320" s="18">
        <v>0.0</v>
      </c>
      <c r="Q320" s="18">
        <v>0.0</v>
      </c>
      <c r="R320" s="18">
        <v>0.0</v>
      </c>
      <c r="S320" s="18">
        <v>0.0</v>
      </c>
      <c r="T320" s="18">
        <v>0.0</v>
      </c>
      <c r="U320" s="18">
        <v>0.0</v>
      </c>
      <c r="V320" s="18">
        <v>0.0</v>
      </c>
      <c r="W320" s="18">
        <v>0.0</v>
      </c>
      <c r="X320" s="18">
        <v>0.0</v>
      </c>
      <c r="Y320" s="18">
        <v>0.0</v>
      </c>
      <c r="Z320" s="18">
        <v>1.0</v>
      </c>
      <c r="AA320" s="18">
        <v>1.811823</v>
      </c>
      <c r="AB320" s="18">
        <v>1.363753</v>
      </c>
      <c r="AC320" s="18">
        <v>0.0</v>
      </c>
      <c r="AD320" s="18">
        <v>0.0</v>
      </c>
      <c r="AE320" s="18">
        <v>0.642157</v>
      </c>
      <c r="AF320" s="18">
        <v>0.064216</v>
      </c>
      <c r="AG320" s="18">
        <v>0.0</v>
      </c>
      <c r="AH320" s="18">
        <v>0.0</v>
      </c>
      <c r="AI320" s="18">
        <v>1.207407</v>
      </c>
      <c r="AJ320" s="18">
        <v>0.804599</v>
      </c>
      <c r="AK320" s="18">
        <v>0.0</v>
      </c>
      <c r="AL320" s="19" t="s">
        <v>58</v>
      </c>
      <c r="AM320" s="19"/>
      <c r="AN320" s="19"/>
      <c r="AO320" s="19"/>
      <c r="AP320" s="19"/>
      <c r="AQ320" s="19"/>
    </row>
    <row r="321" hidden="1">
      <c r="A321" s="22" t="s">
        <v>1316</v>
      </c>
      <c r="B321" s="22" t="s">
        <v>1317</v>
      </c>
      <c r="C321" s="22" t="s">
        <v>1301</v>
      </c>
      <c r="D321" s="22" t="s">
        <v>1311</v>
      </c>
      <c r="E321" s="20">
        <v>46300.0</v>
      </c>
      <c r="F321" s="18">
        <v>7.0</v>
      </c>
      <c r="G321" s="18">
        <v>0.0</v>
      </c>
      <c r="H321" s="18">
        <v>1837.0</v>
      </c>
      <c r="I321" s="18">
        <v>0.0</v>
      </c>
      <c r="J321" s="18">
        <v>10.99282</v>
      </c>
      <c r="K321" s="18">
        <v>11.08094</v>
      </c>
      <c r="L321" s="18">
        <v>11.57894</v>
      </c>
      <c r="M321" s="18">
        <v>4.09429</v>
      </c>
      <c r="N321" s="18">
        <v>0.36949</v>
      </c>
      <c r="O321" s="18">
        <v>0.887037</v>
      </c>
      <c r="P321" s="18">
        <v>1.056532</v>
      </c>
      <c r="Q321" s="18">
        <v>1.207407</v>
      </c>
      <c r="R321" s="18">
        <v>1.811823</v>
      </c>
      <c r="S321" s="18">
        <v>2.023847</v>
      </c>
      <c r="T321" s="18">
        <v>0.887037</v>
      </c>
      <c r="U321" s="18">
        <v>1.056532</v>
      </c>
      <c r="V321" s="18">
        <v>1.207407</v>
      </c>
      <c r="W321" s="18">
        <v>1.811823</v>
      </c>
      <c r="X321" s="18">
        <v>2.023847</v>
      </c>
      <c r="Y321" s="18">
        <v>1.582991</v>
      </c>
      <c r="Z321" s="18">
        <v>1.0</v>
      </c>
      <c r="AA321" s="18">
        <v>1.811823</v>
      </c>
      <c r="AB321" s="18">
        <v>1.363753</v>
      </c>
      <c r="AC321" s="18">
        <v>0.0</v>
      </c>
      <c r="AD321" s="18">
        <v>1.811823</v>
      </c>
      <c r="AE321" s="18">
        <v>1.811823</v>
      </c>
      <c r="AF321" s="18">
        <v>1.582991</v>
      </c>
      <c r="AG321" s="18">
        <v>1.582991</v>
      </c>
      <c r="AH321" s="18">
        <v>0.0</v>
      </c>
      <c r="AI321" s="18">
        <v>1.207407</v>
      </c>
      <c r="AJ321" s="18">
        <v>0.804599</v>
      </c>
      <c r="AK321" s="18">
        <v>0.0</v>
      </c>
      <c r="AL321" s="19" t="s">
        <v>58</v>
      </c>
      <c r="AM321" s="19"/>
      <c r="AN321" s="19"/>
      <c r="AO321" s="19"/>
      <c r="AP321" s="19"/>
      <c r="AQ321" s="19"/>
    </row>
    <row r="322" hidden="1">
      <c r="A322" s="22" t="s">
        <v>1307</v>
      </c>
      <c r="B322" s="22" t="s">
        <v>1318</v>
      </c>
      <c r="C322" s="22" t="s">
        <v>1301</v>
      </c>
      <c r="D322" s="22" t="s">
        <v>1311</v>
      </c>
      <c r="E322" s="22" t="s">
        <v>62</v>
      </c>
      <c r="F322" s="18">
        <v>1.0</v>
      </c>
      <c r="G322" s="18">
        <v>1.0</v>
      </c>
      <c r="H322" s="18">
        <v>33.0</v>
      </c>
      <c r="I322" s="18">
        <v>33.0</v>
      </c>
      <c r="J322" s="18">
        <v>0.0</v>
      </c>
      <c r="K322" s="18">
        <v>0.0</v>
      </c>
      <c r="L322" s="18">
        <v>0.0</v>
      </c>
      <c r="M322" s="18">
        <v>0.0</v>
      </c>
      <c r="N322" s="18">
        <v>0.0</v>
      </c>
      <c r="O322" s="18">
        <v>0.0</v>
      </c>
      <c r="P322" s="18">
        <v>0.0</v>
      </c>
      <c r="Q322" s="18">
        <v>0.0</v>
      </c>
      <c r="R322" s="18">
        <v>0.0</v>
      </c>
      <c r="S322" s="18">
        <v>0.0</v>
      </c>
      <c r="T322" s="18">
        <v>0.0</v>
      </c>
      <c r="U322" s="18">
        <v>0.0</v>
      </c>
      <c r="V322" s="18">
        <v>0.0</v>
      </c>
      <c r="W322" s="18">
        <v>0.0</v>
      </c>
      <c r="X322" s="18">
        <v>0.0</v>
      </c>
      <c r="Y322" s="18">
        <v>0.0</v>
      </c>
      <c r="Z322" s="18">
        <v>1.0</v>
      </c>
      <c r="AA322" s="18">
        <v>1.811823</v>
      </c>
      <c r="AB322" s="18">
        <v>1.363753</v>
      </c>
      <c r="AC322" s="18">
        <v>0.0</v>
      </c>
      <c r="AD322" s="18">
        <v>0.0</v>
      </c>
      <c r="AE322" s="18">
        <v>0.0</v>
      </c>
      <c r="AF322" s="18">
        <v>0.0</v>
      </c>
      <c r="AG322" s="18">
        <v>0.0</v>
      </c>
      <c r="AH322" s="18">
        <v>0.0</v>
      </c>
      <c r="AI322" s="18">
        <v>1.207407</v>
      </c>
      <c r="AJ322" s="18">
        <v>0.804599</v>
      </c>
      <c r="AK322" s="18">
        <v>0.0</v>
      </c>
      <c r="AL322" s="19" t="s">
        <v>58</v>
      </c>
      <c r="AM322" s="19"/>
      <c r="AN322" s="19"/>
      <c r="AO322" s="19"/>
      <c r="AP322" s="19"/>
      <c r="AQ322" s="19"/>
    </row>
    <row r="323" hidden="1">
      <c r="A323" s="22" t="s">
        <v>2058</v>
      </c>
      <c r="B323" s="22" t="s">
        <v>2059</v>
      </c>
      <c r="C323" s="22" t="s">
        <v>2060</v>
      </c>
      <c r="D323" s="22" t="s">
        <v>2061</v>
      </c>
      <c r="E323" s="22" t="s">
        <v>60</v>
      </c>
      <c r="F323" s="18">
        <v>5.0</v>
      </c>
      <c r="G323" s="18">
        <v>5.0</v>
      </c>
      <c r="H323" s="18">
        <v>12.0</v>
      </c>
      <c r="I323" s="18">
        <v>12.0</v>
      </c>
      <c r="J323" s="18">
        <v>0.0</v>
      </c>
      <c r="K323" s="18">
        <v>0.0</v>
      </c>
      <c r="L323" s="18">
        <v>0.0</v>
      </c>
      <c r="M323" s="18">
        <v>0.0</v>
      </c>
      <c r="N323" s="18">
        <v>0.0</v>
      </c>
      <c r="O323" s="18">
        <v>0.0</v>
      </c>
      <c r="P323" s="18">
        <v>0.0</v>
      </c>
      <c r="Q323" s="18">
        <v>0.0</v>
      </c>
      <c r="R323" s="18">
        <v>0.0</v>
      </c>
      <c r="S323" s="18">
        <v>0.0</v>
      </c>
      <c r="T323" s="18">
        <v>0.0</v>
      </c>
      <c r="U323" s="18">
        <v>0.0</v>
      </c>
      <c r="V323" s="18">
        <v>0.0</v>
      </c>
      <c r="W323" s="18">
        <v>0.0</v>
      </c>
      <c r="X323" s="18">
        <v>0.0</v>
      </c>
      <c r="Y323" s="18">
        <v>0.0</v>
      </c>
      <c r="Z323" s="18">
        <v>0.0</v>
      </c>
      <c r="AA323" s="18">
        <v>0.0</v>
      </c>
      <c r="AB323" s="18">
        <v>0.0</v>
      </c>
      <c r="AC323" s="18">
        <v>0.0</v>
      </c>
      <c r="AD323" s="18">
        <v>0.0</v>
      </c>
      <c r="AE323" s="18">
        <v>0.0</v>
      </c>
      <c r="AF323" s="18">
        <v>0.0</v>
      </c>
      <c r="AG323" s="18">
        <v>0.0</v>
      </c>
      <c r="AH323" s="18">
        <v>0.0</v>
      </c>
      <c r="AI323" s="18">
        <v>0.0</v>
      </c>
      <c r="AJ323" s="18">
        <v>0.0</v>
      </c>
      <c r="AK323" s="18">
        <v>0.0</v>
      </c>
      <c r="AL323" s="19" t="s">
        <v>58</v>
      </c>
      <c r="AM323" s="19"/>
      <c r="AN323" s="19"/>
      <c r="AO323" s="19"/>
      <c r="AP323" s="19"/>
      <c r="AQ323" s="19"/>
    </row>
    <row r="324" hidden="1">
      <c r="A324" s="22" t="s">
        <v>2062</v>
      </c>
      <c r="B324" s="22" t="s">
        <v>2063</v>
      </c>
      <c r="C324" s="22" t="s">
        <v>2060</v>
      </c>
      <c r="D324" s="22" t="s">
        <v>2061</v>
      </c>
      <c r="E324" s="22" t="s">
        <v>62</v>
      </c>
      <c r="F324" s="18">
        <v>17.0</v>
      </c>
      <c r="G324" s="18">
        <v>17.0</v>
      </c>
      <c r="H324" s="18">
        <v>47.0</v>
      </c>
      <c r="I324" s="18">
        <v>47.0</v>
      </c>
      <c r="J324" s="18">
        <v>0.0</v>
      </c>
      <c r="K324" s="18">
        <v>0.0</v>
      </c>
      <c r="L324" s="18">
        <v>0.0</v>
      </c>
      <c r="M324" s="18">
        <v>0.0</v>
      </c>
      <c r="N324" s="18">
        <v>0.0</v>
      </c>
      <c r="O324" s="18">
        <v>0.0</v>
      </c>
      <c r="P324" s="18">
        <v>0.0</v>
      </c>
      <c r="Q324" s="18">
        <v>0.0</v>
      </c>
      <c r="R324" s="18">
        <v>0.0</v>
      </c>
      <c r="S324" s="18">
        <v>0.0</v>
      </c>
      <c r="T324" s="18">
        <v>0.0</v>
      </c>
      <c r="U324" s="18">
        <v>0.0</v>
      </c>
      <c r="V324" s="18">
        <v>0.0</v>
      </c>
      <c r="W324" s="18">
        <v>0.0</v>
      </c>
      <c r="X324" s="18">
        <v>0.0</v>
      </c>
      <c r="Y324" s="18">
        <v>0.0</v>
      </c>
      <c r="Z324" s="18">
        <v>0.0</v>
      </c>
      <c r="AA324" s="18">
        <v>0.0</v>
      </c>
      <c r="AB324" s="18">
        <v>0.0</v>
      </c>
      <c r="AC324" s="18">
        <v>0.0</v>
      </c>
      <c r="AD324" s="18">
        <v>0.0</v>
      </c>
      <c r="AE324" s="18">
        <v>0.0</v>
      </c>
      <c r="AF324" s="18">
        <v>0.0</v>
      </c>
      <c r="AG324" s="18">
        <v>0.0</v>
      </c>
      <c r="AH324" s="18">
        <v>0.0</v>
      </c>
      <c r="AI324" s="18">
        <v>0.0</v>
      </c>
      <c r="AJ324" s="18">
        <v>0.0</v>
      </c>
      <c r="AK324" s="18">
        <v>0.0</v>
      </c>
      <c r="AL324" s="19" t="s">
        <v>58</v>
      </c>
      <c r="AM324" s="19"/>
      <c r="AN324" s="19"/>
      <c r="AO324" s="19"/>
      <c r="AP324" s="19"/>
      <c r="AQ324" s="19"/>
    </row>
    <row r="325" hidden="1">
      <c r="A325" s="22" t="s">
        <v>1173</v>
      </c>
      <c r="B325" s="22" t="s">
        <v>1197</v>
      </c>
      <c r="C325" s="22" t="s">
        <v>1175</v>
      </c>
      <c r="D325" s="22" t="s">
        <v>1198</v>
      </c>
      <c r="E325" s="22" t="s">
        <v>88</v>
      </c>
      <c r="F325" s="18">
        <v>0.0</v>
      </c>
      <c r="G325" s="18">
        <v>0.0</v>
      </c>
      <c r="H325" s="18">
        <v>0.0</v>
      </c>
      <c r="I325" s="18">
        <v>0.0</v>
      </c>
      <c r="J325" s="18">
        <v>0.0</v>
      </c>
      <c r="K325" s="18">
        <v>0.0</v>
      </c>
      <c r="L325" s="18">
        <v>0.142857</v>
      </c>
      <c r="M325" s="18">
        <v>0.0</v>
      </c>
      <c r="N325" s="18">
        <v>0.0</v>
      </c>
      <c r="O325" s="18">
        <v>0.0</v>
      </c>
      <c r="P325" s="18">
        <v>0.0</v>
      </c>
      <c r="Q325" s="18">
        <v>0.0</v>
      </c>
      <c r="R325" s="18">
        <v>0.0</v>
      </c>
      <c r="S325" s="18">
        <v>0.0</v>
      </c>
      <c r="T325" s="18">
        <v>0.0</v>
      </c>
      <c r="U325" s="18">
        <v>0.0</v>
      </c>
      <c r="V325" s="18">
        <v>0.0</v>
      </c>
      <c r="W325" s="18">
        <v>0.0</v>
      </c>
      <c r="X325" s="18">
        <v>0.0</v>
      </c>
      <c r="Y325" s="18">
        <v>0.0</v>
      </c>
      <c r="Z325" s="18">
        <v>0.0</v>
      </c>
      <c r="AA325" s="18">
        <v>2.313294</v>
      </c>
      <c r="AB325" s="18">
        <v>5.078409</v>
      </c>
      <c r="AC325" s="18">
        <v>7.15258</v>
      </c>
      <c r="AD325" s="18">
        <v>0.0</v>
      </c>
      <c r="AE325" s="18">
        <v>20.84812</v>
      </c>
      <c r="AF325" s="18">
        <v>1.843325</v>
      </c>
      <c r="AG325" s="18">
        <v>0.275447</v>
      </c>
      <c r="AH325" s="18">
        <v>0.822472</v>
      </c>
      <c r="AI325" s="18">
        <v>2.340114</v>
      </c>
      <c r="AJ325" s="18">
        <v>3.508074</v>
      </c>
      <c r="AK325" s="18">
        <v>4.338341</v>
      </c>
      <c r="AL325" s="19" t="s">
        <v>58</v>
      </c>
      <c r="AM325" s="19"/>
      <c r="AN325" s="19"/>
      <c r="AO325" s="19"/>
      <c r="AP325" s="19"/>
      <c r="AQ325" s="19"/>
    </row>
    <row r="326" hidden="1">
      <c r="A326" s="22" t="s">
        <v>1177</v>
      </c>
      <c r="B326" s="22" t="s">
        <v>1199</v>
      </c>
      <c r="C326" s="22" t="s">
        <v>1175</v>
      </c>
      <c r="D326" s="22" t="s">
        <v>1198</v>
      </c>
      <c r="E326" s="17">
        <v>46310.0</v>
      </c>
      <c r="F326" s="18">
        <v>5.0</v>
      </c>
      <c r="G326" s="18">
        <v>0.0</v>
      </c>
      <c r="H326" s="18">
        <v>4230.0</v>
      </c>
      <c r="I326" s="18">
        <v>0.0</v>
      </c>
      <c r="J326" s="18">
        <v>88.07692</v>
      </c>
      <c r="K326" s="18">
        <v>75.85184</v>
      </c>
      <c r="L326" s="18">
        <v>72.71975</v>
      </c>
      <c r="M326" s="18">
        <v>59.26999</v>
      </c>
      <c r="N326" s="18">
        <v>0.781392</v>
      </c>
      <c r="O326" s="18">
        <v>0.0</v>
      </c>
      <c r="P326" s="18">
        <v>0.0</v>
      </c>
      <c r="Q326" s="18">
        <v>0.0</v>
      </c>
      <c r="R326" s="18">
        <v>16.58185</v>
      </c>
      <c r="S326" s="18">
        <v>16.58185</v>
      </c>
      <c r="T326" s="18">
        <v>16.58185</v>
      </c>
      <c r="U326" s="18">
        <v>16.58185</v>
      </c>
      <c r="V326" s="18">
        <v>16.58185</v>
      </c>
      <c r="W326" s="18">
        <v>59.26999</v>
      </c>
      <c r="X326" s="18">
        <v>59.26999</v>
      </c>
      <c r="Y326" s="18">
        <v>18.96296</v>
      </c>
      <c r="Z326" s="18">
        <v>0.0</v>
      </c>
      <c r="AA326" s="18">
        <v>2.313294</v>
      </c>
      <c r="AB326" s="18">
        <v>5.078409</v>
      </c>
      <c r="AC326" s="18">
        <v>7.15258</v>
      </c>
      <c r="AD326" s="18">
        <v>5.611754</v>
      </c>
      <c r="AE326" s="18">
        <v>6.325606</v>
      </c>
      <c r="AF326" s="18">
        <v>9.719525</v>
      </c>
      <c r="AG326" s="18">
        <v>9.03104</v>
      </c>
      <c r="AH326" s="18">
        <v>0.822472</v>
      </c>
      <c r="AI326" s="18">
        <v>2.340114</v>
      </c>
      <c r="AJ326" s="18">
        <v>3.508074</v>
      </c>
      <c r="AK326" s="18">
        <v>4.338341</v>
      </c>
      <c r="AL326" s="19" t="s">
        <v>58</v>
      </c>
      <c r="AM326" s="19"/>
      <c r="AN326" s="19"/>
      <c r="AO326" s="19"/>
      <c r="AP326" s="19"/>
      <c r="AQ326" s="19"/>
    </row>
    <row r="327" hidden="1">
      <c r="A327" s="22" t="s">
        <v>1179</v>
      </c>
      <c r="B327" s="22" t="s">
        <v>1200</v>
      </c>
      <c r="C327" s="22" t="s">
        <v>1175</v>
      </c>
      <c r="D327" s="22" t="s">
        <v>1198</v>
      </c>
      <c r="E327" s="22" t="s">
        <v>72</v>
      </c>
      <c r="F327" s="18">
        <v>5.0</v>
      </c>
      <c r="G327" s="18">
        <v>0.0</v>
      </c>
      <c r="H327" s="18">
        <v>2270.0</v>
      </c>
      <c r="I327" s="18">
        <v>0.0</v>
      </c>
      <c r="J327" s="18">
        <v>29.5302</v>
      </c>
      <c r="K327" s="18">
        <v>28.61032</v>
      </c>
      <c r="L327" s="18">
        <v>26.80737</v>
      </c>
      <c r="M327" s="18">
        <v>11.56986</v>
      </c>
      <c r="N327" s="18">
        <v>0.404395</v>
      </c>
      <c r="O327" s="18">
        <v>2.313294</v>
      </c>
      <c r="P327" s="18">
        <v>2.313294</v>
      </c>
      <c r="Q327" s="18">
        <v>7.053573</v>
      </c>
      <c r="R327" s="18">
        <v>7.673588</v>
      </c>
      <c r="S327" s="18">
        <v>7.673588</v>
      </c>
      <c r="T327" s="18">
        <v>2.313294</v>
      </c>
      <c r="U327" s="18">
        <v>2.313294</v>
      </c>
      <c r="V327" s="18">
        <v>7.053573</v>
      </c>
      <c r="W327" s="18">
        <v>7.673588</v>
      </c>
      <c r="X327" s="18">
        <v>7.673588</v>
      </c>
      <c r="Y327" s="18">
        <v>7.15258</v>
      </c>
      <c r="Z327" s="18">
        <v>0.0</v>
      </c>
      <c r="AA327" s="18">
        <v>2.313294</v>
      </c>
      <c r="AB327" s="18">
        <v>5.078409</v>
      </c>
      <c r="AC327" s="18">
        <v>7.15258</v>
      </c>
      <c r="AD327" s="18">
        <v>5.622099</v>
      </c>
      <c r="AE327" s="18">
        <v>5.646151</v>
      </c>
      <c r="AF327" s="18">
        <v>6.762857</v>
      </c>
      <c r="AG327" s="18">
        <v>6.74817</v>
      </c>
      <c r="AH327" s="18">
        <v>0.822472</v>
      </c>
      <c r="AI327" s="18">
        <v>2.340114</v>
      </c>
      <c r="AJ327" s="18">
        <v>3.508074</v>
      </c>
      <c r="AK327" s="18">
        <v>4.338341</v>
      </c>
      <c r="AL327" s="19" t="s">
        <v>58</v>
      </c>
      <c r="AM327" s="19"/>
      <c r="AN327" s="19"/>
      <c r="AO327" s="19"/>
      <c r="AP327" s="19"/>
      <c r="AQ327" s="19"/>
    </row>
    <row r="328" hidden="1">
      <c r="A328" s="22" t="s">
        <v>1181</v>
      </c>
      <c r="B328" s="22" t="s">
        <v>1201</v>
      </c>
      <c r="C328" s="22" t="s">
        <v>1175</v>
      </c>
      <c r="D328" s="22" t="s">
        <v>1198</v>
      </c>
      <c r="E328" s="22" t="s">
        <v>75</v>
      </c>
      <c r="F328" s="18">
        <v>3.0</v>
      </c>
      <c r="G328" s="18">
        <v>0.0</v>
      </c>
      <c r="H328" s="18">
        <v>1899.0</v>
      </c>
      <c r="I328" s="18">
        <v>0.0</v>
      </c>
      <c r="J328" s="18">
        <v>18.31687</v>
      </c>
      <c r="K328" s="18">
        <v>22.45349</v>
      </c>
      <c r="L328" s="18">
        <v>22.55782</v>
      </c>
      <c r="M328" s="18">
        <v>22.45349</v>
      </c>
      <c r="N328" s="18">
        <v>1.0</v>
      </c>
      <c r="O328" s="18">
        <v>22.45349</v>
      </c>
      <c r="P328" s="18">
        <v>22.45349</v>
      </c>
      <c r="Q328" s="18">
        <v>22.45349</v>
      </c>
      <c r="R328" s="18">
        <v>22.45349</v>
      </c>
      <c r="S328" s="18">
        <v>22.45349</v>
      </c>
      <c r="T328" s="18">
        <v>22.45349</v>
      </c>
      <c r="U328" s="18">
        <v>22.45349</v>
      </c>
      <c r="V328" s="18">
        <v>22.45349</v>
      </c>
      <c r="W328" s="18">
        <v>22.45349</v>
      </c>
      <c r="X328" s="18">
        <v>22.45349</v>
      </c>
      <c r="Y328" s="18">
        <v>22.45349</v>
      </c>
      <c r="Z328" s="18">
        <v>0.0</v>
      </c>
      <c r="AA328" s="18">
        <v>2.313294</v>
      </c>
      <c r="AB328" s="18">
        <v>5.078409</v>
      </c>
      <c r="AC328" s="18">
        <v>7.15258</v>
      </c>
      <c r="AD328" s="18">
        <v>2.708493</v>
      </c>
      <c r="AE328" s="18">
        <v>2.733229</v>
      </c>
      <c r="AF328" s="18">
        <v>4.678482</v>
      </c>
      <c r="AG328" s="18">
        <v>5.620519</v>
      </c>
      <c r="AH328" s="18">
        <v>0.822472</v>
      </c>
      <c r="AI328" s="18">
        <v>2.340114</v>
      </c>
      <c r="AJ328" s="18">
        <v>3.508074</v>
      </c>
      <c r="AK328" s="18">
        <v>4.338341</v>
      </c>
      <c r="AL328" s="19" t="s">
        <v>58</v>
      </c>
      <c r="AM328" s="19"/>
      <c r="AN328" s="19"/>
      <c r="AO328" s="19"/>
      <c r="AP328" s="19"/>
      <c r="AQ328" s="19"/>
    </row>
    <row r="329" hidden="1">
      <c r="A329" s="22" t="s">
        <v>1183</v>
      </c>
      <c r="B329" s="22" t="s">
        <v>1202</v>
      </c>
      <c r="C329" s="22" t="s">
        <v>1175</v>
      </c>
      <c r="D329" s="22" t="s">
        <v>1198</v>
      </c>
      <c r="E329" s="22" t="s">
        <v>60</v>
      </c>
      <c r="F329" s="18">
        <v>14.0</v>
      </c>
      <c r="G329" s="18">
        <v>0.0</v>
      </c>
      <c r="H329" s="18">
        <v>1002.0</v>
      </c>
      <c r="I329" s="18">
        <v>0.0</v>
      </c>
      <c r="J329" s="18">
        <v>7.273313</v>
      </c>
      <c r="K329" s="18">
        <v>4.845921</v>
      </c>
      <c r="L329" s="18">
        <v>3.861551</v>
      </c>
      <c r="M329" s="18">
        <v>3.68937</v>
      </c>
      <c r="N329" s="18">
        <v>0.761335</v>
      </c>
      <c r="O329" s="18">
        <v>0.083333</v>
      </c>
      <c r="P329" s="18">
        <v>0.090909</v>
      </c>
      <c r="Q329" s="18">
        <v>0.153409</v>
      </c>
      <c r="R329" s="18">
        <v>0.274733</v>
      </c>
      <c r="S329" s="18">
        <v>0.366667</v>
      </c>
      <c r="T329" s="18">
        <v>0.083333</v>
      </c>
      <c r="U329" s="18">
        <v>0.090909</v>
      </c>
      <c r="V329" s="18">
        <v>0.153409</v>
      </c>
      <c r="W329" s="18">
        <v>0.274733</v>
      </c>
      <c r="X329" s="18">
        <v>0.366667</v>
      </c>
      <c r="Y329" s="18">
        <v>0.60574</v>
      </c>
      <c r="Z329" s="18">
        <v>0.0</v>
      </c>
      <c r="AA329" s="18">
        <v>2.313294</v>
      </c>
      <c r="AB329" s="18">
        <v>5.078409</v>
      </c>
      <c r="AC329" s="18">
        <v>7.15258</v>
      </c>
      <c r="AD329" s="18">
        <v>0.963542</v>
      </c>
      <c r="AE329" s="18">
        <v>1.038964</v>
      </c>
      <c r="AF329" s="18">
        <v>1.928436</v>
      </c>
      <c r="AG329" s="18">
        <v>2.805134</v>
      </c>
      <c r="AH329" s="18">
        <v>0.822472</v>
      </c>
      <c r="AI329" s="18">
        <v>2.340114</v>
      </c>
      <c r="AJ329" s="18">
        <v>3.508074</v>
      </c>
      <c r="AK329" s="18">
        <v>4.338341</v>
      </c>
      <c r="AL329" s="19" t="s">
        <v>58</v>
      </c>
      <c r="AM329" s="19"/>
      <c r="AN329" s="19"/>
      <c r="AO329" s="19"/>
      <c r="AP329" s="19"/>
      <c r="AQ329" s="19"/>
    </row>
    <row r="330" hidden="1">
      <c r="A330" s="22" t="s">
        <v>1185</v>
      </c>
      <c r="B330" s="22" t="s">
        <v>1203</v>
      </c>
      <c r="C330" s="22" t="s">
        <v>1175</v>
      </c>
      <c r="D330" s="22" t="s">
        <v>1198</v>
      </c>
      <c r="E330" s="20">
        <v>46300.0</v>
      </c>
      <c r="F330" s="18">
        <v>6.0</v>
      </c>
      <c r="G330" s="18">
        <v>0.0</v>
      </c>
      <c r="H330" s="18">
        <v>4109.0</v>
      </c>
      <c r="I330" s="18">
        <v>0.0</v>
      </c>
      <c r="J330" s="18">
        <v>57.77165</v>
      </c>
      <c r="K330" s="18">
        <v>61.21799</v>
      </c>
      <c r="L330" s="18">
        <v>57.86765</v>
      </c>
      <c r="M330" s="18">
        <v>59.26701</v>
      </c>
      <c r="N330" s="18">
        <v>0.968131</v>
      </c>
      <c r="O330" s="18">
        <v>0.0</v>
      </c>
      <c r="P330" s="18">
        <v>0.0</v>
      </c>
      <c r="Q330" s="18">
        <v>0.0</v>
      </c>
      <c r="R330" s="18">
        <v>1.95098</v>
      </c>
      <c r="S330" s="18">
        <v>1.95098</v>
      </c>
      <c r="T330" s="18">
        <v>1.95098</v>
      </c>
      <c r="U330" s="18">
        <v>1.95098</v>
      </c>
      <c r="V330" s="18">
        <v>1.95098</v>
      </c>
      <c r="W330" s="18">
        <v>59.26701</v>
      </c>
      <c r="X330" s="18">
        <v>59.26701</v>
      </c>
      <c r="Y330" s="18">
        <v>15.3045</v>
      </c>
      <c r="Z330" s="18">
        <v>0.0</v>
      </c>
      <c r="AA330" s="18">
        <v>2.313294</v>
      </c>
      <c r="AB330" s="18">
        <v>5.078409</v>
      </c>
      <c r="AC330" s="18">
        <v>7.15258</v>
      </c>
      <c r="AD330" s="18">
        <v>2.286111</v>
      </c>
      <c r="AE330" s="18">
        <v>9.349282</v>
      </c>
      <c r="AF330" s="18">
        <v>10.19788</v>
      </c>
      <c r="AG330" s="18">
        <v>6.066643</v>
      </c>
      <c r="AH330" s="18">
        <v>0.822472</v>
      </c>
      <c r="AI330" s="18">
        <v>2.340114</v>
      </c>
      <c r="AJ330" s="18">
        <v>3.508074</v>
      </c>
      <c r="AK330" s="18">
        <v>4.338341</v>
      </c>
      <c r="AL330" s="19" t="s">
        <v>58</v>
      </c>
      <c r="AM330" s="19"/>
      <c r="AN330" s="19"/>
      <c r="AO330" s="19"/>
      <c r="AP330" s="19"/>
      <c r="AQ330" s="19"/>
    </row>
    <row r="331" hidden="1">
      <c r="A331" s="22" t="s">
        <v>1187</v>
      </c>
      <c r="B331" s="22" t="s">
        <v>1204</v>
      </c>
      <c r="C331" s="22" t="s">
        <v>1175</v>
      </c>
      <c r="D331" s="22" t="s">
        <v>1198</v>
      </c>
      <c r="E331" s="22" t="s">
        <v>62</v>
      </c>
      <c r="F331" s="18">
        <v>2.0</v>
      </c>
      <c r="G331" s="18">
        <v>2.0</v>
      </c>
      <c r="H331" s="18">
        <v>145.0</v>
      </c>
      <c r="I331" s="18">
        <v>145.0</v>
      </c>
      <c r="J331" s="18">
        <v>0.0</v>
      </c>
      <c r="K331" s="18">
        <v>0.0</v>
      </c>
      <c r="L331" s="18">
        <v>0.0</v>
      </c>
      <c r="M331" s="18">
        <v>0.0</v>
      </c>
      <c r="N331" s="18">
        <v>0.0</v>
      </c>
      <c r="O331" s="18">
        <v>0.0</v>
      </c>
      <c r="P331" s="18">
        <v>0.0</v>
      </c>
      <c r="Q331" s="18">
        <v>0.0</v>
      </c>
      <c r="R331" s="18">
        <v>0.0</v>
      </c>
      <c r="S331" s="18">
        <v>0.0</v>
      </c>
      <c r="T331" s="18">
        <v>0.0</v>
      </c>
      <c r="U331" s="18">
        <v>0.0</v>
      </c>
      <c r="V331" s="18">
        <v>0.0</v>
      </c>
      <c r="W331" s="18">
        <v>0.0</v>
      </c>
      <c r="X331" s="18">
        <v>0.0</v>
      </c>
      <c r="Y331" s="18">
        <v>0.0</v>
      </c>
      <c r="Z331" s="18">
        <v>0.0</v>
      </c>
      <c r="AA331" s="18">
        <v>2.313294</v>
      </c>
      <c r="AB331" s="18">
        <v>5.078409</v>
      </c>
      <c r="AC331" s="18">
        <v>7.15258</v>
      </c>
      <c r="AD331" s="18">
        <v>0.0</v>
      </c>
      <c r="AE331" s="18">
        <v>0.0</v>
      </c>
      <c r="AF331" s="18">
        <v>0.0</v>
      </c>
      <c r="AG331" s="18">
        <v>0.0</v>
      </c>
      <c r="AH331" s="18">
        <v>0.822472</v>
      </c>
      <c r="AI331" s="18">
        <v>2.340114</v>
      </c>
      <c r="AJ331" s="18">
        <v>3.508074</v>
      </c>
      <c r="AK331" s="18">
        <v>4.338341</v>
      </c>
      <c r="AL331" s="19" t="s">
        <v>58</v>
      </c>
      <c r="AM331" s="19"/>
      <c r="AN331" s="19"/>
      <c r="AO331" s="19"/>
      <c r="AP331" s="19"/>
      <c r="AQ331" s="19"/>
    </row>
    <row r="332" hidden="1">
      <c r="A332" s="22" t="s">
        <v>1440</v>
      </c>
      <c r="B332" s="22" t="s">
        <v>1449</v>
      </c>
      <c r="C332" s="22" t="s">
        <v>1442</v>
      </c>
      <c r="D332" s="22" t="s">
        <v>1450</v>
      </c>
      <c r="E332" s="22" t="s">
        <v>60</v>
      </c>
      <c r="F332" s="18">
        <v>15.0</v>
      </c>
      <c r="G332" s="18">
        <v>15.0</v>
      </c>
      <c r="H332" s="18">
        <v>85.0</v>
      </c>
      <c r="I332" s="18">
        <v>85.0</v>
      </c>
      <c r="J332" s="18">
        <v>0.0</v>
      </c>
      <c r="K332" s="18">
        <v>0.0</v>
      </c>
      <c r="L332" s="18">
        <v>0.0</v>
      </c>
      <c r="M332" s="18">
        <v>0.0</v>
      </c>
      <c r="N332" s="18">
        <v>0.0</v>
      </c>
      <c r="O332" s="18">
        <v>0.0</v>
      </c>
      <c r="P332" s="18">
        <v>0.0</v>
      </c>
      <c r="Q332" s="18">
        <v>0.0</v>
      </c>
      <c r="R332" s="18">
        <v>0.0</v>
      </c>
      <c r="S332" s="18">
        <v>0.0</v>
      </c>
      <c r="T332" s="18">
        <v>0.0</v>
      </c>
      <c r="U332" s="18">
        <v>0.0</v>
      </c>
      <c r="V332" s="18">
        <v>0.0</v>
      </c>
      <c r="W332" s="18">
        <v>0.0</v>
      </c>
      <c r="X332" s="18">
        <v>0.0</v>
      </c>
      <c r="Y332" s="18">
        <v>0.0</v>
      </c>
      <c r="Z332" s="18">
        <v>0.0</v>
      </c>
      <c r="AA332" s="18">
        <v>0.0</v>
      </c>
      <c r="AB332" s="18">
        <v>0.0</v>
      </c>
      <c r="AC332" s="18">
        <v>0.0</v>
      </c>
      <c r="AD332" s="18">
        <v>0.0</v>
      </c>
      <c r="AE332" s="18">
        <v>0.0</v>
      </c>
      <c r="AF332" s="18">
        <v>0.0</v>
      </c>
      <c r="AG332" s="18">
        <v>0.0</v>
      </c>
      <c r="AH332" s="18">
        <v>0.0</v>
      </c>
      <c r="AI332" s="18">
        <v>0.0</v>
      </c>
      <c r="AJ332" s="18">
        <v>0.0</v>
      </c>
      <c r="AK332" s="18">
        <v>0.0</v>
      </c>
      <c r="AL332" s="19" t="s">
        <v>58</v>
      </c>
      <c r="AM332" s="19"/>
      <c r="AN332" s="19"/>
      <c r="AO332" s="19"/>
      <c r="AP332" s="19"/>
      <c r="AQ332" s="19"/>
    </row>
    <row r="333" hidden="1">
      <c r="A333" s="22" t="s">
        <v>1444</v>
      </c>
      <c r="B333" s="22" t="s">
        <v>1451</v>
      </c>
      <c r="C333" s="22" t="s">
        <v>1442</v>
      </c>
      <c r="D333" s="22" t="s">
        <v>1450</v>
      </c>
      <c r="E333" s="22" t="s">
        <v>62</v>
      </c>
      <c r="F333" s="18">
        <v>12.0</v>
      </c>
      <c r="G333" s="18">
        <v>12.0</v>
      </c>
      <c r="H333" s="18">
        <v>112.0</v>
      </c>
      <c r="I333" s="18">
        <v>112.0</v>
      </c>
      <c r="J333" s="18">
        <v>0.0</v>
      </c>
      <c r="K333" s="18">
        <v>0.0</v>
      </c>
      <c r="L333" s="18">
        <v>0.0</v>
      </c>
      <c r="M333" s="18">
        <v>0.0</v>
      </c>
      <c r="N333" s="18">
        <v>0.0</v>
      </c>
      <c r="O333" s="18">
        <v>0.0</v>
      </c>
      <c r="P333" s="18">
        <v>0.0</v>
      </c>
      <c r="Q333" s="18">
        <v>0.0</v>
      </c>
      <c r="R333" s="18">
        <v>0.0</v>
      </c>
      <c r="S333" s="18">
        <v>0.0</v>
      </c>
      <c r="T333" s="18">
        <v>0.0</v>
      </c>
      <c r="U333" s="18">
        <v>0.0</v>
      </c>
      <c r="V333" s="18">
        <v>0.0</v>
      </c>
      <c r="W333" s="18">
        <v>0.0</v>
      </c>
      <c r="X333" s="18">
        <v>0.0</v>
      </c>
      <c r="Y333" s="18">
        <v>0.0</v>
      </c>
      <c r="Z333" s="18">
        <v>0.0</v>
      </c>
      <c r="AA333" s="18">
        <v>0.0</v>
      </c>
      <c r="AB333" s="18">
        <v>0.0</v>
      </c>
      <c r="AC333" s="18">
        <v>0.0</v>
      </c>
      <c r="AD333" s="18">
        <v>0.0</v>
      </c>
      <c r="AE333" s="18">
        <v>0.0</v>
      </c>
      <c r="AF333" s="18">
        <v>0.0</v>
      </c>
      <c r="AG333" s="18">
        <v>0.0</v>
      </c>
      <c r="AH333" s="18">
        <v>0.0</v>
      </c>
      <c r="AI333" s="18">
        <v>0.0</v>
      </c>
      <c r="AJ333" s="18">
        <v>0.0</v>
      </c>
      <c r="AK333" s="18">
        <v>0.0</v>
      </c>
      <c r="AL333" s="19" t="s">
        <v>58</v>
      </c>
      <c r="AM333" s="19"/>
      <c r="AN333" s="19"/>
      <c r="AO333" s="19"/>
      <c r="AP333" s="19"/>
      <c r="AQ333" s="19"/>
    </row>
    <row r="334" hidden="1">
      <c r="A334" s="22" t="s">
        <v>1697</v>
      </c>
      <c r="B334" s="22" t="s">
        <v>2064</v>
      </c>
      <c r="C334" s="22" t="s">
        <v>1690</v>
      </c>
      <c r="D334" s="22" t="s">
        <v>2065</v>
      </c>
      <c r="E334" s="22" t="s">
        <v>72</v>
      </c>
      <c r="F334" s="18">
        <v>1.0</v>
      </c>
      <c r="G334" s="18">
        <v>0.0</v>
      </c>
      <c r="H334" s="18">
        <v>41.0</v>
      </c>
      <c r="I334" s="18">
        <v>0.0</v>
      </c>
      <c r="J334" s="18">
        <v>0.0</v>
      </c>
      <c r="K334" s="18">
        <v>0.0</v>
      </c>
      <c r="L334" s="18">
        <v>0.0</v>
      </c>
      <c r="M334" s="18">
        <v>0.0</v>
      </c>
      <c r="N334" s="18">
        <v>0.0</v>
      </c>
      <c r="O334" s="18">
        <v>0.0</v>
      </c>
      <c r="P334" s="18">
        <v>0.0</v>
      </c>
      <c r="Q334" s="18">
        <v>0.0</v>
      </c>
      <c r="R334" s="18">
        <v>0.0</v>
      </c>
      <c r="S334" s="18">
        <v>0.0</v>
      </c>
      <c r="T334" s="18">
        <v>0.0</v>
      </c>
      <c r="U334" s="18">
        <v>0.0</v>
      </c>
      <c r="V334" s="18">
        <v>0.0</v>
      </c>
      <c r="W334" s="18">
        <v>0.0</v>
      </c>
      <c r="X334" s="18">
        <v>0.0</v>
      </c>
      <c r="Y334" s="18">
        <v>0.0</v>
      </c>
      <c r="Z334" s="18">
        <v>0.0</v>
      </c>
      <c r="AA334" s="18">
        <v>0.0</v>
      </c>
      <c r="AB334" s="18">
        <v>0.0</v>
      </c>
      <c r="AC334" s="18">
        <v>0.0</v>
      </c>
      <c r="AD334" s="18">
        <v>5.733114</v>
      </c>
      <c r="AE334" s="18">
        <v>7.235743</v>
      </c>
      <c r="AF334" s="18">
        <v>9.27222</v>
      </c>
      <c r="AG334" s="18">
        <v>8.543328</v>
      </c>
      <c r="AH334" s="18">
        <v>3.845423</v>
      </c>
      <c r="AI334" s="18">
        <v>7.468826</v>
      </c>
      <c r="AJ334" s="18">
        <v>17.18541</v>
      </c>
      <c r="AK334" s="18">
        <v>6.064664</v>
      </c>
      <c r="AL334" s="19" t="s">
        <v>58</v>
      </c>
      <c r="AM334" s="19"/>
      <c r="AN334" s="19"/>
      <c r="AO334" s="19"/>
      <c r="AP334" s="19"/>
      <c r="AQ334" s="19"/>
    </row>
    <row r="335" hidden="1">
      <c r="A335" s="22" t="s">
        <v>1699</v>
      </c>
      <c r="B335" s="22" t="s">
        <v>2066</v>
      </c>
      <c r="C335" s="22" t="s">
        <v>1690</v>
      </c>
      <c r="D335" s="22" t="s">
        <v>2065</v>
      </c>
      <c r="E335" s="22" t="s">
        <v>75</v>
      </c>
      <c r="F335" s="18">
        <v>1.0</v>
      </c>
      <c r="G335" s="18">
        <v>0.0</v>
      </c>
      <c r="H335" s="18">
        <v>28.0</v>
      </c>
      <c r="I335" s="18">
        <v>0.0</v>
      </c>
      <c r="J335" s="18">
        <v>0.0</v>
      </c>
      <c r="K335" s="18">
        <v>0.0</v>
      </c>
      <c r="L335" s="18">
        <v>0.0</v>
      </c>
      <c r="M335" s="18">
        <v>0.0</v>
      </c>
      <c r="N335" s="18">
        <v>0.0</v>
      </c>
      <c r="O335" s="18">
        <v>0.0</v>
      </c>
      <c r="P335" s="18">
        <v>0.0</v>
      </c>
      <c r="Q335" s="18">
        <v>0.0</v>
      </c>
      <c r="R335" s="18">
        <v>0.0</v>
      </c>
      <c r="S335" s="18">
        <v>0.0</v>
      </c>
      <c r="T335" s="18">
        <v>0.0</v>
      </c>
      <c r="U335" s="18">
        <v>0.0</v>
      </c>
      <c r="V335" s="18">
        <v>0.0</v>
      </c>
      <c r="W335" s="18">
        <v>0.0</v>
      </c>
      <c r="X335" s="18">
        <v>0.0</v>
      </c>
      <c r="Y335" s="18">
        <v>0.0</v>
      </c>
      <c r="Z335" s="18">
        <v>0.0</v>
      </c>
      <c r="AA335" s="18">
        <v>0.0</v>
      </c>
      <c r="AB335" s="18">
        <v>0.0</v>
      </c>
      <c r="AC335" s="18">
        <v>0.0</v>
      </c>
      <c r="AD335" s="18">
        <v>5.158176</v>
      </c>
      <c r="AE335" s="18">
        <v>5.348429</v>
      </c>
      <c r="AF335" s="18">
        <v>6.938988</v>
      </c>
      <c r="AG335" s="18">
        <v>6.064664</v>
      </c>
      <c r="AH335" s="18">
        <v>3.845423</v>
      </c>
      <c r="AI335" s="18">
        <v>7.468826</v>
      </c>
      <c r="AJ335" s="18">
        <v>17.18541</v>
      </c>
      <c r="AK335" s="18">
        <v>6.064664</v>
      </c>
      <c r="AL335" s="19" t="s">
        <v>58</v>
      </c>
      <c r="AM335" s="19"/>
      <c r="AN335" s="19"/>
      <c r="AO335" s="19"/>
      <c r="AP335" s="19"/>
      <c r="AQ335" s="19"/>
    </row>
    <row r="336" hidden="1">
      <c r="A336" s="22" t="s">
        <v>1692</v>
      </c>
      <c r="B336" s="22" t="s">
        <v>1706</v>
      </c>
      <c r="C336" s="22" t="s">
        <v>1690</v>
      </c>
      <c r="D336" s="22" t="s">
        <v>1707</v>
      </c>
      <c r="E336" s="22" t="s">
        <v>88</v>
      </c>
      <c r="F336" s="18">
        <v>4.0</v>
      </c>
      <c r="G336" s="18">
        <v>0.0</v>
      </c>
      <c r="H336" s="18">
        <v>21163.0</v>
      </c>
      <c r="I336" s="18">
        <v>0.0</v>
      </c>
      <c r="J336" s="18">
        <v>247.1421</v>
      </c>
      <c r="K336" s="18">
        <v>261.2276</v>
      </c>
      <c r="L336" s="18">
        <v>266.3953</v>
      </c>
      <c r="M336" s="18">
        <v>225.4242</v>
      </c>
      <c r="N336" s="18">
        <v>0.862942</v>
      </c>
      <c r="O336" s="18">
        <v>0.0</v>
      </c>
      <c r="P336" s="18">
        <v>1.153846</v>
      </c>
      <c r="Q336" s="18">
        <v>1.153846</v>
      </c>
      <c r="R336" s="18">
        <v>22.20682</v>
      </c>
      <c r="S336" s="18">
        <v>26.00922</v>
      </c>
      <c r="T336" s="18">
        <v>1.153846</v>
      </c>
      <c r="U336" s="18">
        <v>12.44277</v>
      </c>
      <c r="V336" s="18">
        <v>12.44277</v>
      </c>
      <c r="W336" s="18">
        <v>22.20682</v>
      </c>
      <c r="X336" s="18">
        <v>26.00922</v>
      </c>
      <c r="Y336" s="18">
        <v>43.53793</v>
      </c>
      <c r="Z336" s="18">
        <v>6.461027</v>
      </c>
      <c r="AA336" s="18">
        <v>8.189386</v>
      </c>
      <c r="AB336" s="18">
        <v>15.15899</v>
      </c>
      <c r="AC336" s="18">
        <v>6.064664</v>
      </c>
      <c r="AD336" s="18">
        <v>18.3946</v>
      </c>
      <c r="AE336" s="18">
        <v>22.35551</v>
      </c>
      <c r="AF336" s="18">
        <v>56.78119</v>
      </c>
      <c r="AG336" s="18">
        <v>35.29723</v>
      </c>
      <c r="AH336" s="18">
        <v>3.845423</v>
      </c>
      <c r="AI336" s="18">
        <v>7.468826</v>
      </c>
      <c r="AJ336" s="18">
        <v>17.18541</v>
      </c>
      <c r="AK336" s="18">
        <v>6.064664</v>
      </c>
      <c r="AL336" s="19" t="s">
        <v>58</v>
      </c>
      <c r="AM336" s="19"/>
      <c r="AN336" s="19"/>
      <c r="AO336" s="19"/>
      <c r="AP336" s="19"/>
      <c r="AQ336" s="19"/>
    </row>
    <row r="337" hidden="1">
      <c r="A337" s="22" t="s">
        <v>1695</v>
      </c>
      <c r="B337" s="22" t="s">
        <v>1708</v>
      </c>
      <c r="C337" s="22" t="s">
        <v>1690</v>
      </c>
      <c r="D337" s="22" t="s">
        <v>1707</v>
      </c>
      <c r="E337" s="20">
        <v>46310.0</v>
      </c>
      <c r="F337" s="18">
        <v>11.0</v>
      </c>
      <c r="G337" s="18">
        <v>0.0</v>
      </c>
      <c r="H337" s="18">
        <v>4307.0</v>
      </c>
      <c r="I337" s="18">
        <v>0.0</v>
      </c>
      <c r="J337" s="18">
        <v>76.40431</v>
      </c>
      <c r="K337" s="18">
        <v>73.35738</v>
      </c>
      <c r="L337" s="18">
        <v>68.89458</v>
      </c>
      <c r="M337" s="18">
        <v>37.47974</v>
      </c>
      <c r="N337" s="18">
        <v>0.51092</v>
      </c>
      <c r="O337" s="18">
        <v>1.957781</v>
      </c>
      <c r="P337" s="18">
        <v>6.17452</v>
      </c>
      <c r="Q337" s="18">
        <v>7.571816</v>
      </c>
      <c r="R337" s="18">
        <v>9.582886</v>
      </c>
      <c r="S337" s="18">
        <v>10.59063</v>
      </c>
      <c r="T337" s="18">
        <v>1.957781</v>
      </c>
      <c r="U337" s="18">
        <v>6.17452</v>
      </c>
      <c r="V337" s="18">
        <v>7.571816</v>
      </c>
      <c r="W337" s="18">
        <v>9.582886</v>
      </c>
      <c r="X337" s="18">
        <v>10.59063</v>
      </c>
      <c r="Y337" s="18">
        <v>10.47963</v>
      </c>
      <c r="Z337" s="18">
        <v>6.461027</v>
      </c>
      <c r="AA337" s="18">
        <v>8.189386</v>
      </c>
      <c r="AB337" s="18">
        <v>15.15899</v>
      </c>
      <c r="AC337" s="18">
        <v>6.064664</v>
      </c>
      <c r="AD337" s="18">
        <v>6.619599</v>
      </c>
      <c r="AE337" s="18">
        <v>7.571816</v>
      </c>
      <c r="AF337" s="18">
        <v>11.10231</v>
      </c>
      <c r="AG337" s="18">
        <v>10.47963</v>
      </c>
      <c r="AH337" s="18">
        <v>3.845423</v>
      </c>
      <c r="AI337" s="18">
        <v>7.468826</v>
      </c>
      <c r="AJ337" s="18">
        <v>17.18541</v>
      </c>
      <c r="AK337" s="18">
        <v>6.064664</v>
      </c>
      <c r="AL337" s="19" t="s">
        <v>58</v>
      </c>
      <c r="AM337" s="19"/>
      <c r="AN337" s="19"/>
      <c r="AO337" s="19"/>
      <c r="AP337" s="19"/>
      <c r="AQ337" s="19"/>
    </row>
    <row r="338" hidden="1">
      <c r="A338" s="22" t="s">
        <v>1697</v>
      </c>
      <c r="B338" s="22" t="s">
        <v>1709</v>
      </c>
      <c r="C338" s="22" t="s">
        <v>1690</v>
      </c>
      <c r="D338" s="22" t="s">
        <v>1707</v>
      </c>
      <c r="E338" s="22" t="s">
        <v>72</v>
      </c>
      <c r="F338" s="18">
        <v>4.0</v>
      </c>
      <c r="G338" s="18">
        <v>0.0</v>
      </c>
      <c r="H338" s="18">
        <v>1511.0</v>
      </c>
      <c r="I338" s="18">
        <v>0.0</v>
      </c>
      <c r="J338" s="18">
        <v>21.75049</v>
      </c>
      <c r="K338" s="18">
        <v>22.93636</v>
      </c>
      <c r="L338" s="18">
        <v>22.79876</v>
      </c>
      <c r="M338" s="18">
        <v>8.189386</v>
      </c>
      <c r="N338" s="18">
        <v>0.357048</v>
      </c>
      <c r="O338" s="18">
        <v>2.772301</v>
      </c>
      <c r="P338" s="18">
        <v>2.772301</v>
      </c>
      <c r="Q338" s="18">
        <v>5.050834</v>
      </c>
      <c r="R338" s="18">
        <v>6.923836</v>
      </c>
      <c r="S338" s="18">
        <v>6.923836</v>
      </c>
      <c r="T338" s="18">
        <v>2.772301</v>
      </c>
      <c r="U338" s="18">
        <v>2.772301</v>
      </c>
      <c r="V338" s="18">
        <v>5.050834</v>
      </c>
      <c r="W338" s="18">
        <v>6.923836</v>
      </c>
      <c r="X338" s="18">
        <v>6.923836</v>
      </c>
      <c r="Y338" s="18">
        <v>5.734089</v>
      </c>
      <c r="Z338" s="18">
        <v>6.461027</v>
      </c>
      <c r="AA338" s="18">
        <v>8.189386</v>
      </c>
      <c r="AB338" s="18">
        <v>15.15899</v>
      </c>
      <c r="AC338" s="18">
        <v>6.064664</v>
      </c>
      <c r="AD338" s="18">
        <v>5.733114</v>
      </c>
      <c r="AE338" s="18">
        <v>7.235743</v>
      </c>
      <c r="AF338" s="18">
        <v>9.27222</v>
      </c>
      <c r="AG338" s="18">
        <v>8.543328</v>
      </c>
      <c r="AH338" s="18">
        <v>3.845423</v>
      </c>
      <c r="AI338" s="18">
        <v>7.468826</v>
      </c>
      <c r="AJ338" s="18">
        <v>17.18541</v>
      </c>
      <c r="AK338" s="18">
        <v>6.064664</v>
      </c>
      <c r="AL338" s="19" t="s">
        <v>58</v>
      </c>
      <c r="AM338" s="19"/>
      <c r="AN338" s="19"/>
      <c r="AO338" s="19"/>
      <c r="AP338" s="19"/>
      <c r="AQ338" s="19"/>
    </row>
    <row r="339" hidden="1">
      <c r="A339" s="22" t="s">
        <v>1699</v>
      </c>
      <c r="B339" s="22" t="s">
        <v>1710</v>
      </c>
      <c r="C339" s="22" t="s">
        <v>1690</v>
      </c>
      <c r="D339" s="22" t="s">
        <v>1707</v>
      </c>
      <c r="E339" s="22" t="s">
        <v>75</v>
      </c>
      <c r="F339" s="18">
        <v>5.0</v>
      </c>
      <c r="G339" s="18">
        <v>0.0</v>
      </c>
      <c r="H339" s="18">
        <v>1846.0</v>
      </c>
      <c r="I339" s="18">
        <v>0.0</v>
      </c>
      <c r="J339" s="18">
        <v>19.43998</v>
      </c>
      <c r="K339" s="18">
        <v>18.19399</v>
      </c>
      <c r="L339" s="18">
        <v>15.71982</v>
      </c>
      <c r="M339" s="18">
        <v>9.454105</v>
      </c>
      <c r="N339" s="18">
        <v>0.519628</v>
      </c>
      <c r="O339" s="18">
        <v>4.259576</v>
      </c>
      <c r="P339" s="18">
        <v>4.259576</v>
      </c>
      <c r="Q339" s="18">
        <v>4.259576</v>
      </c>
      <c r="R339" s="18">
        <v>4.480312</v>
      </c>
      <c r="S339" s="18">
        <v>9.454105</v>
      </c>
      <c r="T339" s="18">
        <v>4.259576</v>
      </c>
      <c r="U339" s="18">
        <v>4.259576</v>
      </c>
      <c r="V339" s="18">
        <v>4.259576</v>
      </c>
      <c r="W339" s="18">
        <v>4.480312</v>
      </c>
      <c r="X339" s="18">
        <v>9.454105</v>
      </c>
      <c r="Y339" s="18">
        <v>6.064664</v>
      </c>
      <c r="Z339" s="18">
        <v>6.461027</v>
      </c>
      <c r="AA339" s="18">
        <v>8.189386</v>
      </c>
      <c r="AB339" s="18">
        <v>15.15899</v>
      </c>
      <c r="AC339" s="18">
        <v>6.064664</v>
      </c>
      <c r="AD339" s="18">
        <v>5.158176</v>
      </c>
      <c r="AE339" s="18">
        <v>5.348429</v>
      </c>
      <c r="AF339" s="18">
        <v>6.938988</v>
      </c>
      <c r="AG339" s="18">
        <v>6.064664</v>
      </c>
      <c r="AH339" s="18">
        <v>3.845423</v>
      </c>
      <c r="AI339" s="18">
        <v>7.468826</v>
      </c>
      <c r="AJ339" s="18">
        <v>17.18541</v>
      </c>
      <c r="AK339" s="18">
        <v>6.064664</v>
      </c>
      <c r="AL339" s="19" t="s">
        <v>58</v>
      </c>
      <c r="AM339" s="19"/>
      <c r="AN339" s="19"/>
      <c r="AO339" s="19"/>
      <c r="AP339" s="19"/>
      <c r="AQ339" s="19"/>
    </row>
    <row r="340" hidden="1">
      <c r="A340" s="22" t="s">
        <v>1701</v>
      </c>
      <c r="B340" s="22" t="s">
        <v>1711</v>
      </c>
      <c r="C340" s="22" t="s">
        <v>1690</v>
      </c>
      <c r="D340" s="22" t="s">
        <v>1707</v>
      </c>
      <c r="E340" s="22" t="s">
        <v>60</v>
      </c>
      <c r="F340" s="18">
        <v>2.0</v>
      </c>
      <c r="G340" s="18">
        <v>0.0</v>
      </c>
      <c r="H340" s="18">
        <v>367.0</v>
      </c>
      <c r="I340" s="18">
        <v>0.0</v>
      </c>
      <c r="J340" s="18">
        <v>9.90459</v>
      </c>
      <c r="K340" s="18">
        <v>9.873225</v>
      </c>
      <c r="L340" s="18">
        <v>8.264863</v>
      </c>
      <c r="M340" s="18">
        <v>6.461027</v>
      </c>
      <c r="N340" s="18">
        <v>0.654399</v>
      </c>
      <c r="O340" s="18">
        <v>3.412197</v>
      </c>
      <c r="P340" s="18">
        <v>3.412197</v>
      </c>
      <c r="Q340" s="18">
        <v>3.412197</v>
      </c>
      <c r="R340" s="18">
        <v>6.461027</v>
      </c>
      <c r="S340" s="18">
        <v>6.461027</v>
      </c>
      <c r="T340" s="18">
        <v>3.412197</v>
      </c>
      <c r="U340" s="18">
        <v>3.412197</v>
      </c>
      <c r="V340" s="18">
        <v>3.412197</v>
      </c>
      <c r="W340" s="18">
        <v>6.461027</v>
      </c>
      <c r="X340" s="18">
        <v>6.461027</v>
      </c>
      <c r="Y340" s="18">
        <v>4.936612</v>
      </c>
      <c r="Z340" s="18">
        <v>6.461027</v>
      </c>
      <c r="AA340" s="18">
        <v>8.189386</v>
      </c>
      <c r="AB340" s="18">
        <v>15.15899</v>
      </c>
      <c r="AC340" s="18">
        <v>6.064664</v>
      </c>
      <c r="AD340" s="18">
        <v>1.897129</v>
      </c>
      <c r="AE340" s="18">
        <v>2.240978</v>
      </c>
      <c r="AF340" s="18">
        <v>3.711421</v>
      </c>
      <c r="AG340" s="18">
        <v>2.529761</v>
      </c>
      <c r="AH340" s="18">
        <v>3.845423</v>
      </c>
      <c r="AI340" s="18">
        <v>7.468826</v>
      </c>
      <c r="AJ340" s="18">
        <v>17.18541</v>
      </c>
      <c r="AK340" s="18">
        <v>6.064664</v>
      </c>
      <c r="AL340" s="19" t="s">
        <v>58</v>
      </c>
      <c r="AM340" s="19"/>
      <c r="AN340" s="19"/>
      <c r="AO340" s="19"/>
      <c r="AP340" s="19"/>
      <c r="AQ340" s="19"/>
    </row>
    <row r="341" hidden="1">
      <c r="A341" s="22" t="s">
        <v>1703</v>
      </c>
      <c r="B341" s="22" t="s">
        <v>1712</v>
      </c>
      <c r="C341" s="22" t="s">
        <v>1690</v>
      </c>
      <c r="D341" s="22" t="s">
        <v>1707</v>
      </c>
      <c r="E341" s="20">
        <v>46300.0</v>
      </c>
      <c r="F341" s="18">
        <v>12.0</v>
      </c>
      <c r="G341" s="18">
        <v>0.0</v>
      </c>
      <c r="H341" s="18">
        <v>15056.0</v>
      </c>
      <c r="I341" s="18">
        <v>0.0</v>
      </c>
      <c r="J341" s="18">
        <v>197.5368</v>
      </c>
      <c r="K341" s="18">
        <v>190.4532</v>
      </c>
      <c r="L341" s="18">
        <v>195.1999</v>
      </c>
      <c r="M341" s="18">
        <v>134.1437</v>
      </c>
      <c r="N341" s="18">
        <v>0.704339</v>
      </c>
      <c r="O341" s="18">
        <v>0.0</v>
      </c>
      <c r="P341" s="18">
        <v>3.79227</v>
      </c>
      <c r="Q341" s="18">
        <v>5.885577</v>
      </c>
      <c r="R341" s="18">
        <v>9.739493</v>
      </c>
      <c r="S341" s="18">
        <v>19.67583</v>
      </c>
      <c r="T341" s="18">
        <v>3.79227</v>
      </c>
      <c r="U341" s="18">
        <v>5.885577</v>
      </c>
      <c r="V341" s="18">
        <v>7.449794</v>
      </c>
      <c r="W341" s="18">
        <v>9.766545</v>
      </c>
      <c r="X341" s="18">
        <v>19.67583</v>
      </c>
      <c r="Y341" s="18">
        <v>19.04532</v>
      </c>
      <c r="Z341" s="18">
        <v>6.461027</v>
      </c>
      <c r="AA341" s="18">
        <v>8.189386</v>
      </c>
      <c r="AB341" s="18">
        <v>15.15899</v>
      </c>
      <c r="AC341" s="18">
        <v>6.064664</v>
      </c>
      <c r="AD341" s="18">
        <v>5.249974</v>
      </c>
      <c r="AE341" s="18">
        <v>6.534852</v>
      </c>
      <c r="AF341" s="18">
        <v>15.32592</v>
      </c>
      <c r="AG341" s="18">
        <v>19.04532</v>
      </c>
      <c r="AH341" s="18">
        <v>3.845423</v>
      </c>
      <c r="AI341" s="18">
        <v>7.468826</v>
      </c>
      <c r="AJ341" s="18">
        <v>17.18541</v>
      </c>
      <c r="AK341" s="18">
        <v>6.064664</v>
      </c>
      <c r="AL341" s="19" t="s">
        <v>58</v>
      </c>
      <c r="AM341" s="19"/>
      <c r="AN341" s="19"/>
      <c r="AO341" s="19"/>
      <c r="AP341" s="19"/>
      <c r="AQ341" s="19"/>
    </row>
    <row r="342" hidden="1">
      <c r="A342" s="22" t="s">
        <v>1688</v>
      </c>
      <c r="B342" s="22" t="s">
        <v>1713</v>
      </c>
      <c r="C342" s="22" t="s">
        <v>1690</v>
      </c>
      <c r="D342" s="22" t="s">
        <v>1707</v>
      </c>
      <c r="E342" s="22" t="s">
        <v>62</v>
      </c>
      <c r="F342" s="18">
        <v>3.0</v>
      </c>
      <c r="G342" s="18">
        <v>3.0</v>
      </c>
      <c r="H342" s="18">
        <v>170.0</v>
      </c>
      <c r="I342" s="18">
        <v>170.0</v>
      </c>
      <c r="J342" s="18">
        <v>0.0</v>
      </c>
      <c r="K342" s="18">
        <v>0.0</v>
      </c>
      <c r="L342" s="18">
        <v>0.0</v>
      </c>
      <c r="M342" s="18">
        <v>0.0</v>
      </c>
      <c r="N342" s="18">
        <v>0.0</v>
      </c>
      <c r="O342" s="18">
        <v>0.0</v>
      </c>
      <c r="P342" s="18">
        <v>0.0</v>
      </c>
      <c r="Q342" s="18">
        <v>0.0</v>
      </c>
      <c r="R342" s="18">
        <v>0.0</v>
      </c>
      <c r="S342" s="18">
        <v>0.0</v>
      </c>
      <c r="T342" s="18">
        <v>0.0</v>
      </c>
      <c r="U342" s="18">
        <v>0.0</v>
      </c>
      <c r="V342" s="18">
        <v>0.0</v>
      </c>
      <c r="W342" s="18">
        <v>0.0</v>
      </c>
      <c r="X342" s="18">
        <v>0.0</v>
      </c>
      <c r="Y342" s="18">
        <v>0.0</v>
      </c>
      <c r="Z342" s="18">
        <v>6.461027</v>
      </c>
      <c r="AA342" s="18">
        <v>8.189386</v>
      </c>
      <c r="AB342" s="18">
        <v>15.15899</v>
      </c>
      <c r="AC342" s="18">
        <v>6.064664</v>
      </c>
      <c r="AD342" s="18">
        <v>0.0</v>
      </c>
      <c r="AE342" s="18">
        <v>0.0</v>
      </c>
      <c r="AF342" s="18">
        <v>0.0</v>
      </c>
      <c r="AG342" s="18">
        <v>0.0</v>
      </c>
      <c r="AH342" s="18">
        <v>3.845423</v>
      </c>
      <c r="AI342" s="18">
        <v>7.468826</v>
      </c>
      <c r="AJ342" s="18">
        <v>17.18541</v>
      </c>
      <c r="AK342" s="18">
        <v>6.064664</v>
      </c>
      <c r="AL342" s="19" t="s">
        <v>58</v>
      </c>
      <c r="AM342" s="19"/>
      <c r="AN342" s="19"/>
      <c r="AO342" s="19"/>
      <c r="AP342" s="19"/>
      <c r="AQ342" s="19"/>
    </row>
    <row r="343" hidden="1">
      <c r="A343" s="22" t="s">
        <v>480</v>
      </c>
      <c r="B343" s="22" t="s">
        <v>489</v>
      </c>
      <c r="C343" s="22" t="s">
        <v>468</v>
      </c>
      <c r="D343" s="22" t="s">
        <v>490</v>
      </c>
      <c r="E343" s="22" t="s">
        <v>88</v>
      </c>
      <c r="F343" s="18">
        <v>3.0</v>
      </c>
      <c r="G343" s="18">
        <v>0.0</v>
      </c>
      <c r="H343" s="18">
        <v>631.0</v>
      </c>
      <c r="I343" s="18">
        <v>0.0</v>
      </c>
      <c r="J343" s="18">
        <v>164.2309</v>
      </c>
      <c r="K343" s="18">
        <v>164.6702</v>
      </c>
      <c r="L343" s="18">
        <v>162.7084</v>
      </c>
      <c r="M343" s="18">
        <v>129.8452</v>
      </c>
      <c r="N343" s="18">
        <v>0.788517</v>
      </c>
      <c r="O343" s="18">
        <v>0.0</v>
      </c>
      <c r="P343" s="18">
        <v>0.0</v>
      </c>
      <c r="Q343" s="18">
        <v>14.9747</v>
      </c>
      <c r="R343" s="18">
        <v>19.8503</v>
      </c>
      <c r="S343" s="18">
        <v>19.8503</v>
      </c>
      <c r="T343" s="18">
        <v>14.9747</v>
      </c>
      <c r="U343" s="18">
        <v>14.9747</v>
      </c>
      <c r="V343" s="18">
        <v>14.9747</v>
      </c>
      <c r="W343" s="18">
        <v>19.8503</v>
      </c>
      <c r="X343" s="18">
        <v>129.8452</v>
      </c>
      <c r="Y343" s="18">
        <v>41.16756</v>
      </c>
      <c r="Z343" s="18">
        <v>0.0</v>
      </c>
      <c r="AA343" s="18">
        <v>40.1531</v>
      </c>
      <c r="AB343" s="18">
        <v>31.48609</v>
      </c>
      <c r="AC343" s="18">
        <v>31.24873</v>
      </c>
      <c r="AD343" s="18">
        <v>29.45045</v>
      </c>
      <c r="AE343" s="18">
        <v>29.45045</v>
      </c>
      <c r="AF343" s="18">
        <v>52.47112</v>
      </c>
      <c r="AG343" s="18">
        <v>53.43129</v>
      </c>
      <c r="AH343" s="18">
        <v>5.72828</v>
      </c>
      <c r="AI343" s="18">
        <v>20.44722</v>
      </c>
      <c r="AJ343" s="18">
        <v>19.80036</v>
      </c>
      <c r="AK343" s="18">
        <v>14.10861</v>
      </c>
      <c r="AL343" s="19" t="s">
        <v>58</v>
      </c>
      <c r="AM343" s="19"/>
      <c r="AN343" s="19"/>
      <c r="AO343" s="19"/>
      <c r="AP343" s="19"/>
      <c r="AQ343" s="19"/>
    </row>
    <row r="344" hidden="1">
      <c r="A344" s="22" t="s">
        <v>466</v>
      </c>
      <c r="B344" s="22" t="s">
        <v>491</v>
      </c>
      <c r="C344" s="22" t="s">
        <v>468</v>
      </c>
      <c r="D344" s="22" t="s">
        <v>490</v>
      </c>
      <c r="E344" s="17">
        <v>46310.0</v>
      </c>
      <c r="F344" s="18">
        <v>4.0</v>
      </c>
      <c r="G344" s="18">
        <v>0.0</v>
      </c>
      <c r="H344" s="18">
        <v>5062.0</v>
      </c>
      <c r="I344" s="18">
        <v>0.0</v>
      </c>
      <c r="J344" s="18">
        <v>200.8225</v>
      </c>
      <c r="K344" s="18">
        <v>197.272</v>
      </c>
      <c r="L344" s="18">
        <v>190.71</v>
      </c>
      <c r="M344" s="18">
        <v>83.43883</v>
      </c>
      <c r="N344" s="18">
        <v>0.422963</v>
      </c>
      <c r="O344" s="18">
        <v>40.17561</v>
      </c>
      <c r="P344" s="18">
        <v>40.17561</v>
      </c>
      <c r="Q344" s="18">
        <v>40.17561</v>
      </c>
      <c r="R344" s="18">
        <v>73.65761</v>
      </c>
      <c r="S344" s="18">
        <v>83.43883</v>
      </c>
      <c r="T344" s="18">
        <v>40.17561</v>
      </c>
      <c r="U344" s="18">
        <v>40.17561</v>
      </c>
      <c r="V344" s="18">
        <v>40.17561</v>
      </c>
      <c r="W344" s="18">
        <v>73.65761</v>
      </c>
      <c r="X344" s="18">
        <v>83.43883</v>
      </c>
      <c r="Y344" s="18">
        <v>65.75735</v>
      </c>
      <c r="Z344" s="18">
        <v>0.0</v>
      </c>
      <c r="AA344" s="18">
        <v>40.1531</v>
      </c>
      <c r="AB344" s="18">
        <v>31.48609</v>
      </c>
      <c r="AC344" s="18">
        <v>31.24873</v>
      </c>
      <c r="AD344" s="18">
        <v>24.05929</v>
      </c>
      <c r="AE344" s="18">
        <v>24.1657</v>
      </c>
      <c r="AF344" s="18">
        <v>41.07952</v>
      </c>
      <c r="AG344" s="18">
        <v>54.3326</v>
      </c>
      <c r="AH344" s="18">
        <v>5.72828</v>
      </c>
      <c r="AI344" s="18">
        <v>20.44722</v>
      </c>
      <c r="AJ344" s="18">
        <v>19.80036</v>
      </c>
      <c r="AK344" s="18">
        <v>14.10861</v>
      </c>
      <c r="AL344" s="19" t="s">
        <v>58</v>
      </c>
      <c r="AM344" s="19"/>
      <c r="AN344" s="19"/>
      <c r="AO344" s="19"/>
      <c r="AP344" s="19"/>
      <c r="AQ344" s="19"/>
    </row>
    <row r="345" hidden="1">
      <c r="A345" s="22" t="s">
        <v>470</v>
      </c>
      <c r="B345" s="22" t="s">
        <v>492</v>
      </c>
      <c r="C345" s="22" t="s">
        <v>468</v>
      </c>
      <c r="D345" s="22" t="s">
        <v>490</v>
      </c>
      <c r="E345" s="22" t="s">
        <v>72</v>
      </c>
      <c r="F345" s="18">
        <v>2.0</v>
      </c>
      <c r="G345" s="18">
        <v>0.0</v>
      </c>
      <c r="H345" s="18">
        <v>4253.0</v>
      </c>
      <c r="I345" s="18">
        <v>0.0</v>
      </c>
      <c r="J345" s="18">
        <v>64.06459</v>
      </c>
      <c r="K345" s="18">
        <v>62.49747</v>
      </c>
      <c r="L345" s="18">
        <v>56.34284</v>
      </c>
      <c r="M345" s="18">
        <v>40.1531</v>
      </c>
      <c r="N345" s="18">
        <v>0.642476</v>
      </c>
      <c r="O345" s="18">
        <v>22.34436</v>
      </c>
      <c r="P345" s="18">
        <v>22.34436</v>
      </c>
      <c r="Q345" s="18">
        <v>22.34436</v>
      </c>
      <c r="R345" s="18">
        <v>40.1531</v>
      </c>
      <c r="S345" s="18">
        <v>40.1531</v>
      </c>
      <c r="T345" s="18">
        <v>22.34436</v>
      </c>
      <c r="U345" s="18">
        <v>22.34436</v>
      </c>
      <c r="V345" s="18">
        <v>22.34436</v>
      </c>
      <c r="W345" s="18">
        <v>40.1531</v>
      </c>
      <c r="X345" s="18">
        <v>40.1531</v>
      </c>
      <c r="Y345" s="18">
        <v>31.24873</v>
      </c>
      <c r="Z345" s="18">
        <v>0.0</v>
      </c>
      <c r="AA345" s="18">
        <v>40.1531</v>
      </c>
      <c r="AB345" s="18">
        <v>31.48609</v>
      </c>
      <c r="AC345" s="18">
        <v>31.24873</v>
      </c>
      <c r="AD345" s="18">
        <v>15.19961</v>
      </c>
      <c r="AE345" s="18">
        <v>17.51025</v>
      </c>
      <c r="AF345" s="18">
        <v>19.45746</v>
      </c>
      <c r="AG345" s="18">
        <v>17.41073</v>
      </c>
      <c r="AH345" s="18">
        <v>5.72828</v>
      </c>
      <c r="AI345" s="18">
        <v>20.44722</v>
      </c>
      <c r="AJ345" s="18">
        <v>19.80036</v>
      </c>
      <c r="AK345" s="18">
        <v>14.10861</v>
      </c>
      <c r="AL345" s="19" t="s">
        <v>58</v>
      </c>
      <c r="AM345" s="19"/>
      <c r="AN345" s="19"/>
      <c r="AO345" s="19"/>
      <c r="AP345" s="19"/>
      <c r="AQ345" s="19"/>
    </row>
    <row r="346" hidden="1">
      <c r="A346" s="22" t="s">
        <v>472</v>
      </c>
      <c r="B346" s="22" t="s">
        <v>493</v>
      </c>
      <c r="C346" s="22" t="s">
        <v>468</v>
      </c>
      <c r="D346" s="22" t="s">
        <v>490</v>
      </c>
      <c r="E346" s="22" t="s">
        <v>75</v>
      </c>
      <c r="F346" s="18">
        <v>2.0</v>
      </c>
      <c r="G346" s="18">
        <v>1.0</v>
      </c>
      <c r="H346" s="18">
        <v>578.0</v>
      </c>
      <c r="I346" s="18">
        <v>167.0</v>
      </c>
      <c r="J346" s="18">
        <v>0.0</v>
      </c>
      <c r="K346" s="18">
        <v>0.0</v>
      </c>
      <c r="L346" s="18">
        <v>0.0</v>
      </c>
      <c r="M346" s="18">
        <v>0.0</v>
      </c>
      <c r="N346" s="18">
        <v>0.0</v>
      </c>
      <c r="O346" s="18">
        <v>0.0</v>
      </c>
      <c r="P346" s="18">
        <v>0.0</v>
      </c>
      <c r="Q346" s="18">
        <v>0.0</v>
      </c>
      <c r="R346" s="18">
        <v>0.0</v>
      </c>
      <c r="S346" s="18">
        <v>0.0</v>
      </c>
      <c r="T346" s="18">
        <v>0.0</v>
      </c>
      <c r="U346" s="18">
        <v>0.0</v>
      </c>
      <c r="V346" s="18">
        <v>0.0</v>
      </c>
      <c r="W346" s="18">
        <v>0.0</v>
      </c>
      <c r="X346" s="18">
        <v>0.0</v>
      </c>
      <c r="Y346" s="18">
        <v>0.0</v>
      </c>
      <c r="Z346" s="18">
        <v>0.0</v>
      </c>
      <c r="AA346" s="18">
        <v>40.1531</v>
      </c>
      <c r="AB346" s="18">
        <v>31.48609</v>
      </c>
      <c r="AC346" s="18">
        <v>31.24873</v>
      </c>
      <c r="AD346" s="18">
        <v>7.152237</v>
      </c>
      <c r="AE346" s="18">
        <v>14.47179</v>
      </c>
      <c r="AF346" s="18">
        <v>15.8825</v>
      </c>
      <c r="AG346" s="18">
        <v>7.877225</v>
      </c>
      <c r="AH346" s="18">
        <v>5.72828</v>
      </c>
      <c r="AI346" s="18">
        <v>20.44722</v>
      </c>
      <c r="AJ346" s="18">
        <v>19.80036</v>
      </c>
      <c r="AK346" s="18">
        <v>14.10861</v>
      </c>
      <c r="AL346" s="19" t="s">
        <v>58</v>
      </c>
      <c r="AM346" s="19"/>
      <c r="AN346" s="19"/>
      <c r="AO346" s="19"/>
      <c r="AP346" s="19"/>
      <c r="AQ346" s="19"/>
    </row>
    <row r="347" hidden="1">
      <c r="A347" s="22" t="s">
        <v>474</v>
      </c>
      <c r="B347" s="22" t="s">
        <v>494</v>
      </c>
      <c r="C347" s="22" t="s">
        <v>468</v>
      </c>
      <c r="D347" s="22" t="s">
        <v>490</v>
      </c>
      <c r="E347" s="22" t="s">
        <v>60</v>
      </c>
      <c r="F347" s="18">
        <v>4.0</v>
      </c>
      <c r="G347" s="18">
        <v>1.0</v>
      </c>
      <c r="H347" s="18">
        <v>1074.0</v>
      </c>
      <c r="I347" s="18">
        <v>15.0</v>
      </c>
      <c r="J347" s="18">
        <v>8.556494</v>
      </c>
      <c r="K347" s="18">
        <v>7.88367</v>
      </c>
      <c r="L347" s="18">
        <v>7.281373</v>
      </c>
      <c r="M347" s="18">
        <v>7.88367</v>
      </c>
      <c r="N347" s="18">
        <v>1.0</v>
      </c>
      <c r="O347" s="18">
        <v>7.88367</v>
      </c>
      <c r="P347" s="18">
        <v>7.88367</v>
      </c>
      <c r="Q347" s="18">
        <v>7.88367</v>
      </c>
      <c r="R347" s="18">
        <v>7.88367</v>
      </c>
      <c r="S347" s="18">
        <v>7.88367</v>
      </c>
      <c r="T347" s="18">
        <v>7.88367</v>
      </c>
      <c r="U347" s="18">
        <v>7.88367</v>
      </c>
      <c r="V347" s="18">
        <v>7.88367</v>
      </c>
      <c r="W347" s="18">
        <v>7.88367</v>
      </c>
      <c r="X347" s="18">
        <v>7.88367</v>
      </c>
      <c r="Y347" s="18">
        <v>7.88367</v>
      </c>
      <c r="Z347" s="18">
        <v>0.0</v>
      </c>
      <c r="AA347" s="18">
        <v>40.1531</v>
      </c>
      <c r="AB347" s="18">
        <v>31.48609</v>
      </c>
      <c r="AC347" s="18">
        <v>31.24873</v>
      </c>
      <c r="AD347" s="18">
        <v>2.382964</v>
      </c>
      <c r="AE347" s="18">
        <v>7.88367</v>
      </c>
      <c r="AF347" s="18">
        <v>9.308294</v>
      </c>
      <c r="AG347" s="18">
        <v>7.88367</v>
      </c>
      <c r="AH347" s="18">
        <v>5.72828</v>
      </c>
      <c r="AI347" s="18">
        <v>20.44722</v>
      </c>
      <c r="AJ347" s="18">
        <v>19.80036</v>
      </c>
      <c r="AK347" s="18">
        <v>14.10861</v>
      </c>
      <c r="AL347" s="19" t="s">
        <v>58</v>
      </c>
      <c r="AM347" s="19"/>
      <c r="AN347" s="19"/>
      <c r="AO347" s="19"/>
      <c r="AP347" s="19"/>
      <c r="AQ347" s="19"/>
    </row>
    <row r="348" hidden="1">
      <c r="A348" s="22" t="s">
        <v>476</v>
      </c>
      <c r="B348" s="22" t="s">
        <v>495</v>
      </c>
      <c r="C348" s="22" t="s">
        <v>468</v>
      </c>
      <c r="D348" s="22" t="s">
        <v>490</v>
      </c>
      <c r="E348" s="20">
        <v>46300.0</v>
      </c>
      <c r="F348" s="18">
        <v>8.0</v>
      </c>
      <c r="G348" s="18">
        <v>1.0</v>
      </c>
      <c r="H348" s="18">
        <v>27657.0</v>
      </c>
      <c r="I348" s="18">
        <v>64.0</v>
      </c>
      <c r="J348" s="18">
        <v>421.9326</v>
      </c>
      <c r="K348" s="18">
        <v>417.8009</v>
      </c>
      <c r="L348" s="18">
        <v>381.7133</v>
      </c>
      <c r="M348" s="18">
        <v>217.5219</v>
      </c>
      <c r="N348" s="18">
        <v>0.520635</v>
      </c>
      <c r="O348" s="18">
        <v>21.24373</v>
      </c>
      <c r="P348" s="18">
        <v>21.24373</v>
      </c>
      <c r="Q348" s="18">
        <v>23.47534</v>
      </c>
      <c r="R348" s="18">
        <v>155.56</v>
      </c>
      <c r="S348" s="18">
        <v>155.56</v>
      </c>
      <c r="T348" s="18">
        <v>21.24373</v>
      </c>
      <c r="U348" s="18">
        <v>21.24373</v>
      </c>
      <c r="V348" s="18">
        <v>23.47534</v>
      </c>
      <c r="W348" s="18">
        <v>155.56</v>
      </c>
      <c r="X348" s="18">
        <v>155.56</v>
      </c>
      <c r="Y348" s="18">
        <v>104.4502</v>
      </c>
      <c r="Z348" s="18">
        <v>0.0</v>
      </c>
      <c r="AA348" s="18">
        <v>40.1531</v>
      </c>
      <c r="AB348" s="18">
        <v>31.48609</v>
      </c>
      <c r="AC348" s="18">
        <v>31.24873</v>
      </c>
      <c r="AD348" s="18">
        <v>25.06107</v>
      </c>
      <c r="AE348" s="18">
        <v>25.83376</v>
      </c>
      <c r="AF348" s="18">
        <v>44.43059</v>
      </c>
      <c r="AG348" s="18">
        <v>34.76351</v>
      </c>
      <c r="AH348" s="18">
        <v>5.72828</v>
      </c>
      <c r="AI348" s="18">
        <v>20.44722</v>
      </c>
      <c r="AJ348" s="18">
        <v>19.80036</v>
      </c>
      <c r="AK348" s="18">
        <v>14.10861</v>
      </c>
      <c r="AL348" s="19" t="s">
        <v>58</v>
      </c>
      <c r="AM348" s="19"/>
      <c r="AN348" s="19"/>
      <c r="AO348" s="19"/>
      <c r="AP348" s="19"/>
      <c r="AQ348" s="19"/>
    </row>
    <row r="349" hidden="1">
      <c r="A349" s="22" t="s">
        <v>478</v>
      </c>
      <c r="B349" s="22" t="s">
        <v>496</v>
      </c>
      <c r="C349" s="22" t="s">
        <v>468</v>
      </c>
      <c r="D349" s="22" t="s">
        <v>490</v>
      </c>
      <c r="E349" s="22" t="s">
        <v>62</v>
      </c>
      <c r="F349" s="18">
        <v>6.0</v>
      </c>
      <c r="G349" s="18">
        <v>6.0</v>
      </c>
      <c r="H349" s="18">
        <v>1506.0</v>
      </c>
      <c r="I349" s="18">
        <v>1506.0</v>
      </c>
      <c r="J349" s="18">
        <v>0.0</v>
      </c>
      <c r="K349" s="18">
        <v>0.0</v>
      </c>
      <c r="L349" s="18">
        <v>0.0</v>
      </c>
      <c r="M349" s="18">
        <v>0.0</v>
      </c>
      <c r="N349" s="18">
        <v>0.0</v>
      </c>
      <c r="O349" s="18">
        <v>0.0</v>
      </c>
      <c r="P349" s="18">
        <v>0.0</v>
      </c>
      <c r="Q349" s="18">
        <v>0.0</v>
      </c>
      <c r="R349" s="18">
        <v>0.0</v>
      </c>
      <c r="S349" s="18">
        <v>0.0</v>
      </c>
      <c r="T349" s="18">
        <v>0.0</v>
      </c>
      <c r="U349" s="18">
        <v>0.0</v>
      </c>
      <c r="V349" s="18">
        <v>0.0</v>
      </c>
      <c r="W349" s="18">
        <v>0.0</v>
      </c>
      <c r="X349" s="18">
        <v>0.0</v>
      </c>
      <c r="Y349" s="18">
        <v>0.0</v>
      </c>
      <c r="Z349" s="18">
        <v>0.0</v>
      </c>
      <c r="AA349" s="18">
        <v>40.1531</v>
      </c>
      <c r="AB349" s="18">
        <v>31.48609</v>
      </c>
      <c r="AC349" s="18">
        <v>31.24873</v>
      </c>
      <c r="AD349" s="18">
        <v>0.0</v>
      </c>
      <c r="AE349" s="18">
        <v>0.0</v>
      </c>
      <c r="AF349" s="18">
        <v>0.0</v>
      </c>
      <c r="AG349" s="18">
        <v>0.0</v>
      </c>
      <c r="AH349" s="18">
        <v>5.72828</v>
      </c>
      <c r="AI349" s="18">
        <v>20.44722</v>
      </c>
      <c r="AJ349" s="18">
        <v>19.80036</v>
      </c>
      <c r="AK349" s="18">
        <v>14.10861</v>
      </c>
      <c r="AL349" s="19" t="s">
        <v>58</v>
      </c>
      <c r="AM349" s="19"/>
      <c r="AN349" s="19"/>
      <c r="AO349" s="19"/>
      <c r="AP349" s="19"/>
      <c r="AQ349" s="19"/>
    </row>
    <row r="350" hidden="1">
      <c r="A350" s="22" t="s">
        <v>589</v>
      </c>
      <c r="B350" s="22" t="s">
        <v>590</v>
      </c>
      <c r="C350" s="22" t="s">
        <v>591</v>
      </c>
      <c r="D350" s="22" t="s">
        <v>592</v>
      </c>
      <c r="E350" s="22" t="s">
        <v>88</v>
      </c>
      <c r="F350" s="18">
        <v>1.0</v>
      </c>
      <c r="G350" s="18">
        <v>1.0</v>
      </c>
      <c r="H350" s="18">
        <v>2.0</v>
      </c>
      <c r="I350" s="18">
        <v>2.0</v>
      </c>
      <c r="J350" s="18">
        <v>0.0</v>
      </c>
      <c r="K350" s="18">
        <v>0.0</v>
      </c>
      <c r="L350" s="18">
        <v>0.0</v>
      </c>
      <c r="M350" s="18">
        <v>0.0</v>
      </c>
      <c r="N350" s="18">
        <v>0.0</v>
      </c>
      <c r="O350" s="18">
        <v>0.0</v>
      </c>
      <c r="P350" s="18">
        <v>0.0</v>
      </c>
      <c r="Q350" s="18">
        <v>0.0</v>
      </c>
      <c r="R350" s="18">
        <v>0.0</v>
      </c>
      <c r="S350" s="18">
        <v>0.0</v>
      </c>
      <c r="T350" s="18">
        <v>0.0</v>
      </c>
      <c r="U350" s="18">
        <v>0.0</v>
      </c>
      <c r="V350" s="18">
        <v>0.0</v>
      </c>
      <c r="W350" s="18">
        <v>0.0</v>
      </c>
      <c r="X350" s="18">
        <v>0.0</v>
      </c>
      <c r="Y350" s="18">
        <v>0.0</v>
      </c>
      <c r="Z350" s="18">
        <v>0.0</v>
      </c>
      <c r="AA350" s="18">
        <v>1.43087</v>
      </c>
      <c r="AB350" s="18">
        <v>1.65216</v>
      </c>
      <c r="AC350" s="18">
        <v>1.222808</v>
      </c>
      <c r="AD350" s="18">
        <v>0.0</v>
      </c>
      <c r="AE350" s="18">
        <v>1.333333</v>
      </c>
      <c r="AF350" s="18">
        <v>6.091017</v>
      </c>
      <c r="AG350" s="18">
        <v>0.0</v>
      </c>
      <c r="AH350" s="18">
        <v>1.658133</v>
      </c>
      <c r="AI350" s="18">
        <v>3.469622</v>
      </c>
      <c r="AJ350" s="18">
        <v>4.544348</v>
      </c>
      <c r="AK350" s="18">
        <v>2.767899</v>
      </c>
      <c r="AL350" s="19" t="s">
        <v>58</v>
      </c>
      <c r="AM350" s="19"/>
      <c r="AN350" s="19"/>
      <c r="AO350" s="19"/>
      <c r="AP350" s="19"/>
      <c r="AQ350" s="19"/>
    </row>
    <row r="351" hidden="1">
      <c r="A351" s="22" t="s">
        <v>593</v>
      </c>
      <c r="B351" s="22" t="s">
        <v>594</v>
      </c>
      <c r="C351" s="22" t="s">
        <v>591</v>
      </c>
      <c r="D351" s="22" t="s">
        <v>592</v>
      </c>
      <c r="E351" s="22" t="s">
        <v>72</v>
      </c>
      <c r="F351" s="18">
        <v>2.0</v>
      </c>
      <c r="G351" s="18">
        <v>0.0</v>
      </c>
      <c r="H351" s="18">
        <v>836.0</v>
      </c>
      <c r="I351" s="18">
        <v>0.0</v>
      </c>
      <c r="J351" s="18">
        <v>15.48239</v>
      </c>
      <c r="K351" s="18">
        <v>14.27106</v>
      </c>
      <c r="L351" s="18">
        <v>14.71815</v>
      </c>
      <c r="M351" s="18">
        <v>9.491147</v>
      </c>
      <c r="N351" s="18">
        <v>0.665063</v>
      </c>
      <c r="O351" s="18">
        <v>4.779911</v>
      </c>
      <c r="P351" s="18">
        <v>4.779911</v>
      </c>
      <c r="Q351" s="18">
        <v>4.779911</v>
      </c>
      <c r="R351" s="18">
        <v>9.491147</v>
      </c>
      <c r="S351" s="18">
        <v>9.491147</v>
      </c>
      <c r="T351" s="18">
        <v>4.779911</v>
      </c>
      <c r="U351" s="18">
        <v>4.779911</v>
      </c>
      <c r="V351" s="18">
        <v>4.779911</v>
      </c>
      <c r="W351" s="18">
        <v>9.491147</v>
      </c>
      <c r="X351" s="18">
        <v>9.491147</v>
      </c>
      <c r="Y351" s="18">
        <v>7.135529</v>
      </c>
      <c r="Z351" s="18">
        <v>0.0</v>
      </c>
      <c r="AA351" s="18">
        <v>1.43087</v>
      </c>
      <c r="AB351" s="18">
        <v>1.65216</v>
      </c>
      <c r="AC351" s="18">
        <v>1.222808</v>
      </c>
      <c r="AD351" s="18">
        <v>3.518115</v>
      </c>
      <c r="AE351" s="18">
        <v>3.530595</v>
      </c>
      <c r="AF351" s="18">
        <v>5.3895</v>
      </c>
      <c r="AG351" s="18">
        <v>5.47548</v>
      </c>
      <c r="AH351" s="18">
        <v>1.658133</v>
      </c>
      <c r="AI351" s="18">
        <v>3.469622</v>
      </c>
      <c r="AJ351" s="18">
        <v>4.544348</v>
      </c>
      <c r="AK351" s="18">
        <v>2.767899</v>
      </c>
      <c r="AL351" s="19" t="s">
        <v>58</v>
      </c>
      <c r="AM351" s="19"/>
      <c r="AN351" s="19"/>
      <c r="AO351" s="19"/>
      <c r="AP351" s="19"/>
      <c r="AQ351" s="19"/>
    </row>
    <row r="352" hidden="1">
      <c r="A352" s="22" t="s">
        <v>595</v>
      </c>
      <c r="B352" s="22" t="s">
        <v>596</v>
      </c>
      <c r="C352" s="22" t="s">
        <v>591</v>
      </c>
      <c r="D352" s="22" t="s">
        <v>592</v>
      </c>
      <c r="E352" s="22" t="s">
        <v>60</v>
      </c>
      <c r="F352" s="18">
        <v>6.0</v>
      </c>
      <c r="G352" s="18">
        <v>0.0</v>
      </c>
      <c r="H352" s="18">
        <v>1304.0</v>
      </c>
      <c r="I352" s="18">
        <v>0.0</v>
      </c>
      <c r="J352" s="18">
        <v>7.844406</v>
      </c>
      <c r="K352" s="18">
        <v>7.336847</v>
      </c>
      <c r="L352" s="18">
        <v>6.988606</v>
      </c>
      <c r="M352" s="18">
        <v>6.283165</v>
      </c>
      <c r="N352" s="18">
        <v>0.856385</v>
      </c>
      <c r="O352" s="18">
        <v>0.052632</v>
      </c>
      <c r="P352" s="18">
        <v>0.1423</v>
      </c>
      <c r="Q352" s="18">
        <v>0.1423</v>
      </c>
      <c r="R352" s="18">
        <v>0.587257</v>
      </c>
      <c r="S352" s="18">
        <v>1.43087</v>
      </c>
      <c r="T352" s="18">
        <v>0.052632</v>
      </c>
      <c r="U352" s="18">
        <v>0.1423</v>
      </c>
      <c r="V352" s="18">
        <v>0.1423</v>
      </c>
      <c r="W352" s="18">
        <v>0.587257</v>
      </c>
      <c r="X352" s="18">
        <v>1.43087</v>
      </c>
      <c r="Y352" s="18">
        <v>1.222808</v>
      </c>
      <c r="Z352" s="18">
        <v>0.0</v>
      </c>
      <c r="AA352" s="18">
        <v>1.43087</v>
      </c>
      <c r="AB352" s="18">
        <v>1.65216</v>
      </c>
      <c r="AC352" s="18">
        <v>1.222808</v>
      </c>
      <c r="AD352" s="18">
        <v>1.568446</v>
      </c>
      <c r="AE352" s="18">
        <v>1.879126</v>
      </c>
      <c r="AF352" s="18">
        <v>3.973122</v>
      </c>
      <c r="AG352" s="18">
        <v>2.080769</v>
      </c>
      <c r="AH352" s="18">
        <v>1.658133</v>
      </c>
      <c r="AI352" s="18">
        <v>3.469622</v>
      </c>
      <c r="AJ352" s="18">
        <v>4.544348</v>
      </c>
      <c r="AK352" s="18">
        <v>2.767899</v>
      </c>
      <c r="AL352" s="19" t="s">
        <v>58</v>
      </c>
      <c r="AM352" s="19"/>
      <c r="AN352" s="19"/>
      <c r="AO352" s="19"/>
      <c r="AP352" s="19"/>
      <c r="AQ352" s="19"/>
    </row>
    <row r="353" hidden="1">
      <c r="A353" s="22" t="s">
        <v>597</v>
      </c>
      <c r="B353" s="22" t="s">
        <v>598</v>
      </c>
      <c r="C353" s="22" t="s">
        <v>591</v>
      </c>
      <c r="D353" s="22" t="s">
        <v>592</v>
      </c>
      <c r="E353" s="20">
        <v>46300.0</v>
      </c>
      <c r="F353" s="18">
        <v>1.0</v>
      </c>
      <c r="G353" s="18">
        <v>0.0</v>
      </c>
      <c r="H353" s="18">
        <v>809.0</v>
      </c>
      <c r="I353" s="18">
        <v>0.0</v>
      </c>
      <c r="J353" s="18">
        <v>10.4657</v>
      </c>
      <c r="K353" s="18">
        <v>11.4353</v>
      </c>
      <c r="L353" s="18">
        <v>10.71841</v>
      </c>
      <c r="M353" s="18">
        <v>11.4353</v>
      </c>
      <c r="N353" s="18">
        <v>1.0</v>
      </c>
      <c r="O353" s="18">
        <v>0.0</v>
      </c>
      <c r="P353" s="18">
        <v>0.0</v>
      </c>
      <c r="Q353" s="18">
        <v>0.0</v>
      </c>
      <c r="R353" s="18">
        <v>0.0</v>
      </c>
      <c r="S353" s="18">
        <v>0.0</v>
      </c>
      <c r="T353" s="18">
        <v>11.4353</v>
      </c>
      <c r="U353" s="18">
        <v>11.4353</v>
      </c>
      <c r="V353" s="18">
        <v>11.4353</v>
      </c>
      <c r="W353" s="18">
        <v>11.4353</v>
      </c>
      <c r="X353" s="18">
        <v>11.4353</v>
      </c>
      <c r="Y353" s="18">
        <v>2.287059</v>
      </c>
      <c r="Z353" s="18">
        <v>0.0</v>
      </c>
      <c r="AA353" s="18">
        <v>1.43087</v>
      </c>
      <c r="AB353" s="18">
        <v>1.65216</v>
      </c>
      <c r="AC353" s="18">
        <v>1.222808</v>
      </c>
      <c r="AD353" s="18">
        <v>0.0</v>
      </c>
      <c r="AE353" s="18">
        <v>6.364411</v>
      </c>
      <c r="AF353" s="18">
        <v>3.508501</v>
      </c>
      <c r="AG353" s="18">
        <v>2.287059</v>
      </c>
      <c r="AH353" s="18">
        <v>1.658133</v>
      </c>
      <c r="AI353" s="18">
        <v>3.469622</v>
      </c>
      <c r="AJ353" s="18">
        <v>4.544348</v>
      </c>
      <c r="AK353" s="18">
        <v>2.767899</v>
      </c>
      <c r="AL353" s="19" t="s">
        <v>58</v>
      </c>
      <c r="AM353" s="19"/>
      <c r="AN353" s="19"/>
      <c r="AO353" s="19"/>
      <c r="AP353" s="19"/>
      <c r="AQ353" s="19"/>
    </row>
    <row r="354" hidden="1">
      <c r="A354" s="22" t="s">
        <v>599</v>
      </c>
      <c r="B354" s="22" t="s">
        <v>600</v>
      </c>
      <c r="C354" s="22" t="s">
        <v>591</v>
      </c>
      <c r="D354" s="22" t="s">
        <v>592</v>
      </c>
      <c r="E354" s="22" t="s">
        <v>62</v>
      </c>
      <c r="F354" s="18">
        <v>3.0</v>
      </c>
      <c r="G354" s="18">
        <v>3.0</v>
      </c>
      <c r="H354" s="18">
        <v>104.0</v>
      </c>
      <c r="I354" s="18">
        <v>104.0</v>
      </c>
      <c r="J354" s="18">
        <v>0.0</v>
      </c>
      <c r="K354" s="18">
        <v>0.0</v>
      </c>
      <c r="L354" s="18">
        <v>0.0</v>
      </c>
      <c r="M354" s="18">
        <v>0.0</v>
      </c>
      <c r="N354" s="18">
        <v>0.0</v>
      </c>
      <c r="O354" s="18">
        <v>0.0</v>
      </c>
      <c r="P354" s="18">
        <v>0.0</v>
      </c>
      <c r="Q354" s="18">
        <v>0.0</v>
      </c>
      <c r="R354" s="18">
        <v>0.0</v>
      </c>
      <c r="S354" s="18">
        <v>0.0</v>
      </c>
      <c r="T354" s="18">
        <v>0.0</v>
      </c>
      <c r="U354" s="18">
        <v>0.0</v>
      </c>
      <c r="V354" s="18">
        <v>0.0</v>
      </c>
      <c r="W354" s="18">
        <v>0.0</v>
      </c>
      <c r="X354" s="18">
        <v>0.0</v>
      </c>
      <c r="Y354" s="18">
        <v>0.0</v>
      </c>
      <c r="Z354" s="18">
        <v>0.0</v>
      </c>
      <c r="AA354" s="18">
        <v>1.43087</v>
      </c>
      <c r="AB354" s="18">
        <v>1.65216</v>
      </c>
      <c r="AC354" s="18">
        <v>1.222808</v>
      </c>
      <c r="AD354" s="18">
        <v>0.0</v>
      </c>
      <c r="AE354" s="18">
        <v>0.0</v>
      </c>
      <c r="AF354" s="18">
        <v>0.0</v>
      </c>
      <c r="AG354" s="18">
        <v>0.0</v>
      </c>
      <c r="AH354" s="18">
        <v>1.658133</v>
      </c>
      <c r="AI354" s="18">
        <v>3.469622</v>
      </c>
      <c r="AJ354" s="18">
        <v>4.544348</v>
      </c>
      <c r="AK354" s="18">
        <v>2.767899</v>
      </c>
      <c r="AL354" s="19" t="s">
        <v>58</v>
      </c>
      <c r="AM354" s="19"/>
      <c r="AN354" s="19"/>
      <c r="AO354" s="19"/>
      <c r="AP354" s="19"/>
      <c r="AQ354" s="19"/>
    </row>
    <row r="355" hidden="1">
      <c r="A355" s="22" t="s">
        <v>133</v>
      </c>
      <c r="B355" s="22" t="s">
        <v>160</v>
      </c>
      <c r="C355" s="22" t="s">
        <v>135</v>
      </c>
      <c r="D355" s="22" t="s">
        <v>161</v>
      </c>
      <c r="E355" s="22" t="s">
        <v>88</v>
      </c>
      <c r="F355" s="18">
        <v>34.0</v>
      </c>
      <c r="G355" s="18">
        <v>0.0</v>
      </c>
      <c r="H355" s="18">
        <v>26995.0</v>
      </c>
      <c r="I355" s="18">
        <v>0.0</v>
      </c>
      <c r="J355" s="18">
        <v>592.0835</v>
      </c>
      <c r="K355" s="18">
        <v>624.8828</v>
      </c>
      <c r="L355" s="18">
        <v>665.5778</v>
      </c>
      <c r="M355" s="18">
        <v>268.358</v>
      </c>
      <c r="N355" s="18">
        <v>0.429453</v>
      </c>
      <c r="O355" s="18">
        <v>11.0412</v>
      </c>
      <c r="P355" s="18">
        <v>12.71977</v>
      </c>
      <c r="Q355" s="18">
        <v>16.27599</v>
      </c>
      <c r="R355" s="18">
        <v>21.03944</v>
      </c>
      <c r="S355" s="18">
        <v>26.43255</v>
      </c>
      <c r="T355" s="18">
        <v>11.0412</v>
      </c>
      <c r="U355" s="18">
        <v>12.71977</v>
      </c>
      <c r="V355" s="18">
        <v>16.27599</v>
      </c>
      <c r="W355" s="18">
        <v>21.03944</v>
      </c>
      <c r="X355" s="18">
        <v>26.43255</v>
      </c>
      <c r="Y355" s="18">
        <v>26.03678</v>
      </c>
      <c r="Z355" s="18">
        <v>0.0</v>
      </c>
      <c r="AA355" s="18">
        <v>9.292026</v>
      </c>
      <c r="AB355" s="18">
        <v>7.809773</v>
      </c>
      <c r="AC355" s="18">
        <v>4.981128</v>
      </c>
      <c r="AD355" s="18">
        <v>32.04884</v>
      </c>
      <c r="AE355" s="18">
        <v>36.00952</v>
      </c>
      <c r="AF355" s="18">
        <v>51.36789</v>
      </c>
      <c r="AG355" s="18">
        <v>52.47537</v>
      </c>
      <c r="AH355" s="18">
        <v>2.906413</v>
      </c>
      <c r="AI355" s="18">
        <v>12.98823</v>
      </c>
      <c r="AJ355" s="18">
        <v>17.4248</v>
      </c>
      <c r="AK355" s="18">
        <v>3.682801</v>
      </c>
      <c r="AL355" s="19" t="s">
        <v>58</v>
      </c>
      <c r="AM355" s="19"/>
      <c r="AN355" s="19"/>
      <c r="AO355" s="19"/>
      <c r="AP355" s="19"/>
      <c r="AQ355" s="19"/>
    </row>
    <row r="356" hidden="1">
      <c r="A356" s="22" t="s">
        <v>137</v>
      </c>
      <c r="B356" s="22" t="s">
        <v>162</v>
      </c>
      <c r="C356" s="22" t="s">
        <v>135</v>
      </c>
      <c r="D356" s="22" t="s">
        <v>161</v>
      </c>
      <c r="E356" s="17">
        <v>46310.0</v>
      </c>
      <c r="F356" s="18">
        <v>12.0</v>
      </c>
      <c r="G356" s="18">
        <v>0.0</v>
      </c>
      <c r="H356" s="18">
        <v>3830.0</v>
      </c>
      <c r="I356" s="18">
        <v>0.0</v>
      </c>
      <c r="J356" s="18">
        <v>60.68749</v>
      </c>
      <c r="K356" s="18">
        <v>59.77353</v>
      </c>
      <c r="L356" s="18">
        <v>67.29467</v>
      </c>
      <c r="M356" s="18">
        <v>33.7967</v>
      </c>
      <c r="N356" s="18">
        <v>0.565412</v>
      </c>
      <c r="O356" s="18">
        <v>1.772016</v>
      </c>
      <c r="P356" s="18">
        <v>2.411099</v>
      </c>
      <c r="Q356" s="18">
        <v>2.811914</v>
      </c>
      <c r="R356" s="18">
        <v>3.329657</v>
      </c>
      <c r="S356" s="18">
        <v>4.105218</v>
      </c>
      <c r="T356" s="18">
        <v>1.772016</v>
      </c>
      <c r="U356" s="18">
        <v>2.411099</v>
      </c>
      <c r="V356" s="18">
        <v>2.811914</v>
      </c>
      <c r="W356" s="18">
        <v>3.329657</v>
      </c>
      <c r="X356" s="18">
        <v>4.105218</v>
      </c>
      <c r="Y356" s="18">
        <v>4.981128</v>
      </c>
      <c r="Z356" s="18">
        <v>0.0</v>
      </c>
      <c r="AA356" s="18">
        <v>9.292026</v>
      </c>
      <c r="AB356" s="18">
        <v>7.809773</v>
      </c>
      <c r="AC356" s="18">
        <v>4.981128</v>
      </c>
      <c r="AD356" s="18">
        <v>8.714901</v>
      </c>
      <c r="AE356" s="18">
        <v>8.714901</v>
      </c>
      <c r="AF356" s="18">
        <v>18.91489</v>
      </c>
      <c r="AG356" s="18">
        <v>9.997978</v>
      </c>
      <c r="AH356" s="18">
        <v>2.906413</v>
      </c>
      <c r="AI356" s="18">
        <v>12.98823</v>
      </c>
      <c r="AJ356" s="18">
        <v>17.4248</v>
      </c>
      <c r="AK356" s="18">
        <v>3.682801</v>
      </c>
      <c r="AL356" s="19" t="s">
        <v>58</v>
      </c>
      <c r="AM356" s="19"/>
      <c r="AN356" s="19"/>
      <c r="AO356" s="19"/>
      <c r="AP356" s="19"/>
      <c r="AQ356" s="19"/>
    </row>
    <row r="357" hidden="1">
      <c r="A357" s="22" t="s">
        <v>139</v>
      </c>
      <c r="B357" s="22" t="s">
        <v>163</v>
      </c>
      <c r="C357" s="22" t="s">
        <v>135</v>
      </c>
      <c r="D357" s="22" t="s">
        <v>161</v>
      </c>
      <c r="E357" s="22" t="s">
        <v>72</v>
      </c>
      <c r="F357" s="18">
        <v>12.0</v>
      </c>
      <c r="G357" s="18">
        <v>0.0</v>
      </c>
      <c r="H357" s="18">
        <v>3942.0</v>
      </c>
      <c r="I357" s="18">
        <v>0.0</v>
      </c>
      <c r="J357" s="18">
        <v>41.79578</v>
      </c>
      <c r="K357" s="18">
        <v>43.53408</v>
      </c>
      <c r="L357" s="18">
        <v>51.01403</v>
      </c>
      <c r="M357" s="18">
        <v>22.9923</v>
      </c>
      <c r="N357" s="18">
        <v>0.528145</v>
      </c>
      <c r="O357" s="18">
        <v>0.366667</v>
      </c>
      <c r="P357" s="18">
        <v>1.653244</v>
      </c>
      <c r="Q357" s="18">
        <v>1.949918</v>
      </c>
      <c r="R357" s="18">
        <v>3.689705</v>
      </c>
      <c r="S357" s="18">
        <v>5.124493</v>
      </c>
      <c r="T357" s="18">
        <v>0.366667</v>
      </c>
      <c r="U357" s="18">
        <v>1.653244</v>
      </c>
      <c r="V357" s="18">
        <v>1.949918</v>
      </c>
      <c r="W357" s="18">
        <v>3.689705</v>
      </c>
      <c r="X357" s="18">
        <v>5.124493</v>
      </c>
      <c r="Y357" s="18">
        <v>4.83712</v>
      </c>
      <c r="Z357" s="18">
        <v>0.0</v>
      </c>
      <c r="AA357" s="18">
        <v>9.292026</v>
      </c>
      <c r="AB357" s="18">
        <v>7.809773</v>
      </c>
      <c r="AC357" s="18">
        <v>4.981128</v>
      </c>
      <c r="AD357" s="18">
        <v>5.525733</v>
      </c>
      <c r="AE357" s="18">
        <v>5.525733</v>
      </c>
      <c r="AF357" s="18">
        <v>16.11666</v>
      </c>
      <c r="AG357" s="18">
        <v>6.846322</v>
      </c>
      <c r="AH357" s="18">
        <v>2.906413</v>
      </c>
      <c r="AI357" s="18">
        <v>12.98823</v>
      </c>
      <c r="AJ357" s="18">
        <v>17.4248</v>
      </c>
      <c r="AK357" s="18">
        <v>3.682801</v>
      </c>
      <c r="AL357" s="19" t="s">
        <v>58</v>
      </c>
      <c r="AM357" s="19"/>
      <c r="AN357" s="19"/>
      <c r="AO357" s="19"/>
      <c r="AP357" s="19"/>
      <c r="AQ357" s="19"/>
    </row>
    <row r="358" hidden="1">
      <c r="A358" s="22" t="s">
        <v>141</v>
      </c>
      <c r="B358" s="22" t="s">
        <v>164</v>
      </c>
      <c r="C358" s="22" t="s">
        <v>135</v>
      </c>
      <c r="D358" s="22" t="s">
        <v>161</v>
      </c>
      <c r="E358" s="22" t="s">
        <v>75</v>
      </c>
      <c r="F358" s="18">
        <v>2.0</v>
      </c>
      <c r="G358" s="18">
        <v>0.0</v>
      </c>
      <c r="H358" s="18">
        <v>374.0</v>
      </c>
      <c r="I358" s="18">
        <v>0.0</v>
      </c>
      <c r="J358" s="18">
        <v>16.27606</v>
      </c>
      <c r="K358" s="18">
        <v>13.84761</v>
      </c>
      <c r="L358" s="18">
        <v>11.82213</v>
      </c>
      <c r="M358" s="18">
        <v>13.84761</v>
      </c>
      <c r="N358" s="18">
        <v>1.0</v>
      </c>
      <c r="O358" s="18">
        <v>13.84761</v>
      </c>
      <c r="P358" s="18">
        <v>13.84761</v>
      </c>
      <c r="Q358" s="18">
        <v>13.84761</v>
      </c>
      <c r="R358" s="18">
        <v>13.84761</v>
      </c>
      <c r="S358" s="18">
        <v>13.84761</v>
      </c>
      <c r="T358" s="18">
        <v>13.84761</v>
      </c>
      <c r="U358" s="18">
        <v>13.84761</v>
      </c>
      <c r="V358" s="18">
        <v>13.84761</v>
      </c>
      <c r="W358" s="18">
        <v>13.84761</v>
      </c>
      <c r="X358" s="18">
        <v>13.84761</v>
      </c>
      <c r="Y358" s="18">
        <v>13.84761</v>
      </c>
      <c r="Z358" s="18">
        <v>0.0</v>
      </c>
      <c r="AA358" s="18">
        <v>9.292026</v>
      </c>
      <c r="AB358" s="18">
        <v>7.809773</v>
      </c>
      <c r="AC358" s="18">
        <v>4.981128</v>
      </c>
      <c r="AD358" s="18">
        <v>3.320361</v>
      </c>
      <c r="AE358" s="18">
        <v>4.471176</v>
      </c>
      <c r="AF358" s="18">
        <v>5.639001</v>
      </c>
      <c r="AG358" s="18">
        <v>3.682801</v>
      </c>
      <c r="AH358" s="18">
        <v>2.906413</v>
      </c>
      <c r="AI358" s="18">
        <v>12.98823</v>
      </c>
      <c r="AJ358" s="18">
        <v>17.4248</v>
      </c>
      <c r="AK358" s="18">
        <v>3.682801</v>
      </c>
      <c r="AL358" s="19" t="s">
        <v>58</v>
      </c>
      <c r="AM358" s="19"/>
      <c r="AN358" s="19"/>
      <c r="AO358" s="19"/>
      <c r="AP358" s="19"/>
      <c r="AQ358" s="19"/>
    </row>
    <row r="359" hidden="1">
      <c r="A359" s="22" t="s">
        <v>150</v>
      </c>
      <c r="B359" s="22" t="s">
        <v>165</v>
      </c>
      <c r="C359" s="22" t="s">
        <v>135</v>
      </c>
      <c r="D359" s="22" t="s">
        <v>161</v>
      </c>
      <c r="E359" s="22" t="s">
        <v>60</v>
      </c>
      <c r="F359" s="18">
        <v>4.0</v>
      </c>
      <c r="G359" s="18">
        <v>0.0</v>
      </c>
      <c r="H359" s="18">
        <v>522.0</v>
      </c>
      <c r="I359" s="18">
        <v>0.0</v>
      </c>
      <c r="J359" s="18">
        <v>14.00541</v>
      </c>
      <c r="K359" s="18">
        <v>15.11303</v>
      </c>
      <c r="L359" s="18">
        <v>15.27157</v>
      </c>
      <c r="M359" s="18">
        <v>5.909676</v>
      </c>
      <c r="N359" s="18">
        <v>0.391032</v>
      </c>
      <c r="O359" s="18">
        <v>0.0</v>
      </c>
      <c r="P359" s="18">
        <v>2.039685</v>
      </c>
      <c r="Q359" s="18">
        <v>2.039685</v>
      </c>
      <c r="R359" s="18">
        <v>2.697105</v>
      </c>
      <c r="S359" s="18">
        <v>4.466562</v>
      </c>
      <c r="T359" s="18">
        <v>2.039685</v>
      </c>
      <c r="U359" s="18">
        <v>2.039685</v>
      </c>
      <c r="V359" s="18">
        <v>2.697105</v>
      </c>
      <c r="W359" s="18">
        <v>4.466562</v>
      </c>
      <c r="X359" s="18">
        <v>4.466562</v>
      </c>
      <c r="Y359" s="18">
        <v>3.022606</v>
      </c>
      <c r="Z359" s="18">
        <v>0.0</v>
      </c>
      <c r="AA359" s="18">
        <v>9.292026</v>
      </c>
      <c r="AB359" s="18">
        <v>7.809773</v>
      </c>
      <c r="AC359" s="18">
        <v>4.981128</v>
      </c>
      <c r="AD359" s="18">
        <v>2.697105</v>
      </c>
      <c r="AE359" s="18">
        <v>3.187913</v>
      </c>
      <c r="AF359" s="18">
        <v>4.680175</v>
      </c>
      <c r="AG359" s="18">
        <v>2.670885</v>
      </c>
      <c r="AH359" s="18">
        <v>2.906413</v>
      </c>
      <c r="AI359" s="18">
        <v>12.98823</v>
      </c>
      <c r="AJ359" s="18">
        <v>17.4248</v>
      </c>
      <c r="AK359" s="18">
        <v>3.682801</v>
      </c>
      <c r="AL359" s="19" t="s">
        <v>58</v>
      </c>
      <c r="AM359" s="19"/>
      <c r="AN359" s="19"/>
      <c r="AO359" s="19"/>
      <c r="AP359" s="19"/>
      <c r="AQ359" s="19"/>
    </row>
    <row r="360" hidden="1">
      <c r="A360" s="22" t="s">
        <v>143</v>
      </c>
      <c r="B360" s="22" t="s">
        <v>166</v>
      </c>
      <c r="C360" s="22" t="s">
        <v>135</v>
      </c>
      <c r="D360" s="22" t="s">
        <v>161</v>
      </c>
      <c r="E360" s="20">
        <v>46300.0</v>
      </c>
      <c r="F360" s="18">
        <v>7.0</v>
      </c>
      <c r="G360" s="18">
        <v>0.0</v>
      </c>
      <c r="H360" s="18">
        <v>7567.0</v>
      </c>
      <c r="I360" s="18">
        <v>0.0</v>
      </c>
      <c r="J360" s="18">
        <v>131.8585</v>
      </c>
      <c r="K360" s="18">
        <v>133.163</v>
      </c>
      <c r="L360" s="18">
        <v>164.0505</v>
      </c>
      <c r="M360" s="18">
        <v>110.7475</v>
      </c>
      <c r="N360" s="18">
        <v>0.831668</v>
      </c>
      <c r="O360" s="18">
        <v>1.953486</v>
      </c>
      <c r="P360" s="18">
        <v>6.404376</v>
      </c>
      <c r="Q360" s="18">
        <v>6.404376</v>
      </c>
      <c r="R360" s="18">
        <v>7.464492</v>
      </c>
      <c r="S360" s="18">
        <v>15.17651</v>
      </c>
      <c r="T360" s="18">
        <v>1.953486</v>
      </c>
      <c r="U360" s="18">
        <v>6.404376</v>
      </c>
      <c r="V360" s="18">
        <v>6.404376</v>
      </c>
      <c r="W360" s="18">
        <v>7.464492</v>
      </c>
      <c r="X360" s="18">
        <v>15.17651</v>
      </c>
      <c r="Y360" s="18">
        <v>22.19384</v>
      </c>
      <c r="Z360" s="18">
        <v>0.0</v>
      </c>
      <c r="AA360" s="18">
        <v>9.292026</v>
      </c>
      <c r="AB360" s="18">
        <v>7.809773</v>
      </c>
      <c r="AC360" s="18">
        <v>4.981128</v>
      </c>
      <c r="AD360" s="18">
        <v>14.80926</v>
      </c>
      <c r="AE360" s="18">
        <v>15.17651</v>
      </c>
      <c r="AF360" s="18">
        <v>33.02318</v>
      </c>
      <c r="AG360" s="18">
        <v>24.71847</v>
      </c>
      <c r="AH360" s="18">
        <v>2.906413</v>
      </c>
      <c r="AI360" s="18">
        <v>12.98823</v>
      </c>
      <c r="AJ360" s="18">
        <v>17.4248</v>
      </c>
      <c r="AK360" s="18">
        <v>3.682801</v>
      </c>
      <c r="AL360" s="19" t="s">
        <v>58</v>
      </c>
      <c r="AM360" s="19"/>
      <c r="AN360" s="19"/>
      <c r="AO360" s="19"/>
      <c r="AP360" s="19"/>
      <c r="AQ360" s="19"/>
    </row>
    <row r="361" hidden="1">
      <c r="A361" s="22" t="s">
        <v>145</v>
      </c>
      <c r="B361" s="22" t="s">
        <v>167</v>
      </c>
      <c r="C361" s="22" t="s">
        <v>135</v>
      </c>
      <c r="D361" s="22" t="s">
        <v>161</v>
      </c>
      <c r="E361" s="22" t="s">
        <v>62</v>
      </c>
      <c r="F361" s="18">
        <v>8.0</v>
      </c>
      <c r="G361" s="18">
        <v>8.0</v>
      </c>
      <c r="H361" s="18">
        <v>106.0</v>
      </c>
      <c r="I361" s="18">
        <v>106.0</v>
      </c>
      <c r="J361" s="18">
        <v>0.0</v>
      </c>
      <c r="K361" s="18">
        <v>0.0</v>
      </c>
      <c r="L361" s="18">
        <v>0.0</v>
      </c>
      <c r="M361" s="18">
        <v>0.0</v>
      </c>
      <c r="N361" s="18">
        <v>0.0</v>
      </c>
      <c r="O361" s="18">
        <v>0.0</v>
      </c>
      <c r="P361" s="18">
        <v>0.0</v>
      </c>
      <c r="Q361" s="18">
        <v>0.0</v>
      </c>
      <c r="R361" s="18">
        <v>0.0</v>
      </c>
      <c r="S361" s="18">
        <v>0.0</v>
      </c>
      <c r="T361" s="18">
        <v>0.0</v>
      </c>
      <c r="U361" s="18">
        <v>0.0</v>
      </c>
      <c r="V361" s="18">
        <v>0.0</v>
      </c>
      <c r="W361" s="18">
        <v>0.0</v>
      </c>
      <c r="X361" s="18">
        <v>0.0</v>
      </c>
      <c r="Y361" s="18">
        <v>0.0</v>
      </c>
      <c r="Z361" s="18">
        <v>0.0</v>
      </c>
      <c r="AA361" s="18">
        <v>9.292026</v>
      </c>
      <c r="AB361" s="18">
        <v>7.809773</v>
      </c>
      <c r="AC361" s="18">
        <v>4.981128</v>
      </c>
      <c r="AD361" s="18">
        <v>0.0</v>
      </c>
      <c r="AE361" s="18">
        <v>0.0</v>
      </c>
      <c r="AF361" s="18">
        <v>0.0</v>
      </c>
      <c r="AG361" s="18">
        <v>0.0</v>
      </c>
      <c r="AH361" s="18">
        <v>2.906413</v>
      </c>
      <c r="AI361" s="18">
        <v>12.98823</v>
      </c>
      <c r="AJ361" s="18">
        <v>17.4248</v>
      </c>
      <c r="AK361" s="18">
        <v>3.682801</v>
      </c>
      <c r="AL361" s="19" t="s">
        <v>58</v>
      </c>
      <c r="AM361" s="19"/>
      <c r="AN361" s="19"/>
      <c r="AO361" s="19"/>
      <c r="AP361" s="19"/>
      <c r="AQ361" s="19"/>
    </row>
    <row r="362" hidden="1">
      <c r="A362" s="22" t="s">
        <v>1249</v>
      </c>
      <c r="B362" s="22" t="s">
        <v>1265</v>
      </c>
      <c r="C362" s="22" t="s">
        <v>1251</v>
      </c>
      <c r="D362" s="22" t="s">
        <v>1266</v>
      </c>
      <c r="E362" s="22" t="s">
        <v>88</v>
      </c>
      <c r="F362" s="18">
        <v>3.0</v>
      </c>
      <c r="G362" s="18">
        <v>0.0</v>
      </c>
      <c r="H362" s="18">
        <v>1688.0</v>
      </c>
      <c r="I362" s="18">
        <v>0.0</v>
      </c>
      <c r="J362" s="18">
        <v>12.33059</v>
      </c>
      <c r="K362" s="18">
        <v>15.31436</v>
      </c>
      <c r="L362" s="18">
        <v>14.26686</v>
      </c>
      <c r="M362" s="18">
        <v>6.833012</v>
      </c>
      <c r="N362" s="18">
        <v>0.446183</v>
      </c>
      <c r="O362" s="18">
        <v>3.48652</v>
      </c>
      <c r="P362" s="18">
        <v>3.48652</v>
      </c>
      <c r="Q362" s="18">
        <v>3.48652</v>
      </c>
      <c r="R362" s="18">
        <v>4.994823</v>
      </c>
      <c r="S362" s="18">
        <v>6.833012</v>
      </c>
      <c r="T362" s="18">
        <v>3.48652</v>
      </c>
      <c r="U362" s="18">
        <v>3.48652</v>
      </c>
      <c r="V362" s="18">
        <v>3.48652</v>
      </c>
      <c r="W362" s="18">
        <v>4.994823</v>
      </c>
      <c r="X362" s="18">
        <v>6.833012</v>
      </c>
      <c r="Y362" s="18">
        <v>5.104785</v>
      </c>
      <c r="Z362" s="18">
        <v>3.39384</v>
      </c>
      <c r="AA362" s="18">
        <v>5.206356</v>
      </c>
      <c r="AB362" s="18">
        <v>7.792241</v>
      </c>
      <c r="AC362" s="18">
        <v>7.258473</v>
      </c>
      <c r="AD362" s="18">
        <v>7.570912</v>
      </c>
      <c r="AE362" s="18">
        <v>54.27197</v>
      </c>
      <c r="AF362" s="18">
        <v>50.93045</v>
      </c>
      <c r="AG362" s="18">
        <v>28.66634</v>
      </c>
      <c r="AH362" s="18">
        <v>3.456086</v>
      </c>
      <c r="AI362" s="18">
        <v>6.043321</v>
      </c>
      <c r="AJ362" s="18">
        <v>10.55322</v>
      </c>
      <c r="AK362" s="18">
        <v>5.937096</v>
      </c>
      <c r="AL362" s="19" t="s">
        <v>58</v>
      </c>
      <c r="AM362" s="19"/>
      <c r="AN362" s="19"/>
      <c r="AO362" s="19"/>
      <c r="AP362" s="19"/>
      <c r="AQ362" s="19"/>
    </row>
    <row r="363" hidden="1">
      <c r="A363" s="22" t="s">
        <v>1253</v>
      </c>
      <c r="B363" s="22" t="s">
        <v>1267</v>
      </c>
      <c r="C363" s="22" t="s">
        <v>1251</v>
      </c>
      <c r="D363" s="22" t="s">
        <v>1266</v>
      </c>
      <c r="E363" s="17">
        <v>46310.0</v>
      </c>
      <c r="F363" s="18">
        <v>5.0</v>
      </c>
      <c r="G363" s="18">
        <v>0.0</v>
      </c>
      <c r="H363" s="18">
        <v>18542.0</v>
      </c>
      <c r="I363" s="18">
        <v>0.0</v>
      </c>
      <c r="J363" s="18">
        <v>165.5843</v>
      </c>
      <c r="K363" s="18">
        <v>158.5094</v>
      </c>
      <c r="L363" s="18">
        <v>173.5379</v>
      </c>
      <c r="M363" s="18">
        <v>104.1674</v>
      </c>
      <c r="N363" s="18">
        <v>0.657168</v>
      </c>
      <c r="O363" s="18">
        <v>0.0</v>
      </c>
      <c r="P363" s="18">
        <v>0.0</v>
      </c>
      <c r="Q363" s="18">
        <v>10.11948</v>
      </c>
      <c r="R363" s="18">
        <v>14.12311</v>
      </c>
      <c r="S363" s="18">
        <v>30.09942</v>
      </c>
      <c r="T363" s="18">
        <v>10.11948</v>
      </c>
      <c r="U363" s="18">
        <v>14.12311</v>
      </c>
      <c r="V363" s="18">
        <v>14.12311</v>
      </c>
      <c r="W363" s="18">
        <v>30.09942</v>
      </c>
      <c r="X363" s="18">
        <v>31.44674</v>
      </c>
      <c r="Y363" s="18">
        <v>22.6442</v>
      </c>
      <c r="Z363" s="18">
        <v>3.39384</v>
      </c>
      <c r="AA363" s="18">
        <v>5.206356</v>
      </c>
      <c r="AB363" s="18">
        <v>7.792241</v>
      </c>
      <c r="AC363" s="18">
        <v>7.258473</v>
      </c>
      <c r="AD363" s="18">
        <v>9.317087</v>
      </c>
      <c r="AE363" s="18">
        <v>17.08451</v>
      </c>
      <c r="AF363" s="18">
        <v>12.56671</v>
      </c>
      <c r="AG363" s="18">
        <v>9.496488</v>
      </c>
      <c r="AH363" s="18">
        <v>3.456086</v>
      </c>
      <c r="AI363" s="18">
        <v>6.043321</v>
      </c>
      <c r="AJ363" s="18">
        <v>10.55322</v>
      </c>
      <c r="AK363" s="18">
        <v>5.937096</v>
      </c>
      <c r="AL363" s="19" t="s">
        <v>58</v>
      </c>
      <c r="AM363" s="19"/>
      <c r="AN363" s="19"/>
      <c r="AO363" s="19"/>
      <c r="AP363" s="19"/>
      <c r="AQ363" s="19"/>
    </row>
    <row r="364" hidden="1">
      <c r="A364" s="22" t="s">
        <v>1255</v>
      </c>
      <c r="B364" s="22" t="s">
        <v>1268</v>
      </c>
      <c r="C364" s="22" t="s">
        <v>1251</v>
      </c>
      <c r="D364" s="22" t="s">
        <v>1266</v>
      </c>
      <c r="E364" s="22" t="s">
        <v>72</v>
      </c>
      <c r="F364" s="18">
        <v>10.0</v>
      </c>
      <c r="G364" s="18">
        <v>0.0</v>
      </c>
      <c r="H364" s="18">
        <v>10601.0</v>
      </c>
      <c r="I364" s="18">
        <v>0.0</v>
      </c>
      <c r="J364" s="18">
        <v>73.32364</v>
      </c>
      <c r="K364" s="18">
        <v>79.8432</v>
      </c>
      <c r="L364" s="18">
        <v>86.16731</v>
      </c>
      <c r="M364" s="18">
        <v>43.61558</v>
      </c>
      <c r="N364" s="18">
        <v>0.546265</v>
      </c>
      <c r="O364" s="18">
        <v>2.299539</v>
      </c>
      <c r="P364" s="18">
        <v>3.076923</v>
      </c>
      <c r="Q364" s="18">
        <v>4.831767</v>
      </c>
      <c r="R364" s="18">
        <v>5.74276</v>
      </c>
      <c r="S364" s="18">
        <v>7.729815</v>
      </c>
      <c r="T364" s="18">
        <v>3.076923</v>
      </c>
      <c r="U364" s="18">
        <v>4.831767</v>
      </c>
      <c r="V364" s="18">
        <v>5.609917</v>
      </c>
      <c r="W364" s="18">
        <v>6.936899</v>
      </c>
      <c r="X364" s="18">
        <v>8.452422</v>
      </c>
      <c r="Y364" s="18">
        <v>7.258473</v>
      </c>
      <c r="Z364" s="18">
        <v>3.39384</v>
      </c>
      <c r="AA364" s="18">
        <v>5.206356</v>
      </c>
      <c r="AB364" s="18">
        <v>7.792241</v>
      </c>
      <c r="AC364" s="18">
        <v>7.258473</v>
      </c>
      <c r="AD364" s="18">
        <v>4.831767</v>
      </c>
      <c r="AE364" s="18">
        <v>5.57332</v>
      </c>
      <c r="AF364" s="18">
        <v>5.733308</v>
      </c>
      <c r="AG364" s="18">
        <v>7.258473</v>
      </c>
      <c r="AH364" s="18">
        <v>3.456086</v>
      </c>
      <c r="AI364" s="18">
        <v>6.043321</v>
      </c>
      <c r="AJ364" s="18">
        <v>10.55322</v>
      </c>
      <c r="AK364" s="18">
        <v>5.937096</v>
      </c>
      <c r="AL364" s="19" t="s">
        <v>58</v>
      </c>
      <c r="AM364" s="19"/>
      <c r="AN364" s="19"/>
      <c r="AO364" s="19"/>
      <c r="AP364" s="19"/>
      <c r="AQ364" s="19"/>
    </row>
    <row r="365" hidden="1">
      <c r="A365" s="22" t="s">
        <v>1257</v>
      </c>
      <c r="B365" s="22" t="s">
        <v>1269</v>
      </c>
      <c r="C365" s="22" t="s">
        <v>1251</v>
      </c>
      <c r="D365" s="22" t="s">
        <v>1266</v>
      </c>
      <c r="E365" s="22" t="s">
        <v>75</v>
      </c>
      <c r="F365" s="18">
        <v>6.0</v>
      </c>
      <c r="G365" s="18">
        <v>0.0</v>
      </c>
      <c r="H365" s="18">
        <v>2409.0</v>
      </c>
      <c r="I365" s="18">
        <v>0.0</v>
      </c>
      <c r="J365" s="18">
        <v>21.50693</v>
      </c>
      <c r="K365" s="18">
        <v>18.68357</v>
      </c>
      <c r="L365" s="18">
        <v>21.37139</v>
      </c>
      <c r="M365" s="18">
        <v>9.592315</v>
      </c>
      <c r="N365" s="18">
        <v>0.513409</v>
      </c>
      <c r="O365" s="18">
        <v>0.666667</v>
      </c>
      <c r="P365" s="18">
        <v>2.252144</v>
      </c>
      <c r="Q365" s="18">
        <v>2.252144</v>
      </c>
      <c r="R365" s="18">
        <v>3.161355</v>
      </c>
      <c r="S365" s="18">
        <v>4.385958</v>
      </c>
      <c r="T365" s="18">
        <v>0.666667</v>
      </c>
      <c r="U365" s="18">
        <v>2.252144</v>
      </c>
      <c r="V365" s="18">
        <v>2.252144</v>
      </c>
      <c r="W365" s="18">
        <v>3.161355</v>
      </c>
      <c r="X365" s="18">
        <v>4.385958</v>
      </c>
      <c r="Y365" s="18">
        <v>3.113929</v>
      </c>
      <c r="Z365" s="18">
        <v>3.39384</v>
      </c>
      <c r="AA365" s="18">
        <v>5.206356</v>
      </c>
      <c r="AB365" s="18">
        <v>7.792241</v>
      </c>
      <c r="AC365" s="18">
        <v>7.258473</v>
      </c>
      <c r="AD365" s="18">
        <v>4.308679</v>
      </c>
      <c r="AE365" s="18">
        <v>4.385958</v>
      </c>
      <c r="AF365" s="18">
        <v>8.481456</v>
      </c>
      <c r="AG365" s="18">
        <v>10.9283</v>
      </c>
      <c r="AH365" s="18">
        <v>3.456086</v>
      </c>
      <c r="AI365" s="18">
        <v>6.043321</v>
      </c>
      <c r="AJ365" s="18">
        <v>10.55322</v>
      </c>
      <c r="AK365" s="18">
        <v>5.937096</v>
      </c>
      <c r="AL365" s="19" t="s">
        <v>58</v>
      </c>
      <c r="AM365" s="19"/>
      <c r="AN365" s="19"/>
      <c r="AO365" s="19"/>
      <c r="AP365" s="19"/>
      <c r="AQ365" s="19"/>
    </row>
    <row r="366" hidden="1">
      <c r="A366" s="22" t="s">
        <v>1259</v>
      </c>
      <c r="B366" s="22" t="s">
        <v>1270</v>
      </c>
      <c r="C366" s="22" t="s">
        <v>1251</v>
      </c>
      <c r="D366" s="22" t="s">
        <v>1266</v>
      </c>
      <c r="E366" s="22" t="s">
        <v>60</v>
      </c>
      <c r="F366" s="18">
        <v>69.0</v>
      </c>
      <c r="G366" s="18">
        <v>1.0</v>
      </c>
      <c r="H366" s="18">
        <v>60744.0</v>
      </c>
      <c r="I366" s="18">
        <v>2.0</v>
      </c>
      <c r="J366" s="18">
        <v>539.7311</v>
      </c>
      <c r="K366" s="18">
        <v>584.5549</v>
      </c>
      <c r="L366" s="18">
        <v>568.1527</v>
      </c>
      <c r="M366" s="18">
        <v>389.6745</v>
      </c>
      <c r="N366" s="18">
        <v>0.666618</v>
      </c>
      <c r="O366" s="18">
        <v>0.657509</v>
      </c>
      <c r="P366" s="18">
        <v>1.776728</v>
      </c>
      <c r="Q366" s="18">
        <v>2.663461</v>
      </c>
      <c r="R366" s="18">
        <v>4.636084</v>
      </c>
      <c r="S366" s="18">
        <v>6.887149</v>
      </c>
      <c r="T366" s="18">
        <v>0.838462</v>
      </c>
      <c r="U366" s="18">
        <v>2.258332</v>
      </c>
      <c r="V366" s="18">
        <v>2.873187</v>
      </c>
      <c r="W366" s="18">
        <v>4.838469</v>
      </c>
      <c r="X366" s="18">
        <v>7.179194</v>
      </c>
      <c r="Y366" s="18">
        <v>8.7247</v>
      </c>
      <c r="Z366" s="18">
        <v>3.39384</v>
      </c>
      <c r="AA366" s="18">
        <v>5.206356</v>
      </c>
      <c r="AB366" s="18">
        <v>7.792241</v>
      </c>
      <c r="AC366" s="18">
        <v>7.258473</v>
      </c>
      <c r="AD366" s="18">
        <v>3.451433</v>
      </c>
      <c r="AE366" s="18">
        <v>3.574683</v>
      </c>
      <c r="AF366" s="18">
        <v>7.074557</v>
      </c>
      <c r="AG366" s="18">
        <v>5.936095</v>
      </c>
      <c r="AH366" s="18">
        <v>3.456086</v>
      </c>
      <c r="AI366" s="18">
        <v>6.043321</v>
      </c>
      <c r="AJ366" s="18">
        <v>10.55322</v>
      </c>
      <c r="AK366" s="18">
        <v>5.937096</v>
      </c>
      <c r="AL366" s="19" t="s">
        <v>58</v>
      </c>
      <c r="AM366" s="19"/>
      <c r="AN366" s="19"/>
      <c r="AO366" s="19"/>
      <c r="AP366" s="19"/>
      <c r="AQ366" s="19"/>
    </row>
    <row r="367" hidden="1">
      <c r="A367" s="22" t="s">
        <v>1261</v>
      </c>
      <c r="B367" s="22" t="s">
        <v>1271</v>
      </c>
      <c r="C367" s="22" t="s">
        <v>1251</v>
      </c>
      <c r="D367" s="22" t="s">
        <v>1266</v>
      </c>
      <c r="E367" s="17">
        <v>46300.0</v>
      </c>
      <c r="F367" s="18">
        <v>6.0</v>
      </c>
      <c r="G367" s="18">
        <v>0.0</v>
      </c>
      <c r="H367" s="18">
        <v>16460.0</v>
      </c>
      <c r="I367" s="18">
        <v>0.0</v>
      </c>
      <c r="J367" s="18">
        <v>122.1818</v>
      </c>
      <c r="K367" s="18">
        <v>124.9169</v>
      </c>
      <c r="L367" s="18">
        <v>123.3608</v>
      </c>
      <c r="M367" s="18">
        <v>65.97317</v>
      </c>
      <c r="N367" s="18">
        <v>0.528136</v>
      </c>
      <c r="O367" s="18">
        <v>8.279819</v>
      </c>
      <c r="P367" s="18">
        <v>15.23553</v>
      </c>
      <c r="Q367" s="18">
        <v>15.23553</v>
      </c>
      <c r="R367" s="18">
        <v>18.27728</v>
      </c>
      <c r="S367" s="18">
        <v>21.00311</v>
      </c>
      <c r="T367" s="18">
        <v>8.279819</v>
      </c>
      <c r="U367" s="18">
        <v>15.23553</v>
      </c>
      <c r="V367" s="18">
        <v>15.23553</v>
      </c>
      <c r="W367" s="18">
        <v>18.27728</v>
      </c>
      <c r="X367" s="18">
        <v>21.00311</v>
      </c>
      <c r="Y367" s="18">
        <v>20.81948</v>
      </c>
      <c r="Z367" s="18">
        <v>3.39384</v>
      </c>
      <c r="AA367" s="18">
        <v>5.206356</v>
      </c>
      <c r="AB367" s="18">
        <v>7.792241</v>
      </c>
      <c r="AC367" s="18">
        <v>7.258473</v>
      </c>
      <c r="AD367" s="18">
        <v>15.23553</v>
      </c>
      <c r="AE367" s="18">
        <v>15.23553</v>
      </c>
      <c r="AF367" s="18">
        <v>23.22342</v>
      </c>
      <c r="AG367" s="18">
        <v>19.49878</v>
      </c>
      <c r="AH367" s="18">
        <v>3.456086</v>
      </c>
      <c r="AI367" s="18">
        <v>6.043321</v>
      </c>
      <c r="AJ367" s="18">
        <v>10.55322</v>
      </c>
      <c r="AK367" s="18">
        <v>5.937096</v>
      </c>
      <c r="AL367" s="19" t="s">
        <v>58</v>
      </c>
      <c r="AM367" s="19"/>
      <c r="AN367" s="19"/>
      <c r="AO367" s="19"/>
      <c r="AP367" s="19"/>
      <c r="AQ367" s="19"/>
    </row>
    <row r="368" hidden="1">
      <c r="A368" s="22" t="s">
        <v>1263</v>
      </c>
      <c r="B368" s="22" t="s">
        <v>1272</v>
      </c>
      <c r="C368" s="22" t="s">
        <v>1251</v>
      </c>
      <c r="D368" s="22" t="s">
        <v>1266</v>
      </c>
      <c r="E368" s="22" t="s">
        <v>62</v>
      </c>
      <c r="F368" s="18">
        <v>3.0</v>
      </c>
      <c r="G368" s="18">
        <v>3.0</v>
      </c>
      <c r="H368" s="18">
        <v>270.0</v>
      </c>
      <c r="I368" s="18">
        <v>270.0</v>
      </c>
      <c r="J368" s="18">
        <v>0.0</v>
      </c>
      <c r="K368" s="18">
        <v>0.0</v>
      </c>
      <c r="L368" s="18">
        <v>0.0</v>
      </c>
      <c r="M368" s="18">
        <v>0.0</v>
      </c>
      <c r="N368" s="18">
        <v>0.0</v>
      </c>
      <c r="O368" s="18">
        <v>0.0</v>
      </c>
      <c r="P368" s="18">
        <v>0.0</v>
      </c>
      <c r="Q368" s="18">
        <v>0.0</v>
      </c>
      <c r="R368" s="18">
        <v>0.0</v>
      </c>
      <c r="S368" s="18">
        <v>0.0</v>
      </c>
      <c r="T368" s="18">
        <v>0.0</v>
      </c>
      <c r="U368" s="18">
        <v>0.0</v>
      </c>
      <c r="V368" s="18">
        <v>0.0</v>
      </c>
      <c r="W368" s="18">
        <v>0.0</v>
      </c>
      <c r="X368" s="18">
        <v>0.0</v>
      </c>
      <c r="Y368" s="18">
        <v>0.0</v>
      </c>
      <c r="Z368" s="18">
        <v>3.39384</v>
      </c>
      <c r="AA368" s="18">
        <v>5.206356</v>
      </c>
      <c r="AB368" s="18">
        <v>7.792241</v>
      </c>
      <c r="AC368" s="18">
        <v>7.258473</v>
      </c>
      <c r="AD368" s="18">
        <v>0.0</v>
      </c>
      <c r="AE368" s="18">
        <v>0.0</v>
      </c>
      <c r="AF368" s="18">
        <v>0.0</v>
      </c>
      <c r="AG368" s="18">
        <v>0.0</v>
      </c>
      <c r="AH368" s="18">
        <v>3.456086</v>
      </c>
      <c r="AI368" s="18">
        <v>6.043321</v>
      </c>
      <c r="AJ368" s="18">
        <v>10.55322</v>
      </c>
      <c r="AK368" s="18">
        <v>5.937096</v>
      </c>
      <c r="AL368" s="19" t="s">
        <v>58</v>
      </c>
      <c r="AM368" s="19"/>
      <c r="AN368" s="19"/>
      <c r="AO368" s="19"/>
      <c r="AP368" s="19"/>
      <c r="AQ368" s="19"/>
    </row>
    <row r="369" hidden="1">
      <c r="A369" s="22" t="s">
        <v>959</v>
      </c>
      <c r="B369" s="22" t="s">
        <v>960</v>
      </c>
      <c r="C369" s="22" t="s">
        <v>961</v>
      </c>
      <c r="D369" s="22" t="s">
        <v>962</v>
      </c>
      <c r="E369" s="22" t="s">
        <v>88</v>
      </c>
      <c r="F369" s="18">
        <v>8.0</v>
      </c>
      <c r="G369" s="18">
        <v>0.0</v>
      </c>
      <c r="H369" s="18">
        <v>4744.0</v>
      </c>
      <c r="I369" s="18">
        <v>0.0</v>
      </c>
      <c r="J369" s="18">
        <v>1173.187</v>
      </c>
      <c r="K369" s="18">
        <v>1179.508</v>
      </c>
      <c r="L369" s="18">
        <v>1194.458</v>
      </c>
      <c r="M369" s="18">
        <v>751.2423</v>
      </c>
      <c r="N369" s="18">
        <v>0.636911</v>
      </c>
      <c r="O369" s="18">
        <v>48.43957</v>
      </c>
      <c r="P369" s="18">
        <v>67.15731</v>
      </c>
      <c r="Q369" s="18">
        <v>75.81989</v>
      </c>
      <c r="R369" s="18">
        <v>109.207</v>
      </c>
      <c r="S369" s="18">
        <v>127.6423</v>
      </c>
      <c r="T369" s="18">
        <v>48.43957</v>
      </c>
      <c r="U369" s="18">
        <v>67.15731</v>
      </c>
      <c r="V369" s="18">
        <v>75.81989</v>
      </c>
      <c r="W369" s="18">
        <v>109.207</v>
      </c>
      <c r="X369" s="18">
        <v>127.6423</v>
      </c>
      <c r="Y369" s="18">
        <v>168.5012</v>
      </c>
      <c r="Z369" s="18">
        <v>17.10129</v>
      </c>
      <c r="AA369" s="18">
        <v>67.99411</v>
      </c>
      <c r="AB369" s="18">
        <v>55.72372</v>
      </c>
      <c r="AC369" s="18">
        <v>69.34206</v>
      </c>
      <c r="AD369" s="18">
        <v>152.3996</v>
      </c>
      <c r="AE369" s="18">
        <v>164.034</v>
      </c>
      <c r="AF369" s="18">
        <v>324.3883</v>
      </c>
      <c r="AG369" s="18">
        <v>308.5359</v>
      </c>
      <c r="AH369" s="18">
        <v>0.0</v>
      </c>
      <c r="AI369" s="18">
        <v>69.54731</v>
      </c>
      <c r="AJ369" s="18">
        <v>66.56563</v>
      </c>
      <c r="AK369" s="18">
        <v>50.68415</v>
      </c>
      <c r="AL369" s="19" t="s">
        <v>58</v>
      </c>
      <c r="AM369" s="19"/>
      <c r="AN369" s="19"/>
      <c r="AO369" s="19"/>
      <c r="AP369" s="19"/>
      <c r="AQ369" s="19"/>
    </row>
    <row r="370" hidden="1">
      <c r="A370" s="22" t="s">
        <v>963</v>
      </c>
      <c r="B370" s="22" t="s">
        <v>964</v>
      </c>
      <c r="C370" s="22" t="s">
        <v>961</v>
      </c>
      <c r="D370" s="22" t="s">
        <v>962</v>
      </c>
      <c r="E370" s="17">
        <v>46310.0</v>
      </c>
      <c r="F370" s="18">
        <v>6.0</v>
      </c>
      <c r="G370" s="18">
        <v>0.0</v>
      </c>
      <c r="H370" s="18">
        <v>1707.0</v>
      </c>
      <c r="I370" s="18">
        <v>0.0</v>
      </c>
      <c r="J370" s="18">
        <v>399.0615</v>
      </c>
      <c r="K370" s="18">
        <v>416.0524</v>
      </c>
      <c r="L370" s="18">
        <v>438.432</v>
      </c>
      <c r="M370" s="18">
        <v>310.7497</v>
      </c>
      <c r="N370" s="18">
        <v>0.746901</v>
      </c>
      <c r="O370" s="18">
        <v>0.0</v>
      </c>
      <c r="P370" s="18">
        <v>17.10129</v>
      </c>
      <c r="Q370" s="18">
        <v>17.10129</v>
      </c>
      <c r="R370" s="18">
        <v>64.97499</v>
      </c>
      <c r="S370" s="18">
        <v>77.27976</v>
      </c>
      <c r="T370" s="18">
        <v>17.10129</v>
      </c>
      <c r="U370" s="18">
        <v>23.22633</v>
      </c>
      <c r="V370" s="18">
        <v>23.22633</v>
      </c>
      <c r="W370" s="18">
        <v>64.97499</v>
      </c>
      <c r="X370" s="18">
        <v>77.27976</v>
      </c>
      <c r="Y370" s="18">
        <v>69.34206</v>
      </c>
      <c r="Z370" s="18">
        <v>17.10129</v>
      </c>
      <c r="AA370" s="18">
        <v>67.99411</v>
      </c>
      <c r="AB370" s="18">
        <v>55.72372</v>
      </c>
      <c r="AC370" s="18">
        <v>69.34206</v>
      </c>
      <c r="AD370" s="18">
        <v>54.02756</v>
      </c>
      <c r="AE370" s="18">
        <v>76.20304</v>
      </c>
      <c r="AF370" s="18">
        <v>124.2927</v>
      </c>
      <c r="AG370" s="18">
        <v>89.10962</v>
      </c>
      <c r="AH370" s="18">
        <v>0.0</v>
      </c>
      <c r="AI370" s="18">
        <v>69.54731</v>
      </c>
      <c r="AJ370" s="18">
        <v>66.56563</v>
      </c>
      <c r="AK370" s="18">
        <v>50.68415</v>
      </c>
      <c r="AL370" s="19" t="s">
        <v>58</v>
      </c>
      <c r="AM370" s="19"/>
      <c r="AN370" s="19"/>
      <c r="AO370" s="19"/>
      <c r="AP370" s="19"/>
      <c r="AQ370" s="19"/>
    </row>
    <row r="371" hidden="1">
      <c r="A371" s="22" t="s">
        <v>965</v>
      </c>
      <c r="B371" s="22" t="s">
        <v>966</v>
      </c>
      <c r="C371" s="22" t="s">
        <v>961</v>
      </c>
      <c r="D371" s="22" t="s">
        <v>962</v>
      </c>
      <c r="E371" s="22" t="s">
        <v>72</v>
      </c>
      <c r="F371" s="18">
        <v>2.0</v>
      </c>
      <c r="G371" s="18">
        <v>0.0</v>
      </c>
      <c r="H371" s="18">
        <v>437.0</v>
      </c>
      <c r="I371" s="18">
        <v>0.0</v>
      </c>
      <c r="J371" s="18">
        <v>81.00793</v>
      </c>
      <c r="K371" s="18">
        <v>85.31042</v>
      </c>
      <c r="L371" s="18">
        <v>84.71233</v>
      </c>
      <c r="M371" s="18">
        <v>85.31042</v>
      </c>
      <c r="N371" s="18">
        <v>1.0</v>
      </c>
      <c r="O371" s="18">
        <v>85.31042</v>
      </c>
      <c r="P371" s="18">
        <v>85.31042</v>
      </c>
      <c r="Q371" s="18">
        <v>85.31042</v>
      </c>
      <c r="R371" s="18">
        <v>85.31042</v>
      </c>
      <c r="S371" s="18">
        <v>85.31042</v>
      </c>
      <c r="T371" s="18">
        <v>85.31042</v>
      </c>
      <c r="U371" s="18">
        <v>85.31042</v>
      </c>
      <c r="V371" s="18">
        <v>85.31042</v>
      </c>
      <c r="W371" s="18">
        <v>85.31042</v>
      </c>
      <c r="X371" s="18">
        <v>85.31042</v>
      </c>
      <c r="Y371" s="18">
        <v>85.31042</v>
      </c>
      <c r="Z371" s="18">
        <v>17.10129</v>
      </c>
      <c r="AA371" s="18">
        <v>67.99411</v>
      </c>
      <c r="AB371" s="18">
        <v>55.72372</v>
      </c>
      <c r="AC371" s="18">
        <v>69.34206</v>
      </c>
      <c r="AD371" s="18">
        <v>23.98184</v>
      </c>
      <c r="AE371" s="18">
        <v>41.68665</v>
      </c>
      <c r="AF371" s="18">
        <v>41.28899</v>
      </c>
      <c r="AG371" s="18">
        <v>50.68415</v>
      </c>
      <c r="AH371" s="18">
        <v>0.0</v>
      </c>
      <c r="AI371" s="18">
        <v>69.54731</v>
      </c>
      <c r="AJ371" s="18">
        <v>66.56563</v>
      </c>
      <c r="AK371" s="18">
        <v>50.68415</v>
      </c>
      <c r="AL371" s="19" t="s">
        <v>58</v>
      </c>
      <c r="AM371" s="19"/>
      <c r="AN371" s="19"/>
      <c r="AO371" s="19"/>
      <c r="AP371" s="19"/>
      <c r="AQ371" s="19"/>
    </row>
    <row r="372" hidden="1">
      <c r="A372" s="22" t="s">
        <v>967</v>
      </c>
      <c r="B372" s="22" t="s">
        <v>968</v>
      </c>
      <c r="C372" s="22" t="s">
        <v>961</v>
      </c>
      <c r="D372" s="22" t="s">
        <v>962</v>
      </c>
      <c r="E372" s="20">
        <v>46300.0</v>
      </c>
      <c r="F372" s="18">
        <v>14.0</v>
      </c>
      <c r="G372" s="18">
        <v>0.0</v>
      </c>
      <c r="H372" s="18">
        <v>3058.0</v>
      </c>
      <c r="I372" s="18">
        <v>0.0</v>
      </c>
      <c r="J372" s="18">
        <v>978.555</v>
      </c>
      <c r="K372" s="18">
        <v>938.1436</v>
      </c>
      <c r="L372" s="18">
        <v>921.6077</v>
      </c>
      <c r="M372" s="18">
        <v>540.2315</v>
      </c>
      <c r="N372" s="18">
        <v>0.575852</v>
      </c>
      <c r="O372" s="18">
        <v>11.81571</v>
      </c>
      <c r="P372" s="18">
        <v>13.67793</v>
      </c>
      <c r="Q372" s="18">
        <v>27.69181</v>
      </c>
      <c r="R372" s="18">
        <v>42.45422</v>
      </c>
      <c r="S372" s="18">
        <v>67.99411</v>
      </c>
      <c r="T372" s="18">
        <v>13.67793</v>
      </c>
      <c r="U372" s="18">
        <v>18.37794</v>
      </c>
      <c r="V372" s="18">
        <v>27.69181</v>
      </c>
      <c r="W372" s="18">
        <v>42.45422</v>
      </c>
      <c r="X372" s="18">
        <v>96.45026</v>
      </c>
      <c r="Y372" s="18">
        <v>67.01025</v>
      </c>
      <c r="Z372" s="18">
        <v>17.10129</v>
      </c>
      <c r="AA372" s="18">
        <v>67.99411</v>
      </c>
      <c r="AB372" s="18">
        <v>55.72372</v>
      </c>
      <c r="AC372" s="18">
        <v>69.34206</v>
      </c>
      <c r="AD372" s="18">
        <v>63.04186</v>
      </c>
      <c r="AE372" s="18">
        <v>65.3816</v>
      </c>
      <c r="AF372" s="18">
        <v>146.9175</v>
      </c>
      <c r="AG372" s="18">
        <v>84.33592</v>
      </c>
      <c r="AH372" s="18">
        <v>0.0</v>
      </c>
      <c r="AI372" s="18">
        <v>69.54731</v>
      </c>
      <c r="AJ372" s="18">
        <v>66.56563</v>
      </c>
      <c r="AK372" s="18">
        <v>50.68415</v>
      </c>
      <c r="AL372" s="19" t="s">
        <v>58</v>
      </c>
      <c r="AM372" s="19"/>
      <c r="AN372" s="19"/>
      <c r="AO372" s="19"/>
      <c r="AP372" s="19"/>
      <c r="AQ372" s="19"/>
    </row>
    <row r="373" hidden="1">
      <c r="A373" s="22" t="s">
        <v>969</v>
      </c>
      <c r="B373" s="22" t="s">
        <v>970</v>
      </c>
      <c r="C373" s="22" t="s">
        <v>961</v>
      </c>
      <c r="D373" s="22" t="s">
        <v>962</v>
      </c>
      <c r="E373" s="22" t="s">
        <v>62</v>
      </c>
      <c r="F373" s="18">
        <v>0.0</v>
      </c>
      <c r="G373" s="18">
        <v>0.0</v>
      </c>
      <c r="H373" s="18">
        <v>0.0</v>
      </c>
      <c r="I373" s="18">
        <v>0.0</v>
      </c>
      <c r="J373" s="18">
        <v>0.0</v>
      </c>
      <c r="K373" s="18">
        <v>0.0</v>
      </c>
      <c r="L373" s="18">
        <v>0.0</v>
      </c>
      <c r="M373" s="18">
        <v>0.0</v>
      </c>
      <c r="N373" s="18">
        <v>0.0</v>
      </c>
      <c r="O373" s="18">
        <v>0.0</v>
      </c>
      <c r="P373" s="18">
        <v>0.0</v>
      </c>
      <c r="Q373" s="18">
        <v>0.0</v>
      </c>
      <c r="R373" s="18">
        <v>0.0</v>
      </c>
      <c r="S373" s="18">
        <v>0.0</v>
      </c>
      <c r="T373" s="18">
        <v>0.0</v>
      </c>
      <c r="U373" s="18">
        <v>0.0</v>
      </c>
      <c r="V373" s="18">
        <v>0.0</v>
      </c>
      <c r="W373" s="18">
        <v>0.0</v>
      </c>
      <c r="X373" s="18">
        <v>0.0</v>
      </c>
      <c r="Y373" s="18">
        <v>0.0</v>
      </c>
      <c r="Z373" s="18">
        <v>17.10129</v>
      </c>
      <c r="AA373" s="18">
        <v>67.99411</v>
      </c>
      <c r="AB373" s="18">
        <v>55.72372</v>
      </c>
      <c r="AC373" s="18">
        <v>69.34206</v>
      </c>
      <c r="AD373" s="18">
        <v>0.0</v>
      </c>
      <c r="AE373" s="18">
        <v>0.0</v>
      </c>
      <c r="AF373" s="18">
        <v>0.0</v>
      </c>
      <c r="AG373" s="18">
        <v>0.0</v>
      </c>
      <c r="AH373" s="18">
        <v>0.0</v>
      </c>
      <c r="AI373" s="18">
        <v>69.54731</v>
      </c>
      <c r="AJ373" s="18">
        <v>66.56563</v>
      </c>
      <c r="AK373" s="18">
        <v>50.68415</v>
      </c>
      <c r="AL373" s="19" t="s">
        <v>58</v>
      </c>
      <c r="AM373" s="19"/>
      <c r="AN373" s="19"/>
      <c r="AO373" s="19"/>
      <c r="AP373" s="19"/>
      <c r="AQ373" s="19"/>
    </row>
    <row r="374" hidden="1">
      <c r="A374" s="22" t="s">
        <v>1363</v>
      </c>
      <c r="B374" s="22" t="s">
        <v>1364</v>
      </c>
      <c r="C374" s="22" t="s">
        <v>1365</v>
      </c>
      <c r="D374" s="22" t="s">
        <v>1366</v>
      </c>
      <c r="E374" s="22" t="s">
        <v>88</v>
      </c>
      <c r="F374" s="18">
        <v>2.0</v>
      </c>
      <c r="G374" s="18">
        <v>0.0</v>
      </c>
      <c r="H374" s="18">
        <v>2510.0</v>
      </c>
      <c r="I374" s="18">
        <v>0.0</v>
      </c>
      <c r="J374" s="18">
        <v>29.21795</v>
      </c>
      <c r="K374" s="18">
        <v>32.15691</v>
      </c>
      <c r="L374" s="18">
        <v>32.73424</v>
      </c>
      <c r="M374" s="18">
        <v>32.15691</v>
      </c>
      <c r="N374" s="18">
        <v>1.0</v>
      </c>
      <c r="O374" s="18">
        <v>32.15691</v>
      </c>
      <c r="P374" s="18">
        <v>32.15691</v>
      </c>
      <c r="Q374" s="18">
        <v>32.15691</v>
      </c>
      <c r="R374" s="18">
        <v>32.15691</v>
      </c>
      <c r="S374" s="18">
        <v>32.15691</v>
      </c>
      <c r="T374" s="18">
        <v>32.15691</v>
      </c>
      <c r="U374" s="18">
        <v>32.15691</v>
      </c>
      <c r="V374" s="18">
        <v>32.15691</v>
      </c>
      <c r="W374" s="18">
        <v>32.15691</v>
      </c>
      <c r="X374" s="18">
        <v>32.15691</v>
      </c>
      <c r="Y374" s="18">
        <v>32.15691</v>
      </c>
      <c r="Z374" s="18">
        <v>12.21681</v>
      </c>
      <c r="AA374" s="18">
        <v>22.60882</v>
      </c>
      <c r="AB374" s="18">
        <v>21.24064</v>
      </c>
      <c r="AC374" s="18">
        <v>23.3254</v>
      </c>
      <c r="AD374" s="18">
        <v>51.46062</v>
      </c>
      <c r="AE374" s="18">
        <v>56.03461</v>
      </c>
      <c r="AF374" s="18">
        <v>82.98664</v>
      </c>
      <c r="AG374" s="18">
        <v>94.77672</v>
      </c>
      <c r="AH374" s="18">
        <v>12.96834</v>
      </c>
      <c r="AI374" s="18">
        <v>35.5969</v>
      </c>
      <c r="AJ374" s="18">
        <v>41.99744</v>
      </c>
      <c r="AK374" s="18">
        <v>22.39051</v>
      </c>
      <c r="AL374" s="19" t="s">
        <v>58</v>
      </c>
      <c r="AM374" s="19"/>
      <c r="AN374" s="19"/>
      <c r="AO374" s="19"/>
      <c r="AP374" s="19"/>
      <c r="AQ374" s="19"/>
    </row>
    <row r="375" hidden="1">
      <c r="A375" s="22" t="s">
        <v>1367</v>
      </c>
      <c r="B375" s="22" t="s">
        <v>1368</v>
      </c>
      <c r="C375" s="22" t="s">
        <v>1365</v>
      </c>
      <c r="D375" s="22" t="s">
        <v>1366</v>
      </c>
      <c r="E375" s="17">
        <v>46310.0</v>
      </c>
      <c r="F375" s="18">
        <v>12.0</v>
      </c>
      <c r="G375" s="18">
        <v>1.0</v>
      </c>
      <c r="H375" s="18">
        <v>27342.0</v>
      </c>
      <c r="I375" s="18">
        <v>8.0</v>
      </c>
      <c r="J375" s="18">
        <v>435.0795</v>
      </c>
      <c r="K375" s="18">
        <v>414.2918</v>
      </c>
      <c r="L375" s="18">
        <v>388.7898</v>
      </c>
      <c r="M375" s="18">
        <v>177.0556</v>
      </c>
      <c r="N375" s="18">
        <v>0.427369</v>
      </c>
      <c r="O375" s="18">
        <v>17.54266</v>
      </c>
      <c r="P375" s="18">
        <v>20.31814</v>
      </c>
      <c r="Q375" s="18">
        <v>23.07677</v>
      </c>
      <c r="R375" s="18">
        <v>35.5824</v>
      </c>
      <c r="S375" s="18">
        <v>40.14319</v>
      </c>
      <c r="T375" s="18">
        <v>20.31814</v>
      </c>
      <c r="U375" s="18">
        <v>23.07677</v>
      </c>
      <c r="V375" s="18">
        <v>31.04725</v>
      </c>
      <c r="W375" s="18">
        <v>35.5824</v>
      </c>
      <c r="X375" s="18">
        <v>40.14319</v>
      </c>
      <c r="Y375" s="18">
        <v>34.52432</v>
      </c>
      <c r="Z375" s="18">
        <v>12.21681</v>
      </c>
      <c r="AA375" s="18">
        <v>22.60882</v>
      </c>
      <c r="AB375" s="18">
        <v>21.24064</v>
      </c>
      <c r="AC375" s="18">
        <v>23.3254</v>
      </c>
      <c r="AD375" s="18">
        <v>30.14484</v>
      </c>
      <c r="AE375" s="18">
        <v>35.5824</v>
      </c>
      <c r="AF375" s="18">
        <v>65.0064</v>
      </c>
      <c r="AG375" s="18">
        <v>21.90637</v>
      </c>
      <c r="AH375" s="18">
        <v>12.96834</v>
      </c>
      <c r="AI375" s="18">
        <v>35.5969</v>
      </c>
      <c r="AJ375" s="18">
        <v>41.99744</v>
      </c>
      <c r="AK375" s="18">
        <v>22.39051</v>
      </c>
      <c r="AL375" s="19" t="s">
        <v>58</v>
      </c>
      <c r="AM375" s="19"/>
      <c r="AN375" s="19"/>
      <c r="AO375" s="19"/>
      <c r="AP375" s="19"/>
      <c r="AQ375" s="19"/>
    </row>
    <row r="376" hidden="1">
      <c r="A376" s="22" t="s">
        <v>1369</v>
      </c>
      <c r="B376" s="22" t="s">
        <v>1370</v>
      </c>
      <c r="C376" s="22" t="s">
        <v>1365</v>
      </c>
      <c r="D376" s="22" t="s">
        <v>1366</v>
      </c>
      <c r="E376" s="22" t="s">
        <v>72</v>
      </c>
      <c r="F376" s="18">
        <v>20.0</v>
      </c>
      <c r="G376" s="18">
        <v>1.0</v>
      </c>
      <c r="H376" s="18">
        <v>26483.0</v>
      </c>
      <c r="I376" s="18">
        <v>95.0</v>
      </c>
      <c r="J376" s="18">
        <v>385.5226</v>
      </c>
      <c r="K376" s="18">
        <v>379.4616</v>
      </c>
      <c r="L376" s="18">
        <v>367.9273</v>
      </c>
      <c r="M376" s="18">
        <v>215.6244</v>
      </c>
      <c r="N376" s="18">
        <v>0.568238</v>
      </c>
      <c r="O376" s="18">
        <v>3.884731</v>
      </c>
      <c r="P376" s="18">
        <v>8.46987</v>
      </c>
      <c r="Q376" s="18">
        <v>9.999518</v>
      </c>
      <c r="R376" s="18">
        <v>14.83559</v>
      </c>
      <c r="S376" s="18">
        <v>22.60882</v>
      </c>
      <c r="T376" s="18">
        <v>3.884731</v>
      </c>
      <c r="U376" s="18">
        <v>8.46987</v>
      </c>
      <c r="V376" s="18">
        <v>9.999518</v>
      </c>
      <c r="W376" s="18">
        <v>14.83559</v>
      </c>
      <c r="X376" s="18">
        <v>22.60882</v>
      </c>
      <c r="Y376" s="18">
        <v>25.29744</v>
      </c>
      <c r="Z376" s="18">
        <v>12.21681</v>
      </c>
      <c r="AA376" s="18">
        <v>22.60882</v>
      </c>
      <c r="AB376" s="18">
        <v>21.24064</v>
      </c>
      <c r="AC376" s="18">
        <v>23.3254</v>
      </c>
      <c r="AD376" s="18">
        <v>13.94191</v>
      </c>
      <c r="AE376" s="18">
        <v>14.83559</v>
      </c>
      <c r="AF376" s="18">
        <v>25.49799</v>
      </c>
      <c r="AG376" s="18">
        <v>22.89142</v>
      </c>
      <c r="AH376" s="18">
        <v>12.96834</v>
      </c>
      <c r="AI376" s="18">
        <v>35.5969</v>
      </c>
      <c r="AJ376" s="18">
        <v>41.99744</v>
      </c>
      <c r="AK376" s="18">
        <v>22.39051</v>
      </c>
      <c r="AL376" s="19" t="s">
        <v>58</v>
      </c>
      <c r="AM376" s="19"/>
      <c r="AN376" s="19"/>
      <c r="AO376" s="19"/>
      <c r="AP376" s="19"/>
      <c r="AQ376" s="19"/>
    </row>
    <row r="377" hidden="1">
      <c r="A377" s="22" t="s">
        <v>1371</v>
      </c>
      <c r="B377" s="22" t="s">
        <v>1372</v>
      </c>
      <c r="C377" s="22" t="s">
        <v>1365</v>
      </c>
      <c r="D377" s="22" t="s">
        <v>1366</v>
      </c>
      <c r="E377" s="22" t="s">
        <v>75</v>
      </c>
      <c r="F377" s="18">
        <v>3.0</v>
      </c>
      <c r="G377" s="18">
        <v>0.0</v>
      </c>
      <c r="H377" s="18">
        <v>2158.0</v>
      </c>
      <c r="I377" s="18">
        <v>0.0</v>
      </c>
      <c r="J377" s="18">
        <v>22.01189</v>
      </c>
      <c r="K377" s="18">
        <v>22.39051</v>
      </c>
      <c r="L377" s="18">
        <v>21.05234</v>
      </c>
      <c r="M377" s="18">
        <v>22.39051</v>
      </c>
      <c r="N377" s="18">
        <v>1.0</v>
      </c>
      <c r="O377" s="18">
        <v>22.39051</v>
      </c>
      <c r="P377" s="18">
        <v>22.39051</v>
      </c>
      <c r="Q377" s="18">
        <v>22.39051</v>
      </c>
      <c r="R377" s="18">
        <v>22.39051</v>
      </c>
      <c r="S377" s="18">
        <v>22.39051</v>
      </c>
      <c r="T377" s="18">
        <v>22.39051</v>
      </c>
      <c r="U377" s="18">
        <v>22.39051</v>
      </c>
      <c r="V377" s="18">
        <v>22.39051</v>
      </c>
      <c r="W377" s="18">
        <v>22.39051</v>
      </c>
      <c r="X377" s="18">
        <v>22.39051</v>
      </c>
      <c r="Y377" s="18">
        <v>22.39051</v>
      </c>
      <c r="Z377" s="18">
        <v>12.21681</v>
      </c>
      <c r="AA377" s="18">
        <v>22.60882</v>
      </c>
      <c r="AB377" s="18">
        <v>21.24064</v>
      </c>
      <c r="AC377" s="18">
        <v>23.3254</v>
      </c>
      <c r="AD377" s="18">
        <v>22.39051</v>
      </c>
      <c r="AE377" s="18">
        <v>22.39051</v>
      </c>
      <c r="AF377" s="18">
        <v>29.35589</v>
      </c>
      <c r="AG377" s="18">
        <v>22.39051</v>
      </c>
      <c r="AH377" s="18">
        <v>12.96834</v>
      </c>
      <c r="AI377" s="18">
        <v>35.5969</v>
      </c>
      <c r="AJ377" s="18">
        <v>41.99744</v>
      </c>
      <c r="AK377" s="18">
        <v>22.39051</v>
      </c>
      <c r="AL377" s="19" t="s">
        <v>58</v>
      </c>
      <c r="AM377" s="19"/>
      <c r="AN377" s="19"/>
      <c r="AO377" s="19"/>
      <c r="AP377" s="19"/>
      <c r="AQ377" s="19"/>
    </row>
    <row r="378" hidden="1">
      <c r="A378" s="22" t="s">
        <v>1373</v>
      </c>
      <c r="B378" s="22" t="s">
        <v>1374</v>
      </c>
      <c r="C378" s="22" t="s">
        <v>1365</v>
      </c>
      <c r="D378" s="22" t="s">
        <v>1366</v>
      </c>
      <c r="E378" s="22" t="s">
        <v>60</v>
      </c>
      <c r="F378" s="18">
        <v>12.0</v>
      </c>
      <c r="G378" s="18">
        <v>0.0</v>
      </c>
      <c r="H378" s="18">
        <v>16652.0</v>
      </c>
      <c r="I378" s="18">
        <v>0.0</v>
      </c>
      <c r="J378" s="18">
        <v>221.421</v>
      </c>
      <c r="K378" s="18">
        <v>209.9286</v>
      </c>
      <c r="L378" s="18">
        <v>223.002</v>
      </c>
      <c r="M378" s="18">
        <v>145.8527</v>
      </c>
      <c r="N378" s="18">
        <v>0.694773</v>
      </c>
      <c r="O378" s="18">
        <v>0.0</v>
      </c>
      <c r="P378" s="18">
        <v>5.037699</v>
      </c>
      <c r="Q378" s="18">
        <v>5.971842</v>
      </c>
      <c r="R378" s="18">
        <v>9.389763</v>
      </c>
      <c r="S378" s="18">
        <v>24.72157</v>
      </c>
      <c r="T378" s="18">
        <v>5.037699</v>
      </c>
      <c r="U378" s="18">
        <v>5.971842</v>
      </c>
      <c r="V378" s="18">
        <v>7.338317</v>
      </c>
      <c r="W378" s="18">
        <v>11.61663</v>
      </c>
      <c r="X378" s="18">
        <v>24.72157</v>
      </c>
      <c r="Y378" s="18">
        <v>23.3254</v>
      </c>
      <c r="Z378" s="18">
        <v>12.21681</v>
      </c>
      <c r="AA378" s="18">
        <v>22.60882</v>
      </c>
      <c r="AB378" s="18">
        <v>21.24064</v>
      </c>
      <c r="AC378" s="18">
        <v>23.3254</v>
      </c>
      <c r="AD378" s="18">
        <v>9.389763</v>
      </c>
      <c r="AE378" s="18">
        <v>11.57689</v>
      </c>
      <c r="AF378" s="18">
        <v>19.85229</v>
      </c>
      <c r="AG378" s="18">
        <v>18.80445</v>
      </c>
      <c r="AH378" s="18">
        <v>12.96834</v>
      </c>
      <c r="AI378" s="18">
        <v>35.5969</v>
      </c>
      <c r="AJ378" s="18">
        <v>41.99744</v>
      </c>
      <c r="AK378" s="18">
        <v>22.39051</v>
      </c>
      <c r="AL378" s="19" t="s">
        <v>58</v>
      </c>
      <c r="AM378" s="19"/>
      <c r="AN378" s="19"/>
      <c r="AO378" s="19"/>
      <c r="AP378" s="19"/>
      <c r="AQ378" s="19"/>
    </row>
    <row r="379" hidden="1">
      <c r="A379" s="22" t="s">
        <v>1375</v>
      </c>
      <c r="B379" s="22" t="s">
        <v>1376</v>
      </c>
      <c r="C379" s="22" t="s">
        <v>1365</v>
      </c>
      <c r="D379" s="22" t="s">
        <v>1366</v>
      </c>
      <c r="E379" s="20">
        <v>46300.0</v>
      </c>
      <c r="F379" s="18">
        <v>6.0</v>
      </c>
      <c r="G379" s="18">
        <v>0.0</v>
      </c>
      <c r="H379" s="18">
        <v>4895.0</v>
      </c>
      <c r="I379" s="18">
        <v>0.0</v>
      </c>
      <c r="J379" s="18">
        <v>77.24377</v>
      </c>
      <c r="K379" s="18">
        <v>67.52463</v>
      </c>
      <c r="L379" s="18">
        <v>63.30936</v>
      </c>
      <c r="M379" s="18">
        <v>31.1972</v>
      </c>
      <c r="N379" s="18">
        <v>0.462012</v>
      </c>
      <c r="O379" s="18">
        <v>4.575249</v>
      </c>
      <c r="P379" s="18">
        <v>4.575249</v>
      </c>
      <c r="Q379" s="18">
        <v>4.78234</v>
      </c>
      <c r="R379" s="18">
        <v>26.96984</v>
      </c>
      <c r="S379" s="18">
        <v>26.96984</v>
      </c>
      <c r="T379" s="18">
        <v>4.575249</v>
      </c>
      <c r="U379" s="18">
        <v>4.575249</v>
      </c>
      <c r="V379" s="18">
        <v>4.78234</v>
      </c>
      <c r="W379" s="18">
        <v>26.96984</v>
      </c>
      <c r="X379" s="18">
        <v>26.96984</v>
      </c>
      <c r="Y379" s="18">
        <v>16.88116</v>
      </c>
      <c r="Z379" s="18">
        <v>12.21681</v>
      </c>
      <c r="AA379" s="18">
        <v>22.60882</v>
      </c>
      <c r="AB379" s="18">
        <v>21.24064</v>
      </c>
      <c r="AC379" s="18">
        <v>23.3254</v>
      </c>
      <c r="AD379" s="18">
        <v>38.24496</v>
      </c>
      <c r="AE379" s="18">
        <v>43.1674</v>
      </c>
      <c r="AF379" s="18">
        <v>77.29282</v>
      </c>
      <c r="AG379" s="18">
        <v>67.05121</v>
      </c>
      <c r="AH379" s="18">
        <v>12.96834</v>
      </c>
      <c r="AI379" s="18">
        <v>35.5969</v>
      </c>
      <c r="AJ379" s="18">
        <v>41.99744</v>
      </c>
      <c r="AK379" s="18">
        <v>22.39051</v>
      </c>
      <c r="AL379" s="19" t="s">
        <v>58</v>
      </c>
      <c r="AM379" s="19"/>
      <c r="AN379" s="19"/>
      <c r="AO379" s="19"/>
      <c r="AP379" s="19"/>
      <c r="AQ379" s="19"/>
    </row>
    <row r="380" hidden="1">
      <c r="A380" s="22" t="s">
        <v>1377</v>
      </c>
      <c r="B380" s="22" t="s">
        <v>1378</v>
      </c>
      <c r="C380" s="22" t="s">
        <v>1365</v>
      </c>
      <c r="D380" s="22" t="s">
        <v>1366</v>
      </c>
      <c r="E380" s="22" t="s">
        <v>62</v>
      </c>
      <c r="F380" s="18">
        <v>3.0</v>
      </c>
      <c r="G380" s="18">
        <v>3.0</v>
      </c>
      <c r="H380" s="18">
        <v>708.0</v>
      </c>
      <c r="I380" s="18">
        <v>708.0</v>
      </c>
      <c r="J380" s="18">
        <v>0.0</v>
      </c>
      <c r="K380" s="18">
        <v>0.0</v>
      </c>
      <c r="L380" s="18">
        <v>0.0</v>
      </c>
      <c r="M380" s="18">
        <v>0.0</v>
      </c>
      <c r="N380" s="18">
        <v>0.0</v>
      </c>
      <c r="O380" s="18">
        <v>0.0</v>
      </c>
      <c r="P380" s="18">
        <v>0.0</v>
      </c>
      <c r="Q380" s="18">
        <v>0.0</v>
      </c>
      <c r="R380" s="18">
        <v>0.0</v>
      </c>
      <c r="S380" s="18">
        <v>0.0</v>
      </c>
      <c r="T380" s="18">
        <v>0.0</v>
      </c>
      <c r="U380" s="18">
        <v>0.0</v>
      </c>
      <c r="V380" s="18">
        <v>0.0</v>
      </c>
      <c r="W380" s="18">
        <v>0.0</v>
      </c>
      <c r="X380" s="18">
        <v>0.0</v>
      </c>
      <c r="Y380" s="18">
        <v>0.0</v>
      </c>
      <c r="Z380" s="18">
        <v>12.21681</v>
      </c>
      <c r="AA380" s="18">
        <v>22.60882</v>
      </c>
      <c r="AB380" s="18">
        <v>21.24064</v>
      </c>
      <c r="AC380" s="18">
        <v>23.3254</v>
      </c>
      <c r="AD380" s="18">
        <v>0.0</v>
      </c>
      <c r="AE380" s="18">
        <v>0.0</v>
      </c>
      <c r="AF380" s="18">
        <v>0.0</v>
      </c>
      <c r="AG380" s="18">
        <v>0.0</v>
      </c>
      <c r="AH380" s="18">
        <v>12.96834</v>
      </c>
      <c r="AI380" s="18">
        <v>35.5969</v>
      </c>
      <c r="AJ380" s="18">
        <v>41.99744</v>
      </c>
      <c r="AK380" s="18">
        <v>22.39051</v>
      </c>
      <c r="AL380" s="19" t="s">
        <v>58</v>
      </c>
      <c r="AM380" s="19"/>
      <c r="AN380" s="19"/>
      <c r="AO380" s="19"/>
      <c r="AP380" s="19"/>
      <c r="AQ380" s="19"/>
    </row>
    <row r="381" hidden="1">
      <c r="A381" s="22" t="s">
        <v>2067</v>
      </c>
      <c r="B381" s="22" t="s">
        <v>2068</v>
      </c>
      <c r="C381" s="22" t="s">
        <v>1442</v>
      </c>
      <c r="D381" s="22" t="s">
        <v>651</v>
      </c>
      <c r="E381" s="22" t="s">
        <v>72</v>
      </c>
      <c r="F381" s="18">
        <v>2.0</v>
      </c>
      <c r="G381" s="18">
        <v>2.0</v>
      </c>
      <c r="H381" s="18">
        <v>12.0</v>
      </c>
      <c r="I381" s="18">
        <v>12.0</v>
      </c>
      <c r="J381" s="18">
        <v>0.0</v>
      </c>
      <c r="K381" s="18">
        <v>0.0</v>
      </c>
      <c r="L381" s="18">
        <v>0.0</v>
      </c>
      <c r="M381" s="18">
        <v>0.0</v>
      </c>
      <c r="N381" s="18">
        <v>0.0</v>
      </c>
      <c r="O381" s="18">
        <v>0.0</v>
      </c>
      <c r="P381" s="18">
        <v>0.0</v>
      </c>
      <c r="Q381" s="18">
        <v>0.0</v>
      </c>
      <c r="R381" s="18">
        <v>0.0</v>
      </c>
      <c r="S381" s="18">
        <v>0.0</v>
      </c>
      <c r="T381" s="18">
        <v>0.0</v>
      </c>
      <c r="U381" s="18">
        <v>0.0</v>
      </c>
      <c r="V381" s="18">
        <v>0.0</v>
      </c>
      <c r="W381" s="18">
        <v>0.0</v>
      </c>
      <c r="X381" s="18">
        <v>0.0</v>
      </c>
      <c r="Y381" s="18">
        <v>0.0</v>
      </c>
      <c r="Z381" s="18">
        <v>0.0</v>
      </c>
      <c r="AA381" s="18">
        <v>0.0</v>
      </c>
      <c r="AB381" s="18">
        <v>0.0</v>
      </c>
      <c r="AC381" s="18">
        <v>0.0</v>
      </c>
      <c r="AD381" s="18">
        <v>0.0</v>
      </c>
      <c r="AE381" s="18">
        <v>0.0</v>
      </c>
      <c r="AF381" s="18">
        <v>0.0</v>
      </c>
      <c r="AG381" s="18">
        <v>0.0</v>
      </c>
      <c r="AH381" s="18">
        <v>0.0</v>
      </c>
      <c r="AI381" s="18">
        <v>0.0</v>
      </c>
      <c r="AJ381" s="18">
        <v>0.0</v>
      </c>
      <c r="AK381" s="18">
        <v>0.0</v>
      </c>
      <c r="AL381" s="19" t="s">
        <v>58</v>
      </c>
      <c r="AM381" s="19"/>
      <c r="AN381" s="19"/>
      <c r="AO381" s="19"/>
      <c r="AP381" s="19"/>
      <c r="AQ381" s="19"/>
    </row>
    <row r="382" hidden="1">
      <c r="A382" s="22" t="s">
        <v>2053</v>
      </c>
      <c r="B382" s="22" t="s">
        <v>2069</v>
      </c>
      <c r="C382" s="22" t="s">
        <v>1442</v>
      </c>
      <c r="D382" s="22" t="s">
        <v>651</v>
      </c>
      <c r="E382" s="22" t="s">
        <v>75</v>
      </c>
      <c r="F382" s="18">
        <v>2.0</v>
      </c>
      <c r="G382" s="18">
        <v>2.0</v>
      </c>
      <c r="H382" s="18">
        <v>11.0</v>
      </c>
      <c r="I382" s="18">
        <v>11.0</v>
      </c>
      <c r="J382" s="18">
        <v>0.0</v>
      </c>
      <c r="K382" s="18">
        <v>0.0</v>
      </c>
      <c r="L382" s="18">
        <v>0.0</v>
      </c>
      <c r="M382" s="18">
        <v>0.0</v>
      </c>
      <c r="N382" s="18">
        <v>0.0</v>
      </c>
      <c r="O382" s="18">
        <v>0.0</v>
      </c>
      <c r="P382" s="18">
        <v>0.0</v>
      </c>
      <c r="Q382" s="18">
        <v>0.0</v>
      </c>
      <c r="R382" s="18">
        <v>0.0</v>
      </c>
      <c r="S382" s="18">
        <v>0.0</v>
      </c>
      <c r="T382" s="18">
        <v>0.0</v>
      </c>
      <c r="U382" s="18">
        <v>0.0</v>
      </c>
      <c r="V382" s="18">
        <v>0.0</v>
      </c>
      <c r="W382" s="18">
        <v>0.0</v>
      </c>
      <c r="X382" s="18">
        <v>0.0</v>
      </c>
      <c r="Y382" s="18">
        <v>0.0</v>
      </c>
      <c r="Z382" s="18">
        <v>0.0</v>
      </c>
      <c r="AA382" s="18">
        <v>0.0</v>
      </c>
      <c r="AB382" s="18">
        <v>0.0</v>
      </c>
      <c r="AC382" s="18">
        <v>0.0</v>
      </c>
      <c r="AD382" s="18">
        <v>0.0</v>
      </c>
      <c r="AE382" s="18">
        <v>0.0</v>
      </c>
      <c r="AF382" s="18">
        <v>0.0</v>
      </c>
      <c r="AG382" s="18">
        <v>0.0</v>
      </c>
      <c r="AH382" s="18">
        <v>0.0</v>
      </c>
      <c r="AI382" s="18">
        <v>0.0</v>
      </c>
      <c r="AJ382" s="18">
        <v>0.0</v>
      </c>
      <c r="AK382" s="18">
        <v>0.0</v>
      </c>
      <c r="AL382" s="19" t="s">
        <v>58</v>
      </c>
      <c r="AM382" s="19"/>
      <c r="AN382" s="19"/>
      <c r="AO382" s="19"/>
      <c r="AP382" s="19"/>
      <c r="AQ382" s="19"/>
    </row>
    <row r="383" hidden="1">
      <c r="A383" s="22" t="s">
        <v>1440</v>
      </c>
      <c r="B383" s="22" t="s">
        <v>649</v>
      </c>
      <c r="C383" s="22" t="s">
        <v>1442</v>
      </c>
      <c r="D383" s="22" t="s">
        <v>651</v>
      </c>
      <c r="E383" s="22" t="s">
        <v>60</v>
      </c>
      <c r="F383" s="18">
        <v>17.0</v>
      </c>
      <c r="G383" s="18">
        <v>17.0</v>
      </c>
      <c r="H383" s="18">
        <v>126.0</v>
      </c>
      <c r="I383" s="18">
        <v>126.0</v>
      </c>
      <c r="J383" s="18">
        <v>0.0</v>
      </c>
      <c r="K383" s="18">
        <v>0.0</v>
      </c>
      <c r="L383" s="18">
        <v>0.0</v>
      </c>
      <c r="M383" s="18">
        <v>0.0</v>
      </c>
      <c r="N383" s="18">
        <v>0.0</v>
      </c>
      <c r="O383" s="18">
        <v>0.0</v>
      </c>
      <c r="P383" s="18">
        <v>0.0</v>
      </c>
      <c r="Q383" s="18">
        <v>0.0</v>
      </c>
      <c r="R383" s="18">
        <v>0.0</v>
      </c>
      <c r="S383" s="18">
        <v>0.0</v>
      </c>
      <c r="T383" s="18">
        <v>0.0</v>
      </c>
      <c r="U383" s="18">
        <v>0.0</v>
      </c>
      <c r="V383" s="18">
        <v>0.0</v>
      </c>
      <c r="W383" s="18">
        <v>0.0</v>
      </c>
      <c r="X383" s="18">
        <v>0.0</v>
      </c>
      <c r="Y383" s="18">
        <v>0.0</v>
      </c>
      <c r="Z383" s="18">
        <v>0.0</v>
      </c>
      <c r="AA383" s="18">
        <v>0.0</v>
      </c>
      <c r="AB383" s="18">
        <v>0.0</v>
      </c>
      <c r="AC383" s="18">
        <v>0.0</v>
      </c>
      <c r="AD383" s="18">
        <v>0.0</v>
      </c>
      <c r="AE383" s="18">
        <v>0.0</v>
      </c>
      <c r="AF383" s="18">
        <v>0.0</v>
      </c>
      <c r="AG383" s="18">
        <v>0.0</v>
      </c>
      <c r="AH383" s="18">
        <v>0.0</v>
      </c>
      <c r="AI383" s="18">
        <v>0.0</v>
      </c>
      <c r="AJ383" s="18">
        <v>0.0</v>
      </c>
      <c r="AK383" s="18">
        <v>0.0</v>
      </c>
      <c r="AL383" s="19" t="s">
        <v>58</v>
      </c>
      <c r="AM383" s="19"/>
      <c r="AN383" s="19"/>
      <c r="AO383" s="19"/>
      <c r="AP383" s="19"/>
      <c r="AQ383" s="19"/>
    </row>
    <row r="384" hidden="1">
      <c r="A384" s="22" t="s">
        <v>1444</v>
      </c>
      <c r="B384" s="22" t="s">
        <v>1452</v>
      </c>
      <c r="C384" s="22" t="s">
        <v>1442</v>
      </c>
      <c r="D384" s="22" t="s">
        <v>651</v>
      </c>
      <c r="E384" s="22" t="s">
        <v>62</v>
      </c>
      <c r="F384" s="18">
        <v>4.0</v>
      </c>
      <c r="G384" s="18">
        <v>4.0</v>
      </c>
      <c r="H384" s="18">
        <v>11.0</v>
      </c>
      <c r="I384" s="18">
        <v>11.0</v>
      </c>
      <c r="J384" s="18">
        <v>0.0</v>
      </c>
      <c r="K384" s="18">
        <v>0.0</v>
      </c>
      <c r="L384" s="18">
        <v>0.0</v>
      </c>
      <c r="M384" s="18">
        <v>0.0</v>
      </c>
      <c r="N384" s="18">
        <v>0.0</v>
      </c>
      <c r="O384" s="18">
        <v>0.0</v>
      </c>
      <c r="P384" s="18">
        <v>0.0</v>
      </c>
      <c r="Q384" s="18">
        <v>0.0</v>
      </c>
      <c r="R384" s="18">
        <v>0.0</v>
      </c>
      <c r="S384" s="18">
        <v>0.0</v>
      </c>
      <c r="T384" s="18">
        <v>0.0</v>
      </c>
      <c r="U384" s="18">
        <v>0.0</v>
      </c>
      <c r="V384" s="18">
        <v>0.0</v>
      </c>
      <c r="W384" s="18">
        <v>0.0</v>
      </c>
      <c r="X384" s="18">
        <v>0.0</v>
      </c>
      <c r="Y384" s="18">
        <v>0.0</v>
      </c>
      <c r="Z384" s="18">
        <v>0.0</v>
      </c>
      <c r="AA384" s="18">
        <v>0.0</v>
      </c>
      <c r="AB384" s="18">
        <v>0.0</v>
      </c>
      <c r="AC384" s="18">
        <v>0.0</v>
      </c>
      <c r="AD384" s="18">
        <v>0.0</v>
      </c>
      <c r="AE384" s="18">
        <v>0.0</v>
      </c>
      <c r="AF384" s="18">
        <v>0.0</v>
      </c>
      <c r="AG384" s="18">
        <v>0.0</v>
      </c>
      <c r="AH384" s="18">
        <v>0.0</v>
      </c>
      <c r="AI384" s="18">
        <v>0.0</v>
      </c>
      <c r="AJ384" s="18">
        <v>0.0</v>
      </c>
      <c r="AK384" s="18">
        <v>0.0</v>
      </c>
      <c r="AL384" s="19" t="s">
        <v>58</v>
      </c>
      <c r="AM384" s="19"/>
      <c r="AN384" s="19"/>
      <c r="AO384" s="19"/>
      <c r="AP384" s="19"/>
      <c r="AQ384" s="19"/>
    </row>
    <row r="385" hidden="1">
      <c r="A385" s="22" t="s">
        <v>1817</v>
      </c>
      <c r="B385" s="22" t="s">
        <v>1836</v>
      </c>
      <c r="C385" s="22" t="s">
        <v>1812</v>
      </c>
      <c r="D385" s="22" t="s">
        <v>972</v>
      </c>
      <c r="E385" s="22" t="s">
        <v>88</v>
      </c>
      <c r="F385" s="18">
        <v>1.0</v>
      </c>
      <c r="G385" s="18">
        <v>0.0</v>
      </c>
      <c r="H385" s="18">
        <v>1394.0</v>
      </c>
      <c r="I385" s="18">
        <v>0.0</v>
      </c>
      <c r="J385" s="18">
        <v>0.0</v>
      </c>
      <c r="K385" s="18">
        <v>4.833333</v>
      </c>
      <c r="L385" s="18">
        <v>2.748717</v>
      </c>
      <c r="M385" s="18">
        <v>4.833333</v>
      </c>
      <c r="N385" s="18">
        <v>1.0</v>
      </c>
      <c r="O385" s="18">
        <v>4.833333</v>
      </c>
      <c r="P385" s="18">
        <v>4.833333</v>
      </c>
      <c r="Q385" s="18">
        <v>4.833333</v>
      </c>
      <c r="R385" s="18">
        <v>4.833333</v>
      </c>
      <c r="S385" s="18">
        <v>4.833333</v>
      </c>
      <c r="T385" s="18">
        <v>4.833333</v>
      </c>
      <c r="U385" s="18">
        <v>4.833333</v>
      </c>
      <c r="V385" s="18">
        <v>4.833333</v>
      </c>
      <c r="W385" s="18">
        <v>4.833333</v>
      </c>
      <c r="X385" s="18">
        <v>4.833333</v>
      </c>
      <c r="Y385" s="18">
        <v>4.833333</v>
      </c>
      <c r="Z385" s="18">
        <v>3.328097</v>
      </c>
      <c r="AA385" s="18">
        <v>5.170953</v>
      </c>
      <c r="AB385" s="18">
        <v>7.523059</v>
      </c>
      <c r="AC385" s="18">
        <v>7.442577</v>
      </c>
      <c r="AD385" s="18">
        <v>22.41753</v>
      </c>
      <c r="AE385" s="18">
        <v>28.32267</v>
      </c>
      <c r="AF385" s="18">
        <v>37.69872</v>
      </c>
      <c r="AG385" s="18">
        <v>29.32677</v>
      </c>
      <c r="AH385" s="18">
        <v>1.047933</v>
      </c>
      <c r="AI385" s="18">
        <v>8.263598</v>
      </c>
      <c r="AJ385" s="18">
        <v>9.7295</v>
      </c>
      <c r="AK385" s="18">
        <v>6.074441</v>
      </c>
      <c r="AL385" s="19" t="s">
        <v>58</v>
      </c>
      <c r="AM385" s="19"/>
      <c r="AN385" s="19"/>
      <c r="AO385" s="19"/>
      <c r="AP385" s="19"/>
      <c r="AQ385" s="19"/>
    </row>
    <row r="386" hidden="1">
      <c r="A386" s="22" t="s">
        <v>1820</v>
      </c>
      <c r="B386" s="22" t="s">
        <v>1837</v>
      </c>
      <c r="C386" s="22" t="s">
        <v>1812</v>
      </c>
      <c r="D386" s="22" t="s">
        <v>972</v>
      </c>
      <c r="E386" s="17">
        <v>46310.0</v>
      </c>
      <c r="F386" s="18">
        <v>8.0</v>
      </c>
      <c r="G386" s="18">
        <v>0.0</v>
      </c>
      <c r="H386" s="18">
        <v>5199.0</v>
      </c>
      <c r="I386" s="18">
        <v>0.0</v>
      </c>
      <c r="J386" s="18">
        <v>125.6158</v>
      </c>
      <c r="K386" s="18">
        <v>116.2335</v>
      </c>
      <c r="L386" s="18">
        <v>104.3438</v>
      </c>
      <c r="M386" s="18">
        <v>105.9595</v>
      </c>
      <c r="N386" s="18">
        <v>0.911609</v>
      </c>
      <c r="O386" s="18">
        <v>0.0</v>
      </c>
      <c r="P386" s="18">
        <v>0.0</v>
      </c>
      <c r="Q386" s="18">
        <v>2.461445</v>
      </c>
      <c r="R386" s="18">
        <v>3.226301</v>
      </c>
      <c r="S386" s="18">
        <v>4.586301</v>
      </c>
      <c r="T386" s="18">
        <v>2.461445</v>
      </c>
      <c r="U386" s="18">
        <v>3.226301</v>
      </c>
      <c r="V386" s="18">
        <v>3.226301</v>
      </c>
      <c r="W386" s="18">
        <v>4.586301</v>
      </c>
      <c r="X386" s="18">
        <v>17.72683</v>
      </c>
      <c r="Y386" s="18">
        <v>16.60479</v>
      </c>
      <c r="Z386" s="18">
        <v>3.328097</v>
      </c>
      <c r="AA386" s="18">
        <v>5.170953</v>
      </c>
      <c r="AB386" s="18">
        <v>7.523059</v>
      </c>
      <c r="AC386" s="18">
        <v>7.442577</v>
      </c>
      <c r="AD386" s="18">
        <v>7.330146</v>
      </c>
      <c r="AE386" s="18">
        <v>9.305569</v>
      </c>
      <c r="AF386" s="18">
        <v>12.1656</v>
      </c>
      <c r="AG386" s="18">
        <v>10.93846</v>
      </c>
      <c r="AH386" s="18">
        <v>1.047933</v>
      </c>
      <c r="AI386" s="18">
        <v>8.263598</v>
      </c>
      <c r="AJ386" s="18">
        <v>9.7295</v>
      </c>
      <c r="AK386" s="18">
        <v>6.074441</v>
      </c>
      <c r="AL386" s="19" t="s">
        <v>58</v>
      </c>
      <c r="AM386" s="19"/>
      <c r="AN386" s="19"/>
      <c r="AO386" s="19"/>
      <c r="AP386" s="19"/>
      <c r="AQ386" s="19"/>
    </row>
    <row r="387" hidden="1">
      <c r="A387" s="22" t="s">
        <v>1811</v>
      </c>
      <c r="B387" s="22" t="s">
        <v>1838</v>
      </c>
      <c r="C387" s="22" t="s">
        <v>1812</v>
      </c>
      <c r="D387" s="22" t="s">
        <v>972</v>
      </c>
      <c r="E387" s="22" t="s">
        <v>72</v>
      </c>
      <c r="F387" s="18">
        <v>12.0</v>
      </c>
      <c r="G387" s="18">
        <v>1.0</v>
      </c>
      <c r="H387" s="18">
        <v>3766.0</v>
      </c>
      <c r="I387" s="18">
        <v>2.0</v>
      </c>
      <c r="J387" s="18">
        <v>73.71084</v>
      </c>
      <c r="K387" s="18">
        <v>82.77183</v>
      </c>
      <c r="L387" s="18">
        <v>74.92831</v>
      </c>
      <c r="M387" s="18">
        <v>50.93992</v>
      </c>
      <c r="N387" s="18">
        <v>0.615426</v>
      </c>
      <c r="O387" s="18">
        <v>1.681815</v>
      </c>
      <c r="P387" s="18">
        <v>3.054165</v>
      </c>
      <c r="Q387" s="18">
        <v>3.657291</v>
      </c>
      <c r="R387" s="18">
        <v>8.263971</v>
      </c>
      <c r="S387" s="18">
        <v>9.414578</v>
      </c>
      <c r="T387" s="18">
        <v>1.681815</v>
      </c>
      <c r="U387" s="18">
        <v>3.054165</v>
      </c>
      <c r="V387" s="18">
        <v>3.657291</v>
      </c>
      <c r="W387" s="18">
        <v>8.263971</v>
      </c>
      <c r="X387" s="18">
        <v>9.414578</v>
      </c>
      <c r="Y387" s="18">
        <v>10.34648</v>
      </c>
      <c r="Z387" s="18">
        <v>3.328097</v>
      </c>
      <c r="AA387" s="18">
        <v>5.170953</v>
      </c>
      <c r="AB387" s="18">
        <v>7.523059</v>
      </c>
      <c r="AC387" s="18">
        <v>7.442577</v>
      </c>
      <c r="AD387" s="18">
        <v>4.348247</v>
      </c>
      <c r="AE387" s="18">
        <v>5.198656</v>
      </c>
      <c r="AF387" s="18">
        <v>7.050433</v>
      </c>
      <c r="AG387" s="18">
        <v>4.266037</v>
      </c>
      <c r="AH387" s="18">
        <v>1.047933</v>
      </c>
      <c r="AI387" s="18">
        <v>8.263598</v>
      </c>
      <c r="AJ387" s="18">
        <v>9.7295</v>
      </c>
      <c r="AK387" s="18">
        <v>6.074441</v>
      </c>
      <c r="AL387" s="19" t="s">
        <v>58</v>
      </c>
      <c r="AM387" s="19"/>
      <c r="AN387" s="19"/>
      <c r="AO387" s="19"/>
      <c r="AP387" s="19"/>
      <c r="AQ387" s="19"/>
    </row>
    <row r="388" hidden="1">
      <c r="A388" s="22" t="s">
        <v>1823</v>
      </c>
      <c r="B388" s="22" t="s">
        <v>1839</v>
      </c>
      <c r="C388" s="22" t="s">
        <v>1812</v>
      </c>
      <c r="D388" s="22" t="s">
        <v>972</v>
      </c>
      <c r="E388" s="22" t="s">
        <v>75</v>
      </c>
      <c r="F388" s="18">
        <v>14.0</v>
      </c>
      <c r="G388" s="18">
        <v>0.0</v>
      </c>
      <c r="H388" s="18">
        <v>9960.0</v>
      </c>
      <c r="I388" s="18">
        <v>0.0</v>
      </c>
      <c r="J388" s="18">
        <v>114.4807</v>
      </c>
      <c r="K388" s="18">
        <v>107.4511</v>
      </c>
      <c r="L388" s="18">
        <v>102.4736</v>
      </c>
      <c r="M388" s="18">
        <v>66.62007</v>
      </c>
      <c r="N388" s="18">
        <v>0.620003</v>
      </c>
      <c r="O388" s="18">
        <v>0.0</v>
      </c>
      <c r="P388" s="18">
        <v>0.0</v>
      </c>
      <c r="Q388" s="18">
        <v>1.984787</v>
      </c>
      <c r="R388" s="18">
        <v>4.697825</v>
      </c>
      <c r="S388" s="18">
        <v>11.6892</v>
      </c>
      <c r="T388" s="18">
        <v>3.254543</v>
      </c>
      <c r="U388" s="18">
        <v>3.328097</v>
      </c>
      <c r="V388" s="18">
        <v>4.697825</v>
      </c>
      <c r="W388" s="18">
        <v>8.019611</v>
      </c>
      <c r="X388" s="18">
        <v>18.93554</v>
      </c>
      <c r="Y388" s="18">
        <v>8.265471</v>
      </c>
      <c r="Z388" s="18">
        <v>3.328097</v>
      </c>
      <c r="AA388" s="18">
        <v>5.170953</v>
      </c>
      <c r="AB388" s="18">
        <v>7.523059</v>
      </c>
      <c r="AC388" s="18">
        <v>7.442577</v>
      </c>
      <c r="AD388" s="18">
        <v>3.033684</v>
      </c>
      <c r="AE388" s="18">
        <v>5.135431</v>
      </c>
      <c r="AF388" s="18">
        <v>5.473924</v>
      </c>
      <c r="AG388" s="18">
        <v>5.275243</v>
      </c>
      <c r="AH388" s="18">
        <v>1.047933</v>
      </c>
      <c r="AI388" s="18">
        <v>8.263598</v>
      </c>
      <c r="AJ388" s="18">
        <v>9.7295</v>
      </c>
      <c r="AK388" s="18">
        <v>6.074441</v>
      </c>
      <c r="AL388" s="19" t="s">
        <v>58</v>
      </c>
      <c r="AM388" s="19"/>
      <c r="AN388" s="19"/>
      <c r="AO388" s="19"/>
      <c r="AP388" s="19"/>
      <c r="AQ388" s="19"/>
    </row>
    <row r="389" hidden="1">
      <c r="A389" s="22" t="s">
        <v>1813</v>
      </c>
      <c r="B389" s="22" t="s">
        <v>1840</v>
      </c>
      <c r="C389" s="22" t="s">
        <v>1812</v>
      </c>
      <c r="D389" s="22" t="s">
        <v>972</v>
      </c>
      <c r="E389" s="22" t="s">
        <v>60</v>
      </c>
      <c r="F389" s="18">
        <v>15.0</v>
      </c>
      <c r="G389" s="18">
        <v>1.0</v>
      </c>
      <c r="H389" s="18">
        <v>2780.0</v>
      </c>
      <c r="I389" s="18">
        <v>18.0</v>
      </c>
      <c r="J389" s="18">
        <v>45.66329</v>
      </c>
      <c r="K389" s="18">
        <v>49.97798</v>
      </c>
      <c r="L389" s="18">
        <v>55.5267</v>
      </c>
      <c r="M389" s="18">
        <v>27.72338</v>
      </c>
      <c r="N389" s="18">
        <v>0.554712</v>
      </c>
      <c r="O389" s="18">
        <v>0.066667</v>
      </c>
      <c r="P389" s="18">
        <v>1.186845</v>
      </c>
      <c r="Q389" s="18">
        <v>1.286782</v>
      </c>
      <c r="R389" s="18">
        <v>4.088455</v>
      </c>
      <c r="S389" s="18">
        <v>5.223698</v>
      </c>
      <c r="T389" s="18">
        <v>1.186845</v>
      </c>
      <c r="U389" s="18">
        <v>1.286782</v>
      </c>
      <c r="V389" s="18">
        <v>2.39896</v>
      </c>
      <c r="W389" s="18">
        <v>4.088455</v>
      </c>
      <c r="X389" s="18">
        <v>5.223698</v>
      </c>
      <c r="Y389" s="18">
        <v>4.164832</v>
      </c>
      <c r="Z389" s="18">
        <v>3.328097</v>
      </c>
      <c r="AA389" s="18">
        <v>5.170953</v>
      </c>
      <c r="AB389" s="18">
        <v>7.523059</v>
      </c>
      <c r="AC389" s="18">
        <v>7.442577</v>
      </c>
      <c r="AD389" s="18">
        <v>1.363137</v>
      </c>
      <c r="AE389" s="18">
        <v>2.771641</v>
      </c>
      <c r="AF389" s="18">
        <v>3.601276</v>
      </c>
      <c r="AG389" s="18">
        <v>2.685376</v>
      </c>
      <c r="AH389" s="18">
        <v>1.047933</v>
      </c>
      <c r="AI389" s="18">
        <v>8.263598</v>
      </c>
      <c r="AJ389" s="18">
        <v>9.7295</v>
      </c>
      <c r="AK389" s="18">
        <v>6.074441</v>
      </c>
      <c r="AL389" s="19" t="s">
        <v>58</v>
      </c>
      <c r="AM389" s="19"/>
      <c r="AN389" s="19"/>
      <c r="AO389" s="19"/>
      <c r="AP389" s="19"/>
      <c r="AQ389" s="19"/>
    </row>
    <row r="390" hidden="1">
      <c r="A390" s="22" t="s">
        <v>1814</v>
      </c>
      <c r="B390" s="22" t="s">
        <v>1841</v>
      </c>
      <c r="C390" s="22" t="s">
        <v>1812</v>
      </c>
      <c r="D390" s="22" t="s">
        <v>972</v>
      </c>
      <c r="E390" s="20">
        <v>46300.0</v>
      </c>
      <c r="F390" s="18">
        <v>5.0</v>
      </c>
      <c r="G390" s="18">
        <v>0.0</v>
      </c>
      <c r="H390" s="18">
        <v>2216.0</v>
      </c>
      <c r="I390" s="18">
        <v>0.0</v>
      </c>
      <c r="J390" s="18">
        <v>14.73145</v>
      </c>
      <c r="K390" s="18">
        <v>14.88515</v>
      </c>
      <c r="L390" s="18">
        <v>15.76667</v>
      </c>
      <c r="M390" s="18">
        <v>13.8394</v>
      </c>
      <c r="N390" s="18">
        <v>0.929745</v>
      </c>
      <c r="O390" s="18">
        <v>1.045752</v>
      </c>
      <c r="P390" s="18">
        <v>1.045752</v>
      </c>
      <c r="Q390" s="18">
        <v>1.045752</v>
      </c>
      <c r="R390" s="18">
        <v>13.8394</v>
      </c>
      <c r="S390" s="18">
        <v>13.8394</v>
      </c>
      <c r="T390" s="18">
        <v>1.045752</v>
      </c>
      <c r="U390" s="18">
        <v>1.045752</v>
      </c>
      <c r="V390" s="18">
        <v>1.045752</v>
      </c>
      <c r="W390" s="18">
        <v>13.8394</v>
      </c>
      <c r="X390" s="18">
        <v>13.8394</v>
      </c>
      <c r="Y390" s="18">
        <v>7.442577</v>
      </c>
      <c r="Z390" s="18">
        <v>3.328097</v>
      </c>
      <c r="AA390" s="18">
        <v>5.170953</v>
      </c>
      <c r="AB390" s="18">
        <v>7.523059</v>
      </c>
      <c r="AC390" s="18">
        <v>7.442577</v>
      </c>
      <c r="AD390" s="18">
        <v>8.699537</v>
      </c>
      <c r="AE390" s="18">
        <v>11.20822</v>
      </c>
      <c r="AF390" s="18">
        <v>16.37755</v>
      </c>
      <c r="AG390" s="18">
        <v>10.58774</v>
      </c>
      <c r="AH390" s="18">
        <v>1.047933</v>
      </c>
      <c r="AI390" s="18">
        <v>8.263598</v>
      </c>
      <c r="AJ390" s="18">
        <v>9.7295</v>
      </c>
      <c r="AK390" s="18">
        <v>6.074441</v>
      </c>
      <c r="AL390" s="19" t="s">
        <v>58</v>
      </c>
      <c r="AM390" s="19"/>
      <c r="AN390" s="19"/>
      <c r="AO390" s="19"/>
      <c r="AP390" s="19"/>
      <c r="AQ390" s="19"/>
    </row>
    <row r="391" hidden="1">
      <c r="A391" s="22" t="s">
        <v>1816</v>
      </c>
      <c r="B391" s="22" t="s">
        <v>971</v>
      </c>
      <c r="C391" s="22" t="s">
        <v>1812</v>
      </c>
      <c r="D391" s="22" t="s">
        <v>972</v>
      </c>
      <c r="E391" s="22" t="s">
        <v>62</v>
      </c>
      <c r="F391" s="18">
        <v>2.0</v>
      </c>
      <c r="G391" s="18">
        <v>2.0</v>
      </c>
      <c r="H391" s="18">
        <v>121.0</v>
      </c>
      <c r="I391" s="18">
        <v>121.0</v>
      </c>
      <c r="J391" s="18">
        <v>0.0</v>
      </c>
      <c r="K391" s="18">
        <v>0.0</v>
      </c>
      <c r="L391" s="18">
        <v>0.0</v>
      </c>
      <c r="M391" s="18">
        <v>0.0</v>
      </c>
      <c r="N391" s="18">
        <v>0.0</v>
      </c>
      <c r="O391" s="18">
        <v>0.0</v>
      </c>
      <c r="P391" s="18">
        <v>0.0</v>
      </c>
      <c r="Q391" s="18">
        <v>0.0</v>
      </c>
      <c r="R391" s="18">
        <v>0.0</v>
      </c>
      <c r="S391" s="18">
        <v>0.0</v>
      </c>
      <c r="T391" s="18">
        <v>0.0</v>
      </c>
      <c r="U391" s="18">
        <v>0.0</v>
      </c>
      <c r="V391" s="18">
        <v>0.0</v>
      </c>
      <c r="W391" s="18">
        <v>0.0</v>
      </c>
      <c r="X391" s="18">
        <v>0.0</v>
      </c>
      <c r="Y391" s="18">
        <v>0.0</v>
      </c>
      <c r="Z391" s="18">
        <v>3.328097</v>
      </c>
      <c r="AA391" s="18">
        <v>5.170953</v>
      </c>
      <c r="AB391" s="18">
        <v>7.523059</v>
      </c>
      <c r="AC391" s="18">
        <v>7.442577</v>
      </c>
      <c r="AD391" s="18">
        <v>0.0</v>
      </c>
      <c r="AE391" s="18">
        <v>0.0</v>
      </c>
      <c r="AF391" s="18">
        <v>0.0</v>
      </c>
      <c r="AG391" s="18">
        <v>0.0</v>
      </c>
      <c r="AH391" s="18">
        <v>1.047933</v>
      </c>
      <c r="AI391" s="18">
        <v>8.263598</v>
      </c>
      <c r="AJ391" s="18">
        <v>9.7295</v>
      </c>
      <c r="AK391" s="18">
        <v>6.074441</v>
      </c>
      <c r="AL391" s="19" t="s">
        <v>58</v>
      </c>
      <c r="AM391" s="19"/>
      <c r="AN391" s="19"/>
      <c r="AO391" s="19"/>
      <c r="AP391" s="19"/>
      <c r="AQ391" s="19"/>
    </row>
    <row r="392" hidden="1">
      <c r="A392" s="22" t="s">
        <v>278</v>
      </c>
      <c r="B392" s="22" t="s">
        <v>2070</v>
      </c>
      <c r="C392" s="22" t="s">
        <v>280</v>
      </c>
      <c r="D392" s="22" t="s">
        <v>2071</v>
      </c>
      <c r="E392" s="22" t="s">
        <v>60</v>
      </c>
      <c r="F392" s="18">
        <v>2.0</v>
      </c>
      <c r="G392" s="18">
        <v>0.0</v>
      </c>
      <c r="H392" s="18">
        <v>87.0</v>
      </c>
      <c r="I392" s="18">
        <v>0.0</v>
      </c>
      <c r="J392" s="18">
        <v>0.0</v>
      </c>
      <c r="K392" s="18">
        <v>0.0</v>
      </c>
      <c r="L392" s="18">
        <v>0.0</v>
      </c>
      <c r="M392" s="18">
        <v>0.0</v>
      </c>
      <c r="N392" s="18">
        <v>0.0</v>
      </c>
      <c r="O392" s="18">
        <v>0.0</v>
      </c>
      <c r="P392" s="18">
        <v>0.0</v>
      </c>
      <c r="Q392" s="18">
        <v>0.0</v>
      </c>
      <c r="R392" s="18">
        <v>0.0</v>
      </c>
      <c r="S392" s="18">
        <v>0.0</v>
      </c>
      <c r="T392" s="18">
        <v>0.0</v>
      </c>
      <c r="U392" s="18">
        <v>0.0</v>
      </c>
      <c r="V392" s="18">
        <v>0.0</v>
      </c>
      <c r="W392" s="18">
        <v>0.0</v>
      </c>
      <c r="X392" s="18">
        <v>0.0</v>
      </c>
      <c r="Y392" s="18">
        <v>0.0</v>
      </c>
      <c r="Z392" s="18">
        <v>0.0</v>
      </c>
      <c r="AA392" s="18">
        <v>0.0</v>
      </c>
      <c r="AB392" s="18">
        <v>0.0</v>
      </c>
      <c r="AC392" s="18">
        <v>0.0</v>
      </c>
      <c r="AD392" s="18">
        <v>6.175064</v>
      </c>
      <c r="AE392" s="18">
        <v>6.175064</v>
      </c>
      <c r="AF392" s="18">
        <v>3.415118</v>
      </c>
      <c r="AG392" s="18">
        <v>0.655172</v>
      </c>
      <c r="AH392" s="18">
        <v>5.40676</v>
      </c>
      <c r="AI392" s="18">
        <v>5.40676</v>
      </c>
      <c r="AJ392" s="18">
        <v>4.078999</v>
      </c>
      <c r="AK392" s="18">
        <v>0.655172</v>
      </c>
      <c r="AL392" s="19" t="s">
        <v>58</v>
      </c>
      <c r="AM392" s="19"/>
      <c r="AN392" s="19"/>
      <c r="AO392" s="19"/>
      <c r="AP392" s="19"/>
      <c r="AQ392" s="19"/>
    </row>
    <row r="393" hidden="1">
      <c r="A393" s="22" t="s">
        <v>2072</v>
      </c>
      <c r="B393" s="22" t="s">
        <v>2073</v>
      </c>
      <c r="C393" s="22" t="s">
        <v>280</v>
      </c>
      <c r="D393" s="22" t="s">
        <v>2071</v>
      </c>
      <c r="E393" s="22" t="s">
        <v>62</v>
      </c>
      <c r="F393" s="18">
        <v>2.0</v>
      </c>
      <c r="G393" s="18">
        <v>2.0</v>
      </c>
      <c r="H393" s="18">
        <v>78.0</v>
      </c>
      <c r="I393" s="18">
        <v>78.0</v>
      </c>
      <c r="J393" s="18">
        <v>0.0</v>
      </c>
      <c r="K393" s="18">
        <v>0.0</v>
      </c>
      <c r="L393" s="18">
        <v>0.0</v>
      </c>
      <c r="M393" s="18">
        <v>0.0</v>
      </c>
      <c r="N393" s="18">
        <v>0.0</v>
      </c>
      <c r="O393" s="18">
        <v>0.0</v>
      </c>
      <c r="P393" s="18">
        <v>0.0</v>
      </c>
      <c r="Q393" s="18">
        <v>0.0</v>
      </c>
      <c r="R393" s="18">
        <v>0.0</v>
      </c>
      <c r="S393" s="18">
        <v>0.0</v>
      </c>
      <c r="T393" s="18">
        <v>0.0</v>
      </c>
      <c r="U393" s="18">
        <v>0.0</v>
      </c>
      <c r="V393" s="18">
        <v>0.0</v>
      </c>
      <c r="W393" s="18">
        <v>0.0</v>
      </c>
      <c r="X393" s="18">
        <v>0.0</v>
      </c>
      <c r="Y393" s="18">
        <v>0.0</v>
      </c>
      <c r="Z393" s="18">
        <v>0.0</v>
      </c>
      <c r="AA393" s="18">
        <v>0.0</v>
      </c>
      <c r="AB393" s="18">
        <v>0.0</v>
      </c>
      <c r="AC393" s="18">
        <v>0.0</v>
      </c>
      <c r="AD393" s="18">
        <v>0.0</v>
      </c>
      <c r="AE393" s="18">
        <v>0.0</v>
      </c>
      <c r="AF393" s="18">
        <v>0.0</v>
      </c>
      <c r="AG393" s="18">
        <v>0.0</v>
      </c>
      <c r="AH393" s="18">
        <v>5.40676</v>
      </c>
      <c r="AI393" s="18">
        <v>5.40676</v>
      </c>
      <c r="AJ393" s="18">
        <v>4.078999</v>
      </c>
      <c r="AK393" s="18">
        <v>0.655172</v>
      </c>
      <c r="AL393" s="19" t="s">
        <v>58</v>
      </c>
      <c r="AM393" s="19"/>
      <c r="AN393" s="19"/>
      <c r="AO393" s="19"/>
      <c r="AP393" s="19"/>
      <c r="AQ393" s="19"/>
    </row>
    <row r="394" hidden="1">
      <c r="A394" s="22" t="s">
        <v>1177</v>
      </c>
      <c r="B394" s="22" t="s">
        <v>1205</v>
      </c>
      <c r="C394" s="22" t="s">
        <v>1175</v>
      </c>
      <c r="D394" s="22" t="s">
        <v>1206</v>
      </c>
      <c r="E394" s="17">
        <v>46310.0</v>
      </c>
      <c r="F394" s="18">
        <v>17.0</v>
      </c>
      <c r="G394" s="18">
        <v>0.0</v>
      </c>
      <c r="H394" s="18">
        <v>3215.0</v>
      </c>
      <c r="I394" s="18">
        <v>0.0</v>
      </c>
      <c r="J394" s="18">
        <v>42.65364</v>
      </c>
      <c r="K394" s="18">
        <v>41.26416</v>
      </c>
      <c r="L394" s="18">
        <v>38.54633</v>
      </c>
      <c r="M394" s="18">
        <v>22.31381</v>
      </c>
      <c r="N394" s="18">
        <v>0.540755</v>
      </c>
      <c r="O394" s="18">
        <v>0.0</v>
      </c>
      <c r="P394" s="18">
        <v>2.445858</v>
      </c>
      <c r="Q394" s="18">
        <v>2.907911</v>
      </c>
      <c r="R394" s="18">
        <v>4.180547</v>
      </c>
      <c r="S394" s="18">
        <v>6.011028</v>
      </c>
      <c r="T394" s="18">
        <v>2.445858</v>
      </c>
      <c r="U394" s="18">
        <v>2.907911</v>
      </c>
      <c r="V394" s="18">
        <v>3.404998</v>
      </c>
      <c r="W394" s="18">
        <v>4.180547</v>
      </c>
      <c r="X394" s="18">
        <v>6.011028</v>
      </c>
      <c r="Y394" s="18">
        <v>5.15802</v>
      </c>
      <c r="Z394" s="18">
        <v>0.467756</v>
      </c>
      <c r="AA394" s="18">
        <v>1.570541</v>
      </c>
      <c r="AB394" s="18">
        <v>2.231113</v>
      </c>
      <c r="AC394" s="18">
        <v>5.01223</v>
      </c>
      <c r="AD394" s="18">
        <v>5.611754</v>
      </c>
      <c r="AE394" s="18">
        <v>6.325606</v>
      </c>
      <c r="AF394" s="18">
        <v>9.719525</v>
      </c>
      <c r="AG394" s="18">
        <v>9.03104</v>
      </c>
      <c r="AH394" s="18">
        <v>0.822472</v>
      </c>
      <c r="AI394" s="18">
        <v>2.340114</v>
      </c>
      <c r="AJ394" s="18">
        <v>3.508074</v>
      </c>
      <c r="AK394" s="18">
        <v>4.338341</v>
      </c>
      <c r="AL394" s="19" t="s">
        <v>58</v>
      </c>
      <c r="AM394" s="19"/>
      <c r="AN394" s="19"/>
      <c r="AO394" s="19"/>
      <c r="AP394" s="19"/>
      <c r="AQ394" s="19"/>
    </row>
    <row r="395" hidden="1">
      <c r="A395" s="22" t="s">
        <v>1179</v>
      </c>
      <c r="B395" s="22" t="s">
        <v>1207</v>
      </c>
      <c r="C395" s="22" t="s">
        <v>1175</v>
      </c>
      <c r="D395" s="22" t="s">
        <v>1206</v>
      </c>
      <c r="E395" s="22" t="s">
        <v>72</v>
      </c>
      <c r="F395" s="18">
        <v>45.0</v>
      </c>
      <c r="G395" s="18">
        <v>0.0</v>
      </c>
      <c r="H395" s="18">
        <v>14579.0</v>
      </c>
      <c r="I395" s="18">
        <v>0.0</v>
      </c>
      <c r="J395" s="18">
        <v>155.3881</v>
      </c>
      <c r="K395" s="18">
        <v>158.3801</v>
      </c>
      <c r="L395" s="18">
        <v>155.7534</v>
      </c>
      <c r="M395" s="18">
        <v>62.1837</v>
      </c>
      <c r="N395" s="18">
        <v>0.392623</v>
      </c>
      <c r="O395" s="18">
        <v>2.509084</v>
      </c>
      <c r="P395" s="18">
        <v>3.689131</v>
      </c>
      <c r="Q395" s="18">
        <v>3.982413</v>
      </c>
      <c r="R395" s="18">
        <v>5.42658</v>
      </c>
      <c r="S395" s="18">
        <v>7.742788</v>
      </c>
      <c r="T395" s="18">
        <v>2.931203</v>
      </c>
      <c r="U395" s="18">
        <v>3.689131</v>
      </c>
      <c r="V395" s="18">
        <v>4.181053</v>
      </c>
      <c r="W395" s="18">
        <v>5.554878</v>
      </c>
      <c r="X395" s="18">
        <v>7.742788</v>
      </c>
      <c r="Y395" s="18">
        <v>6.335202</v>
      </c>
      <c r="Z395" s="18">
        <v>0.467756</v>
      </c>
      <c r="AA395" s="18">
        <v>1.570541</v>
      </c>
      <c r="AB395" s="18">
        <v>2.231113</v>
      </c>
      <c r="AC395" s="18">
        <v>5.01223</v>
      </c>
      <c r="AD395" s="18">
        <v>5.622099</v>
      </c>
      <c r="AE395" s="18">
        <v>5.646151</v>
      </c>
      <c r="AF395" s="18">
        <v>6.762857</v>
      </c>
      <c r="AG395" s="18">
        <v>6.74817</v>
      </c>
      <c r="AH395" s="18">
        <v>0.822472</v>
      </c>
      <c r="AI395" s="18">
        <v>2.340114</v>
      </c>
      <c r="AJ395" s="18">
        <v>3.508074</v>
      </c>
      <c r="AK395" s="18">
        <v>4.338341</v>
      </c>
      <c r="AL395" s="19" t="s">
        <v>58</v>
      </c>
      <c r="AM395" s="19"/>
      <c r="AN395" s="19"/>
      <c r="AO395" s="19"/>
      <c r="AP395" s="19"/>
      <c r="AQ395" s="19"/>
    </row>
    <row r="396" hidden="1">
      <c r="A396" s="22" t="s">
        <v>1181</v>
      </c>
      <c r="B396" s="22" t="s">
        <v>1208</v>
      </c>
      <c r="C396" s="22" t="s">
        <v>1175</v>
      </c>
      <c r="D396" s="22" t="s">
        <v>1206</v>
      </c>
      <c r="E396" s="22" t="s">
        <v>75</v>
      </c>
      <c r="F396" s="18">
        <v>15.0</v>
      </c>
      <c r="G396" s="18">
        <v>0.0</v>
      </c>
      <c r="H396" s="18">
        <v>4203.0</v>
      </c>
      <c r="I396" s="18">
        <v>0.0</v>
      </c>
      <c r="J396" s="18">
        <v>31.10245</v>
      </c>
      <c r="K396" s="18">
        <v>32.66702</v>
      </c>
      <c r="L396" s="18">
        <v>33.03645</v>
      </c>
      <c r="M396" s="18">
        <v>16.27898</v>
      </c>
      <c r="N396" s="18">
        <v>0.498331</v>
      </c>
      <c r="O396" s="18">
        <v>1.176108</v>
      </c>
      <c r="P396" s="18">
        <v>1.285559</v>
      </c>
      <c r="Q396" s="18">
        <v>1.4981</v>
      </c>
      <c r="R396" s="18">
        <v>2.090805</v>
      </c>
      <c r="S396" s="18">
        <v>4.680094</v>
      </c>
      <c r="T396" s="18">
        <v>1.176108</v>
      </c>
      <c r="U396" s="18">
        <v>1.285559</v>
      </c>
      <c r="V396" s="18">
        <v>1.4981</v>
      </c>
      <c r="W396" s="18">
        <v>2.090805</v>
      </c>
      <c r="X396" s="18">
        <v>4.680094</v>
      </c>
      <c r="Y396" s="18">
        <v>3.266702</v>
      </c>
      <c r="Z396" s="18">
        <v>0.467756</v>
      </c>
      <c r="AA396" s="18">
        <v>1.570541</v>
      </c>
      <c r="AB396" s="18">
        <v>2.231113</v>
      </c>
      <c r="AC396" s="18">
        <v>5.01223</v>
      </c>
      <c r="AD396" s="18">
        <v>2.708493</v>
      </c>
      <c r="AE396" s="18">
        <v>2.733229</v>
      </c>
      <c r="AF396" s="18">
        <v>4.678482</v>
      </c>
      <c r="AG396" s="18">
        <v>5.620519</v>
      </c>
      <c r="AH396" s="18">
        <v>0.822472</v>
      </c>
      <c r="AI396" s="18">
        <v>2.340114</v>
      </c>
      <c r="AJ396" s="18">
        <v>3.508074</v>
      </c>
      <c r="AK396" s="18">
        <v>4.338341</v>
      </c>
      <c r="AL396" s="19" t="s">
        <v>58</v>
      </c>
      <c r="AM396" s="19"/>
      <c r="AN396" s="19"/>
      <c r="AO396" s="19"/>
      <c r="AP396" s="19"/>
      <c r="AQ396" s="19"/>
    </row>
    <row r="397" hidden="1">
      <c r="A397" s="22" t="s">
        <v>1183</v>
      </c>
      <c r="B397" s="22" t="s">
        <v>1209</v>
      </c>
      <c r="C397" s="22" t="s">
        <v>1175</v>
      </c>
      <c r="D397" s="22" t="s">
        <v>1206</v>
      </c>
      <c r="E397" s="22" t="s">
        <v>60</v>
      </c>
      <c r="F397" s="18">
        <v>90.0</v>
      </c>
      <c r="G397" s="18">
        <v>0.0</v>
      </c>
      <c r="H397" s="18">
        <v>6225.0</v>
      </c>
      <c r="I397" s="18">
        <v>0.0</v>
      </c>
      <c r="J397" s="18">
        <v>33.16078</v>
      </c>
      <c r="K397" s="18">
        <v>28.21011</v>
      </c>
      <c r="L397" s="18">
        <v>27.18208</v>
      </c>
      <c r="M397" s="18">
        <v>17.4159</v>
      </c>
      <c r="N397" s="18">
        <v>0.617364</v>
      </c>
      <c r="O397" s="18">
        <v>0.043478</v>
      </c>
      <c r="P397" s="18">
        <v>0.090909</v>
      </c>
      <c r="Q397" s="18">
        <v>0.142857</v>
      </c>
      <c r="R397" s="18">
        <v>0.434295</v>
      </c>
      <c r="S397" s="18">
        <v>0.642857</v>
      </c>
      <c r="T397" s="18">
        <v>0.052632</v>
      </c>
      <c r="U397" s="18">
        <v>0.111111</v>
      </c>
      <c r="V397" s="18">
        <v>0.224524</v>
      </c>
      <c r="W397" s="18">
        <v>0.456118</v>
      </c>
      <c r="X397" s="18">
        <v>0.64504</v>
      </c>
      <c r="Y397" s="18">
        <v>0.613263</v>
      </c>
      <c r="Z397" s="18">
        <v>0.467756</v>
      </c>
      <c r="AA397" s="18">
        <v>1.570541</v>
      </c>
      <c r="AB397" s="18">
        <v>2.231113</v>
      </c>
      <c r="AC397" s="18">
        <v>5.01223</v>
      </c>
      <c r="AD397" s="18">
        <v>0.963542</v>
      </c>
      <c r="AE397" s="18">
        <v>1.038964</v>
      </c>
      <c r="AF397" s="18">
        <v>1.928436</v>
      </c>
      <c r="AG397" s="18">
        <v>2.805134</v>
      </c>
      <c r="AH397" s="18">
        <v>0.822472</v>
      </c>
      <c r="AI397" s="18">
        <v>2.340114</v>
      </c>
      <c r="AJ397" s="18">
        <v>3.508074</v>
      </c>
      <c r="AK397" s="18">
        <v>4.338341</v>
      </c>
      <c r="AL397" s="19" t="s">
        <v>58</v>
      </c>
      <c r="AM397" s="19"/>
      <c r="AN397" s="19"/>
      <c r="AO397" s="19"/>
      <c r="AP397" s="19"/>
      <c r="AQ397" s="19"/>
    </row>
    <row r="398" hidden="1">
      <c r="A398" s="22" t="s">
        <v>1185</v>
      </c>
      <c r="B398" s="22" t="s">
        <v>1210</v>
      </c>
      <c r="C398" s="22" t="s">
        <v>1175</v>
      </c>
      <c r="D398" s="22" t="s">
        <v>1206</v>
      </c>
      <c r="E398" s="20">
        <v>46300.0</v>
      </c>
      <c r="F398" s="18">
        <v>5.0</v>
      </c>
      <c r="G398" s="18">
        <v>0.0</v>
      </c>
      <c r="H398" s="18">
        <v>1782.0</v>
      </c>
      <c r="I398" s="18">
        <v>0.0</v>
      </c>
      <c r="J398" s="18">
        <v>27.38374</v>
      </c>
      <c r="K398" s="18">
        <v>25.06115</v>
      </c>
      <c r="L398" s="18">
        <v>21.03647</v>
      </c>
      <c r="M398" s="18">
        <v>23.56948</v>
      </c>
      <c r="N398" s="18">
        <v>0.940479</v>
      </c>
      <c r="O398" s="18">
        <v>0.0</v>
      </c>
      <c r="P398" s="18">
        <v>0.233333</v>
      </c>
      <c r="Q398" s="18">
        <v>0.233333</v>
      </c>
      <c r="R398" s="18">
        <v>0.433333</v>
      </c>
      <c r="S398" s="18">
        <v>0.825</v>
      </c>
      <c r="T398" s="18">
        <v>0.233333</v>
      </c>
      <c r="U398" s="18">
        <v>0.233333</v>
      </c>
      <c r="V398" s="18">
        <v>0.433333</v>
      </c>
      <c r="W398" s="18">
        <v>0.825</v>
      </c>
      <c r="X398" s="18">
        <v>0.825</v>
      </c>
      <c r="Y398" s="18">
        <v>5.01223</v>
      </c>
      <c r="Z398" s="18">
        <v>0.467756</v>
      </c>
      <c r="AA398" s="18">
        <v>1.570541</v>
      </c>
      <c r="AB398" s="18">
        <v>2.231113</v>
      </c>
      <c r="AC398" s="18">
        <v>5.01223</v>
      </c>
      <c r="AD398" s="18">
        <v>2.286111</v>
      </c>
      <c r="AE398" s="18">
        <v>9.349282</v>
      </c>
      <c r="AF398" s="18">
        <v>10.19788</v>
      </c>
      <c r="AG398" s="18">
        <v>6.066643</v>
      </c>
      <c r="AH398" s="18">
        <v>0.822472</v>
      </c>
      <c r="AI398" s="18">
        <v>2.340114</v>
      </c>
      <c r="AJ398" s="18">
        <v>3.508074</v>
      </c>
      <c r="AK398" s="18">
        <v>4.338341</v>
      </c>
      <c r="AL398" s="19" t="s">
        <v>58</v>
      </c>
      <c r="AM398" s="19"/>
      <c r="AN398" s="19"/>
      <c r="AO398" s="19"/>
      <c r="AP398" s="19"/>
      <c r="AQ398" s="19"/>
    </row>
    <row r="399" hidden="1">
      <c r="A399" s="22" t="s">
        <v>1187</v>
      </c>
      <c r="B399" s="22" t="s">
        <v>1211</v>
      </c>
      <c r="C399" s="22" t="s">
        <v>1175</v>
      </c>
      <c r="D399" s="22" t="s">
        <v>1206</v>
      </c>
      <c r="E399" s="22" t="s">
        <v>62</v>
      </c>
      <c r="F399" s="18">
        <v>88.0</v>
      </c>
      <c r="G399" s="18">
        <v>88.0</v>
      </c>
      <c r="H399" s="18">
        <v>4439.0</v>
      </c>
      <c r="I399" s="18">
        <v>4439.0</v>
      </c>
      <c r="J399" s="18">
        <v>0.0</v>
      </c>
      <c r="K399" s="18">
        <v>0.0</v>
      </c>
      <c r="L399" s="18">
        <v>0.0</v>
      </c>
      <c r="M399" s="18">
        <v>0.0</v>
      </c>
      <c r="N399" s="18">
        <v>0.0</v>
      </c>
      <c r="O399" s="18">
        <v>0.0</v>
      </c>
      <c r="P399" s="18">
        <v>0.0</v>
      </c>
      <c r="Q399" s="18">
        <v>0.0</v>
      </c>
      <c r="R399" s="18">
        <v>0.0</v>
      </c>
      <c r="S399" s="18">
        <v>0.0</v>
      </c>
      <c r="T399" s="18">
        <v>0.0</v>
      </c>
      <c r="U399" s="18">
        <v>0.0</v>
      </c>
      <c r="V399" s="18">
        <v>0.0</v>
      </c>
      <c r="W399" s="18">
        <v>0.0</v>
      </c>
      <c r="X399" s="18">
        <v>0.0</v>
      </c>
      <c r="Y399" s="18">
        <v>0.0</v>
      </c>
      <c r="Z399" s="18">
        <v>0.467756</v>
      </c>
      <c r="AA399" s="18">
        <v>1.570541</v>
      </c>
      <c r="AB399" s="18">
        <v>2.231113</v>
      </c>
      <c r="AC399" s="18">
        <v>5.01223</v>
      </c>
      <c r="AD399" s="18">
        <v>0.0</v>
      </c>
      <c r="AE399" s="18">
        <v>0.0</v>
      </c>
      <c r="AF399" s="18">
        <v>0.0</v>
      </c>
      <c r="AG399" s="18">
        <v>0.0</v>
      </c>
      <c r="AH399" s="18">
        <v>0.822472</v>
      </c>
      <c r="AI399" s="18">
        <v>2.340114</v>
      </c>
      <c r="AJ399" s="18">
        <v>3.508074</v>
      </c>
      <c r="AK399" s="18">
        <v>4.338341</v>
      </c>
      <c r="AL399" s="19" t="s">
        <v>58</v>
      </c>
      <c r="AM399" s="19"/>
      <c r="AN399" s="19"/>
      <c r="AO399" s="19"/>
      <c r="AP399" s="19"/>
      <c r="AQ399" s="19"/>
    </row>
    <row r="400" hidden="1">
      <c r="A400" s="22" t="s">
        <v>890</v>
      </c>
      <c r="B400" s="22" t="s">
        <v>2074</v>
      </c>
      <c r="C400" s="22" t="s">
        <v>888</v>
      </c>
      <c r="D400" s="22" t="s">
        <v>919</v>
      </c>
      <c r="E400" s="22" t="s">
        <v>88</v>
      </c>
      <c r="F400" s="18">
        <v>1.0</v>
      </c>
      <c r="G400" s="18">
        <v>1.0</v>
      </c>
      <c r="H400" s="18">
        <v>22.0</v>
      </c>
      <c r="I400" s="18">
        <v>22.0</v>
      </c>
      <c r="J400" s="18">
        <v>0.0</v>
      </c>
      <c r="K400" s="18">
        <v>0.0</v>
      </c>
      <c r="L400" s="18">
        <v>0.0</v>
      </c>
      <c r="M400" s="18">
        <v>0.0</v>
      </c>
      <c r="N400" s="18">
        <v>0.0</v>
      </c>
      <c r="O400" s="18">
        <v>0.0</v>
      </c>
      <c r="P400" s="18">
        <v>0.0</v>
      </c>
      <c r="Q400" s="18">
        <v>0.0</v>
      </c>
      <c r="R400" s="18">
        <v>0.0</v>
      </c>
      <c r="S400" s="18">
        <v>0.0</v>
      </c>
      <c r="T400" s="18">
        <v>0.0</v>
      </c>
      <c r="U400" s="18">
        <v>0.0</v>
      </c>
      <c r="V400" s="18">
        <v>0.0</v>
      </c>
      <c r="W400" s="18">
        <v>0.0</v>
      </c>
      <c r="X400" s="18">
        <v>0.0</v>
      </c>
      <c r="Y400" s="18">
        <v>0.0</v>
      </c>
      <c r="Z400" s="18">
        <v>0.533333</v>
      </c>
      <c r="AA400" s="18">
        <v>3.655069</v>
      </c>
      <c r="AB400" s="18">
        <v>8.502562</v>
      </c>
      <c r="AC400" s="18">
        <v>7.485815</v>
      </c>
      <c r="AD400" s="18">
        <v>0.0</v>
      </c>
      <c r="AE400" s="18">
        <v>19.91445</v>
      </c>
      <c r="AF400" s="18">
        <v>5.843476</v>
      </c>
      <c r="AG400" s="18">
        <v>6.506259</v>
      </c>
      <c r="AH400" s="18">
        <v>1.737923</v>
      </c>
      <c r="AI400" s="18">
        <v>5.658116</v>
      </c>
      <c r="AJ400" s="18">
        <v>5.94056</v>
      </c>
      <c r="AK400" s="18">
        <v>3.962002</v>
      </c>
      <c r="AL400" s="19" t="s">
        <v>58</v>
      </c>
      <c r="AM400" s="19"/>
      <c r="AN400" s="19"/>
      <c r="AO400" s="19"/>
      <c r="AP400" s="19"/>
      <c r="AQ400" s="19"/>
    </row>
    <row r="401" hidden="1">
      <c r="A401" s="22" t="s">
        <v>893</v>
      </c>
      <c r="B401" s="22" t="s">
        <v>918</v>
      </c>
      <c r="C401" s="22" t="s">
        <v>888</v>
      </c>
      <c r="D401" s="22" t="s">
        <v>919</v>
      </c>
      <c r="E401" s="17">
        <v>46310.0</v>
      </c>
      <c r="F401" s="18">
        <v>1.0</v>
      </c>
      <c r="G401" s="18">
        <v>0.0</v>
      </c>
      <c r="H401" s="18">
        <v>1629.0</v>
      </c>
      <c r="I401" s="18">
        <v>0.0</v>
      </c>
      <c r="J401" s="18">
        <v>16.22482</v>
      </c>
      <c r="K401" s="18">
        <v>14.97163</v>
      </c>
      <c r="L401" s="18">
        <v>18.24891</v>
      </c>
      <c r="M401" s="18">
        <v>14.97163</v>
      </c>
      <c r="N401" s="18">
        <v>1.0</v>
      </c>
      <c r="O401" s="18">
        <v>0.0</v>
      </c>
      <c r="P401" s="18">
        <v>0.0</v>
      </c>
      <c r="Q401" s="18">
        <v>0.0</v>
      </c>
      <c r="R401" s="18">
        <v>14.97163</v>
      </c>
      <c r="S401" s="18">
        <v>14.97163</v>
      </c>
      <c r="T401" s="18">
        <v>14.97163</v>
      </c>
      <c r="U401" s="18">
        <v>14.97163</v>
      </c>
      <c r="V401" s="18">
        <v>14.97163</v>
      </c>
      <c r="W401" s="18">
        <v>14.97163</v>
      </c>
      <c r="X401" s="18">
        <v>14.97163</v>
      </c>
      <c r="Y401" s="18">
        <v>7.485815</v>
      </c>
      <c r="Z401" s="18">
        <v>0.533333</v>
      </c>
      <c r="AA401" s="18">
        <v>3.655069</v>
      </c>
      <c r="AB401" s="18">
        <v>8.502562</v>
      </c>
      <c r="AC401" s="18">
        <v>7.485815</v>
      </c>
      <c r="AD401" s="18">
        <v>9.154758</v>
      </c>
      <c r="AE401" s="18">
        <v>10.54094</v>
      </c>
      <c r="AF401" s="18">
        <v>9.544453</v>
      </c>
      <c r="AG401" s="18">
        <v>7.485815</v>
      </c>
      <c r="AH401" s="18">
        <v>1.737923</v>
      </c>
      <c r="AI401" s="18">
        <v>5.658116</v>
      </c>
      <c r="AJ401" s="18">
        <v>5.94056</v>
      </c>
      <c r="AK401" s="18">
        <v>3.962002</v>
      </c>
      <c r="AL401" s="19" t="s">
        <v>58</v>
      </c>
      <c r="AM401" s="19"/>
      <c r="AN401" s="19"/>
      <c r="AO401" s="19"/>
      <c r="AP401" s="19"/>
      <c r="AQ401" s="19"/>
    </row>
    <row r="402" hidden="1">
      <c r="A402" s="22" t="s">
        <v>895</v>
      </c>
      <c r="B402" s="22" t="s">
        <v>920</v>
      </c>
      <c r="C402" s="22" t="s">
        <v>888</v>
      </c>
      <c r="D402" s="22" t="s">
        <v>919</v>
      </c>
      <c r="E402" s="22" t="s">
        <v>72</v>
      </c>
      <c r="F402" s="18">
        <v>7.0</v>
      </c>
      <c r="G402" s="18">
        <v>0.0</v>
      </c>
      <c r="H402" s="18">
        <v>8840.0</v>
      </c>
      <c r="I402" s="18">
        <v>0.0</v>
      </c>
      <c r="J402" s="18">
        <v>72.60379</v>
      </c>
      <c r="K402" s="18">
        <v>74.53374</v>
      </c>
      <c r="L402" s="18">
        <v>83.4302</v>
      </c>
      <c r="M402" s="18">
        <v>42.04629</v>
      </c>
      <c r="N402" s="18">
        <v>0.564124</v>
      </c>
      <c r="O402" s="18">
        <v>0.0</v>
      </c>
      <c r="P402" s="18">
        <v>0.533333</v>
      </c>
      <c r="Q402" s="18">
        <v>0.533333</v>
      </c>
      <c r="R402" s="18">
        <v>2.858115</v>
      </c>
      <c r="S402" s="18">
        <v>29.096</v>
      </c>
      <c r="T402" s="18">
        <v>0.533333</v>
      </c>
      <c r="U402" s="18">
        <v>0.533333</v>
      </c>
      <c r="V402" s="18">
        <v>2.858115</v>
      </c>
      <c r="W402" s="18">
        <v>29.096</v>
      </c>
      <c r="X402" s="18">
        <v>29.096</v>
      </c>
      <c r="Y402" s="18">
        <v>14.90675</v>
      </c>
      <c r="Z402" s="18">
        <v>0.533333</v>
      </c>
      <c r="AA402" s="18">
        <v>3.655069</v>
      </c>
      <c r="AB402" s="18">
        <v>8.502562</v>
      </c>
      <c r="AC402" s="18">
        <v>7.485815</v>
      </c>
      <c r="AD402" s="18">
        <v>4.3807</v>
      </c>
      <c r="AE402" s="18">
        <v>4.802274</v>
      </c>
      <c r="AF402" s="18">
        <v>8.807742</v>
      </c>
      <c r="AG402" s="18">
        <v>5.437256</v>
      </c>
      <c r="AH402" s="18">
        <v>1.737923</v>
      </c>
      <c r="AI402" s="18">
        <v>5.658116</v>
      </c>
      <c r="AJ402" s="18">
        <v>5.94056</v>
      </c>
      <c r="AK402" s="18">
        <v>3.962002</v>
      </c>
      <c r="AL402" s="19" t="s">
        <v>58</v>
      </c>
      <c r="AM402" s="19"/>
      <c r="AN402" s="19"/>
      <c r="AO402" s="19"/>
      <c r="AP402" s="19"/>
      <c r="AQ402" s="19"/>
    </row>
    <row r="403" hidden="1">
      <c r="A403" s="22" t="s">
        <v>897</v>
      </c>
      <c r="B403" s="22" t="s">
        <v>921</v>
      </c>
      <c r="C403" s="22" t="s">
        <v>888</v>
      </c>
      <c r="D403" s="22" t="s">
        <v>919</v>
      </c>
      <c r="E403" s="22" t="s">
        <v>75</v>
      </c>
      <c r="F403" s="18">
        <v>4.0</v>
      </c>
      <c r="G403" s="18">
        <v>0.0</v>
      </c>
      <c r="H403" s="18">
        <v>5040.0</v>
      </c>
      <c r="I403" s="18">
        <v>0.0</v>
      </c>
      <c r="J403" s="18">
        <v>77.33925</v>
      </c>
      <c r="K403" s="18">
        <v>59.59022</v>
      </c>
      <c r="L403" s="18">
        <v>48.11262</v>
      </c>
      <c r="M403" s="18">
        <v>27.23559</v>
      </c>
      <c r="N403" s="18">
        <v>0.457048</v>
      </c>
      <c r="O403" s="18">
        <v>1.0</v>
      </c>
      <c r="P403" s="18">
        <v>3.655069</v>
      </c>
      <c r="Q403" s="18">
        <v>3.655069</v>
      </c>
      <c r="R403" s="18">
        <v>6.586342</v>
      </c>
      <c r="S403" s="18">
        <v>21.11322</v>
      </c>
      <c r="T403" s="18">
        <v>1.0</v>
      </c>
      <c r="U403" s="18">
        <v>3.655069</v>
      </c>
      <c r="V403" s="18">
        <v>3.655069</v>
      </c>
      <c r="W403" s="18">
        <v>6.586342</v>
      </c>
      <c r="X403" s="18">
        <v>21.11322</v>
      </c>
      <c r="Y403" s="18">
        <v>11.91804</v>
      </c>
      <c r="Z403" s="18">
        <v>0.533333</v>
      </c>
      <c r="AA403" s="18">
        <v>3.655069</v>
      </c>
      <c r="AB403" s="18">
        <v>8.502562</v>
      </c>
      <c r="AC403" s="18">
        <v>7.485815</v>
      </c>
      <c r="AD403" s="18">
        <v>3.718719</v>
      </c>
      <c r="AE403" s="18">
        <v>4.26358</v>
      </c>
      <c r="AF403" s="18">
        <v>8.713984</v>
      </c>
      <c r="AG403" s="18">
        <v>8.501264</v>
      </c>
      <c r="AH403" s="18">
        <v>1.737923</v>
      </c>
      <c r="AI403" s="18">
        <v>5.658116</v>
      </c>
      <c r="AJ403" s="18">
        <v>5.94056</v>
      </c>
      <c r="AK403" s="18">
        <v>3.962002</v>
      </c>
      <c r="AL403" s="19" t="s">
        <v>58</v>
      </c>
      <c r="AM403" s="19"/>
      <c r="AN403" s="19"/>
      <c r="AO403" s="19"/>
      <c r="AP403" s="19"/>
      <c r="AQ403" s="19"/>
    </row>
    <row r="404" hidden="1">
      <c r="A404" s="22" t="s">
        <v>899</v>
      </c>
      <c r="B404" s="22" t="s">
        <v>922</v>
      </c>
      <c r="C404" s="22" t="s">
        <v>888</v>
      </c>
      <c r="D404" s="22" t="s">
        <v>919</v>
      </c>
      <c r="E404" s="22" t="s">
        <v>60</v>
      </c>
      <c r="F404" s="18">
        <v>6.0</v>
      </c>
      <c r="G404" s="18">
        <v>0.0</v>
      </c>
      <c r="H404" s="18">
        <v>3058.0</v>
      </c>
      <c r="I404" s="18">
        <v>0.0</v>
      </c>
      <c r="J404" s="18">
        <v>31.59076</v>
      </c>
      <c r="K404" s="18">
        <v>33.53112</v>
      </c>
      <c r="L404" s="18">
        <v>32.88644</v>
      </c>
      <c r="M404" s="18">
        <v>29.1607</v>
      </c>
      <c r="N404" s="18">
        <v>0.869661</v>
      </c>
      <c r="O404" s="18">
        <v>0.0</v>
      </c>
      <c r="P404" s="18">
        <v>0.0</v>
      </c>
      <c r="Q404" s="18">
        <v>0.0</v>
      </c>
      <c r="R404" s="18">
        <v>0.878788</v>
      </c>
      <c r="S404" s="18">
        <v>1.671659</v>
      </c>
      <c r="T404" s="18">
        <v>0.410256</v>
      </c>
      <c r="U404" s="18">
        <v>0.878788</v>
      </c>
      <c r="V404" s="18">
        <v>0.878788</v>
      </c>
      <c r="W404" s="18">
        <v>1.671659</v>
      </c>
      <c r="X404" s="18">
        <v>2.765311</v>
      </c>
      <c r="Y404" s="18">
        <v>3.72568</v>
      </c>
      <c r="Z404" s="18">
        <v>0.533333</v>
      </c>
      <c r="AA404" s="18">
        <v>3.655069</v>
      </c>
      <c r="AB404" s="18">
        <v>8.502562</v>
      </c>
      <c r="AC404" s="18">
        <v>7.485815</v>
      </c>
      <c r="AD404" s="18">
        <v>3.016419</v>
      </c>
      <c r="AE404" s="18">
        <v>3.174701</v>
      </c>
      <c r="AF404" s="18">
        <v>4.012539</v>
      </c>
      <c r="AG404" s="18">
        <v>3.72568</v>
      </c>
      <c r="AH404" s="18">
        <v>1.737923</v>
      </c>
      <c r="AI404" s="18">
        <v>5.658116</v>
      </c>
      <c r="AJ404" s="18">
        <v>5.94056</v>
      </c>
      <c r="AK404" s="18">
        <v>3.962002</v>
      </c>
      <c r="AL404" s="19" t="s">
        <v>58</v>
      </c>
      <c r="AM404" s="19"/>
      <c r="AN404" s="19"/>
      <c r="AO404" s="19"/>
      <c r="AP404" s="19"/>
      <c r="AQ404" s="19"/>
    </row>
    <row r="405" hidden="1">
      <c r="A405" s="22" t="s">
        <v>901</v>
      </c>
      <c r="B405" s="22" t="s">
        <v>923</v>
      </c>
      <c r="C405" s="22" t="s">
        <v>888</v>
      </c>
      <c r="D405" s="22" t="s">
        <v>919</v>
      </c>
      <c r="E405" s="20">
        <v>46300.0</v>
      </c>
      <c r="F405" s="18">
        <v>2.0</v>
      </c>
      <c r="G405" s="18">
        <v>0.0</v>
      </c>
      <c r="H405" s="18">
        <v>3394.0</v>
      </c>
      <c r="I405" s="18">
        <v>0.0</v>
      </c>
      <c r="J405" s="18">
        <v>86.59565</v>
      </c>
      <c r="K405" s="18">
        <v>80.95271</v>
      </c>
      <c r="L405" s="18">
        <v>86.52759</v>
      </c>
      <c r="M405" s="18">
        <v>80.86938</v>
      </c>
      <c r="N405" s="18">
        <v>0.998971</v>
      </c>
      <c r="O405" s="18">
        <v>0.0</v>
      </c>
      <c r="P405" s="18">
        <v>0.0</v>
      </c>
      <c r="Q405" s="18">
        <v>0.0</v>
      </c>
      <c r="R405" s="18">
        <v>0.083333</v>
      </c>
      <c r="S405" s="18">
        <v>80.86938</v>
      </c>
      <c r="T405" s="18">
        <v>0.083333</v>
      </c>
      <c r="U405" s="18">
        <v>0.083333</v>
      </c>
      <c r="V405" s="18">
        <v>0.083333</v>
      </c>
      <c r="W405" s="18">
        <v>80.86938</v>
      </c>
      <c r="X405" s="18">
        <v>80.86938</v>
      </c>
      <c r="Y405" s="18">
        <v>26.98424</v>
      </c>
      <c r="Z405" s="18">
        <v>0.533333</v>
      </c>
      <c r="AA405" s="18">
        <v>3.655069</v>
      </c>
      <c r="AB405" s="18">
        <v>8.502562</v>
      </c>
      <c r="AC405" s="18">
        <v>7.485815</v>
      </c>
      <c r="AD405" s="18">
        <v>6.712877</v>
      </c>
      <c r="AE405" s="18">
        <v>17.19081</v>
      </c>
      <c r="AF405" s="18">
        <v>12.45708</v>
      </c>
      <c r="AG405" s="18">
        <v>11.04455</v>
      </c>
      <c r="AH405" s="18">
        <v>1.737923</v>
      </c>
      <c r="AI405" s="18">
        <v>5.658116</v>
      </c>
      <c r="AJ405" s="18">
        <v>5.94056</v>
      </c>
      <c r="AK405" s="18">
        <v>3.962002</v>
      </c>
      <c r="AL405" s="19" t="s">
        <v>58</v>
      </c>
      <c r="AM405" s="19"/>
      <c r="AN405" s="19"/>
      <c r="AO405" s="19"/>
      <c r="AP405" s="19"/>
      <c r="AQ405" s="19"/>
    </row>
    <row r="406" hidden="1">
      <c r="A406" s="22" t="s">
        <v>886</v>
      </c>
      <c r="B406" s="22" t="s">
        <v>924</v>
      </c>
      <c r="C406" s="22" t="s">
        <v>888</v>
      </c>
      <c r="D406" s="22" t="s">
        <v>919</v>
      </c>
      <c r="E406" s="22" t="s">
        <v>62</v>
      </c>
      <c r="F406" s="18">
        <v>0.0</v>
      </c>
      <c r="G406" s="18">
        <v>0.0</v>
      </c>
      <c r="H406" s="18">
        <v>0.0</v>
      </c>
      <c r="I406" s="18">
        <v>0.0</v>
      </c>
      <c r="J406" s="18">
        <v>0.0</v>
      </c>
      <c r="K406" s="18">
        <v>0.0</v>
      </c>
      <c r="L406" s="18">
        <v>0.0</v>
      </c>
      <c r="M406" s="18">
        <v>0.0</v>
      </c>
      <c r="N406" s="18">
        <v>0.0</v>
      </c>
      <c r="O406" s="18">
        <v>0.0</v>
      </c>
      <c r="P406" s="18">
        <v>0.0</v>
      </c>
      <c r="Q406" s="18">
        <v>0.0</v>
      </c>
      <c r="R406" s="18">
        <v>0.0</v>
      </c>
      <c r="S406" s="18">
        <v>0.0</v>
      </c>
      <c r="T406" s="18">
        <v>0.0</v>
      </c>
      <c r="U406" s="18">
        <v>0.0</v>
      </c>
      <c r="V406" s="18">
        <v>0.0</v>
      </c>
      <c r="W406" s="18">
        <v>0.0</v>
      </c>
      <c r="X406" s="18">
        <v>0.0</v>
      </c>
      <c r="Y406" s="18">
        <v>0.0</v>
      </c>
      <c r="Z406" s="18">
        <v>0.533333</v>
      </c>
      <c r="AA406" s="18">
        <v>3.655069</v>
      </c>
      <c r="AB406" s="18">
        <v>8.502562</v>
      </c>
      <c r="AC406" s="18">
        <v>7.485815</v>
      </c>
      <c r="AD406" s="18">
        <v>0.0</v>
      </c>
      <c r="AE406" s="18">
        <v>0.0</v>
      </c>
      <c r="AF406" s="18">
        <v>0.0</v>
      </c>
      <c r="AG406" s="18">
        <v>0.0</v>
      </c>
      <c r="AH406" s="18">
        <v>1.737923</v>
      </c>
      <c r="AI406" s="18">
        <v>5.658116</v>
      </c>
      <c r="AJ406" s="18">
        <v>5.94056</v>
      </c>
      <c r="AK406" s="18">
        <v>3.962002</v>
      </c>
      <c r="AL406" s="19" t="s">
        <v>58</v>
      </c>
      <c r="AM406" s="19"/>
      <c r="AN406" s="19"/>
      <c r="AO406" s="19"/>
      <c r="AP406" s="19"/>
      <c r="AQ406" s="19"/>
    </row>
    <row r="407" hidden="1">
      <c r="A407" s="22" t="s">
        <v>1363</v>
      </c>
      <c r="B407" s="22" t="s">
        <v>1379</v>
      </c>
      <c r="C407" s="22" t="s">
        <v>1365</v>
      </c>
      <c r="D407" s="22" t="s">
        <v>1380</v>
      </c>
      <c r="E407" s="22" t="s">
        <v>88</v>
      </c>
      <c r="F407" s="18">
        <v>8.0</v>
      </c>
      <c r="G407" s="18">
        <v>0.0</v>
      </c>
      <c r="H407" s="18">
        <v>5684.0</v>
      </c>
      <c r="I407" s="18">
        <v>0.0</v>
      </c>
      <c r="J407" s="18">
        <v>657.394</v>
      </c>
      <c r="K407" s="18">
        <v>663.437</v>
      </c>
      <c r="L407" s="18">
        <v>681.2034</v>
      </c>
      <c r="M407" s="18">
        <v>404.1184</v>
      </c>
      <c r="N407" s="18">
        <v>0.609129</v>
      </c>
      <c r="O407" s="18">
        <v>18.0</v>
      </c>
      <c r="P407" s="18">
        <v>19.23333</v>
      </c>
      <c r="Q407" s="18">
        <v>26.44106</v>
      </c>
      <c r="R407" s="18">
        <v>35.92013</v>
      </c>
      <c r="S407" s="18">
        <v>159.7241</v>
      </c>
      <c r="T407" s="18">
        <v>18.0</v>
      </c>
      <c r="U407" s="18">
        <v>19.23333</v>
      </c>
      <c r="V407" s="18">
        <v>26.44106</v>
      </c>
      <c r="W407" s="18">
        <v>35.92013</v>
      </c>
      <c r="X407" s="18">
        <v>159.7241</v>
      </c>
      <c r="Y407" s="18">
        <v>94.77672</v>
      </c>
      <c r="Z407" s="18">
        <v>0.0</v>
      </c>
      <c r="AA407" s="18">
        <v>98.78393</v>
      </c>
      <c r="AB407" s="18">
        <v>40.29663</v>
      </c>
      <c r="AC407" s="18">
        <v>0.0</v>
      </c>
      <c r="AD407" s="18">
        <v>51.46062</v>
      </c>
      <c r="AE407" s="18">
        <v>56.03461</v>
      </c>
      <c r="AF407" s="18">
        <v>82.98664</v>
      </c>
      <c r="AG407" s="18">
        <v>94.77672</v>
      </c>
      <c r="AH407" s="18">
        <v>12.96834</v>
      </c>
      <c r="AI407" s="18">
        <v>35.5969</v>
      </c>
      <c r="AJ407" s="18">
        <v>41.99744</v>
      </c>
      <c r="AK407" s="18">
        <v>22.39051</v>
      </c>
      <c r="AL407" s="19" t="s">
        <v>58</v>
      </c>
      <c r="AM407" s="19"/>
      <c r="AN407" s="19"/>
      <c r="AO407" s="19"/>
      <c r="AP407" s="19"/>
      <c r="AQ407" s="19"/>
    </row>
    <row r="408" hidden="1">
      <c r="A408" s="22" t="s">
        <v>1367</v>
      </c>
      <c r="B408" s="22" t="s">
        <v>1381</v>
      </c>
      <c r="C408" s="22" t="s">
        <v>1365</v>
      </c>
      <c r="D408" s="22" t="s">
        <v>1380</v>
      </c>
      <c r="E408" s="17">
        <v>46310.0</v>
      </c>
      <c r="F408" s="18">
        <v>1.0</v>
      </c>
      <c r="G408" s="18">
        <v>0.0</v>
      </c>
      <c r="H408" s="18">
        <v>422.0</v>
      </c>
      <c r="I408" s="18">
        <v>0.0</v>
      </c>
      <c r="J408" s="18">
        <v>0.0</v>
      </c>
      <c r="K408" s="18">
        <v>0.0</v>
      </c>
      <c r="L408" s="18">
        <v>0.0</v>
      </c>
      <c r="M408" s="18">
        <v>0.0</v>
      </c>
      <c r="N408" s="18">
        <v>0.0</v>
      </c>
      <c r="O408" s="18">
        <v>0.0</v>
      </c>
      <c r="P408" s="18">
        <v>0.0</v>
      </c>
      <c r="Q408" s="18">
        <v>0.0</v>
      </c>
      <c r="R408" s="18">
        <v>0.0</v>
      </c>
      <c r="S408" s="18">
        <v>0.0</v>
      </c>
      <c r="T408" s="18">
        <v>0.0</v>
      </c>
      <c r="U408" s="18">
        <v>0.0</v>
      </c>
      <c r="V408" s="18">
        <v>0.0</v>
      </c>
      <c r="W408" s="18">
        <v>0.0</v>
      </c>
      <c r="X408" s="18">
        <v>0.0</v>
      </c>
      <c r="Y408" s="18">
        <v>0.0</v>
      </c>
      <c r="Z408" s="18">
        <v>0.0</v>
      </c>
      <c r="AA408" s="18">
        <v>98.78393</v>
      </c>
      <c r="AB408" s="18">
        <v>40.29663</v>
      </c>
      <c r="AC408" s="18">
        <v>0.0</v>
      </c>
      <c r="AD408" s="18">
        <v>30.14484</v>
      </c>
      <c r="AE408" s="18">
        <v>35.5824</v>
      </c>
      <c r="AF408" s="18">
        <v>65.0064</v>
      </c>
      <c r="AG408" s="18">
        <v>21.90637</v>
      </c>
      <c r="AH408" s="18">
        <v>12.96834</v>
      </c>
      <c r="AI408" s="18">
        <v>35.5969</v>
      </c>
      <c r="AJ408" s="18">
        <v>41.99744</v>
      </c>
      <c r="AK408" s="18">
        <v>22.39051</v>
      </c>
      <c r="AL408" s="19" t="s">
        <v>58</v>
      </c>
      <c r="AM408" s="19"/>
      <c r="AN408" s="19"/>
      <c r="AO408" s="19"/>
      <c r="AP408" s="19"/>
      <c r="AQ408" s="19"/>
    </row>
    <row r="409" hidden="1">
      <c r="A409" s="22" t="s">
        <v>1369</v>
      </c>
      <c r="B409" s="22" t="s">
        <v>1382</v>
      </c>
      <c r="C409" s="22" t="s">
        <v>1365</v>
      </c>
      <c r="D409" s="22" t="s">
        <v>1380</v>
      </c>
      <c r="E409" s="22" t="s">
        <v>72</v>
      </c>
      <c r="F409" s="18">
        <v>1.0</v>
      </c>
      <c r="G409" s="18">
        <v>0.0</v>
      </c>
      <c r="H409" s="18">
        <v>573.0</v>
      </c>
      <c r="I409" s="18">
        <v>0.0</v>
      </c>
      <c r="J409" s="18">
        <v>0.0</v>
      </c>
      <c r="K409" s="18">
        <v>0.0</v>
      </c>
      <c r="L409" s="18">
        <v>0.0</v>
      </c>
      <c r="M409" s="18">
        <v>0.0</v>
      </c>
      <c r="N409" s="18">
        <v>0.0</v>
      </c>
      <c r="O409" s="18">
        <v>0.0</v>
      </c>
      <c r="P409" s="18">
        <v>0.0</v>
      </c>
      <c r="Q409" s="18">
        <v>0.0</v>
      </c>
      <c r="R409" s="18">
        <v>0.0</v>
      </c>
      <c r="S409" s="18">
        <v>0.0</v>
      </c>
      <c r="T409" s="18">
        <v>0.0</v>
      </c>
      <c r="U409" s="18">
        <v>0.0</v>
      </c>
      <c r="V409" s="18">
        <v>0.0</v>
      </c>
      <c r="W409" s="18">
        <v>0.0</v>
      </c>
      <c r="X409" s="18">
        <v>0.0</v>
      </c>
      <c r="Y409" s="18">
        <v>0.0</v>
      </c>
      <c r="Z409" s="18">
        <v>0.0</v>
      </c>
      <c r="AA409" s="18">
        <v>98.78393</v>
      </c>
      <c r="AB409" s="18">
        <v>40.29663</v>
      </c>
      <c r="AC409" s="18">
        <v>0.0</v>
      </c>
      <c r="AD409" s="18">
        <v>13.94191</v>
      </c>
      <c r="AE409" s="18">
        <v>14.83559</v>
      </c>
      <c r="AF409" s="18">
        <v>25.49799</v>
      </c>
      <c r="AG409" s="18">
        <v>22.89142</v>
      </c>
      <c r="AH409" s="18">
        <v>12.96834</v>
      </c>
      <c r="AI409" s="18">
        <v>35.5969</v>
      </c>
      <c r="AJ409" s="18">
        <v>41.99744</v>
      </c>
      <c r="AK409" s="18">
        <v>22.39051</v>
      </c>
      <c r="AL409" s="19" t="s">
        <v>58</v>
      </c>
      <c r="AM409" s="19"/>
      <c r="AN409" s="19"/>
      <c r="AO409" s="19"/>
      <c r="AP409" s="19"/>
      <c r="AQ409" s="19"/>
    </row>
    <row r="410" hidden="1">
      <c r="A410" s="22" t="s">
        <v>1375</v>
      </c>
      <c r="B410" s="22" t="s">
        <v>1383</v>
      </c>
      <c r="C410" s="22" t="s">
        <v>1365</v>
      </c>
      <c r="D410" s="22" t="s">
        <v>1380</v>
      </c>
      <c r="E410" s="20">
        <v>46300.0</v>
      </c>
      <c r="F410" s="18">
        <v>4.0</v>
      </c>
      <c r="G410" s="18">
        <v>0.0</v>
      </c>
      <c r="H410" s="18">
        <v>27980.0</v>
      </c>
      <c r="I410" s="18">
        <v>0.0</v>
      </c>
      <c r="J410" s="18">
        <v>274.0021</v>
      </c>
      <c r="K410" s="18">
        <v>263.3854</v>
      </c>
      <c r="L410" s="18">
        <v>249.3247</v>
      </c>
      <c r="M410" s="18">
        <v>156.0232</v>
      </c>
      <c r="N410" s="18">
        <v>0.592376</v>
      </c>
      <c r="O410" s="18">
        <v>0.0</v>
      </c>
      <c r="P410" s="18">
        <v>0.0</v>
      </c>
      <c r="Q410" s="18">
        <v>8.578315</v>
      </c>
      <c r="R410" s="18">
        <v>98.78393</v>
      </c>
      <c r="S410" s="18">
        <v>98.78393</v>
      </c>
      <c r="T410" s="18">
        <v>8.578315</v>
      </c>
      <c r="U410" s="18">
        <v>8.578315</v>
      </c>
      <c r="V410" s="18">
        <v>8.578315</v>
      </c>
      <c r="W410" s="18">
        <v>98.78393</v>
      </c>
      <c r="X410" s="18">
        <v>156.0232</v>
      </c>
      <c r="Y410" s="18">
        <v>65.84636</v>
      </c>
      <c r="Z410" s="18">
        <v>0.0</v>
      </c>
      <c r="AA410" s="18">
        <v>98.78393</v>
      </c>
      <c r="AB410" s="18">
        <v>40.29663</v>
      </c>
      <c r="AC410" s="18">
        <v>0.0</v>
      </c>
      <c r="AD410" s="18">
        <v>38.24496</v>
      </c>
      <c r="AE410" s="18">
        <v>43.1674</v>
      </c>
      <c r="AF410" s="18">
        <v>77.29282</v>
      </c>
      <c r="AG410" s="18">
        <v>67.05121</v>
      </c>
      <c r="AH410" s="18">
        <v>12.96834</v>
      </c>
      <c r="AI410" s="18">
        <v>35.5969</v>
      </c>
      <c r="AJ410" s="18">
        <v>41.99744</v>
      </c>
      <c r="AK410" s="18">
        <v>22.39051</v>
      </c>
      <c r="AL410" s="19" t="s">
        <v>58</v>
      </c>
      <c r="AM410" s="19"/>
      <c r="AN410" s="19"/>
      <c r="AO410" s="19"/>
      <c r="AP410" s="19"/>
      <c r="AQ410" s="19"/>
    </row>
    <row r="411" hidden="1">
      <c r="A411" s="22" t="s">
        <v>1377</v>
      </c>
      <c r="B411" s="22" t="s">
        <v>1384</v>
      </c>
      <c r="C411" s="22" t="s">
        <v>1365</v>
      </c>
      <c r="D411" s="22" t="s">
        <v>1380</v>
      </c>
      <c r="E411" s="22" t="s">
        <v>62</v>
      </c>
      <c r="F411" s="18">
        <v>0.0</v>
      </c>
      <c r="G411" s="18">
        <v>0.0</v>
      </c>
      <c r="H411" s="18">
        <v>0.0</v>
      </c>
      <c r="I411" s="18">
        <v>0.0</v>
      </c>
      <c r="J411" s="18">
        <v>0.0</v>
      </c>
      <c r="K411" s="18">
        <v>0.0</v>
      </c>
      <c r="L411" s="18">
        <v>0.0</v>
      </c>
      <c r="M411" s="18">
        <v>0.0</v>
      </c>
      <c r="N411" s="18">
        <v>0.0</v>
      </c>
      <c r="O411" s="18">
        <v>0.0</v>
      </c>
      <c r="P411" s="18">
        <v>0.0</v>
      </c>
      <c r="Q411" s="18">
        <v>0.0</v>
      </c>
      <c r="R411" s="18">
        <v>0.0</v>
      </c>
      <c r="S411" s="18">
        <v>0.0</v>
      </c>
      <c r="T411" s="18">
        <v>0.0</v>
      </c>
      <c r="U411" s="18">
        <v>0.0</v>
      </c>
      <c r="V411" s="18">
        <v>0.0</v>
      </c>
      <c r="W411" s="18">
        <v>0.0</v>
      </c>
      <c r="X411" s="18">
        <v>0.0</v>
      </c>
      <c r="Y411" s="18">
        <v>0.0</v>
      </c>
      <c r="Z411" s="18">
        <v>0.0</v>
      </c>
      <c r="AA411" s="18">
        <v>98.78393</v>
      </c>
      <c r="AB411" s="18">
        <v>40.29663</v>
      </c>
      <c r="AC411" s="18">
        <v>0.0</v>
      </c>
      <c r="AD411" s="18">
        <v>0.0</v>
      </c>
      <c r="AE411" s="18">
        <v>0.0</v>
      </c>
      <c r="AF411" s="18">
        <v>0.0</v>
      </c>
      <c r="AG411" s="18">
        <v>0.0</v>
      </c>
      <c r="AH411" s="18">
        <v>12.96834</v>
      </c>
      <c r="AI411" s="18">
        <v>35.5969</v>
      </c>
      <c r="AJ411" s="18">
        <v>41.99744</v>
      </c>
      <c r="AK411" s="18">
        <v>22.39051</v>
      </c>
      <c r="AL411" s="19" t="s">
        <v>58</v>
      </c>
      <c r="AM411" s="19"/>
      <c r="AN411" s="19"/>
      <c r="AO411" s="19"/>
      <c r="AP411" s="19"/>
      <c r="AQ411" s="19"/>
    </row>
    <row r="412" hidden="1">
      <c r="A412" s="22" t="s">
        <v>1324</v>
      </c>
      <c r="B412" s="22" t="s">
        <v>1330</v>
      </c>
      <c r="C412" s="22" t="s">
        <v>1326</v>
      </c>
      <c r="D412" s="22" t="s">
        <v>1331</v>
      </c>
      <c r="E412" s="17">
        <v>46310.0</v>
      </c>
      <c r="F412" s="18">
        <v>5.0</v>
      </c>
      <c r="G412" s="18">
        <v>0.0</v>
      </c>
      <c r="H412" s="18">
        <v>1906.0</v>
      </c>
      <c r="I412" s="18">
        <v>0.0</v>
      </c>
      <c r="J412" s="18">
        <v>30.325</v>
      </c>
      <c r="K412" s="18">
        <v>30.66264</v>
      </c>
      <c r="L412" s="18">
        <v>32.18633</v>
      </c>
      <c r="M412" s="18">
        <v>29.49137</v>
      </c>
      <c r="N412" s="18">
        <v>0.961802</v>
      </c>
      <c r="O412" s="18">
        <v>1.171265</v>
      </c>
      <c r="P412" s="18">
        <v>1.171265</v>
      </c>
      <c r="Q412" s="18">
        <v>1.171265</v>
      </c>
      <c r="R412" s="18">
        <v>29.49137</v>
      </c>
      <c r="S412" s="18">
        <v>29.49137</v>
      </c>
      <c r="T412" s="18">
        <v>1.171265</v>
      </c>
      <c r="U412" s="18">
        <v>1.171265</v>
      </c>
      <c r="V412" s="18">
        <v>1.171265</v>
      </c>
      <c r="W412" s="18">
        <v>29.49137</v>
      </c>
      <c r="X412" s="18">
        <v>29.49137</v>
      </c>
      <c r="Y412" s="18">
        <v>15.33132</v>
      </c>
      <c r="Z412" s="18">
        <v>4.805882</v>
      </c>
      <c r="AA412" s="18">
        <v>9.16036</v>
      </c>
      <c r="AB412" s="18">
        <v>10.65501</v>
      </c>
      <c r="AC412" s="18">
        <v>10.97624</v>
      </c>
      <c r="AD412" s="18">
        <v>5.394834</v>
      </c>
      <c r="AE412" s="18">
        <v>8.902154</v>
      </c>
      <c r="AF412" s="18">
        <v>8.753746</v>
      </c>
      <c r="AG412" s="18">
        <v>7.222673</v>
      </c>
      <c r="AH412" s="18">
        <v>3.05097</v>
      </c>
      <c r="AI412" s="18">
        <v>7.226424</v>
      </c>
      <c r="AJ412" s="18">
        <v>9.387284</v>
      </c>
      <c r="AK412" s="18">
        <v>5.328235</v>
      </c>
      <c r="AL412" s="19" t="s">
        <v>58</v>
      </c>
      <c r="AM412" s="19"/>
      <c r="AN412" s="19"/>
      <c r="AO412" s="19"/>
      <c r="AP412" s="19"/>
      <c r="AQ412" s="19"/>
    </row>
    <row r="413" hidden="1">
      <c r="A413" s="22" t="s">
        <v>1332</v>
      </c>
      <c r="B413" s="22" t="s">
        <v>1333</v>
      </c>
      <c r="C413" s="22" t="s">
        <v>1326</v>
      </c>
      <c r="D413" s="22" t="s">
        <v>1331</v>
      </c>
      <c r="E413" s="22" t="s">
        <v>72</v>
      </c>
      <c r="F413" s="18">
        <v>3.0</v>
      </c>
      <c r="G413" s="18">
        <v>0.0</v>
      </c>
      <c r="H413" s="18">
        <v>1922.0</v>
      </c>
      <c r="I413" s="18">
        <v>0.0</v>
      </c>
      <c r="J413" s="18">
        <v>19.75237</v>
      </c>
      <c r="K413" s="18">
        <v>21.95247</v>
      </c>
      <c r="L413" s="18">
        <v>21.20049</v>
      </c>
      <c r="M413" s="18">
        <v>21.95247</v>
      </c>
      <c r="N413" s="18">
        <v>1.0</v>
      </c>
      <c r="O413" s="18">
        <v>0.0</v>
      </c>
      <c r="P413" s="18">
        <v>0.0</v>
      </c>
      <c r="Q413" s="18">
        <v>0.0</v>
      </c>
      <c r="R413" s="18">
        <v>21.95247</v>
      </c>
      <c r="S413" s="18">
        <v>21.95247</v>
      </c>
      <c r="T413" s="18">
        <v>21.95247</v>
      </c>
      <c r="U413" s="18">
        <v>21.95247</v>
      </c>
      <c r="V413" s="18">
        <v>21.95247</v>
      </c>
      <c r="W413" s="18">
        <v>21.95247</v>
      </c>
      <c r="X413" s="18">
        <v>21.95247</v>
      </c>
      <c r="Y413" s="18">
        <v>10.97624</v>
      </c>
      <c r="Z413" s="18">
        <v>4.805882</v>
      </c>
      <c r="AA413" s="18">
        <v>9.16036</v>
      </c>
      <c r="AB413" s="18">
        <v>10.65501</v>
      </c>
      <c r="AC413" s="18">
        <v>10.97624</v>
      </c>
      <c r="AD413" s="18">
        <v>7.730766</v>
      </c>
      <c r="AE413" s="18">
        <v>11.27107</v>
      </c>
      <c r="AF413" s="18">
        <v>19.57828</v>
      </c>
      <c r="AG413" s="18">
        <v>10.97624</v>
      </c>
      <c r="AH413" s="18">
        <v>3.05097</v>
      </c>
      <c r="AI413" s="18">
        <v>7.226424</v>
      </c>
      <c r="AJ413" s="18">
        <v>9.387284</v>
      </c>
      <c r="AK413" s="18">
        <v>5.328235</v>
      </c>
      <c r="AL413" s="19" t="s">
        <v>58</v>
      </c>
      <c r="AM413" s="19"/>
      <c r="AN413" s="19"/>
      <c r="AO413" s="19"/>
      <c r="AP413" s="19"/>
      <c r="AQ413" s="19"/>
    </row>
    <row r="414" hidden="1">
      <c r="A414" s="22" t="s">
        <v>1334</v>
      </c>
      <c r="B414" s="22" t="s">
        <v>1335</v>
      </c>
      <c r="C414" s="22" t="s">
        <v>1326</v>
      </c>
      <c r="D414" s="22" t="s">
        <v>1331</v>
      </c>
      <c r="E414" s="22" t="s">
        <v>75</v>
      </c>
      <c r="F414" s="18">
        <v>5.0</v>
      </c>
      <c r="G414" s="18">
        <v>0.0</v>
      </c>
      <c r="H414" s="18">
        <v>5964.0</v>
      </c>
      <c r="I414" s="18">
        <v>0.0</v>
      </c>
      <c r="J414" s="18">
        <v>94.68856</v>
      </c>
      <c r="K414" s="18">
        <v>100.5533</v>
      </c>
      <c r="L414" s="18">
        <v>88.85665</v>
      </c>
      <c r="M414" s="18">
        <v>76.77738</v>
      </c>
      <c r="N414" s="18">
        <v>0.763549</v>
      </c>
      <c r="O414" s="18">
        <v>0.0</v>
      </c>
      <c r="P414" s="18">
        <v>0.0</v>
      </c>
      <c r="Q414" s="18">
        <v>0.0</v>
      </c>
      <c r="R414" s="18">
        <v>23.77593</v>
      </c>
      <c r="S414" s="18">
        <v>76.77738</v>
      </c>
      <c r="T414" s="18">
        <v>23.77593</v>
      </c>
      <c r="U414" s="18">
        <v>23.77593</v>
      </c>
      <c r="V414" s="18">
        <v>23.77593</v>
      </c>
      <c r="W414" s="18">
        <v>76.77738</v>
      </c>
      <c r="X414" s="18">
        <v>76.77738</v>
      </c>
      <c r="Y414" s="18">
        <v>33.51777</v>
      </c>
      <c r="Z414" s="18">
        <v>4.805882</v>
      </c>
      <c r="AA414" s="18">
        <v>9.16036</v>
      </c>
      <c r="AB414" s="18">
        <v>10.65501</v>
      </c>
      <c r="AC414" s="18">
        <v>10.97624</v>
      </c>
      <c r="AD414" s="18">
        <v>17.90289</v>
      </c>
      <c r="AE414" s="18">
        <v>17.90289</v>
      </c>
      <c r="AF414" s="18">
        <v>21.15742</v>
      </c>
      <c r="AG414" s="18">
        <v>22.60112</v>
      </c>
      <c r="AH414" s="18">
        <v>3.05097</v>
      </c>
      <c r="AI414" s="18">
        <v>7.226424</v>
      </c>
      <c r="AJ414" s="18">
        <v>9.387284</v>
      </c>
      <c r="AK414" s="18">
        <v>5.328235</v>
      </c>
      <c r="AL414" s="19" t="s">
        <v>58</v>
      </c>
      <c r="AM414" s="19"/>
      <c r="AN414" s="19"/>
      <c r="AO414" s="19"/>
      <c r="AP414" s="19"/>
      <c r="AQ414" s="19"/>
    </row>
    <row r="415" hidden="1">
      <c r="A415" s="22" t="s">
        <v>1336</v>
      </c>
      <c r="B415" s="22" t="s">
        <v>1337</v>
      </c>
      <c r="C415" s="22" t="s">
        <v>1326</v>
      </c>
      <c r="D415" s="22" t="s">
        <v>1331</v>
      </c>
      <c r="E415" s="22" t="s">
        <v>60</v>
      </c>
      <c r="F415" s="18">
        <v>42.0</v>
      </c>
      <c r="G415" s="18">
        <v>3.0</v>
      </c>
      <c r="H415" s="18">
        <v>21533.0</v>
      </c>
      <c r="I415" s="18">
        <v>156.0</v>
      </c>
      <c r="J415" s="18">
        <v>275.9724</v>
      </c>
      <c r="K415" s="18">
        <v>283.6871</v>
      </c>
      <c r="L415" s="18">
        <v>270.0508</v>
      </c>
      <c r="M415" s="18">
        <v>166.9423</v>
      </c>
      <c r="N415" s="18">
        <v>0.588473</v>
      </c>
      <c r="O415" s="18">
        <v>1.990014</v>
      </c>
      <c r="P415" s="18">
        <v>2.720179</v>
      </c>
      <c r="Q415" s="18">
        <v>3.077321</v>
      </c>
      <c r="R415" s="18">
        <v>7.441941</v>
      </c>
      <c r="S415" s="18">
        <v>11.15024</v>
      </c>
      <c r="T415" s="18">
        <v>2.198996</v>
      </c>
      <c r="U415" s="18">
        <v>2.959122</v>
      </c>
      <c r="V415" s="18">
        <v>4.678406</v>
      </c>
      <c r="W415" s="18">
        <v>7.441941</v>
      </c>
      <c r="X415" s="18">
        <v>11.15024</v>
      </c>
      <c r="Y415" s="18">
        <v>10.91104</v>
      </c>
      <c r="Z415" s="18">
        <v>4.805882</v>
      </c>
      <c r="AA415" s="18">
        <v>9.16036</v>
      </c>
      <c r="AB415" s="18">
        <v>10.65501</v>
      </c>
      <c r="AC415" s="18">
        <v>10.97624</v>
      </c>
      <c r="AD415" s="18">
        <v>3.501789</v>
      </c>
      <c r="AE415" s="18">
        <v>4.140817</v>
      </c>
      <c r="AF415" s="18">
        <v>7.228857</v>
      </c>
      <c r="AG415" s="18">
        <v>5.94005</v>
      </c>
      <c r="AH415" s="18">
        <v>3.05097</v>
      </c>
      <c r="AI415" s="18">
        <v>7.226424</v>
      </c>
      <c r="AJ415" s="18">
        <v>9.387284</v>
      </c>
      <c r="AK415" s="18">
        <v>5.328235</v>
      </c>
      <c r="AL415" s="19" t="s">
        <v>58</v>
      </c>
      <c r="AM415" s="19"/>
      <c r="AN415" s="19"/>
      <c r="AO415" s="19"/>
      <c r="AP415" s="19"/>
      <c r="AQ415" s="19"/>
    </row>
    <row r="416" hidden="1">
      <c r="A416" s="22" t="s">
        <v>1344</v>
      </c>
      <c r="B416" s="22" t="s">
        <v>2075</v>
      </c>
      <c r="C416" s="22" t="s">
        <v>1326</v>
      </c>
      <c r="D416" s="22" t="s">
        <v>1331</v>
      </c>
      <c r="E416" s="20">
        <v>46300.0</v>
      </c>
      <c r="F416" s="18">
        <v>1.0</v>
      </c>
      <c r="G416" s="18">
        <v>0.0</v>
      </c>
      <c r="H416" s="18">
        <v>7.0</v>
      </c>
      <c r="I416" s="18">
        <v>0.0</v>
      </c>
      <c r="J416" s="18">
        <v>0.0</v>
      </c>
      <c r="K416" s="18">
        <v>0.0</v>
      </c>
      <c r="L416" s="18">
        <v>0.0</v>
      </c>
      <c r="M416" s="18">
        <v>0.0</v>
      </c>
      <c r="N416" s="18">
        <v>0.0</v>
      </c>
      <c r="O416" s="18">
        <v>0.0</v>
      </c>
      <c r="P416" s="18">
        <v>0.0</v>
      </c>
      <c r="Q416" s="18">
        <v>0.0</v>
      </c>
      <c r="R416" s="18">
        <v>0.0</v>
      </c>
      <c r="S416" s="18">
        <v>0.0</v>
      </c>
      <c r="T416" s="18">
        <v>0.0</v>
      </c>
      <c r="U416" s="18">
        <v>0.0</v>
      </c>
      <c r="V416" s="18">
        <v>0.0</v>
      </c>
      <c r="W416" s="18">
        <v>0.0</v>
      </c>
      <c r="X416" s="18">
        <v>0.0</v>
      </c>
      <c r="Y416" s="18">
        <v>0.0</v>
      </c>
      <c r="Z416" s="18">
        <v>4.805882</v>
      </c>
      <c r="AA416" s="18">
        <v>9.16036</v>
      </c>
      <c r="AB416" s="18">
        <v>10.65501</v>
      </c>
      <c r="AC416" s="18">
        <v>10.97624</v>
      </c>
      <c r="AD416" s="18">
        <v>48.13152</v>
      </c>
      <c r="AE416" s="18">
        <v>48.13152</v>
      </c>
      <c r="AF416" s="18">
        <v>48.13152</v>
      </c>
      <c r="AG416" s="18">
        <v>0.0</v>
      </c>
      <c r="AH416" s="18">
        <v>3.05097</v>
      </c>
      <c r="AI416" s="18">
        <v>7.226424</v>
      </c>
      <c r="AJ416" s="18">
        <v>9.387284</v>
      </c>
      <c r="AK416" s="18">
        <v>5.328235</v>
      </c>
      <c r="AL416" s="19" t="s">
        <v>58</v>
      </c>
      <c r="AM416" s="19"/>
      <c r="AN416" s="19"/>
      <c r="AO416" s="19"/>
      <c r="AP416" s="19"/>
      <c r="AQ416" s="19"/>
    </row>
    <row r="417" hidden="1">
      <c r="A417" s="22" t="s">
        <v>1328</v>
      </c>
      <c r="B417" s="22" t="s">
        <v>1338</v>
      </c>
      <c r="C417" s="22" t="s">
        <v>1326</v>
      </c>
      <c r="D417" s="22" t="s">
        <v>1331</v>
      </c>
      <c r="E417" s="22" t="s">
        <v>62</v>
      </c>
      <c r="F417" s="18">
        <v>8.0</v>
      </c>
      <c r="G417" s="18">
        <v>8.0</v>
      </c>
      <c r="H417" s="18">
        <v>398.0</v>
      </c>
      <c r="I417" s="18">
        <v>398.0</v>
      </c>
      <c r="J417" s="18">
        <v>0.0</v>
      </c>
      <c r="K417" s="18">
        <v>0.0</v>
      </c>
      <c r="L417" s="18">
        <v>0.0</v>
      </c>
      <c r="M417" s="18">
        <v>0.0</v>
      </c>
      <c r="N417" s="18">
        <v>0.0</v>
      </c>
      <c r="O417" s="18">
        <v>0.0</v>
      </c>
      <c r="P417" s="18">
        <v>0.0</v>
      </c>
      <c r="Q417" s="18">
        <v>0.0</v>
      </c>
      <c r="R417" s="18">
        <v>0.0</v>
      </c>
      <c r="S417" s="18">
        <v>0.0</v>
      </c>
      <c r="T417" s="18">
        <v>0.0</v>
      </c>
      <c r="U417" s="18">
        <v>0.0</v>
      </c>
      <c r="V417" s="18">
        <v>0.0</v>
      </c>
      <c r="W417" s="18">
        <v>0.0</v>
      </c>
      <c r="X417" s="18">
        <v>0.0</v>
      </c>
      <c r="Y417" s="18">
        <v>0.0</v>
      </c>
      <c r="Z417" s="18">
        <v>4.805882</v>
      </c>
      <c r="AA417" s="18">
        <v>9.16036</v>
      </c>
      <c r="AB417" s="18">
        <v>10.65501</v>
      </c>
      <c r="AC417" s="18">
        <v>10.97624</v>
      </c>
      <c r="AD417" s="18">
        <v>0.0</v>
      </c>
      <c r="AE417" s="18">
        <v>0.0</v>
      </c>
      <c r="AF417" s="18">
        <v>0.0</v>
      </c>
      <c r="AG417" s="18">
        <v>0.0</v>
      </c>
      <c r="AH417" s="18">
        <v>3.05097</v>
      </c>
      <c r="AI417" s="18">
        <v>7.226424</v>
      </c>
      <c r="AJ417" s="18">
        <v>9.387284</v>
      </c>
      <c r="AK417" s="18">
        <v>5.328235</v>
      </c>
      <c r="AL417" s="19" t="s">
        <v>58</v>
      </c>
      <c r="AM417" s="19"/>
      <c r="AN417" s="19"/>
      <c r="AO417" s="19"/>
      <c r="AP417" s="19"/>
      <c r="AQ417" s="19"/>
    </row>
    <row r="418" hidden="1">
      <c r="A418" s="22" t="s">
        <v>1324</v>
      </c>
      <c r="B418" s="22" t="s">
        <v>1339</v>
      </c>
      <c r="C418" s="22" t="s">
        <v>1326</v>
      </c>
      <c r="D418" s="22" t="s">
        <v>1340</v>
      </c>
      <c r="E418" s="17">
        <v>46310.0</v>
      </c>
      <c r="F418" s="18">
        <v>1.0</v>
      </c>
      <c r="G418" s="18">
        <v>0.0</v>
      </c>
      <c r="H418" s="18">
        <v>2.0</v>
      </c>
      <c r="I418" s="18">
        <v>0.0</v>
      </c>
      <c r="J418" s="18">
        <v>0.0</v>
      </c>
      <c r="K418" s="18">
        <v>0.0</v>
      </c>
      <c r="L418" s="18">
        <v>1.0</v>
      </c>
      <c r="M418" s="18">
        <v>0.0</v>
      </c>
      <c r="N418" s="18">
        <v>0.0</v>
      </c>
      <c r="O418" s="18">
        <v>0.0</v>
      </c>
      <c r="P418" s="18">
        <v>0.0</v>
      </c>
      <c r="Q418" s="18">
        <v>0.0</v>
      </c>
      <c r="R418" s="18">
        <v>0.0</v>
      </c>
      <c r="S418" s="18">
        <v>0.0</v>
      </c>
      <c r="T418" s="18">
        <v>0.0</v>
      </c>
      <c r="U418" s="18">
        <v>0.0</v>
      </c>
      <c r="V418" s="18">
        <v>0.0</v>
      </c>
      <c r="W418" s="18">
        <v>0.0</v>
      </c>
      <c r="X418" s="18">
        <v>0.0</v>
      </c>
      <c r="Y418" s="18">
        <v>0.0</v>
      </c>
      <c r="Z418" s="18">
        <v>1.911189</v>
      </c>
      <c r="AA418" s="18">
        <v>2.783276</v>
      </c>
      <c r="AB418" s="18">
        <v>6.653838</v>
      </c>
      <c r="AC418" s="18">
        <v>13.24749</v>
      </c>
      <c r="AD418" s="18">
        <v>5.394834</v>
      </c>
      <c r="AE418" s="18">
        <v>8.902154</v>
      </c>
      <c r="AF418" s="18">
        <v>8.753746</v>
      </c>
      <c r="AG418" s="18">
        <v>7.222673</v>
      </c>
      <c r="AH418" s="18">
        <v>3.05097</v>
      </c>
      <c r="AI418" s="18">
        <v>7.226424</v>
      </c>
      <c r="AJ418" s="18">
        <v>9.387284</v>
      </c>
      <c r="AK418" s="18">
        <v>5.328235</v>
      </c>
      <c r="AL418" s="19" t="s">
        <v>58</v>
      </c>
      <c r="AM418" s="19"/>
      <c r="AN418" s="19"/>
      <c r="AO418" s="19"/>
      <c r="AP418" s="19"/>
      <c r="AQ418" s="19"/>
    </row>
    <row r="419" hidden="1">
      <c r="A419" s="22" t="s">
        <v>1332</v>
      </c>
      <c r="B419" s="22" t="s">
        <v>1341</v>
      </c>
      <c r="C419" s="22" t="s">
        <v>1326</v>
      </c>
      <c r="D419" s="22" t="s">
        <v>1340</v>
      </c>
      <c r="E419" s="22" t="s">
        <v>72</v>
      </c>
      <c r="F419" s="18">
        <v>4.0</v>
      </c>
      <c r="G419" s="18">
        <v>0.0</v>
      </c>
      <c r="H419" s="18">
        <v>3836.0</v>
      </c>
      <c r="I419" s="18">
        <v>0.0</v>
      </c>
      <c r="J419" s="18">
        <v>54.25314</v>
      </c>
      <c r="K419" s="18">
        <v>55.51994</v>
      </c>
      <c r="L419" s="18">
        <v>51.31982</v>
      </c>
      <c r="M419" s="18">
        <v>39.63382</v>
      </c>
      <c r="N419" s="18">
        <v>0.713866</v>
      </c>
      <c r="O419" s="18">
        <v>4.615049</v>
      </c>
      <c r="P419" s="18">
        <v>4.615049</v>
      </c>
      <c r="Q419" s="18">
        <v>4.615049</v>
      </c>
      <c r="R419" s="18">
        <v>11.27107</v>
      </c>
      <c r="S419" s="18">
        <v>39.63382</v>
      </c>
      <c r="T419" s="18">
        <v>4.615049</v>
      </c>
      <c r="U419" s="18">
        <v>4.615049</v>
      </c>
      <c r="V419" s="18">
        <v>4.615049</v>
      </c>
      <c r="W419" s="18">
        <v>11.27107</v>
      </c>
      <c r="X419" s="18">
        <v>39.63382</v>
      </c>
      <c r="Y419" s="18">
        <v>18.50665</v>
      </c>
      <c r="Z419" s="18">
        <v>1.911189</v>
      </c>
      <c r="AA419" s="18">
        <v>2.783276</v>
      </c>
      <c r="AB419" s="18">
        <v>6.653838</v>
      </c>
      <c r="AC419" s="18">
        <v>13.24749</v>
      </c>
      <c r="AD419" s="18">
        <v>7.730766</v>
      </c>
      <c r="AE419" s="18">
        <v>11.27107</v>
      </c>
      <c r="AF419" s="18">
        <v>19.57828</v>
      </c>
      <c r="AG419" s="18">
        <v>10.97624</v>
      </c>
      <c r="AH419" s="18">
        <v>3.05097</v>
      </c>
      <c r="AI419" s="18">
        <v>7.226424</v>
      </c>
      <c r="AJ419" s="18">
        <v>9.387284</v>
      </c>
      <c r="AK419" s="18">
        <v>5.328235</v>
      </c>
      <c r="AL419" s="19" t="s">
        <v>58</v>
      </c>
      <c r="AM419" s="19"/>
      <c r="AN419" s="19"/>
      <c r="AO419" s="19"/>
      <c r="AP419" s="19"/>
      <c r="AQ419" s="19"/>
    </row>
    <row r="420" hidden="1">
      <c r="A420" s="22" t="s">
        <v>1334</v>
      </c>
      <c r="B420" s="22" t="s">
        <v>1342</v>
      </c>
      <c r="C420" s="22" t="s">
        <v>1326</v>
      </c>
      <c r="D420" s="22" t="s">
        <v>1340</v>
      </c>
      <c r="E420" s="22" t="s">
        <v>75</v>
      </c>
      <c r="F420" s="18">
        <v>6.0</v>
      </c>
      <c r="G420" s="18">
        <v>0.0</v>
      </c>
      <c r="H420" s="18">
        <v>4419.0</v>
      </c>
      <c r="I420" s="18">
        <v>0.0</v>
      </c>
      <c r="J420" s="18">
        <v>65.81532</v>
      </c>
      <c r="K420" s="18">
        <v>66.23745</v>
      </c>
      <c r="L420" s="18">
        <v>68.25707</v>
      </c>
      <c r="M420" s="18">
        <v>39.25724</v>
      </c>
      <c r="N420" s="18">
        <v>0.592674</v>
      </c>
      <c r="O420" s="18">
        <v>1.260273</v>
      </c>
      <c r="P420" s="18">
        <v>1.780977</v>
      </c>
      <c r="Q420" s="18">
        <v>1.780977</v>
      </c>
      <c r="R420" s="18">
        <v>2.783276</v>
      </c>
      <c r="S420" s="18">
        <v>21.15569</v>
      </c>
      <c r="T420" s="18">
        <v>1.260273</v>
      </c>
      <c r="U420" s="18">
        <v>1.780977</v>
      </c>
      <c r="V420" s="18">
        <v>1.780977</v>
      </c>
      <c r="W420" s="18">
        <v>2.783276</v>
      </c>
      <c r="X420" s="18">
        <v>21.15569</v>
      </c>
      <c r="Y420" s="18">
        <v>13.24749</v>
      </c>
      <c r="Z420" s="18">
        <v>1.911189</v>
      </c>
      <c r="AA420" s="18">
        <v>2.783276</v>
      </c>
      <c r="AB420" s="18">
        <v>6.653838</v>
      </c>
      <c r="AC420" s="18">
        <v>13.24749</v>
      </c>
      <c r="AD420" s="18">
        <v>17.90289</v>
      </c>
      <c r="AE420" s="18">
        <v>17.90289</v>
      </c>
      <c r="AF420" s="18">
        <v>21.15742</v>
      </c>
      <c r="AG420" s="18">
        <v>22.60112</v>
      </c>
      <c r="AH420" s="18">
        <v>3.05097</v>
      </c>
      <c r="AI420" s="18">
        <v>7.226424</v>
      </c>
      <c r="AJ420" s="18">
        <v>9.387284</v>
      </c>
      <c r="AK420" s="18">
        <v>5.328235</v>
      </c>
      <c r="AL420" s="19" t="s">
        <v>58</v>
      </c>
      <c r="AM420" s="19"/>
      <c r="AN420" s="19"/>
      <c r="AO420" s="19"/>
      <c r="AP420" s="19"/>
      <c r="AQ420" s="19"/>
    </row>
    <row r="421" hidden="1">
      <c r="A421" s="22" t="s">
        <v>1336</v>
      </c>
      <c r="B421" s="22" t="s">
        <v>1343</v>
      </c>
      <c r="C421" s="22" t="s">
        <v>1326</v>
      </c>
      <c r="D421" s="22" t="s">
        <v>1340</v>
      </c>
      <c r="E421" s="22" t="s">
        <v>60</v>
      </c>
      <c r="F421" s="18">
        <v>18.0</v>
      </c>
      <c r="G421" s="18">
        <v>1.0</v>
      </c>
      <c r="H421" s="18">
        <v>4606.0</v>
      </c>
      <c r="I421" s="18">
        <v>29.0</v>
      </c>
      <c r="J421" s="18">
        <v>41.31877</v>
      </c>
      <c r="K421" s="18">
        <v>43.03389</v>
      </c>
      <c r="L421" s="18">
        <v>46.69169</v>
      </c>
      <c r="M421" s="18">
        <v>26.65188</v>
      </c>
      <c r="N421" s="18">
        <v>0.619323</v>
      </c>
      <c r="O421" s="18">
        <v>0.034483</v>
      </c>
      <c r="P421" s="18">
        <v>0.551341</v>
      </c>
      <c r="Q421" s="18">
        <v>1.397823</v>
      </c>
      <c r="R421" s="18">
        <v>1.988968</v>
      </c>
      <c r="S421" s="18">
        <v>2.992229</v>
      </c>
      <c r="T421" s="18">
        <v>0.2</v>
      </c>
      <c r="U421" s="18">
        <v>1.397823</v>
      </c>
      <c r="V421" s="18">
        <v>1.509079</v>
      </c>
      <c r="W421" s="18">
        <v>1.988968</v>
      </c>
      <c r="X421" s="18">
        <v>2.992229</v>
      </c>
      <c r="Y421" s="18">
        <v>2.689618</v>
      </c>
      <c r="Z421" s="18">
        <v>1.911189</v>
      </c>
      <c r="AA421" s="18">
        <v>2.783276</v>
      </c>
      <c r="AB421" s="18">
        <v>6.653838</v>
      </c>
      <c r="AC421" s="18">
        <v>13.24749</v>
      </c>
      <c r="AD421" s="18">
        <v>3.501789</v>
      </c>
      <c r="AE421" s="18">
        <v>4.140817</v>
      </c>
      <c r="AF421" s="18">
        <v>7.228857</v>
      </c>
      <c r="AG421" s="18">
        <v>5.94005</v>
      </c>
      <c r="AH421" s="18">
        <v>3.05097</v>
      </c>
      <c r="AI421" s="18">
        <v>7.226424</v>
      </c>
      <c r="AJ421" s="18">
        <v>9.387284</v>
      </c>
      <c r="AK421" s="18">
        <v>5.328235</v>
      </c>
      <c r="AL421" s="19" t="s">
        <v>58</v>
      </c>
      <c r="AM421" s="19"/>
      <c r="AN421" s="19"/>
      <c r="AO421" s="19"/>
      <c r="AP421" s="19"/>
      <c r="AQ421" s="19"/>
    </row>
    <row r="422" hidden="1">
      <c r="A422" s="22" t="s">
        <v>1344</v>
      </c>
      <c r="B422" s="22" t="s">
        <v>1345</v>
      </c>
      <c r="C422" s="22" t="s">
        <v>1326</v>
      </c>
      <c r="D422" s="22" t="s">
        <v>1340</v>
      </c>
      <c r="E422" s="20">
        <v>46300.0</v>
      </c>
      <c r="F422" s="18">
        <v>1.0</v>
      </c>
      <c r="G422" s="18">
        <v>0.0</v>
      </c>
      <c r="H422" s="18">
        <v>3761.0</v>
      </c>
      <c r="I422" s="18">
        <v>0.0</v>
      </c>
      <c r="J422" s="18">
        <v>45.02216</v>
      </c>
      <c r="K422" s="18">
        <v>48.13152</v>
      </c>
      <c r="L422" s="18">
        <v>49.25408</v>
      </c>
      <c r="M422" s="18">
        <v>48.13152</v>
      </c>
      <c r="N422" s="18">
        <v>1.0</v>
      </c>
      <c r="O422" s="18">
        <v>48.13152</v>
      </c>
      <c r="P422" s="18">
        <v>48.13152</v>
      </c>
      <c r="Q422" s="18">
        <v>48.13152</v>
      </c>
      <c r="R422" s="18">
        <v>48.13152</v>
      </c>
      <c r="S422" s="18">
        <v>48.13152</v>
      </c>
      <c r="T422" s="18">
        <v>48.13152</v>
      </c>
      <c r="U422" s="18">
        <v>48.13152</v>
      </c>
      <c r="V422" s="18">
        <v>48.13152</v>
      </c>
      <c r="W422" s="18">
        <v>48.13152</v>
      </c>
      <c r="X422" s="18">
        <v>48.13152</v>
      </c>
      <c r="Y422" s="18">
        <v>48.13152</v>
      </c>
      <c r="Z422" s="18">
        <v>1.911189</v>
      </c>
      <c r="AA422" s="18">
        <v>2.783276</v>
      </c>
      <c r="AB422" s="18">
        <v>6.653838</v>
      </c>
      <c r="AC422" s="18">
        <v>13.24749</v>
      </c>
      <c r="AD422" s="18">
        <v>48.13152</v>
      </c>
      <c r="AE422" s="18">
        <v>48.13152</v>
      </c>
      <c r="AF422" s="18">
        <v>48.13152</v>
      </c>
      <c r="AG422" s="18">
        <v>0.0</v>
      </c>
      <c r="AH422" s="18">
        <v>3.05097</v>
      </c>
      <c r="AI422" s="18">
        <v>7.226424</v>
      </c>
      <c r="AJ422" s="18">
        <v>9.387284</v>
      </c>
      <c r="AK422" s="18">
        <v>5.328235</v>
      </c>
      <c r="AL422" s="19" t="s">
        <v>58</v>
      </c>
      <c r="AM422" s="19"/>
      <c r="AN422" s="19"/>
      <c r="AO422" s="19"/>
      <c r="AP422" s="19"/>
      <c r="AQ422" s="19"/>
    </row>
    <row r="423" hidden="1">
      <c r="A423" s="22" t="s">
        <v>1328</v>
      </c>
      <c r="B423" s="22" t="s">
        <v>1346</v>
      </c>
      <c r="C423" s="22" t="s">
        <v>1326</v>
      </c>
      <c r="D423" s="22" t="s">
        <v>1340</v>
      </c>
      <c r="E423" s="22" t="s">
        <v>62</v>
      </c>
      <c r="F423" s="18">
        <v>5.0</v>
      </c>
      <c r="G423" s="18">
        <v>5.0</v>
      </c>
      <c r="H423" s="18">
        <v>460.0</v>
      </c>
      <c r="I423" s="18">
        <v>460.0</v>
      </c>
      <c r="J423" s="18">
        <v>0.0</v>
      </c>
      <c r="K423" s="18">
        <v>0.0</v>
      </c>
      <c r="L423" s="18">
        <v>0.0</v>
      </c>
      <c r="M423" s="18">
        <v>0.0</v>
      </c>
      <c r="N423" s="18">
        <v>0.0</v>
      </c>
      <c r="O423" s="18">
        <v>0.0</v>
      </c>
      <c r="P423" s="18">
        <v>0.0</v>
      </c>
      <c r="Q423" s="18">
        <v>0.0</v>
      </c>
      <c r="R423" s="18">
        <v>0.0</v>
      </c>
      <c r="S423" s="18">
        <v>0.0</v>
      </c>
      <c r="T423" s="18">
        <v>0.0</v>
      </c>
      <c r="U423" s="18">
        <v>0.0</v>
      </c>
      <c r="V423" s="18">
        <v>0.0</v>
      </c>
      <c r="W423" s="18">
        <v>0.0</v>
      </c>
      <c r="X423" s="18">
        <v>0.0</v>
      </c>
      <c r="Y423" s="18">
        <v>0.0</v>
      </c>
      <c r="Z423" s="18">
        <v>1.911189</v>
      </c>
      <c r="AA423" s="18">
        <v>2.783276</v>
      </c>
      <c r="AB423" s="18">
        <v>6.653838</v>
      </c>
      <c r="AC423" s="18">
        <v>13.24749</v>
      </c>
      <c r="AD423" s="18">
        <v>0.0</v>
      </c>
      <c r="AE423" s="18">
        <v>0.0</v>
      </c>
      <c r="AF423" s="18">
        <v>0.0</v>
      </c>
      <c r="AG423" s="18">
        <v>0.0</v>
      </c>
      <c r="AH423" s="18">
        <v>3.05097</v>
      </c>
      <c r="AI423" s="18">
        <v>7.226424</v>
      </c>
      <c r="AJ423" s="18">
        <v>9.387284</v>
      </c>
      <c r="AK423" s="18">
        <v>5.328235</v>
      </c>
      <c r="AL423" s="19" t="s">
        <v>58</v>
      </c>
      <c r="AM423" s="19"/>
      <c r="AN423" s="19"/>
      <c r="AO423" s="19"/>
      <c r="AP423" s="19"/>
      <c r="AQ423" s="19"/>
    </row>
    <row r="424" hidden="1">
      <c r="A424" s="22" t="s">
        <v>1332</v>
      </c>
      <c r="B424" s="22" t="s">
        <v>1347</v>
      </c>
      <c r="C424" s="22" t="s">
        <v>1326</v>
      </c>
      <c r="D424" s="22" t="s">
        <v>1348</v>
      </c>
      <c r="E424" s="22" t="s">
        <v>72</v>
      </c>
      <c r="F424" s="18">
        <v>2.0</v>
      </c>
      <c r="G424" s="18">
        <v>0.0</v>
      </c>
      <c r="H424" s="18">
        <v>8878.0</v>
      </c>
      <c r="I424" s="18">
        <v>0.0</v>
      </c>
      <c r="J424" s="18">
        <v>114.9055</v>
      </c>
      <c r="K424" s="18">
        <v>112.2037</v>
      </c>
      <c r="L424" s="18">
        <v>137.3285</v>
      </c>
      <c r="M424" s="18">
        <v>112.2037</v>
      </c>
      <c r="N424" s="18">
        <v>1.0</v>
      </c>
      <c r="O424" s="18">
        <v>112.2037</v>
      </c>
      <c r="P424" s="18">
        <v>112.2037</v>
      </c>
      <c r="Q424" s="18">
        <v>112.2037</v>
      </c>
      <c r="R424" s="18">
        <v>112.2037</v>
      </c>
      <c r="S424" s="18">
        <v>112.2037</v>
      </c>
      <c r="T424" s="18">
        <v>112.2037</v>
      </c>
      <c r="U424" s="18">
        <v>112.2037</v>
      </c>
      <c r="V424" s="18">
        <v>112.2037</v>
      </c>
      <c r="W424" s="18">
        <v>112.2037</v>
      </c>
      <c r="X424" s="18">
        <v>112.2037</v>
      </c>
      <c r="Y424" s="18">
        <v>112.2037</v>
      </c>
      <c r="Z424" s="18">
        <v>5.247174</v>
      </c>
      <c r="AA424" s="18">
        <v>9.350098</v>
      </c>
      <c r="AB424" s="18">
        <v>22.02155</v>
      </c>
      <c r="AC424" s="18">
        <v>10.48679</v>
      </c>
      <c r="AD424" s="18">
        <v>7.730766</v>
      </c>
      <c r="AE424" s="18">
        <v>11.27107</v>
      </c>
      <c r="AF424" s="18">
        <v>19.57828</v>
      </c>
      <c r="AG424" s="18">
        <v>10.97624</v>
      </c>
      <c r="AH424" s="18">
        <v>3.05097</v>
      </c>
      <c r="AI424" s="18">
        <v>7.226424</v>
      </c>
      <c r="AJ424" s="18">
        <v>9.387284</v>
      </c>
      <c r="AK424" s="18">
        <v>5.328235</v>
      </c>
      <c r="AL424" s="19" t="s">
        <v>58</v>
      </c>
      <c r="AM424" s="19"/>
      <c r="AN424" s="19"/>
      <c r="AO424" s="19"/>
      <c r="AP424" s="19"/>
      <c r="AQ424" s="19"/>
    </row>
    <row r="425" hidden="1">
      <c r="A425" s="22" t="s">
        <v>1336</v>
      </c>
      <c r="B425" s="22" t="s">
        <v>1349</v>
      </c>
      <c r="C425" s="22" t="s">
        <v>1326</v>
      </c>
      <c r="D425" s="22" t="s">
        <v>1348</v>
      </c>
      <c r="E425" s="22" t="s">
        <v>60</v>
      </c>
      <c r="F425" s="18">
        <v>7.0</v>
      </c>
      <c r="G425" s="18">
        <v>0.0</v>
      </c>
      <c r="H425" s="18">
        <v>4554.0</v>
      </c>
      <c r="I425" s="18">
        <v>0.0</v>
      </c>
      <c r="J425" s="18">
        <v>45.00586</v>
      </c>
      <c r="K425" s="18">
        <v>41.94715</v>
      </c>
      <c r="L425" s="18">
        <v>40.89683</v>
      </c>
      <c r="M425" s="18">
        <v>24.21503</v>
      </c>
      <c r="N425" s="18">
        <v>0.577275</v>
      </c>
      <c r="O425" s="18">
        <v>3.134849</v>
      </c>
      <c r="P425" s="18">
        <v>3.134849</v>
      </c>
      <c r="Q425" s="18">
        <v>5.247174</v>
      </c>
      <c r="R425" s="18">
        <v>9.350098</v>
      </c>
      <c r="S425" s="18">
        <v>9.350098</v>
      </c>
      <c r="T425" s="18">
        <v>3.134849</v>
      </c>
      <c r="U425" s="18">
        <v>3.134849</v>
      </c>
      <c r="V425" s="18">
        <v>5.247174</v>
      </c>
      <c r="W425" s="18">
        <v>9.350098</v>
      </c>
      <c r="X425" s="18">
        <v>9.350098</v>
      </c>
      <c r="Y425" s="18">
        <v>10.48679</v>
      </c>
      <c r="Z425" s="18">
        <v>5.247174</v>
      </c>
      <c r="AA425" s="18">
        <v>9.350098</v>
      </c>
      <c r="AB425" s="18">
        <v>22.02155</v>
      </c>
      <c r="AC425" s="18">
        <v>10.48679</v>
      </c>
      <c r="AD425" s="18">
        <v>3.501789</v>
      </c>
      <c r="AE425" s="18">
        <v>4.140817</v>
      </c>
      <c r="AF425" s="18">
        <v>7.228857</v>
      </c>
      <c r="AG425" s="18">
        <v>5.94005</v>
      </c>
      <c r="AH425" s="18">
        <v>3.05097</v>
      </c>
      <c r="AI425" s="18">
        <v>7.226424</v>
      </c>
      <c r="AJ425" s="18">
        <v>9.387284</v>
      </c>
      <c r="AK425" s="18">
        <v>5.328235</v>
      </c>
      <c r="AL425" s="19" t="s">
        <v>58</v>
      </c>
      <c r="AM425" s="19"/>
      <c r="AN425" s="19"/>
      <c r="AO425" s="19"/>
      <c r="AP425" s="19"/>
      <c r="AQ425" s="19"/>
    </row>
    <row r="426" hidden="1">
      <c r="A426" s="22" t="s">
        <v>1328</v>
      </c>
      <c r="B426" s="22" t="s">
        <v>1350</v>
      </c>
      <c r="C426" s="22" t="s">
        <v>1326</v>
      </c>
      <c r="D426" s="22" t="s">
        <v>1348</v>
      </c>
      <c r="E426" s="22" t="s">
        <v>62</v>
      </c>
      <c r="F426" s="18">
        <v>2.0</v>
      </c>
      <c r="G426" s="18">
        <v>2.0</v>
      </c>
      <c r="H426" s="18">
        <v>34.0</v>
      </c>
      <c r="I426" s="18">
        <v>34.0</v>
      </c>
      <c r="J426" s="18">
        <v>0.0</v>
      </c>
      <c r="K426" s="18">
        <v>0.0</v>
      </c>
      <c r="L426" s="18">
        <v>0.0</v>
      </c>
      <c r="M426" s="18">
        <v>0.0</v>
      </c>
      <c r="N426" s="18">
        <v>0.0</v>
      </c>
      <c r="O426" s="18">
        <v>0.0</v>
      </c>
      <c r="P426" s="18">
        <v>0.0</v>
      </c>
      <c r="Q426" s="18">
        <v>0.0</v>
      </c>
      <c r="R426" s="18">
        <v>0.0</v>
      </c>
      <c r="S426" s="18">
        <v>0.0</v>
      </c>
      <c r="T426" s="18">
        <v>0.0</v>
      </c>
      <c r="U426" s="18">
        <v>0.0</v>
      </c>
      <c r="V426" s="18">
        <v>0.0</v>
      </c>
      <c r="W426" s="18">
        <v>0.0</v>
      </c>
      <c r="X426" s="18">
        <v>0.0</v>
      </c>
      <c r="Y426" s="18">
        <v>0.0</v>
      </c>
      <c r="Z426" s="18">
        <v>5.247174</v>
      </c>
      <c r="AA426" s="18">
        <v>9.350098</v>
      </c>
      <c r="AB426" s="18">
        <v>22.02155</v>
      </c>
      <c r="AC426" s="18">
        <v>10.48679</v>
      </c>
      <c r="AD426" s="18">
        <v>0.0</v>
      </c>
      <c r="AE426" s="18">
        <v>0.0</v>
      </c>
      <c r="AF426" s="18">
        <v>0.0</v>
      </c>
      <c r="AG426" s="18">
        <v>0.0</v>
      </c>
      <c r="AH426" s="18">
        <v>3.05097</v>
      </c>
      <c r="AI426" s="18">
        <v>7.226424</v>
      </c>
      <c r="AJ426" s="18">
        <v>9.387284</v>
      </c>
      <c r="AK426" s="18">
        <v>5.328235</v>
      </c>
      <c r="AL426" s="19" t="s">
        <v>58</v>
      </c>
      <c r="AM426" s="19"/>
      <c r="AN426" s="19"/>
      <c r="AO426" s="19"/>
      <c r="AP426" s="19"/>
      <c r="AQ426" s="19"/>
    </row>
    <row r="427" hidden="1">
      <c r="A427" s="22" t="s">
        <v>1015</v>
      </c>
      <c r="B427" s="22" t="s">
        <v>1016</v>
      </c>
      <c r="C427" s="22" t="s">
        <v>1017</v>
      </c>
      <c r="D427" s="22" t="s">
        <v>1018</v>
      </c>
      <c r="E427" s="22" t="s">
        <v>60</v>
      </c>
      <c r="F427" s="18">
        <v>0.0</v>
      </c>
      <c r="G427" s="18">
        <v>0.0</v>
      </c>
      <c r="H427" s="18">
        <v>0.0</v>
      </c>
      <c r="I427" s="18">
        <v>0.0</v>
      </c>
      <c r="J427" s="18">
        <v>0.0</v>
      </c>
      <c r="K427" s="18">
        <v>0.0</v>
      </c>
      <c r="L427" s="18">
        <v>0.0</v>
      </c>
      <c r="M427" s="18">
        <v>0.0</v>
      </c>
      <c r="N427" s="18">
        <v>0.0</v>
      </c>
      <c r="O427" s="18">
        <v>0.0</v>
      </c>
      <c r="P427" s="18">
        <v>0.0</v>
      </c>
      <c r="Q427" s="18">
        <v>0.0</v>
      </c>
      <c r="R427" s="18">
        <v>0.0</v>
      </c>
      <c r="S427" s="18">
        <v>0.0</v>
      </c>
      <c r="T427" s="18">
        <v>0.0</v>
      </c>
      <c r="U427" s="18">
        <v>0.0</v>
      </c>
      <c r="V427" s="18">
        <v>0.0</v>
      </c>
      <c r="W427" s="18">
        <v>0.0</v>
      </c>
      <c r="X427" s="18">
        <v>0.0</v>
      </c>
      <c r="Y427" s="18">
        <v>0.0</v>
      </c>
      <c r="Z427" s="18">
        <v>0.0</v>
      </c>
      <c r="AA427" s="18">
        <v>0.0</v>
      </c>
      <c r="AB427" s="18">
        <v>0.0</v>
      </c>
      <c r="AC427" s="18">
        <v>0.0</v>
      </c>
      <c r="AD427" s="18">
        <v>0.0</v>
      </c>
      <c r="AE427" s="18">
        <v>0.0</v>
      </c>
      <c r="AF427" s="18">
        <v>0.0</v>
      </c>
      <c r="AG427" s="18">
        <v>0.0</v>
      </c>
      <c r="AH427" s="18">
        <v>0.0</v>
      </c>
      <c r="AI427" s="18">
        <v>0.0</v>
      </c>
      <c r="AJ427" s="18">
        <v>0.0</v>
      </c>
      <c r="AK427" s="18">
        <v>0.0</v>
      </c>
      <c r="AL427" s="19" t="s">
        <v>58</v>
      </c>
      <c r="AM427" s="19"/>
      <c r="AN427" s="19"/>
      <c r="AO427" s="19"/>
      <c r="AP427" s="19"/>
      <c r="AQ427" s="19"/>
    </row>
    <row r="428" hidden="1">
      <c r="A428" s="22" t="s">
        <v>1019</v>
      </c>
      <c r="B428" s="22" t="s">
        <v>1020</v>
      </c>
      <c r="C428" s="22" t="s">
        <v>1017</v>
      </c>
      <c r="D428" s="22" t="s">
        <v>1018</v>
      </c>
      <c r="E428" s="22" t="s">
        <v>62</v>
      </c>
      <c r="F428" s="18">
        <v>0.0</v>
      </c>
      <c r="G428" s="18">
        <v>0.0</v>
      </c>
      <c r="H428" s="18">
        <v>0.0</v>
      </c>
      <c r="I428" s="18">
        <v>0.0</v>
      </c>
      <c r="J428" s="18">
        <v>0.0</v>
      </c>
      <c r="K428" s="18">
        <v>0.0</v>
      </c>
      <c r="L428" s="18">
        <v>0.0</v>
      </c>
      <c r="M428" s="18">
        <v>0.0</v>
      </c>
      <c r="N428" s="18">
        <v>0.0</v>
      </c>
      <c r="O428" s="18">
        <v>0.0</v>
      </c>
      <c r="P428" s="18">
        <v>0.0</v>
      </c>
      <c r="Q428" s="18">
        <v>0.0</v>
      </c>
      <c r="R428" s="18">
        <v>0.0</v>
      </c>
      <c r="S428" s="18">
        <v>0.0</v>
      </c>
      <c r="T428" s="18">
        <v>0.0</v>
      </c>
      <c r="U428" s="18">
        <v>0.0</v>
      </c>
      <c r="V428" s="18">
        <v>0.0</v>
      </c>
      <c r="W428" s="18">
        <v>0.0</v>
      </c>
      <c r="X428" s="18">
        <v>0.0</v>
      </c>
      <c r="Y428" s="18">
        <v>0.0</v>
      </c>
      <c r="Z428" s="18">
        <v>0.0</v>
      </c>
      <c r="AA428" s="18">
        <v>0.0</v>
      </c>
      <c r="AB428" s="18">
        <v>0.0</v>
      </c>
      <c r="AC428" s="18">
        <v>0.0</v>
      </c>
      <c r="AD428" s="18">
        <v>0.0</v>
      </c>
      <c r="AE428" s="18">
        <v>0.0</v>
      </c>
      <c r="AF428" s="18">
        <v>0.0</v>
      </c>
      <c r="AG428" s="18">
        <v>0.0</v>
      </c>
      <c r="AH428" s="18">
        <v>0.0</v>
      </c>
      <c r="AI428" s="18">
        <v>0.0</v>
      </c>
      <c r="AJ428" s="18">
        <v>0.0</v>
      </c>
      <c r="AK428" s="18">
        <v>0.0</v>
      </c>
      <c r="AL428" s="19" t="s">
        <v>58</v>
      </c>
      <c r="AM428" s="19"/>
      <c r="AN428" s="19"/>
      <c r="AO428" s="19"/>
      <c r="AP428" s="19"/>
      <c r="AQ428" s="19"/>
    </row>
    <row r="429" hidden="1">
      <c r="A429" s="22" t="s">
        <v>91</v>
      </c>
      <c r="B429" s="22" t="s">
        <v>113</v>
      </c>
      <c r="C429" s="22" t="s">
        <v>84</v>
      </c>
      <c r="D429" s="22" t="s">
        <v>114</v>
      </c>
      <c r="E429" s="22" t="s">
        <v>72</v>
      </c>
      <c r="F429" s="18">
        <v>1.0</v>
      </c>
      <c r="G429" s="18">
        <v>1.0</v>
      </c>
      <c r="H429" s="18">
        <v>57.0</v>
      </c>
      <c r="I429" s="18">
        <v>57.0</v>
      </c>
      <c r="J429" s="18">
        <v>0.0</v>
      </c>
      <c r="K429" s="18">
        <v>0.0</v>
      </c>
      <c r="L429" s="18">
        <v>0.0</v>
      </c>
      <c r="M429" s="18">
        <v>0.0</v>
      </c>
      <c r="N429" s="18">
        <v>0.0</v>
      </c>
      <c r="O429" s="18">
        <v>0.0</v>
      </c>
      <c r="P429" s="18">
        <v>0.0</v>
      </c>
      <c r="Q429" s="18">
        <v>0.0</v>
      </c>
      <c r="R429" s="18">
        <v>0.0</v>
      </c>
      <c r="S429" s="18">
        <v>0.0</v>
      </c>
      <c r="T429" s="18">
        <v>0.0</v>
      </c>
      <c r="U429" s="18">
        <v>0.0</v>
      </c>
      <c r="V429" s="18">
        <v>0.0</v>
      </c>
      <c r="W429" s="18">
        <v>0.0</v>
      </c>
      <c r="X429" s="18">
        <v>0.0</v>
      </c>
      <c r="Y429" s="18">
        <v>0.0</v>
      </c>
      <c r="Z429" s="18">
        <v>1.0</v>
      </c>
      <c r="AA429" s="18">
        <v>1.854493</v>
      </c>
      <c r="AB429" s="18">
        <v>1.712752</v>
      </c>
      <c r="AC429" s="18">
        <v>0.0</v>
      </c>
      <c r="AD429" s="18">
        <v>2.079566</v>
      </c>
      <c r="AE429" s="18">
        <v>2.079566</v>
      </c>
      <c r="AF429" s="18">
        <v>3.576828</v>
      </c>
      <c r="AG429" s="18">
        <v>1.448531</v>
      </c>
      <c r="AH429" s="18">
        <v>1.676256</v>
      </c>
      <c r="AI429" s="18">
        <v>2.685552</v>
      </c>
      <c r="AJ429" s="18">
        <v>3.945268</v>
      </c>
      <c r="AK429" s="18">
        <v>1.527828</v>
      </c>
      <c r="AL429" s="19" t="s">
        <v>58</v>
      </c>
      <c r="AM429" s="19"/>
      <c r="AN429" s="19"/>
      <c r="AO429" s="19"/>
      <c r="AP429" s="19"/>
      <c r="AQ429" s="19"/>
    </row>
    <row r="430" hidden="1">
      <c r="A430" s="22" t="s">
        <v>95</v>
      </c>
      <c r="B430" s="22" t="s">
        <v>115</v>
      </c>
      <c r="C430" s="22" t="s">
        <v>84</v>
      </c>
      <c r="D430" s="22" t="s">
        <v>114</v>
      </c>
      <c r="E430" s="22" t="s">
        <v>60</v>
      </c>
      <c r="F430" s="18">
        <v>52.0</v>
      </c>
      <c r="G430" s="18">
        <v>5.0</v>
      </c>
      <c r="H430" s="18">
        <v>10365.0</v>
      </c>
      <c r="I430" s="18">
        <v>198.0</v>
      </c>
      <c r="J430" s="18">
        <v>101.6798</v>
      </c>
      <c r="K430" s="18">
        <v>90.77587</v>
      </c>
      <c r="L430" s="18">
        <v>87.77758</v>
      </c>
      <c r="M430" s="18">
        <v>50.51559</v>
      </c>
      <c r="N430" s="18">
        <v>0.556487</v>
      </c>
      <c r="O430" s="18">
        <v>0.177931</v>
      </c>
      <c r="P430" s="18">
        <v>0.392857</v>
      </c>
      <c r="Q430" s="18">
        <v>0.830997</v>
      </c>
      <c r="R430" s="18">
        <v>1.529722</v>
      </c>
      <c r="S430" s="18">
        <v>2.515914</v>
      </c>
      <c r="T430" s="18">
        <v>0.295833</v>
      </c>
      <c r="U430" s="18">
        <v>0.737766</v>
      </c>
      <c r="V430" s="18">
        <v>1.0</v>
      </c>
      <c r="W430" s="18">
        <v>1.854493</v>
      </c>
      <c r="X430" s="18">
        <v>2.576117</v>
      </c>
      <c r="Y430" s="18">
        <v>2.16133</v>
      </c>
      <c r="Z430" s="18">
        <v>1.0</v>
      </c>
      <c r="AA430" s="18">
        <v>1.854493</v>
      </c>
      <c r="AB430" s="18">
        <v>1.712752</v>
      </c>
      <c r="AC430" s="18">
        <v>0.0</v>
      </c>
      <c r="AD430" s="18">
        <v>1.502309</v>
      </c>
      <c r="AE430" s="18">
        <v>1.642939</v>
      </c>
      <c r="AF430" s="18">
        <v>2.168828</v>
      </c>
      <c r="AG430" s="18">
        <v>1.988423</v>
      </c>
      <c r="AH430" s="18">
        <v>1.676256</v>
      </c>
      <c r="AI430" s="18">
        <v>2.685552</v>
      </c>
      <c r="AJ430" s="18">
        <v>3.945268</v>
      </c>
      <c r="AK430" s="18">
        <v>1.527828</v>
      </c>
      <c r="AL430" s="19" t="s">
        <v>58</v>
      </c>
      <c r="AM430" s="19"/>
      <c r="AN430" s="19"/>
      <c r="AO430" s="19"/>
      <c r="AP430" s="19"/>
      <c r="AQ430" s="19"/>
    </row>
    <row r="431" hidden="1">
      <c r="A431" s="22" t="s">
        <v>83</v>
      </c>
      <c r="B431" s="22" t="s">
        <v>116</v>
      </c>
      <c r="C431" s="22" t="s">
        <v>84</v>
      </c>
      <c r="D431" s="22" t="s">
        <v>114</v>
      </c>
      <c r="E431" s="22" t="s">
        <v>62</v>
      </c>
      <c r="F431" s="18">
        <v>12.0</v>
      </c>
      <c r="G431" s="18">
        <v>12.0</v>
      </c>
      <c r="H431" s="18">
        <v>614.0</v>
      </c>
      <c r="I431" s="18">
        <v>614.0</v>
      </c>
      <c r="J431" s="18">
        <v>0.0</v>
      </c>
      <c r="K431" s="18">
        <v>0.0</v>
      </c>
      <c r="L431" s="18">
        <v>0.0</v>
      </c>
      <c r="M431" s="18">
        <v>0.0</v>
      </c>
      <c r="N431" s="18">
        <v>0.0</v>
      </c>
      <c r="O431" s="18">
        <v>0.0</v>
      </c>
      <c r="P431" s="18">
        <v>0.0</v>
      </c>
      <c r="Q431" s="18">
        <v>0.0</v>
      </c>
      <c r="R431" s="18">
        <v>0.0</v>
      </c>
      <c r="S431" s="18">
        <v>0.0</v>
      </c>
      <c r="T431" s="18">
        <v>0.0</v>
      </c>
      <c r="U431" s="18">
        <v>0.0</v>
      </c>
      <c r="V431" s="18">
        <v>0.0</v>
      </c>
      <c r="W431" s="18">
        <v>0.0</v>
      </c>
      <c r="X431" s="18">
        <v>0.0</v>
      </c>
      <c r="Y431" s="18">
        <v>0.0</v>
      </c>
      <c r="Z431" s="18">
        <v>1.0</v>
      </c>
      <c r="AA431" s="18">
        <v>1.854493</v>
      </c>
      <c r="AB431" s="18">
        <v>1.712752</v>
      </c>
      <c r="AC431" s="18">
        <v>0.0</v>
      </c>
      <c r="AD431" s="18">
        <v>0.0</v>
      </c>
      <c r="AE431" s="18">
        <v>0.0</v>
      </c>
      <c r="AF431" s="18">
        <v>0.0</v>
      </c>
      <c r="AG431" s="18">
        <v>0.0</v>
      </c>
      <c r="AH431" s="18">
        <v>1.676256</v>
      </c>
      <c r="AI431" s="18">
        <v>2.685552</v>
      </c>
      <c r="AJ431" s="18">
        <v>3.945268</v>
      </c>
      <c r="AK431" s="18">
        <v>1.527828</v>
      </c>
      <c r="AL431" s="19" t="s">
        <v>58</v>
      </c>
      <c r="AM431" s="19"/>
      <c r="AN431" s="19"/>
      <c r="AO431" s="19"/>
      <c r="AP431" s="19"/>
      <c r="AQ431" s="19"/>
    </row>
    <row r="432" hidden="1">
      <c r="A432" s="22" t="s">
        <v>1781</v>
      </c>
      <c r="B432" s="22" t="s">
        <v>1782</v>
      </c>
      <c r="C432" s="22" t="s">
        <v>1783</v>
      </c>
      <c r="D432" s="22" t="s">
        <v>1131</v>
      </c>
      <c r="E432" s="22" t="s">
        <v>88</v>
      </c>
      <c r="F432" s="18">
        <v>1.0</v>
      </c>
      <c r="G432" s="18">
        <v>0.0</v>
      </c>
      <c r="H432" s="18">
        <v>284.0</v>
      </c>
      <c r="I432" s="18">
        <v>0.0</v>
      </c>
      <c r="J432" s="18">
        <v>2.153846</v>
      </c>
      <c r="K432" s="18">
        <v>1.968966</v>
      </c>
      <c r="L432" s="18">
        <v>1.935885</v>
      </c>
      <c r="M432" s="18">
        <v>1.968966</v>
      </c>
      <c r="N432" s="18">
        <v>1.0</v>
      </c>
      <c r="O432" s="18">
        <v>1.968966</v>
      </c>
      <c r="P432" s="18">
        <v>1.968966</v>
      </c>
      <c r="Q432" s="18">
        <v>1.968966</v>
      </c>
      <c r="R432" s="18">
        <v>1.968966</v>
      </c>
      <c r="S432" s="18">
        <v>1.968966</v>
      </c>
      <c r="T432" s="18">
        <v>1.968966</v>
      </c>
      <c r="U432" s="18">
        <v>1.968966</v>
      </c>
      <c r="V432" s="18">
        <v>1.968966</v>
      </c>
      <c r="W432" s="18">
        <v>1.968966</v>
      </c>
      <c r="X432" s="18">
        <v>1.968966</v>
      </c>
      <c r="Y432" s="18">
        <v>1.968966</v>
      </c>
      <c r="Z432" s="18">
        <v>1.968966</v>
      </c>
      <c r="AA432" s="18">
        <v>1.968966</v>
      </c>
      <c r="AB432" s="18">
        <v>1.154721</v>
      </c>
      <c r="AC432" s="18">
        <v>0.340476</v>
      </c>
      <c r="AD432" s="18">
        <v>1.968966</v>
      </c>
      <c r="AE432" s="18">
        <v>2.20062</v>
      </c>
      <c r="AF432" s="18">
        <v>2.909909</v>
      </c>
      <c r="AG432" s="18">
        <v>2.817517</v>
      </c>
      <c r="AH432" s="18">
        <v>0.122286</v>
      </c>
      <c r="AI432" s="18">
        <v>0.72261</v>
      </c>
      <c r="AJ432" s="18">
        <v>0.913952</v>
      </c>
      <c r="AK432" s="18">
        <v>0.340476</v>
      </c>
      <c r="AL432" s="19" t="s">
        <v>58</v>
      </c>
      <c r="AM432" s="19"/>
      <c r="AN432" s="19"/>
      <c r="AO432" s="19"/>
      <c r="AP432" s="19"/>
      <c r="AQ432" s="19"/>
    </row>
    <row r="433" hidden="1">
      <c r="A433" s="22" t="s">
        <v>1784</v>
      </c>
      <c r="B433" s="22" t="s">
        <v>1785</v>
      </c>
      <c r="C433" s="22" t="s">
        <v>1783</v>
      </c>
      <c r="D433" s="22" t="s">
        <v>1131</v>
      </c>
      <c r="E433" s="17">
        <v>46310.0</v>
      </c>
      <c r="F433" s="18">
        <v>1.0</v>
      </c>
      <c r="G433" s="18">
        <v>0.0</v>
      </c>
      <c r="H433" s="18">
        <v>209.0</v>
      </c>
      <c r="I433" s="18">
        <v>0.0</v>
      </c>
      <c r="J433" s="18">
        <v>0.607143</v>
      </c>
      <c r="K433" s="18">
        <v>0.340476</v>
      </c>
      <c r="L433" s="18">
        <v>0.420145</v>
      </c>
      <c r="M433" s="18">
        <v>0.340476</v>
      </c>
      <c r="N433" s="18">
        <v>1.0</v>
      </c>
      <c r="O433" s="18">
        <v>0.340476</v>
      </c>
      <c r="P433" s="18">
        <v>0.340476</v>
      </c>
      <c r="Q433" s="18">
        <v>0.340476</v>
      </c>
      <c r="R433" s="18">
        <v>0.340476</v>
      </c>
      <c r="S433" s="18">
        <v>0.340476</v>
      </c>
      <c r="T433" s="18">
        <v>0.340476</v>
      </c>
      <c r="U433" s="18">
        <v>0.340476</v>
      </c>
      <c r="V433" s="18">
        <v>0.340476</v>
      </c>
      <c r="W433" s="18">
        <v>0.340476</v>
      </c>
      <c r="X433" s="18">
        <v>0.340476</v>
      </c>
      <c r="Y433" s="18">
        <v>0.340476</v>
      </c>
      <c r="Z433" s="18">
        <v>1.968966</v>
      </c>
      <c r="AA433" s="18">
        <v>1.968966</v>
      </c>
      <c r="AB433" s="18">
        <v>1.154721</v>
      </c>
      <c r="AC433" s="18">
        <v>0.340476</v>
      </c>
      <c r="AD433" s="18">
        <v>0.37193</v>
      </c>
      <c r="AE433" s="18">
        <v>0.47381</v>
      </c>
      <c r="AF433" s="18">
        <v>1.258657</v>
      </c>
      <c r="AG433" s="18">
        <v>0.340476</v>
      </c>
      <c r="AH433" s="18">
        <v>0.122286</v>
      </c>
      <c r="AI433" s="18">
        <v>0.72261</v>
      </c>
      <c r="AJ433" s="18">
        <v>0.913952</v>
      </c>
      <c r="AK433" s="18">
        <v>0.340476</v>
      </c>
      <c r="AL433" s="19" t="s">
        <v>58</v>
      </c>
      <c r="AM433" s="19"/>
      <c r="AN433" s="19"/>
      <c r="AO433" s="19"/>
      <c r="AP433" s="19"/>
      <c r="AQ433" s="19"/>
    </row>
    <row r="434" hidden="1">
      <c r="A434" s="22" t="s">
        <v>1788</v>
      </c>
      <c r="B434" s="22" t="s">
        <v>1789</v>
      </c>
      <c r="C434" s="22" t="s">
        <v>1783</v>
      </c>
      <c r="D434" s="22" t="s">
        <v>1131</v>
      </c>
      <c r="E434" s="20">
        <v>46300.0</v>
      </c>
      <c r="F434" s="18">
        <v>1.0</v>
      </c>
      <c r="G434" s="18">
        <v>0.0</v>
      </c>
      <c r="H434" s="18">
        <v>132.0</v>
      </c>
      <c r="I434" s="18">
        <v>0.0</v>
      </c>
      <c r="J434" s="18">
        <v>0.0</v>
      </c>
      <c r="K434" s="18">
        <v>0.0</v>
      </c>
      <c r="L434" s="18">
        <v>0.0</v>
      </c>
      <c r="M434" s="18">
        <v>0.0</v>
      </c>
      <c r="N434" s="18">
        <v>0.0</v>
      </c>
      <c r="O434" s="18">
        <v>0.0</v>
      </c>
      <c r="P434" s="18">
        <v>0.0</v>
      </c>
      <c r="Q434" s="18">
        <v>0.0</v>
      </c>
      <c r="R434" s="18">
        <v>0.0</v>
      </c>
      <c r="S434" s="18">
        <v>0.0</v>
      </c>
      <c r="T434" s="18">
        <v>0.0</v>
      </c>
      <c r="U434" s="18">
        <v>0.0</v>
      </c>
      <c r="V434" s="18">
        <v>0.0</v>
      </c>
      <c r="W434" s="18">
        <v>0.0</v>
      </c>
      <c r="X434" s="18">
        <v>0.0</v>
      </c>
      <c r="Y434" s="18">
        <v>0.0</v>
      </c>
      <c r="Z434" s="18">
        <v>1.968966</v>
      </c>
      <c r="AA434" s="18">
        <v>1.968966</v>
      </c>
      <c r="AB434" s="18">
        <v>1.154721</v>
      </c>
      <c r="AC434" s="18">
        <v>0.340476</v>
      </c>
      <c r="AD434" s="18">
        <v>0.638914</v>
      </c>
      <c r="AE434" s="18">
        <v>0.697306</v>
      </c>
      <c r="AF434" s="18">
        <v>1.084359</v>
      </c>
      <c r="AG434" s="18">
        <v>0.861329</v>
      </c>
      <c r="AH434" s="18">
        <v>0.122286</v>
      </c>
      <c r="AI434" s="18">
        <v>0.72261</v>
      </c>
      <c r="AJ434" s="18">
        <v>0.913952</v>
      </c>
      <c r="AK434" s="18">
        <v>0.340476</v>
      </c>
      <c r="AL434" s="19" t="s">
        <v>58</v>
      </c>
      <c r="AM434" s="19"/>
      <c r="AN434" s="19"/>
      <c r="AO434" s="19"/>
      <c r="AP434" s="19"/>
      <c r="AQ434" s="19"/>
    </row>
    <row r="435" hidden="1">
      <c r="A435" s="22" t="s">
        <v>554</v>
      </c>
      <c r="B435" s="22" t="s">
        <v>563</v>
      </c>
      <c r="C435" s="22" t="s">
        <v>535</v>
      </c>
      <c r="D435" s="22" t="s">
        <v>564</v>
      </c>
      <c r="E435" s="22" t="s">
        <v>88</v>
      </c>
      <c r="F435" s="18">
        <v>0.0</v>
      </c>
      <c r="G435" s="18">
        <v>0.0</v>
      </c>
      <c r="H435" s="18">
        <v>0.0</v>
      </c>
      <c r="I435" s="18">
        <v>0.0</v>
      </c>
      <c r="J435" s="18">
        <v>0.0</v>
      </c>
      <c r="K435" s="18">
        <v>0.0</v>
      </c>
      <c r="L435" s="18">
        <v>0.0</v>
      </c>
      <c r="M435" s="18">
        <v>0.0</v>
      </c>
      <c r="N435" s="18">
        <v>0.0</v>
      </c>
      <c r="O435" s="18">
        <v>0.0</v>
      </c>
      <c r="P435" s="18">
        <v>0.0</v>
      </c>
      <c r="Q435" s="18">
        <v>0.0</v>
      </c>
      <c r="R435" s="18">
        <v>0.0</v>
      </c>
      <c r="S435" s="18">
        <v>0.0</v>
      </c>
      <c r="T435" s="18">
        <v>0.0</v>
      </c>
      <c r="U435" s="18">
        <v>0.0</v>
      </c>
      <c r="V435" s="18">
        <v>0.0</v>
      </c>
      <c r="W435" s="18">
        <v>0.0</v>
      </c>
      <c r="X435" s="18">
        <v>0.0</v>
      </c>
      <c r="Y435" s="18">
        <v>0.0</v>
      </c>
      <c r="Z435" s="18">
        <v>5.797305</v>
      </c>
      <c r="AA435" s="18">
        <v>6.415644</v>
      </c>
      <c r="AB435" s="18">
        <v>10.17635</v>
      </c>
      <c r="AC435" s="18">
        <v>9.039589</v>
      </c>
      <c r="AD435" s="18">
        <v>0.0</v>
      </c>
      <c r="AE435" s="18">
        <v>96.94173</v>
      </c>
      <c r="AF435" s="18">
        <v>16.15696</v>
      </c>
      <c r="AG435" s="18">
        <v>0.0</v>
      </c>
      <c r="AH435" s="18">
        <v>3.3173</v>
      </c>
      <c r="AI435" s="18">
        <v>3.964523</v>
      </c>
      <c r="AJ435" s="18">
        <v>6.529036</v>
      </c>
      <c r="AK435" s="18">
        <v>4.965673</v>
      </c>
      <c r="AL435" s="19" t="s">
        <v>58</v>
      </c>
      <c r="AM435" s="19"/>
      <c r="AN435" s="19"/>
      <c r="AO435" s="19"/>
      <c r="AP435" s="19"/>
      <c r="AQ435" s="19"/>
    </row>
    <row r="436" hidden="1">
      <c r="A436" s="22" t="s">
        <v>533</v>
      </c>
      <c r="B436" s="22" t="s">
        <v>565</v>
      </c>
      <c r="C436" s="22" t="s">
        <v>535</v>
      </c>
      <c r="D436" s="22" t="s">
        <v>564</v>
      </c>
      <c r="E436" s="20">
        <v>46310.0</v>
      </c>
      <c r="F436" s="18">
        <v>8.0</v>
      </c>
      <c r="G436" s="18">
        <v>0.0</v>
      </c>
      <c r="H436" s="18">
        <v>9515.0</v>
      </c>
      <c r="I436" s="18">
        <v>0.0</v>
      </c>
      <c r="J436" s="18">
        <v>110.2497</v>
      </c>
      <c r="K436" s="18">
        <v>108.7543</v>
      </c>
      <c r="L436" s="18">
        <v>112.1551</v>
      </c>
      <c r="M436" s="18">
        <v>64.68283</v>
      </c>
      <c r="N436" s="18">
        <v>0.594761</v>
      </c>
      <c r="O436" s="18">
        <v>0.84418</v>
      </c>
      <c r="P436" s="18">
        <v>2.075943</v>
      </c>
      <c r="Q436" s="18">
        <v>10.50157</v>
      </c>
      <c r="R436" s="18">
        <v>13.41137</v>
      </c>
      <c r="S436" s="18">
        <v>17.23837</v>
      </c>
      <c r="T436" s="18">
        <v>0.84418</v>
      </c>
      <c r="U436" s="18">
        <v>2.075943</v>
      </c>
      <c r="V436" s="18">
        <v>10.50157</v>
      </c>
      <c r="W436" s="18">
        <v>13.41137</v>
      </c>
      <c r="X436" s="18">
        <v>17.23837</v>
      </c>
      <c r="Y436" s="18">
        <v>15.53632</v>
      </c>
      <c r="Z436" s="18">
        <v>5.797305</v>
      </c>
      <c r="AA436" s="18">
        <v>6.415644</v>
      </c>
      <c r="AB436" s="18">
        <v>10.17635</v>
      </c>
      <c r="AC436" s="18">
        <v>9.039589</v>
      </c>
      <c r="AD436" s="18">
        <v>4.894091</v>
      </c>
      <c r="AE436" s="18">
        <v>5.226643</v>
      </c>
      <c r="AF436" s="18">
        <v>7.986467</v>
      </c>
      <c r="AG436" s="18">
        <v>7.2494</v>
      </c>
      <c r="AH436" s="18">
        <v>3.3173</v>
      </c>
      <c r="AI436" s="18">
        <v>3.964523</v>
      </c>
      <c r="AJ436" s="18">
        <v>6.529036</v>
      </c>
      <c r="AK436" s="18">
        <v>4.965673</v>
      </c>
      <c r="AL436" s="19" t="s">
        <v>58</v>
      </c>
      <c r="AM436" s="19"/>
      <c r="AN436" s="19"/>
      <c r="AO436" s="19"/>
      <c r="AP436" s="19"/>
      <c r="AQ436" s="19"/>
    </row>
    <row r="437" hidden="1">
      <c r="A437" s="22" t="s">
        <v>537</v>
      </c>
      <c r="B437" s="22" t="s">
        <v>566</v>
      </c>
      <c r="C437" s="22" t="s">
        <v>535</v>
      </c>
      <c r="D437" s="22" t="s">
        <v>564</v>
      </c>
      <c r="E437" s="22" t="s">
        <v>72</v>
      </c>
      <c r="F437" s="18">
        <v>11.0</v>
      </c>
      <c r="G437" s="18">
        <v>2.0</v>
      </c>
      <c r="H437" s="18">
        <v>8381.0</v>
      </c>
      <c r="I437" s="18">
        <v>209.0</v>
      </c>
      <c r="J437" s="18">
        <v>103.0573</v>
      </c>
      <c r="K437" s="18">
        <v>99.00907</v>
      </c>
      <c r="L437" s="18">
        <v>108.3133</v>
      </c>
      <c r="M437" s="18">
        <v>70.75555</v>
      </c>
      <c r="N437" s="18">
        <v>0.714637</v>
      </c>
      <c r="O437" s="18">
        <v>1.040741</v>
      </c>
      <c r="P437" s="18">
        <v>1.761211</v>
      </c>
      <c r="Q437" s="18">
        <v>2.420063</v>
      </c>
      <c r="R437" s="18">
        <v>7.531483</v>
      </c>
      <c r="S437" s="18">
        <v>9.702719</v>
      </c>
      <c r="T437" s="18">
        <v>1.040741</v>
      </c>
      <c r="U437" s="18">
        <v>1.761211</v>
      </c>
      <c r="V437" s="18">
        <v>2.420063</v>
      </c>
      <c r="W437" s="18">
        <v>7.531483</v>
      </c>
      <c r="X437" s="18">
        <v>9.702719</v>
      </c>
      <c r="Y437" s="18">
        <v>12.37613</v>
      </c>
      <c r="Z437" s="18">
        <v>5.797305</v>
      </c>
      <c r="AA437" s="18">
        <v>6.415644</v>
      </c>
      <c r="AB437" s="18">
        <v>10.17635</v>
      </c>
      <c r="AC437" s="18">
        <v>9.039589</v>
      </c>
      <c r="AD437" s="18">
        <v>5.052628</v>
      </c>
      <c r="AE437" s="18">
        <v>5.052628</v>
      </c>
      <c r="AF437" s="18">
        <v>7.842166</v>
      </c>
      <c r="AG437" s="18">
        <v>6.218119</v>
      </c>
      <c r="AH437" s="18">
        <v>3.3173</v>
      </c>
      <c r="AI437" s="18">
        <v>3.964523</v>
      </c>
      <c r="AJ437" s="18">
        <v>6.529036</v>
      </c>
      <c r="AK437" s="18">
        <v>4.965673</v>
      </c>
      <c r="AL437" s="19" t="s">
        <v>58</v>
      </c>
      <c r="AM437" s="19"/>
      <c r="AN437" s="19"/>
      <c r="AO437" s="19"/>
      <c r="AP437" s="19"/>
      <c r="AQ437" s="19"/>
    </row>
    <row r="438" hidden="1">
      <c r="A438" s="22" t="s">
        <v>539</v>
      </c>
      <c r="B438" s="22" t="s">
        <v>567</v>
      </c>
      <c r="C438" s="22" t="s">
        <v>535</v>
      </c>
      <c r="D438" s="22" t="s">
        <v>564</v>
      </c>
      <c r="E438" s="22" t="s">
        <v>75</v>
      </c>
      <c r="F438" s="18">
        <v>9.0</v>
      </c>
      <c r="G438" s="18">
        <v>0.0</v>
      </c>
      <c r="H438" s="18">
        <v>4648.0</v>
      </c>
      <c r="I438" s="18">
        <v>0.0</v>
      </c>
      <c r="J438" s="18">
        <v>47.40561</v>
      </c>
      <c r="K438" s="18">
        <v>45.19795</v>
      </c>
      <c r="L438" s="18">
        <v>43.10707</v>
      </c>
      <c r="M438" s="18">
        <v>19.24104</v>
      </c>
      <c r="N438" s="18">
        <v>0.425706</v>
      </c>
      <c r="O438" s="18">
        <v>2.84828</v>
      </c>
      <c r="P438" s="18">
        <v>3.710598</v>
      </c>
      <c r="Q438" s="18">
        <v>3.710598</v>
      </c>
      <c r="R438" s="18">
        <v>6.415644</v>
      </c>
      <c r="S438" s="18">
        <v>12.98238</v>
      </c>
      <c r="T438" s="18">
        <v>2.84828</v>
      </c>
      <c r="U438" s="18">
        <v>3.710598</v>
      </c>
      <c r="V438" s="18">
        <v>3.710598</v>
      </c>
      <c r="W438" s="18">
        <v>6.415644</v>
      </c>
      <c r="X438" s="18">
        <v>12.98238</v>
      </c>
      <c r="Y438" s="18">
        <v>9.039589</v>
      </c>
      <c r="Z438" s="18">
        <v>5.797305</v>
      </c>
      <c r="AA438" s="18">
        <v>6.415644</v>
      </c>
      <c r="AB438" s="18">
        <v>10.17635</v>
      </c>
      <c r="AC438" s="18">
        <v>9.039589</v>
      </c>
      <c r="AD438" s="18">
        <v>3.710598</v>
      </c>
      <c r="AE438" s="18">
        <v>3.710598</v>
      </c>
      <c r="AF438" s="18">
        <v>5.805307</v>
      </c>
      <c r="AG438" s="18">
        <v>6.24393</v>
      </c>
      <c r="AH438" s="18">
        <v>3.3173</v>
      </c>
      <c r="AI438" s="18">
        <v>3.964523</v>
      </c>
      <c r="AJ438" s="18">
        <v>6.529036</v>
      </c>
      <c r="AK438" s="18">
        <v>4.965673</v>
      </c>
      <c r="AL438" s="19" t="s">
        <v>58</v>
      </c>
      <c r="AM438" s="19"/>
      <c r="AN438" s="19"/>
      <c r="AO438" s="19"/>
      <c r="AP438" s="19"/>
      <c r="AQ438" s="19"/>
    </row>
    <row r="439" hidden="1">
      <c r="A439" s="22" t="s">
        <v>541</v>
      </c>
      <c r="B439" s="22" t="s">
        <v>568</v>
      </c>
      <c r="C439" s="22" t="s">
        <v>535</v>
      </c>
      <c r="D439" s="22" t="s">
        <v>564</v>
      </c>
      <c r="E439" s="22" t="s">
        <v>60</v>
      </c>
      <c r="F439" s="18">
        <v>18.0</v>
      </c>
      <c r="G439" s="18">
        <v>1.0</v>
      </c>
      <c r="H439" s="18">
        <v>8020.0</v>
      </c>
      <c r="I439" s="18">
        <v>69.0</v>
      </c>
      <c r="J439" s="18">
        <v>91.15562</v>
      </c>
      <c r="K439" s="18">
        <v>90.23996</v>
      </c>
      <c r="L439" s="18">
        <v>89.65398</v>
      </c>
      <c r="M439" s="18">
        <v>50.66381</v>
      </c>
      <c r="N439" s="18">
        <v>0.561434</v>
      </c>
      <c r="O439" s="18">
        <v>1.073819</v>
      </c>
      <c r="P439" s="18">
        <v>2.364257</v>
      </c>
      <c r="Q439" s="18">
        <v>2.409074</v>
      </c>
      <c r="R439" s="18">
        <v>5.161945</v>
      </c>
      <c r="S439" s="18">
        <v>6.628802</v>
      </c>
      <c r="T439" s="18">
        <v>1.073819</v>
      </c>
      <c r="U439" s="18">
        <v>2.364257</v>
      </c>
      <c r="V439" s="18">
        <v>2.409074</v>
      </c>
      <c r="W439" s="18">
        <v>5.161945</v>
      </c>
      <c r="X439" s="18">
        <v>6.628802</v>
      </c>
      <c r="Y439" s="18">
        <v>6.941535</v>
      </c>
      <c r="Z439" s="18">
        <v>5.797305</v>
      </c>
      <c r="AA439" s="18">
        <v>6.415644</v>
      </c>
      <c r="AB439" s="18">
        <v>10.17635</v>
      </c>
      <c r="AC439" s="18">
        <v>9.039589</v>
      </c>
      <c r="AD439" s="18">
        <v>2.441446</v>
      </c>
      <c r="AE439" s="18">
        <v>2.513386</v>
      </c>
      <c r="AF439" s="18">
        <v>4.153756</v>
      </c>
      <c r="AG439" s="18">
        <v>2.063496</v>
      </c>
      <c r="AH439" s="18">
        <v>3.3173</v>
      </c>
      <c r="AI439" s="18">
        <v>3.964523</v>
      </c>
      <c r="AJ439" s="18">
        <v>6.529036</v>
      </c>
      <c r="AK439" s="18">
        <v>4.965673</v>
      </c>
      <c r="AL439" s="19" t="s">
        <v>58</v>
      </c>
      <c r="AM439" s="19"/>
      <c r="AN439" s="19"/>
      <c r="AO439" s="19"/>
      <c r="AP439" s="19"/>
      <c r="AQ439" s="19"/>
    </row>
    <row r="440" hidden="1">
      <c r="A440" s="22" t="s">
        <v>543</v>
      </c>
      <c r="B440" s="22" t="s">
        <v>569</v>
      </c>
      <c r="C440" s="22" t="s">
        <v>535</v>
      </c>
      <c r="D440" s="22" t="s">
        <v>564</v>
      </c>
      <c r="E440" s="20">
        <v>46300.0</v>
      </c>
      <c r="F440" s="18">
        <v>12.0</v>
      </c>
      <c r="G440" s="18">
        <v>2.0</v>
      </c>
      <c r="H440" s="18">
        <v>6974.0</v>
      </c>
      <c r="I440" s="18">
        <v>154.0</v>
      </c>
      <c r="J440" s="18">
        <v>105.4253</v>
      </c>
      <c r="K440" s="18">
        <v>114.7346</v>
      </c>
      <c r="L440" s="18">
        <v>110.0937</v>
      </c>
      <c r="M440" s="18">
        <v>84.96768</v>
      </c>
      <c r="N440" s="18">
        <v>0.740558</v>
      </c>
      <c r="O440" s="18">
        <v>0.0</v>
      </c>
      <c r="P440" s="18">
        <v>2.148533</v>
      </c>
      <c r="Q440" s="18">
        <v>2.246981</v>
      </c>
      <c r="R440" s="18">
        <v>8.99828</v>
      </c>
      <c r="S440" s="18">
        <v>11.63056</v>
      </c>
      <c r="T440" s="18">
        <v>2.148533</v>
      </c>
      <c r="U440" s="18">
        <v>2.246981</v>
      </c>
      <c r="V440" s="18">
        <v>4.7426</v>
      </c>
      <c r="W440" s="18">
        <v>8.99828</v>
      </c>
      <c r="X440" s="18">
        <v>11.63056</v>
      </c>
      <c r="Y440" s="18">
        <v>14.34183</v>
      </c>
      <c r="Z440" s="18">
        <v>5.797305</v>
      </c>
      <c r="AA440" s="18">
        <v>6.415644</v>
      </c>
      <c r="AB440" s="18">
        <v>10.17635</v>
      </c>
      <c r="AC440" s="18">
        <v>9.039589</v>
      </c>
      <c r="AD440" s="18">
        <v>4.184219</v>
      </c>
      <c r="AE440" s="18">
        <v>5.641307</v>
      </c>
      <c r="AF440" s="18">
        <v>9.07508</v>
      </c>
      <c r="AG440" s="18">
        <v>5.477437</v>
      </c>
      <c r="AH440" s="18">
        <v>3.3173</v>
      </c>
      <c r="AI440" s="18">
        <v>3.964523</v>
      </c>
      <c r="AJ440" s="18">
        <v>6.529036</v>
      </c>
      <c r="AK440" s="18">
        <v>4.965673</v>
      </c>
      <c r="AL440" s="19" t="s">
        <v>58</v>
      </c>
      <c r="AM440" s="19"/>
      <c r="AN440" s="19"/>
      <c r="AO440" s="19"/>
      <c r="AP440" s="19"/>
      <c r="AQ440" s="19"/>
    </row>
    <row r="441" hidden="1">
      <c r="A441" s="22" t="s">
        <v>545</v>
      </c>
      <c r="B441" s="22" t="s">
        <v>570</v>
      </c>
      <c r="C441" s="22" t="s">
        <v>535</v>
      </c>
      <c r="D441" s="22" t="s">
        <v>564</v>
      </c>
      <c r="E441" s="22" t="s">
        <v>62</v>
      </c>
      <c r="F441" s="18">
        <v>6.0</v>
      </c>
      <c r="G441" s="18">
        <v>6.0</v>
      </c>
      <c r="H441" s="18">
        <v>516.0</v>
      </c>
      <c r="I441" s="18">
        <v>516.0</v>
      </c>
      <c r="J441" s="18">
        <v>0.0</v>
      </c>
      <c r="K441" s="18">
        <v>0.0</v>
      </c>
      <c r="L441" s="18">
        <v>0.0</v>
      </c>
      <c r="M441" s="18">
        <v>0.0</v>
      </c>
      <c r="N441" s="18">
        <v>0.0</v>
      </c>
      <c r="O441" s="18">
        <v>0.0</v>
      </c>
      <c r="P441" s="18">
        <v>0.0</v>
      </c>
      <c r="Q441" s="18">
        <v>0.0</v>
      </c>
      <c r="R441" s="18">
        <v>0.0</v>
      </c>
      <c r="S441" s="18">
        <v>0.0</v>
      </c>
      <c r="T441" s="18">
        <v>0.0</v>
      </c>
      <c r="U441" s="18">
        <v>0.0</v>
      </c>
      <c r="V441" s="18">
        <v>0.0</v>
      </c>
      <c r="W441" s="18">
        <v>0.0</v>
      </c>
      <c r="X441" s="18">
        <v>0.0</v>
      </c>
      <c r="Y441" s="18">
        <v>0.0</v>
      </c>
      <c r="Z441" s="18">
        <v>5.797305</v>
      </c>
      <c r="AA441" s="18">
        <v>6.415644</v>
      </c>
      <c r="AB441" s="18">
        <v>10.17635</v>
      </c>
      <c r="AC441" s="18">
        <v>9.039589</v>
      </c>
      <c r="AD441" s="18">
        <v>0.0</v>
      </c>
      <c r="AE441" s="18">
        <v>0.0</v>
      </c>
      <c r="AF441" s="18">
        <v>0.0</v>
      </c>
      <c r="AG441" s="18">
        <v>0.0</v>
      </c>
      <c r="AH441" s="18">
        <v>3.3173</v>
      </c>
      <c r="AI441" s="18">
        <v>3.964523</v>
      </c>
      <c r="AJ441" s="18">
        <v>6.529036</v>
      </c>
      <c r="AK441" s="18">
        <v>4.965673</v>
      </c>
      <c r="AL441" s="19" t="s">
        <v>58</v>
      </c>
      <c r="AM441" s="19"/>
      <c r="AN441" s="19"/>
      <c r="AO441" s="19"/>
      <c r="AP441" s="19"/>
      <c r="AQ441" s="19"/>
    </row>
    <row r="442" hidden="1">
      <c r="A442" s="22" t="s">
        <v>654</v>
      </c>
      <c r="B442" s="22" t="s">
        <v>2076</v>
      </c>
      <c r="C442" s="22" t="s">
        <v>650</v>
      </c>
      <c r="D442" s="22" t="s">
        <v>2077</v>
      </c>
      <c r="E442" s="22" t="s">
        <v>62</v>
      </c>
      <c r="F442" s="18">
        <v>2.0</v>
      </c>
      <c r="G442" s="18">
        <v>2.0</v>
      </c>
      <c r="H442" s="18">
        <v>6.0</v>
      </c>
      <c r="I442" s="18">
        <v>6.0</v>
      </c>
      <c r="J442" s="18">
        <v>0.0</v>
      </c>
      <c r="K442" s="18">
        <v>0.0</v>
      </c>
      <c r="L442" s="18">
        <v>0.0</v>
      </c>
      <c r="M442" s="18">
        <v>0.0</v>
      </c>
      <c r="N442" s="18">
        <v>0.0</v>
      </c>
      <c r="O442" s="18">
        <v>0.0</v>
      </c>
      <c r="P442" s="18">
        <v>0.0</v>
      </c>
      <c r="Q442" s="18">
        <v>0.0</v>
      </c>
      <c r="R442" s="18">
        <v>0.0</v>
      </c>
      <c r="S442" s="18">
        <v>0.0</v>
      </c>
      <c r="T442" s="18">
        <v>0.0</v>
      </c>
      <c r="U442" s="18">
        <v>0.0</v>
      </c>
      <c r="V442" s="18">
        <v>0.0</v>
      </c>
      <c r="W442" s="18">
        <v>0.0</v>
      </c>
      <c r="X442" s="18">
        <v>0.0</v>
      </c>
      <c r="Y442" s="18">
        <v>0.0</v>
      </c>
      <c r="Z442" s="18">
        <v>0.0</v>
      </c>
      <c r="AA442" s="18">
        <v>0.0</v>
      </c>
      <c r="AB442" s="18">
        <v>0.0</v>
      </c>
      <c r="AC442" s="18">
        <v>0.0</v>
      </c>
      <c r="AD442" s="18">
        <v>0.0</v>
      </c>
      <c r="AE442" s="18">
        <v>0.0</v>
      </c>
      <c r="AF442" s="18">
        <v>0.0</v>
      </c>
      <c r="AG442" s="18">
        <v>0.0</v>
      </c>
      <c r="AH442" s="18">
        <v>0.0</v>
      </c>
      <c r="AI442" s="18">
        <v>0.0</v>
      </c>
      <c r="AJ442" s="18">
        <v>0.0</v>
      </c>
      <c r="AK442" s="18">
        <v>0.0</v>
      </c>
      <c r="AL442" s="19" t="s">
        <v>58</v>
      </c>
      <c r="AM442" s="19"/>
      <c r="AN442" s="19"/>
      <c r="AO442" s="19"/>
      <c r="AP442" s="19"/>
      <c r="AQ442" s="19"/>
    </row>
    <row r="443" hidden="1">
      <c r="A443" s="22" t="s">
        <v>1553</v>
      </c>
      <c r="B443" s="22" t="s">
        <v>1573</v>
      </c>
      <c r="C443" s="22" t="s">
        <v>1551</v>
      </c>
      <c r="D443" s="22" t="s">
        <v>1574</v>
      </c>
      <c r="E443" s="22" t="s">
        <v>88</v>
      </c>
      <c r="F443" s="18">
        <v>1.0</v>
      </c>
      <c r="G443" s="18">
        <v>0.0</v>
      </c>
      <c r="H443" s="18">
        <v>203.0</v>
      </c>
      <c r="I443" s="18">
        <v>0.0</v>
      </c>
      <c r="J443" s="18">
        <v>0.642857</v>
      </c>
      <c r="K443" s="18">
        <v>0.785931</v>
      </c>
      <c r="L443" s="18">
        <v>0.686356</v>
      </c>
      <c r="M443" s="18">
        <v>0.785931</v>
      </c>
      <c r="N443" s="18">
        <v>1.0</v>
      </c>
      <c r="O443" s="18">
        <v>0.785931</v>
      </c>
      <c r="P443" s="18">
        <v>0.785931</v>
      </c>
      <c r="Q443" s="18">
        <v>0.785931</v>
      </c>
      <c r="R443" s="18">
        <v>0.785931</v>
      </c>
      <c r="S443" s="18">
        <v>0.785931</v>
      </c>
      <c r="T443" s="18">
        <v>0.785931</v>
      </c>
      <c r="U443" s="18">
        <v>0.785931</v>
      </c>
      <c r="V443" s="18">
        <v>0.785931</v>
      </c>
      <c r="W443" s="18">
        <v>0.785931</v>
      </c>
      <c r="X443" s="18">
        <v>0.785931</v>
      </c>
      <c r="Y443" s="18">
        <v>0.785931</v>
      </c>
      <c r="Z443" s="18">
        <v>0.503704</v>
      </c>
      <c r="AA443" s="18">
        <v>0.507152</v>
      </c>
      <c r="AB443" s="18">
        <v>0.608023</v>
      </c>
      <c r="AC443" s="18">
        <v>0.6</v>
      </c>
      <c r="AD443" s="18">
        <v>11.2316</v>
      </c>
      <c r="AE443" s="18">
        <v>13.43477</v>
      </c>
      <c r="AF443" s="18">
        <v>11.36663</v>
      </c>
      <c r="AG443" s="18">
        <v>7.570774</v>
      </c>
      <c r="AH443" s="18">
        <v>2.223929</v>
      </c>
      <c r="AI443" s="18">
        <v>3.510248</v>
      </c>
      <c r="AJ443" s="18">
        <v>5.382914</v>
      </c>
      <c r="AK443" s="18">
        <v>1.329015</v>
      </c>
      <c r="AL443" s="19" t="s">
        <v>58</v>
      </c>
      <c r="AM443" s="19"/>
      <c r="AN443" s="19"/>
      <c r="AO443" s="19"/>
      <c r="AP443" s="19"/>
      <c r="AQ443" s="19"/>
    </row>
    <row r="444" hidden="1">
      <c r="A444" s="22" t="s">
        <v>1556</v>
      </c>
      <c r="B444" s="22" t="s">
        <v>1575</v>
      </c>
      <c r="C444" s="22" t="s">
        <v>1551</v>
      </c>
      <c r="D444" s="22" t="s">
        <v>1574</v>
      </c>
      <c r="E444" s="17">
        <v>46310.0</v>
      </c>
      <c r="F444" s="18">
        <v>2.0</v>
      </c>
      <c r="G444" s="18">
        <v>0.0</v>
      </c>
      <c r="H444" s="18">
        <v>231.0</v>
      </c>
      <c r="I444" s="18">
        <v>0.0</v>
      </c>
      <c r="J444" s="18">
        <v>0.571429</v>
      </c>
      <c r="K444" s="18">
        <v>0.6</v>
      </c>
      <c r="L444" s="18">
        <v>0.416667</v>
      </c>
      <c r="M444" s="18">
        <v>0.6</v>
      </c>
      <c r="N444" s="18">
        <v>1.0</v>
      </c>
      <c r="O444" s="18">
        <v>0.6</v>
      </c>
      <c r="P444" s="18">
        <v>0.6</v>
      </c>
      <c r="Q444" s="18">
        <v>0.6</v>
      </c>
      <c r="R444" s="18">
        <v>0.6</v>
      </c>
      <c r="S444" s="18">
        <v>0.6</v>
      </c>
      <c r="T444" s="18">
        <v>0.6</v>
      </c>
      <c r="U444" s="18">
        <v>0.6</v>
      </c>
      <c r="V444" s="18">
        <v>0.6</v>
      </c>
      <c r="W444" s="18">
        <v>0.6</v>
      </c>
      <c r="X444" s="18">
        <v>0.6</v>
      </c>
      <c r="Y444" s="18">
        <v>0.6</v>
      </c>
      <c r="Z444" s="18">
        <v>0.503704</v>
      </c>
      <c r="AA444" s="18">
        <v>0.507152</v>
      </c>
      <c r="AB444" s="18">
        <v>0.608023</v>
      </c>
      <c r="AC444" s="18">
        <v>0.6</v>
      </c>
      <c r="AD444" s="18">
        <v>3.143347</v>
      </c>
      <c r="AE444" s="18">
        <v>3.143347</v>
      </c>
      <c r="AF444" s="18">
        <v>4.48771</v>
      </c>
      <c r="AG444" s="18">
        <v>2.415874</v>
      </c>
      <c r="AH444" s="18">
        <v>2.223929</v>
      </c>
      <c r="AI444" s="18">
        <v>3.510248</v>
      </c>
      <c r="AJ444" s="18">
        <v>5.382914</v>
      </c>
      <c r="AK444" s="18">
        <v>1.329015</v>
      </c>
      <c r="AL444" s="19" t="s">
        <v>58</v>
      </c>
      <c r="AM444" s="19"/>
      <c r="AN444" s="19"/>
      <c r="AO444" s="19"/>
      <c r="AP444" s="19"/>
      <c r="AQ444" s="19"/>
    </row>
    <row r="445" hidden="1">
      <c r="A445" s="22" t="s">
        <v>1566</v>
      </c>
      <c r="B445" s="22" t="s">
        <v>1576</v>
      </c>
      <c r="C445" s="22" t="s">
        <v>1551</v>
      </c>
      <c r="D445" s="22" t="s">
        <v>1574</v>
      </c>
      <c r="E445" s="22" t="s">
        <v>72</v>
      </c>
      <c r="F445" s="18">
        <v>5.0</v>
      </c>
      <c r="G445" s="18">
        <v>0.0</v>
      </c>
      <c r="H445" s="18">
        <v>770.0</v>
      </c>
      <c r="I445" s="18">
        <v>0.0</v>
      </c>
      <c r="J445" s="18">
        <v>0.714286</v>
      </c>
      <c r="K445" s="18">
        <v>1.07619</v>
      </c>
      <c r="L445" s="18">
        <v>0.635632</v>
      </c>
      <c r="M445" s="18">
        <v>0.533333</v>
      </c>
      <c r="N445" s="18">
        <v>0.495575</v>
      </c>
      <c r="O445" s="18">
        <v>0.266667</v>
      </c>
      <c r="P445" s="18">
        <v>0.266667</v>
      </c>
      <c r="Q445" s="18">
        <v>0.266667</v>
      </c>
      <c r="R445" s="18">
        <v>0.27619</v>
      </c>
      <c r="S445" s="18">
        <v>0.533333</v>
      </c>
      <c r="T445" s="18">
        <v>0.266667</v>
      </c>
      <c r="U445" s="18">
        <v>0.266667</v>
      </c>
      <c r="V445" s="18">
        <v>0.266667</v>
      </c>
      <c r="W445" s="18">
        <v>0.27619</v>
      </c>
      <c r="X445" s="18">
        <v>0.533333</v>
      </c>
      <c r="Y445" s="18">
        <v>0.35873</v>
      </c>
      <c r="Z445" s="18">
        <v>0.503704</v>
      </c>
      <c r="AA445" s="18">
        <v>0.507152</v>
      </c>
      <c r="AB445" s="18">
        <v>0.608023</v>
      </c>
      <c r="AC445" s="18">
        <v>0.6</v>
      </c>
      <c r="AD445" s="18">
        <v>3.251716</v>
      </c>
      <c r="AE445" s="18">
        <v>3.615655</v>
      </c>
      <c r="AF445" s="18">
        <v>3.043352</v>
      </c>
      <c r="AG445" s="18">
        <v>2.273497</v>
      </c>
      <c r="AH445" s="18">
        <v>2.223929</v>
      </c>
      <c r="AI445" s="18">
        <v>3.510248</v>
      </c>
      <c r="AJ445" s="18">
        <v>5.382914</v>
      </c>
      <c r="AK445" s="18">
        <v>1.329015</v>
      </c>
      <c r="AL445" s="19" t="s">
        <v>58</v>
      </c>
      <c r="AM445" s="19"/>
      <c r="AN445" s="19"/>
      <c r="AO445" s="19"/>
      <c r="AP445" s="19"/>
      <c r="AQ445" s="19"/>
    </row>
    <row r="446" hidden="1">
      <c r="A446" s="22" t="s">
        <v>1558</v>
      </c>
      <c r="B446" s="22" t="s">
        <v>1577</v>
      </c>
      <c r="C446" s="22" t="s">
        <v>1551</v>
      </c>
      <c r="D446" s="22" t="s">
        <v>1574</v>
      </c>
      <c r="E446" s="22" t="s">
        <v>75</v>
      </c>
      <c r="F446" s="18">
        <v>5.0</v>
      </c>
      <c r="G446" s="18">
        <v>0.0</v>
      </c>
      <c r="H446" s="18">
        <v>1071.0</v>
      </c>
      <c r="I446" s="18">
        <v>0.0</v>
      </c>
      <c r="J446" s="18">
        <v>4.301055</v>
      </c>
      <c r="K446" s="18">
        <v>3.756087</v>
      </c>
      <c r="L446" s="18">
        <v>3.84642</v>
      </c>
      <c r="M446" s="18">
        <v>2.81838</v>
      </c>
      <c r="N446" s="18">
        <v>0.75035</v>
      </c>
      <c r="O446" s="18">
        <v>0.108333</v>
      </c>
      <c r="P446" s="18">
        <v>0.108333</v>
      </c>
      <c r="Q446" s="18">
        <v>0.322222</v>
      </c>
      <c r="R446" s="18">
        <v>0.507152</v>
      </c>
      <c r="S446" s="18">
        <v>0.507152</v>
      </c>
      <c r="T446" s="18">
        <v>0.108333</v>
      </c>
      <c r="U446" s="18">
        <v>0.108333</v>
      </c>
      <c r="V446" s="18">
        <v>0.322222</v>
      </c>
      <c r="W446" s="18">
        <v>0.507152</v>
      </c>
      <c r="X446" s="18">
        <v>0.507152</v>
      </c>
      <c r="Y446" s="18">
        <v>0.939022</v>
      </c>
      <c r="Z446" s="18">
        <v>0.503704</v>
      </c>
      <c r="AA446" s="18">
        <v>0.507152</v>
      </c>
      <c r="AB446" s="18">
        <v>0.608023</v>
      </c>
      <c r="AC446" s="18">
        <v>0.6</v>
      </c>
      <c r="AD446" s="18">
        <v>1.667552</v>
      </c>
      <c r="AE446" s="18">
        <v>1.667552</v>
      </c>
      <c r="AF446" s="18">
        <v>4.679928</v>
      </c>
      <c r="AG446" s="18">
        <v>2.79282</v>
      </c>
      <c r="AH446" s="18">
        <v>2.223929</v>
      </c>
      <c r="AI446" s="18">
        <v>3.510248</v>
      </c>
      <c r="AJ446" s="18">
        <v>5.382914</v>
      </c>
      <c r="AK446" s="18">
        <v>1.329015</v>
      </c>
      <c r="AL446" s="19" t="s">
        <v>58</v>
      </c>
      <c r="AM446" s="19"/>
      <c r="AN446" s="19"/>
      <c r="AO446" s="19"/>
      <c r="AP446" s="19"/>
      <c r="AQ446" s="19"/>
    </row>
    <row r="447" hidden="1">
      <c r="A447" s="22" t="s">
        <v>1549</v>
      </c>
      <c r="B447" s="22" t="s">
        <v>1578</v>
      </c>
      <c r="C447" s="22" t="s">
        <v>1551</v>
      </c>
      <c r="D447" s="22" t="s">
        <v>1574</v>
      </c>
      <c r="E447" s="22" t="s">
        <v>60</v>
      </c>
      <c r="F447" s="18">
        <v>14.0</v>
      </c>
      <c r="G447" s="18">
        <v>4.0</v>
      </c>
      <c r="H447" s="18">
        <v>1505.0</v>
      </c>
      <c r="I447" s="18">
        <v>489.0</v>
      </c>
      <c r="J447" s="18">
        <v>0.357143</v>
      </c>
      <c r="K447" s="18">
        <v>0.416019</v>
      </c>
      <c r="L447" s="18">
        <v>0.484857</v>
      </c>
      <c r="M447" s="18">
        <v>0.175714</v>
      </c>
      <c r="N447" s="18">
        <v>0.422371</v>
      </c>
      <c r="O447" s="18">
        <v>0.0</v>
      </c>
      <c r="P447" s="18">
        <v>0.0</v>
      </c>
      <c r="Q447" s="18">
        <v>0.07037</v>
      </c>
      <c r="R447" s="18">
        <v>0.169935</v>
      </c>
      <c r="S447" s="18">
        <v>0.169935</v>
      </c>
      <c r="T447" s="18">
        <v>0.07037</v>
      </c>
      <c r="U447" s="18">
        <v>0.07037</v>
      </c>
      <c r="V447" s="18">
        <v>0.07037</v>
      </c>
      <c r="W447" s="18">
        <v>0.169935</v>
      </c>
      <c r="X447" s="18">
        <v>0.175714</v>
      </c>
      <c r="Y447" s="18">
        <v>0.104005</v>
      </c>
      <c r="Z447" s="18">
        <v>0.503704</v>
      </c>
      <c r="AA447" s="18">
        <v>0.507152</v>
      </c>
      <c r="AB447" s="18">
        <v>0.608023</v>
      </c>
      <c r="AC447" s="18">
        <v>0.6</v>
      </c>
      <c r="AD447" s="18">
        <v>2.300114</v>
      </c>
      <c r="AE447" s="18">
        <v>2.324953</v>
      </c>
      <c r="AF447" s="18">
        <v>3.562274</v>
      </c>
      <c r="AG447" s="18">
        <v>0.768519</v>
      </c>
      <c r="AH447" s="18">
        <v>2.223929</v>
      </c>
      <c r="AI447" s="18">
        <v>3.510248</v>
      </c>
      <c r="AJ447" s="18">
        <v>5.382914</v>
      </c>
      <c r="AK447" s="18">
        <v>1.329015</v>
      </c>
      <c r="AL447" s="19" t="s">
        <v>58</v>
      </c>
      <c r="AM447" s="19"/>
      <c r="AN447" s="19"/>
      <c r="AO447" s="19"/>
      <c r="AP447" s="19"/>
      <c r="AQ447" s="19"/>
    </row>
    <row r="448" hidden="1">
      <c r="A448" s="22" t="s">
        <v>1570</v>
      </c>
      <c r="B448" s="22" t="s">
        <v>1579</v>
      </c>
      <c r="C448" s="22" t="s">
        <v>1551</v>
      </c>
      <c r="D448" s="22" t="s">
        <v>1574</v>
      </c>
      <c r="E448" s="20">
        <v>46300.0</v>
      </c>
      <c r="F448" s="18">
        <v>5.0</v>
      </c>
      <c r="G448" s="18">
        <v>0.0</v>
      </c>
      <c r="H448" s="18">
        <v>878.0</v>
      </c>
      <c r="I448" s="18">
        <v>0.0</v>
      </c>
      <c r="J448" s="18">
        <v>2.302198</v>
      </c>
      <c r="K448" s="18">
        <v>3.702169</v>
      </c>
      <c r="L448" s="18">
        <v>3.499748</v>
      </c>
      <c r="M448" s="18">
        <v>1.576772</v>
      </c>
      <c r="N448" s="18">
        <v>0.425905</v>
      </c>
      <c r="O448" s="18">
        <v>0.503704</v>
      </c>
      <c r="P448" s="18">
        <v>0.503704</v>
      </c>
      <c r="Q448" s="18">
        <v>0.67381</v>
      </c>
      <c r="R448" s="18">
        <v>0.947884</v>
      </c>
      <c r="S448" s="18">
        <v>0.947884</v>
      </c>
      <c r="T448" s="18">
        <v>0.503704</v>
      </c>
      <c r="U448" s="18">
        <v>0.503704</v>
      </c>
      <c r="V448" s="18">
        <v>0.67381</v>
      </c>
      <c r="W448" s="18">
        <v>0.947884</v>
      </c>
      <c r="X448" s="18">
        <v>0.947884</v>
      </c>
      <c r="Y448" s="18">
        <v>0.925542</v>
      </c>
      <c r="Z448" s="18">
        <v>0.503704</v>
      </c>
      <c r="AA448" s="18">
        <v>0.507152</v>
      </c>
      <c r="AB448" s="18">
        <v>0.608023</v>
      </c>
      <c r="AC448" s="18">
        <v>0.6</v>
      </c>
      <c r="AD448" s="18">
        <v>5.300536</v>
      </c>
      <c r="AE448" s="18">
        <v>5.572108</v>
      </c>
      <c r="AF448" s="18">
        <v>9.893238</v>
      </c>
      <c r="AG448" s="18">
        <v>12.67952</v>
      </c>
      <c r="AH448" s="18">
        <v>2.223929</v>
      </c>
      <c r="AI448" s="18">
        <v>3.510248</v>
      </c>
      <c r="AJ448" s="18">
        <v>5.382914</v>
      </c>
      <c r="AK448" s="18">
        <v>1.329015</v>
      </c>
      <c r="AL448" s="19" t="s">
        <v>58</v>
      </c>
      <c r="AM448" s="19"/>
      <c r="AN448" s="19"/>
      <c r="AO448" s="19"/>
      <c r="AP448" s="19"/>
      <c r="AQ448" s="19"/>
    </row>
    <row r="449" hidden="1">
      <c r="A449" s="22" t="s">
        <v>1561</v>
      </c>
      <c r="B449" s="22" t="s">
        <v>1580</v>
      </c>
      <c r="C449" s="22" t="s">
        <v>1551</v>
      </c>
      <c r="D449" s="22" t="s">
        <v>1574</v>
      </c>
      <c r="E449" s="22" t="s">
        <v>62</v>
      </c>
      <c r="F449" s="18">
        <v>1.0</v>
      </c>
      <c r="G449" s="18">
        <v>1.0</v>
      </c>
      <c r="H449" s="18">
        <v>4.0</v>
      </c>
      <c r="I449" s="18">
        <v>4.0</v>
      </c>
      <c r="J449" s="18">
        <v>0.0</v>
      </c>
      <c r="K449" s="18">
        <v>0.0</v>
      </c>
      <c r="L449" s="18">
        <v>0.0</v>
      </c>
      <c r="M449" s="18">
        <v>0.0</v>
      </c>
      <c r="N449" s="18">
        <v>0.0</v>
      </c>
      <c r="O449" s="18">
        <v>0.0</v>
      </c>
      <c r="P449" s="18">
        <v>0.0</v>
      </c>
      <c r="Q449" s="18">
        <v>0.0</v>
      </c>
      <c r="R449" s="18">
        <v>0.0</v>
      </c>
      <c r="S449" s="18">
        <v>0.0</v>
      </c>
      <c r="T449" s="18">
        <v>0.0</v>
      </c>
      <c r="U449" s="18">
        <v>0.0</v>
      </c>
      <c r="V449" s="18">
        <v>0.0</v>
      </c>
      <c r="W449" s="18">
        <v>0.0</v>
      </c>
      <c r="X449" s="18">
        <v>0.0</v>
      </c>
      <c r="Y449" s="18">
        <v>0.0</v>
      </c>
      <c r="Z449" s="18">
        <v>0.503704</v>
      </c>
      <c r="AA449" s="18">
        <v>0.507152</v>
      </c>
      <c r="AB449" s="18">
        <v>0.608023</v>
      </c>
      <c r="AC449" s="18">
        <v>0.6</v>
      </c>
      <c r="AD449" s="18">
        <v>0.0</v>
      </c>
      <c r="AE449" s="18">
        <v>0.0</v>
      </c>
      <c r="AF449" s="18">
        <v>0.0</v>
      </c>
      <c r="AG449" s="18">
        <v>0.0</v>
      </c>
      <c r="AH449" s="18">
        <v>2.223929</v>
      </c>
      <c r="AI449" s="18">
        <v>3.510248</v>
      </c>
      <c r="AJ449" s="18">
        <v>5.382914</v>
      </c>
      <c r="AK449" s="18">
        <v>1.329015</v>
      </c>
      <c r="AL449" s="19" t="s">
        <v>58</v>
      </c>
      <c r="AM449" s="19"/>
      <c r="AN449" s="19"/>
      <c r="AO449" s="19"/>
      <c r="AP449" s="19"/>
      <c r="AQ449" s="19"/>
    </row>
    <row r="450" hidden="1">
      <c r="A450" s="22" t="s">
        <v>1566</v>
      </c>
      <c r="B450" s="22" t="s">
        <v>1581</v>
      </c>
      <c r="C450" s="22" t="s">
        <v>1551</v>
      </c>
      <c r="D450" s="22" t="s">
        <v>1582</v>
      </c>
      <c r="E450" s="22" t="s">
        <v>72</v>
      </c>
      <c r="F450" s="18">
        <v>0.0</v>
      </c>
      <c r="G450" s="18">
        <v>0.0</v>
      </c>
      <c r="H450" s="18">
        <v>0.0</v>
      </c>
      <c r="I450" s="18">
        <v>0.0</v>
      </c>
      <c r="J450" s="18">
        <v>0.0</v>
      </c>
      <c r="K450" s="18">
        <v>0.0</v>
      </c>
      <c r="L450" s="18">
        <v>0.0</v>
      </c>
      <c r="M450" s="18">
        <v>0.0</v>
      </c>
      <c r="N450" s="18">
        <v>0.0</v>
      </c>
      <c r="O450" s="18">
        <v>0.0</v>
      </c>
      <c r="P450" s="18">
        <v>0.0</v>
      </c>
      <c r="Q450" s="18">
        <v>0.0</v>
      </c>
      <c r="R450" s="18">
        <v>0.0</v>
      </c>
      <c r="S450" s="18">
        <v>0.0</v>
      </c>
      <c r="T450" s="18">
        <v>0.0</v>
      </c>
      <c r="U450" s="18">
        <v>0.0</v>
      </c>
      <c r="V450" s="18">
        <v>0.0</v>
      </c>
      <c r="W450" s="18">
        <v>0.0</v>
      </c>
      <c r="X450" s="18">
        <v>0.0</v>
      </c>
      <c r="Y450" s="18">
        <v>0.0</v>
      </c>
      <c r="Z450" s="18">
        <v>0.507407</v>
      </c>
      <c r="AA450" s="18">
        <v>0.507407</v>
      </c>
      <c r="AB450" s="18">
        <v>0.253704</v>
      </c>
      <c r="AC450" s="18">
        <v>0.0</v>
      </c>
      <c r="AD450" s="18">
        <v>3.251716</v>
      </c>
      <c r="AE450" s="18">
        <v>3.615655</v>
      </c>
      <c r="AF450" s="18">
        <v>3.043352</v>
      </c>
      <c r="AG450" s="18">
        <v>2.273497</v>
      </c>
      <c r="AH450" s="18">
        <v>2.223929</v>
      </c>
      <c r="AI450" s="18">
        <v>3.510248</v>
      </c>
      <c r="AJ450" s="18">
        <v>5.382914</v>
      </c>
      <c r="AK450" s="18">
        <v>1.329015</v>
      </c>
      <c r="AL450" s="19" t="s">
        <v>58</v>
      </c>
      <c r="AM450" s="19"/>
      <c r="AN450" s="19"/>
      <c r="AO450" s="19"/>
      <c r="AP450" s="19"/>
      <c r="AQ450" s="19"/>
    </row>
    <row r="451" hidden="1">
      <c r="A451" s="22" t="s">
        <v>1558</v>
      </c>
      <c r="B451" s="22" t="s">
        <v>1583</v>
      </c>
      <c r="C451" s="22" t="s">
        <v>1551</v>
      </c>
      <c r="D451" s="22" t="s">
        <v>1582</v>
      </c>
      <c r="E451" s="22" t="s">
        <v>75</v>
      </c>
      <c r="F451" s="18">
        <v>2.0</v>
      </c>
      <c r="G451" s="18">
        <v>0.0</v>
      </c>
      <c r="H451" s="18">
        <v>193.0</v>
      </c>
      <c r="I451" s="18">
        <v>0.0</v>
      </c>
      <c r="J451" s="18">
        <v>0.428571</v>
      </c>
      <c r="K451" s="18">
        <v>0.507407</v>
      </c>
      <c r="L451" s="18">
        <v>0.508537</v>
      </c>
      <c r="M451" s="18">
        <v>0.507407</v>
      </c>
      <c r="N451" s="18">
        <v>1.0</v>
      </c>
      <c r="O451" s="18">
        <v>0.507407</v>
      </c>
      <c r="P451" s="18">
        <v>0.507407</v>
      </c>
      <c r="Q451" s="18">
        <v>0.507407</v>
      </c>
      <c r="R451" s="18">
        <v>0.507407</v>
      </c>
      <c r="S451" s="18">
        <v>0.507407</v>
      </c>
      <c r="T451" s="18">
        <v>0.507407</v>
      </c>
      <c r="U451" s="18">
        <v>0.507407</v>
      </c>
      <c r="V451" s="18">
        <v>0.507407</v>
      </c>
      <c r="W451" s="18">
        <v>0.507407</v>
      </c>
      <c r="X451" s="18">
        <v>0.507407</v>
      </c>
      <c r="Y451" s="18">
        <v>0.507407</v>
      </c>
      <c r="Z451" s="18">
        <v>0.507407</v>
      </c>
      <c r="AA451" s="18">
        <v>0.507407</v>
      </c>
      <c r="AB451" s="18">
        <v>0.253704</v>
      </c>
      <c r="AC451" s="18">
        <v>0.0</v>
      </c>
      <c r="AD451" s="18">
        <v>1.667552</v>
      </c>
      <c r="AE451" s="18">
        <v>1.667552</v>
      </c>
      <c r="AF451" s="18">
        <v>4.679928</v>
      </c>
      <c r="AG451" s="18">
        <v>2.79282</v>
      </c>
      <c r="AH451" s="18">
        <v>2.223929</v>
      </c>
      <c r="AI451" s="18">
        <v>3.510248</v>
      </c>
      <c r="AJ451" s="18">
        <v>5.382914</v>
      </c>
      <c r="AK451" s="18">
        <v>1.329015</v>
      </c>
      <c r="AL451" s="19" t="s">
        <v>58</v>
      </c>
      <c r="AM451" s="19"/>
      <c r="AN451" s="19"/>
      <c r="AO451" s="19"/>
      <c r="AP451" s="19"/>
      <c r="AQ451" s="19"/>
    </row>
    <row r="452" hidden="1">
      <c r="A452" s="22" t="s">
        <v>1549</v>
      </c>
      <c r="B452" s="22" t="s">
        <v>1584</v>
      </c>
      <c r="C452" s="22" t="s">
        <v>1551</v>
      </c>
      <c r="D452" s="22" t="s">
        <v>1582</v>
      </c>
      <c r="E452" s="22" t="s">
        <v>60</v>
      </c>
      <c r="F452" s="18">
        <v>5.0</v>
      </c>
      <c r="G452" s="18">
        <v>1.0</v>
      </c>
      <c r="H452" s="18">
        <v>314.0</v>
      </c>
      <c r="I452" s="18">
        <v>63.0</v>
      </c>
      <c r="J452" s="18">
        <v>0.0</v>
      </c>
      <c r="K452" s="18">
        <v>0.0</v>
      </c>
      <c r="L452" s="18">
        <v>0.0</v>
      </c>
      <c r="M452" s="18">
        <v>0.0</v>
      </c>
      <c r="N452" s="18">
        <v>0.0</v>
      </c>
      <c r="O452" s="18">
        <v>0.0</v>
      </c>
      <c r="P452" s="18">
        <v>0.0</v>
      </c>
      <c r="Q452" s="18">
        <v>0.0</v>
      </c>
      <c r="R452" s="18">
        <v>0.0</v>
      </c>
      <c r="S452" s="18">
        <v>0.0</v>
      </c>
      <c r="T452" s="18">
        <v>0.0</v>
      </c>
      <c r="U452" s="18">
        <v>0.0</v>
      </c>
      <c r="V452" s="18">
        <v>0.0</v>
      </c>
      <c r="W452" s="18">
        <v>0.0</v>
      </c>
      <c r="X452" s="18">
        <v>0.0</v>
      </c>
      <c r="Y452" s="18">
        <v>0.0</v>
      </c>
      <c r="Z452" s="18">
        <v>0.507407</v>
      </c>
      <c r="AA452" s="18">
        <v>0.507407</v>
      </c>
      <c r="AB452" s="18">
        <v>0.253704</v>
      </c>
      <c r="AC452" s="18">
        <v>0.0</v>
      </c>
      <c r="AD452" s="18">
        <v>2.300114</v>
      </c>
      <c r="AE452" s="18">
        <v>2.324953</v>
      </c>
      <c r="AF452" s="18">
        <v>3.562274</v>
      </c>
      <c r="AG452" s="18">
        <v>0.768519</v>
      </c>
      <c r="AH452" s="18">
        <v>2.223929</v>
      </c>
      <c r="AI452" s="18">
        <v>3.510248</v>
      </c>
      <c r="AJ452" s="18">
        <v>5.382914</v>
      </c>
      <c r="AK452" s="18">
        <v>1.329015</v>
      </c>
      <c r="AL452" s="19" t="s">
        <v>58</v>
      </c>
      <c r="AM452" s="19"/>
      <c r="AN452" s="19"/>
      <c r="AO452" s="19"/>
      <c r="AP452" s="19"/>
      <c r="AQ452" s="19"/>
    </row>
    <row r="453" hidden="1">
      <c r="A453" s="22" t="s">
        <v>1561</v>
      </c>
      <c r="B453" s="22" t="s">
        <v>1585</v>
      </c>
      <c r="C453" s="22" t="s">
        <v>1551</v>
      </c>
      <c r="D453" s="22" t="s">
        <v>1582</v>
      </c>
      <c r="E453" s="22" t="s">
        <v>62</v>
      </c>
      <c r="F453" s="18">
        <v>1.0</v>
      </c>
      <c r="G453" s="18">
        <v>1.0</v>
      </c>
      <c r="H453" s="18">
        <v>26.0</v>
      </c>
      <c r="I453" s="18">
        <v>26.0</v>
      </c>
      <c r="J453" s="18">
        <v>0.0</v>
      </c>
      <c r="K453" s="18">
        <v>0.0</v>
      </c>
      <c r="L453" s="18">
        <v>0.0</v>
      </c>
      <c r="M453" s="18">
        <v>0.0</v>
      </c>
      <c r="N453" s="18">
        <v>0.0</v>
      </c>
      <c r="O453" s="18">
        <v>0.0</v>
      </c>
      <c r="P453" s="18">
        <v>0.0</v>
      </c>
      <c r="Q453" s="18">
        <v>0.0</v>
      </c>
      <c r="R453" s="18">
        <v>0.0</v>
      </c>
      <c r="S453" s="18">
        <v>0.0</v>
      </c>
      <c r="T453" s="18">
        <v>0.0</v>
      </c>
      <c r="U453" s="18">
        <v>0.0</v>
      </c>
      <c r="V453" s="18">
        <v>0.0</v>
      </c>
      <c r="W453" s="18">
        <v>0.0</v>
      </c>
      <c r="X453" s="18">
        <v>0.0</v>
      </c>
      <c r="Y453" s="18">
        <v>0.0</v>
      </c>
      <c r="Z453" s="18">
        <v>0.507407</v>
      </c>
      <c r="AA453" s="18">
        <v>0.507407</v>
      </c>
      <c r="AB453" s="18">
        <v>0.253704</v>
      </c>
      <c r="AC453" s="18">
        <v>0.0</v>
      </c>
      <c r="AD453" s="18">
        <v>0.0</v>
      </c>
      <c r="AE453" s="18">
        <v>0.0</v>
      </c>
      <c r="AF453" s="18">
        <v>0.0</v>
      </c>
      <c r="AG453" s="18">
        <v>0.0</v>
      </c>
      <c r="AH453" s="18">
        <v>2.223929</v>
      </c>
      <c r="AI453" s="18">
        <v>3.510248</v>
      </c>
      <c r="AJ453" s="18">
        <v>5.382914</v>
      </c>
      <c r="AK453" s="18">
        <v>1.329015</v>
      </c>
      <c r="AL453" s="19" t="s">
        <v>58</v>
      </c>
      <c r="AM453" s="19"/>
      <c r="AN453" s="19"/>
      <c r="AO453" s="19"/>
      <c r="AP453" s="19"/>
      <c r="AQ453" s="19"/>
    </row>
    <row r="454" hidden="1">
      <c r="A454" s="22" t="s">
        <v>1553</v>
      </c>
      <c r="B454" s="22" t="s">
        <v>1586</v>
      </c>
      <c r="C454" s="22" t="s">
        <v>1551</v>
      </c>
      <c r="D454" s="22" t="s">
        <v>1587</v>
      </c>
      <c r="E454" s="22" t="s">
        <v>88</v>
      </c>
      <c r="F454" s="18">
        <v>3.0</v>
      </c>
      <c r="G454" s="18">
        <v>0.0</v>
      </c>
      <c r="H454" s="18">
        <v>1954.0</v>
      </c>
      <c r="I454" s="18">
        <v>0.0</v>
      </c>
      <c r="J454" s="18">
        <v>21.51069</v>
      </c>
      <c r="K454" s="18">
        <v>22.71232</v>
      </c>
      <c r="L454" s="18">
        <v>23.62784</v>
      </c>
      <c r="M454" s="18">
        <v>11.48072</v>
      </c>
      <c r="N454" s="18">
        <v>0.505484</v>
      </c>
      <c r="O454" s="18">
        <v>0.0</v>
      </c>
      <c r="P454" s="18">
        <v>0.0</v>
      </c>
      <c r="Q454" s="18">
        <v>0.0</v>
      </c>
      <c r="R454" s="18">
        <v>11.2316</v>
      </c>
      <c r="S454" s="18">
        <v>11.48072</v>
      </c>
      <c r="T454" s="18">
        <v>11.2316</v>
      </c>
      <c r="U454" s="18">
        <v>11.2316</v>
      </c>
      <c r="V454" s="18">
        <v>11.2316</v>
      </c>
      <c r="W454" s="18">
        <v>11.48072</v>
      </c>
      <c r="X454" s="18">
        <v>11.48072</v>
      </c>
      <c r="Y454" s="18">
        <v>7.570774</v>
      </c>
      <c r="Z454" s="18">
        <v>2.047889</v>
      </c>
      <c r="AA454" s="18">
        <v>3.304323</v>
      </c>
      <c r="AB454" s="18">
        <v>2.906341</v>
      </c>
      <c r="AC454" s="18">
        <v>2.415874</v>
      </c>
      <c r="AD454" s="18">
        <v>11.2316</v>
      </c>
      <c r="AE454" s="18">
        <v>13.43477</v>
      </c>
      <c r="AF454" s="18">
        <v>11.36663</v>
      </c>
      <c r="AG454" s="18">
        <v>7.570774</v>
      </c>
      <c r="AH454" s="18">
        <v>2.223929</v>
      </c>
      <c r="AI454" s="18">
        <v>3.510248</v>
      </c>
      <c r="AJ454" s="18">
        <v>5.382914</v>
      </c>
      <c r="AK454" s="18">
        <v>1.329015</v>
      </c>
      <c r="AL454" s="19" t="s">
        <v>58</v>
      </c>
      <c r="AM454" s="19"/>
      <c r="AN454" s="19"/>
      <c r="AO454" s="19"/>
      <c r="AP454" s="19"/>
      <c r="AQ454" s="19"/>
    </row>
    <row r="455" hidden="1">
      <c r="A455" s="22" t="s">
        <v>1556</v>
      </c>
      <c r="B455" s="22" t="s">
        <v>1588</v>
      </c>
      <c r="C455" s="22" t="s">
        <v>1551</v>
      </c>
      <c r="D455" s="22" t="s">
        <v>1587</v>
      </c>
      <c r="E455" s="17">
        <v>46310.0</v>
      </c>
      <c r="F455" s="18">
        <v>4.0</v>
      </c>
      <c r="G455" s="18">
        <v>0.0</v>
      </c>
      <c r="H455" s="18">
        <v>1140.0</v>
      </c>
      <c r="I455" s="18">
        <v>0.0</v>
      </c>
      <c r="J455" s="18">
        <v>8.056388</v>
      </c>
      <c r="K455" s="18">
        <v>9.663496</v>
      </c>
      <c r="L455" s="18">
        <v>9.232296</v>
      </c>
      <c r="M455" s="18">
        <v>3.733398</v>
      </c>
      <c r="N455" s="18">
        <v>0.38634</v>
      </c>
      <c r="O455" s="18">
        <v>0.309524</v>
      </c>
      <c r="P455" s="18">
        <v>0.309524</v>
      </c>
      <c r="Q455" s="18">
        <v>2.127778</v>
      </c>
      <c r="R455" s="18">
        <v>3.492796</v>
      </c>
      <c r="S455" s="18">
        <v>3.492796</v>
      </c>
      <c r="T455" s="18">
        <v>0.309524</v>
      </c>
      <c r="U455" s="18">
        <v>0.309524</v>
      </c>
      <c r="V455" s="18">
        <v>2.127778</v>
      </c>
      <c r="W455" s="18">
        <v>3.492796</v>
      </c>
      <c r="X455" s="18">
        <v>3.492796</v>
      </c>
      <c r="Y455" s="18">
        <v>2.415874</v>
      </c>
      <c r="Z455" s="18">
        <v>2.047889</v>
      </c>
      <c r="AA455" s="18">
        <v>3.304323</v>
      </c>
      <c r="AB455" s="18">
        <v>2.906341</v>
      </c>
      <c r="AC455" s="18">
        <v>2.415874</v>
      </c>
      <c r="AD455" s="18">
        <v>3.143347</v>
      </c>
      <c r="AE455" s="18">
        <v>3.143347</v>
      </c>
      <c r="AF455" s="18">
        <v>4.48771</v>
      </c>
      <c r="AG455" s="18">
        <v>2.415874</v>
      </c>
      <c r="AH455" s="18">
        <v>2.223929</v>
      </c>
      <c r="AI455" s="18">
        <v>3.510248</v>
      </c>
      <c r="AJ455" s="18">
        <v>5.382914</v>
      </c>
      <c r="AK455" s="18">
        <v>1.329015</v>
      </c>
      <c r="AL455" s="19" t="s">
        <v>58</v>
      </c>
      <c r="AM455" s="19"/>
      <c r="AN455" s="19"/>
      <c r="AO455" s="19"/>
      <c r="AP455" s="19"/>
      <c r="AQ455" s="19"/>
    </row>
    <row r="456" hidden="1">
      <c r="A456" s="22" t="s">
        <v>1566</v>
      </c>
      <c r="B456" s="22" t="s">
        <v>1589</v>
      </c>
      <c r="C456" s="22" t="s">
        <v>1551</v>
      </c>
      <c r="D456" s="22" t="s">
        <v>1587</v>
      </c>
      <c r="E456" s="22" t="s">
        <v>72</v>
      </c>
      <c r="F456" s="18">
        <v>3.0</v>
      </c>
      <c r="G456" s="18">
        <v>0.0</v>
      </c>
      <c r="H456" s="18">
        <v>740.0</v>
      </c>
      <c r="I456" s="18">
        <v>0.0</v>
      </c>
      <c r="J456" s="18">
        <v>3.791708</v>
      </c>
      <c r="K456" s="18">
        <v>4.546995</v>
      </c>
      <c r="L456" s="18">
        <v>4.639097</v>
      </c>
      <c r="M456" s="18">
        <v>4.546995</v>
      </c>
      <c r="N456" s="18">
        <v>1.0</v>
      </c>
      <c r="O456" s="18">
        <v>0.0</v>
      </c>
      <c r="P456" s="18">
        <v>0.0</v>
      </c>
      <c r="Q456" s="18">
        <v>0.0</v>
      </c>
      <c r="R456" s="18">
        <v>4.546995</v>
      </c>
      <c r="S456" s="18">
        <v>4.546995</v>
      </c>
      <c r="T456" s="18">
        <v>4.546995</v>
      </c>
      <c r="U456" s="18">
        <v>4.546995</v>
      </c>
      <c r="V456" s="18">
        <v>4.546995</v>
      </c>
      <c r="W456" s="18">
        <v>4.546995</v>
      </c>
      <c r="X456" s="18">
        <v>4.546995</v>
      </c>
      <c r="Y456" s="18">
        <v>2.273497</v>
      </c>
      <c r="Z456" s="18">
        <v>2.047889</v>
      </c>
      <c r="AA456" s="18">
        <v>3.304323</v>
      </c>
      <c r="AB456" s="18">
        <v>2.906341</v>
      </c>
      <c r="AC456" s="18">
        <v>2.415874</v>
      </c>
      <c r="AD456" s="18">
        <v>3.251716</v>
      </c>
      <c r="AE456" s="18">
        <v>3.615655</v>
      </c>
      <c r="AF456" s="18">
        <v>3.043352</v>
      </c>
      <c r="AG456" s="18">
        <v>2.273497</v>
      </c>
      <c r="AH456" s="18">
        <v>2.223929</v>
      </c>
      <c r="AI456" s="18">
        <v>3.510248</v>
      </c>
      <c r="AJ456" s="18">
        <v>5.382914</v>
      </c>
      <c r="AK456" s="18">
        <v>1.329015</v>
      </c>
      <c r="AL456" s="19" t="s">
        <v>58</v>
      </c>
      <c r="AM456" s="19"/>
      <c r="AN456" s="19"/>
      <c r="AO456" s="19"/>
      <c r="AP456" s="19"/>
      <c r="AQ456" s="19"/>
    </row>
    <row r="457" hidden="1">
      <c r="A457" s="22" t="s">
        <v>1558</v>
      </c>
      <c r="B457" s="22" t="s">
        <v>1590</v>
      </c>
      <c r="C457" s="22" t="s">
        <v>1551</v>
      </c>
      <c r="D457" s="22" t="s">
        <v>1587</v>
      </c>
      <c r="E457" s="22" t="s">
        <v>75</v>
      </c>
      <c r="F457" s="18">
        <v>3.0</v>
      </c>
      <c r="G457" s="18">
        <v>0.0</v>
      </c>
      <c r="H457" s="18">
        <v>988.0</v>
      </c>
      <c r="I457" s="18">
        <v>0.0</v>
      </c>
      <c r="J457" s="18">
        <v>9.7331</v>
      </c>
      <c r="K457" s="18">
        <v>8.37846</v>
      </c>
      <c r="L457" s="18">
        <v>7.571997</v>
      </c>
      <c r="M457" s="18">
        <v>5.309963</v>
      </c>
      <c r="N457" s="18">
        <v>0.633764</v>
      </c>
      <c r="O457" s="18">
        <v>0.6</v>
      </c>
      <c r="P457" s="18">
        <v>0.6</v>
      </c>
      <c r="Q457" s="18">
        <v>0.6</v>
      </c>
      <c r="R457" s="18">
        <v>2.468497</v>
      </c>
      <c r="S457" s="18">
        <v>5.309963</v>
      </c>
      <c r="T457" s="18">
        <v>0.6</v>
      </c>
      <c r="U457" s="18">
        <v>0.6</v>
      </c>
      <c r="V457" s="18">
        <v>0.6</v>
      </c>
      <c r="W457" s="18">
        <v>2.468497</v>
      </c>
      <c r="X457" s="18">
        <v>5.309963</v>
      </c>
      <c r="Y457" s="18">
        <v>2.79282</v>
      </c>
      <c r="Z457" s="18">
        <v>2.047889</v>
      </c>
      <c r="AA457" s="18">
        <v>3.304323</v>
      </c>
      <c r="AB457" s="18">
        <v>2.906341</v>
      </c>
      <c r="AC457" s="18">
        <v>2.415874</v>
      </c>
      <c r="AD457" s="18">
        <v>1.667552</v>
      </c>
      <c r="AE457" s="18">
        <v>1.667552</v>
      </c>
      <c r="AF457" s="18">
        <v>4.679928</v>
      </c>
      <c r="AG457" s="18">
        <v>2.79282</v>
      </c>
      <c r="AH457" s="18">
        <v>2.223929</v>
      </c>
      <c r="AI457" s="18">
        <v>3.510248</v>
      </c>
      <c r="AJ457" s="18">
        <v>5.382914</v>
      </c>
      <c r="AK457" s="18">
        <v>1.329015</v>
      </c>
      <c r="AL457" s="19" t="s">
        <v>58</v>
      </c>
      <c r="AM457" s="19"/>
      <c r="AN457" s="19"/>
      <c r="AO457" s="19"/>
      <c r="AP457" s="19"/>
      <c r="AQ457" s="19"/>
    </row>
    <row r="458" hidden="1">
      <c r="A458" s="22" t="s">
        <v>1549</v>
      </c>
      <c r="B458" s="22" t="s">
        <v>1591</v>
      </c>
      <c r="C458" s="22" t="s">
        <v>1551</v>
      </c>
      <c r="D458" s="22" t="s">
        <v>1587</v>
      </c>
      <c r="E458" s="22" t="s">
        <v>60</v>
      </c>
      <c r="F458" s="18">
        <v>9.0</v>
      </c>
      <c r="G458" s="18">
        <v>0.0</v>
      </c>
      <c r="H458" s="18">
        <v>2119.0</v>
      </c>
      <c r="I458" s="18">
        <v>0.0</v>
      </c>
      <c r="J458" s="18">
        <v>19.03765</v>
      </c>
      <c r="K458" s="18">
        <v>19.76899</v>
      </c>
      <c r="L458" s="18">
        <v>19.20978</v>
      </c>
      <c r="M458" s="18">
        <v>11.99465</v>
      </c>
      <c r="N458" s="18">
        <v>0.60674</v>
      </c>
      <c r="O458" s="18">
        <v>0.033333</v>
      </c>
      <c r="P458" s="18">
        <v>0.233333</v>
      </c>
      <c r="Q458" s="18">
        <v>0.510764</v>
      </c>
      <c r="R458" s="18">
        <v>1.949455</v>
      </c>
      <c r="S458" s="18">
        <v>2.300114</v>
      </c>
      <c r="T458" s="18">
        <v>0.033333</v>
      </c>
      <c r="U458" s="18">
        <v>0.233333</v>
      </c>
      <c r="V458" s="18">
        <v>0.510764</v>
      </c>
      <c r="W458" s="18">
        <v>1.949455</v>
      </c>
      <c r="X458" s="18">
        <v>2.300114</v>
      </c>
      <c r="Y458" s="18">
        <v>2.196555</v>
      </c>
      <c r="Z458" s="18">
        <v>2.047889</v>
      </c>
      <c r="AA458" s="18">
        <v>3.304323</v>
      </c>
      <c r="AB458" s="18">
        <v>2.906341</v>
      </c>
      <c r="AC458" s="18">
        <v>2.415874</v>
      </c>
      <c r="AD458" s="18">
        <v>2.300114</v>
      </c>
      <c r="AE458" s="18">
        <v>2.324953</v>
      </c>
      <c r="AF458" s="18">
        <v>3.562274</v>
      </c>
      <c r="AG458" s="18">
        <v>0.768519</v>
      </c>
      <c r="AH458" s="18">
        <v>2.223929</v>
      </c>
      <c r="AI458" s="18">
        <v>3.510248</v>
      </c>
      <c r="AJ458" s="18">
        <v>5.382914</v>
      </c>
      <c r="AK458" s="18">
        <v>1.329015</v>
      </c>
      <c r="AL458" s="19" t="s">
        <v>58</v>
      </c>
      <c r="AM458" s="19"/>
      <c r="AN458" s="19"/>
      <c r="AO458" s="19"/>
      <c r="AP458" s="19"/>
      <c r="AQ458" s="19"/>
    </row>
    <row r="459" hidden="1">
      <c r="A459" s="22" t="s">
        <v>1570</v>
      </c>
      <c r="B459" s="22" t="s">
        <v>1592</v>
      </c>
      <c r="C459" s="22" t="s">
        <v>1551</v>
      </c>
      <c r="D459" s="22" t="s">
        <v>1587</v>
      </c>
      <c r="E459" s="20">
        <v>46300.0</v>
      </c>
      <c r="F459" s="18">
        <v>8.0</v>
      </c>
      <c r="G459" s="18">
        <v>0.0</v>
      </c>
      <c r="H459" s="18">
        <v>4332.0</v>
      </c>
      <c r="I459" s="18">
        <v>0.0</v>
      </c>
      <c r="J459" s="18">
        <v>47.98315</v>
      </c>
      <c r="K459" s="18">
        <v>48.27705</v>
      </c>
      <c r="L459" s="18">
        <v>46.26337</v>
      </c>
      <c r="M459" s="18">
        <v>23.95382</v>
      </c>
      <c r="N459" s="18">
        <v>0.496174</v>
      </c>
      <c r="O459" s="18">
        <v>2.614559</v>
      </c>
      <c r="P459" s="18">
        <v>3.21958</v>
      </c>
      <c r="Q459" s="18">
        <v>3.304323</v>
      </c>
      <c r="R459" s="18">
        <v>5.38276</v>
      </c>
      <c r="S459" s="18">
        <v>5.572108</v>
      </c>
      <c r="T459" s="18">
        <v>2.614559</v>
      </c>
      <c r="U459" s="18">
        <v>3.21958</v>
      </c>
      <c r="V459" s="18">
        <v>3.304323</v>
      </c>
      <c r="W459" s="18">
        <v>5.38276</v>
      </c>
      <c r="X459" s="18">
        <v>5.572108</v>
      </c>
      <c r="Y459" s="18">
        <v>6.034631</v>
      </c>
      <c r="Z459" s="18">
        <v>2.047889</v>
      </c>
      <c r="AA459" s="18">
        <v>3.304323</v>
      </c>
      <c r="AB459" s="18">
        <v>2.906341</v>
      </c>
      <c r="AC459" s="18">
        <v>2.415874</v>
      </c>
      <c r="AD459" s="18">
        <v>5.300536</v>
      </c>
      <c r="AE459" s="18">
        <v>5.572108</v>
      </c>
      <c r="AF459" s="18">
        <v>9.893238</v>
      </c>
      <c r="AG459" s="18">
        <v>12.67952</v>
      </c>
      <c r="AH459" s="18">
        <v>2.223929</v>
      </c>
      <c r="AI459" s="18">
        <v>3.510248</v>
      </c>
      <c r="AJ459" s="18">
        <v>5.382914</v>
      </c>
      <c r="AK459" s="18">
        <v>1.329015</v>
      </c>
      <c r="AL459" s="19" t="s">
        <v>58</v>
      </c>
      <c r="AM459" s="19"/>
      <c r="AN459" s="19"/>
      <c r="AO459" s="19"/>
      <c r="AP459" s="19"/>
      <c r="AQ459" s="19"/>
    </row>
    <row r="460" hidden="1">
      <c r="A460" s="22" t="s">
        <v>1561</v>
      </c>
      <c r="B460" s="22" t="s">
        <v>1593</v>
      </c>
      <c r="C460" s="22" t="s">
        <v>1551</v>
      </c>
      <c r="D460" s="22" t="s">
        <v>1587</v>
      </c>
      <c r="E460" s="22" t="s">
        <v>62</v>
      </c>
      <c r="F460" s="18">
        <v>9.0</v>
      </c>
      <c r="G460" s="18">
        <v>9.0</v>
      </c>
      <c r="H460" s="18">
        <v>513.0</v>
      </c>
      <c r="I460" s="18">
        <v>513.0</v>
      </c>
      <c r="J460" s="18">
        <v>0.0</v>
      </c>
      <c r="K460" s="18">
        <v>0.0</v>
      </c>
      <c r="L460" s="18">
        <v>0.0</v>
      </c>
      <c r="M460" s="18">
        <v>0.0</v>
      </c>
      <c r="N460" s="18">
        <v>0.0</v>
      </c>
      <c r="O460" s="18">
        <v>0.0</v>
      </c>
      <c r="P460" s="18">
        <v>0.0</v>
      </c>
      <c r="Q460" s="18">
        <v>0.0</v>
      </c>
      <c r="R460" s="18">
        <v>0.0</v>
      </c>
      <c r="S460" s="18">
        <v>0.0</v>
      </c>
      <c r="T460" s="18">
        <v>0.0</v>
      </c>
      <c r="U460" s="18">
        <v>0.0</v>
      </c>
      <c r="V460" s="18">
        <v>0.0</v>
      </c>
      <c r="W460" s="18">
        <v>0.0</v>
      </c>
      <c r="X460" s="18">
        <v>0.0</v>
      </c>
      <c r="Y460" s="18">
        <v>0.0</v>
      </c>
      <c r="Z460" s="18">
        <v>2.047889</v>
      </c>
      <c r="AA460" s="18">
        <v>3.304323</v>
      </c>
      <c r="AB460" s="18">
        <v>2.906341</v>
      </c>
      <c r="AC460" s="18">
        <v>2.415874</v>
      </c>
      <c r="AD460" s="18">
        <v>0.0</v>
      </c>
      <c r="AE460" s="18">
        <v>0.0</v>
      </c>
      <c r="AF460" s="18">
        <v>0.0</v>
      </c>
      <c r="AG460" s="18">
        <v>0.0</v>
      </c>
      <c r="AH460" s="18">
        <v>2.223929</v>
      </c>
      <c r="AI460" s="18">
        <v>3.510248</v>
      </c>
      <c r="AJ460" s="18">
        <v>5.382914</v>
      </c>
      <c r="AK460" s="18">
        <v>1.329015</v>
      </c>
      <c r="AL460" s="19" t="s">
        <v>58</v>
      </c>
      <c r="AM460" s="19"/>
      <c r="AN460" s="19"/>
      <c r="AO460" s="19"/>
      <c r="AP460" s="19"/>
      <c r="AQ460" s="19"/>
    </row>
    <row r="461" hidden="1">
      <c r="A461" s="22" t="s">
        <v>216</v>
      </c>
      <c r="B461" s="22" t="s">
        <v>227</v>
      </c>
      <c r="C461" s="22" t="s">
        <v>206</v>
      </c>
      <c r="D461" s="22" t="s">
        <v>228</v>
      </c>
      <c r="E461" s="22" t="s">
        <v>62</v>
      </c>
      <c r="F461" s="18">
        <v>0.0</v>
      </c>
      <c r="G461" s="18">
        <v>0.0</v>
      </c>
      <c r="H461" s="18">
        <v>0.0</v>
      </c>
      <c r="I461" s="18">
        <v>0.0</v>
      </c>
      <c r="J461" s="18">
        <v>0.0</v>
      </c>
      <c r="K461" s="18">
        <v>0.0</v>
      </c>
      <c r="L461" s="18">
        <v>0.0</v>
      </c>
      <c r="M461" s="18">
        <v>0.0</v>
      </c>
      <c r="N461" s="18">
        <v>0.0</v>
      </c>
      <c r="O461" s="18">
        <v>0.0</v>
      </c>
      <c r="P461" s="18">
        <v>0.0</v>
      </c>
      <c r="Q461" s="18">
        <v>0.0</v>
      </c>
      <c r="R461" s="18">
        <v>0.0</v>
      </c>
      <c r="S461" s="18">
        <v>0.0</v>
      </c>
      <c r="T461" s="18">
        <v>0.0</v>
      </c>
      <c r="U461" s="18">
        <v>0.0</v>
      </c>
      <c r="V461" s="18">
        <v>0.0</v>
      </c>
      <c r="W461" s="18">
        <v>0.0</v>
      </c>
      <c r="X461" s="18">
        <v>0.0</v>
      </c>
      <c r="Y461" s="18">
        <v>0.0</v>
      </c>
      <c r="Z461" s="18">
        <v>0.0</v>
      </c>
      <c r="AA461" s="18">
        <v>0.0</v>
      </c>
      <c r="AB461" s="18">
        <v>0.0</v>
      </c>
      <c r="AC461" s="18">
        <v>0.0</v>
      </c>
      <c r="AD461" s="18">
        <v>0.0</v>
      </c>
      <c r="AE461" s="18">
        <v>0.0</v>
      </c>
      <c r="AF461" s="18">
        <v>0.0</v>
      </c>
      <c r="AG461" s="18">
        <v>0.0</v>
      </c>
      <c r="AH461" s="18">
        <v>1.799201</v>
      </c>
      <c r="AI461" s="18">
        <v>3.762862</v>
      </c>
      <c r="AJ461" s="18">
        <v>6.908866</v>
      </c>
      <c r="AK461" s="18">
        <v>2.312813</v>
      </c>
      <c r="AL461" s="19" t="s">
        <v>58</v>
      </c>
      <c r="AM461" s="19"/>
      <c r="AN461" s="19"/>
      <c r="AO461" s="19"/>
      <c r="AP461" s="19"/>
      <c r="AQ461" s="19"/>
    </row>
    <row r="462" hidden="1">
      <c r="A462" s="22" t="s">
        <v>661</v>
      </c>
      <c r="B462" s="22" t="s">
        <v>670</v>
      </c>
      <c r="C462" s="22" t="s">
        <v>662</v>
      </c>
      <c r="D462" s="22" t="s">
        <v>671</v>
      </c>
      <c r="E462" s="22" t="s">
        <v>88</v>
      </c>
      <c r="F462" s="18">
        <v>5.0</v>
      </c>
      <c r="G462" s="18">
        <v>2.0</v>
      </c>
      <c r="H462" s="18">
        <v>1776.0</v>
      </c>
      <c r="I462" s="18">
        <v>7.0</v>
      </c>
      <c r="J462" s="18">
        <v>26.99894</v>
      </c>
      <c r="K462" s="18">
        <v>27.51717</v>
      </c>
      <c r="L462" s="18">
        <v>27.55213</v>
      </c>
      <c r="M462" s="18">
        <v>27.51717</v>
      </c>
      <c r="N462" s="18">
        <v>1.0</v>
      </c>
      <c r="O462" s="18">
        <v>0.0</v>
      </c>
      <c r="P462" s="18">
        <v>0.0</v>
      </c>
      <c r="Q462" s="18">
        <v>0.0</v>
      </c>
      <c r="R462" s="18">
        <v>0.0</v>
      </c>
      <c r="S462" s="18">
        <v>0.0</v>
      </c>
      <c r="T462" s="18">
        <v>27.51717</v>
      </c>
      <c r="U462" s="18">
        <v>27.51717</v>
      </c>
      <c r="V462" s="18">
        <v>27.51717</v>
      </c>
      <c r="W462" s="18">
        <v>27.51717</v>
      </c>
      <c r="X462" s="18">
        <v>27.51717</v>
      </c>
      <c r="Y462" s="18">
        <v>3.439646</v>
      </c>
      <c r="Z462" s="18">
        <v>0.75</v>
      </c>
      <c r="AA462" s="18">
        <v>4.111386</v>
      </c>
      <c r="AB462" s="18">
        <v>4.475397</v>
      </c>
      <c r="AC462" s="18">
        <v>1.685373</v>
      </c>
      <c r="AD462" s="18">
        <v>0.333333</v>
      </c>
      <c r="AE462" s="18">
        <v>10.21115</v>
      </c>
      <c r="AF462" s="18">
        <v>9.336722</v>
      </c>
      <c r="AG462" s="18">
        <v>3.439646</v>
      </c>
      <c r="AH462" s="18">
        <v>1.84238</v>
      </c>
      <c r="AI462" s="18">
        <v>3.88987</v>
      </c>
      <c r="AJ462" s="18">
        <v>6.004494</v>
      </c>
      <c r="AK462" s="18">
        <v>2.750256</v>
      </c>
      <c r="AL462" s="19" t="s">
        <v>58</v>
      </c>
      <c r="AM462" s="19"/>
      <c r="AN462" s="19"/>
      <c r="AO462" s="19"/>
      <c r="AP462" s="19"/>
      <c r="AQ462" s="19"/>
    </row>
    <row r="463" hidden="1">
      <c r="A463" s="22" t="s">
        <v>663</v>
      </c>
      <c r="B463" s="22" t="s">
        <v>672</v>
      </c>
      <c r="C463" s="22" t="s">
        <v>662</v>
      </c>
      <c r="D463" s="22" t="s">
        <v>671</v>
      </c>
      <c r="E463" s="17">
        <v>46310.0</v>
      </c>
      <c r="F463" s="18">
        <v>2.0</v>
      </c>
      <c r="G463" s="18">
        <v>0.0</v>
      </c>
      <c r="H463" s="18">
        <v>918.0</v>
      </c>
      <c r="I463" s="18">
        <v>0.0</v>
      </c>
      <c r="J463" s="18">
        <v>11.56768</v>
      </c>
      <c r="K463" s="18">
        <v>10.43596</v>
      </c>
      <c r="L463" s="18">
        <v>10.63238</v>
      </c>
      <c r="M463" s="18">
        <v>10.43596</v>
      </c>
      <c r="N463" s="18">
        <v>1.0</v>
      </c>
      <c r="O463" s="18">
        <v>0.0</v>
      </c>
      <c r="P463" s="18">
        <v>0.0</v>
      </c>
      <c r="Q463" s="18">
        <v>0.0</v>
      </c>
      <c r="R463" s="18">
        <v>10.43596</v>
      </c>
      <c r="S463" s="18">
        <v>10.43596</v>
      </c>
      <c r="T463" s="18">
        <v>10.43596</v>
      </c>
      <c r="U463" s="18">
        <v>10.43596</v>
      </c>
      <c r="V463" s="18">
        <v>10.43596</v>
      </c>
      <c r="W463" s="18">
        <v>10.43596</v>
      </c>
      <c r="X463" s="18">
        <v>10.43596</v>
      </c>
      <c r="Y463" s="18">
        <v>5.217982</v>
      </c>
      <c r="Z463" s="18">
        <v>0.75</v>
      </c>
      <c r="AA463" s="18">
        <v>4.111386</v>
      </c>
      <c r="AB463" s="18">
        <v>4.475397</v>
      </c>
      <c r="AC463" s="18">
        <v>1.685373</v>
      </c>
      <c r="AD463" s="18">
        <v>4.205608</v>
      </c>
      <c r="AE463" s="18">
        <v>5.161577</v>
      </c>
      <c r="AF463" s="18">
        <v>8.359847</v>
      </c>
      <c r="AG463" s="18">
        <v>6.758051</v>
      </c>
      <c r="AH463" s="18">
        <v>1.84238</v>
      </c>
      <c r="AI463" s="18">
        <v>3.88987</v>
      </c>
      <c r="AJ463" s="18">
        <v>6.004494</v>
      </c>
      <c r="AK463" s="18">
        <v>2.750256</v>
      </c>
      <c r="AL463" s="19" t="s">
        <v>58</v>
      </c>
      <c r="AM463" s="19"/>
      <c r="AN463" s="19"/>
      <c r="AO463" s="19"/>
      <c r="AP463" s="19"/>
      <c r="AQ463" s="19"/>
    </row>
    <row r="464" hidden="1">
      <c r="A464" s="22" t="s">
        <v>673</v>
      </c>
      <c r="B464" s="22" t="s">
        <v>674</v>
      </c>
      <c r="C464" s="22" t="s">
        <v>662</v>
      </c>
      <c r="D464" s="22" t="s">
        <v>671</v>
      </c>
      <c r="E464" s="22" t="s">
        <v>72</v>
      </c>
      <c r="F464" s="18">
        <v>6.0</v>
      </c>
      <c r="G464" s="18">
        <v>0.0</v>
      </c>
      <c r="H464" s="18">
        <v>942.0</v>
      </c>
      <c r="I464" s="18">
        <v>0.0</v>
      </c>
      <c r="J464" s="18">
        <v>7.500627</v>
      </c>
      <c r="K464" s="18">
        <v>6.741492</v>
      </c>
      <c r="L464" s="18">
        <v>7.468902</v>
      </c>
      <c r="M464" s="18">
        <v>2.286374</v>
      </c>
      <c r="N464" s="18">
        <v>0.33915</v>
      </c>
      <c r="O464" s="18">
        <v>0.652684</v>
      </c>
      <c r="P464" s="18">
        <v>0.652684</v>
      </c>
      <c r="Q464" s="18">
        <v>1.611527</v>
      </c>
      <c r="R464" s="18">
        <v>2.190907</v>
      </c>
      <c r="S464" s="18">
        <v>2.190907</v>
      </c>
      <c r="T464" s="18">
        <v>0.652684</v>
      </c>
      <c r="U464" s="18">
        <v>0.652684</v>
      </c>
      <c r="V464" s="18">
        <v>1.611527</v>
      </c>
      <c r="W464" s="18">
        <v>2.190907</v>
      </c>
      <c r="X464" s="18">
        <v>2.190907</v>
      </c>
      <c r="Y464" s="18">
        <v>1.685373</v>
      </c>
      <c r="Z464" s="18">
        <v>0.75</v>
      </c>
      <c r="AA464" s="18">
        <v>4.111386</v>
      </c>
      <c r="AB464" s="18">
        <v>4.475397</v>
      </c>
      <c r="AC464" s="18">
        <v>1.685373</v>
      </c>
      <c r="AD464" s="18">
        <v>2.89835</v>
      </c>
      <c r="AE464" s="18">
        <v>3.596015</v>
      </c>
      <c r="AF464" s="18">
        <v>4.777328</v>
      </c>
      <c r="AG464" s="18">
        <v>4.325593</v>
      </c>
      <c r="AH464" s="18">
        <v>1.84238</v>
      </c>
      <c r="AI464" s="18">
        <v>3.88987</v>
      </c>
      <c r="AJ464" s="18">
        <v>6.004494</v>
      </c>
      <c r="AK464" s="18">
        <v>2.750256</v>
      </c>
      <c r="AL464" s="19" t="s">
        <v>58</v>
      </c>
      <c r="AM464" s="19"/>
      <c r="AN464" s="19"/>
      <c r="AO464" s="19"/>
      <c r="AP464" s="19"/>
      <c r="AQ464" s="19"/>
    </row>
    <row r="465" hidden="1">
      <c r="A465" s="22" t="s">
        <v>665</v>
      </c>
      <c r="B465" s="22" t="s">
        <v>675</v>
      </c>
      <c r="C465" s="22" t="s">
        <v>662</v>
      </c>
      <c r="D465" s="22" t="s">
        <v>671</v>
      </c>
      <c r="E465" s="22" t="s">
        <v>75</v>
      </c>
      <c r="F465" s="18">
        <v>2.0</v>
      </c>
      <c r="G465" s="18">
        <v>0.0</v>
      </c>
      <c r="H465" s="18">
        <v>84.0</v>
      </c>
      <c r="I465" s="18">
        <v>0.0</v>
      </c>
      <c r="J465" s="18">
        <v>0.0</v>
      </c>
      <c r="K465" s="18">
        <v>0.0</v>
      </c>
      <c r="L465" s="18">
        <v>0.0</v>
      </c>
      <c r="M465" s="18">
        <v>0.0</v>
      </c>
      <c r="N465" s="18">
        <v>0.0</v>
      </c>
      <c r="O465" s="18">
        <v>0.0</v>
      </c>
      <c r="P465" s="18">
        <v>0.0</v>
      </c>
      <c r="Q465" s="18">
        <v>0.0</v>
      </c>
      <c r="R465" s="18">
        <v>0.0</v>
      </c>
      <c r="S465" s="18">
        <v>0.0</v>
      </c>
      <c r="T465" s="18">
        <v>0.0</v>
      </c>
      <c r="U465" s="18">
        <v>0.0</v>
      </c>
      <c r="V465" s="18">
        <v>0.0</v>
      </c>
      <c r="W465" s="18">
        <v>0.0</v>
      </c>
      <c r="X465" s="18">
        <v>0.0</v>
      </c>
      <c r="Y465" s="18">
        <v>0.0</v>
      </c>
      <c r="Z465" s="18">
        <v>0.75</v>
      </c>
      <c r="AA465" s="18">
        <v>4.111386</v>
      </c>
      <c r="AB465" s="18">
        <v>4.475397</v>
      </c>
      <c r="AC465" s="18">
        <v>1.685373</v>
      </c>
      <c r="AD465" s="18">
        <v>3.368899</v>
      </c>
      <c r="AE465" s="18">
        <v>3.368899</v>
      </c>
      <c r="AF465" s="18">
        <v>7.196168</v>
      </c>
      <c r="AG465" s="18">
        <v>3.654839</v>
      </c>
      <c r="AH465" s="18">
        <v>1.84238</v>
      </c>
      <c r="AI465" s="18">
        <v>3.88987</v>
      </c>
      <c r="AJ465" s="18">
        <v>6.004494</v>
      </c>
      <c r="AK465" s="18">
        <v>2.750256</v>
      </c>
      <c r="AL465" s="19" t="s">
        <v>58</v>
      </c>
      <c r="AM465" s="19"/>
      <c r="AN465" s="19"/>
      <c r="AO465" s="19"/>
      <c r="AP465" s="19"/>
      <c r="AQ465" s="19"/>
    </row>
    <row r="466" hidden="1">
      <c r="A466" s="22" t="s">
        <v>666</v>
      </c>
      <c r="B466" s="22" t="s">
        <v>2078</v>
      </c>
      <c r="C466" s="22" t="s">
        <v>662</v>
      </c>
      <c r="D466" s="22" t="s">
        <v>671</v>
      </c>
      <c r="E466" s="22" t="s">
        <v>60</v>
      </c>
      <c r="F466" s="18">
        <v>1.0</v>
      </c>
      <c r="G466" s="18">
        <v>0.0</v>
      </c>
      <c r="H466" s="18">
        <v>69.0</v>
      </c>
      <c r="I466" s="18">
        <v>0.0</v>
      </c>
      <c r="J466" s="18">
        <v>0.0</v>
      </c>
      <c r="K466" s="18">
        <v>0.0</v>
      </c>
      <c r="L466" s="18">
        <v>0.0</v>
      </c>
      <c r="M466" s="18">
        <v>0.0</v>
      </c>
      <c r="N466" s="18">
        <v>0.0</v>
      </c>
      <c r="O466" s="18">
        <v>0.0</v>
      </c>
      <c r="P466" s="18">
        <v>0.0</v>
      </c>
      <c r="Q466" s="18">
        <v>0.0</v>
      </c>
      <c r="R466" s="18">
        <v>0.0</v>
      </c>
      <c r="S466" s="18">
        <v>0.0</v>
      </c>
      <c r="T466" s="18">
        <v>0.0</v>
      </c>
      <c r="U466" s="18">
        <v>0.0</v>
      </c>
      <c r="V466" s="18">
        <v>0.0</v>
      </c>
      <c r="W466" s="18">
        <v>0.0</v>
      </c>
      <c r="X466" s="18">
        <v>0.0</v>
      </c>
      <c r="Y466" s="18">
        <v>0.0</v>
      </c>
      <c r="Z466" s="18">
        <v>0.75</v>
      </c>
      <c r="AA466" s="18">
        <v>4.111386</v>
      </c>
      <c r="AB466" s="18">
        <v>4.475397</v>
      </c>
      <c r="AC466" s="18">
        <v>1.685373</v>
      </c>
      <c r="AD466" s="18">
        <v>1.884501</v>
      </c>
      <c r="AE466" s="18">
        <v>1.884501</v>
      </c>
      <c r="AF466" s="18">
        <v>2.070399</v>
      </c>
      <c r="AG466" s="18">
        <v>1.38883</v>
      </c>
      <c r="AH466" s="18">
        <v>1.84238</v>
      </c>
      <c r="AI466" s="18">
        <v>3.88987</v>
      </c>
      <c r="AJ466" s="18">
        <v>6.004494</v>
      </c>
      <c r="AK466" s="18">
        <v>2.750256</v>
      </c>
      <c r="AL466" s="19" t="s">
        <v>58</v>
      </c>
      <c r="AM466" s="19"/>
      <c r="AN466" s="19"/>
      <c r="AO466" s="19"/>
      <c r="AP466" s="19"/>
      <c r="AQ466" s="19"/>
    </row>
    <row r="467" hidden="1">
      <c r="A467" s="22" t="s">
        <v>668</v>
      </c>
      <c r="B467" s="22" t="s">
        <v>676</v>
      </c>
      <c r="C467" s="22" t="s">
        <v>662</v>
      </c>
      <c r="D467" s="22" t="s">
        <v>671</v>
      </c>
      <c r="E467" s="20">
        <v>46300.0</v>
      </c>
      <c r="F467" s="18">
        <v>6.0</v>
      </c>
      <c r="G467" s="18">
        <v>0.0</v>
      </c>
      <c r="H467" s="18">
        <v>3271.0</v>
      </c>
      <c r="I467" s="18">
        <v>0.0</v>
      </c>
      <c r="J467" s="18">
        <v>64.8217</v>
      </c>
      <c r="K467" s="18">
        <v>62.71492</v>
      </c>
      <c r="L467" s="18">
        <v>68.89736</v>
      </c>
      <c r="M467" s="18">
        <v>40.04059</v>
      </c>
      <c r="N467" s="18">
        <v>0.638454</v>
      </c>
      <c r="O467" s="18">
        <v>0.0</v>
      </c>
      <c r="P467" s="18">
        <v>0.0</v>
      </c>
      <c r="Q467" s="18">
        <v>0.75</v>
      </c>
      <c r="R467" s="18">
        <v>4.111386</v>
      </c>
      <c r="S467" s="18">
        <v>9.427974</v>
      </c>
      <c r="T467" s="18">
        <v>0.75</v>
      </c>
      <c r="U467" s="18">
        <v>3.301849</v>
      </c>
      <c r="V467" s="18">
        <v>4.111386</v>
      </c>
      <c r="W467" s="18">
        <v>5.083122</v>
      </c>
      <c r="X467" s="18">
        <v>9.427974</v>
      </c>
      <c r="Y467" s="18">
        <v>6.968324</v>
      </c>
      <c r="Z467" s="18">
        <v>0.75</v>
      </c>
      <c r="AA467" s="18">
        <v>4.111386</v>
      </c>
      <c r="AB467" s="18">
        <v>4.475397</v>
      </c>
      <c r="AC467" s="18">
        <v>1.685373</v>
      </c>
      <c r="AD467" s="18">
        <v>2.247318</v>
      </c>
      <c r="AE467" s="18">
        <v>3.53281</v>
      </c>
      <c r="AF467" s="18">
        <v>6.572115</v>
      </c>
      <c r="AG467" s="18">
        <v>6.366202</v>
      </c>
      <c r="AH467" s="18">
        <v>1.84238</v>
      </c>
      <c r="AI467" s="18">
        <v>3.88987</v>
      </c>
      <c r="AJ467" s="18">
        <v>6.004494</v>
      </c>
      <c r="AK467" s="18">
        <v>2.750256</v>
      </c>
      <c r="AL467" s="19" t="s">
        <v>58</v>
      </c>
      <c r="AM467" s="19"/>
      <c r="AN467" s="19"/>
      <c r="AO467" s="19"/>
      <c r="AP467" s="19"/>
      <c r="AQ467" s="19"/>
    </row>
    <row r="468" hidden="1">
      <c r="A468" s="22" t="s">
        <v>669</v>
      </c>
      <c r="B468" s="22" t="s">
        <v>677</v>
      </c>
      <c r="C468" s="22" t="s">
        <v>662</v>
      </c>
      <c r="D468" s="22" t="s">
        <v>671</v>
      </c>
      <c r="E468" s="22" t="s">
        <v>62</v>
      </c>
      <c r="F468" s="18">
        <v>3.0</v>
      </c>
      <c r="G468" s="18">
        <v>3.0</v>
      </c>
      <c r="H468" s="18">
        <v>120.0</v>
      </c>
      <c r="I468" s="18">
        <v>120.0</v>
      </c>
      <c r="J468" s="18">
        <v>0.0</v>
      </c>
      <c r="K468" s="18">
        <v>0.0</v>
      </c>
      <c r="L468" s="18">
        <v>0.0</v>
      </c>
      <c r="M468" s="18">
        <v>0.0</v>
      </c>
      <c r="N468" s="18">
        <v>0.0</v>
      </c>
      <c r="O468" s="18">
        <v>0.0</v>
      </c>
      <c r="P468" s="18">
        <v>0.0</v>
      </c>
      <c r="Q468" s="18">
        <v>0.0</v>
      </c>
      <c r="R468" s="18">
        <v>0.0</v>
      </c>
      <c r="S468" s="18">
        <v>0.0</v>
      </c>
      <c r="T468" s="18">
        <v>0.0</v>
      </c>
      <c r="U468" s="18">
        <v>0.0</v>
      </c>
      <c r="V468" s="18">
        <v>0.0</v>
      </c>
      <c r="W468" s="18">
        <v>0.0</v>
      </c>
      <c r="X468" s="18">
        <v>0.0</v>
      </c>
      <c r="Y468" s="18">
        <v>0.0</v>
      </c>
      <c r="Z468" s="18">
        <v>0.75</v>
      </c>
      <c r="AA468" s="18">
        <v>4.111386</v>
      </c>
      <c r="AB468" s="18">
        <v>4.475397</v>
      </c>
      <c r="AC468" s="18">
        <v>1.685373</v>
      </c>
      <c r="AD468" s="18">
        <v>0.0</v>
      </c>
      <c r="AE468" s="18">
        <v>0.0</v>
      </c>
      <c r="AF468" s="18">
        <v>0.0</v>
      </c>
      <c r="AG468" s="18">
        <v>0.0</v>
      </c>
      <c r="AH468" s="18">
        <v>1.84238</v>
      </c>
      <c r="AI468" s="18">
        <v>3.88987</v>
      </c>
      <c r="AJ468" s="18">
        <v>6.004494</v>
      </c>
      <c r="AK468" s="18">
        <v>2.750256</v>
      </c>
      <c r="AL468" s="19" t="s">
        <v>58</v>
      </c>
      <c r="AM468" s="19"/>
      <c r="AN468" s="19"/>
      <c r="AO468" s="19"/>
      <c r="AP468" s="19"/>
      <c r="AQ468" s="19"/>
    </row>
    <row r="469" hidden="1">
      <c r="A469" s="22" t="s">
        <v>1486</v>
      </c>
      <c r="B469" s="22" t="s">
        <v>1487</v>
      </c>
      <c r="C469" s="22" t="s">
        <v>1488</v>
      </c>
      <c r="D469" s="22" t="s">
        <v>1489</v>
      </c>
      <c r="E469" s="22" t="s">
        <v>88</v>
      </c>
      <c r="F469" s="18">
        <v>5.0</v>
      </c>
      <c r="G469" s="18">
        <v>0.0</v>
      </c>
      <c r="H469" s="18">
        <v>1916.0</v>
      </c>
      <c r="I469" s="18">
        <v>0.0</v>
      </c>
      <c r="J469" s="18">
        <v>17.15201</v>
      </c>
      <c r="K469" s="18">
        <v>17.85742</v>
      </c>
      <c r="L469" s="18">
        <v>17.05844</v>
      </c>
      <c r="M469" s="18">
        <v>16.91887</v>
      </c>
      <c r="N469" s="18">
        <v>0.947442</v>
      </c>
      <c r="O469" s="18">
        <v>0.0</v>
      </c>
      <c r="P469" s="18">
        <v>0.0</v>
      </c>
      <c r="Q469" s="18">
        <v>0.0</v>
      </c>
      <c r="R469" s="18">
        <v>0.938556</v>
      </c>
      <c r="S469" s="18">
        <v>16.91887</v>
      </c>
      <c r="T469" s="18">
        <v>0.938556</v>
      </c>
      <c r="U469" s="18">
        <v>0.938556</v>
      </c>
      <c r="V469" s="18">
        <v>0.938556</v>
      </c>
      <c r="W469" s="18">
        <v>16.91887</v>
      </c>
      <c r="X469" s="18">
        <v>16.91887</v>
      </c>
      <c r="Y469" s="18">
        <v>5.952474</v>
      </c>
      <c r="Z469" s="18">
        <v>2.769251</v>
      </c>
      <c r="AA469" s="18">
        <v>4.706897</v>
      </c>
      <c r="AB469" s="18">
        <v>4.532801</v>
      </c>
      <c r="AC469" s="18">
        <v>3.099098</v>
      </c>
      <c r="AD469" s="18">
        <v>2.840166</v>
      </c>
      <c r="AE469" s="18">
        <v>3.577462</v>
      </c>
      <c r="AF469" s="18">
        <v>7.54259</v>
      </c>
      <c r="AG469" s="18">
        <v>13.19942</v>
      </c>
      <c r="AH469" s="18">
        <v>2.110728</v>
      </c>
      <c r="AI469" s="18">
        <v>3.093593</v>
      </c>
      <c r="AJ469" s="18">
        <v>4.970694</v>
      </c>
      <c r="AK469" s="18">
        <v>3.639938</v>
      </c>
      <c r="AL469" s="19" t="s">
        <v>58</v>
      </c>
      <c r="AM469" s="19"/>
      <c r="AN469" s="19"/>
      <c r="AO469" s="19"/>
      <c r="AP469" s="19"/>
      <c r="AQ469" s="19"/>
    </row>
    <row r="470" hidden="1">
      <c r="A470" s="22" t="s">
        <v>1490</v>
      </c>
      <c r="B470" s="22" t="s">
        <v>1491</v>
      </c>
      <c r="C470" s="22" t="s">
        <v>1488</v>
      </c>
      <c r="D470" s="22" t="s">
        <v>1489</v>
      </c>
      <c r="E470" s="17">
        <v>46310.0</v>
      </c>
      <c r="F470" s="18">
        <v>4.0</v>
      </c>
      <c r="G470" s="18">
        <v>0.0</v>
      </c>
      <c r="H470" s="18">
        <v>965.0</v>
      </c>
      <c r="I470" s="18">
        <v>0.0</v>
      </c>
      <c r="J470" s="18">
        <v>9.417</v>
      </c>
      <c r="K470" s="18">
        <v>9.297295</v>
      </c>
      <c r="L470" s="18">
        <v>9.340025</v>
      </c>
      <c r="M470" s="18">
        <v>3.80198</v>
      </c>
      <c r="N470" s="18">
        <v>0.408934</v>
      </c>
      <c r="O470" s="18">
        <v>2.726064</v>
      </c>
      <c r="P470" s="18">
        <v>2.726064</v>
      </c>
      <c r="Q470" s="18">
        <v>2.726064</v>
      </c>
      <c r="R470" s="18">
        <v>2.769251</v>
      </c>
      <c r="S470" s="18">
        <v>3.80198</v>
      </c>
      <c r="T470" s="18">
        <v>2.726064</v>
      </c>
      <c r="U470" s="18">
        <v>2.726064</v>
      </c>
      <c r="V470" s="18">
        <v>2.726064</v>
      </c>
      <c r="W470" s="18">
        <v>2.769251</v>
      </c>
      <c r="X470" s="18">
        <v>3.80198</v>
      </c>
      <c r="Y470" s="18">
        <v>3.099098</v>
      </c>
      <c r="Z470" s="18">
        <v>2.769251</v>
      </c>
      <c r="AA470" s="18">
        <v>4.706897</v>
      </c>
      <c r="AB470" s="18">
        <v>4.532801</v>
      </c>
      <c r="AC470" s="18">
        <v>3.099098</v>
      </c>
      <c r="AD470" s="18">
        <v>3.80198</v>
      </c>
      <c r="AE470" s="18">
        <v>3.948401</v>
      </c>
      <c r="AF470" s="18">
        <v>5.794647</v>
      </c>
      <c r="AG470" s="18">
        <v>3.099098</v>
      </c>
      <c r="AH470" s="18">
        <v>2.110728</v>
      </c>
      <c r="AI470" s="18">
        <v>3.093593</v>
      </c>
      <c r="AJ470" s="18">
        <v>4.970694</v>
      </c>
      <c r="AK470" s="18">
        <v>3.639938</v>
      </c>
      <c r="AL470" s="19" t="s">
        <v>58</v>
      </c>
      <c r="AM470" s="19"/>
      <c r="AN470" s="19"/>
      <c r="AO470" s="19"/>
      <c r="AP470" s="19"/>
      <c r="AQ470" s="19"/>
    </row>
    <row r="471" hidden="1">
      <c r="A471" s="22" t="s">
        <v>1492</v>
      </c>
      <c r="B471" s="22" t="s">
        <v>1493</v>
      </c>
      <c r="C471" s="22" t="s">
        <v>1488</v>
      </c>
      <c r="D471" s="22" t="s">
        <v>1489</v>
      </c>
      <c r="E471" s="22" t="s">
        <v>72</v>
      </c>
      <c r="F471" s="18">
        <v>5.0</v>
      </c>
      <c r="G471" s="18">
        <v>0.0</v>
      </c>
      <c r="H471" s="18">
        <v>1157.0</v>
      </c>
      <c r="I471" s="18">
        <v>0.0</v>
      </c>
      <c r="J471" s="18">
        <v>8.258242</v>
      </c>
      <c r="K471" s="18">
        <v>7.605931</v>
      </c>
      <c r="L471" s="18">
        <v>6.905984</v>
      </c>
      <c r="M471" s="18">
        <v>6.273025</v>
      </c>
      <c r="N471" s="18">
        <v>0.824754</v>
      </c>
      <c r="O471" s="18">
        <v>0.633333</v>
      </c>
      <c r="P471" s="18">
        <v>0.633333</v>
      </c>
      <c r="Q471" s="18">
        <v>0.633333</v>
      </c>
      <c r="R471" s="18">
        <v>0.699573</v>
      </c>
      <c r="S471" s="18">
        <v>6.273025</v>
      </c>
      <c r="T471" s="18">
        <v>0.633333</v>
      </c>
      <c r="U471" s="18">
        <v>0.633333</v>
      </c>
      <c r="V471" s="18">
        <v>0.633333</v>
      </c>
      <c r="W471" s="18">
        <v>0.699573</v>
      </c>
      <c r="X471" s="18">
        <v>6.273025</v>
      </c>
      <c r="Y471" s="18">
        <v>2.53531</v>
      </c>
      <c r="Z471" s="18">
        <v>2.769251</v>
      </c>
      <c r="AA471" s="18">
        <v>4.706897</v>
      </c>
      <c r="AB471" s="18">
        <v>4.532801</v>
      </c>
      <c r="AC471" s="18">
        <v>3.099098</v>
      </c>
      <c r="AD471" s="18">
        <v>3.127575</v>
      </c>
      <c r="AE471" s="18">
        <v>3.610875</v>
      </c>
      <c r="AF471" s="18">
        <v>5.061538</v>
      </c>
      <c r="AG471" s="18">
        <v>5.131139</v>
      </c>
      <c r="AH471" s="18">
        <v>2.110728</v>
      </c>
      <c r="AI471" s="18">
        <v>3.093593</v>
      </c>
      <c r="AJ471" s="18">
        <v>4.970694</v>
      </c>
      <c r="AK471" s="18">
        <v>3.639938</v>
      </c>
      <c r="AL471" s="19" t="s">
        <v>58</v>
      </c>
      <c r="AM471" s="19"/>
      <c r="AN471" s="19"/>
      <c r="AO471" s="19"/>
      <c r="AP471" s="19"/>
      <c r="AQ471" s="19"/>
    </row>
    <row r="472" hidden="1">
      <c r="A472" s="22" t="s">
        <v>1494</v>
      </c>
      <c r="B472" s="22" t="s">
        <v>1495</v>
      </c>
      <c r="C472" s="22" t="s">
        <v>1488</v>
      </c>
      <c r="D472" s="22" t="s">
        <v>1489</v>
      </c>
      <c r="E472" s="22" t="s">
        <v>60</v>
      </c>
      <c r="F472" s="18">
        <v>4.0</v>
      </c>
      <c r="G472" s="18">
        <v>0.0</v>
      </c>
      <c r="H472" s="18">
        <v>437.0</v>
      </c>
      <c r="I472" s="18">
        <v>0.0</v>
      </c>
      <c r="J472" s="18">
        <v>0.607143</v>
      </c>
      <c r="K472" s="18">
        <v>0.57381</v>
      </c>
      <c r="L472" s="18">
        <v>0.578925</v>
      </c>
      <c r="M472" s="18">
        <v>0.57381</v>
      </c>
      <c r="N472" s="18">
        <v>1.0</v>
      </c>
      <c r="O472" s="18">
        <v>0.0</v>
      </c>
      <c r="P472" s="18">
        <v>0.0</v>
      </c>
      <c r="Q472" s="18">
        <v>0.0</v>
      </c>
      <c r="R472" s="18">
        <v>0.0</v>
      </c>
      <c r="S472" s="18">
        <v>0.0</v>
      </c>
      <c r="T472" s="18">
        <v>0.57381</v>
      </c>
      <c r="U472" s="18">
        <v>0.57381</v>
      </c>
      <c r="V472" s="18">
        <v>0.57381</v>
      </c>
      <c r="W472" s="18">
        <v>0.57381</v>
      </c>
      <c r="X472" s="18">
        <v>0.57381</v>
      </c>
      <c r="Y472" s="18">
        <v>0.143452</v>
      </c>
      <c r="Z472" s="18">
        <v>2.769251</v>
      </c>
      <c r="AA472" s="18">
        <v>4.706897</v>
      </c>
      <c r="AB472" s="18">
        <v>4.532801</v>
      </c>
      <c r="AC472" s="18">
        <v>3.099098</v>
      </c>
      <c r="AD472" s="18">
        <v>1.833333</v>
      </c>
      <c r="AE472" s="18">
        <v>2.093934</v>
      </c>
      <c r="AF472" s="18">
        <v>4.05217</v>
      </c>
      <c r="AG472" s="18">
        <v>1.66461</v>
      </c>
      <c r="AH472" s="18">
        <v>2.110728</v>
      </c>
      <c r="AI472" s="18">
        <v>3.093593</v>
      </c>
      <c r="AJ472" s="18">
        <v>4.970694</v>
      </c>
      <c r="AK472" s="18">
        <v>3.639938</v>
      </c>
      <c r="AL472" s="19" t="s">
        <v>58</v>
      </c>
      <c r="AM472" s="19"/>
      <c r="AN472" s="19"/>
      <c r="AO472" s="19"/>
      <c r="AP472" s="19"/>
      <c r="AQ472" s="19"/>
    </row>
    <row r="473" hidden="1">
      <c r="A473" s="22" t="s">
        <v>1496</v>
      </c>
      <c r="B473" s="22" t="s">
        <v>1497</v>
      </c>
      <c r="C473" s="22" t="s">
        <v>1488</v>
      </c>
      <c r="D473" s="22" t="s">
        <v>1489</v>
      </c>
      <c r="E473" s="20">
        <v>46300.0</v>
      </c>
      <c r="F473" s="18">
        <v>11.0</v>
      </c>
      <c r="G473" s="18">
        <v>0.0</v>
      </c>
      <c r="H473" s="18">
        <v>7181.0</v>
      </c>
      <c r="I473" s="18">
        <v>0.0</v>
      </c>
      <c r="J473" s="18">
        <v>59.98564</v>
      </c>
      <c r="K473" s="18">
        <v>73.45278</v>
      </c>
      <c r="L473" s="18">
        <v>67.64848</v>
      </c>
      <c r="M473" s="18">
        <v>32.13773</v>
      </c>
      <c r="N473" s="18">
        <v>0.437529</v>
      </c>
      <c r="O473" s="18">
        <v>3.165152</v>
      </c>
      <c r="P473" s="18">
        <v>4.706897</v>
      </c>
      <c r="Q473" s="18">
        <v>5.460837</v>
      </c>
      <c r="R473" s="18">
        <v>11.06864</v>
      </c>
      <c r="S473" s="18">
        <v>11.1364</v>
      </c>
      <c r="T473" s="18">
        <v>3.165152</v>
      </c>
      <c r="U473" s="18">
        <v>4.706897</v>
      </c>
      <c r="V473" s="18">
        <v>5.460837</v>
      </c>
      <c r="W473" s="18">
        <v>11.06864</v>
      </c>
      <c r="X473" s="18">
        <v>11.1364</v>
      </c>
      <c r="Y473" s="18">
        <v>9.181597</v>
      </c>
      <c r="Z473" s="18">
        <v>2.769251</v>
      </c>
      <c r="AA473" s="18">
        <v>4.706897</v>
      </c>
      <c r="AB473" s="18">
        <v>4.532801</v>
      </c>
      <c r="AC473" s="18">
        <v>3.099098</v>
      </c>
      <c r="AD473" s="18">
        <v>2.944754</v>
      </c>
      <c r="AE473" s="18">
        <v>3.348559</v>
      </c>
      <c r="AF473" s="18">
        <v>5.28871</v>
      </c>
      <c r="AG473" s="18">
        <v>7.726656</v>
      </c>
      <c r="AH473" s="18">
        <v>2.110728</v>
      </c>
      <c r="AI473" s="18">
        <v>3.093593</v>
      </c>
      <c r="AJ473" s="18">
        <v>4.970694</v>
      </c>
      <c r="AK473" s="18">
        <v>3.639938</v>
      </c>
      <c r="AL473" s="19" t="s">
        <v>58</v>
      </c>
      <c r="AM473" s="19"/>
      <c r="AN473" s="19"/>
      <c r="AO473" s="19"/>
      <c r="AP473" s="19"/>
      <c r="AQ473" s="19"/>
    </row>
    <row r="474" hidden="1">
      <c r="A474" s="22" t="s">
        <v>1498</v>
      </c>
      <c r="B474" s="22" t="s">
        <v>1499</v>
      </c>
      <c r="C474" s="22" t="s">
        <v>1488</v>
      </c>
      <c r="D474" s="22" t="s">
        <v>1489</v>
      </c>
      <c r="E474" s="22" t="s">
        <v>62</v>
      </c>
      <c r="F474" s="18">
        <v>3.0</v>
      </c>
      <c r="G474" s="18">
        <v>3.0</v>
      </c>
      <c r="H474" s="18">
        <v>48.0</v>
      </c>
      <c r="I474" s="18">
        <v>48.0</v>
      </c>
      <c r="J474" s="18">
        <v>0.0</v>
      </c>
      <c r="K474" s="18">
        <v>0.0</v>
      </c>
      <c r="L474" s="18">
        <v>0.0</v>
      </c>
      <c r="M474" s="18">
        <v>0.0</v>
      </c>
      <c r="N474" s="18">
        <v>0.0</v>
      </c>
      <c r="O474" s="18">
        <v>0.0</v>
      </c>
      <c r="P474" s="18">
        <v>0.0</v>
      </c>
      <c r="Q474" s="18">
        <v>0.0</v>
      </c>
      <c r="R474" s="18">
        <v>0.0</v>
      </c>
      <c r="S474" s="18">
        <v>0.0</v>
      </c>
      <c r="T474" s="18">
        <v>0.0</v>
      </c>
      <c r="U474" s="18">
        <v>0.0</v>
      </c>
      <c r="V474" s="18">
        <v>0.0</v>
      </c>
      <c r="W474" s="18">
        <v>0.0</v>
      </c>
      <c r="X474" s="18">
        <v>0.0</v>
      </c>
      <c r="Y474" s="18">
        <v>0.0</v>
      </c>
      <c r="Z474" s="18">
        <v>2.769251</v>
      </c>
      <c r="AA474" s="18">
        <v>4.706897</v>
      </c>
      <c r="AB474" s="18">
        <v>4.532801</v>
      </c>
      <c r="AC474" s="18">
        <v>3.099098</v>
      </c>
      <c r="AD474" s="18">
        <v>0.0</v>
      </c>
      <c r="AE474" s="18">
        <v>0.0</v>
      </c>
      <c r="AF474" s="18">
        <v>0.0</v>
      </c>
      <c r="AG474" s="18">
        <v>0.0</v>
      </c>
      <c r="AH474" s="18">
        <v>2.110728</v>
      </c>
      <c r="AI474" s="18">
        <v>3.093593</v>
      </c>
      <c r="AJ474" s="18">
        <v>4.970694</v>
      </c>
      <c r="AK474" s="18">
        <v>3.639938</v>
      </c>
      <c r="AL474" s="19" t="s">
        <v>58</v>
      </c>
      <c r="AM474" s="19"/>
      <c r="AN474" s="19"/>
      <c r="AO474" s="19"/>
      <c r="AP474" s="19"/>
      <c r="AQ474" s="19"/>
    </row>
    <row r="475" hidden="1">
      <c r="A475" s="22" t="s">
        <v>1324</v>
      </c>
      <c r="B475" s="22" t="s">
        <v>1351</v>
      </c>
      <c r="C475" s="22" t="s">
        <v>1326</v>
      </c>
      <c r="D475" s="22" t="s">
        <v>1352</v>
      </c>
      <c r="E475" s="17">
        <v>46310.0</v>
      </c>
      <c r="F475" s="18">
        <v>5.0</v>
      </c>
      <c r="G475" s="18">
        <v>0.0</v>
      </c>
      <c r="H475" s="18">
        <v>3470.0</v>
      </c>
      <c r="I475" s="18">
        <v>0.0</v>
      </c>
      <c r="J475" s="18">
        <v>37.72791</v>
      </c>
      <c r="K475" s="18">
        <v>40.16338</v>
      </c>
      <c r="L475" s="18">
        <v>36.87087</v>
      </c>
      <c r="M475" s="18">
        <v>25.8664</v>
      </c>
      <c r="N475" s="18">
        <v>0.644029</v>
      </c>
      <c r="O475" s="18">
        <v>5.394834</v>
      </c>
      <c r="P475" s="18">
        <v>5.394834</v>
      </c>
      <c r="Q475" s="18">
        <v>5.394834</v>
      </c>
      <c r="R475" s="18">
        <v>8.902154</v>
      </c>
      <c r="S475" s="18">
        <v>25.8664</v>
      </c>
      <c r="T475" s="18">
        <v>5.394834</v>
      </c>
      <c r="U475" s="18">
        <v>5.394834</v>
      </c>
      <c r="V475" s="18">
        <v>5.394834</v>
      </c>
      <c r="W475" s="18">
        <v>8.902154</v>
      </c>
      <c r="X475" s="18">
        <v>25.8664</v>
      </c>
      <c r="Y475" s="18">
        <v>13.38779</v>
      </c>
      <c r="Z475" s="18">
        <v>5.394834</v>
      </c>
      <c r="AA475" s="18">
        <v>13.23018</v>
      </c>
      <c r="AB475" s="18">
        <v>10.62451</v>
      </c>
      <c r="AC475" s="18">
        <v>5.94005</v>
      </c>
      <c r="AD475" s="18">
        <v>5.394834</v>
      </c>
      <c r="AE475" s="18">
        <v>8.902154</v>
      </c>
      <c r="AF475" s="18">
        <v>8.753746</v>
      </c>
      <c r="AG475" s="18">
        <v>7.222673</v>
      </c>
      <c r="AH475" s="18">
        <v>3.05097</v>
      </c>
      <c r="AI475" s="18">
        <v>7.226424</v>
      </c>
      <c r="AJ475" s="18">
        <v>9.387284</v>
      </c>
      <c r="AK475" s="18">
        <v>5.328235</v>
      </c>
      <c r="AL475" s="19" t="s">
        <v>58</v>
      </c>
      <c r="AM475" s="19"/>
      <c r="AN475" s="19"/>
      <c r="AO475" s="19"/>
      <c r="AP475" s="19"/>
      <c r="AQ475" s="19"/>
    </row>
    <row r="476" hidden="1">
      <c r="A476" s="22" t="s">
        <v>1332</v>
      </c>
      <c r="B476" s="22" t="s">
        <v>1353</v>
      </c>
      <c r="C476" s="22" t="s">
        <v>1326</v>
      </c>
      <c r="D476" s="22" t="s">
        <v>1352</v>
      </c>
      <c r="E476" s="22" t="s">
        <v>72</v>
      </c>
      <c r="F476" s="18">
        <v>3.0</v>
      </c>
      <c r="G476" s="18">
        <v>0.0</v>
      </c>
      <c r="H476" s="18">
        <v>865.0</v>
      </c>
      <c r="I476" s="18">
        <v>0.0</v>
      </c>
      <c r="J476" s="18">
        <v>4.366533</v>
      </c>
      <c r="K476" s="18">
        <v>4.943663</v>
      </c>
      <c r="L476" s="18">
        <v>5.113096</v>
      </c>
      <c r="M476" s="18">
        <v>4.943663</v>
      </c>
      <c r="N476" s="18">
        <v>1.0</v>
      </c>
      <c r="O476" s="18">
        <v>0.0</v>
      </c>
      <c r="P476" s="18">
        <v>0.0</v>
      </c>
      <c r="Q476" s="18">
        <v>0.0</v>
      </c>
      <c r="R476" s="18">
        <v>4.943663</v>
      </c>
      <c r="S476" s="18">
        <v>4.943663</v>
      </c>
      <c r="T476" s="18">
        <v>4.943663</v>
      </c>
      <c r="U476" s="18">
        <v>4.943663</v>
      </c>
      <c r="V476" s="18">
        <v>4.943663</v>
      </c>
      <c r="W476" s="18">
        <v>4.943663</v>
      </c>
      <c r="X476" s="18">
        <v>4.943663</v>
      </c>
      <c r="Y476" s="18">
        <v>2.471831</v>
      </c>
      <c r="Z476" s="18">
        <v>5.394834</v>
      </c>
      <c r="AA476" s="18">
        <v>13.23018</v>
      </c>
      <c r="AB476" s="18">
        <v>10.62451</v>
      </c>
      <c r="AC476" s="18">
        <v>5.94005</v>
      </c>
      <c r="AD476" s="18">
        <v>7.730766</v>
      </c>
      <c r="AE476" s="18">
        <v>11.27107</v>
      </c>
      <c r="AF476" s="18">
        <v>19.57828</v>
      </c>
      <c r="AG476" s="18">
        <v>10.97624</v>
      </c>
      <c r="AH476" s="18">
        <v>3.05097</v>
      </c>
      <c r="AI476" s="18">
        <v>7.226424</v>
      </c>
      <c r="AJ476" s="18">
        <v>9.387284</v>
      </c>
      <c r="AK476" s="18">
        <v>5.328235</v>
      </c>
      <c r="AL476" s="19" t="s">
        <v>58</v>
      </c>
      <c r="AM476" s="19"/>
      <c r="AN476" s="19"/>
      <c r="AO476" s="19"/>
      <c r="AP476" s="19"/>
      <c r="AQ476" s="19"/>
    </row>
    <row r="477" hidden="1">
      <c r="A477" s="22" t="s">
        <v>1334</v>
      </c>
      <c r="B477" s="22" t="s">
        <v>1354</v>
      </c>
      <c r="C477" s="22" t="s">
        <v>1326</v>
      </c>
      <c r="D477" s="22" t="s">
        <v>1352</v>
      </c>
      <c r="E477" s="22" t="s">
        <v>75</v>
      </c>
      <c r="F477" s="18">
        <v>14.0</v>
      </c>
      <c r="G477" s="18">
        <v>0.0</v>
      </c>
      <c r="H477" s="18">
        <v>15318.0</v>
      </c>
      <c r="I477" s="18">
        <v>0.0</v>
      </c>
      <c r="J477" s="18">
        <v>259.0963</v>
      </c>
      <c r="K477" s="18">
        <v>248.6124</v>
      </c>
      <c r="L477" s="18">
        <v>229.1593</v>
      </c>
      <c r="M477" s="18">
        <v>122.0716</v>
      </c>
      <c r="N477" s="18">
        <v>0.491012</v>
      </c>
      <c r="O477" s="18">
        <v>9.892918</v>
      </c>
      <c r="P477" s="18">
        <v>13.23018</v>
      </c>
      <c r="Q477" s="18">
        <v>13.8021</v>
      </c>
      <c r="R477" s="18">
        <v>17.90289</v>
      </c>
      <c r="S477" s="18">
        <v>26.53741</v>
      </c>
      <c r="T477" s="18">
        <v>9.892918</v>
      </c>
      <c r="U477" s="18">
        <v>13.23018</v>
      </c>
      <c r="V477" s="18">
        <v>13.8021</v>
      </c>
      <c r="W477" s="18">
        <v>17.90289</v>
      </c>
      <c r="X477" s="18">
        <v>26.53741</v>
      </c>
      <c r="Y477" s="18">
        <v>22.60112</v>
      </c>
      <c r="Z477" s="18">
        <v>5.394834</v>
      </c>
      <c r="AA477" s="18">
        <v>13.23018</v>
      </c>
      <c r="AB477" s="18">
        <v>10.62451</v>
      </c>
      <c r="AC477" s="18">
        <v>5.94005</v>
      </c>
      <c r="AD477" s="18">
        <v>17.90289</v>
      </c>
      <c r="AE477" s="18">
        <v>17.90289</v>
      </c>
      <c r="AF477" s="18">
        <v>21.15742</v>
      </c>
      <c r="AG477" s="18">
        <v>22.60112</v>
      </c>
      <c r="AH477" s="18">
        <v>3.05097</v>
      </c>
      <c r="AI477" s="18">
        <v>7.226424</v>
      </c>
      <c r="AJ477" s="18">
        <v>9.387284</v>
      </c>
      <c r="AK477" s="18">
        <v>5.328235</v>
      </c>
      <c r="AL477" s="19" t="s">
        <v>58</v>
      </c>
      <c r="AM477" s="19"/>
      <c r="AN477" s="19"/>
      <c r="AO477" s="19"/>
      <c r="AP477" s="19"/>
      <c r="AQ477" s="19"/>
    </row>
    <row r="478" hidden="1">
      <c r="A478" s="22" t="s">
        <v>1336</v>
      </c>
      <c r="B478" s="22" t="s">
        <v>1355</v>
      </c>
      <c r="C478" s="22" t="s">
        <v>1326</v>
      </c>
      <c r="D478" s="22" t="s">
        <v>1352</v>
      </c>
      <c r="E478" s="22" t="s">
        <v>60</v>
      </c>
      <c r="F478" s="18">
        <v>9.0</v>
      </c>
      <c r="G478" s="18">
        <v>0.0</v>
      </c>
      <c r="H478" s="18">
        <v>4092.0</v>
      </c>
      <c r="I478" s="18">
        <v>0.0</v>
      </c>
      <c r="J478" s="18">
        <v>38.22397</v>
      </c>
      <c r="K478" s="18">
        <v>35.6403</v>
      </c>
      <c r="L478" s="18">
        <v>34.56104</v>
      </c>
      <c r="M478" s="18">
        <v>21.39258</v>
      </c>
      <c r="N478" s="18">
        <v>0.600236</v>
      </c>
      <c r="O478" s="18">
        <v>1.100679</v>
      </c>
      <c r="P478" s="18">
        <v>3.360273</v>
      </c>
      <c r="Q478" s="18">
        <v>3.360273</v>
      </c>
      <c r="R478" s="18">
        <v>6.415789</v>
      </c>
      <c r="S478" s="18">
        <v>7.387598</v>
      </c>
      <c r="T478" s="18">
        <v>1.100679</v>
      </c>
      <c r="U478" s="18">
        <v>3.360273</v>
      </c>
      <c r="V478" s="18">
        <v>3.360273</v>
      </c>
      <c r="W478" s="18">
        <v>6.415789</v>
      </c>
      <c r="X478" s="18">
        <v>7.387598</v>
      </c>
      <c r="Y478" s="18">
        <v>5.94005</v>
      </c>
      <c r="Z478" s="18">
        <v>5.394834</v>
      </c>
      <c r="AA478" s="18">
        <v>13.23018</v>
      </c>
      <c r="AB478" s="18">
        <v>10.62451</v>
      </c>
      <c r="AC478" s="18">
        <v>5.94005</v>
      </c>
      <c r="AD478" s="18">
        <v>3.501789</v>
      </c>
      <c r="AE478" s="18">
        <v>4.140817</v>
      </c>
      <c r="AF478" s="18">
        <v>7.228857</v>
      </c>
      <c r="AG478" s="18">
        <v>5.94005</v>
      </c>
      <c r="AH478" s="18">
        <v>3.05097</v>
      </c>
      <c r="AI478" s="18">
        <v>7.226424</v>
      </c>
      <c r="AJ478" s="18">
        <v>9.387284</v>
      </c>
      <c r="AK478" s="18">
        <v>5.328235</v>
      </c>
      <c r="AL478" s="19" t="s">
        <v>58</v>
      </c>
      <c r="AM478" s="19"/>
      <c r="AN478" s="19"/>
      <c r="AO478" s="19"/>
      <c r="AP478" s="19"/>
      <c r="AQ478" s="19"/>
    </row>
    <row r="479" hidden="1">
      <c r="A479" s="22" t="s">
        <v>1344</v>
      </c>
      <c r="B479" s="22" t="s">
        <v>2079</v>
      </c>
      <c r="C479" s="22" t="s">
        <v>1326</v>
      </c>
      <c r="D479" s="22" t="s">
        <v>1352</v>
      </c>
      <c r="E479" s="20">
        <v>46300.0</v>
      </c>
      <c r="F479" s="18">
        <v>1.0</v>
      </c>
      <c r="G479" s="18">
        <v>0.0</v>
      </c>
      <c r="H479" s="18">
        <v>2.0</v>
      </c>
      <c r="I479" s="18">
        <v>0.0</v>
      </c>
      <c r="J479" s="18">
        <v>0.0</v>
      </c>
      <c r="K479" s="18">
        <v>0.0</v>
      </c>
      <c r="L479" s="18">
        <v>0.0</v>
      </c>
      <c r="M479" s="18">
        <v>0.0</v>
      </c>
      <c r="N479" s="18">
        <v>0.0</v>
      </c>
      <c r="O479" s="18">
        <v>0.0</v>
      </c>
      <c r="P479" s="18">
        <v>0.0</v>
      </c>
      <c r="Q479" s="18">
        <v>0.0</v>
      </c>
      <c r="R479" s="18">
        <v>0.0</v>
      </c>
      <c r="S479" s="18">
        <v>0.0</v>
      </c>
      <c r="T479" s="18">
        <v>0.0</v>
      </c>
      <c r="U479" s="18">
        <v>0.0</v>
      </c>
      <c r="V479" s="18">
        <v>0.0</v>
      </c>
      <c r="W479" s="18">
        <v>0.0</v>
      </c>
      <c r="X479" s="18">
        <v>0.0</v>
      </c>
      <c r="Y479" s="18">
        <v>0.0</v>
      </c>
      <c r="Z479" s="18">
        <v>5.394834</v>
      </c>
      <c r="AA479" s="18">
        <v>13.23018</v>
      </c>
      <c r="AB479" s="18">
        <v>10.62451</v>
      </c>
      <c r="AC479" s="18">
        <v>5.94005</v>
      </c>
      <c r="AD479" s="18">
        <v>48.13152</v>
      </c>
      <c r="AE479" s="18">
        <v>48.13152</v>
      </c>
      <c r="AF479" s="18">
        <v>48.13152</v>
      </c>
      <c r="AG479" s="18">
        <v>0.0</v>
      </c>
      <c r="AH479" s="18">
        <v>3.05097</v>
      </c>
      <c r="AI479" s="18">
        <v>7.226424</v>
      </c>
      <c r="AJ479" s="18">
        <v>9.387284</v>
      </c>
      <c r="AK479" s="18">
        <v>5.328235</v>
      </c>
      <c r="AL479" s="19" t="s">
        <v>58</v>
      </c>
      <c r="AM479" s="19"/>
      <c r="AN479" s="19"/>
      <c r="AO479" s="19"/>
      <c r="AP479" s="19"/>
      <c r="AQ479" s="19"/>
    </row>
    <row r="480" hidden="1">
      <c r="A480" s="22" t="s">
        <v>1328</v>
      </c>
      <c r="B480" s="22" t="s">
        <v>1356</v>
      </c>
      <c r="C480" s="22" t="s">
        <v>1326</v>
      </c>
      <c r="D480" s="22" t="s">
        <v>1352</v>
      </c>
      <c r="E480" s="22" t="s">
        <v>62</v>
      </c>
      <c r="F480" s="18">
        <v>16.0</v>
      </c>
      <c r="G480" s="18">
        <v>16.0</v>
      </c>
      <c r="H480" s="18">
        <v>1806.0</v>
      </c>
      <c r="I480" s="18">
        <v>1806.0</v>
      </c>
      <c r="J480" s="18">
        <v>0.0</v>
      </c>
      <c r="K480" s="18">
        <v>0.0</v>
      </c>
      <c r="L480" s="18">
        <v>0.0</v>
      </c>
      <c r="M480" s="18">
        <v>0.0</v>
      </c>
      <c r="N480" s="18">
        <v>0.0</v>
      </c>
      <c r="O480" s="18">
        <v>0.0</v>
      </c>
      <c r="P480" s="18">
        <v>0.0</v>
      </c>
      <c r="Q480" s="18">
        <v>0.0</v>
      </c>
      <c r="R480" s="18">
        <v>0.0</v>
      </c>
      <c r="S480" s="18">
        <v>0.0</v>
      </c>
      <c r="T480" s="18">
        <v>0.0</v>
      </c>
      <c r="U480" s="18">
        <v>0.0</v>
      </c>
      <c r="V480" s="18">
        <v>0.0</v>
      </c>
      <c r="W480" s="18">
        <v>0.0</v>
      </c>
      <c r="X480" s="18">
        <v>0.0</v>
      </c>
      <c r="Y480" s="18">
        <v>0.0</v>
      </c>
      <c r="Z480" s="18">
        <v>5.394834</v>
      </c>
      <c r="AA480" s="18">
        <v>13.23018</v>
      </c>
      <c r="AB480" s="18">
        <v>10.62451</v>
      </c>
      <c r="AC480" s="18">
        <v>5.94005</v>
      </c>
      <c r="AD480" s="18">
        <v>0.0</v>
      </c>
      <c r="AE480" s="18">
        <v>0.0</v>
      </c>
      <c r="AF480" s="18">
        <v>0.0</v>
      </c>
      <c r="AG480" s="18">
        <v>0.0</v>
      </c>
      <c r="AH480" s="18">
        <v>3.05097</v>
      </c>
      <c r="AI480" s="18">
        <v>7.226424</v>
      </c>
      <c r="AJ480" s="18">
        <v>9.387284</v>
      </c>
      <c r="AK480" s="18">
        <v>5.328235</v>
      </c>
      <c r="AL480" s="19" t="s">
        <v>58</v>
      </c>
      <c r="AM480" s="19"/>
      <c r="AN480" s="19"/>
      <c r="AO480" s="19"/>
      <c r="AP480" s="19"/>
      <c r="AQ480" s="19"/>
    </row>
    <row r="481" hidden="1">
      <c r="A481" s="22" t="s">
        <v>1903</v>
      </c>
      <c r="B481" s="22" t="s">
        <v>1904</v>
      </c>
      <c r="C481" s="22" t="s">
        <v>1905</v>
      </c>
      <c r="D481" s="22" t="s">
        <v>1906</v>
      </c>
      <c r="E481" s="22" t="s">
        <v>88</v>
      </c>
      <c r="F481" s="18">
        <v>5.0</v>
      </c>
      <c r="G481" s="18">
        <v>1.0</v>
      </c>
      <c r="H481" s="18">
        <v>12637.0</v>
      </c>
      <c r="I481" s="18">
        <v>87.0</v>
      </c>
      <c r="J481" s="18">
        <v>240.9059</v>
      </c>
      <c r="K481" s="18">
        <v>236.4725</v>
      </c>
      <c r="L481" s="18">
        <v>235.7117</v>
      </c>
      <c r="M481" s="18">
        <v>160.9204</v>
      </c>
      <c r="N481" s="18">
        <v>0.680504</v>
      </c>
      <c r="O481" s="18">
        <v>19.52661</v>
      </c>
      <c r="P481" s="18">
        <v>19.52661</v>
      </c>
      <c r="Q481" s="18">
        <v>27.79312</v>
      </c>
      <c r="R481" s="18">
        <v>28.23236</v>
      </c>
      <c r="S481" s="18">
        <v>28.23236</v>
      </c>
      <c r="T481" s="18">
        <v>19.52661</v>
      </c>
      <c r="U481" s="18">
        <v>19.52661</v>
      </c>
      <c r="V481" s="18">
        <v>27.79312</v>
      </c>
      <c r="W481" s="18">
        <v>28.23236</v>
      </c>
      <c r="X481" s="18">
        <v>28.23236</v>
      </c>
      <c r="Y481" s="18">
        <v>59.11811</v>
      </c>
      <c r="Z481" s="18">
        <v>10.10317</v>
      </c>
      <c r="AA481" s="18">
        <v>12.00612</v>
      </c>
      <c r="AB481" s="18">
        <v>26.68599</v>
      </c>
      <c r="AC481" s="18">
        <v>9.018345</v>
      </c>
      <c r="AD481" s="18">
        <v>28.23236</v>
      </c>
      <c r="AE481" s="18">
        <v>28.23236</v>
      </c>
      <c r="AF481" s="18">
        <v>62.41864</v>
      </c>
      <c r="AG481" s="18">
        <v>75.62077</v>
      </c>
      <c r="AH481" s="18">
        <v>12.00612</v>
      </c>
      <c r="AI481" s="18">
        <v>26.29686</v>
      </c>
      <c r="AJ481" s="18">
        <v>38.40214</v>
      </c>
      <c r="AK481" s="18">
        <v>4.091952</v>
      </c>
      <c r="AL481" s="19" t="s">
        <v>58</v>
      </c>
      <c r="AM481" s="19"/>
      <c r="AN481" s="19"/>
      <c r="AO481" s="19"/>
      <c r="AP481" s="19"/>
      <c r="AQ481" s="19"/>
    </row>
    <row r="482" hidden="1">
      <c r="A482" s="22" t="s">
        <v>1907</v>
      </c>
      <c r="B482" s="22" t="s">
        <v>1908</v>
      </c>
      <c r="C482" s="22" t="s">
        <v>1905</v>
      </c>
      <c r="D482" s="22" t="s">
        <v>1906</v>
      </c>
      <c r="E482" s="17">
        <v>46310.0</v>
      </c>
      <c r="F482" s="18">
        <v>6.0</v>
      </c>
      <c r="G482" s="18">
        <v>0.0</v>
      </c>
      <c r="H482" s="18">
        <v>9476.0</v>
      </c>
      <c r="I482" s="18">
        <v>0.0</v>
      </c>
      <c r="J482" s="18">
        <v>140.4615</v>
      </c>
      <c r="K482" s="18">
        <v>138.7655</v>
      </c>
      <c r="L482" s="18">
        <v>125.9971</v>
      </c>
      <c r="M482" s="18">
        <v>106.077</v>
      </c>
      <c r="N482" s="18">
        <v>0.764433</v>
      </c>
      <c r="O482" s="18">
        <v>9.521906</v>
      </c>
      <c r="P482" s="18">
        <v>9.521906</v>
      </c>
      <c r="Q482" s="18">
        <v>11.16051</v>
      </c>
      <c r="R482" s="18">
        <v>12.00612</v>
      </c>
      <c r="S482" s="18">
        <v>12.00612</v>
      </c>
      <c r="T482" s="18">
        <v>9.521906</v>
      </c>
      <c r="U482" s="18">
        <v>9.521906</v>
      </c>
      <c r="V482" s="18">
        <v>11.16051</v>
      </c>
      <c r="W482" s="18">
        <v>12.00612</v>
      </c>
      <c r="X482" s="18">
        <v>12.00612</v>
      </c>
      <c r="Y482" s="18">
        <v>34.69138</v>
      </c>
      <c r="Z482" s="18">
        <v>10.10317</v>
      </c>
      <c r="AA482" s="18">
        <v>12.00612</v>
      </c>
      <c r="AB482" s="18">
        <v>26.68599</v>
      </c>
      <c r="AC482" s="18">
        <v>9.018345</v>
      </c>
      <c r="AD482" s="18">
        <v>24.8799</v>
      </c>
      <c r="AE482" s="18">
        <v>26.29686</v>
      </c>
      <c r="AF482" s="18">
        <v>61.85816</v>
      </c>
      <c r="AG482" s="18">
        <v>59.44424</v>
      </c>
      <c r="AH482" s="18">
        <v>12.00612</v>
      </c>
      <c r="AI482" s="18">
        <v>26.29686</v>
      </c>
      <c r="AJ482" s="18">
        <v>38.40214</v>
      </c>
      <c r="AK482" s="18">
        <v>4.091952</v>
      </c>
      <c r="AL482" s="19" t="s">
        <v>58</v>
      </c>
      <c r="AM482" s="19"/>
      <c r="AN482" s="19"/>
      <c r="AO482" s="19"/>
      <c r="AP482" s="19"/>
      <c r="AQ482" s="19"/>
    </row>
    <row r="483" hidden="1">
      <c r="A483" s="22" t="s">
        <v>1909</v>
      </c>
      <c r="B483" s="22" t="s">
        <v>1910</v>
      </c>
      <c r="C483" s="22" t="s">
        <v>1905</v>
      </c>
      <c r="D483" s="22" t="s">
        <v>1906</v>
      </c>
      <c r="E483" s="22" t="s">
        <v>72</v>
      </c>
      <c r="F483" s="18">
        <v>7.0</v>
      </c>
      <c r="G483" s="18">
        <v>2.0</v>
      </c>
      <c r="H483" s="18">
        <v>2835.0</v>
      </c>
      <c r="I483" s="18">
        <v>18.0</v>
      </c>
      <c r="J483" s="18">
        <v>45.58508</v>
      </c>
      <c r="K483" s="18">
        <v>45.09172</v>
      </c>
      <c r="L483" s="18">
        <v>41.89387</v>
      </c>
      <c r="M483" s="18">
        <v>32.30074</v>
      </c>
      <c r="N483" s="18">
        <v>0.716334</v>
      </c>
      <c r="O483" s="18">
        <v>0.0</v>
      </c>
      <c r="P483" s="18">
        <v>0.033333</v>
      </c>
      <c r="Q483" s="18">
        <v>0.033333</v>
      </c>
      <c r="R483" s="18">
        <v>2.654486</v>
      </c>
      <c r="S483" s="18">
        <v>10.10317</v>
      </c>
      <c r="T483" s="18">
        <v>0.033333</v>
      </c>
      <c r="U483" s="18">
        <v>0.033333</v>
      </c>
      <c r="V483" s="18">
        <v>2.654486</v>
      </c>
      <c r="W483" s="18">
        <v>10.10317</v>
      </c>
      <c r="X483" s="18">
        <v>10.10317</v>
      </c>
      <c r="Y483" s="18">
        <v>9.018345</v>
      </c>
      <c r="Z483" s="18">
        <v>10.10317</v>
      </c>
      <c r="AA483" s="18">
        <v>12.00612</v>
      </c>
      <c r="AB483" s="18">
        <v>26.68599</v>
      </c>
      <c r="AC483" s="18">
        <v>9.018345</v>
      </c>
      <c r="AD483" s="18">
        <v>6.079379</v>
      </c>
      <c r="AE483" s="18">
        <v>8.088498</v>
      </c>
      <c r="AF483" s="18">
        <v>10.92132</v>
      </c>
      <c r="AG483" s="18">
        <v>9.847379</v>
      </c>
      <c r="AH483" s="18">
        <v>12.00612</v>
      </c>
      <c r="AI483" s="18">
        <v>26.29686</v>
      </c>
      <c r="AJ483" s="18">
        <v>38.40214</v>
      </c>
      <c r="AK483" s="18">
        <v>4.091952</v>
      </c>
      <c r="AL483" s="19" t="s">
        <v>58</v>
      </c>
      <c r="AM483" s="19"/>
      <c r="AN483" s="19"/>
      <c r="AO483" s="19"/>
      <c r="AP483" s="19"/>
      <c r="AQ483" s="19"/>
    </row>
    <row r="484" hidden="1">
      <c r="A484" s="22" t="s">
        <v>1911</v>
      </c>
      <c r="B484" s="22" t="s">
        <v>1912</v>
      </c>
      <c r="C484" s="22" t="s">
        <v>1905</v>
      </c>
      <c r="D484" s="22" t="s">
        <v>1906</v>
      </c>
      <c r="E484" s="22" t="s">
        <v>75</v>
      </c>
      <c r="F484" s="18">
        <v>2.0</v>
      </c>
      <c r="G484" s="18">
        <v>0.0</v>
      </c>
      <c r="H484" s="18">
        <v>929.0</v>
      </c>
      <c r="I484" s="18">
        <v>0.0</v>
      </c>
      <c r="J484" s="18">
        <v>13.16974</v>
      </c>
      <c r="K484" s="18">
        <v>16.36781</v>
      </c>
      <c r="L484" s="18">
        <v>13.71742</v>
      </c>
      <c r="M484" s="18">
        <v>15.91198</v>
      </c>
      <c r="N484" s="18">
        <v>0.972151</v>
      </c>
      <c r="O484" s="18">
        <v>0.0</v>
      </c>
      <c r="P484" s="18">
        <v>0.0</v>
      </c>
      <c r="Q484" s="18">
        <v>0.0</v>
      </c>
      <c r="R484" s="18">
        <v>0.455829</v>
      </c>
      <c r="S484" s="18">
        <v>0.455829</v>
      </c>
      <c r="T484" s="18">
        <v>0.455829</v>
      </c>
      <c r="U484" s="18">
        <v>0.455829</v>
      </c>
      <c r="V484" s="18">
        <v>0.455829</v>
      </c>
      <c r="W484" s="18">
        <v>15.91198</v>
      </c>
      <c r="X484" s="18">
        <v>15.91198</v>
      </c>
      <c r="Y484" s="18">
        <v>4.091952</v>
      </c>
      <c r="Z484" s="18">
        <v>10.10317</v>
      </c>
      <c r="AA484" s="18">
        <v>12.00612</v>
      </c>
      <c r="AB484" s="18">
        <v>26.68599</v>
      </c>
      <c r="AC484" s="18">
        <v>9.018345</v>
      </c>
      <c r="AD484" s="18">
        <v>15.91198</v>
      </c>
      <c r="AE484" s="18">
        <v>28.04676</v>
      </c>
      <c r="AF484" s="18">
        <v>47.50056</v>
      </c>
      <c r="AG484" s="18">
        <v>9.196577</v>
      </c>
      <c r="AH484" s="18">
        <v>12.00612</v>
      </c>
      <c r="AI484" s="18">
        <v>26.29686</v>
      </c>
      <c r="AJ484" s="18">
        <v>38.40214</v>
      </c>
      <c r="AK484" s="18">
        <v>4.091952</v>
      </c>
      <c r="AL484" s="19" t="s">
        <v>58</v>
      </c>
      <c r="AM484" s="19"/>
      <c r="AN484" s="19"/>
      <c r="AO484" s="19"/>
      <c r="AP484" s="19"/>
      <c r="AQ484" s="19"/>
    </row>
    <row r="485" hidden="1">
      <c r="A485" s="22" t="s">
        <v>1913</v>
      </c>
      <c r="B485" s="22" t="s">
        <v>1914</v>
      </c>
      <c r="C485" s="22" t="s">
        <v>1905</v>
      </c>
      <c r="D485" s="22" t="s">
        <v>1906</v>
      </c>
      <c r="E485" s="22" t="s">
        <v>60</v>
      </c>
      <c r="F485" s="18">
        <v>7.0</v>
      </c>
      <c r="G485" s="18">
        <v>0.0</v>
      </c>
      <c r="H485" s="18">
        <v>1527.0</v>
      </c>
      <c r="I485" s="18">
        <v>0.0</v>
      </c>
      <c r="J485" s="18">
        <v>13.12601</v>
      </c>
      <c r="K485" s="18">
        <v>11.15601</v>
      </c>
      <c r="L485" s="18">
        <v>12.4554</v>
      </c>
      <c r="M485" s="18">
        <v>5.600629</v>
      </c>
      <c r="N485" s="18">
        <v>0.502028</v>
      </c>
      <c r="O485" s="18">
        <v>1.148942</v>
      </c>
      <c r="P485" s="18">
        <v>1.148942</v>
      </c>
      <c r="Q485" s="18">
        <v>1.201268</v>
      </c>
      <c r="R485" s="18">
        <v>3.205167</v>
      </c>
      <c r="S485" s="18">
        <v>3.205167</v>
      </c>
      <c r="T485" s="18">
        <v>1.148942</v>
      </c>
      <c r="U485" s="18">
        <v>1.148942</v>
      </c>
      <c r="V485" s="18">
        <v>1.201268</v>
      </c>
      <c r="W485" s="18">
        <v>3.205167</v>
      </c>
      <c r="X485" s="18">
        <v>3.205167</v>
      </c>
      <c r="Y485" s="18">
        <v>2.789002</v>
      </c>
      <c r="Z485" s="18">
        <v>10.10317</v>
      </c>
      <c r="AA485" s="18">
        <v>12.00612</v>
      </c>
      <c r="AB485" s="18">
        <v>26.68599</v>
      </c>
      <c r="AC485" s="18">
        <v>9.018345</v>
      </c>
      <c r="AD485" s="18">
        <v>3.205167</v>
      </c>
      <c r="AE485" s="18">
        <v>3.205167</v>
      </c>
      <c r="AF485" s="18">
        <v>2.949854</v>
      </c>
      <c r="AG485" s="18">
        <v>2.789002</v>
      </c>
      <c r="AH485" s="18">
        <v>12.00612</v>
      </c>
      <c r="AI485" s="18">
        <v>26.29686</v>
      </c>
      <c r="AJ485" s="18">
        <v>38.40214</v>
      </c>
      <c r="AK485" s="18">
        <v>4.091952</v>
      </c>
      <c r="AL485" s="19" t="s">
        <v>58</v>
      </c>
      <c r="AM485" s="19"/>
      <c r="AN485" s="19"/>
      <c r="AO485" s="19"/>
      <c r="AP485" s="19"/>
      <c r="AQ485" s="19"/>
    </row>
    <row r="486" hidden="1">
      <c r="A486" s="22" t="s">
        <v>1915</v>
      </c>
      <c r="B486" s="22" t="s">
        <v>1916</v>
      </c>
      <c r="C486" s="22" t="s">
        <v>1905</v>
      </c>
      <c r="D486" s="22" t="s">
        <v>1906</v>
      </c>
      <c r="E486" s="20">
        <v>46300.0</v>
      </c>
      <c r="F486" s="18">
        <v>2.0</v>
      </c>
      <c r="G486" s="18">
        <v>0.0</v>
      </c>
      <c r="H486" s="18">
        <v>13670.0</v>
      </c>
      <c r="I486" s="18">
        <v>0.0</v>
      </c>
      <c r="J486" s="18">
        <v>182.2035</v>
      </c>
      <c r="K486" s="18">
        <v>192.6102</v>
      </c>
      <c r="L486" s="18">
        <v>240.737</v>
      </c>
      <c r="M486" s="18">
        <v>139.5219</v>
      </c>
      <c r="N486" s="18">
        <v>0.724374</v>
      </c>
      <c r="O486" s="18">
        <v>53.08835</v>
      </c>
      <c r="P486" s="18">
        <v>53.08835</v>
      </c>
      <c r="Q486" s="18">
        <v>53.08835</v>
      </c>
      <c r="R486" s="18">
        <v>139.5219</v>
      </c>
      <c r="S486" s="18">
        <v>139.5219</v>
      </c>
      <c r="T486" s="18">
        <v>53.08835</v>
      </c>
      <c r="U486" s="18">
        <v>53.08835</v>
      </c>
      <c r="V486" s="18">
        <v>53.08835</v>
      </c>
      <c r="W486" s="18">
        <v>139.5219</v>
      </c>
      <c r="X486" s="18">
        <v>139.5219</v>
      </c>
      <c r="Y486" s="18">
        <v>96.30511</v>
      </c>
      <c r="Z486" s="18">
        <v>10.10317</v>
      </c>
      <c r="AA486" s="18">
        <v>12.00612</v>
      </c>
      <c r="AB486" s="18">
        <v>26.68599</v>
      </c>
      <c r="AC486" s="18">
        <v>9.018345</v>
      </c>
      <c r="AD486" s="18">
        <v>39.97884</v>
      </c>
      <c r="AE486" s="18">
        <v>53.08835</v>
      </c>
      <c r="AF486" s="18">
        <v>58.69001</v>
      </c>
      <c r="AG486" s="18">
        <v>69.22747</v>
      </c>
      <c r="AH486" s="18">
        <v>12.00612</v>
      </c>
      <c r="AI486" s="18">
        <v>26.29686</v>
      </c>
      <c r="AJ486" s="18">
        <v>38.40214</v>
      </c>
      <c r="AK486" s="18">
        <v>4.091952</v>
      </c>
      <c r="AL486" s="19" t="s">
        <v>58</v>
      </c>
      <c r="AM486" s="19"/>
      <c r="AN486" s="19"/>
      <c r="AO486" s="19"/>
      <c r="AP486" s="19"/>
      <c r="AQ486" s="19"/>
    </row>
    <row r="487" hidden="1">
      <c r="A487" s="22" t="s">
        <v>1917</v>
      </c>
      <c r="B487" s="22" t="s">
        <v>1918</v>
      </c>
      <c r="C487" s="22" t="s">
        <v>1905</v>
      </c>
      <c r="D487" s="22" t="s">
        <v>1906</v>
      </c>
      <c r="E487" s="22" t="s">
        <v>62</v>
      </c>
      <c r="F487" s="18">
        <v>1.0</v>
      </c>
      <c r="G487" s="18">
        <v>1.0</v>
      </c>
      <c r="H487" s="18">
        <v>4.0</v>
      </c>
      <c r="I487" s="18">
        <v>4.0</v>
      </c>
      <c r="J487" s="18">
        <v>0.0</v>
      </c>
      <c r="K487" s="18">
        <v>0.0</v>
      </c>
      <c r="L487" s="18">
        <v>0.0</v>
      </c>
      <c r="M487" s="18">
        <v>0.0</v>
      </c>
      <c r="N487" s="18">
        <v>0.0</v>
      </c>
      <c r="O487" s="18">
        <v>0.0</v>
      </c>
      <c r="P487" s="18">
        <v>0.0</v>
      </c>
      <c r="Q487" s="18">
        <v>0.0</v>
      </c>
      <c r="R487" s="18">
        <v>0.0</v>
      </c>
      <c r="S487" s="18">
        <v>0.0</v>
      </c>
      <c r="T487" s="18">
        <v>0.0</v>
      </c>
      <c r="U487" s="18">
        <v>0.0</v>
      </c>
      <c r="V487" s="18">
        <v>0.0</v>
      </c>
      <c r="W487" s="18">
        <v>0.0</v>
      </c>
      <c r="X487" s="18">
        <v>0.0</v>
      </c>
      <c r="Y487" s="18">
        <v>0.0</v>
      </c>
      <c r="Z487" s="18">
        <v>10.10317</v>
      </c>
      <c r="AA487" s="18">
        <v>12.00612</v>
      </c>
      <c r="AB487" s="18">
        <v>26.68599</v>
      </c>
      <c r="AC487" s="18">
        <v>9.018345</v>
      </c>
      <c r="AD487" s="18">
        <v>0.0</v>
      </c>
      <c r="AE487" s="18">
        <v>0.0</v>
      </c>
      <c r="AF487" s="18">
        <v>0.0</v>
      </c>
      <c r="AG487" s="18">
        <v>0.0</v>
      </c>
      <c r="AH487" s="18">
        <v>12.00612</v>
      </c>
      <c r="AI487" s="18">
        <v>26.29686</v>
      </c>
      <c r="AJ487" s="18">
        <v>38.40214</v>
      </c>
      <c r="AK487" s="18">
        <v>4.091952</v>
      </c>
      <c r="AL487" s="19" t="s">
        <v>58</v>
      </c>
      <c r="AM487" s="19"/>
      <c r="AN487" s="19"/>
      <c r="AO487" s="19"/>
      <c r="AP487" s="19"/>
      <c r="AQ487" s="19"/>
    </row>
    <row r="488" hidden="1">
      <c r="A488" s="22" t="s">
        <v>1173</v>
      </c>
      <c r="B488" s="22" t="s">
        <v>1212</v>
      </c>
      <c r="C488" s="22" t="s">
        <v>1175</v>
      </c>
      <c r="D488" s="22" t="s">
        <v>1213</v>
      </c>
      <c r="E488" s="22" t="s">
        <v>88</v>
      </c>
      <c r="F488" s="18">
        <v>2.0</v>
      </c>
      <c r="G488" s="18">
        <v>0.0</v>
      </c>
      <c r="H488" s="18">
        <v>534.0</v>
      </c>
      <c r="I488" s="18">
        <v>0.0</v>
      </c>
      <c r="J488" s="18">
        <v>0.857143</v>
      </c>
      <c r="K488" s="18">
        <v>1.377234</v>
      </c>
      <c r="L488" s="18">
        <v>2.120468</v>
      </c>
      <c r="M488" s="18">
        <v>1.104506</v>
      </c>
      <c r="N488" s="18">
        <v>0.801975</v>
      </c>
      <c r="O488" s="18">
        <v>0.0</v>
      </c>
      <c r="P488" s="18">
        <v>0.0</v>
      </c>
      <c r="Q488" s="18">
        <v>0.0</v>
      </c>
      <c r="R488" s="18">
        <v>0.0</v>
      </c>
      <c r="S488" s="18">
        <v>0.272727</v>
      </c>
      <c r="T488" s="18">
        <v>0.272727</v>
      </c>
      <c r="U488" s="18">
        <v>0.272727</v>
      </c>
      <c r="V488" s="18">
        <v>0.272727</v>
      </c>
      <c r="W488" s="18">
        <v>1.104506</v>
      </c>
      <c r="X488" s="18">
        <v>1.104506</v>
      </c>
      <c r="Y488" s="18">
        <v>0.275447</v>
      </c>
      <c r="Z488" s="18">
        <v>4.28691</v>
      </c>
      <c r="AA488" s="18">
        <v>6.690846</v>
      </c>
      <c r="AB488" s="18">
        <v>7.258619</v>
      </c>
      <c r="AC488" s="18">
        <v>5.908466</v>
      </c>
      <c r="AD488" s="18">
        <v>0.0</v>
      </c>
      <c r="AE488" s="18">
        <v>20.84812</v>
      </c>
      <c r="AF488" s="18">
        <v>1.843325</v>
      </c>
      <c r="AG488" s="18">
        <v>0.275447</v>
      </c>
      <c r="AH488" s="18">
        <v>0.822472</v>
      </c>
      <c r="AI488" s="18">
        <v>2.340114</v>
      </c>
      <c r="AJ488" s="18">
        <v>3.508074</v>
      </c>
      <c r="AK488" s="18">
        <v>4.338341</v>
      </c>
      <c r="AL488" s="19" t="s">
        <v>58</v>
      </c>
      <c r="AM488" s="19"/>
      <c r="AN488" s="19"/>
      <c r="AO488" s="19"/>
      <c r="AP488" s="19"/>
      <c r="AQ488" s="19"/>
    </row>
    <row r="489" hidden="1">
      <c r="A489" s="22" t="s">
        <v>1177</v>
      </c>
      <c r="B489" s="22" t="s">
        <v>1214</v>
      </c>
      <c r="C489" s="22" t="s">
        <v>1175</v>
      </c>
      <c r="D489" s="22" t="s">
        <v>1213</v>
      </c>
      <c r="E489" s="17">
        <v>46310.0</v>
      </c>
      <c r="F489" s="18">
        <v>20.0</v>
      </c>
      <c r="G489" s="18">
        <v>0.0</v>
      </c>
      <c r="H489" s="18">
        <v>19307.0</v>
      </c>
      <c r="I489" s="18">
        <v>0.0</v>
      </c>
      <c r="J489" s="18">
        <v>220.3737</v>
      </c>
      <c r="K489" s="18">
        <v>214.8404</v>
      </c>
      <c r="L489" s="18">
        <v>200.0758</v>
      </c>
      <c r="M489" s="18">
        <v>99.95735</v>
      </c>
      <c r="N489" s="18">
        <v>0.465263</v>
      </c>
      <c r="O489" s="18">
        <v>0.852381</v>
      </c>
      <c r="P489" s="18">
        <v>5.28092</v>
      </c>
      <c r="Q489" s="18">
        <v>6.430709</v>
      </c>
      <c r="R489" s="18">
        <v>12.5287</v>
      </c>
      <c r="S489" s="18">
        <v>15.81165</v>
      </c>
      <c r="T489" s="18">
        <v>0.852381</v>
      </c>
      <c r="U489" s="18">
        <v>5.28092</v>
      </c>
      <c r="V489" s="18">
        <v>6.430709</v>
      </c>
      <c r="W489" s="18">
        <v>12.5287</v>
      </c>
      <c r="X489" s="18">
        <v>15.81165</v>
      </c>
      <c r="Y489" s="18">
        <v>12.63767</v>
      </c>
      <c r="Z489" s="18">
        <v>4.28691</v>
      </c>
      <c r="AA489" s="18">
        <v>6.690846</v>
      </c>
      <c r="AB489" s="18">
        <v>7.258619</v>
      </c>
      <c r="AC489" s="18">
        <v>5.908466</v>
      </c>
      <c r="AD489" s="18">
        <v>5.611754</v>
      </c>
      <c r="AE489" s="18">
        <v>6.325606</v>
      </c>
      <c r="AF489" s="18">
        <v>9.719525</v>
      </c>
      <c r="AG489" s="18">
        <v>9.03104</v>
      </c>
      <c r="AH489" s="18">
        <v>0.822472</v>
      </c>
      <c r="AI489" s="18">
        <v>2.340114</v>
      </c>
      <c r="AJ489" s="18">
        <v>3.508074</v>
      </c>
      <c r="AK489" s="18">
        <v>4.338341</v>
      </c>
      <c r="AL489" s="19" t="s">
        <v>58</v>
      </c>
      <c r="AM489" s="19"/>
      <c r="AN489" s="19"/>
      <c r="AO489" s="19"/>
      <c r="AP489" s="19"/>
      <c r="AQ489" s="19"/>
    </row>
    <row r="490" hidden="1">
      <c r="A490" s="22" t="s">
        <v>1179</v>
      </c>
      <c r="B490" s="22" t="s">
        <v>1215</v>
      </c>
      <c r="C490" s="22" t="s">
        <v>1175</v>
      </c>
      <c r="D490" s="22" t="s">
        <v>1213</v>
      </c>
      <c r="E490" s="22" t="s">
        <v>72</v>
      </c>
      <c r="F490" s="18">
        <v>20.0</v>
      </c>
      <c r="G490" s="18">
        <v>0.0</v>
      </c>
      <c r="H490" s="18">
        <v>10345.0</v>
      </c>
      <c r="I490" s="18">
        <v>0.0</v>
      </c>
      <c r="J490" s="18">
        <v>126.1985</v>
      </c>
      <c r="K490" s="18">
        <v>117.0236</v>
      </c>
      <c r="L490" s="18">
        <v>113.5381</v>
      </c>
      <c r="M490" s="18">
        <v>49.10245</v>
      </c>
      <c r="N490" s="18">
        <v>0.419594</v>
      </c>
      <c r="O490" s="18">
        <v>4.065594</v>
      </c>
      <c r="P490" s="18">
        <v>4.202177</v>
      </c>
      <c r="Q490" s="18">
        <v>5.510783</v>
      </c>
      <c r="R490" s="18">
        <v>7.549381</v>
      </c>
      <c r="S490" s="18">
        <v>11.03932</v>
      </c>
      <c r="T490" s="18">
        <v>4.065594</v>
      </c>
      <c r="U490" s="18">
        <v>4.202177</v>
      </c>
      <c r="V490" s="18">
        <v>5.510783</v>
      </c>
      <c r="W490" s="18">
        <v>7.549381</v>
      </c>
      <c r="X490" s="18">
        <v>11.03932</v>
      </c>
      <c r="Y490" s="18">
        <v>9.001819</v>
      </c>
      <c r="Z490" s="18">
        <v>4.28691</v>
      </c>
      <c r="AA490" s="18">
        <v>6.690846</v>
      </c>
      <c r="AB490" s="18">
        <v>7.258619</v>
      </c>
      <c r="AC490" s="18">
        <v>5.908466</v>
      </c>
      <c r="AD490" s="18">
        <v>5.622099</v>
      </c>
      <c r="AE490" s="18">
        <v>5.646151</v>
      </c>
      <c r="AF490" s="18">
        <v>6.762857</v>
      </c>
      <c r="AG490" s="18">
        <v>6.74817</v>
      </c>
      <c r="AH490" s="18">
        <v>0.822472</v>
      </c>
      <c r="AI490" s="18">
        <v>2.340114</v>
      </c>
      <c r="AJ490" s="18">
        <v>3.508074</v>
      </c>
      <c r="AK490" s="18">
        <v>4.338341</v>
      </c>
      <c r="AL490" s="19" t="s">
        <v>58</v>
      </c>
      <c r="AM490" s="19"/>
      <c r="AN490" s="19"/>
      <c r="AO490" s="19"/>
      <c r="AP490" s="19"/>
      <c r="AQ490" s="19"/>
    </row>
    <row r="491" hidden="1">
      <c r="A491" s="22" t="s">
        <v>1181</v>
      </c>
      <c r="B491" s="22" t="s">
        <v>1216</v>
      </c>
      <c r="C491" s="22" t="s">
        <v>1175</v>
      </c>
      <c r="D491" s="22" t="s">
        <v>1213</v>
      </c>
      <c r="E491" s="22" t="s">
        <v>75</v>
      </c>
      <c r="F491" s="18">
        <v>19.0</v>
      </c>
      <c r="G491" s="18">
        <v>1.0</v>
      </c>
      <c r="H491" s="18">
        <v>6680.0</v>
      </c>
      <c r="I491" s="18">
        <v>72.0</v>
      </c>
      <c r="J491" s="18">
        <v>55.52444</v>
      </c>
      <c r="K491" s="18">
        <v>59.08466</v>
      </c>
      <c r="L491" s="18">
        <v>59.07646</v>
      </c>
      <c r="M491" s="18">
        <v>36.30619</v>
      </c>
      <c r="N491" s="18">
        <v>0.614477</v>
      </c>
      <c r="O491" s="18">
        <v>1.960089</v>
      </c>
      <c r="P491" s="18">
        <v>2.423563</v>
      </c>
      <c r="Q491" s="18">
        <v>2.457965</v>
      </c>
      <c r="R491" s="18">
        <v>3.59432</v>
      </c>
      <c r="S491" s="18">
        <v>6.17212</v>
      </c>
      <c r="T491" s="18">
        <v>1.960089</v>
      </c>
      <c r="U491" s="18">
        <v>2.423563</v>
      </c>
      <c r="V491" s="18">
        <v>2.457965</v>
      </c>
      <c r="W491" s="18">
        <v>3.59432</v>
      </c>
      <c r="X491" s="18">
        <v>6.17212</v>
      </c>
      <c r="Y491" s="18">
        <v>5.908466</v>
      </c>
      <c r="Z491" s="18">
        <v>4.28691</v>
      </c>
      <c r="AA491" s="18">
        <v>6.690846</v>
      </c>
      <c r="AB491" s="18">
        <v>7.258619</v>
      </c>
      <c r="AC491" s="18">
        <v>5.908466</v>
      </c>
      <c r="AD491" s="18">
        <v>2.708493</v>
      </c>
      <c r="AE491" s="18">
        <v>2.733229</v>
      </c>
      <c r="AF491" s="18">
        <v>4.678482</v>
      </c>
      <c r="AG491" s="18">
        <v>5.620519</v>
      </c>
      <c r="AH491" s="18">
        <v>0.822472</v>
      </c>
      <c r="AI491" s="18">
        <v>2.340114</v>
      </c>
      <c r="AJ491" s="18">
        <v>3.508074</v>
      </c>
      <c r="AK491" s="18">
        <v>4.338341</v>
      </c>
      <c r="AL491" s="19" t="s">
        <v>58</v>
      </c>
      <c r="AM491" s="19"/>
      <c r="AN491" s="19"/>
      <c r="AO491" s="19"/>
      <c r="AP491" s="19"/>
      <c r="AQ491" s="19"/>
    </row>
    <row r="492" hidden="1">
      <c r="A492" s="22" t="s">
        <v>1183</v>
      </c>
      <c r="B492" s="22" t="s">
        <v>1217</v>
      </c>
      <c r="C492" s="22" t="s">
        <v>1175</v>
      </c>
      <c r="D492" s="22" t="s">
        <v>1213</v>
      </c>
      <c r="E492" s="22" t="s">
        <v>60</v>
      </c>
      <c r="F492" s="18">
        <v>29.0</v>
      </c>
      <c r="G492" s="18">
        <v>1.0</v>
      </c>
      <c r="H492" s="18">
        <v>7739.0</v>
      </c>
      <c r="I492" s="18">
        <v>65.0</v>
      </c>
      <c r="J492" s="18">
        <v>61.1147</v>
      </c>
      <c r="K492" s="18">
        <v>61.51512</v>
      </c>
      <c r="L492" s="18">
        <v>63.90158</v>
      </c>
      <c r="M492" s="18">
        <v>31.60918</v>
      </c>
      <c r="N492" s="18">
        <v>0.513844</v>
      </c>
      <c r="O492" s="18">
        <v>0.0</v>
      </c>
      <c r="P492" s="18">
        <v>0.347619</v>
      </c>
      <c r="Q492" s="18">
        <v>0.714286</v>
      </c>
      <c r="R492" s="18">
        <v>2.909197</v>
      </c>
      <c r="S492" s="18">
        <v>4.371643</v>
      </c>
      <c r="T492" s="18">
        <v>0.347619</v>
      </c>
      <c r="U492" s="18">
        <v>0.714286</v>
      </c>
      <c r="V492" s="18">
        <v>1.431409</v>
      </c>
      <c r="W492" s="18">
        <v>3.137835</v>
      </c>
      <c r="X492" s="18">
        <v>4.371643</v>
      </c>
      <c r="Y492" s="18">
        <v>3.237638</v>
      </c>
      <c r="Z492" s="18">
        <v>4.28691</v>
      </c>
      <c r="AA492" s="18">
        <v>6.690846</v>
      </c>
      <c r="AB492" s="18">
        <v>7.258619</v>
      </c>
      <c r="AC492" s="18">
        <v>5.908466</v>
      </c>
      <c r="AD492" s="18">
        <v>0.963542</v>
      </c>
      <c r="AE492" s="18">
        <v>1.038964</v>
      </c>
      <c r="AF492" s="18">
        <v>1.928436</v>
      </c>
      <c r="AG492" s="18">
        <v>2.805134</v>
      </c>
      <c r="AH492" s="18">
        <v>0.822472</v>
      </c>
      <c r="AI492" s="18">
        <v>2.340114</v>
      </c>
      <c r="AJ492" s="18">
        <v>3.508074</v>
      </c>
      <c r="AK492" s="18">
        <v>4.338341</v>
      </c>
      <c r="AL492" s="19" t="s">
        <v>58</v>
      </c>
      <c r="AM492" s="19"/>
      <c r="AN492" s="19"/>
      <c r="AO492" s="19"/>
      <c r="AP492" s="19"/>
      <c r="AQ492" s="19"/>
    </row>
    <row r="493" hidden="1">
      <c r="A493" s="22" t="s">
        <v>1185</v>
      </c>
      <c r="B493" s="22" t="s">
        <v>1218</v>
      </c>
      <c r="C493" s="22" t="s">
        <v>1175</v>
      </c>
      <c r="D493" s="22" t="s">
        <v>1213</v>
      </c>
      <c r="E493" s="20">
        <v>46300.0</v>
      </c>
      <c r="F493" s="18">
        <v>8.0</v>
      </c>
      <c r="G493" s="18">
        <v>0.0</v>
      </c>
      <c r="H493" s="18">
        <v>7813.0</v>
      </c>
      <c r="I493" s="18">
        <v>0.0</v>
      </c>
      <c r="J493" s="18">
        <v>135.1538</v>
      </c>
      <c r="K493" s="18">
        <v>126.8485</v>
      </c>
      <c r="L493" s="18">
        <v>118.9813</v>
      </c>
      <c r="M493" s="18">
        <v>68.20556</v>
      </c>
      <c r="N493" s="18">
        <v>0.537693</v>
      </c>
      <c r="O493" s="18">
        <v>0.0</v>
      </c>
      <c r="P493" s="18">
        <v>1.169444</v>
      </c>
      <c r="Q493" s="18">
        <v>7.476704</v>
      </c>
      <c r="R493" s="18">
        <v>9.349282</v>
      </c>
      <c r="S493" s="18">
        <v>16.68363</v>
      </c>
      <c r="T493" s="18">
        <v>1.169444</v>
      </c>
      <c r="U493" s="18">
        <v>7.476704</v>
      </c>
      <c r="V493" s="18">
        <v>7.947845</v>
      </c>
      <c r="W493" s="18">
        <v>16.01599</v>
      </c>
      <c r="X493" s="18">
        <v>16.68363</v>
      </c>
      <c r="Y493" s="18">
        <v>14.09427</v>
      </c>
      <c r="Z493" s="18">
        <v>4.28691</v>
      </c>
      <c r="AA493" s="18">
        <v>6.690846</v>
      </c>
      <c r="AB493" s="18">
        <v>7.258619</v>
      </c>
      <c r="AC493" s="18">
        <v>5.908466</v>
      </c>
      <c r="AD493" s="18">
        <v>2.286111</v>
      </c>
      <c r="AE493" s="18">
        <v>9.349282</v>
      </c>
      <c r="AF493" s="18">
        <v>10.19788</v>
      </c>
      <c r="AG493" s="18">
        <v>6.066643</v>
      </c>
      <c r="AH493" s="18">
        <v>0.822472</v>
      </c>
      <c r="AI493" s="18">
        <v>2.340114</v>
      </c>
      <c r="AJ493" s="18">
        <v>3.508074</v>
      </c>
      <c r="AK493" s="18">
        <v>4.338341</v>
      </c>
      <c r="AL493" s="19" t="s">
        <v>58</v>
      </c>
      <c r="AM493" s="19"/>
      <c r="AN493" s="19"/>
      <c r="AO493" s="19"/>
      <c r="AP493" s="19"/>
      <c r="AQ493" s="19"/>
    </row>
    <row r="494" hidden="1">
      <c r="A494" s="22" t="s">
        <v>1187</v>
      </c>
      <c r="B494" s="22" t="s">
        <v>1219</v>
      </c>
      <c r="C494" s="22" t="s">
        <v>1175</v>
      </c>
      <c r="D494" s="22" t="s">
        <v>1213</v>
      </c>
      <c r="E494" s="22" t="s">
        <v>62</v>
      </c>
      <c r="F494" s="18">
        <v>10.0</v>
      </c>
      <c r="G494" s="18">
        <v>10.0</v>
      </c>
      <c r="H494" s="18">
        <v>280.0</v>
      </c>
      <c r="I494" s="18">
        <v>280.0</v>
      </c>
      <c r="J494" s="18">
        <v>0.0</v>
      </c>
      <c r="K494" s="18">
        <v>0.0</v>
      </c>
      <c r="L494" s="18">
        <v>0.0</v>
      </c>
      <c r="M494" s="18">
        <v>0.0</v>
      </c>
      <c r="N494" s="18">
        <v>0.0</v>
      </c>
      <c r="O494" s="18">
        <v>0.0</v>
      </c>
      <c r="P494" s="18">
        <v>0.0</v>
      </c>
      <c r="Q494" s="18">
        <v>0.0</v>
      </c>
      <c r="R494" s="18">
        <v>0.0</v>
      </c>
      <c r="S494" s="18">
        <v>0.0</v>
      </c>
      <c r="T494" s="18">
        <v>0.0</v>
      </c>
      <c r="U494" s="18">
        <v>0.0</v>
      </c>
      <c r="V494" s="18">
        <v>0.0</v>
      </c>
      <c r="W494" s="18">
        <v>0.0</v>
      </c>
      <c r="X494" s="18">
        <v>0.0</v>
      </c>
      <c r="Y494" s="18">
        <v>0.0</v>
      </c>
      <c r="Z494" s="18">
        <v>4.28691</v>
      </c>
      <c r="AA494" s="18">
        <v>6.690846</v>
      </c>
      <c r="AB494" s="18">
        <v>7.258619</v>
      </c>
      <c r="AC494" s="18">
        <v>5.908466</v>
      </c>
      <c r="AD494" s="18">
        <v>0.0</v>
      </c>
      <c r="AE494" s="18">
        <v>0.0</v>
      </c>
      <c r="AF494" s="18">
        <v>0.0</v>
      </c>
      <c r="AG494" s="18">
        <v>0.0</v>
      </c>
      <c r="AH494" s="18">
        <v>0.822472</v>
      </c>
      <c r="AI494" s="18">
        <v>2.340114</v>
      </c>
      <c r="AJ494" s="18">
        <v>3.508074</v>
      </c>
      <c r="AK494" s="18">
        <v>4.338341</v>
      </c>
      <c r="AL494" s="19" t="s">
        <v>58</v>
      </c>
      <c r="AM494" s="19"/>
      <c r="AN494" s="19"/>
      <c r="AO494" s="19"/>
      <c r="AP494" s="19"/>
      <c r="AQ494" s="19"/>
    </row>
    <row r="495" hidden="1">
      <c r="A495" s="22" t="s">
        <v>836</v>
      </c>
      <c r="B495" s="22" t="s">
        <v>837</v>
      </c>
      <c r="C495" s="22" t="s">
        <v>830</v>
      </c>
      <c r="D495" s="22" t="s">
        <v>838</v>
      </c>
      <c r="E495" s="22" t="s">
        <v>88</v>
      </c>
      <c r="F495" s="18">
        <v>1.0</v>
      </c>
      <c r="G495" s="18">
        <v>0.0</v>
      </c>
      <c r="H495" s="18">
        <v>50.0</v>
      </c>
      <c r="I495" s="18">
        <v>0.0</v>
      </c>
      <c r="J495" s="18">
        <v>111.2738</v>
      </c>
      <c r="K495" s="18">
        <v>78.92859</v>
      </c>
      <c r="L495" s="18">
        <v>46.09119</v>
      </c>
      <c r="M495" s="18">
        <v>78.92859</v>
      </c>
      <c r="N495" s="18">
        <v>1.0</v>
      </c>
      <c r="O495" s="18">
        <v>78.92859</v>
      </c>
      <c r="P495" s="18">
        <v>78.92859</v>
      </c>
      <c r="Q495" s="18">
        <v>78.92859</v>
      </c>
      <c r="R495" s="18">
        <v>78.92859</v>
      </c>
      <c r="S495" s="18">
        <v>78.92859</v>
      </c>
      <c r="T495" s="18">
        <v>78.92859</v>
      </c>
      <c r="U495" s="18">
        <v>78.92859</v>
      </c>
      <c r="V495" s="18">
        <v>78.92859</v>
      </c>
      <c r="W495" s="18">
        <v>78.92859</v>
      </c>
      <c r="X495" s="18">
        <v>78.92859</v>
      </c>
      <c r="Y495" s="18">
        <v>78.92859</v>
      </c>
      <c r="Z495" s="18">
        <v>33.19772</v>
      </c>
      <c r="AA495" s="18">
        <v>78.92859</v>
      </c>
      <c r="AB495" s="18">
        <v>50.73798</v>
      </c>
      <c r="AC495" s="18">
        <v>78.92859</v>
      </c>
      <c r="AD495" s="18">
        <v>78.92859</v>
      </c>
      <c r="AE495" s="18">
        <v>78.92859</v>
      </c>
      <c r="AF495" s="18">
        <v>78.92859</v>
      </c>
      <c r="AG495" s="18">
        <v>78.92859</v>
      </c>
      <c r="AH495" s="18">
        <v>7.321268</v>
      </c>
      <c r="AI495" s="18">
        <v>20.06414</v>
      </c>
      <c r="AJ495" s="18">
        <v>30.82778</v>
      </c>
      <c r="AK495" s="18">
        <v>9.568509</v>
      </c>
      <c r="AL495" s="19" t="s">
        <v>58</v>
      </c>
      <c r="AM495" s="19"/>
      <c r="AN495" s="19"/>
      <c r="AO495" s="19"/>
      <c r="AP495" s="19"/>
      <c r="AQ495" s="19"/>
    </row>
    <row r="496" hidden="1">
      <c r="A496" s="22" t="s">
        <v>839</v>
      </c>
      <c r="B496" s="22" t="s">
        <v>840</v>
      </c>
      <c r="C496" s="22" t="s">
        <v>830</v>
      </c>
      <c r="D496" s="22" t="s">
        <v>838</v>
      </c>
      <c r="E496" s="17">
        <v>46310.0</v>
      </c>
      <c r="F496" s="18">
        <v>2.0</v>
      </c>
      <c r="G496" s="18">
        <v>0.0</v>
      </c>
      <c r="H496" s="18">
        <v>55.0</v>
      </c>
      <c r="I496" s="18">
        <v>0.0</v>
      </c>
      <c r="J496" s="18">
        <v>1.15</v>
      </c>
      <c r="K496" s="18">
        <v>1.15</v>
      </c>
      <c r="L496" s="18">
        <v>1.15</v>
      </c>
      <c r="M496" s="18">
        <v>0.7</v>
      </c>
      <c r="N496" s="18">
        <v>0.608696</v>
      </c>
      <c r="O496" s="18">
        <v>0.45</v>
      </c>
      <c r="P496" s="18">
        <v>0.45</v>
      </c>
      <c r="Q496" s="18">
        <v>0.45</v>
      </c>
      <c r="R496" s="18">
        <v>0.7</v>
      </c>
      <c r="S496" s="18">
        <v>0.7</v>
      </c>
      <c r="T496" s="18">
        <v>0.45</v>
      </c>
      <c r="U496" s="18">
        <v>0.45</v>
      </c>
      <c r="V496" s="18">
        <v>0.45</v>
      </c>
      <c r="W496" s="18">
        <v>0.7</v>
      </c>
      <c r="X496" s="18">
        <v>0.7</v>
      </c>
      <c r="Y496" s="18">
        <v>0.575</v>
      </c>
      <c r="Z496" s="18">
        <v>33.19772</v>
      </c>
      <c r="AA496" s="18">
        <v>78.92859</v>
      </c>
      <c r="AB496" s="18">
        <v>50.73798</v>
      </c>
      <c r="AC496" s="18">
        <v>78.92859</v>
      </c>
      <c r="AD496" s="18">
        <v>0.7</v>
      </c>
      <c r="AE496" s="18">
        <v>0.7</v>
      </c>
      <c r="AF496" s="18">
        <v>0.575</v>
      </c>
      <c r="AG496" s="18">
        <v>0.575</v>
      </c>
      <c r="AH496" s="18">
        <v>7.321268</v>
      </c>
      <c r="AI496" s="18">
        <v>20.06414</v>
      </c>
      <c r="AJ496" s="18">
        <v>30.82778</v>
      </c>
      <c r="AK496" s="18">
        <v>9.568509</v>
      </c>
      <c r="AL496" s="19" t="s">
        <v>58</v>
      </c>
      <c r="AM496" s="19"/>
      <c r="AN496" s="19"/>
      <c r="AO496" s="19"/>
      <c r="AP496" s="19"/>
      <c r="AQ496" s="19"/>
    </row>
    <row r="497" hidden="1">
      <c r="A497" s="22" t="s">
        <v>841</v>
      </c>
      <c r="B497" s="22" t="s">
        <v>842</v>
      </c>
      <c r="C497" s="22" t="s">
        <v>830</v>
      </c>
      <c r="D497" s="22" t="s">
        <v>838</v>
      </c>
      <c r="E497" s="20">
        <v>46300.0</v>
      </c>
      <c r="F497" s="18">
        <v>4.0</v>
      </c>
      <c r="G497" s="18">
        <v>0.0</v>
      </c>
      <c r="H497" s="18">
        <v>2744.0</v>
      </c>
      <c r="I497" s="18">
        <v>0.0</v>
      </c>
      <c r="J497" s="18">
        <v>423.9154</v>
      </c>
      <c r="K497" s="18">
        <v>275.0872</v>
      </c>
      <c r="L497" s="18">
        <v>192.5785</v>
      </c>
      <c r="M497" s="18">
        <v>147.0213</v>
      </c>
      <c r="N497" s="18">
        <v>0.534454</v>
      </c>
      <c r="O497" s="18">
        <v>33.19772</v>
      </c>
      <c r="P497" s="18">
        <v>33.19772</v>
      </c>
      <c r="Q497" s="18">
        <v>33.19772</v>
      </c>
      <c r="R497" s="18">
        <v>94.86817</v>
      </c>
      <c r="S497" s="18">
        <v>147.0213</v>
      </c>
      <c r="T497" s="18">
        <v>33.19772</v>
      </c>
      <c r="U497" s="18">
        <v>33.19772</v>
      </c>
      <c r="V497" s="18">
        <v>33.19772</v>
      </c>
      <c r="W497" s="18">
        <v>94.86817</v>
      </c>
      <c r="X497" s="18">
        <v>147.0213</v>
      </c>
      <c r="Y497" s="18">
        <v>91.69575</v>
      </c>
      <c r="Z497" s="18">
        <v>33.19772</v>
      </c>
      <c r="AA497" s="18">
        <v>78.92859</v>
      </c>
      <c r="AB497" s="18">
        <v>50.73798</v>
      </c>
      <c r="AC497" s="18">
        <v>78.92859</v>
      </c>
      <c r="AD497" s="18">
        <v>94.86817</v>
      </c>
      <c r="AE497" s="18">
        <v>94.86817</v>
      </c>
      <c r="AF497" s="18">
        <v>91.69575</v>
      </c>
      <c r="AG497" s="18">
        <v>91.69575</v>
      </c>
      <c r="AH497" s="18">
        <v>7.321268</v>
      </c>
      <c r="AI497" s="18">
        <v>20.06414</v>
      </c>
      <c r="AJ497" s="18">
        <v>30.82778</v>
      </c>
      <c r="AK497" s="18">
        <v>9.568509</v>
      </c>
      <c r="AL497" s="19" t="s">
        <v>58</v>
      </c>
      <c r="AM497" s="19"/>
      <c r="AN497" s="19"/>
      <c r="AO497" s="19"/>
      <c r="AP497" s="19"/>
      <c r="AQ497" s="19"/>
    </row>
    <row r="498" hidden="1">
      <c r="A498" s="22" t="s">
        <v>834</v>
      </c>
      <c r="B498" s="22" t="s">
        <v>843</v>
      </c>
      <c r="C498" s="22" t="s">
        <v>830</v>
      </c>
      <c r="D498" s="22" t="s">
        <v>838</v>
      </c>
      <c r="E498" s="22" t="s">
        <v>62</v>
      </c>
      <c r="F498" s="18">
        <v>0.0</v>
      </c>
      <c r="G498" s="18">
        <v>0.0</v>
      </c>
      <c r="H498" s="18">
        <v>0.0</v>
      </c>
      <c r="I498" s="18">
        <v>0.0</v>
      </c>
      <c r="J498" s="18">
        <v>0.0</v>
      </c>
      <c r="K498" s="18">
        <v>0.0</v>
      </c>
      <c r="L498" s="18">
        <v>0.0</v>
      </c>
      <c r="M498" s="18">
        <v>0.0</v>
      </c>
      <c r="N498" s="18">
        <v>0.0</v>
      </c>
      <c r="O498" s="18">
        <v>0.0</v>
      </c>
      <c r="P498" s="18">
        <v>0.0</v>
      </c>
      <c r="Q498" s="18">
        <v>0.0</v>
      </c>
      <c r="R498" s="18">
        <v>0.0</v>
      </c>
      <c r="S498" s="18">
        <v>0.0</v>
      </c>
      <c r="T498" s="18">
        <v>0.0</v>
      </c>
      <c r="U498" s="18">
        <v>0.0</v>
      </c>
      <c r="V498" s="18">
        <v>0.0</v>
      </c>
      <c r="W498" s="18">
        <v>0.0</v>
      </c>
      <c r="X498" s="18">
        <v>0.0</v>
      </c>
      <c r="Y498" s="18">
        <v>0.0</v>
      </c>
      <c r="Z498" s="18">
        <v>33.19772</v>
      </c>
      <c r="AA498" s="18">
        <v>78.92859</v>
      </c>
      <c r="AB498" s="18">
        <v>50.73798</v>
      </c>
      <c r="AC498" s="18">
        <v>78.92859</v>
      </c>
      <c r="AD498" s="18">
        <v>0.0</v>
      </c>
      <c r="AE498" s="18">
        <v>0.0</v>
      </c>
      <c r="AF498" s="18">
        <v>0.0</v>
      </c>
      <c r="AG498" s="18">
        <v>0.0</v>
      </c>
      <c r="AH498" s="18">
        <v>7.321268</v>
      </c>
      <c r="AI498" s="18">
        <v>20.06414</v>
      </c>
      <c r="AJ498" s="18">
        <v>30.82778</v>
      </c>
      <c r="AK498" s="18">
        <v>9.568509</v>
      </c>
      <c r="AL498" s="19" t="s">
        <v>58</v>
      </c>
      <c r="AM498" s="19"/>
      <c r="AN498" s="19"/>
      <c r="AO498" s="19"/>
      <c r="AP498" s="19"/>
      <c r="AQ498" s="19"/>
    </row>
    <row r="499" hidden="1">
      <c r="A499" s="22" t="s">
        <v>286</v>
      </c>
      <c r="B499" s="22" t="s">
        <v>287</v>
      </c>
      <c r="C499" s="22" t="s">
        <v>288</v>
      </c>
      <c r="D499" s="22" t="s">
        <v>289</v>
      </c>
      <c r="E499" s="22" t="s">
        <v>60</v>
      </c>
      <c r="F499" s="18">
        <v>14.0</v>
      </c>
      <c r="G499" s="18">
        <v>0.0</v>
      </c>
      <c r="H499" s="18">
        <v>3594.0</v>
      </c>
      <c r="I499" s="18">
        <v>0.0</v>
      </c>
      <c r="J499" s="18">
        <v>40.11469</v>
      </c>
      <c r="K499" s="18">
        <v>38.44589</v>
      </c>
      <c r="L499" s="18">
        <v>32.71833</v>
      </c>
      <c r="M499" s="18">
        <v>25.51715</v>
      </c>
      <c r="N499" s="18">
        <v>0.663716</v>
      </c>
      <c r="O499" s="18">
        <v>0.540741</v>
      </c>
      <c r="P499" s="18">
        <v>0.702299</v>
      </c>
      <c r="Q499" s="18">
        <v>0.874074</v>
      </c>
      <c r="R499" s="18">
        <v>1.327578</v>
      </c>
      <c r="S499" s="18">
        <v>2.80208</v>
      </c>
      <c r="T499" s="18">
        <v>0.540741</v>
      </c>
      <c r="U499" s="18">
        <v>0.702299</v>
      </c>
      <c r="V499" s="18">
        <v>0.874074</v>
      </c>
      <c r="W499" s="18">
        <v>1.327578</v>
      </c>
      <c r="X499" s="18">
        <v>2.80208</v>
      </c>
      <c r="Y499" s="18">
        <v>2.957376</v>
      </c>
      <c r="Z499" s="18">
        <v>1.327578</v>
      </c>
      <c r="AA499" s="18">
        <v>1.327578</v>
      </c>
      <c r="AB499" s="18">
        <v>2.957376</v>
      </c>
      <c r="AC499" s="18">
        <v>2.957376</v>
      </c>
      <c r="AD499" s="18">
        <v>5.961669</v>
      </c>
      <c r="AE499" s="18">
        <v>6.038751</v>
      </c>
      <c r="AF499" s="18">
        <v>13.14963</v>
      </c>
      <c r="AG499" s="18">
        <v>8.726528</v>
      </c>
      <c r="AH499" s="18">
        <v>6.338031</v>
      </c>
      <c r="AI499" s="18">
        <v>16.69185</v>
      </c>
      <c r="AJ499" s="18">
        <v>24.73162</v>
      </c>
      <c r="AK499" s="18">
        <v>11.38793</v>
      </c>
      <c r="AL499" s="19" t="s">
        <v>58</v>
      </c>
      <c r="AM499" s="19"/>
      <c r="AN499" s="19"/>
      <c r="AO499" s="19"/>
      <c r="AP499" s="19"/>
      <c r="AQ499" s="19"/>
    </row>
    <row r="500" hidden="1">
      <c r="A500" s="22" t="s">
        <v>1039</v>
      </c>
      <c r="B500" s="22" t="s">
        <v>1040</v>
      </c>
      <c r="C500" s="22" t="s">
        <v>1035</v>
      </c>
      <c r="D500" s="22" t="s">
        <v>1041</v>
      </c>
      <c r="E500" s="17">
        <v>46310.0</v>
      </c>
      <c r="F500" s="18">
        <v>1.0</v>
      </c>
      <c r="G500" s="18">
        <v>0.0</v>
      </c>
      <c r="H500" s="18">
        <v>333.0</v>
      </c>
      <c r="I500" s="18">
        <v>0.0</v>
      </c>
      <c r="J500" s="18">
        <v>2.335165</v>
      </c>
      <c r="K500" s="18">
        <v>2.260212</v>
      </c>
      <c r="L500" s="18">
        <v>2.561418</v>
      </c>
      <c r="M500" s="18">
        <v>2.260212</v>
      </c>
      <c r="N500" s="18">
        <v>1.0</v>
      </c>
      <c r="O500" s="18">
        <v>2.260212</v>
      </c>
      <c r="P500" s="18">
        <v>2.260212</v>
      </c>
      <c r="Q500" s="18">
        <v>2.260212</v>
      </c>
      <c r="R500" s="18">
        <v>2.260212</v>
      </c>
      <c r="S500" s="18">
        <v>2.260212</v>
      </c>
      <c r="T500" s="18">
        <v>2.260212</v>
      </c>
      <c r="U500" s="18">
        <v>2.260212</v>
      </c>
      <c r="V500" s="18">
        <v>2.260212</v>
      </c>
      <c r="W500" s="18">
        <v>2.260212</v>
      </c>
      <c r="X500" s="18">
        <v>2.260212</v>
      </c>
      <c r="Y500" s="18">
        <v>2.260212</v>
      </c>
      <c r="Z500" s="18">
        <v>1.632011</v>
      </c>
      <c r="AA500" s="18">
        <v>1.632011</v>
      </c>
      <c r="AB500" s="18">
        <v>2.106796</v>
      </c>
      <c r="AC500" s="18">
        <v>1.071261</v>
      </c>
      <c r="AD500" s="18">
        <v>4.74004</v>
      </c>
      <c r="AE500" s="18">
        <v>4.74004</v>
      </c>
      <c r="AF500" s="18">
        <v>10.0828</v>
      </c>
      <c r="AG500" s="18">
        <v>4.74004</v>
      </c>
      <c r="AH500" s="18">
        <v>0.505845</v>
      </c>
      <c r="AI500" s="18">
        <v>1.213843</v>
      </c>
      <c r="AJ500" s="18">
        <v>2.057336</v>
      </c>
      <c r="AK500" s="18">
        <v>1.071261</v>
      </c>
      <c r="AL500" s="19" t="s">
        <v>58</v>
      </c>
      <c r="AM500" s="19"/>
      <c r="AN500" s="19"/>
      <c r="AO500" s="19"/>
      <c r="AP500" s="19"/>
      <c r="AQ500" s="19"/>
    </row>
    <row r="501" hidden="1">
      <c r="A501" s="22" t="s">
        <v>1042</v>
      </c>
      <c r="B501" s="22" t="s">
        <v>1043</v>
      </c>
      <c r="C501" s="22" t="s">
        <v>1035</v>
      </c>
      <c r="D501" s="22" t="s">
        <v>1041</v>
      </c>
      <c r="E501" s="22" t="s">
        <v>72</v>
      </c>
      <c r="F501" s="18">
        <v>4.0</v>
      </c>
      <c r="G501" s="18">
        <v>0.0</v>
      </c>
      <c r="H501" s="18">
        <v>598.0</v>
      </c>
      <c r="I501" s="18">
        <v>0.0</v>
      </c>
      <c r="J501" s="18">
        <v>1.005495</v>
      </c>
      <c r="K501" s="18">
        <v>1.042699</v>
      </c>
      <c r="L501" s="18">
        <v>0.763695</v>
      </c>
      <c r="M501" s="18">
        <v>1.042699</v>
      </c>
      <c r="N501" s="18">
        <v>1.0</v>
      </c>
      <c r="O501" s="18">
        <v>1.042699</v>
      </c>
      <c r="P501" s="18">
        <v>1.042699</v>
      </c>
      <c r="Q501" s="18">
        <v>1.042699</v>
      </c>
      <c r="R501" s="18">
        <v>1.042699</v>
      </c>
      <c r="S501" s="18">
        <v>1.042699</v>
      </c>
      <c r="T501" s="18">
        <v>1.042699</v>
      </c>
      <c r="U501" s="18">
        <v>1.042699</v>
      </c>
      <c r="V501" s="18">
        <v>1.042699</v>
      </c>
      <c r="W501" s="18">
        <v>1.042699</v>
      </c>
      <c r="X501" s="18">
        <v>1.042699</v>
      </c>
      <c r="Y501" s="18">
        <v>1.042699</v>
      </c>
      <c r="Z501" s="18">
        <v>1.632011</v>
      </c>
      <c r="AA501" s="18">
        <v>1.632011</v>
      </c>
      <c r="AB501" s="18">
        <v>2.106796</v>
      </c>
      <c r="AC501" s="18">
        <v>1.071261</v>
      </c>
      <c r="AD501" s="18">
        <v>5.346138</v>
      </c>
      <c r="AE501" s="18">
        <v>9.86455</v>
      </c>
      <c r="AF501" s="18">
        <v>7.946612</v>
      </c>
      <c r="AG501" s="18">
        <v>5.346138</v>
      </c>
      <c r="AH501" s="18">
        <v>0.505845</v>
      </c>
      <c r="AI501" s="18">
        <v>1.213843</v>
      </c>
      <c r="AJ501" s="18">
        <v>2.057336</v>
      </c>
      <c r="AK501" s="18">
        <v>1.071261</v>
      </c>
      <c r="AL501" s="19" t="s">
        <v>58</v>
      </c>
      <c r="AM501" s="19"/>
      <c r="AN501" s="19"/>
      <c r="AO501" s="19"/>
      <c r="AP501" s="19"/>
      <c r="AQ501" s="19"/>
    </row>
    <row r="502" hidden="1">
      <c r="A502" s="22" t="s">
        <v>1044</v>
      </c>
      <c r="B502" s="22" t="s">
        <v>1045</v>
      </c>
      <c r="C502" s="22" t="s">
        <v>1035</v>
      </c>
      <c r="D502" s="22" t="s">
        <v>1041</v>
      </c>
      <c r="E502" s="22" t="s">
        <v>75</v>
      </c>
      <c r="F502" s="18">
        <v>4.0</v>
      </c>
      <c r="G502" s="18">
        <v>0.0</v>
      </c>
      <c r="H502" s="18">
        <v>642.0</v>
      </c>
      <c r="I502" s="18">
        <v>0.0</v>
      </c>
      <c r="J502" s="18">
        <v>3.22619</v>
      </c>
      <c r="K502" s="18">
        <v>3.213784</v>
      </c>
      <c r="L502" s="18">
        <v>2.858707</v>
      </c>
      <c r="M502" s="18">
        <v>1.632011</v>
      </c>
      <c r="N502" s="18">
        <v>0.507816</v>
      </c>
      <c r="O502" s="18">
        <v>0.3</v>
      </c>
      <c r="P502" s="18">
        <v>0.3</v>
      </c>
      <c r="Q502" s="18">
        <v>0.3</v>
      </c>
      <c r="R502" s="18">
        <v>1.281773</v>
      </c>
      <c r="S502" s="18">
        <v>1.632011</v>
      </c>
      <c r="T502" s="18">
        <v>0.3</v>
      </c>
      <c r="U502" s="18">
        <v>0.3</v>
      </c>
      <c r="V502" s="18">
        <v>0.3</v>
      </c>
      <c r="W502" s="18">
        <v>1.281773</v>
      </c>
      <c r="X502" s="18">
        <v>1.632011</v>
      </c>
      <c r="Y502" s="18">
        <v>1.071261</v>
      </c>
      <c r="Z502" s="18">
        <v>1.632011</v>
      </c>
      <c r="AA502" s="18">
        <v>1.632011</v>
      </c>
      <c r="AB502" s="18">
        <v>2.106796</v>
      </c>
      <c r="AC502" s="18">
        <v>1.071261</v>
      </c>
      <c r="AD502" s="18">
        <v>1.632011</v>
      </c>
      <c r="AE502" s="18">
        <v>2.067834</v>
      </c>
      <c r="AF502" s="18">
        <v>3.67977</v>
      </c>
      <c r="AG502" s="18">
        <v>2.082105</v>
      </c>
      <c r="AH502" s="18">
        <v>0.505845</v>
      </c>
      <c r="AI502" s="18">
        <v>1.213843</v>
      </c>
      <c r="AJ502" s="18">
        <v>2.057336</v>
      </c>
      <c r="AK502" s="18">
        <v>1.071261</v>
      </c>
      <c r="AL502" s="19" t="s">
        <v>58</v>
      </c>
      <c r="AM502" s="19"/>
      <c r="AN502" s="19"/>
      <c r="AO502" s="19"/>
      <c r="AP502" s="19"/>
      <c r="AQ502" s="19"/>
    </row>
    <row r="503" hidden="1">
      <c r="A503" s="22" t="s">
        <v>1033</v>
      </c>
      <c r="B503" s="22" t="s">
        <v>1046</v>
      </c>
      <c r="C503" s="22" t="s">
        <v>1035</v>
      </c>
      <c r="D503" s="22" t="s">
        <v>1041</v>
      </c>
      <c r="E503" s="22" t="s">
        <v>60</v>
      </c>
      <c r="F503" s="18">
        <v>1.0</v>
      </c>
      <c r="G503" s="18">
        <v>1.0</v>
      </c>
      <c r="H503" s="18">
        <v>34.0</v>
      </c>
      <c r="I503" s="18">
        <v>34.0</v>
      </c>
      <c r="J503" s="18">
        <v>0.0</v>
      </c>
      <c r="K503" s="18">
        <v>0.0</v>
      </c>
      <c r="L503" s="18">
        <v>0.0</v>
      </c>
      <c r="M503" s="18">
        <v>0.0</v>
      </c>
      <c r="N503" s="18">
        <v>0.0</v>
      </c>
      <c r="O503" s="18">
        <v>0.0</v>
      </c>
      <c r="P503" s="18">
        <v>0.0</v>
      </c>
      <c r="Q503" s="18">
        <v>0.0</v>
      </c>
      <c r="R503" s="18">
        <v>0.0</v>
      </c>
      <c r="S503" s="18">
        <v>0.0</v>
      </c>
      <c r="T503" s="18">
        <v>0.0</v>
      </c>
      <c r="U503" s="18">
        <v>0.0</v>
      </c>
      <c r="V503" s="18">
        <v>0.0</v>
      </c>
      <c r="W503" s="18">
        <v>0.0</v>
      </c>
      <c r="X503" s="18">
        <v>0.0</v>
      </c>
      <c r="Y503" s="18">
        <v>0.0</v>
      </c>
      <c r="Z503" s="18">
        <v>1.632011</v>
      </c>
      <c r="AA503" s="18">
        <v>1.632011</v>
      </c>
      <c r="AB503" s="18">
        <v>2.106796</v>
      </c>
      <c r="AC503" s="18">
        <v>1.071261</v>
      </c>
      <c r="AD503" s="18">
        <v>0.637037</v>
      </c>
      <c r="AE503" s="18">
        <v>0.710256</v>
      </c>
      <c r="AF503" s="18">
        <v>1.319861</v>
      </c>
      <c r="AG503" s="18">
        <v>0.798229</v>
      </c>
      <c r="AH503" s="18">
        <v>0.505845</v>
      </c>
      <c r="AI503" s="18">
        <v>1.213843</v>
      </c>
      <c r="AJ503" s="18">
        <v>2.057336</v>
      </c>
      <c r="AK503" s="18">
        <v>1.071261</v>
      </c>
      <c r="AL503" s="19" t="s">
        <v>58</v>
      </c>
      <c r="AM503" s="19"/>
      <c r="AN503" s="19"/>
      <c r="AO503" s="19"/>
      <c r="AP503" s="19"/>
      <c r="AQ503" s="19"/>
    </row>
    <row r="504" hidden="1">
      <c r="A504" s="22" t="s">
        <v>1047</v>
      </c>
      <c r="B504" s="22" t="s">
        <v>1048</v>
      </c>
      <c r="C504" s="22" t="s">
        <v>1035</v>
      </c>
      <c r="D504" s="22" t="s">
        <v>1041</v>
      </c>
      <c r="E504" s="20">
        <v>46300.0</v>
      </c>
      <c r="F504" s="18">
        <v>5.0</v>
      </c>
      <c r="G504" s="18">
        <v>0.0</v>
      </c>
      <c r="H504" s="18">
        <v>1244.0</v>
      </c>
      <c r="I504" s="18">
        <v>0.0</v>
      </c>
      <c r="J504" s="18">
        <v>15.34141</v>
      </c>
      <c r="K504" s="18">
        <v>14.55126</v>
      </c>
      <c r="L504" s="18">
        <v>14.48593</v>
      </c>
      <c r="M504" s="18">
        <v>6.589577</v>
      </c>
      <c r="N504" s="18">
        <v>0.452853</v>
      </c>
      <c r="O504" s="18">
        <v>0.956011</v>
      </c>
      <c r="P504" s="18">
        <v>0.956011</v>
      </c>
      <c r="Q504" s="18">
        <v>3.449884</v>
      </c>
      <c r="R504" s="18">
        <v>3.55579</v>
      </c>
      <c r="S504" s="18">
        <v>3.55579</v>
      </c>
      <c r="T504" s="18">
        <v>0.956011</v>
      </c>
      <c r="U504" s="18">
        <v>0.956011</v>
      </c>
      <c r="V504" s="18">
        <v>3.449884</v>
      </c>
      <c r="W504" s="18">
        <v>3.55579</v>
      </c>
      <c r="X504" s="18">
        <v>3.55579</v>
      </c>
      <c r="Y504" s="18">
        <v>3.637816</v>
      </c>
      <c r="Z504" s="18">
        <v>1.632011</v>
      </c>
      <c r="AA504" s="18">
        <v>1.632011</v>
      </c>
      <c r="AB504" s="18">
        <v>2.106796</v>
      </c>
      <c r="AC504" s="18">
        <v>1.071261</v>
      </c>
      <c r="AD504" s="18">
        <v>3.55579</v>
      </c>
      <c r="AE504" s="18">
        <v>3.55579</v>
      </c>
      <c r="AF504" s="18">
        <v>3.653872</v>
      </c>
      <c r="AG504" s="18">
        <v>3.669929</v>
      </c>
      <c r="AH504" s="18">
        <v>0.505845</v>
      </c>
      <c r="AI504" s="18">
        <v>1.213843</v>
      </c>
      <c r="AJ504" s="18">
        <v>2.057336</v>
      </c>
      <c r="AK504" s="18">
        <v>1.071261</v>
      </c>
      <c r="AL504" s="19" t="s">
        <v>58</v>
      </c>
      <c r="AM504" s="19"/>
      <c r="AN504" s="19"/>
      <c r="AO504" s="19"/>
      <c r="AP504" s="19"/>
      <c r="AQ504" s="19"/>
    </row>
    <row r="505" hidden="1">
      <c r="A505" s="22" t="s">
        <v>1037</v>
      </c>
      <c r="B505" s="22" t="s">
        <v>1049</v>
      </c>
      <c r="C505" s="22" t="s">
        <v>1035</v>
      </c>
      <c r="D505" s="22" t="s">
        <v>1041</v>
      </c>
      <c r="E505" s="22" t="s">
        <v>62</v>
      </c>
      <c r="F505" s="18">
        <v>0.0</v>
      </c>
      <c r="G505" s="18">
        <v>0.0</v>
      </c>
      <c r="H505" s="18">
        <v>0.0</v>
      </c>
      <c r="I505" s="18">
        <v>0.0</v>
      </c>
      <c r="J505" s="18">
        <v>0.0</v>
      </c>
      <c r="K505" s="18">
        <v>0.0</v>
      </c>
      <c r="L505" s="18">
        <v>0.0</v>
      </c>
      <c r="M505" s="18">
        <v>0.0</v>
      </c>
      <c r="N505" s="18">
        <v>0.0</v>
      </c>
      <c r="O505" s="18">
        <v>0.0</v>
      </c>
      <c r="P505" s="18">
        <v>0.0</v>
      </c>
      <c r="Q505" s="18">
        <v>0.0</v>
      </c>
      <c r="R505" s="18">
        <v>0.0</v>
      </c>
      <c r="S505" s="18">
        <v>0.0</v>
      </c>
      <c r="T505" s="18">
        <v>0.0</v>
      </c>
      <c r="U505" s="18">
        <v>0.0</v>
      </c>
      <c r="V505" s="18">
        <v>0.0</v>
      </c>
      <c r="W505" s="18">
        <v>0.0</v>
      </c>
      <c r="X505" s="18">
        <v>0.0</v>
      </c>
      <c r="Y505" s="18">
        <v>0.0</v>
      </c>
      <c r="Z505" s="18">
        <v>1.632011</v>
      </c>
      <c r="AA505" s="18">
        <v>1.632011</v>
      </c>
      <c r="AB505" s="18">
        <v>2.106796</v>
      </c>
      <c r="AC505" s="18">
        <v>1.071261</v>
      </c>
      <c r="AD505" s="18">
        <v>0.0</v>
      </c>
      <c r="AE505" s="18">
        <v>0.0</v>
      </c>
      <c r="AF505" s="18">
        <v>0.0</v>
      </c>
      <c r="AG505" s="18">
        <v>0.0</v>
      </c>
      <c r="AH505" s="18">
        <v>0.505845</v>
      </c>
      <c r="AI505" s="18">
        <v>1.213843</v>
      </c>
      <c r="AJ505" s="18">
        <v>2.057336</v>
      </c>
      <c r="AK505" s="18">
        <v>1.071261</v>
      </c>
      <c r="AL505" s="19" t="s">
        <v>58</v>
      </c>
      <c r="AM505" s="19"/>
      <c r="AN505" s="19"/>
      <c r="AO505" s="19"/>
      <c r="AP505" s="19"/>
      <c r="AQ505" s="19"/>
    </row>
    <row r="506" hidden="1">
      <c r="A506" s="22" t="s">
        <v>1363</v>
      </c>
      <c r="B506" s="22" t="s">
        <v>1385</v>
      </c>
      <c r="C506" s="22" t="s">
        <v>1365</v>
      </c>
      <c r="D506" s="22" t="s">
        <v>1386</v>
      </c>
      <c r="E506" s="22" t="s">
        <v>88</v>
      </c>
      <c r="F506" s="18">
        <v>11.0</v>
      </c>
      <c r="G506" s="18">
        <v>0.0</v>
      </c>
      <c r="H506" s="18">
        <v>4408.0</v>
      </c>
      <c r="I506" s="18">
        <v>0.0</v>
      </c>
      <c r="J506" s="18">
        <v>182.5192</v>
      </c>
      <c r="K506" s="18">
        <v>182.2227</v>
      </c>
      <c r="L506" s="18">
        <v>190.9475</v>
      </c>
      <c r="M506" s="18">
        <v>93.99508</v>
      </c>
      <c r="N506" s="18">
        <v>0.515825</v>
      </c>
      <c r="O506" s="18">
        <v>4.225885</v>
      </c>
      <c r="P506" s="18">
        <v>9.065393</v>
      </c>
      <c r="Q506" s="18">
        <v>17.33687</v>
      </c>
      <c r="R506" s="18">
        <v>22.38637</v>
      </c>
      <c r="S506" s="18">
        <v>35.21311</v>
      </c>
      <c r="T506" s="18">
        <v>4.225885</v>
      </c>
      <c r="U506" s="18">
        <v>9.065393</v>
      </c>
      <c r="V506" s="18">
        <v>17.33687</v>
      </c>
      <c r="W506" s="18">
        <v>22.38637</v>
      </c>
      <c r="X506" s="18">
        <v>35.21311</v>
      </c>
      <c r="Y506" s="18">
        <v>26.03181</v>
      </c>
      <c r="Z506" s="18">
        <v>4.225885</v>
      </c>
      <c r="AA506" s="18">
        <v>35.21311</v>
      </c>
      <c r="AB506" s="18">
        <v>27.59511</v>
      </c>
      <c r="AC506" s="18">
        <v>26.03181</v>
      </c>
      <c r="AD506" s="18">
        <v>51.46062</v>
      </c>
      <c r="AE506" s="18">
        <v>56.03461</v>
      </c>
      <c r="AF506" s="18">
        <v>82.98664</v>
      </c>
      <c r="AG506" s="18">
        <v>94.77672</v>
      </c>
      <c r="AH506" s="18">
        <v>12.96834</v>
      </c>
      <c r="AI506" s="18">
        <v>35.5969</v>
      </c>
      <c r="AJ506" s="18">
        <v>41.99744</v>
      </c>
      <c r="AK506" s="18">
        <v>22.39051</v>
      </c>
      <c r="AL506" s="19" t="s">
        <v>58</v>
      </c>
      <c r="AM506" s="19"/>
      <c r="AN506" s="19"/>
      <c r="AO506" s="19"/>
      <c r="AP506" s="19"/>
      <c r="AQ506" s="19"/>
    </row>
    <row r="507" hidden="1">
      <c r="A507" s="22" t="s">
        <v>1367</v>
      </c>
      <c r="B507" s="22" t="s">
        <v>1387</v>
      </c>
      <c r="C507" s="22" t="s">
        <v>1365</v>
      </c>
      <c r="D507" s="22" t="s">
        <v>1386</v>
      </c>
      <c r="E507" s="17">
        <v>46310.0</v>
      </c>
      <c r="F507" s="18">
        <v>2.0</v>
      </c>
      <c r="G507" s="18">
        <v>0.0</v>
      </c>
      <c r="H507" s="18">
        <v>3755.0</v>
      </c>
      <c r="I507" s="18">
        <v>0.0</v>
      </c>
      <c r="J507" s="18">
        <v>63.3536</v>
      </c>
      <c r="K507" s="18">
        <v>63.79696</v>
      </c>
      <c r="L507" s="18">
        <v>62.82566</v>
      </c>
      <c r="M507" s="18">
        <v>42.95573</v>
      </c>
      <c r="N507" s="18">
        <v>0.673319</v>
      </c>
      <c r="O507" s="18">
        <v>20.84123</v>
      </c>
      <c r="P507" s="18">
        <v>20.84123</v>
      </c>
      <c r="Q507" s="18">
        <v>20.84123</v>
      </c>
      <c r="R507" s="18">
        <v>42.95573</v>
      </c>
      <c r="S507" s="18">
        <v>42.95573</v>
      </c>
      <c r="T507" s="18">
        <v>20.84123</v>
      </c>
      <c r="U507" s="18">
        <v>20.84123</v>
      </c>
      <c r="V507" s="18">
        <v>20.84123</v>
      </c>
      <c r="W507" s="18">
        <v>42.95573</v>
      </c>
      <c r="X507" s="18">
        <v>42.95573</v>
      </c>
      <c r="Y507" s="18">
        <v>31.89848</v>
      </c>
      <c r="Z507" s="18">
        <v>4.225885</v>
      </c>
      <c r="AA507" s="18">
        <v>35.21311</v>
      </c>
      <c r="AB507" s="18">
        <v>27.59511</v>
      </c>
      <c r="AC507" s="18">
        <v>26.03181</v>
      </c>
      <c r="AD507" s="18">
        <v>30.14484</v>
      </c>
      <c r="AE507" s="18">
        <v>35.5824</v>
      </c>
      <c r="AF507" s="18">
        <v>65.0064</v>
      </c>
      <c r="AG507" s="18">
        <v>21.90637</v>
      </c>
      <c r="AH507" s="18">
        <v>12.96834</v>
      </c>
      <c r="AI507" s="18">
        <v>35.5969</v>
      </c>
      <c r="AJ507" s="18">
        <v>41.99744</v>
      </c>
      <c r="AK507" s="18">
        <v>22.39051</v>
      </c>
      <c r="AL507" s="19" t="s">
        <v>58</v>
      </c>
      <c r="AM507" s="19"/>
      <c r="AN507" s="19"/>
      <c r="AO507" s="19"/>
      <c r="AP507" s="19"/>
      <c r="AQ507" s="19"/>
    </row>
    <row r="508" hidden="1">
      <c r="A508" s="22" t="s">
        <v>1369</v>
      </c>
      <c r="B508" s="22" t="s">
        <v>1388</v>
      </c>
      <c r="C508" s="22" t="s">
        <v>1365</v>
      </c>
      <c r="D508" s="22" t="s">
        <v>1386</v>
      </c>
      <c r="E508" s="22" t="s">
        <v>72</v>
      </c>
      <c r="F508" s="18">
        <v>2.0</v>
      </c>
      <c r="G508" s="18">
        <v>0.0</v>
      </c>
      <c r="H508" s="18">
        <v>467.0</v>
      </c>
      <c r="I508" s="18">
        <v>0.0</v>
      </c>
      <c r="J508" s="18">
        <v>0.857143</v>
      </c>
      <c r="K508" s="18">
        <v>0.738462</v>
      </c>
      <c r="L508" s="18">
        <v>0.820001</v>
      </c>
      <c r="M508" s="18">
        <v>0.738462</v>
      </c>
      <c r="N508" s="18">
        <v>1.0</v>
      </c>
      <c r="O508" s="18">
        <v>0.738462</v>
      </c>
      <c r="P508" s="18">
        <v>0.738462</v>
      </c>
      <c r="Q508" s="18">
        <v>0.738462</v>
      </c>
      <c r="R508" s="18">
        <v>0.738462</v>
      </c>
      <c r="S508" s="18">
        <v>0.738462</v>
      </c>
      <c r="T508" s="18">
        <v>0.738462</v>
      </c>
      <c r="U508" s="18">
        <v>0.738462</v>
      </c>
      <c r="V508" s="18">
        <v>0.738462</v>
      </c>
      <c r="W508" s="18">
        <v>0.738462</v>
      </c>
      <c r="X508" s="18">
        <v>0.738462</v>
      </c>
      <c r="Y508" s="18">
        <v>0.738462</v>
      </c>
      <c r="Z508" s="18">
        <v>4.225885</v>
      </c>
      <c r="AA508" s="18">
        <v>35.21311</v>
      </c>
      <c r="AB508" s="18">
        <v>27.59511</v>
      </c>
      <c r="AC508" s="18">
        <v>26.03181</v>
      </c>
      <c r="AD508" s="18">
        <v>13.94191</v>
      </c>
      <c r="AE508" s="18">
        <v>14.83559</v>
      </c>
      <c r="AF508" s="18">
        <v>25.49799</v>
      </c>
      <c r="AG508" s="18">
        <v>22.89142</v>
      </c>
      <c r="AH508" s="18">
        <v>12.96834</v>
      </c>
      <c r="AI508" s="18">
        <v>35.5969</v>
      </c>
      <c r="AJ508" s="18">
        <v>41.99744</v>
      </c>
      <c r="AK508" s="18">
        <v>22.39051</v>
      </c>
      <c r="AL508" s="19" t="s">
        <v>58</v>
      </c>
      <c r="AM508" s="19"/>
      <c r="AN508" s="19"/>
      <c r="AO508" s="19"/>
      <c r="AP508" s="19"/>
      <c r="AQ508" s="19"/>
    </row>
    <row r="509" hidden="1">
      <c r="A509" s="22" t="s">
        <v>1375</v>
      </c>
      <c r="B509" s="22" t="s">
        <v>1389</v>
      </c>
      <c r="C509" s="22" t="s">
        <v>1365</v>
      </c>
      <c r="D509" s="22" t="s">
        <v>1386</v>
      </c>
      <c r="E509" s="20">
        <v>46300.0</v>
      </c>
      <c r="F509" s="18">
        <v>14.0</v>
      </c>
      <c r="G509" s="18">
        <v>0.0</v>
      </c>
      <c r="H509" s="18">
        <v>21439.0</v>
      </c>
      <c r="I509" s="18">
        <v>0.0</v>
      </c>
      <c r="J509" s="18">
        <v>624.9593</v>
      </c>
      <c r="K509" s="18">
        <v>636.2853</v>
      </c>
      <c r="L509" s="18">
        <v>655.332</v>
      </c>
      <c r="M509" s="18">
        <v>386.0058</v>
      </c>
      <c r="N509" s="18">
        <v>0.606655</v>
      </c>
      <c r="O509" s="18">
        <v>25.0057</v>
      </c>
      <c r="P509" s="18">
        <v>27.36475</v>
      </c>
      <c r="Q509" s="18">
        <v>42.34896</v>
      </c>
      <c r="R509" s="18">
        <v>73.56775</v>
      </c>
      <c r="S509" s="18">
        <v>81.99229</v>
      </c>
      <c r="T509" s="18">
        <v>25.0057</v>
      </c>
      <c r="U509" s="18">
        <v>27.36475</v>
      </c>
      <c r="V509" s="18">
        <v>42.34896</v>
      </c>
      <c r="W509" s="18">
        <v>73.56775</v>
      </c>
      <c r="X509" s="18">
        <v>81.99229</v>
      </c>
      <c r="Y509" s="18">
        <v>90.8979</v>
      </c>
      <c r="Z509" s="18">
        <v>4.225885</v>
      </c>
      <c r="AA509" s="18">
        <v>35.21311</v>
      </c>
      <c r="AB509" s="18">
        <v>27.59511</v>
      </c>
      <c r="AC509" s="18">
        <v>26.03181</v>
      </c>
      <c r="AD509" s="18">
        <v>38.24496</v>
      </c>
      <c r="AE509" s="18">
        <v>43.1674</v>
      </c>
      <c r="AF509" s="18">
        <v>77.29282</v>
      </c>
      <c r="AG509" s="18">
        <v>67.05121</v>
      </c>
      <c r="AH509" s="18">
        <v>12.96834</v>
      </c>
      <c r="AI509" s="18">
        <v>35.5969</v>
      </c>
      <c r="AJ509" s="18">
        <v>41.99744</v>
      </c>
      <c r="AK509" s="18">
        <v>22.39051</v>
      </c>
      <c r="AL509" s="19" t="s">
        <v>58</v>
      </c>
      <c r="AM509" s="19"/>
      <c r="AN509" s="19"/>
      <c r="AO509" s="19"/>
      <c r="AP509" s="19"/>
      <c r="AQ509" s="19"/>
    </row>
    <row r="510" hidden="1">
      <c r="A510" s="22" t="s">
        <v>1377</v>
      </c>
      <c r="B510" s="22" t="s">
        <v>1390</v>
      </c>
      <c r="C510" s="22" t="s">
        <v>1365</v>
      </c>
      <c r="D510" s="22" t="s">
        <v>1386</v>
      </c>
      <c r="E510" s="22" t="s">
        <v>62</v>
      </c>
      <c r="F510" s="18">
        <v>5.0</v>
      </c>
      <c r="G510" s="18">
        <v>5.0</v>
      </c>
      <c r="H510" s="18">
        <v>184.0</v>
      </c>
      <c r="I510" s="18">
        <v>184.0</v>
      </c>
      <c r="J510" s="18">
        <v>0.0</v>
      </c>
      <c r="K510" s="18">
        <v>0.0</v>
      </c>
      <c r="L510" s="18">
        <v>0.0</v>
      </c>
      <c r="M510" s="18">
        <v>0.0</v>
      </c>
      <c r="N510" s="18">
        <v>0.0</v>
      </c>
      <c r="O510" s="18">
        <v>0.0</v>
      </c>
      <c r="P510" s="18">
        <v>0.0</v>
      </c>
      <c r="Q510" s="18">
        <v>0.0</v>
      </c>
      <c r="R510" s="18">
        <v>0.0</v>
      </c>
      <c r="S510" s="18">
        <v>0.0</v>
      </c>
      <c r="T510" s="18">
        <v>0.0</v>
      </c>
      <c r="U510" s="18">
        <v>0.0</v>
      </c>
      <c r="V510" s="18">
        <v>0.0</v>
      </c>
      <c r="W510" s="18">
        <v>0.0</v>
      </c>
      <c r="X510" s="18">
        <v>0.0</v>
      </c>
      <c r="Y510" s="18">
        <v>0.0</v>
      </c>
      <c r="Z510" s="18">
        <v>4.225885</v>
      </c>
      <c r="AA510" s="18">
        <v>35.21311</v>
      </c>
      <c r="AB510" s="18">
        <v>27.59511</v>
      </c>
      <c r="AC510" s="18">
        <v>26.03181</v>
      </c>
      <c r="AD510" s="18">
        <v>0.0</v>
      </c>
      <c r="AE510" s="18">
        <v>0.0</v>
      </c>
      <c r="AF510" s="18">
        <v>0.0</v>
      </c>
      <c r="AG510" s="18">
        <v>0.0</v>
      </c>
      <c r="AH510" s="18">
        <v>12.96834</v>
      </c>
      <c r="AI510" s="18">
        <v>35.5969</v>
      </c>
      <c r="AJ510" s="18">
        <v>41.99744</v>
      </c>
      <c r="AK510" s="18">
        <v>22.39051</v>
      </c>
      <c r="AL510" s="19" t="s">
        <v>58</v>
      </c>
      <c r="AM510" s="19"/>
      <c r="AN510" s="19"/>
      <c r="AO510" s="19"/>
      <c r="AP510" s="19"/>
      <c r="AQ510" s="19"/>
    </row>
    <row r="511" hidden="1">
      <c r="A511" s="22" t="s">
        <v>1964</v>
      </c>
      <c r="B511" s="22" t="s">
        <v>1965</v>
      </c>
      <c r="C511" s="22" t="s">
        <v>1966</v>
      </c>
      <c r="D511" s="22" t="s">
        <v>1967</v>
      </c>
      <c r="E511" s="22" t="s">
        <v>88</v>
      </c>
      <c r="F511" s="18">
        <v>1.0</v>
      </c>
      <c r="G511" s="18">
        <v>0.0</v>
      </c>
      <c r="H511" s="18">
        <v>2115.0</v>
      </c>
      <c r="I511" s="18">
        <v>0.0</v>
      </c>
      <c r="J511" s="18">
        <v>23.48874</v>
      </c>
      <c r="K511" s="18">
        <v>24.74909</v>
      </c>
      <c r="L511" s="18">
        <v>23.46343</v>
      </c>
      <c r="M511" s="18">
        <v>24.74909</v>
      </c>
      <c r="N511" s="18">
        <v>1.0</v>
      </c>
      <c r="O511" s="18">
        <v>0.0</v>
      </c>
      <c r="P511" s="18">
        <v>0.0</v>
      </c>
      <c r="Q511" s="18">
        <v>0.0</v>
      </c>
      <c r="R511" s="18">
        <v>24.74909</v>
      </c>
      <c r="S511" s="18">
        <v>24.74909</v>
      </c>
      <c r="T511" s="18">
        <v>24.74909</v>
      </c>
      <c r="U511" s="18">
        <v>24.74909</v>
      </c>
      <c r="V511" s="18">
        <v>24.74909</v>
      </c>
      <c r="W511" s="18">
        <v>24.74909</v>
      </c>
      <c r="X511" s="18">
        <v>24.74909</v>
      </c>
      <c r="Y511" s="18">
        <v>12.37454</v>
      </c>
      <c r="Z511" s="18">
        <v>0.0</v>
      </c>
      <c r="AA511" s="18">
        <v>48.3892</v>
      </c>
      <c r="AB511" s="18">
        <v>12.1963</v>
      </c>
      <c r="AC511" s="18">
        <v>15.66166</v>
      </c>
      <c r="AD511" s="18">
        <v>24.74909</v>
      </c>
      <c r="AE511" s="18">
        <v>109.8863</v>
      </c>
      <c r="AF511" s="18">
        <v>108.1528</v>
      </c>
      <c r="AG511" s="18">
        <v>12.37454</v>
      </c>
      <c r="AH511" s="18">
        <v>3.335571</v>
      </c>
      <c r="AI511" s="18">
        <v>37.44237</v>
      </c>
      <c r="AJ511" s="18">
        <v>61.35347</v>
      </c>
      <c r="AK511" s="18">
        <v>28.55202</v>
      </c>
      <c r="AL511" s="19" t="s">
        <v>58</v>
      </c>
      <c r="AM511" s="19"/>
      <c r="AN511" s="19"/>
      <c r="AO511" s="19"/>
      <c r="AP511" s="19"/>
      <c r="AQ511" s="19"/>
    </row>
    <row r="512" hidden="1">
      <c r="A512" s="22" t="s">
        <v>1968</v>
      </c>
      <c r="B512" s="22" t="s">
        <v>1969</v>
      </c>
      <c r="C512" s="22" t="s">
        <v>1966</v>
      </c>
      <c r="D512" s="22" t="s">
        <v>1967</v>
      </c>
      <c r="E512" s="17">
        <v>46310.0</v>
      </c>
      <c r="F512" s="18">
        <v>4.0</v>
      </c>
      <c r="G512" s="18">
        <v>1.0</v>
      </c>
      <c r="H512" s="18">
        <v>20207.0</v>
      </c>
      <c r="I512" s="18">
        <v>6.0</v>
      </c>
      <c r="J512" s="18">
        <v>155.8978</v>
      </c>
      <c r="K512" s="18">
        <v>157.2111</v>
      </c>
      <c r="L512" s="18">
        <v>151.8079</v>
      </c>
      <c r="M512" s="18">
        <v>91.18284</v>
      </c>
      <c r="N512" s="18">
        <v>0.580003</v>
      </c>
      <c r="O512" s="18">
        <v>66.02827</v>
      </c>
      <c r="P512" s="18">
        <v>66.02827</v>
      </c>
      <c r="Q512" s="18">
        <v>66.02827</v>
      </c>
      <c r="R512" s="18">
        <v>91.18284</v>
      </c>
      <c r="S512" s="18">
        <v>91.18284</v>
      </c>
      <c r="T512" s="18">
        <v>66.02827</v>
      </c>
      <c r="U512" s="18">
        <v>66.02827</v>
      </c>
      <c r="V512" s="18">
        <v>66.02827</v>
      </c>
      <c r="W512" s="18">
        <v>91.18284</v>
      </c>
      <c r="X512" s="18">
        <v>91.18284</v>
      </c>
      <c r="Y512" s="18">
        <v>78.60555</v>
      </c>
      <c r="Z512" s="18">
        <v>0.0</v>
      </c>
      <c r="AA512" s="18">
        <v>48.3892</v>
      </c>
      <c r="AB512" s="18">
        <v>12.1963</v>
      </c>
      <c r="AC512" s="18">
        <v>15.66166</v>
      </c>
      <c r="AD512" s="18">
        <v>75.9821</v>
      </c>
      <c r="AE512" s="18">
        <v>75.9821</v>
      </c>
      <c r="AF512" s="18">
        <v>100.6846</v>
      </c>
      <c r="AG512" s="18">
        <v>93.52309</v>
      </c>
      <c r="AH512" s="18">
        <v>3.335571</v>
      </c>
      <c r="AI512" s="18">
        <v>37.44237</v>
      </c>
      <c r="AJ512" s="18">
        <v>61.35347</v>
      </c>
      <c r="AK512" s="18">
        <v>28.55202</v>
      </c>
      <c r="AL512" s="19" t="s">
        <v>58</v>
      </c>
      <c r="AM512" s="19"/>
      <c r="AN512" s="19"/>
      <c r="AO512" s="19"/>
      <c r="AP512" s="19"/>
      <c r="AQ512" s="19"/>
    </row>
    <row r="513" hidden="1">
      <c r="A513" s="22" t="s">
        <v>1970</v>
      </c>
      <c r="B513" s="22" t="s">
        <v>1971</v>
      </c>
      <c r="C513" s="22" t="s">
        <v>1966</v>
      </c>
      <c r="D513" s="22" t="s">
        <v>1967</v>
      </c>
      <c r="E513" s="22" t="s">
        <v>72</v>
      </c>
      <c r="F513" s="18">
        <v>1.0</v>
      </c>
      <c r="G513" s="18">
        <v>0.0</v>
      </c>
      <c r="H513" s="18">
        <v>6164.0</v>
      </c>
      <c r="I513" s="18">
        <v>0.0</v>
      </c>
      <c r="J513" s="18">
        <v>93.02966</v>
      </c>
      <c r="K513" s="18">
        <v>93.42426</v>
      </c>
      <c r="L513" s="18">
        <v>98.17639</v>
      </c>
      <c r="M513" s="18">
        <v>93.42426</v>
      </c>
      <c r="N513" s="18">
        <v>1.0</v>
      </c>
      <c r="O513" s="18">
        <v>93.42426</v>
      </c>
      <c r="P513" s="18">
        <v>93.42426</v>
      </c>
      <c r="Q513" s="18">
        <v>93.42426</v>
      </c>
      <c r="R513" s="18">
        <v>93.42426</v>
      </c>
      <c r="S513" s="18">
        <v>93.42426</v>
      </c>
      <c r="T513" s="18">
        <v>93.42426</v>
      </c>
      <c r="U513" s="18">
        <v>93.42426</v>
      </c>
      <c r="V513" s="18">
        <v>93.42426</v>
      </c>
      <c r="W513" s="18">
        <v>93.42426</v>
      </c>
      <c r="X513" s="18">
        <v>93.42426</v>
      </c>
      <c r="Y513" s="18">
        <v>93.42426</v>
      </c>
      <c r="Z513" s="18">
        <v>0.0</v>
      </c>
      <c r="AA513" s="18">
        <v>48.3892</v>
      </c>
      <c r="AB513" s="18">
        <v>12.1963</v>
      </c>
      <c r="AC513" s="18">
        <v>15.66166</v>
      </c>
      <c r="AD513" s="18">
        <v>53.88017</v>
      </c>
      <c r="AE513" s="18">
        <v>53.88017</v>
      </c>
      <c r="AF513" s="18">
        <v>77.41744</v>
      </c>
      <c r="AG513" s="18">
        <v>93.42426</v>
      </c>
      <c r="AH513" s="18">
        <v>3.335571</v>
      </c>
      <c r="AI513" s="18">
        <v>37.44237</v>
      </c>
      <c r="AJ513" s="18">
        <v>61.35347</v>
      </c>
      <c r="AK513" s="18">
        <v>28.55202</v>
      </c>
      <c r="AL513" s="19" t="s">
        <v>58</v>
      </c>
      <c r="AM513" s="19"/>
      <c r="AN513" s="19"/>
      <c r="AO513" s="19"/>
      <c r="AP513" s="19"/>
      <c r="AQ513" s="19"/>
    </row>
    <row r="514" hidden="1">
      <c r="A514" s="22" t="s">
        <v>1988</v>
      </c>
      <c r="B514" s="22" t="s">
        <v>2080</v>
      </c>
      <c r="C514" s="22" t="s">
        <v>1966</v>
      </c>
      <c r="D514" s="22" t="s">
        <v>1967</v>
      </c>
      <c r="E514" s="22" t="s">
        <v>60</v>
      </c>
      <c r="F514" s="18">
        <v>1.0</v>
      </c>
      <c r="G514" s="18">
        <v>1.0</v>
      </c>
      <c r="H514" s="18">
        <v>2.0</v>
      </c>
      <c r="I514" s="18">
        <v>2.0</v>
      </c>
      <c r="J514" s="18">
        <v>0.0</v>
      </c>
      <c r="K514" s="18">
        <v>0.0</v>
      </c>
      <c r="L514" s="18">
        <v>0.0</v>
      </c>
      <c r="M514" s="18">
        <v>0.0</v>
      </c>
      <c r="N514" s="18">
        <v>0.0</v>
      </c>
      <c r="O514" s="18">
        <v>0.0</v>
      </c>
      <c r="P514" s="18">
        <v>0.0</v>
      </c>
      <c r="Q514" s="18">
        <v>0.0</v>
      </c>
      <c r="R514" s="18">
        <v>0.0</v>
      </c>
      <c r="S514" s="18">
        <v>0.0</v>
      </c>
      <c r="T514" s="18">
        <v>0.0</v>
      </c>
      <c r="U514" s="18">
        <v>0.0</v>
      </c>
      <c r="V514" s="18">
        <v>0.0</v>
      </c>
      <c r="W514" s="18">
        <v>0.0</v>
      </c>
      <c r="X514" s="18">
        <v>0.0</v>
      </c>
      <c r="Y514" s="18">
        <v>0.0</v>
      </c>
      <c r="Z514" s="18">
        <v>0.0</v>
      </c>
      <c r="AA514" s="18">
        <v>48.3892</v>
      </c>
      <c r="AB514" s="18">
        <v>12.1963</v>
      </c>
      <c r="AC514" s="18">
        <v>15.66166</v>
      </c>
      <c r="AD514" s="18">
        <v>30.67662</v>
      </c>
      <c r="AE514" s="18">
        <v>30.67662</v>
      </c>
      <c r="AF514" s="18">
        <v>38.57453</v>
      </c>
      <c r="AG514" s="18">
        <v>43.41905</v>
      </c>
      <c r="AH514" s="18">
        <v>3.335571</v>
      </c>
      <c r="AI514" s="18">
        <v>37.44237</v>
      </c>
      <c r="AJ514" s="18">
        <v>61.35347</v>
      </c>
      <c r="AK514" s="18">
        <v>28.55202</v>
      </c>
      <c r="AL514" s="19" t="s">
        <v>58</v>
      </c>
      <c r="AM514" s="19"/>
      <c r="AN514" s="19"/>
      <c r="AO514" s="19"/>
      <c r="AP514" s="19"/>
      <c r="AQ514" s="19"/>
    </row>
    <row r="515" hidden="1">
      <c r="A515" s="22" t="s">
        <v>1972</v>
      </c>
      <c r="B515" s="22" t="s">
        <v>1973</v>
      </c>
      <c r="C515" s="22" t="s">
        <v>1966</v>
      </c>
      <c r="D515" s="22" t="s">
        <v>1967</v>
      </c>
      <c r="E515" s="20">
        <v>46300.0</v>
      </c>
      <c r="F515" s="18">
        <v>5.0</v>
      </c>
      <c r="G515" s="18">
        <v>0.0</v>
      </c>
      <c r="H515" s="18">
        <v>7003.0</v>
      </c>
      <c r="I515" s="18">
        <v>0.0</v>
      </c>
      <c r="J515" s="18">
        <v>74.58383</v>
      </c>
      <c r="K515" s="18">
        <v>78.30832</v>
      </c>
      <c r="L515" s="18">
        <v>74.70485</v>
      </c>
      <c r="M515" s="18">
        <v>48.3892</v>
      </c>
      <c r="N515" s="18">
        <v>0.617932</v>
      </c>
      <c r="O515" s="18">
        <v>0.0</v>
      </c>
      <c r="P515" s="18">
        <v>5.577527</v>
      </c>
      <c r="Q515" s="18">
        <v>5.577527</v>
      </c>
      <c r="R515" s="18">
        <v>12.15962</v>
      </c>
      <c r="S515" s="18">
        <v>12.18197</v>
      </c>
      <c r="T515" s="18">
        <v>5.577527</v>
      </c>
      <c r="U515" s="18">
        <v>5.577527</v>
      </c>
      <c r="V515" s="18">
        <v>12.15962</v>
      </c>
      <c r="W515" s="18">
        <v>12.18197</v>
      </c>
      <c r="X515" s="18">
        <v>12.18197</v>
      </c>
      <c r="Y515" s="18">
        <v>15.66166</v>
      </c>
      <c r="Z515" s="18">
        <v>0.0</v>
      </c>
      <c r="AA515" s="18">
        <v>48.3892</v>
      </c>
      <c r="AB515" s="18">
        <v>12.1963</v>
      </c>
      <c r="AC515" s="18">
        <v>15.66166</v>
      </c>
      <c r="AD515" s="18">
        <v>30.83238</v>
      </c>
      <c r="AE515" s="18">
        <v>31.54846</v>
      </c>
      <c r="AF515" s="18">
        <v>172.2755</v>
      </c>
      <c r="AG515" s="18">
        <v>46.41427</v>
      </c>
      <c r="AH515" s="18">
        <v>3.335571</v>
      </c>
      <c r="AI515" s="18">
        <v>37.44237</v>
      </c>
      <c r="AJ515" s="18">
        <v>61.35347</v>
      </c>
      <c r="AK515" s="18">
        <v>28.55202</v>
      </c>
      <c r="AL515" s="19" t="s">
        <v>58</v>
      </c>
      <c r="AM515" s="19"/>
      <c r="AN515" s="19"/>
      <c r="AO515" s="19"/>
      <c r="AP515" s="19"/>
      <c r="AQ515" s="19"/>
    </row>
    <row r="516" hidden="1">
      <c r="A516" s="22" t="s">
        <v>1974</v>
      </c>
      <c r="B516" s="22" t="s">
        <v>1975</v>
      </c>
      <c r="C516" s="22" t="s">
        <v>1966</v>
      </c>
      <c r="D516" s="22" t="s">
        <v>1967</v>
      </c>
      <c r="E516" s="22" t="s">
        <v>62</v>
      </c>
      <c r="F516" s="18">
        <v>1.0</v>
      </c>
      <c r="G516" s="18">
        <v>1.0</v>
      </c>
      <c r="H516" s="18">
        <v>2.0</v>
      </c>
      <c r="I516" s="18">
        <v>2.0</v>
      </c>
      <c r="J516" s="18">
        <v>0.0</v>
      </c>
      <c r="K516" s="18">
        <v>0.0</v>
      </c>
      <c r="L516" s="18">
        <v>0.0</v>
      </c>
      <c r="M516" s="18">
        <v>0.0</v>
      </c>
      <c r="N516" s="18">
        <v>0.0</v>
      </c>
      <c r="O516" s="18">
        <v>0.0</v>
      </c>
      <c r="P516" s="18">
        <v>0.0</v>
      </c>
      <c r="Q516" s="18">
        <v>0.0</v>
      </c>
      <c r="R516" s="18">
        <v>0.0</v>
      </c>
      <c r="S516" s="18">
        <v>0.0</v>
      </c>
      <c r="T516" s="18">
        <v>0.0</v>
      </c>
      <c r="U516" s="18">
        <v>0.0</v>
      </c>
      <c r="V516" s="18">
        <v>0.0</v>
      </c>
      <c r="W516" s="18">
        <v>0.0</v>
      </c>
      <c r="X516" s="18">
        <v>0.0</v>
      </c>
      <c r="Y516" s="18">
        <v>0.0</v>
      </c>
      <c r="Z516" s="18">
        <v>0.0</v>
      </c>
      <c r="AA516" s="18">
        <v>48.3892</v>
      </c>
      <c r="AB516" s="18">
        <v>12.1963</v>
      </c>
      <c r="AC516" s="18">
        <v>15.66166</v>
      </c>
      <c r="AD516" s="18">
        <v>0.0</v>
      </c>
      <c r="AE516" s="18">
        <v>0.0</v>
      </c>
      <c r="AF516" s="18">
        <v>0.0</v>
      </c>
      <c r="AG516" s="18">
        <v>0.0</v>
      </c>
      <c r="AH516" s="18">
        <v>3.335571</v>
      </c>
      <c r="AI516" s="18">
        <v>37.44237</v>
      </c>
      <c r="AJ516" s="18">
        <v>61.35347</v>
      </c>
      <c r="AK516" s="18">
        <v>28.55202</v>
      </c>
      <c r="AL516" s="19" t="s">
        <v>58</v>
      </c>
      <c r="AM516" s="19"/>
      <c r="AN516" s="19"/>
      <c r="AO516" s="19"/>
      <c r="AP516" s="19"/>
      <c r="AQ516" s="19"/>
    </row>
    <row r="517" hidden="1">
      <c r="A517" s="22" t="s">
        <v>1363</v>
      </c>
      <c r="B517" s="22" t="s">
        <v>1391</v>
      </c>
      <c r="C517" s="22" t="s">
        <v>1365</v>
      </c>
      <c r="D517" s="22" t="s">
        <v>1392</v>
      </c>
      <c r="E517" s="22" t="s">
        <v>88</v>
      </c>
      <c r="F517" s="18">
        <v>14.0</v>
      </c>
      <c r="G517" s="18">
        <v>2.0</v>
      </c>
      <c r="H517" s="18">
        <v>32789.0</v>
      </c>
      <c r="I517" s="18">
        <v>133.0</v>
      </c>
      <c r="J517" s="18">
        <v>1190.63</v>
      </c>
      <c r="K517" s="18">
        <v>1204.607</v>
      </c>
      <c r="L517" s="18">
        <v>1263.082</v>
      </c>
      <c r="M517" s="18">
        <v>642.0644</v>
      </c>
      <c r="N517" s="18">
        <v>0.533007</v>
      </c>
      <c r="O517" s="18">
        <v>30.65967</v>
      </c>
      <c r="P517" s="18">
        <v>35.45458</v>
      </c>
      <c r="Q517" s="18">
        <v>38.94955</v>
      </c>
      <c r="R517" s="18">
        <v>97.5866</v>
      </c>
      <c r="S517" s="18">
        <v>127.3332</v>
      </c>
      <c r="T517" s="18">
        <v>35.45458</v>
      </c>
      <c r="U517" s="18">
        <v>38.94955</v>
      </c>
      <c r="V517" s="18">
        <v>56.7182</v>
      </c>
      <c r="W517" s="18">
        <v>97.5866</v>
      </c>
      <c r="X517" s="18">
        <v>127.3332</v>
      </c>
      <c r="Y517" s="18">
        <v>100.3839</v>
      </c>
      <c r="Z517" s="18">
        <v>11.99209</v>
      </c>
      <c r="AA517" s="18">
        <v>35.45458</v>
      </c>
      <c r="AB517" s="18">
        <v>31.07765</v>
      </c>
      <c r="AC517" s="18">
        <v>22.89142</v>
      </c>
      <c r="AD517" s="18">
        <v>51.46062</v>
      </c>
      <c r="AE517" s="18">
        <v>56.03461</v>
      </c>
      <c r="AF517" s="18">
        <v>82.98664</v>
      </c>
      <c r="AG517" s="18">
        <v>94.77672</v>
      </c>
      <c r="AH517" s="18">
        <v>12.96834</v>
      </c>
      <c r="AI517" s="18">
        <v>35.5969</v>
      </c>
      <c r="AJ517" s="18">
        <v>41.99744</v>
      </c>
      <c r="AK517" s="18">
        <v>22.39051</v>
      </c>
      <c r="AL517" s="19" t="s">
        <v>58</v>
      </c>
      <c r="AM517" s="19"/>
      <c r="AN517" s="19"/>
      <c r="AO517" s="19"/>
      <c r="AP517" s="19"/>
      <c r="AQ517" s="19"/>
    </row>
    <row r="518" hidden="1">
      <c r="A518" s="22" t="s">
        <v>1367</v>
      </c>
      <c r="B518" s="22" t="s">
        <v>1393</v>
      </c>
      <c r="C518" s="22" t="s">
        <v>1365</v>
      </c>
      <c r="D518" s="22" t="s">
        <v>1392</v>
      </c>
      <c r="E518" s="17">
        <v>46310.0</v>
      </c>
      <c r="F518" s="18">
        <v>15.0</v>
      </c>
      <c r="G518" s="18">
        <v>2.0</v>
      </c>
      <c r="H518" s="18">
        <v>6591.0</v>
      </c>
      <c r="I518" s="18">
        <v>2.0</v>
      </c>
      <c r="J518" s="18">
        <v>169.8158</v>
      </c>
      <c r="K518" s="18">
        <v>180.1204</v>
      </c>
      <c r="L518" s="18">
        <v>230.7792</v>
      </c>
      <c r="M518" s="18">
        <v>104.4515</v>
      </c>
      <c r="N518" s="18">
        <v>0.579898</v>
      </c>
      <c r="O518" s="18">
        <v>0.0</v>
      </c>
      <c r="P518" s="18">
        <v>0.0</v>
      </c>
      <c r="Q518" s="18">
        <v>7.698302</v>
      </c>
      <c r="R518" s="18">
        <v>12.37065</v>
      </c>
      <c r="S518" s="18">
        <v>17.99993</v>
      </c>
      <c r="T518" s="18">
        <v>7.698302</v>
      </c>
      <c r="U518" s="18">
        <v>10.40165</v>
      </c>
      <c r="V518" s="18">
        <v>10.87661</v>
      </c>
      <c r="W518" s="18">
        <v>16.32174</v>
      </c>
      <c r="X518" s="18">
        <v>20.56716</v>
      </c>
      <c r="Y518" s="18">
        <v>15.01003</v>
      </c>
      <c r="Z518" s="18">
        <v>11.99209</v>
      </c>
      <c r="AA518" s="18">
        <v>35.45458</v>
      </c>
      <c r="AB518" s="18">
        <v>31.07765</v>
      </c>
      <c r="AC518" s="18">
        <v>22.89142</v>
      </c>
      <c r="AD518" s="18">
        <v>30.14484</v>
      </c>
      <c r="AE518" s="18">
        <v>35.5824</v>
      </c>
      <c r="AF518" s="18">
        <v>65.0064</v>
      </c>
      <c r="AG518" s="18">
        <v>21.90637</v>
      </c>
      <c r="AH518" s="18">
        <v>12.96834</v>
      </c>
      <c r="AI518" s="18">
        <v>35.5969</v>
      </c>
      <c r="AJ518" s="18">
        <v>41.99744</v>
      </c>
      <c r="AK518" s="18">
        <v>22.39051</v>
      </c>
      <c r="AL518" s="19" t="s">
        <v>58</v>
      </c>
      <c r="AM518" s="19"/>
      <c r="AN518" s="19"/>
      <c r="AO518" s="19"/>
      <c r="AP518" s="19"/>
      <c r="AQ518" s="19"/>
    </row>
    <row r="519" hidden="1">
      <c r="A519" s="22" t="s">
        <v>1369</v>
      </c>
      <c r="B519" s="22" t="s">
        <v>1394</v>
      </c>
      <c r="C519" s="22" t="s">
        <v>1365</v>
      </c>
      <c r="D519" s="22" t="s">
        <v>1392</v>
      </c>
      <c r="E519" s="22" t="s">
        <v>72</v>
      </c>
      <c r="F519" s="18">
        <v>9.0</v>
      </c>
      <c r="G519" s="18">
        <v>0.0</v>
      </c>
      <c r="H519" s="18">
        <v>5666.0</v>
      </c>
      <c r="I519" s="18">
        <v>0.0</v>
      </c>
      <c r="J519" s="18">
        <v>229.9464</v>
      </c>
      <c r="K519" s="18">
        <v>228.9142</v>
      </c>
      <c r="L519" s="18">
        <v>222.4557</v>
      </c>
      <c r="M519" s="18">
        <v>110.0178</v>
      </c>
      <c r="N519" s="18">
        <v>0.480607</v>
      </c>
      <c r="O519" s="18">
        <v>11.00684</v>
      </c>
      <c r="P519" s="18">
        <v>11.09976</v>
      </c>
      <c r="Q519" s="18">
        <v>11.61353</v>
      </c>
      <c r="R519" s="18">
        <v>13.94191</v>
      </c>
      <c r="S519" s="18">
        <v>38.27151</v>
      </c>
      <c r="T519" s="18">
        <v>11.00684</v>
      </c>
      <c r="U519" s="18">
        <v>11.09976</v>
      </c>
      <c r="V519" s="18">
        <v>11.61353</v>
      </c>
      <c r="W519" s="18">
        <v>13.94191</v>
      </c>
      <c r="X519" s="18">
        <v>38.27151</v>
      </c>
      <c r="Y519" s="18">
        <v>22.89142</v>
      </c>
      <c r="Z519" s="18">
        <v>11.99209</v>
      </c>
      <c r="AA519" s="18">
        <v>35.45458</v>
      </c>
      <c r="AB519" s="18">
        <v>31.07765</v>
      </c>
      <c r="AC519" s="18">
        <v>22.89142</v>
      </c>
      <c r="AD519" s="18">
        <v>13.94191</v>
      </c>
      <c r="AE519" s="18">
        <v>14.83559</v>
      </c>
      <c r="AF519" s="18">
        <v>25.49799</v>
      </c>
      <c r="AG519" s="18">
        <v>22.89142</v>
      </c>
      <c r="AH519" s="18">
        <v>12.96834</v>
      </c>
      <c r="AI519" s="18">
        <v>35.5969</v>
      </c>
      <c r="AJ519" s="18">
        <v>41.99744</v>
      </c>
      <c r="AK519" s="18">
        <v>22.39051</v>
      </c>
      <c r="AL519" s="19" t="s">
        <v>58</v>
      </c>
      <c r="AM519" s="19"/>
      <c r="AN519" s="19"/>
      <c r="AO519" s="19"/>
      <c r="AP519" s="19"/>
      <c r="AQ519" s="19"/>
    </row>
    <row r="520" hidden="1">
      <c r="A520" s="22" t="s">
        <v>1373</v>
      </c>
      <c r="B520" s="22" t="s">
        <v>1396</v>
      </c>
      <c r="C520" s="22" t="s">
        <v>1365</v>
      </c>
      <c r="D520" s="22" t="s">
        <v>1392</v>
      </c>
      <c r="E520" s="22" t="s">
        <v>60</v>
      </c>
      <c r="F520" s="18">
        <v>0.0</v>
      </c>
      <c r="G520" s="18">
        <v>0.0</v>
      </c>
      <c r="H520" s="18">
        <v>0.0</v>
      </c>
      <c r="I520" s="18">
        <v>0.0</v>
      </c>
      <c r="J520" s="18">
        <v>0.0</v>
      </c>
      <c r="K520" s="18">
        <v>0.0</v>
      </c>
      <c r="L520" s="18">
        <v>0.0</v>
      </c>
      <c r="M520" s="18">
        <v>0.0</v>
      </c>
      <c r="N520" s="18">
        <v>0.0</v>
      </c>
      <c r="O520" s="18">
        <v>0.0</v>
      </c>
      <c r="P520" s="18">
        <v>0.0</v>
      </c>
      <c r="Q520" s="18">
        <v>0.0</v>
      </c>
      <c r="R520" s="18">
        <v>0.0</v>
      </c>
      <c r="S520" s="18">
        <v>0.0</v>
      </c>
      <c r="T520" s="18">
        <v>0.0</v>
      </c>
      <c r="U520" s="18">
        <v>0.0</v>
      </c>
      <c r="V520" s="18">
        <v>0.0</v>
      </c>
      <c r="W520" s="18">
        <v>0.0</v>
      </c>
      <c r="X520" s="18">
        <v>0.0</v>
      </c>
      <c r="Y520" s="18">
        <v>0.0</v>
      </c>
      <c r="Z520" s="18">
        <v>11.99209</v>
      </c>
      <c r="AA520" s="18">
        <v>35.45458</v>
      </c>
      <c r="AB520" s="18">
        <v>31.07765</v>
      </c>
      <c r="AC520" s="18">
        <v>22.89142</v>
      </c>
      <c r="AD520" s="18">
        <v>9.389763</v>
      </c>
      <c r="AE520" s="18">
        <v>11.57689</v>
      </c>
      <c r="AF520" s="18">
        <v>19.85229</v>
      </c>
      <c r="AG520" s="18">
        <v>18.80445</v>
      </c>
      <c r="AH520" s="18">
        <v>12.96834</v>
      </c>
      <c r="AI520" s="18">
        <v>35.5969</v>
      </c>
      <c r="AJ520" s="18">
        <v>41.99744</v>
      </c>
      <c r="AK520" s="18">
        <v>22.39051</v>
      </c>
      <c r="AL520" s="19" t="s">
        <v>58</v>
      </c>
      <c r="AM520" s="19"/>
      <c r="AN520" s="19"/>
      <c r="AO520" s="19"/>
      <c r="AP520" s="19"/>
      <c r="AQ520" s="19"/>
    </row>
    <row r="521" hidden="1">
      <c r="A521" s="22" t="s">
        <v>1375</v>
      </c>
      <c r="B521" s="22" t="s">
        <v>1397</v>
      </c>
      <c r="C521" s="22" t="s">
        <v>1365</v>
      </c>
      <c r="D521" s="22" t="s">
        <v>1392</v>
      </c>
      <c r="E521" s="17">
        <v>46300.0</v>
      </c>
      <c r="F521" s="18">
        <v>33.0</v>
      </c>
      <c r="G521" s="18">
        <v>1.0</v>
      </c>
      <c r="H521" s="18">
        <v>63696.0</v>
      </c>
      <c r="I521" s="18">
        <v>1.0</v>
      </c>
      <c r="J521" s="18">
        <v>1479.973</v>
      </c>
      <c r="K521" s="18">
        <v>1494.123</v>
      </c>
      <c r="L521" s="18">
        <v>1522.238</v>
      </c>
      <c r="M521" s="18">
        <v>818.4694</v>
      </c>
      <c r="N521" s="18">
        <v>0.547793</v>
      </c>
      <c r="O521" s="18">
        <v>10.42531</v>
      </c>
      <c r="P521" s="18">
        <v>14.65238</v>
      </c>
      <c r="Q521" s="18">
        <v>17.39335</v>
      </c>
      <c r="R521" s="18">
        <v>38.26468</v>
      </c>
      <c r="S521" s="18">
        <v>50.27858</v>
      </c>
      <c r="T521" s="18">
        <v>13.06492</v>
      </c>
      <c r="U521" s="18">
        <v>17.08134</v>
      </c>
      <c r="V521" s="18">
        <v>19.73466</v>
      </c>
      <c r="W521" s="18">
        <v>41.5656</v>
      </c>
      <c r="X521" s="18">
        <v>55.89655</v>
      </c>
      <c r="Y521" s="18">
        <v>46.69134</v>
      </c>
      <c r="Z521" s="18">
        <v>11.99209</v>
      </c>
      <c r="AA521" s="18">
        <v>35.45458</v>
      </c>
      <c r="AB521" s="18">
        <v>31.07765</v>
      </c>
      <c r="AC521" s="18">
        <v>22.89142</v>
      </c>
      <c r="AD521" s="18">
        <v>38.24496</v>
      </c>
      <c r="AE521" s="18">
        <v>43.1674</v>
      </c>
      <c r="AF521" s="18">
        <v>77.29282</v>
      </c>
      <c r="AG521" s="18">
        <v>67.05121</v>
      </c>
      <c r="AH521" s="18">
        <v>12.96834</v>
      </c>
      <c r="AI521" s="18">
        <v>35.5969</v>
      </c>
      <c r="AJ521" s="18">
        <v>41.99744</v>
      </c>
      <c r="AK521" s="18">
        <v>22.39051</v>
      </c>
      <c r="AL521" s="19" t="s">
        <v>58</v>
      </c>
      <c r="AM521" s="19"/>
      <c r="AN521" s="19"/>
      <c r="AO521" s="19"/>
      <c r="AP521" s="19"/>
      <c r="AQ521" s="19"/>
    </row>
    <row r="522" hidden="1">
      <c r="A522" s="22" t="s">
        <v>1377</v>
      </c>
      <c r="B522" s="22" t="s">
        <v>1398</v>
      </c>
      <c r="C522" s="22" t="s">
        <v>1365</v>
      </c>
      <c r="D522" s="22" t="s">
        <v>1392</v>
      </c>
      <c r="E522" s="22" t="s">
        <v>62</v>
      </c>
      <c r="F522" s="18">
        <v>3.0</v>
      </c>
      <c r="G522" s="18">
        <v>3.0</v>
      </c>
      <c r="H522" s="18">
        <v>20.0</v>
      </c>
      <c r="I522" s="18">
        <v>20.0</v>
      </c>
      <c r="J522" s="18">
        <v>0.0</v>
      </c>
      <c r="K522" s="18">
        <v>0.0</v>
      </c>
      <c r="L522" s="18">
        <v>0.0</v>
      </c>
      <c r="M522" s="18">
        <v>0.0</v>
      </c>
      <c r="N522" s="18">
        <v>0.0</v>
      </c>
      <c r="O522" s="18">
        <v>0.0</v>
      </c>
      <c r="P522" s="18">
        <v>0.0</v>
      </c>
      <c r="Q522" s="18">
        <v>0.0</v>
      </c>
      <c r="R522" s="18">
        <v>0.0</v>
      </c>
      <c r="S522" s="18">
        <v>0.0</v>
      </c>
      <c r="T522" s="18">
        <v>0.0</v>
      </c>
      <c r="U522" s="18">
        <v>0.0</v>
      </c>
      <c r="V522" s="18">
        <v>0.0</v>
      </c>
      <c r="W522" s="18">
        <v>0.0</v>
      </c>
      <c r="X522" s="18">
        <v>0.0</v>
      </c>
      <c r="Y522" s="18">
        <v>0.0</v>
      </c>
      <c r="Z522" s="18">
        <v>11.99209</v>
      </c>
      <c r="AA522" s="18">
        <v>35.45458</v>
      </c>
      <c r="AB522" s="18">
        <v>31.07765</v>
      </c>
      <c r="AC522" s="18">
        <v>22.89142</v>
      </c>
      <c r="AD522" s="18">
        <v>0.0</v>
      </c>
      <c r="AE522" s="18">
        <v>0.0</v>
      </c>
      <c r="AF522" s="18">
        <v>0.0</v>
      </c>
      <c r="AG522" s="18">
        <v>0.0</v>
      </c>
      <c r="AH522" s="18">
        <v>12.96834</v>
      </c>
      <c r="AI522" s="18">
        <v>35.5969</v>
      </c>
      <c r="AJ522" s="18">
        <v>41.99744</v>
      </c>
      <c r="AK522" s="18">
        <v>22.39051</v>
      </c>
      <c r="AL522" s="19" t="s">
        <v>58</v>
      </c>
      <c r="AM522" s="19"/>
      <c r="AN522" s="19"/>
      <c r="AO522" s="19"/>
      <c r="AP522" s="19"/>
      <c r="AQ522" s="19"/>
    </row>
    <row r="523" hidden="1">
      <c r="A523" s="22" t="s">
        <v>204</v>
      </c>
      <c r="B523" s="22" t="s">
        <v>229</v>
      </c>
      <c r="C523" s="22" t="s">
        <v>206</v>
      </c>
      <c r="D523" s="22" t="s">
        <v>230</v>
      </c>
      <c r="E523" s="22" t="s">
        <v>88</v>
      </c>
      <c r="F523" s="18">
        <v>12.0</v>
      </c>
      <c r="G523" s="18">
        <v>1.0</v>
      </c>
      <c r="H523" s="18">
        <v>1635.0</v>
      </c>
      <c r="I523" s="18">
        <v>4.0</v>
      </c>
      <c r="J523" s="18">
        <v>76.05962</v>
      </c>
      <c r="K523" s="18">
        <v>75.59289</v>
      </c>
      <c r="L523" s="18">
        <v>75.10878</v>
      </c>
      <c r="M523" s="18">
        <v>67.40793</v>
      </c>
      <c r="N523" s="18">
        <v>0.891723</v>
      </c>
      <c r="O523" s="18">
        <v>2.042629</v>
      </c>
      <c r="P523" s="18">
        <v>2.042629</v>
      </c>
      <c r="Q523" s="18">
        <v>2.973426</v>
      </c>
      <c r="R523" s="18">
        <v>3.168909</v>
      </c>
      <c r="S523" s="18">
        <v>3.168909</v>
      </c>
      <c r="T523" s="18">
        <v>2.042629</v>
      </c>
      <c r="U523" s="18">
        <v>2.042629</v>
      </c>
      <c r="V523" s="18">
        <v>2.973426</v>
      </c>
      <c r="W523" s="18">
        <v>3.168909</v>
      </c>
      <c r="X523" s="18">
        <v>3.168909</v>
      </c>
      <c r="Y523" s="18">
        <v>18.89822</v>
      </c>
      <c r="Z523" s="18">
        <v>2.973426</v>
      </c>
      <c r="AA523" s="18">
        <v>3.168909</v>
      </c>
      <c r="AB523" s="18">
        <v>12.59882</v>
      </c>
      <c r="AC523" s="18">
        <v>0.0</v>
      </c>
      <c r="AD523" s="18">
        <v>2.042629</v>
      </c>
      <c r="AE523" s="18">
        <v>10.23283</v>
      </c>
      <c r="AF523" s="18">
        <v>10.58818</v>
      </c>
      <c r="AG523" s="18">
        <v>18.89822</v>
      </c>
      <c r="AH523" s="18">
        <v>1.799201</v>
      </c>
      <c r="AI523" s="18">
        <v>3.762862</v>
      </c>
      <c r="AJ523" s="18">
        <v>6.908866</v>
      </c>
      <c r="AK523" s="18">
        <v>2.312813</v>
      </c>
      <c r="AL523" s="19" t="s">
        <v>58</v>
      </c>
      <c r="AM523" s="19"/>
      <c r="AN523" s="19"/>
      <c r="AO523" s="19"/>
      <c r="AP523" s="19"/>
      <c r="AQ523" s="19"/>
    </row>
    <row r="524" hidden="1">
      <c r="A524" s="22" t="s">
        <v>223</v>
      </c>
      <c r="B524" s="22" t="s">
        <v>2081</v>
      </c>
      <c r="C524" s="22" t="s">
        <v>206</v>
      </c>
      <c r="D524" s="22" t="s">
        <v>230</v>
      </c>
      <c r="E524" s="22" t="s">
        <v>60</v>
      </c>
      <c r="F524" s="18">
        <v>1.0</v>
      </c>
      <c r="G524" s="18">
        <v>0.0</v>
      </c>
      <c r="H524" s="18">
        <v>5.0</v>
      </c>
      <c r="I524" s="18">
        <v>0.0</v>
      </c>
      <c r="J524" s="18">
        <v>0.0</v>
      </c>
      <c r="K524" s="18">
        <v>0.0</v>
      </c>
      <c r="L524" s="18">
        <v>0.0</v>
      </c>
      <c r="M524" s="18">
        <v>0.0</v>
      </c>
      <c r="N524" s="18">
        <v>0.0</v>
      </c>
      <c r="O524" s="18">
        <v>0.0</v>
      </c>
      <c r="P524" s="18">
        <v>0.0</v>
      </c>
      <c r="Q524" s="18">
        <v>0.0</v>
      </c>
      <c r="R524" s="18">
        <v>0.0</v>
      </c>
      <c r="S524" s="18">
        <v>0.0</v>
      </c>
      <c r="T524" s="18">
        <v>0.0</v>
      </c>
      <c r="U524" s="18">
        <v>0.0</v>
      </c>
      <c r="V524" s="18">
        <v>0.0</v>
      </c>
      <c r="W524" s="18">
        <v>0.0</v>
      </c>
      <c r="X524" s="18">
        <v>0.0</v>
      </c>
      <c r="Y524" s="18">
        <v>0.0</v>
      </c>
      <c r="Z524" s="18">
        <v>2.973426</v>
      </c>
      <c r="AA524" s="18">
        <v>3.168909</v>
      </c>
      <c r="AB524" s="18">
        <v>12.59882</v>
      </c>
      <c r="AC524" s="18">
        <v>0.0</v>
      </c>
      <c r="AD524" s="18">
        <v>1.696923</v>
      </c>
      <c r="AE524" s="18">
        <v>1.752299</v>
      </c>
      <c r="AF524" s="18">
        <v>3.14088</v>
      </c>
      <c r="AG524" s="18">
        <v>1.446922</v>
      </c>
      <c r="AH524" s="18">
        <v>1.799201</v>
      </c>
      <c r="AI524" s="18">
        <v>3.762862</v>
      </c>
      <c r="AJ524" s="18">
        <v>6.908866</v>
      </c>
      <c r="AK524" s="18">
        <v>2.312813</v>
      </c>
      <c r="AL524" s="19" t="s">
        <v>58</v>
      </c>
      <c r="AM524" s="19"/>
      <c r="AN524" s="19"/>
      <c r="AO524" s="19"/>
      <c r="AP524" s="19"/>
      <c r="AQ524" s="19"/>
    </row>
    <row r="525" hidden="1">
      <c r="A525" s="22" t="s">
        <v>214</v>
      </c>
      <c r="B525" s="22" t="s">
        <v>231</v>
      </c>
      <c r="C525" s="22" t="s">
        <v>206</v>
      </c>
      <c r="D525" s="22" t="s">
        <v>230</v>
      </c>
      <c r="E525" s="20">
        <v>46300.0</v>
      </c>
      <c r="F525" s="18">
        <v>1.0</v>
      </c>
      <c r="G525" s="18">
        <v>0.0</v>
      </c>
      <c r="H525" s="18">
        <v>115.0</v>
      </c>
      <c r="I525" s="18">
        <v>0.0</v>
      </c>
      <c r="J525" s="18">
        <v>0.0</v>
      </c>
      <c r="K525" s="18">
        <v>0.0</v>
      </c>
      <c r="L525" s="18">
        <v>0.0</v>
      </c>
      <c r="M525" s="18">
        <v>0.0</v>
      </c>
      <c r="N525" s="18">
        <v>0.0</v>
      </c>
      <c r="O525" s="18">
        <v>0.0</v>
      </c>
      <c r="P525" s="18">
        <v>0.0</v>
      </c>
      <c r="Q525" s="18">
        <v>0.0</v>
      </c>
      <c r="R525" s="18">
        <v>0.0</v>
      </c>
      <c r="S525" s="18">
        <v>0.0</v>
      </c>
      <c r="T525" s="18">
        <v>0.0</v>
      </c>
      <c r="U525" s="18">
        <v>0.0</v>
      </c>
      <c r="V525" s="18">
        <v>0.0</v>
      </c>
      <c r="W525" s="18">
        <v>0.0</v>
      </c>
      <c r="X525" s="18">
        <v>0.0</v>
      </c>
      <c r="Y525" s="18">
        <v>0.0</v>
      </c>
      <c r="Z525" s="18">
        <v>2.973426</v>
      </c>
      <c r="AA525" s="18">
        <v>3.168909</v>
      </c>
      <c r="AB525" s="18">
        <v>12.59882</v>
      </c>
      <c r="AC525" s="18">
        <v>0.0</v>
      </c>
      <c r="AD525" s="18">
        <v>4.03742</v>
      </c>
      <c r="AE525" s="18">
        <v>5.365483</v>
      </c>
      <c r="AF525" s="18">
        <v>11.45161</v>
      </c>
      <c r="AG525" s="18">
        <v>10.75749</v>
      </c>
      <c r="AH525" s="18">
        <v>1.799201</v>
      </c>
      <c r="AI525" s="18">
        <v>3.762862</v>
      </c>
      <c r="AJ525" s="18">
        <v>6.908866</v>
      </c>
      <c r="AK525" s="18">
        <v>2.312813</v>
      </c>
      <c r="AL525" s="19" t="s">
        <v>58</v>
      </c>
      <c r="AM525" s="19"/>
      <c r="AN525" s="19"/>
      <c r="AO525" s="19"/>
      <c r="AP525" s="19"/>
      <c r="AQ525" s="19"/>
    </row>
    <row r="526" hidden="1">
      <c r="A526" s="22" t="s">
        <v>216</v>
      </c>
      <c r="B526" s="22" t="s">
        <v>232</v>
      </c>
      <c r="C526" s="22" t="s">
        <v>206</v>
      </c>
      <c r="D526" s="22" t="s">
        <v>230</v>
      </c>
      <c r="E526" s="22" t="s">
        <v>62</v>
      </c>
      <c r="F526" s="18">
        <v>0.0</v>
      </c>
      <c r="G526" s="18">
        <v>0.0</v>
      </c>
      <c r="H526" s="18">
        <v>0.0</v>
      </c>
      <c r="I526" s="18">
        <v>0.0</v>
      </c>
      <c r="J526" s="18">
        <v>0.0</v>
      </c>
      <c r="K526" s="18">
        <v>0.0</v>
      </c>
      <c r="L526" s="18">
        <v>0.0</v>
      </c>
      <c r="M526" s="18">
        <v>0.0</v>
      </c>
      <c r="N526" s="18">
        <v>0.0</v>
      </c>
      <c r="O526" s="18">
        <v>0.0</v>
      </c>
      <c r="P526" s="18">
        <v>0.0</v>
      </c>
      <c r="Q526" s="18">
        <v>0.0</v>
      </c>
      <c r="R526" s="18">
        <v>0.0</v>
      </c>
      <c r="S526" s="18">
        <v>0.0</v>
      </c>
      <c r="T526" s="18">
        <v>0.0</v>
      </c>
      <c r="U526" s="18">
        <v>0.0</v>
      </c>
      <c r="V526" s="18">
        <v>0.0</v>
      </c>
      <c r="W526" s="18">
        <v>0.0</v>
      </c>
      <c r="X526" s="18">
        <v>0.0</v>
      </c>
      <c r="Y526" s="18">
        <v>0.0</v>
      </c>
      <c r="Z526" s="18">
        <v>2.973426</v>
      </c>
      <c r="AA526" s="18">
        <v>3.168909</v>
      </c>
      <c r="AB526" s="18">
        <v>12.59882</v>
      </c>
      <c r="AC526" s="18">
        <v>0.0</v>
      </c>
      <c r="AD526" s="18">
        <v>0.0</v>
      </c>
      <c r="AE526" s="18">
        <v>0.0</v>
      </c>
      <c r="AF526" s="18">
        <v>0.0</v>
      </c>
      <c r="AG526" s="18">
        <v>0.0</v>
      </c>
      <c r="AH526" s="18">
        <v>1.799201</v>
      </c>
      <c r="AI526" s="18">
        <v>3.762862</v>
      </c>
      <c r="AJ526" s="18">
        <v>6.908866</v>
      </c>
      <c r="AK526" s="18">
        <v>2.312813</v>
      </c>
      <c r="AL526" s="19" t="s">
        <v>58</v>
      </c>
      <c r="AM526" s="19"/>
      <c r="AN526" s="19"/>
      <c r="AO526" s="19"/>
      <c r="AP526" s="19"/>
      <c r="AQ526" s="19"/>
    </row>
    <row r="527" hidden="1">
      <c r="A527" s="22" t="s">
        <v>204</v>
      </c>
      <c r="B527" s="22" t="s">
        <v>233</v>
      </c>
      <c r="C527" s="22" t="s">
        <v>206</v>
      </c>
      <c r="D527" s="22" t="s">
        <v>234</v>
      </c>
      <c r="E527" s="22" t="s">
        <v>88</v>
      </c>
      <c r="F527" s="18">
        <v>15.0</v>
      </c>
      <c r="G527" s="18">
        <v>0.0</v>
      </c>
      <c r="H527" s="18">
        <v>9841.0</v>
      </c>
      <c r="I527" s="18">
        <v>0.0</v>
      </c>
      <c r="J527" s="18">
        <v>101.3393</v>
      </c>
      <c r="K527" s="18">
        <v>100.9116</v>
      </c>
      <c r="L527" s="18">
        <v>101.5036</v>
      </c>
      <c r="M527" s="18">
        <v>45.42395</v>
      </c>
      <c r="N527" s="18">
        <v>0.450136</v>
      </c>
      <c r="O527" s="18">
        <v>0.784401</v>
      </c>
      <c r="P527" s="18">
        <v>1.043678</v>
      </c>
      <c r="Q527" s="18">
        <v>1.886254</v>
      </c>
      <c r="R527" s="18">
        <v>7.822538</v>
      </c>
      <c r="S527" s="18">
        <v>10.23283</v>
      </c>
      <c r="T527" s="18">
        <v>1.043678</v>
      </c>
      <c r="U527" s="18">
        <v>1.148926</v>
      </c>
      <c r="V527" s="18">
        <v>1.886254</v>
      </c>
      <c r="W527" s="18">
        <v>7.822538</v>
      </c>
      <c r="X527" s="18">
        <v>10.46043</v>
      </c>
      <c r="Y527" s="18">
        <v>7.207975</v>
      </c>
      <c r="Z527" s="18">
        <v>2.348419</v>
      </c>
      <c r="AA527" s="18">
        <v>3.69092</v>
      </c>
      <c r="AB527" s="18">
        <v>6.516675</v>
      </c>
      <c r="AC527" s="18">
        <v>6.266616</v>
      </c>
      <c r="AD527" s="18">
        <v>2.042629</v>
      </c>
      <c r="AE527" s="18">
        <v>10.23283</v>
      </c>
      <c r="AF527" s="18">
        <v>10.58818</v>
      </c>
      <c r="AG527" s="18">
        <v>18.89822</v>
      </c>
      <c r="AH527" s="18">
        <v>1.799201</v>
      </c>
      <c r="AI527" s="18">
        <v>3.762862</v>
      </c>
      <c r="AJ527" s="18">
        <v>6.908866</v>
      </c>
      <c r="AK527" s="18">
        <v>2.312813</v>
      </c>
      <c r="AL527" s="19" t="s">
        <v>58</v>
      </c>
      <c r="AM527" s="19"/>
      <c r="AN527" s="19"/>
      <c r="AO527" s="19"/>
      <c r="AP527" s="19"/>
      <c r="AQ527" s="19"/>
    </row>
    <row r="528" hidden="1">
      <c r="A528" s="22" t="s">
        <v>208</v>
      </c>
      <c r="B528" s="22" t="s">
        <v>235</v>
      </c>
      <c r="C528" s="22" t="s">
        <v>206</v>
      </c>
      <c r="D528" s="22" t="s">
        <v>234</v>
      </c>
      <c r="E528" s="17">
        <v>46310.0</v>
      </c>
      <c r="F528" s="18">
        <v>13.0</v>
      </c>
      <c r="G528" s="18">
        <v>0.0</v>
      </c>
      <c r="H528" s="18">
        <v>8219.0</v>
      </c>
      <c r="I528" s="18">
        <v>0.0</v>
      </c>
      <c r="J528" s="18">
        <v>67.09795</v>
      </c>
      <c r="K528" s="18">
        <v>68.80481</v>
      </c>
      <c r="L528" s="18">
        <v>68.98603</v>
      </c>
      <c r="M528" s="18">
        <v>44.56974</v>
      </c>
      <c r="N528" s="18">
        <v>0.647771</v>
      </c>
      <c r="O528" s="18">
        <v>0.066667</v>
      </c>
      <c r="P528" s="18">
        <v>0.639245</v>
      </c>
      <c r="Q528" s="18">
        <v>2.565991</v>
      </c>
      <c r="R528" s="18">
        <v>6.757042</v>
      </c>
      <c r="S528" s="18">
        <v>8.908999</v>
      </c>
      <c r="T528" s="18">
        <v>0.066667</v>
      </c>
      <c r="U528" s="18">
        <v>0.639245</v>
      </c>
      <c r="V528" s="18">
        <v>2.565991</v>
      </c>
      <c r="W528" s="18">
        <v>6.757042</v>
      </c>
      <c r="X528" s="18">
        <v>8.908999</v>
      </c>
      <c r="Y528" s="18">
        <v>8.600602</v>
      </c>
      <c r="Z528" s="18">
        <v>2.348419</v>
      </c>
      <c r="AA528" s="18">
        <v>3.69092</v>
      </c>
      <c r="AB528" s="18">
        <v>6.516675</v>
      </c>
      <c r="AC528" s="18">
        <v>6.266616</v>
      </c>
      <c r="AD528" s="18">
        <v>5.281533</v>
      </c>
      <c r="AE528" s="18">
        <v>5.297133</v>
      </c>
      <c r="AF528" s="18">
        <v>6.518016</v>
      </c>
      <c r="AG528" s="18">
        <v>5.167611</v>
      </c>
      <c r="AH528" s="18">
        <v>1.799201</v>
      </c>
      <c r="AI528" s="18">
        <v>3.762862</v>
      </c>
      <c r="AJ528" s="18">
        <v>6.908866</v>
      </c>
      <c r="AK528" s="18">
        <v>2.312813</v>
      </c>
      <c r="AL528" s="19" t="s">
        <v>58</v>
      </c>
      <c r="AM528" s="19"/>
      <c r="AN528" s="19"/>
      <c r="AO528" s="19"/>
      <c r="AP528" s="19"/>
      <c r="AQ528" s="19"/>
    </row>
    <row r="529" hidden="1">
      <c r="A529" s="22" t="s">
        <v>210</v>
      </c>
      <c r="B529" s="22" t="s">
        <v>236</v>
      </c>
      <c r="C529" s="22" t="s">
        <v>206</v>
      </c>
      <c r="D529" s="22" t="s">
        <v>234</v>
      </c>
      <c r="E529" s="22" t="s">
        <v>72</v>
      </c>
      <c r="F529" s="18">
        <v>6.0</v>
      </c>
      <c r="G529" s="18">
        <v>0.0</v>
      </c>
      <c r="H529" s="18">
        <v>998.0</v>
      </c>
      <c r="I529" s="18">
        <v>0.0</v>
      </c>
      <c r="J529" s="18">
        <v>14.58775</v>
      </c>
      <c r="K529" s="18">
        <v>12.94381</v>
      </c>
      <c r="L529" s="18">
        <v>12.34722</v>
      </c>
      <c r="M529" s="18">
        <v>12.27986</v>
      </c>
      <c r="N529" s="18">
        <v>0.948705</v>
      </c>
      <c r="O529" s="18">
        <v>0.0</v>
      </c>
      <c r="P529" s="18">
        <v>0.0</v>
      </c>
      <c r="Q529" s="18">
        <v>0.25</v>
      </c>
      <c r="R529" s="18">
        <v>0.413956</v>
      </c>
      <c r="S529" s="18">
        <v>0.413956</v>
      </c>
      <c r="T529" s="18">
        <v>0.25</v>
      </c>
      <c r="U529" s="18">
        <v>0.25</v>
      </c>
      <c r="V529" s="18">
        <v>0.25</v>
      </c>
      <c r="W529" s="18">
        <v>0.413956</v>
      </c>
      <c r="X529" s="18">
        <v>12.27986</v>
      </c>
      <c r="Y529" s="18">
        <v>3.235953</v>
      </c>
      <c r="Z529" s="18">
        <v>2.348419</v>
      </c>
      <c r="AA529" s="18">
        <v>3.69092</v>
      </c>
      <c r="AB529" s="18">
        <v>6.516675</v>
      </c>
      <c r="AC529" s="18">
        <v>6.266616</v>
      </c>
      <c r="AD529" s="18">
        <v>1.636782</v>
      </c>
      <c r="AE529" s="18">
        <v>2.529082</v>
      </c>
      <c r="AF529" s="18">
        <v>4.0422</v>
      </c>
      <c r="AG529" s="18">
        <v>3.235953</v>
      </c>
      <c r="AH529" s="18">
        <v>1.799201</v>
      </c>
      <c r="AI529" s="18">
        <v>3.762862</v>
      </c>
      <c r="AJ529" s="18">
        <v>6.908866</v>
      </c>
      <c r="AK529" s="18">
        <v>2.312813</v>
      </c>
      <c r="AL529" s="19" t="s">
        <v>58</v>
      </c>
      <c r="AM529" s="19"/>
      <c r="AN529" s="19"/>
      <c r="AO529" s="19"/>
      <c r="AP529" s="19"/>
      <c r="AQ529" s="19"/>
    </row>
    <row r="530" hidden="1">
      <c r="A530" s="22" t="s">
        <v>212</v>
      </c>
      <c r="B530" s="22" t="s">
        <v>237</v>
      </c>
      <c r="C530" s="22" t="s">
        <v>206</v>
      </c>
      <c r="D530" s="22" t="s">
        <v>234</v>
      </c>
      <c r="E530" s="22" t="s">
        <v>75</v>
      </c>
      <c r="F530" s="18">
        <v>5.0</v>
      </c>
      <c r="G530" s="18">
        <v>0.0</v>
      </c>
      <c r="H530" s="18">
        <v>3448.0</v>
      </c>
      <c r="I530" s="18">
        <v>0.0</v>
      </c>
      <c r="J530" s="18">
        <v>26.6596</v>
      </c>
      <c r="K530" s="18">
        <v>25.06646</v>
      </c>
      <c r="L530" s="18">
        <v>25.73786</v>
      </c>
      <c r="M530" s="18">
        <v>11.19342</v>
      </c>
      <c r="N530" s="18">
        <v>0.44655</v>
      </c>
      <c r="O530" s="18">
        <v>2.138133</v>
      </c>
      <c r="P530" s="18">
        <v>2.138133</v>
      </c>
      <c r="Q530" s="18">
        <v>3.455531</v>
      </c>
      <c r="R530" s="18">
        <v>8.279382</v>
      </c>
      <c r="S530" s="18">
        <v>8.279382</v>
      </c>
      <c r="T530" s="18">
        <v>2.138133</v>
      </c>
      <c r="U530" s="18">
        <v>2.138133</v>
      </c>
      <c r="V530" s="18">
        <v>3.455531</v>
      </c>
      <c r="W530" s="18">
        <v>8.279382</v>
      </c>
      <c r="X530" s="18">
        <v>8.279382</v>
      </c>
      <c r="Y530" s="18">
        <v>6.266616</v>
      </c>
      <c r="Z530" s="18">
        <v>2.348419</v>
      </c>
      <c r="AA530" s="18">
        <v>3.69092</v>
      </c>
      <c r="AB530" s="18">
        <v>6.516675</v>
      </c>
      <c r="AC530" s="18">
        <v>6.266616</v>
      </c>
      <c r="AD530" s="18">
        <v>2.138133</v>
      </c>
      <c r="AE530" s="18">
        <v>2.138133</v>
      </c>
      <c r="AF530" s="18">
        <v>3.403903</v>
      </c>
      <c r="AG530" s="18">
        <v>2.312813</v>
      </c>
      <c r="AH530" s="18">
        <v>1.799201</v>
      </c>
      <c r="AI530" s="18">
        <v>3.762862</v>
      </c>
      <c r="AJ530" s="18">
        <v>6.908866</v>
      </c>
      <c r="AK530" s="18">
        <v>2.312813</v>
      </c>
      <c r="AL530" s="19" t="s">
        <v>58</v>
      </c>
      <c r="AM530" s="19"/>
      <c r="AN530" s="19"/>
      <c r="AO530" s="19"/>
      <c r="AP530" s="19"/>
      <c r="AQ530" s="19"/>
    </row>
    <row r="531" hidden="1">
      <c r="A531" s="22" t="s">
        <v>223</v>
      </c>
      <c r="B531" s="22" t="s">
        <v>238</v>
      </c>
      <c r="C531" s="22" t="s">
        <v>206</v>
      </c>
      <c r="D531" s="22" t="s">
        <v>234</v>
      </c>
      <c r="E531" s="22" t="s">
        <v>60</v>
      </c>
      <c r="F531" s="18">
        <v>8.0</v>
      </c>
      <c r="G531" s="18">
        <v>0.0</v>
      </c>
      <c r="H531" s="18">
        <v>5390.0</v>
      </c>
      <c r="I531" s="18">
        <v>0.0</v>
      </c>
      <c r="J531" s="18">
        <v>37.82316</v>
      </c>
      <c r="K531" s="18">
        <v>35.34015</v>
      </c>
      <c r="L531" s="18">
        <v>36.80935</v>
      </c>
      <c r="M531" s="18">
        <v>26.37695</v>
      </c>
      <c r="N531" s="18">
        <v>0.746373</v>
      </c>
      <c r="O531" s="18">
        <v>0.3</v>
      </c>
      <c r="P531" s="18">
        <v>1.008294</v>
      </c>
      <c r="Q531" s="18">
        <v>1.127586</v>
      </c>
      <c r="R531" s="18">
        <v>1.896251</v>
      </c>
      <c r="S531" s="18">
        <v>2.934146</v>
      </c>
      <c r="T531" s="18">
        <v>0.3</v>
      </c>
      <c r="U531" s="18">
        <v>1.008294</v>
      </c>
      <c r="V531" s="18">
        <v>1.127586</v>
      </c>
      <c r="W531" s="18">
        <v>1.896251</v>
      </c>
      <c r="X531" s="18">
        <v>2.934146</v>
      </c>
      <c r="Y531" s="18">
        <v>4.417518</v>
      </c>
      <c r="Z531" s="18">
        <v>2.348419</v>
      </c>
      <c r="AA531" s="18">
        <v>3.69092</v>
      </c>
      <c r="AB531" s="18">
        <v>6.516675</v>
      </c>
      <c r="AC531" s="18">
        <v>6.266616</v>
      </c>
      <c r="AD531" s="18">
        <v>1.696923</v>
      </c>
      <c r="AE531" s="18">
        <v>1.752299</v>
      </c>
      <c r="AF531" s="18">
        <v>3.14088</v>
      </c>
      <c r="AG531" s="18">
        <v>1.446922</v>
      </c>
      <c r="AH531" s="18">
        <v>1.799201</v>
      </c>
      <c r="AI531" s="18">
        <v>3.762862</v>
      </c>
      <c r="AJ531" s="18">
        <v>6.908866</v>
      </c>
      <c r="AK531" s="18">
        <v>2.312813</v>
      </c>
      <c r="AL531" s="19" t="s">
        <v>58</v>
      </c>
      <c r="AM531" s="19"/>
      <c r="AN531" s="19"/>
      <c r="AO531" s="19"/>
      <c r="AP531" s="19"/>
      <c r="AQ531" s="19"/>
    </row>
    <row r="532" hidden="1">
      <c r="A532" s="22" t="s">
        <v>214</v>
      </c>
      <c r="B532" s="22" t="s">
        <v>239</v>
      </c>
      <c r="C532" s="22" t="s">
        <v>206</v>
      </c>
      <c r="D532" s="22" t="s">
        <v>234</v>
      </c>
      <c r="E532" s="20">
        <v>46300.0</v>
      </c>
      <c r="F532" s="18">
        <v>32.0</v>
      </c>
      <c r="G532" s="18">
        <v>0.0</v>
      </c>
      <c r="H532" s="18">
        <v>22872.0</v>
      </c>
      <c r="I532" s="18">
        <v>0.0</v>
      </c>
      <c r="J532" s="18">
        <v>243.1606</v>
      </c>
      <c r="K532" s="18">
        <v>239.1671</v>
      </c>
      <c r="L532" s="18">
        <v>239.5155</v>
      </c>
      <c r="M532" s="18">
        <v>187.1596</v>
      </c>
      <c r="N532" s="18">
        <v>0.782548</v>
      </c>
      <c r="O532" s="18">
        <v>0.0</v>
      </c>
      <c r="P532" s="18">
        <v>0.848763</v>
      </c>
      <c r="Q532" s="18">
        <v>1.080688</v>
      </c>
      <c r="R532" s="18">
        <v>2.348419</v>
      </c>
      <c r="S532" s="18">
        <v>5.365483</v>
      </c>
      <c r="T532" s="18">
        <v>0.848763</v>
      </c>
      <c r="U532" s="18">
        <v>1.080688</v>
      </c>
      <c r="V532" s="18">
        <v>1.528082</v>
      </c>
      <c r="W532" s="18">
        <v>2.696374</v>
      </c>
      <c r="X532" s="18">
        <v>5.966502</v>
      </c>
      <c r="Y532" s="18">
        <v>8.24714</v>
      </c>
      <c r="Z532" s="18">
        <v>2.348419</v>
      </c>
      <c r="AA532" s="18">
        <v>3.69092</v>
      </c>
      <c r="AB532" s="18">
        <v>6.516675</v>
      </c>
      <c r="AC532" s="18">
        <v>6.266616</v>
      </c>
      <c r="AD532" s="18">
        <v>4.03742</v>
      </c>
      <c r="AE532" s="18">
        <v>5.365483</v>
      </c>
      <c r="AF532" s="18">
        <v>11.45161</v>
      </c>
      <c r="AG532" s="18">
        <v>10.75749</v>
      </c>
      <c r="AH532" s="18">
        <v>1.799201</v>
      </c>
      <c r="AI532" s="18">
        <v>3.762862</v>
      </c>
      <c r="AJ532" s="18">
        <v>6.908866</v>
      </c>
      <c r="AK532" s="18">
        <v>2.312813</v>
      </c>
      <c r="AL532" s="19" t="s">
        <v>58</v>
      </c>
      <c r="AM532" s="19"/>
      <c r="AN532" s="19"/>
      <c r="AO532" s="19"/>
      <c r="AP532" s="19"/>
      <c r="AQ532" s="19"/>
    </row>
    <row r="533" hidden="1">
      <c r="A533" s="22" t="s">
        <v>216</v>
      </c>
      <c r="B533" s="22" t="s">
        <v>240</v>
      </c>
      <c r="C533" s="22" t="s">
        <v>206</v>
      </c>
      <c r="D533" s="22" t="s">
        <v>234</v>
      </c>
      <c r="E533" s="22" t="s">
        <v>62</v>
      </c>
      <c r="F533" s="18">
        <v>2.0</v>
      </c>
      <c r="G533" s="18">
        <v>2.0</v>
      </c>
      <c r="H533" s="18">
        <v>247.0</v>
      </c>
      <c r="I533" s="18">
        <v>247.0</v>
      </c>
      <c r="J533" s="18">
        <v>0.0</v>
      </c>
      <c r="K533" s="18">
        <v>0.0</v>
      </c>
      <c r="L533" s="18">
        <v>0.0</v>
      </c>
      <c r="M533" s="18">
        <v>0.0</v>
      </c>
      <c r="N533" s="18">
        <v>0.0</v>
      </c>
      <c r="O533" s="18">
        <v>0.0</v>
      </c>
      <c r="P533" s="18">
        <v>0.0</v>
      </c>
      <c r="Q533" s="18">
        <v>0.0</v>
      </c>
      <c r="R533" s="18">
        <v>0.0</v>
      </c>
      <c r="S533" s="18">
        <v>0.0</v>
      </c>
      <c r="T533" s="18">
        <v>0.0</v>
      </c>
      <c r="U533" s="18">
        <v>0.0</v>
      </c>
      <c r="V533" s="18">
        <v>0.0</v>
      </c>
      <c r="W533" s="18">
        <v>0.0</v>
      </c>
      <c r="X533" s="18">
        <v>0.0</v>
      </c>
      <c r="Y533" s="18">
        <v>0.0</v>
      </c>
      <c r="Z533" s="18">
        <v>2.348419</v>
      </c>
      <c r="AA533" s="18">
        <v>3.69092</v>
      </c>
      <c r="AB533" s="18">
        <v>6.516675</v>
      </c>
      <c r="AC533" s="18">
        <v>6.266616</v>
      </c>
      <c r="AD533" s="18">
        <v>0.0</v>
      </c>
      <c r="AE533" s="18">
        <v>0.0</v>
      </c>
      <c r="AF533" s="18">
        <v>0.0</v>
      </c>
      <c r="AG533" s="18">
        <v>0.0</v>
      </c>
      <c r="AH533" s="18">
        <v>1.799201</v>
      </c>
      <c r="AI533" s="18">
        <v>3.762862</v>
      </c>
      <c r="AJ533" s="18">
        <v>6.908866</v>
      </c>
      <c r="AK533" s="18">
        <v>2.312813</v>
      </c>
      <c r="AL533" s="19" t="s">
        <v>58</v>
      </c>
      <c r="AM533" s="19"/>
      <c r="AN533" s="19"/>
      <c r="AO533" s="19"/>
      <c r="AP533" s="19"/>
      <c r="AQ533" s="19"/>
    </row>
    <row r="534" hidden="1">
      <c r="A534" s="22" t="s">
        <v>768</v>
      </c>
      <c r="B534" s="22" t="s">
        <v>2082</v>
      </c>
      <c r="C534" s="22" t="s">
        <v>756</v>
      </c>
      <c r="D534" s="22" t="s">
        <v>757</v>
      </c>
      <c r="E534" s="22" t="s">
        <v>88</v>
      </c>
      <c r="F534" s="18">
        <v>1.0</v>
      </c>
      <c r="G534" s="18">
        <v>0.0</v>
      </c>
      <c r="H534" s="18">
        <v>2.0</v>
      </c>
      <c r="I534" s="18">
        <v>0.0</v>
      </c>
      <c r="J534" s="18">
        <v>0.0</v>
      </c>
      <c r="K534" s="18">
        <v>0.0</v>
      </c>
      <c r="L534" s="18">
        <v>0.0</v>
      </c>
      <c r="M534" s="18">
        <v>0.0</v>
      </c>
      <c r="N534" s="18">
        <v>0.0</v>
      </c>
      <c r="O534" s="18">
        <v>0.0</v>
      </c>
      <c r="P534" s="18">
        <v>0.0</v>
      </c>
      <c r="Q534" s="18">
        <v>0.0</v>
      </c>
      <c r="R534" s="18">
        <v>0.0</v>
      </c>
      <c r="S534" s="18">
        <v>0.0</v>
      </c>
      <c r="T534" s="18">
        <v>0.0</v>
      </c>
      <c r="U534" s="18">
        <v>0.0</v>
      </c>
      <c r="V534" s="18">
        <v>0.0</v>
      </c>
      <c r="W534" s="18">
        <v>0.0</v>
      </c>
      <c r="X534" s="18">
        <v>0.0</v>
      </c>
      <c r="Y534" s="18">
        <v>0.0</v>
      </c>
      <c r="Z534" s="18">
        <v>3.497493</v>
      </c>
      <c r="AA534" s="18">
        <v>4.764775</v>
      </c>
      <c r="AB534" s="18">
        <v>8.05501</v>
      </c>
      <c r="AC534" s="18">
        <v>1.450457</v>
      </c>
      <c r="AD534" s="18">
        <v>4.570224</v>
      </c>
      <c r="AE534" s="18">
        <v>7.791603</v>
      </c>
      <c r="AF534" s="18">
        <v>6.077919</v>
      </c>
      <c r="AG534" s="18">
        <v>1.992719</v>
      </c>
      <c r="AH534" s="18">
        <v>3.019315</v>
      </c>
      <c r="AI534" s="18">
        <v>4.27231</v>
      </c>
      <c r="AJ534" s="18">
        <v>6.188023</v>
      </c>
      <c r="AK534" s="18">
        <v>1.992719</v>
      </c>
      <c r="AL534" s="19" t="s">
        <v>58</v>
      </c>
      <c r="AM534" s="19"/>
      <c r="AN534" s="19"/>
      <c r="AO534" s="19"/>
      <c r="AP534" s="19"/>
      <c r="AQ534" s="19"/>
    </row>
    <row r="535" hidden="1">
      <c r="A535" s="22" t="s">
        <v>754</v>
      </c>
      <c r="B535" s="22" t="s">
        <v>755</v>
      </c>
      <c r="C535" s="22" t="s">
        <v>756</v>
      </c>
      <c r="D535" s="22" t="s">
        <v>757</v>
      </c>
      <c r="E535" s="17">
        <v>46310.0</v>
      </c>
      <c r="F535" s="18">
        <v>11.0</v>
      </c>
      <c r="G535" s="18">
        <v>0.0</v>
      </c>
      <c r="H535" s="18">
        <v>2690.0</v>
      </c>
      <c r="I535" s="18">
        <v>0.0</v>
      </c>
      <c r="J535" s="18">
        <v>22.54776</v>
      </c>
      <c r="K535" s="18">
        <v>22.43566</v>
      </c>
      <c r="L535" s="18">
        <v>25.22423</v>
      </c>
      <c r="M535" s="18">
        <v>17.71955</v>
      </c>
      <c r="N535" s="18">
        <v>0.789794</v>
      </c>
      <c r="O535" s="18">
        <v>0.766667</v>
      </c>
      <c r="P535" s="18">
        <v>0.848787</v>
      </c>
      <c r="Q535" s="18">
        <v>0.848787</v>
      </c>
      <c r="R535" s="18">
        <v>2.206478</v>
      </c>
      <c r="S535" s="18">
        <v>3.057737</v>
      </c>
      <c r="T535" s="18">
        <v>0.766667</v>
      </c>
      <c r="U535" s="18">
        <v>0.848787</v>
      </c>
      <c r="V535" s="18">
        <v>0.848787</v>
      </c>
      <c r="W535" s="18">
        <v>2.206478</v>
      </c>
      <c r="X535" s="18">
        <v>3.057737</v>
      </c>
      <c r="Y535" s="18">
        <v>3.739277</v>
      </c>
      <c r="Z535" s="18">
        <v>3.497493</v>
      </c>
      <c r="AA535" s="18">
        <v>4.764775</v>
      </c>
      <c r="AB535" s="18">
        <v>8.05501</v>
      </c>
      <c r="AC535" s="18">
        <v>1.450457</v>
      </c>
      <c r="AD535" s="18">
        <v>4.925087</v>
      </c>
      <c r="AE535" s="18">
        <v>5.367867</v>
      </c>
      <c r="AF535" s="18">
        <v>8.261088</v>
      </c>
      <c r="AG535" s="18">
        <v>5.065921</v>
      </c>
      <c r="AH535" s="18">
        <v>3.019315</v>
      </c>
      <c r="AI535" s="18">
        <v>4.27231</v>
      </c>
      <c r="AJ535" s="18">
        <v>6.188023</v>
      </c>
      <c r="AK535" s="18">
        <v>1.992719</v>
      </c>
      <c r="AL535" s="19" t="s">
        <v>58</v>
      </c>
      <c r="AM535" s="19"/>
      <c r="AN535" s="19"/>
      <c r="AO535" s="19"/>
      <c r="AP535" s="19"/>
      <c r="AQ535" s="19"/>
    </row>
    <row r="536" hidden="1">
      <c r="A536" s="22" t="s">
        <v>758</v>
      </c>
      <c r="B536" s="22" t="s">
        <v>759</v>
      </c>
      <c r="C536" s="22" t="s">
        <v>756</v>
      </c>
      <c r="D536" s="22" t="s">
        <v>757</v>
      </c>
      <c r="E536" s="22" t="s">
        <v>72</v>
      </c>
      <c r="F536" s="18">
        <v>5.0</v>
      </c>
      <c r="G536" s="18">
        <v>1.0</v>
      </c>
      <c r="H536" s="18">
        <v>1479.0</v>
      </c>
      <c r="I536" s="18">
        <v>8.0</v>
      </c>
      <c r="J536" s="18">
        <v>13.78243</v>
      </c>
      <c r="K536" s="18">
        <v>14.35275</v>
      </c>
      <c r="L536" s="18">
        <v>14.31521</v>
      </c>
      <c r="M536" s="18">
        <v>6.090481</v>
      </c>
      <c r="N536" s="18">
        <v>0.424342</v>
      </c>
      <c r="O536" s="18">
        <v>3.497493</v>
      </c>
      <c r="P536" s="18">
        <v>3.497493</v>
      </c>
      <c r="Q536" s="18">
        <v>3.497493</v>
      </c>
      <c r="R536" s="18">
        <v>4.764775</v>
      </c>
      <c r="S536" s="18">
        <v>6.090481</v>
      </c>
      <c r="T536" s="18">
        <v>3.497493</v>
      </c>
      <c r="U536" s="18">
        <v>3.497493</v>
      </c>
      <c r="V536" s="18">
        <v>3.497493</v>
      </c>
      <c r="W536" s="18">
        <v>4.764775</v>
      </c>
      <c r="X536" s="18">
        <v>6.090481</v>
      </c>
      <c r="Y536" s="18">
        <v>4.784249</v>
      </c>
      <c r="Z536" s="18">
        <v>3.497493</v>
      </c>
      <c r="AA536" s="18">
        <v>4.764775</v>
      </c>
      <c r="AB536" s="18">
        <v>8.05501</v>
      </c>
      <c r="AC536" s="18">
        <v>1.450457</v>
      </c>
      <c r="AD536" s="18">
        <v>3.227732</v>
      </c>
      <c r="AE536" s="18">
        <v>3.227732</v>
      </c>
      <c r="AF536" s="18">
        <v>3.732555</v>
      </c>
      <c r="AG536" s="18">
        <v>4.777308</v>
      </c>
      <c r="AH536" s="18">
        <v>3.019315</v>
      </c>
      <c r="AI536" s="18">
        <v>4.27231</v>
      </c>
      <c r="AJ536" s="18">
        <v>6.188023</v>
      </c>
      <c r="AK536" s="18">
        <v>1.992719</v>
      </c>
      <c r="AL536" s="19" t="s">
        <v>58</v>
      </c>
      <c r="AM536" s="19"/>
      <c r="AN536" s="19"/>
      <c r="AO536" s="19"/>
      <c r="AP536" s="19"/>
      <c r="AQ536" s="19"/>
    </row>
    <row r="537" hidden="1">
      <c r="A537" s="22" t="s">
        <v>760</v>
      </c>
      <c r="B537" s="22" t="s">
        <v>761</v>
      </c>
      <c r="C537" s="22" t="s">
        <v>756</v>
      </c>
      <c r="D537" s="22" t="s">
        <v>757</v>
      </c>
      <c r="E537" s="22" t="s">
        <v>75</v>
      </c>
      <c r="F537" s="18">
        <v>1.0</v>
      </c>
      <c r="G537" s="18">
        <v>0.0</v>
      </c>
      <c r="H537" s="18">
        <v>9.0</v>
      </c>
      <c r="I537" s="18">
        <v>0.0</v>
      </c>
      <c r="J537" s="18">
        <v>0.0</v>
      </c>
      <c r="K537" s="18">
        <v>0.0</v>
      </c>
      <c r="L537" s="18">
        <v>0.0</v>
      </c>
      <c r="M537" s="18">
        <v>0.0</v>
      </c>
      <c r="N537" s="18">
        <v>0.0</v>
      </c>
      <c r="O537" s="18">
        <v>0.0</v>
      </c>
      <c r="P537" s="18">
        <v>0.0</v>
      </c>
      <c r="Q537" s="18">
        <v>0.0</v>
      </c>
      <c r="R537" s="18">
        <v>0.0</v>
      </c>
      <c r="S537" s="18">
        <v>0.0</v>
      </c>
      <c r="T537" s="18">
        <v>0.0</v>
      </c>
      <c r="U537" s="18">
        <v>0.0</v>
      </c>
      <c r="V537" s="18">
        <v>0.0</v>
      </c>
      <c r="W537" s="18">
        <v>0.0</v>
      </c>
      <c r="X537" s="18">
        <v>0.0</v>
      </c>
      <c r="Y537" s="18">
        <v>0.0</v>
      </c>
      <c r="Z537" s="18">
        <v>3.497493</v>
      </c>
      <c r="AA537" s="18">
        <v>4.764775</v>
      </c>
      <c r="AB537" s="18">
        <v>8.05501</v>
      </c>
      <c r="AC537" s="18">
        <v>1.450457</v>
      </c>
      <c r="AD537" s="18">
        <v>1.923645</v>
      </c>
      <c r="AE537" s="18">
        <v>2.04189</v>
      </c>
      <c r="AF537" s="18">
        <v>4.282812</v>
      </c>
      <c r="AG537" s="18">
        <v>1.554328</v>
      </c>
      <c r="AH537" s="18">
        <v>3.019315</v>
      </c>
      <c r="AI537" s="18">
        <v>4.27231</v>
      </c>
      <c r="AJ537" s="18">
        <v>6.188023</v>
      </c>
      <c r="AK537" s="18">
        <v>1.992719</v>
      </c>
      <c r="AL537" s="19" t="s">
        <v>58</v>
      </c>
      <c r="AM537" s="19"/>
      <c r="AN537" s="19"/>
      <c r="AO537" s="19"/>
      <c r="AP537" s="19"/>
      <c r="AQ537" s="19"/>
    </row>
    <row r="538" hidden="1">
      <c r="A538" s="22" t="s">
        <v>762</v>
      </c>
      <c r="B538" s="22" t="s">
        <v>763</v>
      </c>
      <c r="C538" s="22" t="s">
        <v>756</v>
      </c>
      <c r="D538" s="22" t="s">
        <v>757</v>
      </c>
      <c r="E538" s="22" t="s">
        <v>60</v>
      </c>
      <c r="F538" s="18">
        <v>8.0</v>
      </c>
      <c r="G538" s="18">
        <v>0.0</v>
      </c>
      <c r="H538" s="18">
        <v>856.0</v>
      </c>
      <c r="I538" s="18">
        <v>0.0</v>
      </c>
      <c r="J538" s="18">
        <v>5.145177</v>
      </c>
      <c r="K538" s="18">
        <v>4.351371</v>
      </c>
      <c r="L538" s="18">
        <v>4.840212</v>
      </c>
      <c r="M538" s="18">
        <v>2.166042</v>
      </c>
      <c r="N538" s="18">
        <v>0.497784</v>
      </c>
      <c r="O538" s="18">
        <v>1.003704</v>
      </c>
      <c r="P538" s="18">
        <v>1.003704</v>
      </c>
      <c r="Q538" s="18">
        <v>1.003704</v>
      </c>
      <c r="R538" s="18">
        <v>1.181625</v>
      </c>
      <c r="S538" s="18">
        <v>2.166042</v>
      </c>
      <c r="T538" s="18">
        <v>1.003704</v>
      </c>
      <c r="U538" s="18">
        <v>1.003704</v>
      </c>
      <c r="V538" s="18">
        <v>1.003704</v>
      </c>
      <c r="W538" s="18">
        <v>1.181625</v>
      </c>
      <c r="X538" s="18">
        <v>2.166042</v>
      </c>
      <c r="Y538" s="18">
        <v>1.450457</v>
      </c>
      <c r="Z538" s="18">
        <v>3.497493</v>
      </c>
      <c r="AA538" s="18">
        <v>4.764775</v>
      </c>
      <c r="AB538" s="18">
        <v>8.05501</v>
      </c>
      <c r="AC538" s="18">
        <v>1.450457</v>
      </c>
      <c r="AD538" s="18">
        <v>0.6</v>
      </c>
      <c r="AE538" s="18">
        <v>0.6</v>
      </c>
      <c r="AF538" s="18">
        <v>1.681325</v>
      </c>
      <c r="AG538" s="18">
        <v>1.450457</v>
      </c>
      <c r="AH538" s="18">
        <v>3.019315</v>
      </c>
      <c r="AI538" s="18">
        <v>4.27231</v>
      </c>
      <c r="AJ538" s="18">
        <v>6.188023</v>
      </c>
      <c r="AK538" s="18">
        <v>1.992719</v>
      </c>
      <c r="AL538" s="19" t="s">
        <v>58</v>
      </c>
      <c r="AM538" s="19"/>
      <c r="AN538" s="19"/>
      <c r="AO538" s="19"/>
      <c r="AP538" s="19"/>
      <c r="AQ538" s="19"/>
    </row>
    <row r="539" hidden="1">
      <c r="A539" s="22" t="s">
        <v>764</v>
      </c>
      <c r="B539" s="22" t="s">
        <v>765</v>
      </c>
      <c r="C539" s="22" t="s">
        <v>756</v>
      </c>
      <c r="D539" s="22" t="s">
        <v>757</v>
      </c>
      <c r="E539" s="20">
        <v>46300.0</v>
      </c>
      <c r="F539" s="18">
        <v>8.0</v>
      </c>
      <c r="G539" s="18">
        <v>0.0</v>
      </c>
      <c r="H539" s="18">
        <v>8958.0</v>
      </c>
      <c r="I539" s="18">
        <v>0.0</v>
      </c>
      <c r="J539" s="18">
        <v>124.9609</v>
      </c>
      <c r="K539" s="18">
        <v>119.9604</v>
      </c>
      <c r="L539" s="18">
        <v>121.4767</v>
      </c>
      <c r="M539" s="18">
        <v>84.20651</v>
      </c>
      <c r="N539" s="18">
        <v>0.701952</v>
      </c>
      <c r="O539" s="18">
        <v>5.726064</v>
      </c>
      <c r="P539" s="18">
        <v>7.059289</v>
      </c>
      <c r="Q539" s="18">
        <v>7.059289</v>
      </c>
      <c r="R539" s="18">
        <v>14.06021</v>
      </c>
      <c r="S539" s="18">
        <v>40.79446</v>
      </c>
      <c r="T539" s="18">
        <v>5.726064</v>
      </c>
      <c r="U539" s="18">
        <v>7.059289</v>
      </c>
      <c r="V539" s="18">
        <v>7.059289</v>
      </c>
      <c r="W539" s="18">
        <v>14.06021</v>
      </c>
      <c r="X539" s="18">
        <v>40.79446</v>
      </c>
      <c r="Y539" s="18">
        <v>19.9934</v>
      </c>
      <c r="Z539" s="18">
        <v>3.497493</v>
      </c>
      <c r="AA539" s="18">
        <v>4.764775</v>
      </c>
      <c r="AB539" s="18">
        <v>8.05501</v>
      </c>
      <c r="AC539" s="18">
        <v>1.450457</v>
      </c>
      <c r="AD539" s="18">
        <v>7.264091</v>
      </c>
      <c r="AE539" s="18">
        <v>8.509595</v>
      </c>
      <c r="AF539" s="18">
        <v>11.39328</v>
      </c>
      <c r="AG539" s="18">
        <v>11.77054</v>
      </c>
      <c r="AH539" s="18">
        <v>3.019315</v>
      </c>
      <c r="AI539" s="18">
        <v>4.27231</v>
      </c>
      <c r="AJ539" s="18">
        <v>6.188023</v>
      </c>
      <c r="AK539" s="18">
        <v>1.992719</v>
      </c>
      <c r="AL539" s="19" t="s">
        <v>58</v>
      </c>
      <c r="AM539" s="19"/>
      <c r="AN539" s="19"/>
      <c r="AO539" s="19"/>
      <c r="AP539" s="19"/>
      <c r="AQ539" s="19"/>
    </row>
    <row r="540" hidden="1">
      <c r="A540" s="22" t="s">
        <v>766</v>
      </c>
      <c r="B540" s="22" t="s">
        <v>767</v>
      </c>
      <c r="C540" s="22" t="s">
        <v>756</v>
      </c>
      <c r="D540" s="22" t="s">
        <v>757</v>
      </c>
      <c r="E540" s="22" t="s">
        <v>62</v>
      </c>
      <c r="F540" s="18">
        <v>4.0</v>
      </c>
      <c r="G540" s="18">
        <v>4.0</v>
      </c>
      <c r="H540" s="18">
        <v>186.0</v>
      </c>
      <c r="I540" s="18">
        <v>186.0</v>
      </c>
      <c r="J540" s="18">
        <v>0.0</v>
      </c>
      <c r="K540" s="18">
        <v>0.0</v>
      </c>
      <c r="L540" s="18">
        <v>0.0</v>
      </c>
      <c r="M540" s="18">
        <v>0.0</v>
      </c>
      <c r="N540" s="18">
        <v>0.0</v>
      </c>
      <c r="O540" s="18">
        <v>0.0</v>
      </c>
      <c r="P540" s="18">
        <v>0.0</v>
      </c>
      <c r="Q540" s="18">
        <v>0.0</v>
      </c>
      <c r="R540" s="18">
        <v>0.0</v>
      </c>
      <c r="S540" s="18">
        <v>0.0</v>
      </c>
      <c r="T540" s="18">
        <v>0.0</v>
      </c>
      <c r="U540" s="18">
        <v>0.0</v>
      </c>
      <c r="V540" s="18">
        <v>0.0</v>
      </c>
      <c r="W540" s="18">
        <v>0.0</v>
      </c>
      <c r="X540" s="18">
        <v>0.0</v>
      </c>
      <c r="Y540" s="18">
        <v>0.0</v>
      </c>
      <c r="Z540" s="18">
        <v>3.497493</v>
      </c>
      <c r="AA540" s="18">
        <v>4.764775</v>
      </c>
      <c r="AB540" s="18">
        <v>8.05501</v>
      </c>
      <c r="AC540" s="18">
        <v>1.450457</v>
      </c>
      <c r="AD540" s="18">
        <v>0.0</v>
      </c>
      <c r="AE540" s="18">
        <v>0.0</v>
      </c>
      <c r="AF540" s="18">
        <v>0.0</v>
      </c>
      <c r="AG540" s="18">
        <v>0.0</v>
      </c>
      <c r="AH540" s="18">
        <v>3.019315</v>
      </c>
      <c r="AI540" s="18">
        <v>4.27231</v>
      </c>
      <c r="AJ540" s="18">
        <v>6.188023</v>
      </c>
      <c r="AK540" s="18">
        <v>1.992719</v>
      </c>
      <c r="AL540" s="19" t="s">
        <v>58</v>
      </c>
      <c r="AM540" s="19"/>
      <c r="AN540" s="19"/>
      <c r="AO540" s="19"/>
      <c r="AP540" s="19"/>
      <c r="AQ540" s="19"/>
    </row>
    <row r="541" hidden="1">
      <c r="A541" s="22" t="s">
        <v>265</v>
      </c>
      <c r="B541" s="22" t="s">
        <v>2083</v>
      </c>
      <c r="C541" s="22" t="s">
        <v>258</v>
      </c>
      <c r="D541" s="22" t="s">
        <v>259</v>
      </c>
      <c r="E541" s="22" t="s">
        <v>75</v>
      </c>
      <c r="F541" s="18">
        <v>1.0</v>
      </c>
      <c r="G541" s="18">
        <v>0.0</v>
      </c>
      <c r="H541" s="18">
        <v>56.0</v>
      </c>
      <c r="I541" s="18">
        <v>0.0</v>
      </c>
      <c r="J541" s="18">
        <v>0.0</v>
      </c>
      <c r="K541" s="18">
        <v>0.0</v>
      </c>
      <c r="L541" s="18">
        <v>0.0</v>
      </c>
      <c r="M541" s="18">
        <v>0.0</v>
      </c>
      <c r="N541" s="18">
        <v>0.0</v>
      </c>
      <c r="O541" s="18">
        <v>0.0</v>
      </c>
      <c r="P541" s="18">
        <v>0.0</v>
      </c>
      <c r="Q541" s="18">
        <v>0.0</v>
      </c>
      <c r="R541" s="18">
        <v>0.0</v>
      </c>
      <c r="S541" s="18">
        <v>0.0</v>
      </c>
      <c r="T541" s="18">
        <v>0.0</v>
      </c>
      <c r="U541" s="18">
        <v>0.0</v>
      </c>
      <c r="V541" s="18">
        <v>0.0</v>
      </c>
      <c r="W541" s="18">
        <v>0.0</v>
      </c>
      <c r="X541" s="18">
        <v>0.0</v>
      </c>
      <c r="Y541" s="18">
        <v>0.0</v>
      </c>
      <c r="Z541" s="18">
        <v>0.166667</v>
      </c>
      <c r="AA541" s="18">
        <v>0.903788</v>
      </c>
      <c r="AB541" s="18">
        <v>0.766743</v>
      </c>
      <c r="AC541" s="18">
        <v>0.0</v>
      </c>
      <c r="AD541" s="18">
        <v>13.62563</v>
      </c>
      <c r="AE541" s="18">
        <v>13.62563</v>
      </c>
      <c r="AF541" s="18">
        <v>9.516195</v>
      </c>
      <c r="AG541" s="18">
        <v>9.516195</v>
      </c>
      <c r="AH541" s="18">
        <v>0.299758</v>
      </c>
      <c r="AI541" s="18">
        <v>1.016667</v>
      </c>
      <c r="AJ541" s="18">
        <v>1.547625</v>
      </c>
      <c r="AK541" s="18">
        <v>0.0</v>
      </c>
      <c r="AL541" s="19" t="s">
        <v>58</v>
      </c>
      <c r="AM541" s="19"/>
      <c r="AN541" s="19"/>
      <c r="AO541" s="19"/>
      <c r="AP541" s="19"/>
      <c r="AQ541" s="19"/>
    </row>
    <row r="542" hidden="1">
      <c r="A542" s="22" t="s">
        <v>256</v>
      </c>
      <c r="B542" s="22" t="s">
        <v>257</v>
      </c>
      <c r="C542" s="22" t="s">
        <v>258</v>
      </c>
      <c r="D542" s="22" t="s">
        <v>259</v>
      </c>
      <c r="E542" s="22" t="s">
        <v>60</v>
      </c>
      <c r="F542" s="18">
        <v>87.0</v>
      </c>
      <c r="G542" s="18">
        <v>0.0</v>
      </c>
      <c r="H542" s="18">
        <v>8400.0</v>
      </c>
      <c r="I542" s="18">
        <v>0.0</v>
      </c>
      <c r="J542" s="18">
        <v>7.934829</v>
      </c>
      <c r="K542" s="18">
        <v>10.7344</v>
      </c>
      <c r="L542" s="18">
        <v>14.34468</v>
      </c>
      <c r="M542" s="18">
        <v>6.015805</v>
      </c>
      <c r="N542" s="18">
        <v>0.560423</v>
      </c>
      <c r="O542" s="18">
        <v>0.066667</v>
      </c>
      <c r="P542" s="18">
        <v>0.1</v>
      </c>
      <c r="Q542" s="18">
        <v>0.166667</v>
      </c>
      <c r="R542" s="18">
        <v>0.903788</v>
      </c>
      <c r="S542" s="18">
        <v>1.556162</v>
      </c>
      <c r="T542" s="18">
        <v>0.066667</v>
      </c>
      <c r="U542" s="18">
        <v>0.1</v>
      </c>
      <c r="V542" s="18">
        <v>0.166667</v>
      </c>
      <c r="W542" s="18">
        <v>0.903788</v>
      </c>
      <c r="X542" s="18">
        <v>1.556162</v>
      </c>
      <c r="Y542" s="18">
        <v>1.192711</v>
      </c>
      <c r="Z542" s="18">
        <v>0.166667</v>
      </c>
      <c r="AA542" s="18">
        <v>0.903788</v>
      </c>
      <c r="AB542" s="18">
        <v>0.766743</v>
      </c>
      <c r="AC542" s="18">
        <v>0.0</v>
      </c>
      <c r="AD542" s="18">
        <v>0.908678</v>
      </c>
      <c r="AE542" s="18">
        <v>0.908678</v>
      </c>
      <c r="AF542" s="18">
        <v>1.800416</v>
      </c>
      <c r="AG542" s="18">
        <v>3.863062</v>
      </c>
      <c r="AH542" s="18">
        <v>0.299758</v>
      </c>
      <c r="AI542" s="18">
        <v>1.016667</v>
      </c>
      <c r="AJ542" s="18">
        <v>1.547625</v>
      </c>
      <c r="AK542" s="18">
        <v>0.0</v>
      </c>
      <c r="AL542" s="19" t="s">
        <v>58</v>
      </c>
      <c r="AM542" s="19"/>
      <c r="AN542" s="19"/>
      <c r="AO542" s="19"/>
      <c r="AP542" s="19"/>
      <c r="AQ542" s="19"/>
    </row>
    <row r="543" hidden="1">
      <c r="A543" s="22" t="s">
        <v>260</v>
      </c>
      <c r="B543" s="22" t="s">
        <v>261</v>
      </c>
      <c r="C543" s="22" t="s">
        <v>258</v>
      </c>
      <c r="D543" s="22" t="s">
        <v>259</v>
      </c>
      <c r="E543" s="22" t="s">
        <v>62</v>
      </c>
      <c r="F543" s="18">
        <v>76.0</v>
      </c>
      <c r="G543" s="18">
        <v>76.0</v>
      </c>
      <c r="H543" s="18">
        <v>4122.0</v>
      </c>
      <c r="I543" s="18">
        <v>4122.0</v>
      </c>
      <c r="J543" s="18">
        <v>0.0</v>
      </c>
      <c r="K543" s="18">
        <v>0.0</v>
      </c>
      <c r="L543" s="18">
        <v>0.0</v>
      </c>
      <c r="M543" s="18">
        <v>0.0</v>
      </c>
      <c r="N543" s="18">
        <v>0.0</v>
      </c>
      <c r="O543" s="18">
        <v>0.0</v>
      </c>
      <c r="P543" s="18">
        <v>0.0</v>
      </c>
      <c r="Q543" s="18">
        <v>0.0</v>
      </c>
      <c r="R543" s="18">
        <v>0.0</v>
      </c>
      <c r="S543" s="18">
        <v>0.0</v>
      </c>
      <c r="T543" s="18">
        <v>0.0</v>
      </c>
      <c r="U543" s="18">
        <v>0.0</v>
      </c>
      <c r="V543" s="18">
        <v>0.0</v>
      </c>
      <c r="W543" s="18">
        <v>0.0</v>
      </c>
      <c r="X543" s="18">
        <v>0.0</v>
      </c>
      <c r="Y543" s="18">
        <v>0.0</v>
      </c>
      <c r="Z543" s="18">
        <v>0.166667</v>
      </c>
      <c r="AA543" s="18">
        <v>0.903788</v>
      </c>
      <c r="AB543" s="18">
        <v>0.766743</v>
      </c>
      <c r="AC543" s="18">
        <v>0.0</v>
      </c>
      <c r="AD543" s="18">
        <v>0.0</v>
      </c>
      <c r="AE543" s="18">
        <v>0.0</v>
      </c>
      <c r="AF543" s="18">
        <v>0.0</v>
      </c>
      <c r="AG543" s="18">
        <v>0.0</v>
      </c>
      <c r="AH543" s="18">
        <v>0.299758</v>
      </c>
      <c r="AI543" s="18">
        <v>1.016667</v>
      </c>
      <c r="AJ543" s="18">
        <v>1.547625</v>
      </c>
      <c r="AK543" s="18">
        <v>0.0</v>
      </c>
      <c r="AL543" s="19" t="s">
        <v>58</v>
      </c>
      <c r="AM543" s="19"/>
      <c r="AN543" s="19"/>
      <c r="AO543" s="19"/>
      <c r="AP543" s="19"/>
      <c r="AQ543" s="19"/>
    </row>
    <row r="544" hidden="1">
      <c r="A544" s="22" t="s">
        <v>133</v>
      </c>
      <c r="B544" s="22" t="s">
        <v>168</v>
      </c>
      <c r="C544" s="22" t="s">
        <v>135</v>
      </c>
      <c r="D544" s="22" t="s">
        <v>169</v>
      </c>
      <c r="E544" s="22" t="s">
        <v>88</v>
      </c>
      <c r="F544" s="18">
        <v>7.0</v>
      </c>
      <c r="G544" s="18">
        <v>0.0</v>
      </c>
      <c r="H544" s="18">
        <v>1573.0</v>
      </c>
      <c r="I544" s="18">
        <v>0.0</v>
      </c>
      <c r="J544" s="18">
        <v>400.3883</v>
      </c>
      <c r="K544" s="18">
        <v>367.3276</v>
      </c>
      <c r="L544" s="18">
        <v>334.3451</v>
      </c>
      <c r="M544" s="18">
        <v>212.2873</v>
      </c>
      <c r="N544" s="18">
        <v>0.577924</v>
      </c>
      <c r="O544" s="18">
        <v>11.59901</v>
      </c>
      <c r="P544" s="18">
        <v>13.08519</v>
      </c>
      <c r="Q544" s="18">
        <v>36.00952</v>
      </c>
      <c r="R544" s="18">
        <v>37.8462</v>
      </c>
      <c r="S544" s="18">
        <v>56.50038</v>
      </c>
      <c r="T544" s="18">
        <v>11.59901</v>
      </c>
      <c r="U544" s="18">
        <v>13.08519</v>
      </c>
      <c r="V544" s="18">
        <v>36.00952</v>
      </c>
      <c r="W544" s="18">
        <v>37.8462</v>
      </c>
      <c r="X544" s="18">
        <v>56.50038</v>
      </c>
      <c r="Y544" s="18">
        <v>52.47537</v>
      </c>
      <c r="Z544" s="18">
        <v>14.10461</v>
      </c>
      <c r="AA544" s="18">
        <v>27.68063</v>
      </c>
      <c r="AB544" s="18">
        <v>31.78756</v>
      </c>
      <c r="AC544" s="18">
        <v>41.89365</v>
      </c>
      <c r="AD544" s="18">
        <v>32.04884</v>
      </c>
      <c r="AE544" s="18">
        <v>36.00952</v>
      </c>
      <c r="AF544" s="18">
        <v>51.36789</v>
      </c>
      <c r="AG544" s="18">
        <v>52.47537</v>
      </c>
      <c r="AH544" s="18">
        <v>2.906413</v>
      </c>
      <c r="AI544" s="18">
        <v>12.98823</v>
      </c>
      <c r="AJ544" s="18">
        <v>17.4248</v>
      </c>
      <c r="AK544" s="18">
        <v>3.682801</v>
      </c>
      <c r="AL544" s="19" t="s">
        <v>58</v>
      </c>
      <c r="AM544" s="19"/>
      <c r="AN544" s="19"/>
      <c r="AO544" s="19"/>
      <c r="AP544" s="19"/>
      <c r="AQ544" s="19"/>
    </row>
    <row r="545" hidden="1">
      <c r="A545" s="22" t="s">
        <v>137</v>
      </c>
      <c r="B545" s="22" t="s">
        <v>170</v>
      </c>
      <c r="C545" s="22" t="s">
        <v>135</v>
      </c>
      <c r="D545" s="22" t="s">
        <v>169</v>
      </c>
      <c r="E545" s="17">
        <v>46310.0</v>
      </c>
      <c r="F545" s="18">
        <v>19.0</v>
      </c>
      <c r="G545" s="18">
        <v>0.0</v>
      </c>
      <c r="H545" s="18">
        <v>2645.0</v>
      </c>
      <c r="I545" s="18">
        <v>0.0</v>
      </c>
      <c r="J545" s="18">
        <v>763.8331</v>
      </c>
      <c r="K545" s="18">
        <v>766.2102</v>
      </c>
      <c r="L545" s="18">
        <v>728.1856</v>
      </c>
      <c r="M545" s="18">
        <v>413.2264</v>
      </c>
      <c r="N545" s="18">
        <v>0.539312</v>
      </c>
      <c r="O545" s="18">
        <v>13.9224</v>
      </c>
      <c r="P545" s="18">
        <v>20.28609</v>
      </c>
      <c r="Q545" s="18">
        <v>24.85713</v>
      </c>
      <c r="R545" s="18">
        <v>29.75211</v>
      </c>
      <c r="S545" s="18">
        <v>35.09687</v>
      </c>
      <c r="T545" s="18">
        <v>13.9224</v>
      </c>
      <c r="U545" s="18">
        <v>20.28609</v>
      </c>
      <c r="V545" s="18">
        <v>24.85713</v>
      </c>
      <c r="W545" s="18">
        <v>29.75211</v>
      </c>
      <c r="X545" s="18">
        <v>35.09687</v>
      </c>
      <c r="Y545" s="18">
        <v>42.56723</v>
      </c>
      <c r="Z545" s="18">
        <v>14.10461</v>
      </c>
      <c r="AA545" s="18">
        <v>27.68063</v>
      </c>
      <c r="AB545" s="18">
        <v>31.78756</v>
      </c>
      <c r="AC545" s="18">
        <v>41.89365</v>
      </c>
      <c r="AD545" s="18">
        <v>8.714901</v>
      </c>
      <c r="AE545" s="18">
        <v>8.714901</v>
      </c>
      <c r="AF545" s="18">
        <v>18.91489</v>
      </c>
      <c r="AG545" s="18">
        <v>9.997978</v>
      </c>
      <c r="AH545" s="18">
        <v>2.906413</v>
      </c>
      <c r="AI545" s="18">
        <v>12.98823</v>
      </c>
      <c r="AJ545" s="18">
        <v>17.4248</v>
      </c>
      <c r="AK545" s="18">
        <v>3.682801</v>
      </c>
      <c r="AL545" s="19" t="s">
        <v>58</v>
      </c>
      <c r="AM545" s="19"/>
      <c r="AN545" s="19"/>
      <c r="AO545" s="19"/>
      <c r="AP545" s="19"/>
      <c r="AQ545" s="19"/>
    </row>
    <row r="546" hidden="1">
      <c r="A546" s="22" t="s">
        <v>139</v>
      </c>
      <c r="B546" s="22" t="s">
        <v>171</v>
      </c>
      <c r="C546" s="22" t="s">
        <v>135</v>
      </c>
      <c r="D546" s="22" t="s">
        <v>169</v>
      </c>
      <c r="E546" s="22" t="s">
        <v>72</v>
      </c>
      <c r="F546" s="18">
        <v>10.0</v>
      </c>
      <c r="G546" s="18">
        <v>0.0</v>
      </c>
      <c r="H546" s="18">
        <v>1100.0</v>
      </c>
      <c r="I546" s="18">
        <v>0.0</v>
      </c>
      <c r="J546" s="18">
        <v>419.7384</v>
      </c>
      <c r="K546" s="18">
        <v>418.9365</v>
      </c>
      <c r="L546" s="18">
        <v>406.1696</v>
      </c>
      <c r="M546" s="18">
        <v>303.3478</v>
      </c>
      <c r="N546" s="18">
        <v>0.72409</v>
      </c>
      <c r="O546" s="18">
        <v>7.428397</v>
      </c>
      <c r="P546" s="18">
        <v>8.879791</v>
      </c>
      <c r="Q546" s="18">
        <v>9.478979</v>
      </c>
      <c r="R546" s="18">
        <v>20.42055</v>
      </c>
      <c r="S546" s="18">
        <v>24.9751</v>
      </c>
      <c r="T546" s="18">
        <v>7.428397</v>
      </c>
      <c r="U546" s="18">
        <v>8.879791</v>
      </c>
      <c r="V546" s="18">
        <v>9.478979</v>
      </c>
      <c r="W546" s="18">
        <v>20.42055</v>
      </c>
      <c r="X546" s="18">
        <v>24.9751</v>
      </c>
      <c r="Y546" s="18">
        <v>41.89365</v>
      </c>
      <c r="Z546" s="18">
        <v>14.10461</v>
      </c>
      <c r="AA546" s="18">
        <v>27.68063</v>
      </c>
      <c r="AB546" s="18">
        <v>31.78756</v>
      </c>
      <c r="AC546" s="18">
        <v>41.89365</v>
      </c>
      <c r="AD546" s="18">
        <v>5.525733</v>
      </c>
      <c r="AE546" s="18">
        <v>5.525733</v>
      </c>
      <c r="AF546" s="18">
        <v>16.11666</v>
      </c>
      <c r="AG546" s="18">
        <v>6.846322</v>
      </c>
      <c r="AH546" s="18">
        <v>2.906413</v>
      </c>
      <c r="AI546" s="18">
        <v>12.98823</v>
      </c>
      <c r="AJ546" s="18">
        <v>17.4248</v>
      </c>
      <c r="AK546" s="18">
        <v>3.682801</v>
      </c>
      <c r="AL546" s="19" t="s">
        <v>58</v>
      </c>
      <c r="AM546" s="19"/>
      <c r="AN546" s="19"/>
      <c r="AO546" s="19"/>
      <c r="AP546" s="19"/>
      <c r="AQ546" s="19"/>
    </row>
    <row r="547" hidden="1">
      <c r="A547" s="22" t="s">
        <v>141</v>
      </c>
      <c r="B547" s="22" t="s">
        <v>172</v>
      </c>
      <c r="C547" s="22" t="s">
        <v>135</v>
      </c>
      <c r="D547" s="22" t="s">
        <v>169</v>
      </c>
      <c r="E547" s="22" t="s">
        <v>75</v>
      </c>
      <c r="F547" s="18">
        <v>3.0</v>
      </c>
      <c r="G547" s="18">
        <v>0.0</v>
      </c>
      <c r="H547" s="18">
        <v>346.0</v>
      </c>
      <c r="I547" s="18">
        <v>0.0</v>
      </c>
      <c r="J547" s="18">
        <v>34.01416</v>
      </c>
      <c r="K547" s="18">
        <v>37.75966</v>
      </c>
      <c r="L547" s="18">
        <v>36.20282</v>
      </c>
      <c r="M547" s="18">
        <v>28.55354</v>
      </c>
      <c r="N547" s="18">
        <v>0.756192</v>
      </c>
      <c r="O547" s="18">
        <v>0.0</v>
      </c>
      <c r="P547" s="18">
        <v>0.0</v>
      </c>
      <c r="Q547" s="18">
        <v>1.863952</v>
      </c>
      <c r="R547" s="18">
        <v>7.342171</v>
      </c>
      <c r="S547" s="18">
        <v>7.342171</v>
      </c>
      <c r="T547" s="18">
        <v>1.863952</v>
      </c>
      <c r="U547" s="18">
        <v>1.863952</v>
      </c>
      <c r="V547" s="18">
        <v>1.863952</v>
      </c>
      <c r="W547" s="18">
        <v>7.342171</v>
      </c>
      <c r="X547" s="18">
        <v>28.55354</v>
      </c>
      <c r="Y547" s="18">
        <v>9.439915</v>
      </c>
      <c r="Z547" s="18">
        <v>14.10461</v>
      </c>
      <c r="AA547" s="18">
        <v>27.68063</v>
      </c>
      <c r="AB547" s="18">
        <v>31.78756</v>
      </c>
      <c r="AC547" s="18">
        <v>41.89365</v>
      </c>
      <c r="AD547" s="18">
        <v>3.320361</v>
      </c>
      <c r="AE547" s="18">
        <v>4.471176</v>
      </c>
      <c r="AF547" s="18">
        <v>5.639001</v>
      </c>
      <c r="AG547" s="18">
        <v>3.682801</v>
      </c>
      <c r="AH547" s="18">
        <v>2.906413</v>
      </c>
      <c r="AI547" s="18">
        <v>12.98823</v>
      </c>
      <c r="AJ547" s="18">
        <v>17.4248</v>
      </c>
      <c r="AK547" s="18">
        <v>3.682801</v>
      </c>
      <c r="AL547" s="19" t="s">
        <v>58</v>
      </c>
      <c r="AM547" s="19"/>
      <c r="AN547" s="19"/>
      <c r="AO547" s="19"/>
      <c r="AP547" s="19"/>
      <c r="AQ547" s="19"/>
    </row>
    <row r="548" hidden="1">
      <c r="A548" s="22" t="s">
        <v>150</v>
      </c>
      <c r="B548" s="22" t="s">
        <v>173</v>
      </c>
      <c r="C548" s="22" t="s">
        <v>135</v>
      </c>
      <c r="D548" s="22" t="s">
        <v>169</v>
      </c>
      <c r="E548" s="22" t="s">
        <v>60</v>
      </c>
      <c r="F548" s="18">
        <v>6.0</v>
      </c>
      <c r="G548" s="18">
        <v>0.0</v>
      </c>
      <c r="H548" s="18">
        <v>420.0</v>
      </c>
      <c r="I548" s="18">
        <v>0.0</v>
      </c>
      <c r="J548" s="18">
        <v>64.65652</v>
      </c>
      <c r="K548" s="18">
        <v>63.98632</v>
      </c>
      <c r="L548" s="18">
        <v>63.21338</v>
      </c>
      <c r="M548" s="18">
        <v>18.75607</v>
      </c>
      <c r="N548" s="18">
        <v>0.293126</v>
      </c>
      <c r="O548" s="18">
        <v>6.944719</v>
      </c>
      <c r="P548" s="18">
        <v>12.36208</v>
      </c>
      <c r="Q548" s="18">
        <v>12.36208</v>
      </c>
      <c r="R548" s="18">
        <v>12.76181</v>
      </c>
      <c r="S548" s="18">
        <v>13.16164</v>
      </c>
      <c r="T548" s="18">
        <v>6.944719</v>
      </c>
      <c r="U548" s="18">
        <v>12.36208</v>
      </c>
      <c r="V548" s="18">
        <v>12.36208</v>
      </c>
      <c r="W548" s="18">
        <v>12.76181</v>
      </c>
      <c r="X548" s="18">
        <v>13.16164</v>
      </c>
      <c r="Y548" s="18">
        <v>12.79726</v>
      </c>
      <c r="Z548" s="18">
        <v>14.10461</v>
      </c>
      <c r="AA548" s="18">
        <v>27.68063</v>
      </c>
      <c r="AB548" s="18">
        <v>31.78756</v>
      </c>
      <c r="AC548" s="18">
        <v>41.89365</v>
      </c>
      <c r="AD548" s="18">
        <v>2.697105</v>
      </c>
      <c r="AE548" s="18">
        <v>3.187913</v>
      </c>
      <c r="AF548" s="18">
        <v>4.680175</v>
      </c>
      <c r="AG548" s="18">
        <v>2.670885</v>
      </c>
      <c r="AH548" s="18">
        <v>2.906413</v>
      </c>
      <c r="AI548" s="18">
        <v>12.98823</v>
      </c>
      <c r="AJ548" s="18">
        <v>17.4248</v>
      </c>
      <c r="AK548" s="18">
        <v>3.682801</v>
      </c>
      <c r="AL548" s="19" t="s">
        <v>58</v>
      </c>
      <c r="AM548" s="19"/>
      <c r="AN548" s="19"/>
      <c r="AO548" s="19"/>
      <c r="AP548" s="19"/>
      <c r="AQ548" s="19"/>
    </row>
    <row r="549" hidden="1">
      <c r="A549" s="22" t="s">
        <v>143</v>
      </c>
      <c r="B549" s="22" t="s">
        <v>174</v>
      </c>
      <c r="C549" s="22" t="s">
        <v>135</v>
      </c>
      <c r="D549" s="22" t="s">
        <v>169</v>
      </c>
      <c r="E549" s="20">
        <v>46300.0</v>
      </c>
      <c r="F549" s="18">
        <v>23.0</v>
      </c>
      <c r="G549" s="18">
        <v>0.0</v>
      </c>
      <c r="H549" s="18">
        <v>3739.0</v>
      </c>
      <c r="I549" s="18">
        <v>0.0</v>
      </c>
      <c r="J549" s="18">
        <v>1159.534</v>
      </c>
      <c r="K549" s="18">
        <v>1111.297</v>
      </c>
      <c r="L549" s="18">
        <v>1035.27</v>
      </c>
      <c r="M549" s="18">
        <v>690.2519</v>
      </c>
      <c r="N549" s="18">
        <v>0.621123</v>
      </c>
      <c r="O549" s="18">
        <v>11.02615</v>
      </c>
      <c r="P549" s="18">
        <v>12.05729</v>
      </c>
      <c r="Q549" s="18">
        <v>14.80926</v>
      </c>
      <c r="R549" s="18">
        <v>36.4675</v>
      </c>
      <c r="S549" s="18">
        <v>43.88003</v>
      </c>
      <c r="T549" s="18">
        <v>11.02615</v>
      </c>
      <c r="U549" s="18">
        <v>12.05729</v>
      </c>
      <c r="V549" s="18">
        <v>14.80926</v>
      </c>
      <c r="W549" s="18">
        <v>36.4675</v>
      </c>
      <c r="X549" s="18">
        <v>43.88003</v>
      </c>
      <c r="Y549" s="18">
        <v>55.56487</v>
      </c>
      <c r="Z549" s="18">
        <v>14.10461</v>
      </c>
      <c r="AA549" s="18">
        <v>27.68063</v>
      </c>
      <c r="AB549" s="18">
        <v>31.78756</v>
      </c>
      <c r="AC549" s="18">
        <v>41.89365</v>
      </c>
      <c r="AD549" s="18">
        <v>14.80926</v>
      </c>
      <c r="AE549" s="18">
        <v>15.17651</v>
      </c>
      <c r="AF549" s="18">
        <v>33.02318</v>
      </c>
      <c r="AG549" s="18">
        <v>24.71847</v>
      </c>
      <c r="AH549" s="18">
        <v>2.906413</v>
      </c>
      <c r="AI549" s="18">
        <v>12.98823</v>
      </c>
      <c r="AJ549" s="18">
        <v>17.4248</v>
      </c>
      <c r="AK549" s="18">
        <v>3.682801</v>
      </c>
      <c r="AL549" s="19" t="s">
        <v>58</v>
      </c>
      <c r="AM549" s="19"/>
      <c r="AN549" s="19"/>
      <c r="AO549" s="19"/>
      <c r="AP549" s="19"/>
      <c r="AQ549" s="19"/>
    </row>
    <row r="550" hidden="1">
      <c r="A550" s="22" t="s">
        <v>145</v>
      </c>
      <c r="B550" s="22" t="s">
        <v>175</v>
      </c>
      <c r="C550" s="22" t="s">
        <v>135</v>
      </c>
      <c r="D550" s="22" t="s">
        <v>169</v>
      </c>
      <c r="E550" s="22" t="s">
        <v>62</v>
      </c>
      <c r="F550" s="18">
        <v>1.0</v>
      </c>
      <c r="G550" s="18">
        <v>1.0</v>
      </c>
      <c r="H550" s="18">
        <v>15.0</v>
      </c>
      <c r="I550" s="18">
        <v>15.0</v>
      </c>
      <c r="J550" s="18">
        <v>0.0</v>
      </c>
      <c r="K550" s="18">
        <v>0.0</v>
      </c>
      <c r="L550" s="18">
        <v>0.0</v>
      </c>
      <c r="M550" s="18">
        <v>0.0</v>
      </c>
      <c r="N550" s="18">
        <v>0.0</v>
      </c>
      <c r="O550" s="18">
        <v>0.0</v>
      </c>
      <c r="P550" s="18">
        <v>0.0</v>
      </c>
      <c r="Q550" s="18">
        <v>0.0</v>
      </c>
      <c r="R550" s="18">
        <v>0.0</v>
      </c>
      <c r="S550" s="18">
        <v>0.0</v>
      </c>
      <c r="T550" s="18">
        <v>0.0</v>
      </c>
      <c r="U550" s="18">
        <v>0.0</v>
      </c>
      <c r="V550" s="18">
        <v>0.0</v>
      </c>
      <c r="W550" s="18">
        <v>0.0</v>
      </c>
      <c r="X550" s="18">
        <v>0.0</v>
      </c>
      <c r="Y550" s="18">
        <v>0.0</v>
      </c>
      <c r="Z550" s="18">
        <v>14.10461</v>
      </c>
      <c r="AA550" s="18">
        <v>27.68063</v>
      </c>
      <c r="AB550" s="18">
        <v>31.78756</v>
      </c>
      <c r="AC550" s="18">
        <v>41.89365</v>
      </c>
      <c r="AD550" s="18">
        <v>0.0</v>
      </c>
      <c r="AE550" s="18">
        <v>0.0</v>
      </c>
      <c r="AF550" s="18">
        <v>0.0</v>
      </c>
      <c r="AG550" s="18">
        <v>0.0</v>
      </c>
      <c r="AH550" s="18">
        <v>2.906413</v>
      </c>
      <c r="AI550" s="18">
        <v>12.98823</v>
      </c>
      <c r="AJ550" s="18">
        <v>17.4248</v>
      </c>
      <c r="AK550" s="18">
        <v>3.682801</v>
      </c>
      <c r="AL550" s="19" t="s">
        <v>58</v>
      </c>
      <c r="AM550" s="19"/>
      <c r="AN550" s="19"/>
      <c r="AO550" s="19"/>
      <c r="AP550" s="19"/>
      <c r="AQ550" s="19"/>
    </row>
    <row r="551" hidden="1">
      <c r="A551" s="22" t="s">
        <v>290</v>
      </c>
      <c r="B551" s="22" t="s">
        <v>291</v>
      </c>
      <c r="C551" s="22" t="s">
        <v>288</v>
      </c>
      <c r="D551" s="22" t="s">
        <v>292</v>
      </c>
      <c r="E551" s="22" t="s">
        <v>62</v>
      </c>
      <c r="F551" s="18">
        <v>0.0</v>
      </c>
      <c r="G551" s="18">
        <v>0.0</v>
      </c>
      <c r="H551" s="18">
        <v>0.0</v>
      </c>
      <c r="I551" s="18">
        <v>0.0</v>
      </c>
      <c r="J551" s="18">
        <v>0.0</v>
      </c>
      <c r="K551" s="18">
        <v>0.0</v>
      </c>
      <c r="L551" s="18">
        <v>0.0</v>
      </c>
      <c r="M551" s="18">
        <v>0.0</v>
      </c>
      <c r="N551" s="18">
        <v>0.0</v>
      </c>
      <c r="O551" s="18">
        <v>0.0</v>
      </c>
      <c r="P551" s="18">
        <v>0.0</v>
      </c>
      <c r="Q551" s="18">
        <v>0.0</v>
      </c>
      <c r="R551" s="18">
        <v>0.0</v>
      </c>
      <c r="S551" s="18">
        <v>0.0</v>
      </c>
      <c r="T551" s="18">
        <v>0.0</v>
      </c>
      <c r="U551" s="18">
        <v>0.0</v>
      </c>
      <c r="V551" s="18">
        <v>0.0</v>
      </c>
      <c r="W551" s="18">
        <v>0.0</v>
      </c>
      <c r="X551" s="18">
        <v>0.0</v>
      </c>
      <c r="Y551" s="18">
        <v>0.0</v>
      </c>
      <c r="Z551" s="18">
        <v>0.0</v>
      </c>
      <c r="AA551" s="18">
        <v>0.0</v>
      </c>
      <c r="AB551" s="18">
        <v>0.0</v>
      </c>
      <c r="AC551" s="18">
        <v>0.0</v>
      </c>
      <c r="AD551" s="18">
        <v>0.0</v>
      </c>
      <c r="AE551" s="18">
        <v>0.0</v>
      </c>
      <c r="AF551" s="18">
        <v>0.0</v>
      </c>
      <c r="AG551" s="18">
        <v>0.0</v>
      </c>
      <c r="AH551" s="18">
        <v>6.338031</v>
      </c>
      <c r="AI551" s="18">
        <v>16.69185</v>
      </c>
      <c r="AJ551" s="18">
        <v>24.73162</v>
      </c>
      <c r="AK551" s="18">
        <v>11.38793</v>
      </c>
      <c r="AL551" s="19" t="s">
        <v>58</v>
      </c>
      <c r="AM551" s="19"/>
      <c r="AN551" s="19"/>
      <c r="AO551" s="19"/>
      <c r="AP551" s="19"/>
      <c r="AQ551" s="19"/>
    </row>
    <row r="552" hidden="1">
      <c r="A552" s="22" t="s">
        <v>293</v>
      </c>
      <c r="B552" s="22" t="s">
        <v>294</v>
      </c>
      <c r="C552" s="22" t="s">
        <v>288</v>
      </c>
      <c r="D552" s="22" t="s">
        <v>295</v>
      </c>
      <c r="E552" s="22" t="s">
        <v>88</v>
      </c>
      <c r="F552" s="18">
        <v>2.0</v>
      </c>
      <c r="G552" s="18">
        <v>0.0</v>
      </c>
      <c r="H552" s="18">
        <v>211.0</v>
      </c>
      <c r="I552" s="18">
        <v>0.0</v>
      </c>
      <c r="J552" s="18">
        <v>53.82025</v>
      </c>
      <c r="K552" s="18">
        <v>55.15559</v>
      </c>
      <c r="L552" s="18">
        <v>52.37022</v>
      </c>
      <c r="M552" s="18">
        <v>42.38207</v>
      </c>
      <c r="N552" s="18">
        <v>0.768409</v>
      </c>
      <c r="O552" s="18">
        <v>12.77351</v>
      </c>
      <c r="P552" s="18">
        <v>12.77351</v>
      </c>
      <c r="Q552" s="18">
        <v>12.77351</v>
      </c>
      <c r="R552" s="18">
        <v>42.38207</v>
      </c>
      <c r="S552" s="18">
        <v>42.38207</v>
      </c>
      <c r="T552" s="18">
        <v>12.77351</v>
      </c>
      <c r="U552" s="18">
        <v>12.77351</v>
      </c>
      <c r="V552" s="18">
        <v>12.77351</v>
      </c>
      <c r="W552" s="18">
        <v>42.38207</v>
      </c>
      <c r="X552" s="18">
        <v>42.38207</v>
      </c>
      <c r="Y552" s="18">
        <v>27.57779</v>
      </c>
      <c r="Z552" s="18">
        <v>31.9853</v>
      </c>
      <c r="AA552" s="18">
        <v>51.15613</v>
      </c>
      <c r="AB552" s="18">
        <v>87.15387</v>
      </c>
      <c r="AC552" s="18">
        <v>27.57779</v>
      </c>
      <c r="AD552" s="18">
        <v>35.18314</v>
      </c>
      <c r="AE552" s="18">
        <v>40.01483</v>
      </c>
      <c r="AF552" s="18">
        <v>42.10107</v>
      </c>
      <c r="AG552" s="18">
        <v>31.10125</v>
      </c>
      <c r="AH552" s="18">
        <v>6.338031</v>
      </c>
      <c r="AI552" s="18">
        <v>16.69185</v>
      </c>
      <c r="AJ552" s="18">
        <v>24.73162</v>
      </c>
      <c r="AK552" s="18">
        <v>11.38793</v>
      </c>
      <c r="AL552" s="19" t="s">
        <v>58</v>
      </c>
      <c r="AM552" s="19"/>
      <c r="AN552" s="19"/>
      <c r="AO552" s="19"/>
      <c r="AP552" s="19"/>
      <c r="AQ552" s="19"/>
    </row>
    <row r="553" hidden="1">
      <c r="A553" s="22" t="s">
        <v>296</v>
      </c>
      <c r="B553" s="22" t="s">
        <v>297</v>
      </c>
      <c r="C553" s="22" t="s">
        <v>288</v>
      </c>
      <c r="D553" s="22" t="s">
        <v>295</v>
      </c>
      <c r="E553" s="17">
        <v>46310.0</v>
      </c>
      <c r="F553" s="18">
        <v>10.0</v>
      </c>
      <c r="G553" s="18">
        <v>0.0</v>
      </c>
      <c r="H553" s="18">
        <v>1237.0</v>
      </c>
      <c r="I553" s="18">
        <v>0.0</v>
      </c>
      <c r="J553" s="18">
        <v>147.8974</v>
      </c>
      <c r="K553" s="18">
        <v>150.6875</v>
      </c>
      <c r="L553" s="18">
        <v>146.599</v>
      </c>
      <c r="M553" s="18">
        <v>79.11735</v>
      </c>
      <c r="N553" s="18">
        <v>0.525043</v>
      </c>
      <c r="O553" s="18">
        <v>21.27841</v>
      </c>
      <c r="P553" s="18">
        <v>21.27841</v>
      </c>
      <c r="Q553" s="18">
        <v>21.27841</v>
      </c>
      <c r="R553" s="18">
        <v>50.29173</v>
      </c>
      <c r="S553" s="18">
        <v>79.11735</v>
      </c>
      <c r="T553" s="18">
        <v>21.27841</v>
      </c>
      <c r="U553" s="18">
        <v>21.27841</v>
      </c>
      <c r="V553" s="18">
        <v>21.27841</v>
      </c>
      <c r="W553" s="18">
        <v>50.29173</v>
      </c>
      <c r="X553" s="18">
        <v>79.11735</v>
      </c>
      <c r="Y553" s="18">
        <v>50.22916</v>
      </c>
      <c r="Z553" s="18">
        <v>31.9853</v>
      </c>
      <c r="AA553" s="18">
        <v>51.15613</v>
      </c>
      <c r="AB553" s="18">
        <v>87.15387</v>
      </c>
      <c r="AC553" s="18">
        <v>27.57779</v>
      </c>
      <c r="AD553" s="18">
        <v>11.51921</v>
      </c>
      <c r="AE553" s="18">
        <v>14.14832</v>
      </c>
      <c r="AF553" s="18">
        <v>30.43304</v>
      </c>
      <c r="AG553" s="18">
        <v>13.32017</v>
      </c>
      <c r="AH553" s="18">
        <v>6.338031</v>
      </c>
      <c r="AI553" s="18">
        <v>16.69185</v>
      </c>
      <c r="AJ553" s="18">
        <v>24.73162</v>
      </c>
      <c r="AK553" s="18">
        <v>11.38793</v>
      </c>
      <c r="AL553" s="19" t="s">
        <v>58</v>
      </c>
      <c r="AM553" s="19"/>
      <c r="AN553" s="19"/>
      <c r="AO553" s="19"/>
      <c r="AP553" s="19"/>
      <c r="AQ553" s="19"/>
    </row>
    <row r="554" hidden="1">
      <c r="A554" s="22" t="s">
        <v>298</v>
      </c>
      <c r="B554" s="22" t="s">
        <v>299</v>
      </c>
      <c r="C554" s="22" t="s">
        <v>288</v>
      </c>
      <c r="D554" s="22" t="s">
        <v>295</v>
      </c>
      <c r="E554" s="22" t="s">
        <v>72</v>
      </c>
      <c r="F554" s="18">
        <v>3.0</v>
      </c>
      <c r="G554" s="18">
        <v>0.0</v>
      </c>
      <c r="H554" s="18">
        <v>2644.0</v>
      </c>
      <c r="I554" s="18">
        <v>0.0</v>
      </c>
      <c r="J554" s="18">
        <v>607.0256</v>
      </c>
      <c r="K554" s="18">
        <v>585.1741</v>
      </c>
      <c r="L554" s="18">
        <v>561.4789</v>
      </c>
      <c r="M554" s="18">
        <v>437.9697</v>
      </c>
      <c r="N554" s="18">
        <v>0.748443</v>
      </c>
      <c r="O554" s="18">
        <v>5.01126</v>
      </c>
      <c r="P554" s="18">
        <v>5.01126</v>
      </c>
      <c r="Q554" s="18">
        <v>5.01126</v>
      </c>
      <c r="R554" s="18">
        <v>142.1931</v>
      </c>
      <c r="S554" s="18">
        <v>437.9697</v>
      </c>
      <c r="T554" s="18">
        <v>5.01126</v>
      </c>
      <c r="U554" s="18">
        <v>5.01126</v>
      </c>
      <c r="V554" s="18">
        <v>5.01126</v>
      </c>
      <c r="W554" s="18">
        <v>142.1931</v>
      </c>
      <c r="X554" s="18">
        <v>437.9697</v>
      </c>
      <c r="Y554" s="18">
        <v>195.058</v>
      </c>
      <c r="Z554" s="18">
        <v>31.9853</v>
      </c>
      <c r="AA554" s="18">
        <v>51.15613</v>
      </c>
      <c r="AB554" s="18">
        <v>87.15387</v>
      </c>
      <c r="AC554" s="18">
        <v>27.57779</v>
      </c>
      <c r="AD554" s="18">
        <v>6.474776</v>
      </c>
      <c r="AE554" s="18">
        <v>7.661804</v>
      </c>
      <c r="AF554" s="18">
        <v>25.29234</v>
      </c>
      <c r="AG554" s="18">
        <v>11.38793</v>
      </c>
      <c r="AH554" s="18">
        <v>6.338031</v>
      </c>
      <c r="AI554" s="18">
        <v>16.69185</v>
      </c>
      <c r="AJ554" s="18">
        <v>24.73162</v>
      </c>
      <c r="AK554" s="18">
        <v>11.38793</v>
      </c>
      <c r="AL554" s="19" t="s">
        <v>58</v>
      </c>
      <c r="AM554" s="19"/>
      <c r="AN554" s="19"/>
      <c r="AO554" s="19"/>
      <c r="AP554" s="19"/>
      <c r="AQ554" s="19"/>
    </row>
    <row r="555" hidden="1">
      <c r="A555" s="22" t="s">
        <v>300</v>
      </c>
      <c r="B555" s="22" t="s">
        <v>301</v>
      </c>
      <c r="C555" s="22" t="s">
        <v>288</v>
      </c>
      <c r="D555" s="22" t="s">
        <v>295</v>
      </c>
      <c r="E555" s="22" t="s">
        <v>75</v>
      </c>
      <c r="F555" s="18">
        <v>1.0</v>
      </c>
      <c r="G555" s="18">
        <v>0.0</v>
      </c>
      <c r="H555" s="18">
        <v>84.0</v>
      </c>
      <c r="I555" s="18">
        <v>0.0</v>
      </c>
      <c r="J555" s="18">
        <v>0.0</v>
      </c>
      <c r="K555" s="18">
        <v>0.0</v>
      </c>
      <c r="L555" s="18">
        <v>0.0</v>
      </c>
      <c r="M555" s="18">
        <v>0.0</v>
      </c>
      <c r="N555" s="18">
        <v>0.0</v>
      </c>
      <c r="O555" s="18">
        <v>0.0</v>
      </c>
      <c r="P555" s="18">
        <v>0.0</v>
      </c>
      <c r="Q555" s="18">
        <v>0.0</v>
      </c>
      <c r="R555" s="18">
        <v>0.0</v>
      </c>
      <c r="S555" s="18">
        <v>0.0</v>
      </c>
      <c r="T555" s="18">
        <v>0.0</v>
      </c>
      <c r="U555" s="18">
        <v>0.0</v>
      </c>
      <c r="V555" s="18">
        <v>0.0</v>
      </c>
      <c r="W555" s="18">
        <v>0.0</v>
      </c>
      <c r="X555" s="18">
        <v>0.0</v>
      </c>
      <c r="Y555" s="18">
        <v>0.0</v>
      </c>
      <c r="Z555" s="18">
        <v>31.9853</v>
      </c>
      <c r="AA555" s="18">
        <v>51.15613</v>
      </c>
      <c r="AB555" s="18">
        <v>87.15387</v>
      </c>
      <c r="AC555" s="18">
        <v>27.57779</v>
      </c>
      <c r="AD555" s="18">
        <v>6.309579</v>
      </c>
      <c r="AE555" s="18">
        <v>6.626247</v>
      </c>
      <c r="AF555" s="18">
        <v>7.642259</v>
      </c>
      <c r="AG555" s="18">
        <v>6.085794</v>
      </c>
      <c r="AH555" s="18">
        <v>6.338031</v>
      </c>
      <c r="AI555" s="18">
        <v>16.69185</v>
      </c>
      <c r="AJ555" s="18">
        <v>24.73162</v>
      </c>
      <c r="AK555" s="18">
        <v>11.38793</v>
      </c>
      <c r="AL555" s="19" t="s">
        <v>58</v>
      </c>
      <c r="AM555" s="19"/>
      <c r="AN555" s="19"/>
      <c r="AO555" s="19"/>
      <c r="AP555" s="19"/>
      <c r="AQ555" s="19"/>
    </row>
    <row r="556" hidden="1">
      <c r="A556" s="22" t="s">
        <v>286</v>
      </c>
      <c r="B556" s="22" t="s">
        <v>302</v>
      </c>
      <c r="C556" s="22" t="s">
        <v>288</v>
      </c>
      <c r="D556" s="22" t="s">
        <v>295</v>
      </c>
      <c r="E556" s="22" t="s">
        <v>60</v>
      </c>
      <c r="F556" s="18">
        <v>1.0</v>
      </c>
      <c r="G556" s="18">
        <v>0.0</v>
      </c>
      <c r="H556" s="18">
        <v>47.0</v>
      </c>
      <c r="I556" s="18">
        <v>0.0</v>
      </c>
      <c r="J556" s="18">
        <v>17.26893</v>
      </c>
      <c r="K556" s="18">
        <v>15.46097</v>
      </c>
      <c r="L556" s="18">
        <v>15.04879</v>
      </c>
      <c r="M556" s="18">
        <v>15.46097</v>
      </c>
      <c r="N556" s="18">
        <v>1.0</v>
      </c>
      <c r="O556" s="18">
        <v>15.46097</v>
      </c>
      <c r="P556" s="18">
        <v>15.46097</v>
      </c>
      <c r="Q556" s="18">
        <v>15.46097</v>
      </c>
      <c r="R556" s="18">
        <v>15.46097</v>
      </c>
      <c r="S556" s="18">
        <v>15.46097</v>
      </c>
      <c r="T556" s="18">
        <v>15.46097</v>
      </c>
      <c r="U556" s="18">
        <v>15.46097</v>
      </c>
      <c r="V556" s="18">
        <v>15.46097</v>
      </c>
      <c r="W556" s="18">
        <v>15.46097</v>
      </c>
      <c r="X556" s="18">
        <v>15.46097</v>
      </c>
      <c r="Y556" s="18">
        <v>15.46097</v>
      </c>
      <c r="Z556" s="18">
        <v>31.9853</v>
      </c>
      <c r="AA556" s="18">
        <v>51.15613</v>
      </c>
      <c r="AB556" s="18">
        <v>87.15387</v>
      </c>
      <c r="AC556" s="18">
        <v>27.57779</v>
      </c>
      <c r="AD556" s="18">
        <v>5.961669</v>
      </c>
      <c r="AE556" s="18">
        <v>6.038751</v>
      </c>
      <c r="AF556" s="18">
        <v>13.14963</v>
      </c>
      <c r="AG556" s="18">
        <v>8.726528</v>
      </c>
      <c r="AH556" s="18">
        <v>6.338031</v>
      </c>
      <c r="AI556" s="18">
        <v>16.69185</v>
      </c>
      <c r="AJ556" s="18">
        <v>24.73162</v>
      </c>
      <c r="AK556" s="18">
        <v>11.38793</v>
      </c>
      <c r="AL556" s="19" t="s">
        <v>58</v>
      </c>
      <c r="AM556" s="19"/>
      <c r="AN556" s="19"/>
      <c r="AO556" s="19"/>
      <c r="AP556" s="19"/>
      <c r="AQ556" s="19"/>
    </row>
    <row r="557" hidden="1">
      <c r="A557" s="22" t="s">
        <v>303</v>
      </c>
      <c r="B557" s="22" t="s">
        <v>304</v>
      </c>
      <c r="C557" s="22" t="s">
        <v>288</v>
      </c>
      <c r="D557" s="22" t="s">
        <v>295</v>
      </c>
      <c r="E557" s="20">
        <v>46300.0</v>
      </c>
      <c r="F557" s="18">
        <v>14.0</v>
      </c>
      <c r="G557" s="18">
        <v>0.0</v>
      </c>
      <c r="H557" s="18">
        <v>8551.0</v>
      </c>
      <c r="I557" s="18">
        <v>0.0</v>
      </c>
      <c r="J557" s="18">
        <v>1447.834</v>
      </c>
      <c r="K557" s="18">
        <v>1459.522</v>
      </c>
      <c r="L557" s="18">
        <v>1370.616</v>
      </c>
      <c r="M557" s="18">
        <v>1039.948</v>
      </c>
      <c r="N557" s="18">
        <v>0.712526</v>
      </c>
      <c r="O557" s="18">
        <v>23.29829</v>
      </c>
      <c r="P557" s="18">
        <v>27.38581</v>
      </c>
      <c r="Q557" s="18">
        <v>31.9853</v>
      </c>
      <c r="R557" s="18">
        <v>78.25959</v>
      </c>
      <c r="S557" s="18">
        <v>110.4128</v>
      </c>
      <c r="T557" s="18">
        <v>23.29829</v>
      </c>
      <c r="U557" s="18">
        <v>27.38581</v>
      </c>
      <c r="V557" s="18">
        <v>31.9853</v>
      </c>
      <c r="W557" s="18">
        <v>78.25959</v>
      </c>
      <c r="X557" s="18">
        <v>110.4128</v>
      </c>
      <c r="Y557" s="18">
        <v>132.6839</v>
      </c>
      <c r="Z557" s="18">
        <v>31.9853</v>
      </c>
      <c r="AA557" s="18">
        <v>51.15613</v>
      </c>
      <c r="AB557" s="18">
        <v>87.15387</v>
      </c>
      <c r="AC557" s="18">
        <v>27.57779</v>
      </c>
      <c r="AD557" s="18">
        <v>18.06777</v>
      </c>
      <c r="AE557" s="18">
        <v>27.4812</v>
      </c>
      <c r="AF557" s="18">
        <v>45.62232</v>
      </c>
      <c r="AG557" s="18">
        <v>19.75849</v>
      </c>
      <c r="AH557" s="18">
        <v>6.338031</v>
      </c>
      <c r="AI557" s="18">
        <v>16.69185</v>
      </c>
      <c r="AJ557" s="18">
        <v>24.73162</v>
      </c>
      <c r="AK557" s="18">
        <v>11.38793</v>
      </c>
      <c r="AL557" s="19" t="s">
        <v>58</v>
      </c>
      <c r="AM557" s="19"/>
      <c r="AN557" s="19"/>
      <c r="AO557" s="19"/>
      <c r="AP557" s="19"/>
      <c r="AQ557" s="19"/>
    </row>
    <row r="558" hidden="1">
      <c r="A558" s="22" t="s">
        <v>2084</v>
      </c>
      <c r="B558" s="22" t="s">
        <v>304</v>
      </c>
      <c r="C558" s="22" t="s">
        <v>2085</v>
      </c>
      <c r="D558" s="22" t="s">
        <v>295</v>
      </c>
      <c r="E558" s="20">
        <v>46300.0</v>
      </c>
      <c r="F558" s="18">
        <v>3.0</v>
      </c>
      <c r="G558" s="18">
        <v>0.0</v>
      </c>
      <c r="H558" s="18">
        <v>180.0</v>
      </c>
      <c r="I558" s="18">
        <v>0.0</v>
      </c>
      <c r="J558" s="18">
        <v>0.0</v>
      </c>
      <c r="K558" s="18">
        <v>0.0</v>
      </c>
      <c r="L558" s="18">
        <v>0.0</v>
      </c>
      <c r="M558" s="18">
        <v>0.0</v>
      </c>
      <c r="N558" s="18">
        <v>0.0</v>
      </c>
      <c r="O558" s="18">
        <v>0.0</v>
      </c>
      <c r="P558" s="18">
        <v>0.0</v>
      </c>
      <c r="Q558" s="18">
        <v>0.0</v>
      </c>
      <c r="R558" s="18">
        <v>0.0</v>
      </c>
      <c r="S558" s="18">
        <v>0.0</v>
      </c>
      <c r="T558" s="18">
        <v>0.0</v>
      </c>
      <c r="U558" s="18">
        <v>0.0</v>
      </c>
      <c r="V558" s="18">
        <v>0.0</v>
      </c>
      <c r="W558" s="18">
        <v>0.0</v>
      </c>
      <c r="X558" s="18">
        <v>0.0</v>
      </c>
      <c r="Y558" s="18">
        <v>0.0</v>
      </c>
      <c r="Z558" s="18">
        <v>31.9853</v>
      </c>
      <c r="AA558" s="18">
        <v>51.15613</v>
      </c>
      <c r="AB558" s="18">
        <v>87.15387</v>
      </c>
      <c r="AC558" s="18">
        <v>27.57779</v>
      </c>
      <c r="AD558" s="18">
        <v>0.0</v>
      </c>
      <c r="AE558" s="18">
        <v>0.0</v>
      </c>
      <c r="AF558" s="18">
        <v>0.0</v>
      </c>
      <c r="AG558" s="18">
        <v>0.0</v>
      </c>
      <c r="AH558" s="18">
        <v>0.0</v>
      </c>
      <c r="AI558" s="18">
        <v>0.0</v>
      </c>
      <c r="AJ558" s="18">
        <v>0.0</v>
      </c>
      <c r="AK558" s="18">
        <v>0.0</v>
      </c>
      <c r="AL558" s="19" t="s">
        <v>58</v>
      </c>
      <c r="AM558" s="19"/>
      <c r="AN558" s="19"/>
      <c r="AO558" s="19"/>
      <c r="AP558" s="19"/>
      <c r="AQ558" s="19"/>
    </row>
    <row r="559" hidden="1">
      <c r="A559" s="22" t="s">
        <v>290</v>
      </c>
      <c r="B559" s="22" t="s">
        <v>305</v>
      </c>
      <c r="C559" s="22" t="s">
        <v>288</v>
      </c>
      <c r="D559" s="22" t="s">
        <v>295</v>
      </c>
      <c r="E559" s="22" t="s">
        <v>62</v>
      </c>
      <c r="F559" s="18">
        <v>0.0</v>
      </c>
      <c r="G559" s="18">
        <v>0.0</v>
      </c>
      <c r="H559" s="18">
        <v>0.0</v>
      </c>
      <c r="I559" s="18">
        <v>0.0</v>
      </c>
      <c r="J559" s="18">
        <v>0.0</v>
      </c>
      <c r="K559" s="18">
        <v>0.0</v>
      </c>
      <c r="L559" s="18">
        <v>0.0</v>
      </c>
      <c r="M559" s="18">
        <v>0.0</v>
      </c>
      <c r="N559" s="18">
        <v>0.0</v>
      </c>
      <c r="O559" s="18">
        <v>0.0</v>
      </c>
      <c r="P559" s="18">
        <v>0.0</v>
      </c>
      <c r="Q559" s="18">
        <v>0.0</v>
      </c>
      <c r="R559" s="18">
        <v>0.0</v>
      </c>
      <c r="S559" s="18">
        <v>0.0</v>
      </c>
      <c r="T559" s="18">
        <v>0.0</v>
      </c>
      <c r="U559" s="18">
        <v>0.0</v>
      </c>
      <c r="V559" s="18">
        <v>0.0</v>
      </c>
      <c r="W559" s="18">
        <v>0.0</v>
      </c>
      <c r="X559" s="18">
        <v>0.0</v>
      </c>
      <c r="Y559" s="18">
        <v>0.0</v>
      </c>
      <c r="Z559" s="18">
        <v>31.9853</v>
      </c>
      <c r="AA559" s="18">
        <v>51.15613</v>
      </c>
      <c r="AB559" s="18">
        <v>87.15387</v>
      </c>
      <c r="AC559" s="18">
        <v>27.57779</v>
      </c>
      <c r="AD559" s="18">
        <v>0.0</v>
      </c>
      <c r="AE559" s="18">
        <v>0.0</v>
      </c>
      <c r="AF559" s="18">
        <v>0.0</v>
      </c>
      <c r="AG559" s="18">
        <v>0.0</v>
      </c>
      <c r="AH559" s="18">
        <v>6.338031</v>
      </c>
      <c r="AI559" s="18">
        <v>16.69185</v>
      </c>
      <c r="AJ559" s="18">
        <v>24.73162</v>
      </c>
      <c r="AK559" s="18">
        <v>11.38793</v>
      </c>
      <c r="AL559" s="19" t="s">
        <v>58</v>
      </c>
      <c r="AM559" s="19"/>
      <c r="AN559" s="19"/>
      <c r="AO559" s="19"/>
      <c r="AP559" s="19"/>
      <c r="AQ559" s="19"/>
    </row>
    <row r="560" hidden="1">
      <c r="A560" s="22" t="s">
        <v>1363</v>
      </c>
      <c r="B560" s="22" t="s">
        <v>1399</v>
      </c>
      <c r="C560" s="22" t="s">
        <v>1365</v>
      </c>
      <c r="D560" s="22" t="s">
        <v>1400</v>
      </c>
      <c r="E560" s="22" t="s">
        <v>88</v>
      </c>
      <c r="F560" s="18">
        <v>3.0</v>
      </c>
      <c r="G560" s="18">
        <v>0.0</v>
      </c>
      <c r="H560" s="18">
        <v>1830.0</v>
      </c>
      <c r="I560" s="18">
        <v>0.0</v>
      </c>
      <c r="J560" s="18">
        <v>481.9606</v>
      </c>
      <c r="K560" s="18">
        <v>483.9743</v>
      </c>
      <c r="L560" s="18">
        <v>492.0312</v>
      </c>
      <c r="M560" s="18">
        <v>276.6115</v>
      </c>
      <c r="N560" s="18">
        <v>0.571542</v>
      </c>
      <c r="O560" s="18">
        <v>44.71985</v>
      </c>
      <c r="P560" s="18">
        <v>44.71985</v>
      </c>
      <c r="Q560" s="18">
        <v>44.71985</v>
      </c>
      <c r="R560" s="18">
        <v>162.6429</v>
      </c>
      <c r="S560" s="18">
        <v>276.6115</v>
      </c>
      <c r="T560" s="18">
        <v>44.71985</v>
      </c>
      <c r="U560" s="18">
        <v>44.71985</v>
      </c>
      <c r="V560" s="18">
        <v>44.71985</v>
      </c>
      <c r="W560" s="18">
        <v>162.6429</v>
      </c>
      <c r="X560" s="18">
        <v>276.6115</v>
      </c>
      <c r="Y560" s="18">
        <v>161.3248</v>
      </c>
      <c r="Z560" s="18">
        <v>44.71985</v>
      </c>
      <c r="AA560" s="18">
        <v>70.17338</v>
      </c>
      <c r="AB560" s="18">
        <v>108.8573</v>
      </c>
      <c r="AC560" s="18">
        <v>147.7338</v>
      </c>
      <c r="AD560" s="18">
        <v>51.46062</v>
      </c>
      <c r="AE560" s="18">
        <v>56.03461</v>
      </c>
      <c r="AF560" s="18">
        <v>82.98664</v>
      </c>
      <c r="AG560" s="18">
        <v>94.77672</v>
      </c>
      <c r="AH560" s="18">
        <v>12.96834</v>
      </c>
      <c r="AI560" s="18">
        <v>35.5969</v>
      </c>
      <c r="AJ560" s="18">
        <v>41.99744</v>
      </c>
      <c r="AK560" s="18">
        <v>22.39051</v>
      </c>
      <c r="AL560" s="19" t="s">
        <v>58</v>
      </c>
      <c r="AM560" s="19"/>
      <c r="AN560" s="19"/>
      <c r="AO560" s="19"/>
      <c r="AP560" s="19"/>
      <c r="AQ560" s="19"/>
    </row>
    <row r="561" hidden="1">
      <c r="A561" s="22" t="s">
        <v>1367</v>
      </c>
      <c r="B561" s="22" t="s">
        <v>1401</v>
      </c>
      <c r="C561" s="22" t="s">
        <v>1365</v>
      </c>
      <c r="D561" s="22" t="s">
        <v>1400</v>
      </c>
      <c r="E561" s="17">
        <v>46310.0</v>
      </c>
      <c r="F561" s="18">
        <v>8.0</v>
      </c>
      <c r="G561" s="18">
        <v>0.0</v>
      </c>
      <c r="H561" s="18">
        <v>6084.0</v>
      </c>
      <c r="I561" s="18">
        <v>0.0</v>
      </c>
      <c r="J561" s="18">
        <v>1543.322</v>
      </c>
      <c r="K561" s="18">
        <v>1555.726</v>
      </c>
      <c r="L561" s="18">
        <v>1570.575</v>
      </c>
      <c r="M561" s="18">
        <v>1035.101</v>
      </c>
      <c r="N561" s="18">
        <v>0.665349</v>
      </c>
      <c r="O561" s="18">
        <v>18.77321</v>
      </c>
      <c r="P561" s="18">
        <v>49.55112</v>
      </c>
      <c r="Q561" s="18">
        <v>50.33136</v>
      </c>
      <c r="R561" s="18">
        <v>87.39087</v>
      </c>
      <c r="S561" s="18">
        <v>260.9881</v>
      </c>
      <c r="T561" s="18">
        <v>18.77321</v>
      </c>
      <c r="U561" s="18">
        <v>49.55112</v>
      </c>
      <c r="V561" s="18">
        <v>50.33136</v>
      </c>
      <c r="W561" s="18">
        <v>87.39087</v>
      </c>
      <c r="X561" s="18">
        <v>260.9881</v>
      </c>
      <c r="Y561" s="18">
        <v>194.4657</v>
      </c>
      <c r="Z561" s="18">
        <v>44.71985</v>
      </c>
      <c r="AA561" s="18">
        <v>70.17338</v>
      </c>
      <c r="AB561" s="18">
        <v>108.8573</v>
      </c>
      <c r="AC561" s="18">
        <v>147.7338</v>
      </c>
      <c r="AD561" s="18">
        <v>30.14484</v>
      </c>
      <c r="AE561" s="18">
        <v>35.5824</v>
      </c>
      <c r="AF561" s="18">
        <v>65.0064</v>
      </c>
      <c r="AG561" s="18">
        <v>21.90637</v>
      </c>
      <c r="AH561" s="18">
        <v>12.96834</v>
      </c>
      <c r="AI561" s="18">
        <v>35.5969</v>
      </c>
      <c r="AJ561" s="18">
        <v>41.99744</v>
      </c>
      <c r="AK561" s="18">
        <v>22.39051</v>
      </c>
      <c r="AL561" s="19" t="s">
        <v>58</v>
      </c>
      <c r="AM561" s="19"/>
      <c r="AN561" s="19"/>
      <c r="AO561" s="19"/>
      <c r="AP561" s="19"/>
      <c r="AQ561" s="19"/>
    </row>
    <row r="562" hidden="1">
      <c r="A562" s="22" t="s">
        <v>1369</v>
      </c>
      <c r="B562" s="22" t="s">
        <v>1402</v>
      </c>
      <c r="C562" s="22" t="s">
        <v>1365</v>
      </c>
      <c r="D562" s="22" t="s">
        <v>1400</v>
      </c>
      <c r="E562" s="22" t="s">
        <v>72</v>
      </c>
      <c r="F562" s="18">
        <v>1.0</v>
      </c>
      <c r="G562" s="18">
        <v>0.0</v>
      </c>
      <c r="H562" s="18">
        <v>514.0</v>
      </c>
      <c r="I562" s="18">
        <v>0.0</v>
      </c>
      <c r="J562" s="18">
        <v>74.02725</v>
      </c>
      <c r="K562" s="18">
        <v>73.60132</v>
      </c>
      <c r="L562" s="18">
        <v>73.97929</v>
      </c>
      <c r="M562" s="18">
        <v>73.60132</v>
      </c>
      <c r="N562" s="18">
        <v>1.0</v>
      </c>
      <c r="O562" s="18">
        <v>73.60132</v>
      </c>
      <c r="P562" s="18">
        <v>73.60132</v>
      </c>
      <c r="Q562" s="18">
        <v>73.60132</v>
      </c>
      <c r="R562" s="18">
        <v>73.60132</v>
      </c>
      <c r="S562" s="18">
        <v>73.60132</v>
      </c>
      <c r="T562" s="18">
        <v>73.60132</v>
      </c>
      <c r="U562" s="18">
        <v>73.60132</v>
      </c>
      <c r="V562" s="18">
        <v>73.60132</v>
      </c>
      <c r="W562" s="18">
        <v>73.60132</v>
      </c>
      <c r="X562" s="18">
        <v>73.60132</v>
      </c>
      <c r="Y562" s="18">
        <v>73.60132</v>
      </c>
      <c r="Z562" s="18">
        <v>44.71985</v>
      </c>
      <c r="AA562" s="18">
        <v>70.17338</v>
      </c>
      <c r="AB562" s="18">
        <v>108.8573</v>
      </c>
      <c r="AC562" s="18">
        <v>147.7338</v>
      </c>
      <c r="AD562" s="18">
        <v>13.94191</v>
      </c>
      <c r="AE562" s="18">
        <v>14.83559</v>
      </c>
      <c r="AF562" s="18">
        <v>25.49799</v>
      </c>
      <c r="AG562" s="18">
        <v>22.89142</v>
      </c>
      <c r="AH562" s="18">
        <v>12.96834</v>
      </c>
      <c r="AI562" s="18">
        <v>35.5969</v>
      </c>
      <c r="AJ562" s="18">
        <v>41.99744</v>
      </c>
      <c r="AK562" s="18">
        <v>22.39051</v>
      </c>
      <c r="AL562" s="19" t="s">
        <v>58</v>
      </c>
      <c r="AM562" s="19"/>
      <c r="AN562" s="19"/>
      <c r="AO562" s="19"/>
      <c r="AP562" s="19"/>
      <c r="AQ562" s="19"/>
    </row>
    <row r="563" hidden="1">
      <c r="A563" s="22" t="s">
        <v>1371</v>
      </c>
      <c r="B563" s="22" t="s">
        <v>1403</v>
      </c>
      <c r="C563" s="22" t="s">
        <v>1365</v>
      </c>
      <c r="D563" s="22" t="s">
        <v>1400</v>
      </c>
      <c r="E563" s="22" t="s">
        <v>75</v>
      </c>
      <c r="F563" s="18">
        <v>1.0</v>
      </c>
      <c r="G563" s="18">
        <v>0.0</v>
      </c>
      <c r="H563" s="18">
        <v>333.0</v>
      </c>
      <c r="I563" s="18">
        <v>0.0</v>
      </c>
      <c r="J563" s="18">
        <v>74.54558</v>
      </c>
      <c r="K563" s="18">
        <v>79.40431</v>
      </c>
      <c r="L563" s="18">
        <v>74.62245</v>
      </c>
      <c r="M563" s="18">
        <v>79.40431</v>
      </c>
      <c r="N563" s="18">
        <v>1.0</v>
      </c>
      <c r="O563" s="18">
        <v>79.40431</v>
      </c>
      <c r="P563" s="18">
        <v>79.40431</v>
      </c>
      <c r="Q563" s="18">
        <v>79.40431</v>
      </c>
      <c r="R563" s="18">
        <v>79.40431</v>
      </c>
      <c r="S563" s="18">
        <v>79.40431</v>
      </c>
      <c r="T563" s="18">
        <v>79.40431</v>
      </c>
      <c r="U563" s="18">
        <v>79.40431</v>
      </c>
      <c r="V563" s="18">
        <v>79.40431</v>
      </c>
      <c r="W563" s="18">
        <v>79.40431</v>
      </c>
      <c r="X563" s="18">
        <v>79.40431</v>
      </c>
      <c r="Y563" s="18">
        <v>79.40431</v>
      </c>
      <c r="Z563" s="18">
        <v>44.71985</v>
      </c>
      <c r="AA563" s="18">
        <v>70.17338</v>
      </c>
      <c r="AB563" s="18">
        <v>108.8573</v>
      </c>
      <c r="AC563" s="18">
        <v>147.7338</v>
      </c>
      <c r="AD563" s="18">
        <v>22.39051</v>
      </c>
      <c r="AE563" s="18">
        <v>22.39051</v>
      </c>
      <c r="AF563" s="18">
        <v>29.35589</v>
      </c>
      <c r="AG563" s="18">
        <v>22.39051</v>
      </c>
      <c r="AH563" s="18">
        <v>12.96834</v>
      </c>
      <c r="AI563" s="18">
        <v>35.5969</v>
      </c>
      <c r="AJ563" s="18">
        <v>41.99744</v>
      </c>
      <c r="AK563" s="18">
        <v>22.39051</v>
      </c>
      <c r="AL563" s="19" t="s">
        <v>58</v>
      </c>
      <c r="AM563" s="19"/>
      <c r="AN563" s="19"/>
      <c r="AO563" s="19"/>
      <c r="AP563" s="19"/>
      <c r="AQ563" s="19"/>
    </row>
    <row r="564" hidden="1">
      <c r="A564" s="22" t="s">
        <v>1375</v>
      </c>
      <c r="B564" s="22" t="s">
        <v>1404</v>
      </c>
      <c r="C564" s="22" t="s">
        <v>1365</v>
      </c>
      <c r="D564" s="22" t="s">
        <v>1400</v>
      </c>
      <c r="E564" s="17">
        <v>46300.0</v>
      </c>
      <c r="F564" s="18">
        <v>8.0</v>
      </c>
      <c r="G564" s="18">
        <v>0.0</v>
      </c>
      <c r="H564" s="18">
        <v>4418.0</v>
      </c>
      <c r="I564" s="18">
        <v>0.0</v>
      </c>
      <c r="J564" s="18">
        <v>1224.805</v>
      </c>
      <c r="K564" s="18">
        <v>1181.87</v>
      </c>
      <c r="L564" s="18">
        <v>1128.286</v>
      </c>
      <c r="M564" s="18">
        <v>983.4456</v>
      </c>
      <c r="N564" s="18">
        <v>0.83211</v>
      </c>
      <c r="O564" s="18">
        <v>15.65905</v>
      </c>
      <c r="P564" s="18">
        <v>15.92675</v>
      </c>
      <c r="Q564" s="18">
        <v>19.1377</v>
      </c>
      <c r="R564" s="18">
        <v>52.5391</v>
      </c>
      <c r="S564" s="18">
        <v>70.17338</v>
      </c>
      <c r="T564" s="18">
        <v>15.65905</v>
      </c>
      <c r="U564" s="18">
        <v>15.92675</v>
      </c>
      <c r="V564" s="18">
        <v>19.1377</v>
      </c>
      <c r="W564" s="18">
        <v>52.5391</v>
      </c>
      <c r="X564" s="18">
        <v>70.17338</v>
      </c>
      <c r="Y564" s="18">
        <v>147.7338</v>
      </c>
      <c r="Z564" s="18">
        <v>44.71985</v>
      </c>
      <c r="AA564" s="18">
        <v>70.17338</v>
      </c>
      <c r="AB564" s="18">
        <v>108.8573</v>
      </c>
      <c r="AC564" s="18">
        <v>147.7338</v>
      </c>
      <c r="AD564" s="18">
        <v>38.24496</v>
      </c>
      <c r="AE564" s="18">
        <v>43.1674</v>
      </c>
      <c r="AF564" s="18">
        <v>77.29282</v>
      </c>
      <c r="AG564" s="18">
        <v>67.05121</v>
      </c>
      <c r="AH564" s="18">
        <v>12.96834</v>
      </c>
      <c r="AI564" s="18">
        <v>35.5969</v>
      </c>
      <c r="AJ564" s="18">
        <v>41.99744</v>
      </c>
      <c r="AK564" s="18">
        <v>22.39051</v>
      </c>
      <c r="AL564" s="19" t="s">
        <v>58</v>
      </c>
      <c r="AM564" s="19"/>
      <c r="AN564" s="19"/>
      <c r="AO564" s="19"/>
      <c r="AP564" s="19"/>
      <c r="AQ564" s="19"/>
    </row>
    <row r="565" hidden="1">
      <c r="A565" s="22" t="s">
        <v>1377</v>
      </c>
      <c r="B565" s="22" t="s">
        <v>1405</v>
      </c>
      <c r="C565" s="22" t="s">
        <v>1365</v>
      </c>
      <c r="D565" s="22" t="s">
        <v>1400</v>
      </c>
      <c r="E565" s="22" t="s">
        <v>62</v>
      </c>
      <c r="F565" s="18">
        <v>8.0</v>
      </c>
      <c r="G565" s="18">
        <v>8.0</v>
      </c>
      <c r="H565" s="18">
        <v>352.0</v>
      </c>
      <c r="I565" s="18">
        <v>352.0</v>
      </c>
      <c r="J565" s="18">
        <v>0.0</v>
      </c>
      <c r="K565" s="18">
        <v>0.0</v>
      </c>
      <c r="L565" s="18">
        <v>0.0</v>
      </c>
      <c r="M565" s="18">
        <v>0.0</v>
      </c>
      <c r="N565" s="18">
        <v>0.0</v>
      </c>
      <c r="O565" s="18">
        <v>0.0</v>
      </c>
      <c r="P565" s="18">
        <v>0.0</v>
      </c>
      <c r="Q565" s="18">
        <v>0.0</v>
      </c>
      <c r="R565" s="18">
        <v>0.0</v>
      </c>
      <c r="S565" s="18">
        <v>0.0</v>
      </c>
      <c r="T565" s="18">
        <v>0.0</v>
      </c>
      <c r="U565" s="18">
        <v>0.0</v>
      </c>
      <c r="V565" s="18">
        <v>0.0</v>
      </c>
      <c r="W565" s="18">
        <v>0.0</v>
      </c>
      <c r="X565" s="18">
        <v>0.0</v>
      </c>
      <c r="Y565" s="18">
        <v>0.0</v>
      </c>
      <c r="Z565" s="18">
        <v>44.71985</v>
      </c>
      <c r="AA565" s="18">
        <v>70.17338</v>
      </c>
      <c r="AB565" s="18">
        <v>108.8573</v>
      </c>
      <c r="AC565" s="18">
        <v>147.7338</v>
      </c>
      <c r="AD565" s="18">
        <v>0.0</v>
      </c>
      <c r="AE565" s="18">
        <v>0.0</v>
      </c>
      <c r="AF565" s="18">
        <v>0.0</v>
      </c>
      <c r="AG565" s="18">
        <v>0.0</v>
      </c>
      <c r="AH565" s="18">
        <v>12.96834</v>
      </c>
      <c r="AI565" s="18">
        <v>35.5969</v>
      </c>
      <c r="AJ565" s="18">
        <v>41.99744</v>
      </c>
      <c r="AK565" s="18">
        <v>22.39051</v>
      </c>
      <c r="AL565" s="19" t="s">
        <v>58</v>
      </c>
      <c r="AM565" s="19"/>
      <c r="AN565" s="19"/>
      <c r="AO565" s="19"/>
      <c r="AP565" s="19"/>
      <c r="AQ565" s="19"/>
    </row>
    <row r="566" hidden="1">
      <c r="A566" s="22" t="s">
        <v>1613</v>
      </c>
      <c r="B566" s="22" t="s">
        <v>1614</v>
      </c>
      <c r="C566" s="22" t="s">
        <v>1615</v>
      </c>
      <c r="D566" s="22" t="s">
        <v>1616</v>
      </c>
      <c r="E566" s="22" t="s">
        <v>62</v>
      </c>
      <c r="F566" s="18">
        <v>0.0</v>
      </c>
      <c r="G566" s="18">
        <v>0.0</v>
      </c>
      <c r="H566" s="18">
        <v>0.0</v>
      </c>
      <c r="I566" s="18">
        <v>0.0</v>
      </c>
      <c r="J566" s="18">
        <v>0.0</v>
      </c>
      <c r="K566" s="18">
        <v>0.0</v>
      </c>
      <c r="L566" s="18">
        <v>0.0</v>
      </c>
      <c r="M566" s="18">
        <v>0.0</v>
      </c>
      <c r="N566" s="18">
        <v>0.0</v>
      </c>
      <c r="O566" s="18">
        <v>0.0</v>
      </c>
      <c r="P566" s="18">
        <v>0.0</v>
      </c>
      <c r="Q566" s="18">
        <v>0.0</v>
      </c>
      <c r="R566" s="18">
        <v>0.0</v>
      </c>
      <c r="S566" s="18">
        <v>0.0</v>
      </c>
      <c r="T566" s="18">
        <v>0.0</v>
      </c>
      <c r="U566" s="18">
        <v>0.0</v>
      </c>
      <c r="V566" s="18">
        <v>0.0</v>
      </c>
      <c r="W566" s="18">
        <v>0.0</v>
      </c>
      <c r="X566" s="18">
        <v>0.0</v>
      </c>
      <c r="Y566" s="18">
        <v>0.0</v>
      </c>
      <c r="Z566" s="18">
        <v>0.0</v>
      </c>
      <c r="AA566" s="18">
        <v>0.0</v>
      </c>
      <c r="AB566" s="18">
        <v>0.0</v>
      </c>
      <c r="AC566" s="18">
        <v>0.0</v>
      </c>
      <c r="AD566" s="18">
        <v>0.0</v>
      </c>
      <c r="AE566" s="18">
        <v>0.0</v>
      </c>
      <c r="AF566" s="18">
        <v>0.0</v>
      </c>
      <c r="AG566" s="18">
        <v>0.0</v>
      </c>
      <c r="AH566" s="18">
        <v>0.0</v>
      </c>
      <c r="AI566" s="18">
        <v>0.0</v>
      </c>
      <c r="AJ566" s="18">
        <v>0.0</v>
      </c>
      <c r="AK566" s="18">
        <v>0.0</v>
      </c>
      <c r="AL566" s="19" t="s">
        <v>58</v>
      </c>
      <c r="AM566" s="19"/>
      <c r="AN566" s="19"/>
      <c r="AO566" s="19"/>
      <c r="AP566" s="19"/>
      <c r="AQ566" s="19"/>
    </row>
    <row r="567" hidden="1">
      <c r="A567" s="22" t="s">
        <v>890</v>
      </c>
      <c r="B567" s="22" t="s">
        <v>925</v>
      </c>
      <c r="C567" s="22" t="s">
        <v>888</v>
      </c>
      <c r="D567" s="22" t="s">
        <v>926</v>
      </c>
      <c r="E567" s="22" t="s">
        <v>88</v>
      </c>
      <c r="F567" s="18">
        <v>5.0</v>
      </c>
      <c r="G567" s="18">
        <v>1.0</v>
      </c>
      <c r="H567" s="18">
        <v>3302.0</v>
      </c>
      <c r="I567" s="18">
        <v>3.0</v>
      </c>
      <c r="J567" s="18">
        <v>30.75467</v>
      </c>
      <c r="K567" s="18">
        <v>32.53129</v>
      </c>
      <c r="L567" s="18">
        <v>33.46335</v>
      </c>
      <c r="M567" s="18">
        <v>19.91445</v>
      </c>
      <c r="N567" s="18">
        <v>0.612163</v>
      </c>
      <c r="O567" s="18">
        <v>0.0</v>
      </c>
      <c r="P567" s="18">
        <v>0.0</v>
      </c>
      <c r="Q567" s="18">
        <v>0.0</v>
      </c>
      <c r="R567" s="18">
        <v>0.0</v>
      </c>
      <c r="S567" s="18">
        <v>12.61685</v>
      </c>
      <c r="T567" s="18">
        <v>12.61685</v>
      </c>
      <c r="U567" s="18">
        <v>12.61685</v>
      </c>
      <c r="V567" s="18">
        <v>12.61685</v>
      </c>
      <c r="W567" s="18">
        <v>19.91445</v>
      </c>
      <c r="X567" s="18">
        <v>19.91445</v>
      </c>
      <c r="Y567" s="18">
        <v>6.506259</v>
      </c>
      <c r="Z567" s="18">
        <v>5.847444</v>
      </c>
      <c r="AA567" s="18">
        <v>10.32607</v>
      </c>
      <c r="AB567" s="18">
        <v>8.389821</v>
      </c>
      <c r="AC567" s="18">
        <v>6.506259</v>
      </c>
      <c r="AD567" s="18">
        <v>0.0</v>
      </c>
      <c r="AE567" s="18">
        <v>19.91445</v>
      </c>
      <c r="AF567" s="18">
        <v>5.843476</v>
      </c>
      <c r="AG567" s="18">
        <v>6.506259</v>
      </c>
      <c r="AH567" s="18">
        <v>1.737923</v>
      </c>
      <c r="AI567" s="18">
        <v>5.658116</v>
      </c>
      <c r="AJ567" s="18">
        <v>5.94056</v>
      </c>
      <c r="AK567" s="18">
        <v>3.962002</v>
      </c>
      <c r="AL567" s="19" t="s">
        <v>58</v>
      </c>
      <c r="AM567" s="19"/>
      <c r="AN567" s="19"/>
      <c r="AO567" s="19"/>
      <c r="AP567" s="19"/>
      <c r="AQ567" s="19"/>
    </row>
    <row r="568" hidden="1">
      <c r="A568" s="22" t="s">
        <v>893</v>
      </c>
      <c r="B568" s="22" t="s">
        <v>927</v>
      </c>
      <c r="C568" s="22" t="s">
        <v>888</v>
      </c>
      <c r="D568" s="22" t="s">
        <v>926</v>
      </c>
      <c r="E568" s="17">
        <v>46310.0</v>
      </c>
      <c r="F568" s="18">
        <v>21.0</v>
      </c>
      <c r="G568" s="18">
        <v>0.0</v>
      </c>
      <c r="H568" s="18">
        <v>14813.0</v>
      </c>
      <c r="I568" s="18">
        <v>0.0</v>
      </c>
      <c r="J568" s="18">
        <v>224.8133</v>
      </c>
      <c r="K568" s="18">
        <v>222.7894</v>
      </c>
      <c r="L568" s="18">
        <v>221.2771</v>
      </c>
      <c r="M568" s="18">
        <v>90.43576</v>
      </c>
      <c r="N568" s="18">
        <v>0.405925</v>
      </c>
      <c r="O568" s="18">
        <v>2.684697</v>
      </c>
      <c r="P568" s="18">
        <v>5.847444</v>
      </c>
      <c r="Q568" s="18">
        <v>6.845287</v>
      </c>
      <c r="R568" s="18">
        <v>10.54094</v>
      </c>
      <c r="S568" s="18">
        <v>15.00269</v>
      </c>
      <c r="T568" s="18">
        <v>4.213878</v>
      </c>
      <c r="U568" s="18">
        <v>6.693127</v>
      </c>
      <c r="V568" s="18">
        <v>8.456906</v>
      </c>
      <c r="W568" s="18">
        <v>11.63799</v>
      </c>
      <c r="X568" s="18">
        <v>15.00269</v>
      </c>
      <c r="Y568" s="18">
        <v>11.72576</v>
      </c>
      <c r="Z568" s="18">
        <v>5.847444</v>
      </c>
      <c r="AA568" s="18">
        <v>10.32607</v>
      </c>
      <c r="AB568" s="18">
        <v>8.389821</v>
      </c>
      <c r="AC568" s="18">
        <v>6.506259</v>
      </c>
      <c r="AD568" s="18">
        <v>9.154758</v>
      </c>
      <c r="AE568" s="18">
        <v>10.54094</v>
      </c>
      <c r="AF568" s="18">
        <v>9.544453</v>
      </c>
      <c r="AG568" s="18">
        <v>7.485815</v>
      </c>
      <c r="AH568" s="18">
        <v>1.737923</v>
      </c>
      <c r="AI568" s="18">
        <v>5.658116</v>
      </c>
      <c r="AJ568" s="18">
        <v>5.94056</v>
      </c>
      <c r="AK568" s="18">
        <v>3.962002</v>
      </c>
      <c r="AL568" s="19" t="s">
        <v>58</v>
      </c>
      <c r="AM568" s="19"/>
      <c r="AN568" s="19"/>
      <c r="AO568" s="19"/>
      <c r="AP568" s="19"/>
      <c r="AQ568" s="19"/>
    </row>
    <row r="569" hidden="1">
      <c r="A569" s="22" t="s">
        <v>895</v>
      </c>
      <c r="B569" s="22" t="s">
        <v>928</v>
      </c>
      <c r="C569" s="22" t="s">
        <v>888</v>
      </c>
      <c r="D569" s="22" t="s">
        <v>926</v>
      </c>
      <c r="E569" s="22" t="s">
        <v>72</v>
      </c>
      <c r="F569" s="18">
        <v>13.0</v>
      </c>
      <c r="G569" s="18">
        <v>0.0</v>
      </c>
      <c r="H569" s="18">
        <v>11883.0</v>
      </c>
      <c r="I569" s="18">
        <v>0.0</v>
      </c>
      <c r="J569" s="18">
        <v>117.0397</v>
      </c>
      <c r="K569" s="18">
        <v>116.2791</v>
      </c>
      <c r="L569" s="18">
        <v>121.9135</v>
      </c>
      <c r="M569" s="18">
        <v>67.68151</v>
      </c>
      <c r="N569" s="18">
        <v>0.582061</v>
      </c>
      <c r="O569" s="18">
        <v>1.370765</v>
      </c>
      <c r="P569" s="18">
        <v>1.896268</v>
      </c>
      <c r="Q569" s="18">
        <v>4.802274</v>
      </c>
      <c r="R569" s="18">
        <v>9.449261</v>
      </c>
      <c r="S569" s="18">
        <v>12.05637</v>
      </c>
      <c r="T569" s="18">
        <v>1.370765</v>
      </c>
      <c r="U569" s="18">
        <v>1.896268</v>
      </c>
      <c r="V569" s="18">
        <v>4.802274</v>
      </c>
      <c r="W569" s="18">
        <v>9.449261</v>
      </c>
      <c r="X569" s="18">
        <v>12.05637</v>
      </c>
      <c r="Y569" s="18">
        <v>12.9199</v>
      </c>
      <c r="Z569" s="18">
        <v>5.847444</v>
      </c>
      <c r="AA569" s="18">
        <v>10.32607</v>
      </c>
      <c r="AB569" s="18">
        <v>8.389821</v>
      </c>
      <c r="AC569" s="18">
        <v>6.506259</v>
      </c>
      <c r="AD569" s="18">
        <v>4.3807</v>
      </c>
      <c r="AE569" s="18">
        <v>4.802274</v>
      </c>
      <c r="AF569" s="18">
        <v>8.807742</v>
      </c>
      <c r="AG569" s="18">
        <v>5.437256</v>
      </c>
      <c r="AH569" s="18">
        <v>1.737923</v>
      </c>
      <c r="AI569" s="18">
        <v>5.658116</v>
      </c>
      <c r="AJ569" s="18">
        <v>5.94056</v>
      </c>
      <c r="AK569" s="18">
        <v>3.962002</v>
      </c>
      <c r="AL569" s="19" t="s">
        <v>58</v>
      </c>
      <c r="AM569" s="19"/>
      <c r="AN569" s="19"/>
      <c r="AO569" s="19"/>
      <c r="AP569" s="19"/>
      <c r="AQ569" s="19"/>
    </row>
    <row r="570" hidden="1">
      <c r="A570" s="22" t="s">
        <v>897</v>
      </c>
      <c r="B570" s="22" t="s">
        <v>929</v>
      </c>
      <c r="C570" s="22" t="s">
        <v>888</v>
      </c>
      <c r="D570" s="22" t="s">
        <v>926</v>
      </c>
      <c r="E570" s="22" t="s">
        <v>75</v>
      </c>
      <c r="F570" s="18">
        <v>4.0</v>
      </c>
      <c r="G570" s="18">
        <v>0.0</v>
      </c>
      <c r="H570" s="18">
        <v>1975.0</v>
      </c>
      <c r="I570" s="18">
        <v>0.0</v>
      </c>
      <c r="J570" s="18">
        <v>18.98488</v>
      </c>
      <c r="K570" s="18">
        <v>16.74778</v>
      </c>
      <c r="L570" s="18">
        <v>15.59346</v>
      </c>
      <c r="M570" s="18">
        <v>8.144018</v>
      </c>
      <c r="N570" s="18">
        <v>0.486274</v>
      </c>
      <c r="O570" s="18">
        <v>0.0</v>
      </c>
      <c r="P570" s="18">
        <v>0.0</v>
      </c>
      <c r="Q570" s="18">
        <v>3.718719</v>
      </c>
      <c r="R570" s="18">
        <v>4.885043</v>
      </c>
      <c r="S570" s="18">
        <v>4.885043</v>
      </c>
      <c r="T570" s="18">
        <v>3.718719</v>
      </c>
      <c r="U570" s="18">
        <v>3.718719</v>
      </c>
      <c r="V570" s="18">
        <v>3.718719</v>
      </c>
      <c r="W570" s="18">
        <v>4.885043</v>
      </c>
      <c r="X570" s="18">
        <v>8.144018</v>
      </c>
      <c r="Y570" s="18">
        <v>4.186945</v>
      </c>
      <c r="Z570" s="18">
        <v>5.847444</v>
      </c>
      <c r="AA570" s="18">
        <v>10.32607</v>
      </c>
      <c r="AB570" s="18">
        <v>8.389821</v>
      </c>
      <c r="AC570" s="18">
        <v>6.506259</v>
      </c>
      <c r="AD570" s="18">
        <v>3.718719</v>
      </c>
      <c r="AE570" s="18">
        <v>4.26358</v>
      </c>
      <c r="AF570" s="18">
        <v>8.713984</v>
      </c>
      <c r="AG570" s="18">
        <v>8.501264</v>
      </c>
      <c r="AH570" s="18">
        <v>1.737923</v>
      </c>
      <c r="AI570" s="18">
        <v>5.658116</v>
      </c>
      <c r="AJ570" s="18">
        <v>5.94056</v>
      </c>
      <c r="AK570" s="18">
        <v>3.962002</v>
      </c>
      <c r="AL570" s="19" t="s">
        <v>58</v>
      </c>
      <c r="AM570" s="19"/>
      <c r="AN570" s="19"/>
      <c r="AO570" s="19"/>
      <c r="AP570" s="19"/>
      <c r="AQ570" s="19"/>
    </row>
    <row r="571" hidden="1">
      <c r="A571" s="22" t="s">
        <v>899</v>
      </c>
      <c r="B571" s="22" t="s">
        <v>930</v>
      </c>
      <c r="C571" s="22" t="s">
        <v>888</v>
      </c>
      <c r="D571" s="22" t="s">
        <v>926</v>
      </c>
      <c r="E571" s="22" t="s">
        <v>60</v>
      </c>
      <c r="F571" s="18">
        <v>1.0</v>
      </c>
      <c r="G571" s="18">
        <v>0.0</v>
      </c>
      <c r="H571" s="18">
        <v>259.0</v>
      </c>
      <c r="I571" s="18">
        <v>0.0</v>
      </c>
      <c r="J571" s="18">
        <v>3.147103</v>
      </c>
      <c r="K571" s="18">
        <v>2.583865</v>
      </c>
      <c r="L571" s="18">
        <v>2.226383</v>
      </c>
      <c r="M571" s="18">
        <v>2.583865</v>
      </c>
      <c r="N571" s="18">
        <v>1.0</v>
      </c>
      <c r="O571" s="18">
        <v>0.0</v>
      </c>
      <c r="P571" s="18">
        <v>0.0</v>
      </c>
      <c r="Q571" s="18">
        <v>0.0</v>
      </c>
      <c r="R571" s="18">
        <v>2.583865</v>
      </c>
      <c r="S571" s="18">
        <v>2.583865</v>
      </c>
      <c r="T571" s="18">
        <v>2.583865</v>
      </c>
      <c r="U571" s="18">
        <v>2.583865</v>
      </c>
      <c r="V571" s="18">
        <v>2.583865</v>
      </c>
      <c r="W571" s="18">
        <v>2.583865</v>
      </c>
      <c r="X571" s="18">
        <v>2.583865</v>
      </c>
      <c r="Y571" s="18">
        <v>1.291933</v>
      </c>
      <c r="Z571" s="18">
        <v>5.847444</v>
      </c>
      <c r="AA571" s="18">
        <v>10.32607</v>
      </c>
      <c r="AB571" s="18">
        <v>8.389821</v>
      </c>
      <c r="AC571" s="18">
        <v>6.506259</v>
      </c>
      <c r="AD571" s="18">
        <v>3.016419</v>
      </c>
      <c r="AE571" s="18">
        <v>3.174701</v>
      </c>
      <c r="AF571" s="18">
        <v>4.012539</v>
      </c>
      <c r="AG571" s="18">
        <v>3.72568</v>
      </c>
      <c r="AH571" s="18">
        <v>1.737923</v>
      </c>
      <c r="AI571" s="18">
        <v>5.658116</v>
      </c>
      <c r="AJ571" s="18">
        <v>5.94056</v>
      </c>
      <c r="AK571" s="18">
        <v>3.962002</v>
      </c>
      <c r="AL571" s="19" t="s">
        <v>58</v>
      </c>
      <c r="AM571" s="19"/>
      <c r="AN571" s="19"/>
      <c r="AO571" s="19"/>
      <c r="AP571" s="19"/>
      <c r="AQ571" s="19"/>
    </row>
    <row r="572" hidden="1">
      <c r="A572" s="22" t="s">
        <v>901</v>
      </c>
      <c r="B572" s="22" t="s">
        <v>931</v>
      </c>
      <c r="C572" s="22" t="s">
        <v>888</v>
      </c>
      <c r="D572" s="22" t="s">
        <v>926</v>
      </c>
      <c r="E572" s="20">
        <v>46300.0</v>
      </c>
      <c r="F572" s="18">
        <v>15.0</v>
      </c>
      <c r="G572" s="18">
        <v>0.0</v>
      </c>
      <c r="H572" s="18">
        <v>17632.0</v>
      </c>
      <c r="I572" s="18">
        <v>0.0</v>
      </c>
      <c r="J572" s="18">
        <v>234.6039</v>
      </c>
      <c r="K572" s="18">
        <v>229.9153</v>
      </c>
      <c r="L572" s="18">
        <v>237.1572</v>
      </c>
      <c r="M572" s="18">
        <v>138.6956</v>
      </c>
      <c r="N572" s="18">
        <v>0.603247</v>
      </c>
      <c r="O572" s="18">
        <v>0.0</v>
      </c>
      <c r="P572" s="18">
        <v>0.0</v>
      </c>
      <c r="Q572" s="18">
        <v>0.464286</v>
      </c>
      <c r="R572" s="18">
        <v>7.565316</v>
      </c>
      <c r="S572" s="18">
        <v>17.19081</v>
      </c>
      <c r="T572" s="18">
        <v>4.312305</v>
      </c>
      <c r="U572" s="18">
        <v>6.568407</v>
      </c>
      <c r="V572" s="18">
        <v>7.565316</v>
      </c>
      <c r="W572" s="18">
        <v>11.14512</v>
      </c>
      <c r="X572" s="18">
        <v>18.28006</v>
      </c>
      <c r="Y572" s="18">
        <v>11.49576</v>
      </c>
      <c r="Z572" s="18">
        <v>5.847444</v>
      </c>
      <c r="AA572" s="18">
        <v>10.32607</v>
      </c>
      <c r="AB572" s="18">
        <v>8.389821</v>
      </c>
      <c r="AC572" s="18">
        <v>6.506259</v>
      </c>
      <c r="AD572" s="18">
        <v>6.712877</v>
      </c>
      <c r="AE572" s="18">
        <v>17.19081</v>
      </c>
      <c r="AF572" s="18">
        <v>12.45708</v>
      </c>
      <c r="AG572" s="18">
        <v>11.04455</v>
      </c>
      <c r="AH572" s="18">
        <v>1.737923</v>
      </c>
      <c r="AI572" s="18">
        <v>5.658116</v>
      </c>
      <c r="AJ572" s="18">
        <v>5.94056</v>
      </c>
      <c r="AK572" s="18">
        <v>3.962002</v>
      </c>
      <c r="AL572" s="19" t="s">
        <v>58</v>
      </c>
      <c r="AM572" s="19"/>
      <c r="AN572" s="19"/>
      <c r="AO572" s="19"/>
      <c r="AP572" s="19"/>
      <c r="AQ572" s="19"/>
    </row>
    <row r="573" hidden="1">
      <c r="A573" s="22" t="s">
        <v>886</v>
      </c>
      <c r="B573" s="22" t="s">
        <v>932</v>
      </c>
      <c r="C573" s="22" t="s">
        <v>888</v>
      </c>
      <c r="D573" s="22" t="s">
        <v>926</v>
      </c>
      <c r="E573" s="22" t="s">
        <v>62</v>
      </c>
      <c r="F573" s="18">
        <v>12.0</v>
      </c>
      <c r="G573" s="18">
        <v>12.0</v>
      </c>
      <c r="H573" s="18">
        <v>659.0</v>
      </c>
      <c r="I573" s="18">
        <v>659.0</v>
      </c>
      <c r="J573" s="18">
        <v>0.0</v>
      </c>
      <c r="K573" s="18">
        <v>0.0</v>
      </c>
      <c r="L573" s="18">
        <v>0.0</v>
      </c>
      <c r="M573" s="18">
        <v>0.0</v>
      </c>
      <c r="N573" s="18">
        <v>0.0</v>
      </c>
      <c r="O573" s="18">
        <v>0.0</v>
      </c>
      <c r="P573" s="18">
        <v>0.0</v>
      </c>
      <c r="Q573" s="18">
        <v>0.0</v>
      </c>
      <c r="R573" s="18">
        <v>0.0</v>
      </c>
      <c r="S573" s="18">
        <v>0.0</v>
      </c>
      <c r="T573" s="18">
        <v>0.0</v>
      </c>
      <c r="U573" s="18">
        <v>0.0</v>
      </c>
      <c r="V573" s="18">
        <v>0.0</v>
      </c>
      <c r="W573" s="18">
        <v>0.0</v>
      </c>
      <c r="X573" s="18">
        <v>0.0</v>
      </c>
      <c r="Y573" s="18">
        <v>0.0</v>
      </c>
      <c r="Z573" s="18">
        <v>5.847444</v>
      </c>
      <c r="AA573" s="18">
        <v>10.32607</v>
      </c>
      <c r="AB573" s="18">
        <v>8.389821</v>
      </c>
      <c r="AC573" s="18">
        <v>6.506259</v>
      </c>
      <c r="AD573" s="18">
        <v>0.0</v>
      </c>
      <c r="AE573" s="18">
        <v>0.0</v>
      </c>
      <c r="AF573" s="18">
        <v>0.0</v>
      </c>
      <c r="AG573" s="18">
        <v>0.0</v>
      </c>
      <c r="AH573" s="18">
        <v>1.737923</v>
      </c>
      <c r="AI573" s="18">
        <v>5.658116</v>
      </c>
      <c r="AJ573" s="18">
        <v>5.94056</v>
      </c>
      <c r="AK573" s="18">
        <v>3.962002</v>
      </c>
      <c r="AL573" s="19" t="s">
        <v>58</v>
      </c>
      <c r="AM573" s="19"/>
      <c r="AN573" s="19"/>
      <c r="AO573" s="19"/>
      <c r="AP573" s="19"/>
      <c r="AQ573" s="19"/>
    </row>
    <row r="574" hidden="1">
      <c r="A574" s="22" t="s">
        <v>886</v>
      </c>
      <c r="B574" s="22" t="s">
        <v>933</v>
      </c>
      <c r="C574" s="22" t="s">
        <v>888</v>
      </c>
      <c r="D574" s="22" t="s">
        <v>934</v>
      </c>
      <c r="E574" s="22" t="s">
        <v>62</v>
      </c>
      <c r="F574" s="18">
        <v>0.0</v>
      </c>
      <c r="G574" s="18">
        <v>0.0</v>
      </c>
      <c r="H574" s="18">
        <v>0.0</v>
      </c>
      <c r="I574" s="18">
        <v>0.0</v>
      </c>
      <c r="J574" s="18">
        <v>0.0</v>
      </c>
      <c r="K574" s="18">
        <v>0.0</v>
      </c>
      <c r="L574" s="18">
        <v>0.0</v>
      </c>
      <c r="M574" s="18">
        <v>0.0</v>
      </c>
      <c r="N574" s="18">
        <v>0.0</v>
      </c>
      <c r="O574" s="18">
        <v>0.0</v>
      </c>
      <c r="P574" s="18">
        <v>0.0</v>
      </c>
      <c r="Q574" s="18">
        <v>0.0</v>
      </c>
      <c r="R574" s="18">
        <v>0.0</v>
      </c>
      <c r="S574" s="18">
        <v>0.0</v>
      </c>
      <c r="T574" s="18">
        <v>0.0</v>
      </c>
      <c r="U574" s="18">
        <v>0.0</v>
      </c>
      <c r="V574" s="18">
        <v>0.0</v>
      </c>
      <c r="W574" s="18">
        <v>0.0</v>
      </c>
      <c r="X574" s="18">
        <v>0.0</v>
      </c>
      <c r="Y574" s="18">
        <v>0.0</v>
      </c>
      <c r="Z574" s="18">
        <v>0.0</v>
      </c>
      <c r="AA574" s="18">
        <v>0.0</v>
      </c>
      <c r="AB574" s="18">
        <v>0.0</v>
      </c>
      <c r="AC574" s="18">
        <v>0.0</v>
      </c>
      <c r="AD574" s="18">
        <v>0.0</v>
      </c>
      <c r="AE574" s="18">
        <v>0.0</v>
      </c>
      <c r="AF574" s="18">
        <v>0.0</v>
      </c>
      <c r="AG574" s="18">
        <v>0.0</v>
      </c>
      <c r="AH574" s="18">
        <v>1.737923</v>
      </c>
      <c r="AI574" s="18">
        <v>5.658116</v>
      </c>
      <c r="AJ574" s="18">
        <v>5.94056</v>
      </c>
      <c r="AK574" s="18">
        <v>3.962002</v>
      </c>
      <c r="AL574" s="19" t="s">
        <v>58</v>
      </c>
      <c r="AM574" s="19"/>
      <c r="AN574" s="19"/>
      <c r="AO574" s="19"/>
      <c r="AP574" s="19"/>
      <c r="AQ574" s="19"/>
    </row>
    <row r="575" hidden="1">
      <c r="A575" s="22" t="s">
        <v>959</v>
      </c>
      <c r="B575" s="22" t="s">
        <v>973</v>
      </c>
      <c r="C575" s="22" t="s">
        <v>961</v>
      </c>
      <c r="D575" s="22" t="s">
        <v>974</v>
      </c>
      <c r="E575" s="22" t="s">
        <v>88</v>
      </c>
      <c r="F575" s="18">
        <v>9.0</v>
      </c>
      <c r="G575" s="18">
        <v>0.0</v>
      </c>
      <c r="H575" s="18">
        <v>31167.0</v>
      </c>
      <c r="I575" s="18">
        <v>0.0</v>
      </c>
      <c r="J575" s="18">
        <v>5007.03</v>
      </c>
      <c r="K575" s="18">
        <v>5013.777</v>
      </c>
      <c r="L575" s="18">
        <v>4792.957</v>
      </c>
      <c r="M575" s="18">
        <v>3453.754</v>
      </c>
      <c r="N575" s="18">
        <v>0.688853</v>
      </c>
      <c r="O575" s="18">
        <v>52.20521</v>
      </c>
      <c r="P575" s="18">
        <v>55.8071</v>
      </c>
      <c r="Q575" s="18">
        <v>60.54846</v>
      </c>
      <c r="R575" s="18">
        <v>340.3357</v>
      </c>
      <c r="S575" s="18">
        <v>535.1189</v>
      </c>
      <c r="T575" s="18">
        <v>52.20521</v>
      </c>
      <c r="U575" s="18">
        <v>55.8071</v>
      </c>
      <c r="V575" s="18">
        <v>60.54846</v>
      </c>
      <c r="W575" s="18">
        <v>340.3357</v>
      </c>
      <c r="X575" s="18">
        <v>535.1189</v>
      </c>
      <c r="Y575" s="18">
        <v>557.0864</v>
      </c>
      <c r="Z575" s="18">
        <v>0.0</v>
      </c>
      <c r="AA575" s="18">
        <v>76.20304</v>
      </c>
      <c r="AB575" s="18">
        <v>72.47194</v>
      </c>
      <c r="AC575" s="18">
        <v>66.66543</v>
      </c>
      <c r="AD575" s="18">
        <v>152.3996</v>
      </c>
      <c r="AE575" s="18">
        <v>164.034</v>
      </c>
      <c r="AF575" s="18">
        <v>324.3883</v>
      </c>
      <c r="AG575" s="18">
        <v>308.5359</v>
      </c>
      <c r="AH575" s="18">
        <v>0.0</v>
      </c>
      <c r="AI575" s="18">
        <v>69.54731</v>
      </c>
      <c r="AJ575" s="18">
        <v>66.56563</v>
      </c>
      <c r="AK575" s="18">
        <v>50.68415</v>
      </c>
      <c r="AL575" s="19" t="s">
        <v>58</v>
      </c>
      <c r="AM575" s="19"/>
      <c r="AN575" s="19"/>
      <c r="AO575" s="19"/>
      <c r="AP575" s="19"/>
      <c r="AQ575" s="19"/>
    </row>
    <row r="576" hidden="1">
      <c r="A576" s="22" t="s">
        <v>963</v>
      </c>
      <c r="B576" s="22" t="s">
        <v>975</v>
      </c>
      <c r="C576" s="22" t="s">
        <v>961</v>
      </c>
      <c r="D576" s="22" t="s">
        <v>974</v>
      </c>
      <c r="E576" s="17">
        <v>46310.0</v>
      </c>
      <c r="F576" s="18">
        <v>24.0</v>
      </c>
      <c r="G576" s="18">
        <v>0.0</v>
      </c>
      <c r="H576" s="18">
        <v>23405.0</v>
      </c>
      <c r="I576" s="18">
        <v>0.0</v>
      </c>
      <c r="J576" s="18">
        <v>4095.6</v>
      </c>
      <c r="K576" s="18">
        <v>4089.059</v>
      </c>
      <c r="L576" s="18">
        <v>4051.167</v>
      </c>
      <c r="M576" s="18">
        <v>2915.536</v>
      </c>
      <c r="N576" s="18">
        <v>0.713009</v>
      </c>
      <c r="O576" s="18">
        <v>0.0</v>
      </c>
      <c r="P576" s="18">
        <v>28.32315</v>
      </c>
      <c r="Q576" s="18">
        <v>39.65151</v>
      </c>
      <c r="R576" s="18">
        <v>76.20304</v>
      </c>
      <c r="S576" s="18">
        <v>177.232</v>
      </c>
      <c r="T576" s="18">
        <v>33.71435</v>
      </c>
      <c r="U576" s="18">
        <v>52.16156</v>
      </c>
      <c r="V576" s="18">
        <v>54.02756</v>
      </c>
      <c r="W576" s="18">
        <v>94.91287</v>
      </c>
      <c r="X576" s="18">
        <v>192.3285</v>
      </c>
      <c r="Y576" s="18">
        <v>177.7852</v>
      </c>
      <c r="Z576" s="18">
        <v>0.0</v>
      </c>
      <c r="AA576" s="18">
        <v>76.20304</v>
      </c>
      <c r="AB576" s="18">
        <v>72.47194</v>
      </c>
      <c r="AC576" s="18">
        <v>66.66543</v>
      </c>
      <c r="AD576" s="18">
        <v>54.02756</v>
      </c>
      <c r="AE576" s="18">
        <v>76.20304</v>
      </c>
      <c r="AF576" s="18">
        <v>124.2927</v>
      </c>
      <c r="AG576" s="18">
        <v>89.10962</v>
      </c>
      <c r="AH576" s="18">
        <v>0.0</v>
      </c>
      <c r="AI576" s="18">
        <v>69.54731</v>
      </c>
      <c r="AJ576" s="18">
        <v>66.56563</v>
      </c>
      <c r="AK576" s="18">
        <v>50.68415</v>
      </c>
      <c r="AL576" s="19" t="s">
        <v>58</v>
      </c>
      <c r="AM576" s="19"/>
      <c r="AN576" s="19"/>
      <c r="AO576" s="19"/>
      <c r="AP576" s="19"/>
      <c r="AQ576" s="19"/>
    </row>
    <row r="577" hidden="1">
      <c r="A577" s="22" t="s">
        <v>965</v>
      </c>
      <c r="B577" s="22" t="s">
        <v>976</v>
      </c>
      <c r="C577" s="22" t="s">
        <v>961</v>
      </c>
      <c r="D577" s="22" t="s">
        <v>974</v>
      </c>
      <c r="E577" s="22" t="s">
        <v>72</v>
      </c>
      <c r="F577" s="18">
        <v>17.0</v>
      </c>
      <c r="G577" s="18">
        <v>0.0</v>
      </c>
      <c r="H577" s="18">
        <v>5192.0</v>
      </c>
      <c r="I577" s="18">
        <v>0.0</v>
      </c>
      <c r="J577" s="18">
        <v>937.4822</v>
      </c>
      <c r="K577" s="18">
        <v>1013.683</v>
      </c>
      <c r="L577" s="18">
        <v>1039.994</v>
      </c>
      <c r="M577" s="18">
        <v>567.4978</v>
      </c>
      <c r="N577" s="18">
        <v>0.559838</v>
      </c>
      <c r="O577" s="18">
        <v>0.0</v>
      </c>
      <c r="P577" s="18">
        <v>0.0</v>
      </c>
      <c r="Q577" s="18">
        <v>7.07565</v>
      </c>
      <c r="R577" s="18">
        <v>41.68665</v>
      </c>
      <c r="S577" s="18">
        <v>85.15865</v>
      </c>
      <c r="T577" s="18">
        <v>11.17966</v>
      </c>
      <c r="U577" s="18">
        <v>20.70741</v>
      </c>
      <c r="V577" s="18">
        <v>41.68665</v>
      </c>
      <c r="W577" s="18">
        <v>62.47344</v>
      </c>
      <c r="X577" s="18">
        <v>91.8042</v>
      </c>
      <c r="Y577" s="18">
        <v>50.68415</v>
      </c>
      <c r="Z577" s="18">
        <v>0.0</v>
      </c>
      <c r="AA577" s="18">
        <v>76.20304</v>
      </c>
      <c r="AB577" s="18">
        <v>72.47194</v>
      </c>
      <c r="AC577" s="18">
        <v>66.66543</v>
      </c>
      <c r="AD577" s="18">
        <v>23.98184</v>
      </c>
      <c r="AE577" s="18">
        <v>41.68665</v>
      </c>
      <c r="AF577" s="18">
        <v>41.28899</v>
      </c>
      <c r="AG577" s="18">
        <v>50.68415</v>
      </c>
      <c r="AH577" s="18">
        <v>0.0</v>
      </c>
      <c r="AI577" s="18">
        <v>69.54731</v>
      </c>
      <c r="AJ577" s="18">
        <v>66.56563</v>
      </c>
      <c r="AK577" s="18">
        <v>50.68415</v>
      </c>
      <c r="AL577" s="19" t="s">
        <v>58</v>
      </c>
      <c r="AM577" s="19"/>
      <c r="AN577" s="19"/>
      <c r="AO577" s="19"/>
      <c r="AP577" s="19"/>
      <c r="AQ577" s="19"/>
    </row>
    <row r="578" hidden="1">
      <c r="A578" s="22" t="s">
        <v>977</v>
      </c>
      <c r="B578" s="22" t="s">
        <v>978</v>
      </c>
      <c r="C578" s="22" t="s">
        <v>961</v>
      </c>
      <c r="D578" s="22" t="s">
        <v>974</v>
      </c>
      <c r="E578" s="22" t="s">
        <v>75</v>
      </c>
      <c r="F578" s="18">
        <v>12.0</v>
      </c>
      <c r="G578" s="18">
        <v>0.0</v>
      </c>
      <c r="H578" s="18">
        <v>1407.0</v>
      </c>
      <c r="I578" s="18">
        <v>0.0</v>
      </c>
      <c r="J578" s="18">
        <v>256.8496</v>
      </c>
      <c r="K578" s="18">
        <v>255.7837</v>
      </c>
      <c r="L578" s="18">
        <v>234.8489</v>
      </c>
      <c r="M578" s="18">
        <v>181.8701</v>
      </c>
      <c r="N578" s="18">
        <v>0.711031</v>
      </c>
      <c r="O578" s="18">
        <v>7.231997</v>
      </c>
      <c r="P578" s="18">
        <v>7.686833</v>
      </c>
      <c r="Q578" s="18">
        <v>9.173118</v>
      </c>
      <c r="R578" s="18">
        <v>11.22603</v>
      </c>
      <c r="S578" s="18">
        <v>29.3388</v>
      </c>
      <c r="T578" s="18">
        <v>7.231997</v>
      </c>
      <c r="U578" s="18">
        <v>7.686833</v>
      </c>
      <c r="V578" s="18">
        <v>9.173118</v>
      </c>
      <c r="W578" s="18">
        <v>11.22603</v>
      </c>
      <c r="X578" s="18">
        <v>29.3388</v>
      </c>
      <c r="Y578" s="18">
        <v>31.97296</v>
      </c>
      <c r="Z578" s="18">
        <v>0.0</v>
      </c>
      <c r="AA578" s="18">
        <v>76.20304</v>
      </c>
      <c r="AB578" s="18">
        <v>72.47194</v>
      </c>
      <c r="AC578" s="18">
        <v>66.66543</v>
      </c>
      <c r="AD578" s="18">
        <v>9.256847</v>
      </c>
      <c r="AE578" s="18">
        <v>11.22603</v>
      </c>
      <c r="AF578" s="18">
        <v>28.42041</v>
      </c>
      <c r="AG578" s="18">
        <v>0.0</v>
      </c>
      <c r="AH578" s="18">
        <v>0.0</v>
      </c>
      <c r="AI578" s="18">
        <v>69.54731</v>
      </c>
      <c r="AJ578" s="18">
        <v>66.56563</v>
      </c>
      <c r="AK578" s="18">
        <v>50.68415</v>
      </c>
      <c r="AL578" s="19" t="s">
        <v>58</v>
      </c>
      <c r="AM578" s="19"/>
      <c r="AN578" s="19"/>
      <c r="AO578" s="19"/>
      <c r="AP578" s="19"/>
      <c r="AQ578" s="19"/>
    </row>
    <row r="579" hidden="1">
      <c r="A579" s="22" t="s">
        <v>979</v>
      </c>
      <c r="B579" s="22" t="s">
        <v>980</v>
      </c>
      <c r="C579" s="22" t="s">
        <v>961</v>
      </c>
      <c r="D579" s="22" t="s">
        <v>974</v>
      </c>
      <c r="E579" s="22" t="s">
        <v>60</v>
      </c>
      <c r="F579" s="18">
        <v>5.0</v>
      </c>
      <c r="G579" s="18">
        <v>0.0</v>
      </c>
      <c r="H579" s="18">
        <v>3225.0</v>
      </c>
      <c r="I579" s="18">
        <v>0.0</v>
      </c>
      <c r="J579" s="18">
        <v>441.384</v>
      </c>
      <c r="K579" s="18">
        <v>466.658</v>
      </c>
      <c r="L579" s="18">
        <v>464.8512</v>
      </c>
      <c r="M579" s="18">
        <v>444.8882</v>
      </c>
      <c r="N579" s="18">
        <v>0.95335</v>
      </c>
      <c r="O579" s="18">
        <v>0.0</v>
      </c>
      <c r="P579" s="18">
        <v>0.0</v>
      </c>
      <c r="Q579" s="18">
        <v>4.293271</v>
      </c>
      <c r="R579" s="18">
        <v>6.574108</v>
      </c>
      <c r="S579" s="18">
        <v>10.90238</v>
      </c>
      <c r="T579" s="18">
        <v>4.293271</v>
      </c>
      <c r="U579" s="18">
        <v>6.574108</v>
      </c>
      <c r="V579" s="18">
        <v>6.574108</v>
      </c>
      <c r="W579" s="18">
        <v>10.90238</v>
      </c>
      <c r="X579" s="18">
        <v>17.83344</v>
      </c>
      <c r="Y579" s="18">
        <v>66.66543</v>
      </c>
      <c r="Z579" s="18">
        <v>0.0</v>
      </c>
      <c r="AA579" s="18">
        <v>76.20304</v>
      </c>
      <c r="AB579" s="18">
        <v>72.47194</v>
      </c>
      <c r="AC579" s="18">
        <v>66.66543</v>
      </c>
      <c r="AD579" s="18">
        <v>6.574108</v>
      </c>
      <c r="AE579" s="18">
        <v>7.65119</v>
      </c>
      <c r="AF579" s="18">
        <v>43.88565</v>
      </c>
      <c r="AG579" s="18">
        <v>5.361398</v>
      </c>
      <c r="AH579" s="18">
        <v>0.0</v>
      </c>
      <c r="AI579" s="18">
        <v>69.54731</v>
      </c>
      <c r="AJ579" s="18">
        <v>66.56563</v>
      </c>
      <c r="AK579" s="18">
        <v>50.68415</v>
      </c>
      <c r="AL579" s="19" t="s">
        <v>58</v>
      </c>
      <c r="AM579" s="19"/>
      <c r="AN579" s="19"/>
      <c r="AO579" s="19"/>
      <c r="AP579" s="19"/>
      <c r="AQ579" s="19"/>
    </row>
    <row r="580" hidden="1">
      <c r="A580" s="22" t="s">
        <v>967</v>
      </c>
      <c r="B580" s="22" t="s">
        <v>981</v>
      </c>
      <c r="C580" s="22" t="s">
        <v>961</v>
      </c>
      <c r="D580" s="22" t="s">
        <v>974</v>
      </c>
      <c r="E580" s="20">
        <v>46300.0</v>
      </c>
      <c r="F580" s="18">
        <v>18.0</v>
      </c>
      <c r="G580" s="18">
        <v>0.0</v>
      </c>
      <c r="H580" s="18">
        <v>49913.0</v>
      </c>
      <c r="I580" s="18">
        <v>0.0</v>
      </c>
      <c r="J580" s="18">
        <v>6415.184</v>
      </c>
      <c r="K580" s="18">
        <v>6481.831</v>
      </c>
      <c r="L580" s="18">
        <v>6385.017</v>
      </c>
      <c r="M580" s="18">
        <v>4073.09</v>
      </c>
      <c r="N580" s="18">
        <v>0.628386</v>
      </c>
      <c r="O580" s="18">
        <v>25.51652</v>
      </c>
      <c r="P580" s="18">
        <v>35.85905</v>
      </c>
      <c r="Q580" s="18">
        <v>52.74015</v>
      </c>
      <c r="R580" s="18">
        <v>242.338</v>
      </c>
      <c r="S580" s="18">
        <v>486.381</v>
      </c>
      <c r="T580" s="18">
        <v>25.51652</v>
      </c>
      <c r="U580" s="18">
        <v>35.85905</v>
      </c>
      <c r="V580" s="18">
        <v>52.74015</v>
      </c>
      <c r="W580" s="18">
        <v>242.338</v>
      </c>
      <c r="X580" s="18">
        <v>486.381</v>
      </c>
      <c r="Y580" s="18">
        <v>381.2842</v>
      </c>
      <c r="Z580" s="18">
        <v>0.0</v>
      </c>
      <c r="AA580" s="18">
        <v>76.20304</v>
      </c>
      <c r="AB580" s="18">
        <v>72.47194</v>
      </c>
      <c r="AC580" s="18">
        <v>66.66543</v>
      </c>
      <c r="AD580" s="18">
        <v>63.04186</v>
      </c>
      <c r="AE580" s="18">
        <v>65.3816</v>
      </c>
      <c r="AF580" s="18">
        <v>146.9175</v>
      </c>
      <c r="AG580" s="18">
        <v>84.33592</v>
      </c>
      <c r="AH580" s="18">
        <v>0.0</v>
      </c>
      <c r="AI580" s="18">
        <v>69.54731</v>
      </c>
      <c r="AJ580" s="18">
        <v>66.56563</v>
      </c>
      <c r="AK580" s="18">
        <v>50.68415</v>
      </c>
      <c r="AL580" s="19" t="s">
        <v>58</v>
      </c>
      <c r="AM580" s="19"/>
      <c r="AN580" s="19"/>
      <c r="AO580" s="19"/>
      <c r="AP580" s="19"/>
      <c r="AQ580" s="19"/>
    </row>
    <row r="581" hidden="1">
      <c r="A581" s="22" t="s">
        <v>969</v>
      </c>
      <c r="B581" s="22" t="s">
        <v>982</v>
      </c>
      <c r="C581" s="22" t="s">
        <v>961</v>
      </c>
      <c r="D581" s="22" t="s">
        <v>974</v>
      </c>
      <c r="E581" s="22" t="s">
        <v>62</v>
      </c>
      <c r="F581" s="18">
        <v>1.0</v>
      </c>
      <c r="G581" s="18">
        <v>1.0</v>
      </c>
      <c r="H581" s="18">
        <v>44.0</v>
      </c>
      <c r="I581" s="18">
        <v>44.0</v>
      </c>
      <c r="J581" s="18">
        <v>0.0</v>
      </c>
      <c r="K581" s="18">
        <v>0.0</v>
      </c>
      <c r="L581" s="18">
        <v>0.0</v>
      </c>
      <c r="M581" s="18">
        <v>0.0</v>
      </c>
      <c r="N581" s="18">
        <v>0.0</v>
      </c>
      <c r="O581" s="18">
        <v>0.0</v>
      </c>
      <c r="P581" s="18">
        <v>0.0</v>
      </c>
      <c r="Q581" s="18">
        <v>0.0</v>
      </c>
      <c r="R581" s="18">
        <v>0.0</v>
      </c>
      <c r="S581" s="18">
        <v>0.0</v>
      </c>
      <c r="T581" s="18">
        <v>0.0</v>
      </c>
      <c r="U581" s="18">
        <v>0.0</v>
      </c>
      <c r="V581" s="18">
        <v>0.0</v>
      </c>
      <c r="W581" s="18">
        <v>0.0</v>
      </c>
      <c r="X581" s="18">
        <v>0.0</v>
      </c>
      <c r="Y581" s="18">
        <v>0.0</v>
      </c>
      <c r="Z581" s="18">
        <v>0.0</v>
      </c>
      <c r="AA581" s="18">
        <v>76.20304</v>
      </c>
      <c r="AB581" s="18">
        <v>72.47194</v>
      </c>
      <c r="AC581" s="18">
        <v>66.66543</v>
      </c>
      <c r="AD581" s="18">
        <v>0.0</v>
      </c>
      <c r="AE581" s="18">
        <v>0.0</v>
      </c>
      <c r="AF581" s="18">
        <v>0.0</v>
      </c>
      <c r="AG581" s="18">
        <v>0.0</v>
      </c>
      <c r="AH581" s="18">
        <v>0.0</v>
      </c>
      <c r="AI581" s="18">
        <v>69.54731</v>
      </c>
      <c r="AJ581" s="18">
        <v>66.56563</v>
      </c>
      <c r="AK581" s="18">
        <v>50.68415</v>
      </c>
      <c r="AL581" s="19" t="s">
        <v>58</v>
      </c>
      <c r="AM581" s="19"/>
      <c r="AN581" s="19"/>
      <c r="AO581" s="19"/>
      <c r="AP581" s="19"/>
      <c r="AQ581" s="19"/>
    </row>
    <row r="582" hidden="1">
      <c r="A582" s="22" t="s">
        <v>1003</v>
      </c>
      <c r="B582" s="22" t="s">
        <v>1012</v>
      </c>
      <c r="C582" s="22" t="s">
        <v>1004</v>
      </c>
      <c r="D582" s="22" t="s">
        <v>1013</v>
      </c>
      <c r="E582" s="22" t="s">
        <v>60</v>
      </c>
      <c r="F582" s="18">
        <v>9.0</v>
      </c>
      <c r="G582" s="18">
        <v>9.0</v>
      </c>
      <c r="H582" s="18">
        <v>192.0</v>
      </c>
      <c r="I582" s="18">
        <v>192.0</v>
      </c>
      <c r="J582" s="18">
        <v>0.0</v>
      </c>
      <c r="K582" s="18">
        <v>0.0</v>
      </c>
      <c r="L582" s="18">
        <v>0.0</v>
      </c>
      <c r="M582" s="18">
        <v>0.0</v>
      </c>
      <c r="N582" s="18">
        <v>0.0</v>
      </c>
      <c r="O582" s="18">
        <v>0.0</v>
      </c>
      <c r="P582" s="18">
        <v>0.0</v>
      </c>
      <c r="Q582" s="18">
        <v>0.0</v>
      </c>
      <c r="R582" s="18">
        <v>0.0</v>
      </c>
      <c r="S582" s="18">
        <v>0.0</v>
      </c>
      <c r="T582" s="18">
        <v>0.0</v>
      </c>
      <c r="U582" s="18">
        <v>0.0</v>
      </c>
      <c r="V582" s="18">
        <v>0.0</v>
      </c>
      <c r="W582" s="18">
        <v>0.0</v>
      </c>
      <c r="X582" s="18">
        <v>0.0</v>
      </c>
      <c r="Y582" s="18">
        <v>0.0</v>
      </c>
      <c r="Z582" s="18">
        <v>0.0</v>
      </c>
      <c r="AA582" s="18">
        <v>0.0</v>
      </c>
      <c r="AB582" s="18">
        <v>0.0</v>
      </c>
      <c r="AC582" s="18">
        <v>0.0</v>
      </c>
      <c r="AD582" s="18">
        <v>0.0</v>
      </c>
      <c r="AE582" s="18">
        <v>0.0</v>
      </c>
      <c r="AF582" s="18">
        <v>0.0</v>
      </c>
      <c r="AG582" s="18">
        <v>0.0</v>
      </c>
      <c r="AH582" s="18">
        <v>0.0</v>
      </c>
      <c r="AI582" s="18">
        <v>0.0</v>
      </c>
      <c r="AJ582" s="18">
        <v>0.0</v>
      </c>
      <c r="AK582" s="18">
        <v>0.0</v>
      </c>
      <c r="AL582" s="19" t="s">
        <v>58</v>
      </c>
      <c r="AM582" s="19"/>
      <c r="AN582" s="19"/>
      <c r="AO582" s="19"/>
      <c r="AP582" s="19"/>
      <c r="AQ582" s="19"/>
    </row>
    <row r="583" hidden="1">
      <c r="A583" s="22" t="s">
        <v>1005</v>
      </c>
      <c r="B583" s="22" t="s">
        <v>1014</v>
      </c>
      <c r="C583" s="22" t="s">
        <v>1004</v>
      </c>
      <c r="D583" s="22" t="s">
        <v>1013</v>
      </c>
      <c r="E583" s="22" t="s">
        <v>62</v>
      </c>
      <c r="F583" s="18">
        <v>4.0</v>
      </c>
      <c r="G583" s="18">
        <v>4.0</v>
      </c>
      <c r="H583" s="18">
        <v>64.0</v>
      </c>
      <c r="I583" s="18">
        <v>64.0</v>
      </c>
      <c r="J583" s="18">
        <v>0.0</v>
      </c>
      <c r="K583" s="18">
        <v>0.0</v>
      </c>
      <c r="L583" s="18">
        <v>0.0</v>
      </c>
      <c r="M583" s="18">
        <v>0.0</v>
      </c>
      <c r="N583" s="18">
        <v>0.0</v>
      </c>
      <c r="O583" s="18">
        <v>0.0</v>
      </c>
      <c r="P583" s="18">
        <v>0.0</v>
      </c>
      <c r="Q583" s="18">
        <v>0.0</v>
      </c>
      <c r="R583" s="18">
        <v>0.0</v>
      </c>
      <c r="S583" s="18">
        <v>0.0</v>
      </c>
      <c r="T583" s="18">
        <v>0.0</v>
      </c>
      <c r="U583" s="18">
        <v>0.0</v>
      </c>
      <c r="V583" s="18">
        <v>0.0</v>
      </c>
      <c r="W583" s="18">
        <v>0.0</v>
      </c>
      <c r="X583" s="18">
        <v>0.0</v>
      </c>
      <c r="Y583" s="18">
        <v>0.0</v>
      </c>
      <c r="Z583" s="18">
        <v>0.0</v>
      </c>
      <c r="AA583" s="18">
        <v>0.0</v>
      </c>
      <c r="AB583" s="18">
        <v>0.0</v>
      </c>
      <c r="AC583" s="18">
        <v>0.0</v>
      </c>
      <c r="AD583" s="18">
        <v>0.0</v>
      </c>
      <c r="AE583" s="18">
        <v>0.0</v>
      </c>
      <c r="AF583" s="18">
        <v>0.0</v>
      </c>
      <c r="AG583" s="18">
        <v>0.0</v>
      </c>
      <c r="AH583" s="18">
        <v>0.0</v>
      </c>
      <c r="AI583" s="18">
        <v>0.0</v>
      </c>
      <c r="AJ583" s="18">
        <v>0.0</v>
      </c>
      <c r="AK583" s="18">
        <v>0.0</v>
      </c>
      <c r="AL583" s="19" t="s">
        <v>58</v>
      </c>
      <c r="AM583" s="19"/>
      <c r="AN583" s="19"/>
      <c r="AO583" s="19"/>
      <c r="AP583" s="19"/>
      <c r="AQ583" s="19"/>
    </row>
    <row r="584" hidden="1">
      <c r="A584" s="22" t="s">
        <v>1490</v>
      </c>
      <c r="B584" s="22" t="s">
        <v>1500</v>
      </c>
      <c r="C584" s="22" t="s">
        <v>1488</v>
      </c>
      <c r="D584" s="22" t="s">
        <v>1501</v>
      </c>
      <c r="E584" s="17">
        <v>46310.0</v>
      </c>
      <c r="F584" s="18">
        <v>1.0</v>
      </c>
      <c r="G584" s="18">
        <v>0.0</v>
      </c>
      <c r="H584" s="18">
        <v>242.0</v>
      </c>
      <c r="I584" s="18">
        <v>0.0</v>
      </c>
      <c r="J584" s="18">
        <v>0.744589</v>
      </c>
      <c r="K584" s="18">
        <v>0.619577</v>
      </c>
      <c r="L584" s="18">
        <v>1.038289</v>
      </c>
      <c r="M584" s="18">
        <v>0.619577</v>
      </c>
      <c r="N584" s="18">
        <v>1.0</v>
      </c>
      <c r="O584" s="18">
        <v>0.619577</v>
      </c>
      <c r="P584" s="18">
        <v>0.619577</v>
      </c>
      <c r="Q584" s="18">
        <v>0.619577</v>
      </c>
      <c r="R584" s="18">
        <v>0.619577</v>
      </c>
      <c r="S584" s="18">
        <v>0.619577</v>
      </c>
      <c r="T584" s="18">
        <v>0.619577</v>
      </c>
      <c r="U584" s="18">
        <v>0.619577</v>
      </c>
      <c r="V584" s="18">
        <v>0.619577</v>
      </c>
      <c r="W584" s="18">
        <v>0.619577</v>
      </c>
      <c r="X584" s="18">
        <v>0.619577</v>
      </c>
      <c r="Y584" s="18">
        <v>0.619577</v>
      </c>
      <c r="Z584" s="18">
        <v>1.03908</v>
      </c>
      <c r="AA584" s="18">
        <v>3.064025</v>
      </c>
      <c r="AB584" s="18">
        <v>5.262509</v>
      </c>
      <c r="AC584" s="18">
        <v>5.27184</v>
      </c>
      <c r="AD584" s="18">
        <v>3.80198</v>
      </c>
      <c r="AE584" s="18">
        <v>3.948401</v>
      </c>
      <c r="AF584" s="18">
        <v>5.794647</v>
      </c>
      <c r="AG584" s="18">
        <v>3.099098</v>
      </c>
      <c r="AH584" s="18">
        <v>2.110728</v>
      </c>
      <c r="AI584" s="18">
        <v>3.093593</v>
      </c>
      <c r="AJ584" s="18">
        <v>4.970694</v>
      </c>
      <c r="AK584" s="18">
        <v>3.639938</v>
      </c>
      <c r="AL584" s="19" t="s">
        <v>58</v>
      </c>
      <c r="AM584" s="19"/>
      <c r="AN584" s="19"/>
      <c r="AO584" s="19"/>
      <c r="AP584" s="19"/>
      <c r="AQ584" s="19"/>
    </row>
    <row r="585" hidden="1">
      <c r="A585" s="22" t="s">
        <v>1492</v>
      </c>
      <c r="B585" s="22" t="s">
        <v>1502</v>
      </c>
      <c r="C585" s="22" t="s">
        <v>1488</v>
      </c>
      <c r="D585" s="22" t="s">
        <v>1501</v>
      </c>
      <c r="E585" s="22" t="s">
        <v>72</v>
      </c>
      <c r="F585" s="18">
        <v>4.0</v>
      </c>
      <c r="G585" s="18">
        <v>0.0</v>
      </c>
      <c r="H585" s="18">
        <v>5422.0</v>
      </c>
      <c r="I585" s="18">
        <v>0.0</v>
      </c>
      <c r="J585" s="18">
        <v>18.60271</v>
      </c>
      <c r="K585" s="18">
        <v>21.08736</v>
      </c>
      <c r="L585" s="18">
        <v>23.61862</v>
      </c>
      <c r="M585" s="18">
        <v>16.44305</v>
      </c>
      <c r="N585" s="18">
        <v>0.779759</v>
      </c>
      <c r="O585" s="18">
        <v>0.0</v>
      </c>
      <c r="P585" s="18">
        <v>0.0</v>
      </c>
      <c r="Q585" s="18">
        <v>0.445829</v>
      </c>
      <c r="R585" s="18">
        <v>4.198481</v>
      </c>
      <c r="S585" s="18">
        <v>4.198481</v>
      </c>
      <c r="T585" s="18">
        <v>0.445829</v>
      </c>
      <c r="U585" s="18">
        <v>0.445829</v>
      </c>
      <c r="V585" s="18">
        <v>0.445829</v>
      </c>
      <c r="W585" s="18">
        <v>4.198481</v>
      </c>
      <c r="X585" s="18">
        <v>16.44305</v>
      </c>
      <c r="Y585" s="18">
        <v>5.27184</v>
      </c>
      <c r="Z585" s="18">
        <v>1.03908</v>
      </c>
      <c r="AA585" s="18">
        <v>3.064025</v>
      </c>
      <c r="AB585" s="18">
        <v>5.262509</v>
      </c>
      <c r="AC585" s="18">
        <v>5.27184</v>
      </c>
      <c r="AD585" s="18">
        <v>3.127575</v>
      </c>
      <c r="AE585" s="18">
        <v>3.610875</v>
      </c>
      <c r="AF585" s="18">
        <v>5.061538</v>
      </c>
      <c r="AG585" s="18">
        <v>5.131139</v>
      </c>
      <c r="AH585" s="18">
        <v>2.110728</v>
      </c>
      <c r="AI585" s="18">
        <v>3.093593</v>
      </c>
      <c r="AJ585" s="18">
        <v>4.970694</v>
      </c>
      <c r="AK585" s="18">
        <v>3.639938</v>
      </c>
      <c r="AL585" s="19" t="s">
        <v>58</v>
      </c>
      <c r="AM585" s="19"/>
      <c r="AN585" s="19"/>
      <c r="AO585" s="19"/>
      <c r="AP585" s="19"/>
      <c r="AQ585" s="19"/>
    </row>
    <row r="586" hidden="1">
      <c r="A586" s="22" t="s">
        <v>1503</v>
      </c>
      <c r="B586" s="22" t="s">
        <v>1504</v>
      </c>
      <c r="C586" s="22" t="s">
        <v>1488</v>
      </c>
      <c r="D586" s="22" t="s">
        <v>1501</v>
      </c>
      <c r="E586" s="22" t="s">
        <v>75</v>
      </c>
      <c r="F586" s="18">
        <v>5.0</v>
      </c>
      <c r="G586" s="18">
        <v>0.0</v>
      </c>
      <c r="H586" s="18">
        <v>6008.0</v>
      </c>
      <c r="I586" s="18">
        <v>0.0</v>
      </c>
      <c r="J586" s="18">
        <v>43.84855</v>
      </c>
      <c r="K586" s="18">
        <v>43.85773</v>
      </c>
      <c r="L586" s="18">
        <v>43.35216</v>
      </c>
      <c r="M586" s="18">
        <v>18.29439</v>
      </c>
      <c r="N586" s="18">
        <v>0.41713</v>
      </c>
      <c r="O586" s="18">
        <v>2.625534</v>
      </c>
      <c r="P586" s="18">
        <v>2.729687</v>
      </c>
      <c r="Q586" s="18">
        <v>2.729687</v>
      </c>
      <c r="R586" s="18">
        <v>3.064025</v>
      </c>
      <c r="S586" s="18">
        <v>17.1441</v>
      </c>
      <c r="T586" s="18">
        <v>2.625534</v>
      </c>
      <c r="U586" s="18">
        <v>2.729687</v>
      </c>
      <c r="V586" s="18">
        <v>2.729687</v>
      </c>
      <c r="W586" s="18">
        <v>3.064025</v>
      </c>
      <c r="X586" s="18">
        <v>17.1441</v>
      </c>
      <c r="Y586" s="18">
        <v>8.771546</v>
      </c>
      <c r="Z586" s="18">
        <v>1.03908</v>
      </c>
      <c r="AA586" s="18">
        <v>3.064025</v>
      </c>
      <c r="AB586" s="18">
        <v>5.262509</v>
      </c>
      <c r="AC586" s="18">
        <v>5.27184</v>
      </c>
      <c r="AD586" s="18">
        <v>3.255734</v>
      </c>
      <c r="AE586" s="18">
        <v>3.255734</v>
      </c>
      <c r="AF586" s="18">
        <v>7.700168</v>
      </c>
      <c r="AG586" s="18">
        <v>2.127815</v>
      </c>
      <c r="AH586" s="18">
        <v>2.110728</v>
      </c>
      <c r="AI586" s="18">
        <v>3.093593</v>
      </c>
      <c r="AJ586" s="18">
        <v>4.970694</v>
      </c>
      <c r="AK586" s="18">
        <v>3.639938</v>
      </c>
      <c r="AL586" s="19" t="s">
        <v>58</v>
      </c>
      <c r="AM586" s="19"/>
      <c r="AN586" s="19"/>
      <c r="AO586" s="19"/>
      <c r="AP586" s="19"/>
      <c r="AQ586" s="19"/>
    </row>
    <row r="587" hidden="1">
      <c r="A587" s="22" t="s">
        <v>1494</v>
      </c>
      <c r="B587" s="22" t="s">
        <v>1505</v>
      </c>
      <c r="C587" s="22" t="s">
        <v>1488</v>
      </c>
      <c r="D587" s="22" t="s">
        <v>1501</v>
      </c>
      <c r="E587" s="22" t="s">
        <v>60</v>
      </c>
      <c r="F587" s="18">
        <v>10.0</v>
      </c>
      <c r="G587" s="18">
        <v>0.0</v>
      </c>
      <c r="H587" s="18">
        <v>10788.0</v>
      </c>
      <c r="I587" s="18">
        <v>0.0</v>
      </c>
      <c r="J587" s="18">
        <v>71.42903</v>
      </c>
      <c r="K587" s="18">
        <v>71.26057</v>
      </c>
      <c r="L587" s="18">
        <v>73.63286</v>
      </c>
      <c r="M587" s="18">
        <v>59.16045</v>
      </c>
      <c r="N587" s="18">
        <v>0.830199</v>
      </c>
      <c r="O587" s="18">
        <v>1.03908</v>
      </c>
      <c r="P587" s="18">
        <v>2.632202</v>
      </c>
      <c r="Q587" s="18">
        <v>2.632202</v>
      </c>
      <c r="R587" s="18">
        <v>5.374157</v>
      </c>
      <c r="S587" s="18">
        <v>10.07611</v>
      </c>
      <c r="T587" s="18">
        <v>1.03908</v>
      </c>
      <c r="U587" s="18">
        <v>2.632202</v>
      </c>
      <c r="V587" s="18">
        <v>2.632202</v>
      </c>
      <c r="W587" s="18">
        <v>5.374157</v>
      </c>
      <c r="X587" s="18">
        <v>10.07611</v>
      </c>
      <c r="Y587" s="18">
        <v>11.87676</v>
      </c>
      <c r="Z587" s="18">
        <v>1.03908</v>
      </c>
      <c r="AA587" s="18">
        <v>3.064025</v>
      </c>
      <c r="AB587" s="18">
        <v>5.262509</v>
      </c>
      <c r="AC587" s="18">
        <v>5.27184</v>
      </c>
      <c r="AD587" s="18">
        <v>1.833333</v>
      </c>
      <c r="AE587" s="18">
        <v>2.093934</v>
      </c>
      <c r="AF587" s="18">
        <v>4.05217</v>
      </c>
      <c r="AG587" s="18">
        <v>1.66461</v>
      </c>
      <c r="AH587" s="18">
        <v>2.110728</v>
      </c>
      <c r="AI587" s="18">
        <v>3.093593</v>
      </c>
      <c r="AJ587" s="18">
        <v>4.970694</v>
      </c>
      <c r="AK587" s="18">
        <v>3.639938</v>
      </c>
      <c r="AL587" s="19" t="s">
        <v>58</v>
      </c>
      <c r="AM587" s="19"/>
      <c r="AN587" s="19"/>
      <c r="AO587" s="19"/>
      <c r="AP587" s="19"/>
      <c r="AQ587" s="19"/>
    </row>
    <row r="588" hidden="1">
      <c r="A588" s="22" t="s">
        <v>1498</v>
      </c>
      <c r="B588" s="22" t="s">
        <v>1506</v>
      </c>
      <c r="C588" s="22" t="s">
        <v>1488</v>
      </c>
      <c r="D588" s="22" t="s">
        <v>1501</v>
      </c>
      <c r="E588" s="22" t="s">
        <v>62</v>
      </c>
      <c r="F588" s="18">
        <v>7.0</v>
      </c>
      <c r="G588" s="18">
        <v>7.0</v>
      </c>
      <c r="H588" s="18">
        <v>212.0</v>
      </c>
      <c r="I588" s="18">
        <v>212.0</v>
      </c>
      <c r="J588" s="18">
        <v>0.0</v>
      </c>
      <c r="K588" s="18">
        <v>0.0</v>
      </c>
      <c r="L588" s="18">
        <v>0.0</v>
      </c>
      <c r="M588" s="18">
        <v>0.0</v>
      </c>
      <c r="N588" s="18">
        <v>0.0</v>
      </c>
      <c r="O588" s="18">
        <v>0.0</v>
      </c>
      <c r="P588" s="18">
        <v>0.0</v>
      </c>
      <c r="Q588" s="18">
        <v>0.0</v>
      </c>
      <c r="R588" s="18">
        <v>0.0</v>
      </c>
      <c r="S588" s="18">
        <v>0.0</v>
      </c>
      <c r="T588" s="18">
        <v>0.0</v>
      </c>
      <c r="U588" s="18">
        <v>0.0</v>
      </c>
      <c r="V588" s="18">
        <v>0.0</v>
      </c>
      <c r="W588" s="18">
        <v>0.0</v>
      </c>
      <c r="X588" s="18">
        <v>0.0</v>
      </c>
      <c r="Y588" s="18">
        <v>0.0</v>
      </c>
      <c r="Z588" s="18">
        <v>1.03908</v>
      </c>
      <c r="AA588" s="18">
        <v>3.064025</v>
      </c>
      <c r="AB588" s="18">
        <v>5.262509</v>
      </c>
      <c r="AC588" s="18">
        <v>5.27184</v>
      </c>
      <c r="AD588" s="18">
        <v>0.0</v>
      </c>
      <c r="AE588" s="18">
        <v>0.0</v>
      </c>
      <c r="AF588" s="18">
        <v>0.0</v>
      </c>
      <c r="AG588" s="18">
        <v>0.0</v>
      </c>
      <c r="AH588" s="18">
        <v>2.110728</v>
      </c>
      <c r="AI588" s="18">
        <v>3.093593</v>
      </c>
      <c r="AJ588" s="18">
        <v>4.970694</v>
      </c>
      <c r="AK588" s="18">
        <v>3.639938</v>
      </c>
      <c r="AL588" s="19" t="s">
        <v>58</v>
      </c>
      <c r="AM588" s="19"/>
      <c r="AN588" s="19"/>
      <c r="AO588" s="19"/>
      <c r="AP588" s="19"/>
      <c r="AQ588" s="19"/>
    </row>
    <row r="589" hidden="1">
      <c r="A589" s="22" t="s">
        <v>1015</v>
      </c>
      <c r="B589" s="22" t="s">
        <v>1024</v>
      </c>
      <c r="C589" s="22" t="s">
        <v>1017</v>
      </c>
      <c r="D589" s="22" t="s">
        <v>1023</v>
      </c>
      <c r="E589" s="22" t="s">
        <v>60</v>
      </c>
      <c r="F589" s="18">
        <v>0.0</v>
      </c>
      <c r="G589" s="18">
        <v>0.0</v>
      </c>
      <c r="H589" s="18">
        <v>0.0</v>
      </c>
      <c r="I589" s="18">
        <v>0.0</v>
      </c>
      <c r="J589" s="18">
        <v>0.0</v>
      </c>
      <c r="K589" s="18">
        <v>0.0</v>
      </c>
      <c r="L589" s="18">
        <v>0.0</v>
      </c>
      <c r="M589" s="18">
        <v>0.0</v>
      </c>
      <c r="N589" s="18">
        <v>0.0</v>
      </c>
      <c r="O589" s="18">
        <v>0.0</v>
      </c>
      <c r="P589" s="18">
        <v>0.0</v>
      </c>
      <c r="Q589" s="18">
        <v>0.0</v>
      </c>
      <c r="R589" s="18">
        <v>0.0</v>
      </c>
      <c r="S589" s="18">
        <v>0.0</v>
      </c>
      <c r="T589" s="18">
        <v>0.0</v>
      </c>
      <c r="U589" s="18">
        <v>0.0</v>
      </c>
      <c r="V589" s="18">
        <v>0.0</v>
      </c>
      <c r="W589" s="18">
        <v>0.0</v>
      </c>
      <c r="X589" s="18">
        <v>0.0</v>
      </c>
      <c r="Y589" s="18">
        <v>0.0</v>
      </c>
      <c r="Z589" s="18">
        <v>0.0</v>
      </c>
      <c r="AA589" s="18">
        <v>0.0</v>
      </c>
      <c r="AB589" s="18">
        <v>0.0</v>
      </c>
      <c r="AC589" s="18">
        <v>0.0</v>
      </c>
      <c r="AD589" s="18">
        <v>0.0</v>
      </c>
      <c r="AE589" s="18">
        <v>0.0</v>
      </c>
      <c r="AF589" s="18">
        <v>0.0</v>
      </c>
      <c r="AG589" s="18">
        <v>0.0</v>
      </c>
      <c r="AH589" s="18">
        <v>0.0</v>
      </c>
      <c r="AI589" s="18">
        <v>0.0</v>
      </c>
      <c r="AJ589" s="18">
        <v>0.0</v>
      </c>
      <c r="AK589" s="18">
        <v>0.0</v>
      </c>
      <c r="AL589" s="19" t="s">
        <v>58</v>
      </c>
      <c r="AM589" s="19"/>
      <c r="AN589" s="19"/>
      <c r="AO589" s="19"/>
      <c r="AP589" s="19"/>
      <c r="AQ589" s="19"/>
    </row>
    <row r="590" hidden="1">
      <c r="A590" s="22" t="s">
        <v>1019</v>
      </c>
      <c r="B590" s="22" t="s">
        <v>1025</v>
      </c>
      <c r="C590" s="22" t="s">
        <v>1017</v>
      </c>
      <c r="D590" s="22" t="s">
        <v>1023</v>
      </c>
      <c r="E590" s="22" t="s">
        <v>62</v>
      </c>
      <c r="F590" s="18">
        <v>0.0</v>
      </c>
      <c r="G590" s="18">
        <v>0.0</v>
      </c>
      <c r="H590" s="18">
        <v>0.0</v>
      </c>
      <c r="I590" s="18">
        <v>0.0</v>
      </c>
      <c r="J590" s="18">
        <v>0.0</v>
      </c>
      <c r="K590" s="18">
        <v>0.0</v>
      </c>
      <c r="L590" s="18">
        <v>0.0</v>
      </c>
      <c r="M590" s="18">
        <v>0.0</v>
      </c>
      <c r="N590" s="18">
        <v>0.0</v>
      </c>
      <c r="O590" s="18">
        <v>0.0</v>
      </c>
      <c r="P590" s="18">
        <v>0.0</v>
      </c>
      <c r="Q590" s="18">
        <v>0.0</v>
      </c>
      <c r="R590" s="18">
        <v>0.0</v>
      </c>
      <c r="S590" s="18">
        <v>0.0</v>
      </c>
      <c r="T590" s="18">
        <v>0.0</v>
      </c>
      <c r="U590" s="18">
        <v>0.0</v>
      </c>
      <c r="V590" s="18">
        <v>0.0</v>
      </c>
      <c r="W590" s="18">
        <v>0.0</v>
      </c>
      <c r="X590" s="18">
        <v>0.0</v>
      </c>
      <c r="Y590" s="18">
        <v>0.0</v>
      </c>
      <c r="Z590" s="18">
        <v>0.0</v>
      </c>
      <c r="AA590" s="18">
        <v>0.0</v>
      </c>
      <c r="AB590" s="18">
        <v>0.0</v>
      </c>
      <c r="AC590" s="18">
        <v>0.0</v>
      </c>
      <c r="AD590" s="18">
        <v>0.0</v>
      </c>
      <c r="AE590" s="18">
        <v>0.0</v>
      </c>
      <c r="AF590" s="18">
        <v>0.0</v>
      </c>
      <c r="AG590" s="18">
        <v>0.0</v>
      </c>
      <c r="AH590" s="18">
        <v>0.0</v>
      </c>
      <c r="AI590" s="18">
        <v>0.0</v>
      </c>
      <c r="AJ590" s="18">
        <v>0.0</v>
      </c>
      <c r="AK590" s="18">
        <v>0.0</v>
      </c>
      <c r="AL590" s="19" t="s">
        <v>58</v>
      </c>
      <c r="AM590" s="19"/>
      <c r="AN590" s="19"/>
      <c r="AO590" s="19"/>
      <c r="AP590" s="19"/>
      <c r="AQ590" s="19"/>
    </row>
    <row r="591" hidden="1">
      <c r="A591" s="22" t="s">
        <v>1373</v>
      </c>
      <c r="B591" s="22" t="s">
        <v>1408</v>
      </c>
      <c r="C591" s="22" t="s">
        <v>1365</v>
      </c>
      <c r="D591" s="22" t="s">
        <v>1407</v>
      </c>
      <c r="E591" s="22" t="s">
        <v>60</v>
      </c>
      <c r="F591" s="18">
        <v>1.0</v>
      </c>
      <c r="G591" s="18">
        <v>0.0</v>
      </c>
      <c r="H591" s="18">
        <v>408.0</v>
      </c>
      <c r="I591" s="18">
        <v>0.0</v>
      </c>
      <c r="J591" s="18">
        <v>10.75837</v>
      </c>
      <c r="K591" s="18">
        <v>11.57689</v>
      </c>
      <c r="L591" s="18">
        <v>11.94897</v>
      </c>
      <c r="M591" s="18">
        <v>11.57689</v>
      </c>
      <c r="N591" s="18">
        <v>1.0</v>
      </c>
      <c r="O591" s="18">
        <v>11.57689</v>
      </c>
      <c r="P591" s="18">
        <v>11.57689</v>
      </c>
      <c r="Q591" s="18">
        <v>11.57689</v>
      </c>
      <c r="R591" s="18">
        <v>11.57689</v>
      </c>
      <c r="S591" s="18">
        <v>11.57689</v>
      </c>
      <c r="T591" s="18">
        <v>11.57689</v>
      </c>
      <c r="U591" s="18">
        <v>11.57689</v>
      </c>
      <c r="V591" s="18">
        <v>11.57689</v>
      </c>
      <c r="W591" s="18">
        <v>11.57689</v>
      </c>
      <c r="X591" s="18">
        <v>11.57689</v>
      </c>
      <c r="Y591" s="18">
        <v>11.57689</v>
      </c>
      <c r="Z591" s="18">
        <v>0.0</v>
      </c>
      <c r="AA591" s="18">
        <v>11.57689</v>
      </c>
      <c r="AB591" s="18">
        <v>2.315377</v>
      </c>
      <c r="AC591" s="18">
        <v>0.0</v>
      </c>
      <c r="AD591" s="18">
        <v>9.389763</v>
      </c>
      <c r="AE591" s="18">
        <v>11.57689</v>
      </c>
      <c r="AF591" s="18">
        <v>19.85229</v>
      </c>
      <c r="AG591" s="18">
        <v>18.80445</v>
      </c>
      <c r="AH591" s="18">
        <v>12.96834</v>
      </c>
      <c r="AI591" s="18">
        <v>35.5969</v>
      </c>
      <c r="AJ591" s="18">
        <v>41.99744</v>
      </c>
      <c r="AK591" s="18">
        <v>22.39051</v>
      </c>
      <c r="AL591" s="19" t="s">
        <v>58</v>
      </c>
      <c r="AM591" s="19"/>
      <c r="AN591" s="19"/>
      <c r="AO591" s="19"/>
      <c r="AP591" s="19"/>
      <c r="AQ591" s="19"/>
    </row>
    <row r="592" hidden="1">
      <c r="A592" s="22" t="s">
        <v>1375</v>
      </c>
      <c r="B592" s="22" t="s">
        <v>1409</v>
      </c>
      <c r="C592" s="22" t="s">
        <v>1365</v>
      </c>
      <c r="D592" s="22" t="s">
        <v>1407</v>
      </c>
      <c r="E592" s="20">
        <v>46300.0</v>
      </c>
      <c r="F592" s="18">
        <v>0.0</v>
      </c>
      <c r="G592" s="18">
        <v>0.0</v>
      </c>
      <c r="H592" s="18">
        <v>0.0</v>
      </c>
      <c r="I592" s="18">
        <v>0.0</v>
      </c>
      <c r="J592" s="18">
        <v>0.0</v>
      </c>
      <c r="K592" s="18">
        <v>0.0</v>
      </c>
      <c r="L592" s="18">
        <v>0.0</v>
      </c>
      <c r="M592" s="18">
        <v>0.0</v>
      </c>
      <c r="N592" s="18">
        <v>0.0</v>
      </c>
      <c r="O592" s="18">
        <v>0.0</v>
      </c>
      <c r="P592" s="18">
        <v>0.0</v>
      </c>
      <c r="Q592" s="18">
        <v>0.0</v>
      </c>
      <c r="R592" s="18">
        <v>0.0</v>
      </c>
      <c r="S592" s="18">
        <v>0.0</v>
      </c>
      <c r="T592" s="18">
        <v>0.0</v>
      </c>
      <c r="U592" s="18">
        <v>0.0</v>
      </c>
      <c r="V592" s="18">
        <v>0.0</v>
      </c>
      <c r="W592" s="18">
        <v>0.0</v>
      </c>
      <c r="X592" s="18">
        <v>0.0</v>
      </c>
      <c r="Y592" s="18">
        <v>0.0</v>
      </c>
      <c r="Z592" s="18">
        <v>0.0</v>
      </c>
      <c r="AA592" s="18">
        <v>11.57689</v>
      </c>
      <c r="AB592" s="18">
        <v>2.315377</v>
      </c>
      <c r="AC592" s="18">
        <v>0.0</v>
      </c>
      <c r="AD592" s="18">
        <v>38.24496</v>
      </c>
      <c r="AE592" s="18">
        <v>43.1674</v>
      </c>
      <c r="AF592" s="18">
        <v>77.29282</v>
      </c>
      <c r="AG592" s="18">
        <v>67.05121</v>
      </c>
      <c r="AH592" s="18">
        <v>12.96834</v>
      </c>
      <c r="AI592" s="18">
        <v>35.5969</v>
      </c>
      <c r="AJ592" s="18">
        <v>41.99744</v>
      </c>
      <c r="AK592" s="18">
        <v>22.39051</v>
      </c>
      <c r="AL592" s="19" t="s">
        <v>58</v>
      </c>
      <c r="AM592" s="19"/>
      <c r="AN592" s="19"/>
      <c r="AO592" s="19"/>
      <c r="AP592" s="19"/>
      <c r="AQ592" s="19"/>
    </row>
    <row r="593" hidden="1">
      <c r="A593" s="22" t="s">
        <v>1377</v>
      </c>
      <c r="B593" s="22" t="s">
        <v>1410</v>
      </c>
      <c r="C593" s="22" t="s">
        <v>1365</v>
      </c>
      <c r="D593" s="22" t="s">
        <v>1407</v>
      </c>
      <c r="E593" s="22" t="s">
        <v>62</v>
      </c>
      <c r="F593" s="18">
        <v>0.0</v>
      </c>
      <c r="G593" s="18">
        <v>0.0</v>
      </c>
      <c r="H593" s="18">
        <v>0.0</v>
      </c>
      <c r="I593" s="18">
        <v>0.0</v>
      </c>
      <c r="J593" s="18">
        <v>0.0</v>
      </c>
      <c r="K593" s="18">
        <v>0.0</v>
      </c>
      <c r="L593" s="18">
        <v>0.0</v>
      </c>
      <c r="M593" s="18">
        <v>0.0</v>
      </c>
      <c r="N593" s="18">
        <v>0.0</v>
      </c>
      <c r="O593" s="18">
        <v>0.0</v>
      </c>
      <c r="P593" s="18">
        <v>0.0</v>
      </c>
      <c r="Q593" s="18">
        <v>0.0</v>
      </c>
      <c r="R593" s="18">
        <v>0.0</v>
      </c>
      <c r="S593" s="18">
        <v>0.0</v>
      </c>
      <c r="T593" s="18">
        <v>0.0</v>
      </c>
      <c r="U593" s="18">
        <v>0.0</v>
      </c>
      <c r="V593" s="18">
        <v>0.0</v>
      </c>
      <c r="W593" s="18">
        <v>0.0</v>
      </c>
      <c r="X593" s="18">
        <v>0.0</v>
      </c>
      <c r="Y593" s="18">
        <v>0.0</v>
      </c>
      <c r="Z593" s="18">
        <v>0.0</v>
      </c>
      <c r="AA593" s="18">
        <v>11.57689</v>
      </c>
      <c r="AB593" s="18">
        <v>2.315377</v>
      </c>
      <c r="AC593" s="18">
        <v>0.0</v>
      </c>
      <c r="AD593" s="18">
        <v>0.0</v>
      </c>
      <c r="AE593" s="18">
        <v>0.0</v>
      </c>
      <c r="AF593" s="18">
        <v>0.0</v>
      </c>
      <c r="AG593" s="18">
        <v>0.0</v>
      </c>
      <c r="AH593" s="18">
        <v>12.96834</v>
      </c>
      <c r="AI593" s="18">
        <v>35.5969</v>
      </c>
      <c r="AJ593" s="18">
        <v>41.99744</v>
      </c>
      <c r="AK593" s="18">
        <v>22.39051</v>
      </c>
      <c r="AL593" s="19" t="s">
        <v>58</v>
      </c>
      <c r="AM593" s="19"/>
      <c r="AN593" s="19"/>
      <c r="AO593" s="19"/>
      <c r="AP593" s="19"/>
      <c r="AQ593" s="19"/>
    </row>
    <row r="594" hidden="1">
      <c r="A594" s="22" t="s">
        <v>1793</v>
      </c>
      <c r="B594" s="22" t="s">
        <v>1794</v>
      </c>
      <c r="C594" s="22" t="s">
        <v>1783</v>
      </c>
      <c r="D594" s="22" t="s">
        <v>1792</v>
      </c>
      <c r="E594" s="22" t="s">
        <v>72</v>
      </c>
      <c r="F594" s="18">
        <v>0.0</v>
      </c>
      <c r="G594" s="18">
        <v>0.0</v>
      </c>
      <c r="H594" s="18">
        <v>0.0</v>
      </c>
      <c r="I594" s="18">
        <v>0.0</v>
      </c>
      <c r="J594" s="18">
        <v>0.0</v>
      </c>
      <c r="K594" s="18">
        <v>0.0</v>
      </c>
      <c r="L594" s="18">
        <v>0.2</v>
      </c>
      <c r="M594" s="18">
        <v>0.0</v>
      </c>
      <c r="N594" s="18">
        <v>0.0</v>
      </c>
      <c r="O594" s="18">
        <v>0.0</v>
      </c>
      <c r="P594" s="18">
        <v>0.0</v>
      </c>
      <c r="Q594" s="18">
        <v>0.0</v>
      </c>
      <c r="R594" s="18">
        <v>0.0</v>
      </c>
      <c r="S594" s="18">
        <v>0.0</v>
      </c>
      <c r="T594" s="18">
        <v>0.0</v>
      </c>
      <c r="U594" s="18">
        <v>0.0</v>
      </c>
      <c r="V594" s="18">
        <v>0.0</v>
      </c>
      <c r="W594" s="18">
        <v>0.0</v>
      </c>
      <c r="X594" s="18">
        <v>0.0</v>
      </c>
      <c r="Y594" s="18">
        <v>0.0</v>
      </c>
      <c r="Z594" s="18">
        <v>0.0</v>
      </c>
      <c r="AA594" s="18">
        <v>0.0</v>
      </c>
      <c r="AB594" s="18">
        <v>0.0</v>
      </c>
      <c r="AC594" s="18">
        <v>0.0</v>
      </c>
      <c r="AD594" s="18">
        <v>0.4</v>
      </c>
      <c r="AE594" s="18">
        <v>1.512981</v>
      </c>
      <c r="AF594" s="18">
        <v>2.191142</v>
      </c>
      <c r="AG594" s="18">
        <v>3.416873</v>
      </c>
      <c r="AH594" s="18">
        <v>0.122286</v>
      </c>
      <c r="AI594" s="18">
        <v>0.72261</v>
      </c>
      <c r="AJ594" s="18">
        <v>0.913952</v>
      </c>
      <c r="AK594" s="18">
        <v>0.340476</v>
      </c>
      <c r="AL594" s="19" t="s">
        <v>58</v>
      </c>
      <c r="AM594" s="19"/>
      <c r="AN594" s="19"/>
      <c r="AO594" s="19"/>
      <c r="AP594" s="19"/>
      <c r="AQ594" s="19"/>
    </row>
    <row r="595" hidden="1">
      <c r="A595" s="22" t="s">
        <v>1795</v>
      </c>
      <c r="B595" s="22" t="s">
        <v>1796</v>
      </c>
      <c r="C595" s="22" t="s">
        <v>1783</v>
      </c>
      <c r="D595" s="22" t="s">
        <v>1792</v>
      </c>
      <c r="E595" s="22" t="s">
        <v>75</v>
      </c>
      <c r="F595" s="18">
        <v>2.0</v>
      </c>
      <c r="G595" s="18">
        <v>1.0</v>
      </c>
      <c r="H595" s="18">
        <v>18.0</v>
      </c>
      <c r="I595" s="18">
        <v>2.0</v>
      </c>
      <c r="J595" s="18">
        <v>0.0</v>
      </c>
      <c r="K595" s="18">
        <v>0.0</v>
      </c>
      <c r="L595" s="18">
        <v>0.0</v>
      </c>
      <c r="M595" s="18">
        <v>0.0</v>
      </c>
      <c r="N595" s="18">
        <v>0.0</v>
      </c>
      <c r="O595" s="18">
        <v>0.0</v>
      </c>
      <c r="P595" s="18">
        <v>0.0</v>
      </c>
      <c r="Q595" s="18">
        <v>0.0</v>
      </c>
      <c r="R595" s="18">
        <v>0.0</v>
      </c>
      <c r="S595" s="18">
        <v>0.0</v>
      </c>
      <c r="T595" s="18">
        <v>0.0</v>
      </c>
      <c r="U595" s="18">
        <v>0.0</v>
      </c>
      <c r="V595" s="18">
        <v>0.0</v>
      </c>
      <c r="W595" s="18">
        <v>0.0</v>
      </c>
      <c r="X595" s="18">
        <v>0.0</v>
      </c>
      <c r="Y595" s="18">
        <v>0.0</v>
      </c>
      <c r="Z595" s="18">
        <v>0.0</v>
      </c>
      <c r="AA595" s="18">
        <v>0.0</v>
      </c>
      <c r="AB595" s="18">
        <v>0.0</v>
      </c>
      <c r="AC595" s="18">
        <v>0.0</v>
      </c>
      <c r="AD595" s="18">
        <v>0.542857</v>
      </c>
      <c r="AE595" s="18">
        <v>0.966667</v>
      </c>
      <c r="AF595" s="18">
        <v>1.112057</v>
      </c>
      <c r="AG595" s="18">
        <v>0.542857</v>
      </c>
      <c r="AH595" s="18">
        <v>0.122286</v>
      </c>
      <c r="AI595" s="18">
        <v>0.72261</v>
      </c>
      <c r="AJ595" s="18">
        <v>0.913952</v>
      </c>
      <c r="AK595" s="18">
        <v>0.340476</v>
      </c>
      <c r="AL595" s="19" t="s">
        <v>58</v>
      </c>
      <c r="AM595" s="19"/>
      <c r="AN595" s="19"/>
      <c r="AO595" s="19"/>
      <c r="AP595" s="19"/>
      <c r="AQ595" s="19"/>
    </row>
    <row r="596" hidden="1">
      <c r="A596" s="22" t="s">
        <v>1790</v>
      </c>
      <c r="B596" s="22" t="s">
        <v>1798</v>
      </c>
      <c r="C596" s="22" t="s">
        <v>1783</v>
      </c>
      <c r="D596" s="22" t="s">
        <v>1792</v>
      </c>
      <c r="E596" s="22" t="s">
        <v>62</v>
      </c>
      <c r="F596" s="18">
        <v>1.0</v>
      </c>
      <c r="G596" s="18">
        <v>1.0</v>
      </c>
      <c r="H596" s="18">
        <v>2.0</v>
      </c>
      <c r="I596" s="18">
        <v>2.0</v>
      </c>
      <c r="J596" s="18">
        <v>0.0</v>
      </c>
      <c r="K596" s="18">
        <v>0.0</v>
      </c>
      <c r="L596" s="18">
        <v>0.0</v>
      </c>
      <c r="M596" s="18">
        <v>0.0</v>
      </c>
      <c r="N596" s="18">
        <v>0.0</v>
      </c>
      <c r="O596" s="18">
        <v>0.0</v>
      </c>
      <c r="P596" s="18">
        <v>0.0</v>
      </c>
      <c r="Q596" s="18">
        <v>0.0</v>
      </c>
      <c r="R596" s="18">
        <v>0.0</v>
      </c>
      <c r="S596" s="18">
        <v>0.0</v>
      </c>
      <c r="T596" s="18">
        <v>0.0</v>
      </c>
      <c r="U596" s="18">
        <v>0.0</v>
      </c>
      <c r="V596" s="18">
        <v>0.0</v>
      </c>
      <c r="W596" s="18">
        <v>0.0</v>
      </c>
      <c r="X596" s="18">
        <v>0.0</v>
      </c>
      <c r="Y596" s="18">
        <v>0.0</v>
      </c>
      <c r="Z596" s="18">
        <v>0.0</v>
      </c>
      <c r="AA596" s="18">
        <v>0.0</v>
      </c>
      <c r="AB596" s="18">
        <v>0.0</v>
      </c>
      <c r="AC596" s="18">
        <v>0.0</v>
      </c>
      <c r="AD596" s="18">
        <v>0.0</v>
      </c>
      <c r="AE596" s="18">
        <v>0.0</v>
      </c>
      <c r="AF596" s="18">
        <v>0.0</v>
      </c>
      <c r="AG596" s="18">
        <v>0.0</v>
      </c>
      <c r="AH596" s="18">
        <v>0.122286</v>
      </c>
      <c r="AI596" s="18">
        <v>0.72261</v>
      </c>
      <c r="AJ596" s="18">
        <v>0.913952</v>
      </c>
      <c r="AK596" s="18">
        <v>0.340476</v>
      </c>
      <c r="AL596" s="19" t="s">
        <v>58</v>
      </c>
      <c r="AM596" s="19"/>
      <c r="AN596" s="19"/>
      <c r="AO596" s="19"/>
      <c r="AP596" s="19"/>
      <c r="AQ596" s="19"/>
    </row>
    <row r="597" hidden="1">
      <c r="A597" s="22" t="s">
        <v>589</v>
      </c>
      <c r="B597" s="22" t="s">
        <v>2086</v>
      </c>
      <c r="C597" s="22" t="s">
        <v>591</v>
      </c>
      <c r="D597" s="22" t="s">
        <v>603</v>
      </c>
      <c r="E597" s="22" t="s">
        <v>88</v>
      </c>
      <c r="F597" s="18">
        <v>1.0</v>
      </c>
      <c r="G597" s="18">
        <v>0.0</v>
      </c>
      <c r="H597" s="18">
        <v>6.0</v>
      </c>
      <c r="I597" s="18">
        <v>0.0</v>
      </c>
      <c r="J597" s="18">
        <v>0.0</v>
      </c>
      <c r="K597" s="18">
        <v>0.0</v>
      </c>
      <c r="L597" s="18">
        <v>0.0</v>
      </c>
      <c r="M597" s="18">
        <v>0.0</v>
      </c>
      <c r="N597" s="18">
        <v>0.0</v>
      </c>
      <c r="O597" s="18">
        <v>0.0</v>
      </c>
      <c r="P597" s="18">
        <v>0.0</v>
      </c>
      <c r="Q597" s="18">
        <v>0.0</v>
      </c>
      <c r="R597" s="18">
        <v>0.0</v>
      </c>
      <c r="S597" s="18">
        <v>0.0</v>
      </c>
      <c r="T597" s="18">
        <v>0.0</v>
      </c>
      <c r="U597" s="18">
        <v>0.0</v>
      </c>
      <c r="V597" s="18">
        <v>0.0</v>
      </c>
      <c r="W597" s="18">
        <v>0.0</v>
      </c>
      <c r="X597" s="18">
        <v>0.0</v>
      </c>
      <c r="Y597" s="18">
        <v>0.0</v>
      </c>
      <c r="Z597" s="18">
        <v>5.271181</v>
      </c>
      <c r="AA597" s="18">
        <v>8.013407</v>
      </c>
      <c r="AB597" s="18">
        <v>6.885067</v>
      </c>
      <c r="AC597" s="18">
        <v>0.0</v>
      </c>
      <c r="AD597" s="18">
        <v>0.0</v>
      </c>
      <c r="AE597" s="18">
        <v>1.333333</v>
      </c>
      <c r="AF597" s="18">
        <v>6.091017</v>
      </c>
      <c r="AG597" s="18">
        <v>0.0</v>
      </c>
      <c r="AH597" s="18">
        <v>1.658133</v>
      </c>
      <c r="AI597" s="18">
        <v>3.469622</v>
      </c>
      <c r="AJ597" s="18">
        <v>4.544348</v>
      </c>
      <c r="AK597" s="18">
        <v>2.767899</v>
      </c>
      <c r="AL597" s="19" t="s">
        <v>58</v>
      </c>
      <c r="AM597" s="19"/>
      <c r="AN597" s="19"/>
      <c r="AO597" s="19"/>
      <c r="AP597" s="19"/>
      <c r="AQ597" s="19"/>
    </row>
    <row r="598" hidden="1">
      <c r="A598" s="22" t="s">
        <v>601</v>
      </c>
      <c r="B598" s="22" t="s">
        <v>602</v>
      </c>
      <c r="C598" s="22" t="s">
        <v>591</v>
      </c>
      <c r="D598" s="22" t="s">
        <v>603</v>
      </c>
      <c r="E598" s="17">
        <v>46310.0</v>
      </c>
      <c r="F598" s="18">
        <v>4.0</v>
      </c>
      <c r="G598" s="18">
        <v>0.0</v>
      </c>
      <c r="H598" s="18">
        <v>18.0</v>
      </c>
      <c r="I598" s="18">
        <v>0.0</v>
      </c>
      <c r="J598" s="18">
        <v>0.0</v>
      </c>
      <c r="K598" s="18">
        <v>0.0</v>
      </c>
      <c r="L598" s="18">
        <v>0.0</v>
      </c>
      <c r="M598" s="18">
        <v>0.0</v>
      </c>
      <c r="N598" s="18">
        <v>0.0</v>
      </c>
      <c r="O598" s="18">
        <v>0.0</v>
      </c>
      <c r="P598" s="18">
        <v>0.0</v>
      </c>
      <c r="Q598" s="18">
        <v>0.0</v>
      </c>
      <c r="R598" s="18">
        <v>0.0</v>
      </c>
      <c r="S598" s="18">
        <v>0.0</v>
      </c>
      <c r="T598" s="18">
        <v>0.0</v>
      </c>
      <c r="U598" s="18">
        <v>0.0</v>
      </c>
      <c r="V598" s="18">
        <v>0.0</v>
      </c>
      <c r="W598" s="18">
        <v>0.0</v>
      </c>
      <c r="X598" s="18">
        <v>0.0</v>
      </c>
      <c r="Y598" s="18">
        <v>0.0</v>
      </c>
      <c r="Z598" s="18">
        <v>5.271181</v>
      </c>
      <c r="AA598" s="18">
        <v>8.013407</v>
      </c>
      <c r="AB598" s="18">
        <v>6.885067</v>
      </c>
      <c r="AC598" s="18">
        <v>0.0</v>
      </c>
      <c r="AD598" s="18">
        <v>7.186134</v>
      </c>
      <c r="AE598" s="18">
        <v>7.421212</v>
      </c>
      <c r="AF598" s="18">
        <v>7.789098</v>
      </c>
      <c r="AG598" s="18">
        <v>7.518667</v>
      </c>
      <c r="AH598" s="18">
        <v>1.658133</v>
      </c>
      <c r="AI598" s="18">
        <v>3.469622</v>
      </c>
      <c r="AJ598" s="18">
        <v>4.544348</v>
      </c>
      <c r="AK598" s="18">
        <v>2.767899</v>
      </c>
      <c r="AL598" s="19" t="s">
        <v>58</v>
      </c>
      <c r="AM598" s="19"/>
      <c r="AN598" s="19"/>
      <c r="AO598" s="19"/>
      <c r="AP598" s="19"/>
      <c r="AQ598" s="19"/>
    </row>
    <row r="599" hidden="1">
      <c r="A599" s="22" t="s">
        <v>605</v>
      </c>
      <c r="B599" s="22" t="s">
        <v>606</v>
      </c>
      <c r="C599" s="22" t="s">
        <v>591</v>
      </c>
      <c r="D599" s="22" t="s">
        <v>603</v>
      </c>
      <c r="E599" s="22" t="s">
        <v>75</v>
      </c>
      <c r="F599" s="18">
        <v>2.0</v>
      </c>
      <c r="G599" s="18">
        <v>0.0</v>
      </c>
      <c r="H599" s="18">
        <v>318.0</v>
      </c>
      <c r="I599" s="18">
        <v>0.0</v>
      </c>
      <c r="J599" s="18">
        <v>0.950549</v>
      </c>
      <c r="K599" s="18">
        <v>0.741635</v>
      </c>
      <c r="L599" s="18">
        <v>0.726473</v>
      </c>
      <c r="M599" s="18">
        <v>0.741635</v>
      </c>
      <c r="N599" s="18">
        <v>1.0</v>
      </c>
      <c r="O599" s="18">
        <v>0.741635</v>
      </c>
      <c r="P599" s="18">
        <v>0.741635</v>
      </c>
      <c r="Q599" s="18">
        <v>0.741635</v>
      </c>
      <c r="R599" s="18">
        <v>0.741635</v>
      </c>
      <c r="S599" s="18">
        <v>0.741635</v>
      </c>
      <c r="T599" s="18">
        <v>0.741635</v>
      </c>
      <c r="U599" s="18">
        <v>0.741635</v>
      </c>
      <c r="V599" s="18">
        <v>0.741635</v>
      </c>
      <c r="W599" s="18">
        <v>0.741635</v>
      </c>
      <c r="X599" s="18">
        <v>0.741635</v>
      </c>
      <c r="Y599" s="18">
        <v>0.741635</v>
      </c>
      <c r="Z599" s="18">
        <v>5.271181</v>
      </c>
      <c r="AA599" s="18">
        <v>8.013407</v>
      </c>
      <c r="AB599" s="18">
        <v>6.885067</v>
      </c>
      <c r="AC599" s="18">
        <v>0.0</v>
      </c>
      <c r="AD599" s="18">
        <v>4.980609</v>
      </c>
      <c r="AE599" s="18">
        <v>5.216669</v>
      </c>
      <c r="AF599" s="18">
        <v>8.205997</v>
      </c>
      <c r="AG599" s="18">
        <v>4.108461</v>
      </c>
      <c r="AH599" s="18">
        <v>1.658133</v>
      </c>
      <c r="AI599" s="18">
        <v>3.469622</v>
      </c>
      <c r="AJ599" s="18">
        <v>4.544348</v>
      </c>
      <c r="AK599" s="18">
        <v>2.767899</v>
      </c>
      <c r="AL599" s="19" t="s">
        <v>58</v>
      </c>
      <c r="AM599" s="19"/>
      <c r="AN599" s="19"/>
      <c r="AO599" s="19"/>
      <c r="AP599" s="19"/>
      <c r="AQ599" s="19"/>
    </row>
    <row r="600" hidden="1">
      <c r="A600" s="22" t="s">
        <v>595</v>
      </c>
      <c r="B600" s="22" t="s">
        <v>607</v>
      </c>
      <c r="C600" s="22" t="s">
        <v>591</v>
      </c>
      <c r="D600" s="22" t="s">
        <v>603</v>
      </c>
      <c r="E600" s="22" t="s">
        <v>60</v>
      </c>
      <c r="F600" s="18">
        <v>10.0</v>
      </c>
      <c r="G600" s="18">
        <v>0.0</v>
      </c>
      <c r="H600" s="18">
        <v>7054.0</v>
      </c>
      <c r="I600" s="18">
        <v>0.0</v>
      </c>
      <c r="J600" s="18">
        <v>106.2383</v>
      </c>
      <c r="K600" s="18">
        <v>95.6493</v>
      </c>
      <c r="L600" s="18">
        <v>94.4261</v>
      </c>
      <c r="M600" s="18">
        <v>58.88917</v>
      </c>
      <c r="N600" s="18">
        <v>0.615678</v>
      </c>
      <c r="O600" s="18">
        <v>0.0</v>
      </c>
      <c r="P600" s="18">
        <v>0.0</v>
      </c>
      <c r="Q600" s="18">
        <v>0.651779</v>
      </c>
      <c r="R600" s="18">
        <v>7.027189</v>
      </c>
      <c r="S600" s="18">
        <v>11.56538</v>
      </c>
      <c r="T600" s="18">
        <v>0.651779</v>
      </c>
      <c r="U600" s="18">
        <v>4.231196</v>
      </c>
      <c r="V600" s="18">
        <v>5.271181</v>
      </c>
      <c r="W600" s="18">
        <v>8.013407</v>
      </c>
      <c r="X600" s="18">
        <v>13.28642</v>
      </c>
      <c r="Y600" s="18">
        <v>7.970775</v>
      </c>
      <c r="Z600" s="18">
        <v>5.271181</v>
      </c>
      <c r="AA600" s="18">
        <v>8.013407</v>
      </c>
      <c r="AB600" s="18">
        <v>6.885067</v>
      </c>
      <c r="AC600" s="18">
        <v>0.0</v>
      </c>
      <c r="AD600" s="18">
        <v>1.568446</v>
      </c>
      <c r="AE600" s="18">
        <v>1.879126</v>
      </c>
      <c r="AF600" s="18">
        <v>3.973122</v>
      </c>
      <c r="AG600" s="18">
        <v>2.080769</v>
      </c>
      <c r="AH600" s="18">
        <v>1.658133</v>
      </c>
      <c r="AI600" s="18">
        <v>3.469622</v>
      </c>
      <c r="AJ600" s="18">
        <v>4.544348</v>
      </c>
      <c r="AK600" s="18">
        <v>2.767899</v>
      </c>
      <c r="AL600" s="19" t="s">
        <v>58</v>
      </c>
      <c r="AM600" s="19"/>
      <c r="AN600" s="19"/>
      <c r="AO600" s="19"/>
      <c r="AP600" s="19"/>
      <c r="AQ600" s="19"/>
    </row>
    <row r="601" hidden="1">
      <c r="A601" s="22" t="s">
        <v>597</v>
      </c>
      <c r="B601" s="22" t="s">
        <v>2087</v>
      </c>
      <c r="C601" s="22" t="s">
        <v>591</v>
      </c>
      <c r="D601" s="22" t="s">
        <v>603</v>
      </c>
      <c r="E601" s="17">
        <v>46300.0</v>
      </c>
      <c r="F601" s="18">
        <v>1.0</v>
      </c>
      <c r="G601" s="18">
        <v>0.0</v>
      </c>
      <c r="H601" s="18">
        <v>2.0</v>
      </c>
      <c r="I601" s="18">
        <v>0.0</v>
      </c>
      <c r="J601" s="18">
        <v>0.0</v>
      </c>
      <c r="K601" s="18">
        <v>0.0</v>
      </c>
      <c r="L601" s="18">
        <v>0.0</v>
      </c>
      <c r="M601" s="18">
        <v>0.0</v>
      </c>
      <c r="N601" s="18">
        <v>0.0</v>
      </c>
      <c r="O601" s="18">
        <v>0.0</v>
      </c>
      <c r="P601" s="18">
        <v>0.0</v>
      </c>
      <c r="Q601" s="18">
        <v>0.0</v>
      </c>
      <c r="R601" s="18">
        <v>0.0</v>
      </c>
      <c r="S601" s="18">
        <v>0.0</v>
      </c>
      <c r="T601" s="18">
        <v>0.0</v>
      </c>
      <c r="U601" s="18">
        <v>0.0</v>
      </c>
      <c r="V601" s="18">
        <v>0.0</v>
      </c>
      <c r="W601" s="18">
        <v>0.0</v>
      </c>
      <c r="X601" s="18">
        <v>0.0</v>
      </c>
      <c r="Y601" s="18">
        <v>0.0</v>
      </c>
      <c r="Z601" s="18">
        <v>5.271181</v>
      </c>
      <c r="AA601" s="18">
        <v>8.013407</v>
      </c>
      <c r="AB601" s="18">
        <v>6.885067</v>
      </c>
      <c r="AC601" s="18">
        <v>0.0</v>
      </c>
      <c r="AD601" s="18">
        <v>0.0</v>
      </c>
      <c r="AE601" s="18">
        <v>6.364411</v>
      </c>
      <c r="AF601" s="18">
        <v>3.508501</v>
      </c>
      <c r="AG601" s="18">
        <v>2.287059</v>
      </c>
      <c r="AH601" s="18">
        <v>1.658133</v>
      </c>
      <c r="AI601" s="18">
        <v>3.469622</v>
      </c>
      <c r="AJ601" s="18">
        <v>4.544348</v>
      </c>
      <c r="AK601" s="18">
        <v>2.767899</v>
      </c>
      <c r="AL601" s="19" t="s">
        <v>58</v>
      </c>
      <c r="AM601" s="19"/>
      <c r="AN601" s="19"/>
      <c r="AO601" s="19"/>
      <c r="AP601" s="19"/>
      <c r="AQ601" s="19"/>
    </row>
    <row r="602" hidden="1">
      <c r="A602" s="22" t="s">
        <v>599</v>
      </c>
      <c r="B602" s="22" t="s">
        <v>608</v>
      </c>
      <c r="C602" s="22" t="s">
        <v>591</v>
      </c>
      <c r="D602" s="22" t="s">
        <v>603</v>
      </c>
      <c r="E602" s="22" t="s">
        <v>62</v>
      </c>
      <c r="F602" s="18">
        <v>0.0</v>
      </c>
      <c r="G602" s="18">
        <v>0.0</v>
      </c>
      <c r="H602" s="18">
        <v>0.0</v>
      </c>
      <c r="I602" s="18">
        <v>0.0</v>
      </c>
      <c r="J602" s="18">
        <v>0.0</v>
      </c>
      <c r="K602" s="18">
        <v>0.0</v>
      </c>
      <c r="L602" s="18">
        <v>0.0</v>
      </c>
      <c r="M602" s="18">
        <v>0.0</v>
      </c>
      <c r="N602" s="18">
        <v>0.0</v>
      </c>
      <c r="O602" s="18">
        <v>0.0</v>
      </c>
      <c r="P602" s="18">
        <v>0.0</v>
      </c>
      <c r="Q602" s="18">
        <v>0.0</v>
      </c>
      <c r="R602" s="18">
        <v>0.0</v>
      </c>
      <c r="S602" s="18">
        <v>0.0</v>
      </c>
      <c r="T602" s="18">
        <v>0.0</v>
      </c>
      <c r="U602" s="18">
        <v>0.0</v>
      </c>
      <c r="V602" s="18">
        <v>0.0</v>
      </c>
      <c r="W602" s="18">
        <v>0.0</v>
      </c>
      <c r="X602" s="18">
        <v>0.0</v>
      </c>
      <c r="Y602" s="18">
        <v>0.0</v>
      </c>
      <c r="Z602" s="18">
        <v>5.271181</v>
      </c>
      <c r="AA602" s="18">
        <v>8.013407</v>
      </c>
      <c r="AB602" s="18">
        <v>6.885067</v>
      </c>
      <c r="AC602" s="18">
        <v>0.0</v>
      </c>
      <c r="AD602" s="18">
        <v>0.0</v>
      </c>
      <c r="AE602" s="18">
        <v>0.0</v>
      </c>
      <c r="AF602" s="18">
        <v>0.0</v>
      </c>
      <c r="AG602" s="18">
        <v>0.0</v>
      </c>
      <c r="AH602" s="18">
        <v>1.658133</v>
      </c>
      <c r="AI602" s="18">
        <v>3.469622</v>
      </c>
      <c r="AJ602" s="18">
        <v>4.544348</v>
      </c>
      <c r="AK602" s="18">
        <v>2.767899</v>
      </c>
      <c r="AL602" s="19" t="s">
        <v>58</v>
      </c>
      <c r="AM602" s="19"/>
      <c r="AN602" s="19"/>
      <c r="AO602" s="19"/>
      <c r="AP602" s="19"/>
      <c r="AQ602" s="19"/>
    </row>
    <row r="603" hidden="1">
      <c r="A603" s="22" t="s">
        <v>1086</v>
      </c>
      <c r="B603" s="22" t="s">
        <v>1087</v>
      </c>
      <c r="C603" s="22" t="s">
        <v>1088</v>
      </c>
      <c r="D603" s="22" t="s">
        <v>1089</v>
      </c>
      <c r="E603" s="22" t="s">
        <v>62</v>
      </c>
      <c r="F603" s="18">
        <v>0.0</v>
      </c>
      <c r="G603" s="18">
        <v>0.0</v>
      </c>
      <c r="H603" s="18">
        <v>0.0</v>
      </c>
      <c r="I603" s="18">
        <v>0.0</v>
      </c>
      <c r="J603" s="18">
        <v>0.0</v>
      </c>
      <c r="K603" s="18">
        <v>0.0</v>
      </c>
      <c r="L603" s="18">
        <v>0.0</v>
      </c>
      <c r="M603" s="18">
        <v>0.0</v>
      </c>
      <c r="N603" s="18">
        <v>0.0</v>
      </c>
      <c r="O603" s="18">
        <v>0.0</v>
      </c>
      <c r="P603" s="18">
        <v>0.0</v>
      </c>
      <c r="Q603" s="18">
        <v>0.0</v>
      </c>
      <c r="R603" s="18">
        <v>0.0</v>
      </c>
      <c r="S603" s="18">
        <v>0.0</v>
      </c>
      <c r="T603" s="18">
        <v>0.0</v>
      </c>
      <c r="U603" s="18">
        <v>0.0</v>
      </c>
      <c r="V603" s="18">
        <v>0.0</v>
      </c>
      <c r="W603" s="18">
        <v>0.0</v>
      </c>
      <c r="X603" s="18">
        <v>0.0</v>
      </c>
      <c r="Y603" s="18">
        <v>0.0</v>
      </c>
      <c r="Z603" s="18">
        <v>0.0</v>
      </c>
      <c r="AA603" s="18">
        <v>0.0</v>
      </c>
      <c r="AB603" s="18">
        <v>0.0</v>
      </c>
      <c r="AC603" s="18">
        <v>0.0</v>
      </c>
      <c r="AD603" s="18">
        <v>0.0</v>
      </c>
      <c r="AE603" s="18">
        <v>0.0</v>
      </c>
      <c r="AF603" s="18">
        <v>0.0</v>
      </c>
      <c r="AG603" s="18">
        <v>0.0</v>
      </c>
      <c r="AH603" s="18">
        <v>0.0</v>
      </c>
      <c r="AI603" s="18">
        <v>0.0</v>
      </c>
      <c r="AJ603" s="18">
        <v>0.0</v>
      </c>
      <c r="AK603" s="18">
        <v>0.0</v>
      </c>
      <c r="AL603" s="19" t="s">
        <v>58</v>
      </c>
      <c r="AM603" s="19"/>
      <c r="AN603" s="19"/>
      <c r="AO603" s="19"/>
      <c r="AP603" s="19"/>
      <c r="AQ603" s="19"/>
    </row>
    <row r="604" hidden="1">
      <c r="A604" s="22" t="s">
        <v>1253</v>
      </c>
      <c r="B604" s="22" t="s">
        <v>1273</v>
      </c>
      <c r="C604" s="22" t="s">
        <v>1251</v>
      </c>
      <c r="D604" s="22" t="s">
        <v>1274</v>
      </c>
      <c r="E604" s="17">
        <v>46310.0</v>
      </c>
      <c r="F604" s="18">
        <v>0.0</v>
      </c>
      <c r="G604" s="18">
        <v>0.0</v>
      </c>
      <c r="H604" s="18">
        <v>0.0</v>
      </c>
      <c r="I604" s="18">
        <v>0.0</v>
      </c>
      <c r="J604" s="18">
        <v>0.0</v>
      </c>
      <c r="K604" s="18">
        <v>0.0</v>
      </c>
      <c r="L604" s="18">
        <v>0.0</v>
      </c>
      <c r="M604" s="18">
        <v>0.0</v>
      </c>
      <c r="N604" s="18">
        <v>0.0</v>
      </c>
      <c r="O604" s="18">
        <v>0.0</v>
      </c>
      <c r="P604" s="18">
        <v>0.0</v>
      </c>
      <c r="Q604" s="18">
        <v>0.0</v>
      </c>
      <c r="R604" s="18">
        <v>0.0</v>
      </c>
      <c r="S604" s="18">
        <v>0.0</v>
      </c>
      <c r="T604" s="18">
        <v>0.0</v>
      </c>
      <c r="U604" s="18">
        <v>0.0</v>
      </c>
      <c r="V604" s="18">
        <v>0.0</v>
      </c>
      <c r="W604" s="18">
        <v>0.0</v>
      </c>
      <c r="X604" s="18">
        <v>0.0</v>
      </c>
      <c r="Y604" s="18">
        <v>0.0</v>
      </c>
      <c r="Z604" s="18">
        <v>2.810261</v>
      </c>
      <c r="AA604" s="18">
        <v>3.077566</v>
      </c>
      <c r="AB604" s="18">
        <v>4.574417</v>
      </c>
      <c r="AC604" s="18">
        <v>4.421908</v>
      </c>
      <c r="AD604" s="18">
        <v>9.317087</v>
      </c>
      <c r="AE604" s="18">
        <v>17.08451</v>
      </c>
      <c r="AF604" s="18">
        <v>12.56671</v>
      </c>
      <c r="AG604" s="18">
        <v>9.496488</v>
      </c>
      <c r="AH604" s="18">
        <v>3.456086</v>
      </c>
      <c r="AI604" s="18">
        <v>6.043321</v>
      </c>
      <c r="AJ604" s="18">
        <v>10.55322</v>
      </c>
      <c r="AK604" s="18">
        <v>5.937096</v>
      </c>
      <c r="AL604" s="19" t="s">
        <v>58</v>
      </c>
      <c r="AM604" s="19"/>
      <c r="AN604" s="19"/>
      <c r="AO604" s="19"/>
      <c r="AP604" s="19"/>
      <c r="AQ604" s="19"/>
    </row>
    <row r="605" hidden="1">
      <c r="A605" s="22" t="s">
        <v>1257</v>
      </c>
      <c r="B605" s="22" t="s">
        <v>1276</v>
      </c>
      <c r="C605" s="22" t="s">
        <v>1251</v>
      </c>
      <c r="D605" s="22" t="s">
        <v>1274</v>
      </c>
      <c r="E605" s="22" t="s">
        <v>75</v>
      </c>
      <c r="F605" s="18">
        <v>3.0</v>
      </c>
      <c r="G605" s="18">
        <v>0.0</v>
      </c>
      <c r="H605" s="18">
        <v>3202.0</v>
      </c>
      <c r="I605" s="18">
        <v>0.0</v>
      </c>
      <c r="J605" s="18">
        <v>29.09009</v>
      </c>
      <c r="K605" s="18">
        <v>29.68548</v>
      </c>
      <c r="L605" s="18">
        <v>30.58854</v>
      </c>
      <c r="M605" s="18">
        <v>14.50797</v>
      </c>
      <c r="N605" s="18">
        <v>0.488723</v>
      </c>
      <c r="O605" s="18">
        <v>0.0</v>
      </c>
      <c r="P605" s="18">
        <v>0.0</v>
      </c>
      <c r="Q605" s="18">
        <v>0.0</v>
      </c>
      <c r="R605" s="18">
        <v>4.308679</v>
      </c>
      <c r="S605" s="18">
        <v>10.86883</v>
      </c>
      <c r="T605" s="18">
        <v>4.308679</v>
      </c>
      <c r="U605" s="18">
        <v>4.308679</v>
      </c>
      <c r="V605" s="18">
        <v>4.308679</v>
      </c>
      <c r="W605" s="18">
        <v>10.86883</v>
      </c>
      <c r="X605" s="18">
        <v>14.50797</v>
      </c>
      <c r="Y605" s="18">
        <v>5.937096</v>
      </c>
      <c r="Z605" s="18">
        <v>2.810261</v>
      </c>
      <c r="AA605" s="18">
        <v>3.077566</v>
      </c>
      <c r="AB605" s="18">
        <v>4.574417</v>
      </c>
      <c r="AC605" s="18">
        <v>4.421908</v>
      </c>
      <c r="AD605" s="18">
        <v>4.308679</v>
      </c>
      <c r="AE605" s="18">
        <v>4.385958</v>
      </c>
      <c r="AF605" s="18">
        <v>8.481456</v>
      </c>
      <c r="AG605" s="18">
        <v>10.9283</v>
      </c>
      <c r="AH605" s="18">
        <v>3.456086</v>
      </c>
      <c r="AI605" s="18">
        <v>6.043321</v>
      </c>
      <c r="AJ605" s="18">
        <v>10.55322</v>
      </c>
      <c r="AK605" s="18">
        <v>5.937096</v>
      </c>
      <c r="AL605" s="19" t="s">
        <v>58</v>
      </c>
      <c r="AM605" s="19"/>
      <c r="AN605" s="19"/>
      <c r="AO605" s="19"/>
      <c r="AP605" s="19"/>
      <c r="AQ605" s="19"/>
    </row>
    <row r="606" hidden="1">
      <c r="A606" s="22" t="s">
        <v>1259</v>
      </c>
      <c r="B606" s="22" t="s">
        <v>1277</v>
      </c>
      <c r="C606" s="22" t="s">
        <v>1251</v>
      </c>
      <c r="D606" s="22" t="s">
        <v>1274</v>
      </c>
      <c r="E606" s="22" t="s">
        <v>60</v>
      </c>
      <c r="F606" s="18">
        <v>10.0</v>
      </c>
      <c r="G606" s="18">
        <v>0.0</v>
      </c>
      <c r="H606" s="18">
        <v>4273.0</v>
      </c>
      <c r="I606" s="18">
        <v>0.0</v>
      </c>
      <c r="J606" s="18">
        <v>32.61679</v>
      </c>
      <c r="K606" s="18">
        <v>35.37526</v>
      </c>
      <c r="L606" s="18">
        <v>36.20882</v>
      </c>
      <c r="M606" s="18">
        <v>20.53576</v>
      </c>
      <c r="N606" s="18">
        <v>0.580512</v>
      </c>
      <c r="O606" s="18">
        <v>1.271429</v>
      </c>
      <c r="P606" s="18">
        <v>1.851025</v>
      </c>
      <c r="Q606" s="18">
        <v>2.442857</v>
      </c>
      <c r="R606" s="18">
        <v>3.077566</v>
      </c>
      <c r="S606" s="18">
        <v>3.386358</v>
      </c>
      <c r="T606" s="18">
        <v>1.271429</v>
      </c>
      <c r="U606" s="18">
        <v>1.851025</v>
      </c>
      <c r="V606" s="18">
        <v>2.442857</v>
      </c>
      <c r="W606" s="18">
        <v>3.077566</v>
      </c>
      <c r="X606" s="18">
        <v>3.386358</v>
      </c>
      <c r="Y606" s="18">
        <v>4.421908</v>
      </c>
      <c r="Z606" s="18">
        <v>2.810261</v>
      </c>
      <c r="AA606" s="18">
        <v>3.077566</v>
      </c>
      <c r="AB606" s="18">
        <v>4.574417</v>
      </c>
      <c r="AC606" s="18">
        <v>4.421908</v>
      </c>
      <c r="AD606" s="18">
        <v>3.451433</v>
      </c>
      <c r="AE606" s="18">
        <v>3.574683</v>
      </c>
      <c r="AF606" s="18">
        <v>7.074557</v>
      </c>
      <c r="AG606" s="18">
        <v>5.936095</v>
      </c>
      <c r="AH606" s="18">
        <v>3.456086</v>
      </c>
      <c r="AI606" s="18">
        <v>6.043321</v>
      </c>
      <c r="AJ606" s="18">
        <v>10.55322</v>
      </c>
      <c r="AK606" s="18">
        <v>5.937096</v>
      </c>
      <c r="AL606" s="19" t="s">
        <v>58</v>
      </c>
      <c r="AM606" s="19"/>
      <c r="AN606" s="19"/>
      <c r="AO606" s="19"/>
      <c r="AP606" s="19"/>
      <c r="AQ606" s="19"/>
    </row>
    <row r="607" hidden="1">
      <c r="A607" s="22" t="s">
        <v>1261</v>
      </c>
      <c r="B607" s="22" t="s">
        <v>1278</v>
      </c>
      <c r="C607" s="22" t="s">
        <v>1251</v>
      </c>
      <c r="D607" s="22" t="s">
        <v>1274</v>
      </c>
      <c r="E607" s="20">
        <v>46300.0</v>
      </c>
      <c r="F607" s="18">
        <v>6.0</v>
      </c>
      <c r="G607" s="18">
        <v>0.0</v>
      </c>
      <c r="H607" s="18">
        <v>5185.0</v>
      </c>
      <c r="I607" s="18">
        <v>0.0</v>
      </c>
      <c r="J607" s="18">
        <v>21.03883</v>
      </c>
      <c r="K607" s="18">
        <v>21.85319</v>
      </c>
      <c r="L607" s="18">
        <v>22.97771</v>
      </c>
      <c r="M607" s="18">
        <v>15.52097</v>
      </c>
      <c r="N607" s="18">
        <v>0.710238</v>
      </c>
      <c r="O607" s="18">
        <v>1.323399</v>
      </c>
      <c r="P607" s="18">
        <v>1.323399</v>
      </c>
      <c r="Q607" s="18">
        <v>2.166585</v>
      </c>
      <c r="R607" s="18">
        <v>2.842238</v>
      </c>
      <c r="S607" s="18">
        <v>2.842238</v>
      </c>
      <c r="T607" s="18">
        <v>1.323399</v>
      </c>
      <c r="U607" s="18">
        <v>1.323399</v>
      </c>
      <c r="V607" s="18">
        <v>2.166585</v>
      </c>
      <c r="W607" s="18">
        <v>2.842238</v>
      </c>
      <c r="X607" s="18">
        <v>2.842238</v>
      </c>
      <c r="Y607" s="18">
        <v>5.463297</v>
      </c>
      <c r="Z607" s="18">
        <v>2.810261</v>
      </c>
      <c r="AA607" s="18">
        <v>3.077566</v>
      </c>
      <c r="AB607" s="18">
        <v>4.574417</v>
      </c>
      <c r="AC607" s="18">
        <v>4.421908</v>
      </c>
      <c r="AD607" s="18">
        <v>15.23553</v>
      </c>
      <c r="AE607" s="18">
        <v>15.23553</v>
      </c>
      <c r="AF607" s="18">
        <v>23.22342</v>
      </c>
      <c r="AG607" s="18">
        <v>19.49878</v>
      </c>
      <c r="AH607" s="18">
        <v>3.456086</v>
      </c>
      <c r="AI607" s="18">
        <v>6.043321</v>
      </c>
      <c r="AJ607" s="18">
        <v>10.55322</v>
      </c>
      <c r="AK607" s="18">
        <v>5.937096</v>
      </c>
      <c r="AL607" s="19" t="s">
        <v>58</v>
      </c>
      <c r="AM607" s="19"/>
      <c r="AN607" s="19"/>
      <c r="AO607" s="19"/>
      <c r="AP607" s="19"/>
      <c r="AQ607" s="19"/>
    </row>
    <row r="608" hidden="1">
      <c r="A608" s="22" t="s">
        <v>1263</v>
      </c>
      <c r="B608" s="22" t="s">
        <v>1279</v>
      </c>
      <c r="C608" s="22" t="s">
        <v>1251</v>
      </c>
      <c r="D608" s="22" t="s">
        <v>1274</v>
      </c>
      <c r="E608" s="22" t="s">
        <v>62</v>
      </c>
      <c r="F608" s="18">
        <v>0.0</v>
      </c>
      <c r="G608" s="18">
        <v>0.0</v>
      </c>
      <c r="H608" s="18">
        <v>0.0</v>
      </c>
      <c r="I608" s="18">
        <v>0.0</v>
      </c>
      <c r="J608" s="18">
        <v>0.0</v>
      </c>
      <c r="K608" s="18">
        <v>0.0</v>
      </c>
      <c r="L608" s="18">
        <v>0.0</v>
      </c>
      <c r="M608" s="18">
        <v>0.0</v>
      </c>
      <c r="N608" s="18">
        <v>0.0</v>
      </c>
      <c r="O608" s="18">
        <v>0.0</v>
      </c>
      <c r="P608" s="18">
        <v>0.0</v>
      </c>
      <c r="Q608" s="18">
        <v>0.0</v>
      </c>
      <c r="R608" s="18">
        <v>0.0</v>
      </c>
      <c r="S608" s="18">
        <v>0.0</v>
      </c>
      <c r="T608" s="18">
        <v>0.0</v>
      </c>
      <c r="U608" s="18">
        <v>0.0</v>
      </c>
      <c r="V608" s="18">
        <v>0.0</v>
      </c>
      <c r="W608" s="18">
        <v>0.0</v>
      </c>
      <c r="X608" s="18">
        <v>0.0</v>
      </c>
      <c r="Y608" s="18">
        <v>0.0</v>
      </c>
      <c r="Z608" s="18">
        <v>2.810261</v>
      </c>
      <c r="AA608" s="18">
        <v>3.077566</v>
      </c>
      <c r="AB608" s="18">
        <v>4.574417</v>
      </c>
      <c r="AC608" s="18">
        <v>4.421908</v>
      </c>
      <c r="AD608" s="18">
        <v>0.0</v>
      </c>
      <c r="AE608" s="18">
        <v>0.0</v>
      </c>
      <c r="AF608" s="18">
        <v>0.0</v>
      </c>
      <c r="AG608" s="18">
        <v>0.0</v>
      </c>
      <c r="AH608" s="18">
        <v>3.456086</v>
      </c>
      <c r="AI608" s="18">
        <v>6.043321</v>
      </c>
      <c r="AJ608" s="18">
        <v>10.55322</v>
      </c>
      <c r="AK608" s="18">
        <v>5.937096</v>
      </c>
      <c r="AL608" s="19" t="s">
        <v>58</v>
      </c>
      <c r="AM608" s="19"/>
      <c r="AN608" s="19"/>
      <c r="AO608" s="19"/>
      <c r="AP608" s="19"/>
      <c r="AQ608" s="19"/>
    </row>
    <row r="609" hidden="1">
      <c r="A609" s="22" t="s">
        <v>1817</v>
      </c>
      <c r="B609" s="22" t="s">
        <v>1842</v>
      </c>
      <c r="C609" s="22" t="s">
        <v>1812</v>
      </c>
      <c r="D609" s="22" t="s">
        <v>1843</v>
      </c>
      <c r="E609" s="22" t="s">
        <v>88</v>
      </c>
      <c r="F609" s="18">
        <v>10.0</v>
      </c>
      <c r="G609" s="18">
        <v>2.0</v>
      </c>
      <c r="H609" s="18">
        <v>12991.0</v>
      </c>
      <c r="I609" s="18">
        <v>591.0</v>
      </c>
      <c r="J609" s="18">
        <v>185.9862</v>
      </c>
      <c r="K609" s="18">
        <v>174.8095</v>
      </c>
      <c r="L609" s="18">
        <v>171.7379</v>
      </c>
      <c r="M609" s="18">
        <v>98.689</v>
      </c>
      <c r="N609" s="18">
        <v>0.564552</v>
      </c>
      <c r="O609" s="18">
        <v>0.0</v>
      </c>
      <c r="P609" s="18">
        <v>0.285714</v>
      </c>
      <c r="Q609" s="18">
        <v>1.709624</v>
      </c>
      <c r="R609" s="18">
        <v>10.65086</v>
      </c>
      <c r="S609" s="18">
        <v>30.92806</v>
      </c>
      <c r="T609" s="18">
        <v>0.285714</v>
      </c>
      <c r="U609" s="18">
        <v>1.709624</v>
      </c>
      <c r="V609" s="18">
        <v>2.448687</v>
      </c>
      <c r="W609" s="18">
        <v>30.09753</v>
      </c>
      <c r="X609" s="18">
        <v>30.92806</v>
      </c>
      <c r="Y609" s="18">
        <v>17.48095</v>
      </c>
      <c r="Z609" s="18">
        <v>2.448687</v>
      </c>
      <c r="AA609" s="18">
        <v>8.967168</v>
      </c>
      <c r="AB609" s="18">
        <v>8.877842</v>
      </c>
      <c r="AC609" s="18">
        <v>9.569446</v>
      </c>
      <c r="AD609" s="18">
        <v>22.41753</v>
      </c>
      <c r="AE609" s="18">
        <v>28.32267</v>
      </c>
      <c r="AF609" s="18">
        <v>37.69872</v>
      </c>
      <c r="AG609" s="18">
        <v>29.32677</v>
      </c>
      <c r="AH609" s="18">
        <v>1.047933</v>
      </c>
      <c r="AI609" s="18">
        <v>8.263598</v>
      </c>
      <c r="AJ609" s="18">
        <v>9.7295</v>
      </c>
      <c r="AK609" s="18">
        <v>6.074441</v>
      </c>
      <c r="AL609" s="19" t="s">
        <v>58</v>
      </c>
      <c r="AM609" s="19"/>
      <c r="AN609" s="19"/>
      <c r="AO609" s="19"/>
      <c r="AP609" s="19"/>
      <c r="AQ609" s="19"/>
    </row>
    <row r="610" hidden="1">
      <c r="A610" s="22" t="s">
        <v>1820</v>
      </c>
      <c r="B610" s="22" t="s">
        <v>1844</v>
      </c>
      <c r="C610" s="22" t="s">
        <v>1812</v>
      </c>
      <c r="D610" s="22" t="s">
        <v>1843</v>
      </c>
      <c r="E610" s="17">
        <v>46310.0</v>
      </c>
      <c r="F610" s="18">
        <v>15.0</v>
      </c>
      <c r="G610" s="18">
        <v>0.0</v>
      </c>
      <c r="H610" s="18">
        <v>11134.0</v>
      </c>
      <c r="I610" s="18">
        <v>0.0</v>
      </c>
      <c r="J610" s="18">
        <v>149.6331</v>
      </c>
      <c r="K610" s="18">
        <v>133.9722</v>
      </c>
      <c r="L610" s="18">
        <v>130.6723</v>
      </c>
      <c r="M610" s="18">
        <v>64.8768</v>
      </c>
      <c r="N610" s="18">
        <v>0.484256</v>
      </c>
      <c r="O610" s="18">
        <v>1.583607</v>
      </c>
      <c r="P610" s="18">
        <v>2.555291</v>
      </c>
      <c r="Q610" s="18">
        <v>4.770161</v>
      </c>
      <c r="R610" s="18">
        <v>7.241538</v>
      </c>
      <c r="S610" s="18">
        <v>14.25308</v>
      </c>
      <c r="T610" s="18">
        <v>1.583607</v>
      </c>
      <c r="U610" s="18">
        <v>2.555291</v>
      </c>
      <c r="V610" s="18">
        <v>4.770161</v>
      </c>
      <c r="W610" s="18">
        <v>7.241538</v>
      </c>
      <c r="X610" s="18">
        <v>14.25308</v>
      </c>
      <c r="Y610" s="18">
        <v>9.569446</v>
      </c>
      <c r="Z610" s="18">
        <v>2.448687</v>
      </c>
      <c r="AA610" s="18">
        <v>8.967168</v>
      </c>
      <c r="AB610" s="18">
        <v>8.877842</v>
      </c>
      <c r="AC610" s="18">
        <v>9.569446</v>
      </c>
      <c r="AD610" s="18">
        <v>7.330146</v>
      </c>
      <c r="AE610" s="18">
        <v>9.305569</v>
      </c>
      <c r="AF610" s="18">
        <v>12.1656</v>
      </c>
      <c r="AG610" s="18">
        <v>10.93846</v>
      </c>
      <c r="AH610" s="18">
        <v>1.047933</v>
      </c>
      <c r="AI610" s="18">
        <v>8.263598</v>
      </c>
      <c r="AJ610" s="18">
        <v>9.7295</v>
      </c>
      <c r="AK610" s="18">
        <v>6.074441</v>
      </c>
      <c r="AL610" s="19" t="s">
        <v>58</v>
      </c>
      <c r="AM610" s="19"/>
      <c r="AN610" s="19"/>
      <c r="AO610" s="19"/>
      <c r="AP610" s="19"/>
      <c r="AQ610" s="19"/>
    </row>
    <row r="611" hidden="1">
      <c r="A611" s="22" t="s">
        <v>1811</v>
      </c>
      <c r="B611" s="22" t="s">
        <v>1845</v>
      </c>
      <c r="C611" s="22" t="s">
        <v>1812</v>
      </c>
      <c r="D611" s="22" t="s">
        <v>1843</v>
      </c>
      <c r="E611" s="22" t="s">
        <v>72</v>
      </c>
      <c r="F611" s="18">
        <v>3.0</v>
      </c>
      <c r="G611" s="18">
        <v>0.0</v>
      </c>
      <c r="H611" s="18">
        <v>257.0</v>
      </c>
      <c r="I611" s="18">
        <v>0.0</v>
      </c>
      <c r="J611" s="18">
        <v>0.904712</v>
      </c>
      <c r="K611" s="18">
        <v>0.68055</v>
      </c>
      <c r="L611" s="18">
        <v>0.589205</v>
      </c>
      <c r="M611" s="18">
        <v>0.68055</v>
      </c>
      <c r="N611" s="18">
        <v>1.0</v>
      </c>
      <c r="O611" s="18">
        <v>0.68055</v>
      </c>
      <c r="P611" s="18">
        <v>0.68055</v>
      </c>
      <c r="Q611" s="18">
        <v>0.68055</v>
      </c>
      <c r="R611" s="18">
        <v>0.68055</v>
      </c>
      <c r="S611" s="18">
        <v>0.68055</v>
      </c>
      <c r="T611" s="18">
        <v>0.68055</v>
      </c>
      <c r="U611" s="18">
        <v>0.68055</v>
      </c>
      <c r="V611" s="18">
        <v>0.68055</v>
      </c>
      <c r="W611" s="18">
        <v>0.68055</v>
      </c>
      <c r="X611" s="18">
        <v>0.68055</v>
      </c>
      <c r="Y611" s="18">
        <v>0.68055</v>
      </c>
      <c r="Z611" s="18">
        <v>2.448687</v>
      </c>
      <c r="AA611" s="18">
        <v>8.967168</v>
      </c>
      <c r="AB611" s="18">
        <v>8.877842</v>
      </c>
      <c r="AC611" s="18">
        <v>9.569446</v>
      </c>
      <c r="AD611" s="18">
        <v>4.348247</v>
      </c>
      <c r="AE611" s="18">
        <v>5.198656</v>
      </c>
      <c r="AF611" s="18">
        <v>7.050433</v>
      </c>
      <c r="AG611" s="18">
        <v>4.266037</v>
      </c>
      <c r="AH611" s="18">
        <v>1.047933</v>
      </c>
      <c r="AI611" s="18">
        <v>8.263598</v>
      </c>
      <c r="AJ611" s="18">
        <v>9.7295</v>
      </c>
      <c r="AK611" s="18">
        <v>6.074441</v>
      </c>
      <c r="AL611" s="19" t="s">
        <v>58</v>
      </c>
      <c r="AM611" s="19"/>
      <c r="AN611" s="19"/>
      <c r="AO611" s="19"/>
      <c r="AP611" s="19"/>
      <c r="AQ611" s="19"/>
    </row>
    <row r="612" hidden="1">
      <c r="A612" s="22" t="s">
        <v>1813</v>
      </c>
      <c r="B612" s="22" t="s">
        <v>1846</v>
      </c>
      <c r="C612" s="22" t="s">
        <v>1812</v>
      </c>
      <c r="D612" s="22" t="s">
        <v>1843</v>
      </c>
      <c r="E612" s="22" t="s">
        <v>60</v>
      </c>
      <c r="F612" s="18">
        <v>2.0</v>
      </c>
      <c r="G612" s="18">
        <v>0.0</v>
      </c>
      <c r="H612" s="18">
        <v>191.0</v>
      </c>
      <c r="I612" s="18">
        <v>0.0</v>
      </c>
      <c r="J612" s="18">
        <v>15.18214</v>
      </c>
      <c r="K612" s="18">
        <v>15.18214</v>
      </c>
      <c r="L612" s="18">
        <v>15.18214</v>
      </c>
      <c r="M612" s="18">
        <v>15.18214</v>
      </c>
      <c r="N612" s="18">
        <v>1.0</v>
      </c>
      <c r="O612" s="18">
        <v>15.18214</v>
      </c>
      <c r="P612" s="18">
        <v>15.18214</v>
      </c>
      <c r="Q612" s="18">
        <v>15.18214</v>
      </c>
      <c r="R612" s="18">
        <v>15.18214</v>
      </c>
      <c r="S612" s="18">
        <v>15.18214</v>
      </c>
      <c r="T612" s="18">
        <v>15.18214</v>
      </c>
      <c r="U612" s="18">
        <v>15.18214</v>
      </c>
      <c r="V612" s="18">
        <v>15.18214</v>
      </c>
      <c r="W612" s="18">
        <v>15.18214</v>
      </c>
      <c r="X612" s="18">
        <v>15.18214</v>
      </c>
      <c r="Y612" s="18">
        <v>15.18214</v>
      </c>
      <c r="Z612" s="18">
        <v>2.448687</v>
      </c>
      <c r="AA612" s="18">
        <v>8.967168</v>
      </c>
      <c r="AB612" s="18">
        <v>8.877842</v>
      </c>
      <c r="AC612" s="18">
        <v>9.569446</v>
      </c>
      <c r="AD612" s="18">
        <v>1.363137</v>
      </c>
      <c r="AE612" s="18">
        <v>2.771641</v>
      </c>
      <c r="AF612" s="18">
        <v>3.601276</v>
      </c>
      <c r="AG612" s="18">
        <v>2.685376</v>
      </c>
      <c r="AH612" s="18">
        <v>1.047933</v>
      </c>
      <c r="AI612" s="18">
        <v>8.263598</v>
      </c>
      <c r="AJ612" s="18">
        <v>9.7295</v>
      </c>
      <c r="AK612" s="18">
        <v>6.074441</v>
      </c>
      <c r="AL612" s="19" t="s">
        <v>58</v>
      </c>
      <c r="AM612" s="19"/>
      <c r="AN612" s="19"/>
      <c r="AO612" s="19"/>
      <c r="AP612" s="19"/>
      <c r="AQ612" s="19"/>
    </row>
    <row r="613" hidden="1">
      <c r="A613" s="22" t="s">
        <v>1814</v>
      </c>
      <c r="B613" s="22" t="s">
        <v>1847</v>
      </c>
      <c r="C613" s="22" t="s">
        <v>1812</v>
      </c>
      <c r="D613" s="22" t="s">
        <v>1843</v>
      </c>
      <c r="E613" s="20">
        <v>46300.0</v>
      </c>
      <c r="F613" s="18">
        <v>10.0</v>
      </c>
      <c r="G613" s="18">
        <v>0.0</v>
      </c>
      <c r="H613" s="18">
        <v>8589.0</v>
      </c>
      <c r="I613" s="18">
        <v>0.0</v>
      </c>
      <c r="J613" s="18">
        <v>88.81415</v>
      </c>
      <c r="K613" s="18">
        <v>92.61415</v>
      </c>
      <c r="L613" s="18">
        <v>86.59588</v>
      </c>
      <c r="M613" s="18">
        <v>54.00204</v>
      </c>
      <c r="N613" s="18">
        <v>0.583086</v>
      </c>
      <c r="O613" s="18">
        <v>0.0</v>
      </c>
      <c r="P613" s="18">
        <v>0.0</v>
      </c>
      <c r="Q613" s="18">
        <v>0.233333</v>
      </c>
      <c r="R613" s="18">
        <v>8.967168</v>
      </c>
      <c r="S613" s="18">
        <v>19.97043</v>
      </c>
      <c r="T613" s="18">
        <v>0.233333</v>
      </c>
      <c r="U613" s="18">
        <v>0.366667</v>
      </c>
      <c r="V613" s="18">
        <v>8.967168</v>
      </c>
      <c r="W613" s="18">
        <v>9.074508</v>
      </c>
      <c r="X613" s="18">
        <v>19.97043</v>
      </c>
      <c r="Y613" s="18">
        <v>9.261415</v>
      </c>
      <c r="Z613" s="18">
        <v>2.448687</v>
      </c>
      <c r="AA613" s="18">
        <v>8.967168</v>
      </c>
      <c r="AB613" s="18">
        <v>8.877842</v>
      </c>
      <c r="AC613" s="18">
        <v>9.569446</v>
      </c>
      <c r="AD613" s="18">
        <v>8.699537</v>
      </c>
      <c r="AE613" s="18">
        <v>11.20822</v>
      </c>
      <c r="AF613" s="18">
        <v>16.37755</v>
      </c>
      <c r="AG613" s="18">
        <v>10.58774</v>
      </c>
      <c r="AH613" s="18">
        <v>1.047933</v>
      </c>
      <c r="AI613" s="18">
        <v>8.263598</v>
      </c>
      <c r="AJ613" s="18">
        <v>9.7295</v>
      </c>
      <c r="AK613" s="18">
        <v>6.074441</v>
      </c>
      <c r="AL613" s="19" t="s">
        <v>58</v>
      </c>
      <c r="AM613" s="19"/>
      <c r="AN613" s="19"/>
      <c r="AO613" s="19"/>
      <c r="AP613" s="19"/>
      <c r="AQ613" s="19"/>
    </row>
    <row r="614" hidden="1">
      <c r="A614" s="22" t="s">
        <v>1816</v>
      </c>
      <c r="B614" s="22" t="s">
        <v>1848</v>
      </c>
      <c r="C614" s="22" t="s">
        <v>1812</v>
      </c>
      <c r="D614" s="22" t="s">
        <v>1843</v>
      </c>
      <c r="E614" s="22" t="s">
        <v>62</v>
      </c>
      <c r="F614" s="18">
        <v>9.0</v>
      </c>
      <c r="G614" s="18">
        <v>9.0</v>
      </c>
      <c r="H614" s="18">
        <v>1812.0</v>
      </c>
      <c r="I614" s="18">
        <v>1812.0</v>
      </c>
      <c r="J614" s="18">
        <v>0.0</v>
      </c>
      <c r="K614" s="18">
        <v>0.0</v>
      </c>
      <c r="L614" s="18">
        <v>0.0</v>
      </c>
      <c r="M614" s="18">
        <v>0.0</v>
      </c>
      <c r="N614" s="18">
        <v>0.0</v>
      </c>
      <c r="O614" s="18">
        <v>0.0</v>
      </c>
      <c r="P614" s="18">
        <v>0.0</v>
      </c>
      <c r="Q614" s="18">
        <v>0.0</v>
      </c>
      <c r="R614" s="18">
        <v>0.0</v>
      </c>
      <c r="S614" s="18">
        <v>0.0</v>
      </c>
      <c r="T614" s="18">
        <v>0.0</v>
      </c>
      <c r="U614" s="18">
        <v>0.0</v>
      </c>
      <c r="V614" s="18">
        <v>0.0</v>
      </c>
      <c r="W614" s="18">
        <v>0.0</v>
      </c>
      <c r="X614" s="18">
        <v>0.0</v>
      </c>
      <c r="Y614" s="18">
        <v>0.0</v>
      </c>
      <c r="Z614" s="18">
        <v>2.448687</v>
      </c>
      <c r="AA614" s="18">
        <v>8.967168</v>
      </c>
      <c r="AB614" s="18">
        <v>8.877842</v>
      </c>
      <c r="AC614" s="18">
        <v>9.569446</v>
      </c>
      <c r="AD614" s="18">
        <v>0.0</v>
      </c>
      <c r="AE614" s="18">
        <v>0.0</v>
      </c>
      <c r="AF614" s="18">
        <v>0.0</v>
      </c>
      <c r="AG614" s="18">
        <v>0.0</v>
      </c>
      <c r="AH614" s="18">
        <v>1.047933</v>
      </c>
      <c r="AI614" s="18">
        <v>8.263598</v>
      </c>
      <c r="AJ614" s="18">
        <v>9.7295</v>
      </c>
      <c r="AK614" s="18">
        <v>6.074441</v>
      </c>
      <c r="AL614" s="19" t="s">
        <v>58</v>
      </c>
      <c r="AM614" s="19"/>
      <c r="AN614" s="19"/>
      <c r="AO614" s="19"/>
      <c r="AP614" s="19"/>
      <c r="AQ614" s="19"/>
    </row>
    <row r="615" hidden="1">
      <c r="A615" s="22" t="s">
        <v>1774</v>
      </c>
      <c r="B615" s="22" t="s">
        <v>2088</v>
      </c>
      <c r="C615" s="22" t="s">
        <v>1756</v>
      </c>
      <c r="D615" s="22" t="s">
        <v>1757</v>
      </c>
      <c r="E615" s="20">
        <v>46310.0</v>
      </c>
      <c r="F615" s="18">
        <v>2.0</v>
      </c>
      <c r="G615" s="18">
        <v>0.0</v>
      </c>
      <c r="H615" s="18">
        <v>400.0</v>
      </c>
      <c r="I615" s="18">
        <v>0.0</v>
      </c>
      <c r="J615" s="18">
        <v>0.0</v>
      </c>
      <c r="K615" s="18">
        <v>0.0</v>
      </c>
      <c r="L615" s="18">
        <v>0.0</v>
      </c>
      <c r="M615" s="18">
        <v>0.0</v>
      </c>
      <c r="N615" s="18">
        <v>0.0</v>
      </c>
      <c r="O615" s="18">
        <v>0.0</v>
      </c>
      <c r="P615" s="18">
        <v>0.0</v>
      </c>
      <c r="Q615" s="18">
        <v>0.0</v>
      </c>
      <c r="R615" s="18">
        <v>0.0</v>
      </c>
      <c r="S615" s="18">
        <v>0.0</v>
      </c>
      <c r="T615" s="18">
        <v>0.0</v>
      </c>
      <c r="U615" s="18">
        <v>0.0</v>
      </c>
      <c r="V615" s="18">
        <v>0.0</v>
      </c>
      <c r="W615" s="18">
        <v>0.0</v>
      </c>
      <c r="X615" s="18">
        <v>0.0</v>
      </c>
      <c r="Y615" s="18">
        <v>0.0</v>
      </c>
      <c r="Z615" s="18">
        <v>0.033333</v>
      </c>
      <c r="AA615" s="18">
        <v>0.067816</v>
      </c>
      <c r="AB615" s="18">
        <v>0.075628</v>
      </c>
      <c r="AC615" s="18">
        <v>0.0</v>
      </c>
      <c r="AD615" s="18">
        <v>0.0</v>
      </c>
      <c r="AE615" s="18">
        <v>0.0</v>
      </c>
      <c r="AF615" s="18">
        <v>0.0</v>
      </c>
      <c r="AG615" s="18">
        <v>0.0</v>
      </c>
      <c r="AH615" s="18">
        <v>0.0</v>
      </c>
      <c r="AI615" s="18">
        <v>0.068966</v>
      </c>
      <c r="AJ615" s="18">
        <v>0.073648</v>
      </c>
      <c r="AK615" s="18">
        <v>0.0</v>
      </c>
      <c r="AL615" s="19" t="s">
        <v>58</v>
      </c>
      <c r="AM615" s="19"/>
      <c r="AN615" s="19"/>
      <c r="AO615" s="19"/>
      <c r="AP615" s="19"/>
      <c r="AQ615" s="19"/>
    </row>
    <row r="616" hidden="1">
      <c r="A616" s="22" t="s">
        <v>1765</v>
      </c>
      <c r="B616" s="22" t="s">
        <v>2089</v>
      </c>
      <c r="C616" s="22" t="s">
        <v>1756</v>
      </c>
      <c r="D616" s="22" t="s">
        <v>1757</v>
      </c>
      <c r="E616" s="22" t="s">
        <v>72</v>
      </c>
      <c r="F616" s="18">
        <v>2.0</v>
      </c>
      <c r="G616" s="18">
        <v>0.0</v>
      </c>
      <c r="H616" s="18">
        <v>232.0</v>
      </c>
      <c r="I616" s="18">
        <v>0.0</v>
      </c>
      <c r="J616" s="18">
        <v>0.0</v>
      </c>
      <c r="K616" s="18">
        <v>0.0</v>
      </c>
      <c r="L616" s="18">
        <v>0.0</v>
      </c>
      <c r="M616" s="18">
        <v>0.0</v>
      </c>
      <c r="N616" s="18">
        <v>0.0</v>
      </c>
      <c r="O616" s="18">
        <v>0.0</v>
      </c>
      <c r="P616" s="18">
        <v>0.0</v>
      </c>
      <c r="Q616" s="18">
        <v>0.0</v>
      </c>
      <c r="R616" s="18">
        <v>0.0</v>
      </c>
      <c r="S616" s="18">
        <v>0.0</v>
      </c>
      <c r="T616" s="18">
        <v>0.0</v>
      </c>
      <c r="U616" s="18">
        <v>0.0</v>
      </c>
      <c r="V616" s="18">
        <v>0.0</v>
      </c>
      <c r="W616" s="18">
        <v>0.0</v>
      </c>
      <c r="X616" s="18">
        <v>0.0</v>
      </c>
      <c r="Y616" s="18">
        <v>0.0</v>
      </c>
      <c r="Z616" s="18">
        <v>0.033333</v>
      </c>
      <c r="AA616" s="18">
        <v>0.067816</v>
      </c>
      <c r="AB616" s="18">
        <v>0.075628</v>
      </c>
      <c r="AC616" s="18">
        <v>0.0</v>
      </c>
      <c r="AD616" s="18">
        <v>0.0</v>
      </c>
      <c r="AE616" s="18">
        <v>0.0</v>
      </c>
      <c r="AF616" s="18">
        <v>0.0</v>
      </c>
      <c r="AG616" s="18">
        <v>0.0</v>
      </c>
      <c r="AH616" s="18">
        <v>0.0</v>
      </c>
      <c r="AI616" s="18">
        <v>0.068966</v>
      </c>
      <c r="AJ616" s="18">
        <v>0.073648</v>
      </c>
      <c r="AK616" s="18">
        <v>0.0</v>
      </c>
      <c r="AL616" s="19" t="s">
        <v>58</v>
      </c>
      <c r="AM616" s="19"/>
      <c r="AN616" s="19"/>
      <c r="AO616" s="19"/>
      <c r="AP616" s="19"/>
      <c r="AQ616" s="19"/>
    </row>
    <row r="617" hidden="1">
      <c r="A617" s="22" t="s">
        <v>1754</v>
      </c>
      <c r="B617" s="22" t="s">
        <v>1755</v>
      </c>
      <c r="C617" s="22" t="s">
        <v>1756</v>
      </c>
      <c r="D617" s="22" t="s">
        <v>1757</v>
      </c>
      <c r="E617" s="22" t="s">
        <v>75</v>
      </c>
      <c r="F617" s="18">
        <v>1.0</v>
      </c>
      <c r="G617" s="18">
        <v>1.0</v>
      </c>
      <c r="H617" s="18">
        <v>4.0</v>
      </c>
      <c r="I617" s="18">
        <v>4.0</v>
      </c>
      <c r="J617" s="18">
        <v>0.0</v>
      </c>
      <c r="K617" s="18">
        <v>0.0</v>
      </c>
      <c r="L617" s="18">
        <v>0.0</v>
      </c>
      <c r="M617" s="18">
        <v>0.0</v>
      </c>
      <c r="N617" s="18">
        <v>0.0</v>
      </c>
      <c r="O617" s="18">
        <v>0.0</v>
      </c>
      <c r="P617" s="18">
        <v>0.0</v>
      </c>
      <c r="Q617" s="18">
        <v>0.0</v>
      </c>
      <c r="R617" s="18">
        <v>0.0</v>
      </c>
      <c r="S617" s="18">
        <v>0.0</v>
      </c>
      <c r="T617" s="18">
        <v>0.0</v>
      </c>
      <c r="U617" s="18">
        <v>0.0</v>
      </c>
      <c r="V617" s="18">
        <v>0.0</v>
      </c>
      <c r="W617" s="18">
        <v>0.0</v>
      </c>
      <c r="X617" s="18">
        <v>0.0</v>
      </c>
      <c r="Y617" s="18">
        <v>0.0</v>
      </c>
      <c r="Z617" s="18">
        <v>0.033333</v>
      </c>
      <c r="AA617" s="18">
        <v>0.067816</v>
      </c>
      <c r="AB617" s="18">
        <v>0.075628</v>
      </c>
      <c r="AC617" s="18">
        <v>0.0</v>
      </c>
      <c r="AD617" s="18">
        <v>0.0</v>
      </c>
      <c r="AE617" s="18">
        <v>0.0</v>
      </c>
      <c r="AF617" s="18">
        <v>0.0</v>
      </c>
      <c r="AG617" s="18">
        <v>0.0</v>
      </c>
      <c r="AH617" s="18">
        <v>0.0</v>
      </c>
      <c r="AI617" s="18">
        <v>0.068966</v>
      </c>
      <c r="AJ617" s="18">
        <v>0.073648</v>
      </c>
      <c r="AK617" s="18">
        <v>0.0</v>
      </c>
      <c r="AL617" s="19" t="s">
        <v>58</v>
      </c>
      <c r="AM617" s="19"/>
      <c r="AN617" s="19"/>
      <c r="AO617" s="19"/>
      <c r="AP617" s="19"/>
      <c r="AQ617" s="19"/>
    </row>
    <row r="618" hidden="1">
      <c r="A618" s="22" t="s">
        <v>1758</v>
      </c>
      <c r="B618" s="22" t="s">
        <v>1759</v>
      </c>
      <c r="C618" s="22" t="s">
        <v>1756</v>
      </c>
      <c r="D618" s="22" t="s">
        <v>1757</v>
      </c>
      <c r="E618" s="22" t="s">
        <v>60</v>
      </c>
      <c r="F618" s="18">
        <v>28.0</v>
      </c>
      <c r="G618" s="18">
        <v>5.0</v>
      </c>
      <c r="H618" s="18">
        <v>4169.0</v>
      </c>
      <c r="I618" s="18">
        <v>568.0</v>
      </c>
      <c r="J618" s="18">
        <v>0.928571</v>
      </c>
      <c r="K618" s="18">
        <v>2.117592</v>
      </c>
      <c r="L618" s="18">
        <v>1.14985</v>
      </c>
      <c r="M618" s="18">
        <v>1.470466</v>
      </c>
      <c r="N618" s="18">
        <v>0.694405</v>
      </c>
      <c r="O618" s="18">
        <v>0.033333</v>
      </c>
      <c r="P618" s="18">
        <v>0.034483</v>
      </c>
      <c r="Q618" s="18">
        <v>0.034483</v>
      </c>
      <c r="R618" s="18">
        <v>0.067816</v>
      </c>
      <c r="S618" s="18">
        <v>0.103448</v>
      </c>
      <c r="T618" s="18">
        <v>0.033333</v>
      </c>
      <c r="U618" s="18">
        <v>0.034483</v>
      </c>
      <c r="V618" s="18">
        <v>0.034483</v>
      </c>
      <c r="W618" s="18">
        <v>0.067816</v>
      </c>
      <c r="X618" s="18">
        <v>0.103448</v>
      </c>
      <c r="Y618" s="18">
        <v>0.13235</v>
      </c>
      <c r="Z618" s="18">
        <v>0.033333</v>
      </c>
      <c r="AA618" s="18">
        <v>0.067816</v>
      </c>
      <c r="AB618" s="18">
        <v>0.075628</v>
      </c>
      <c r="AC618" s="18">
        <v>0.0</v>
      </c>
      <c r="AD618" s="18">
        <v>0.067816</v>
      </c>
      <c r="AE618" s="18">
        <v>0.068966</v>
      </c>
      <c r="AF618" s="18">
        <v>0.131792</v>
      </c>
      <c r="AG618" s="18">
        <v>0.0</v>
      </c>
      <c r="AH618" s="18">
        <v>0.0</v>
      </c>
      <c r="AI618" s="18">
        <v>0.068966</v>
      </c>
      <c r="AJ618" s="18">
        <v>0.073648</v>
      </c>
      <c r="AK618" s="18">
        <v>0.0</v>
      </c>
      <c r="AL618" s="19" t="s">
        <v>58</v>
      </c>
      <c r="AM618" s="19"/>
      <c r="AN618" s="19"/>
      <c r="AO618" s="19"/>
      <c r="AP618" s="19"/>
      <c r="AQ618" s="19"/>
    </row>
    <row r="619" hidden="1">
      <c r="A619" s="22" t="s">
        <v>1760</v>
      </c>
      <c r="B619" s="22" t="s">
        <v>1761</v>
      </c>
      <c r="C619" s="22" t="s">
        <v>1756</v>
      </c>
      <c r="D619" s="22" t="s">
        <v>1757</v>
      </c>
      <c r="E619" s="22" t="s">
        <v>62</v>
      </c>
      <c r="F619" s="18">
        <v>9.0</v>
      </c>
      <c r="G619" s="18">
        <v>9.0</v>
      </c>
      <c r="H619" s="18">
        <v>1078.0</v>
      </c>
      <c r="I619" s="18">
        <v>1078.0</v>
      </c>
      <c r="J619" s="18">
        <v>0.0</v>
      </c>
      <c r="K619" s="18">
        <v>0.0</v>
      </c>
      <c r="L619" s="18">
        <v>0.0</v>
      </c>
      <c r="M619" s="18">
        <v>0.0</v>
      </c>
      <c r="N619" s="18">
        <v>0.0</v>
      </c>
      <c r="O619" s="18">
        <v>0.0</v>
      </c>
      <c r="P619" s="18">
        <v>0.0</v>
      </c>
      <c r="Q619" s="18">
        <v>0.0</v>
      </c>
      <c r="R619" s="18">
        <v>0.0</v>
      </c>
      <c r="S619" s="18">
        <v>0.0</v>
      </c>
      <c r="T619" s="18">
        <v>0.0</v>
      </c>
      <c r="U619" s="18">
        <v>0.0</v>
      </c>
      <c r="V619" s="18">
        <v>0.0</v>
      </c>
      <c r="W619" s="18">
        <v>0.0</v>
      </c>
      <c r="X619" s="18">
        <v>0.0</v>
      </c>
      <c r="Y619" s="18">
        <v>0.0</v>
      </c>
      <c r="Z619" s="18">
        <v>0.033333</v>
      </c>
      <c r="AA619" s="18">
        <v>0.067816</v>
      </c>
      <c r="AB619" s="18">
        <v>0.075628</v>
      </c>
      <c r="AC619" s="18">
        <v>0.0</v>
      </c>
      <c r="AD619" s="18">
        <v>0.0</v>
      </c>
      <c r="AE619" s="18">
        <v>0.0</v>
      </c>
      <c r="AF619" s="18">
        <v>0.0</v>
      </c>
      <c r="AG619" s="18">
        <v>0.0</v>
      </c>
      <c r="AH619" s="18">
        <v>0.0</v>
      </c>
      <c r="AI619" s="18">
        <v>0.068966</v>
      </c>
      <c r="AJ619" s="18">
        <v>0.073648</v>
      </c>
      <c r="AK619" s="18">
        <v>0.0</v>
      </c>
      <c r="AL619" s="19" t="s">
        <v>58</v>
      </c>
      <c r="AM619" s="19"/>
      <c r="AN619" s="19"/>
      <c r="AO619" s="19"/>
      <c r="AP619" s="19"/>
      <c r="AQ619" s="19"/>
    </row>
    <row r="620" hidden="1">
      <c r="A620" s="22" t="s">
        <v>282</v>
      </c>
      <c r="B620" s="22" t="s">
        <v>283</v>
      </c>
      <c r="C620" s="22" t="s">
        <v>280</v>
      </c>
      <c r="D620" s="22" t="s">
        <v>284</v>
      </c>
      <c r="E620" s="22" t="s">
        <v>75</v>
      </c>
      <c r="F620" s="18">
        <v>1.0</v>
      </c>
      <c r="G620" s="18">
        <v>0.0</v>
      </c>
      <c r="H620" s="18">
        <v>454.0</v>
      </c>
      <c r="I620" s="18">
        <v>0.0</v>
      </c>
      <c r="J620" s="18">
        <v>4.096154</v>
      </c>
      <c r="K620" s="18">
        <v>5.40676</v>
      </c>
      <c r="L620" s="18">
        <v>5.594492</v>
      </c>
      <c r="M620" s="18">
        <v>5.40676</v>
      </c>
      <c r="N620" s="18">
        <v>1.0</v>
      </c>
      <c r="O620" s="18">
        <v>5.40676</v>
      </c>
      <c r="P620" s="18">
        <v>5.40676</v>
      </c>
      <c r="Q620" s="18">
        <v>5.40676</v>
      </c>
      <c r="R620" s="18">
        <v>5.40676</v>
      </c>
      <c r="S620" s="18">
        <v>5.40676</v>
      </c>
      <c r="T620" s="18">
        <v>5.40676</v>
      </c>
      <c r="U620" s="18">
        <v>5.40676</v>
      </c>
      <c r="V620" s="18">
        <v>5.40676</v>
      </c>
      <c r="W620" s="18">
        <v>5.40676</v>
      </c>
      <c r="X620" s="18">
        <v>5.40676</v>
      </c>
      <c r="Y620" s="18">
        <v>5.40676</v>
      </c>
      <c r="Z620" s="18">
        <v>6.175064</v>
      </c>
      <c r="AA620" s="18">
        <v>6.175064</v>
      </c>
      <c r="AB620" s="18">
        <v>5.790912</v>
      </c>
      <c r="AC620" s="18">
        <v>6.175064</v>
      </c>
      <c r="AD620" s="18">
        <v>5.40676</v>
      </c>
      <c r="AE620" s="18">
        <v>5.40676</v>
      </c>
      <c r="AF620" s="18">
        <v>5.40676</v>
      </c>
      <c r="AG620" s="18">
        <v>5.40676</v>
      </c>
      <c r="AH620" s="18">
        <v>5.40676</v>
      </c>
      <c r="AI620" s="18">
        <v>5.40676</v>
      </c>
      <c r="AJ620" s="18">
        <v>4.078999</v>
      </c>
      <c r="AK620" s="18">
        <v>0.655172</v>
      </c>
      <c r="AL620" s="19" t="s">
        <v>58</v>
      </c>
      <c r="AM620" s="19"/>
      <c r="AN620" s="19"/>
      <c r="AO620" s="19"/>
      <c r="AP620" s="19"/>
      <c r="AQ620" s="19"/>
    </row>
    <row r="621" hidden="1">
      <c r="A621" s="22" t="s">
        <v>278</v>
      </c>
      <c r="B621" s="22" t="s">
        <v>285</v>
      </c>
      <c r="C621" s="22" t="s">
        <v>280</v>
      </c>
      <c r="D621" s="22" t="s">
        <v>284</v>
      </c>
      <c r="E621" s="22" t="s">
        <v>60</v>
      </c>
      <c r="F621" s="18">
        <v>1.0</v>
      </c>
      <c r="G621" s="18">
        <v>0.0</v>
      </c>
      <c r="H621" s="18">
        <v>396.0</v>
      </c>
      <c r="I621" s="18">
        <v>0.0</v>
      </c>
      <c r="J621" s="18">
        <v>6.193473</v>
      </c>
      <c r="K621" s="18">
        <v>6.175064</v>
      </c>
      <c r="L621" s="18">
        <v>5.65987</v>
      </c>
      <c r="M621" s="18">
        <v>6.175064</v>
      </c>
      <c r="N621" s="18">
        <v>1.0</v>
      </c>
      <c r="O621" s="18">
        <v>6.175064</v>
      </c>
      <c r="P621" s="18">
        <v>6.175064</v>
      </c>
      <c r="Q621" s="18">
        <v>6.175064</v>
      </c>
      <c r="R621" s="18">
        <v>6.175064</v>
      </c>
      <c r="S621" s="18">
        <v>6.175064</v>
      </c>
      <c r="T621" s="18">
        <v>6.175064</v>
      </c>
      <c r="U621" s="18">
        <v>6.175064</v>
      </c>
      <c r="V621" s="18">
        <v>6.175064</v>
      </c>
      <c r="W621" s="18">
        <v>6.175064</v>
      </c>
      <c r="X621" s="18">
        <v>6.175064</v>
      </c>
      <c r="Y621" s="18">
        <v>6.175064</v>
      </c>
      <c r="Z621" s="18">
        <v>6.175064</v>
      </c>
      <c r="AA621" s="18">
        <v>6.175064</v>
      </c>
      <c r="AB621" s="18">
        <v>5.790912</v>
      </c>
      <c r="AC621" s="18">
        <v>6.175064</v>
      </c>
      <c r="AD621" s="18">
        <v>6.175064</v>
      </c>
      <c r="AE621" s="18">
        <v>6.175064</v>
      </c>
      <c r="AF621" s="18">
        <v>3.415118</v>
      </c>
      <c r="AG621" s="18">
        <v>0.655172</v>
      </c>
      <c r="AH621" s="18">
        <v>5.40676</v>
      </c>
      <c r="AI621" s="18">
        <v>5.40676</v>
      </c>
      <c r="AJ621" s="18">
        <v>4.078999</v>
      </c>
      <c r="AK621" s="18">
        <v>0.655172</v>
      </c>
      <c r="AL621" s="19" t="s">
        <v>58</v>
      </c>
      <c r="AM621" s="19"/>
      <c r="AN621" s="19"/>
      <c r="AO621" s="19"/>
      <c r="AP621" s="19"/>
      <c r="AQ621" s="19"/>
    </row>
    <row r="622" hidden="1">
      <c r="A622" s="22" t="s">
        <v>1173</v>
      </c>
      <c r="B622" s="22" t="s">
        <v>1220</v>
      </c>
      <c r="C622" s="22" t="s">
        <v>1175</v>
      </c>
      <c r="D622" s="22" t="s">
        <v>1221</v>
      </c>
      <c r="E622" s="22" t="s">
        <v>88</v>
      </c>
      <c r="F622" s="18">
        <v>1.0</v>
      </c>
      <c r="G622" s="18">
        <v>0.0</v>
      </c>
      <c r="H622" s="18">
        <v>6.0</v>
      </c>
      <c r="I622" s="18">
        <v>0.0</v>
      </c>
      <c r="J622" s="18">
        <v>0.0</v>
      </c>
      <c r="K622" s="18">
        <v>0.0</v>
      </c>
      <c r="L622" s="18">
        <v>0.129167</v>
      </c>
      <c r="M622" s="18">
        <v>0.0</v>
      </c>
      <c r="N622" s="18">
        <v>0.0</v>
      </c>
      <c r="O622" s="18">
        <v>0.0</v>
      </c>
      <c r="P622" s="18">
        <v>0.0</v>
      </c>
      <c r="Q622" s="18">
        <v>0.0</v>
      </c>
      <c r="R622" s="18">
        <v>0.0</v>
      </c>
      <c r="S622" s="18">
        <v>0.0</v>
      </c>
      <c r="T622" s="18">
        <v>0.0</v>
      </c>
      <c r="U622" s="18">
        <v>0.0</v>
      </c>
      <c r="V622" s="18">
        <v>0.0</v>
      </c>
      <c r="W622" s="18">
        <v>0.0</v>
      </c>
      <c r="X622" s="18">
        <v>0.0</v>
      </c>
      <c r="Y622" s="18">
        <v>0.0</v>
      </c>
      <c r="Z622" s="18">
        <v>1.204874</v>
      </c>
      <c r="AA622" s="18">
        <v>2.405769</v>
      </c>
      <c r="AB622" s="18">
        <v>2.639085</v>
      </c>
      <c r="AC622" s="18">
        <v>2.805134</v>
      </c>
      <c r="AD622" s="18">
        <v>0.0</v>
      </c>
      <c r="AE622" s="18">
        <v>20.84812</v>
      </c>
      <c r="AF622" s="18">
        <v>1.843325</v>
      </c>
      <c r="AG622" s="18">
        <v>0.275447</v>
      </c>
      <c r="AH622" s="18">
        <v>0.822472</v>
      </c>
      <c r="AI622" s="18">
        <v>2.340114</v>
      </c>
      <c r="AJ622" s="18">
        <v>3.508074</v>
      </c>
      <c r="AK622" s="18">
        <v>4.338341</v>
      </c>
      <c r="AL622" s="19" t="s">
        <v>58</v>
      </c>
      <c r="AM622" s="19"/>
      <c r="AN622" s="19"/>
      <c r="AO622" s="19"/>
      <c r="AP622" s="19"/>
      <c r="AQ622" s="19"/>
    </row>
    <row r="623" hidden="1">
      <c r="A623" s="22" t="s">
        <v>1177</v>
      </c>
      <c r="B623" s="22" t="s">
        <v>1222</v>
      </c>
      <c r="C623" s="22" t="s">
        <v>1175</v>
      </c>
      <c r="D623" s="22" t="s">
        <v>1221</v>
      </c>
      <c r="E623" s="17">
        <v>46310.0</v>
      </c>
      <c r="F623" s="18">
        <v>38.0</v>
      </c>
      <c r="G623" s="18">
        <v>0.0</v>
      </c>
      <c r="H623" s="18">
        <v>4958.0</v>
      </c>
      <c r="I623" s="18">
        <v>0.0</v>
      </c>
      <c r="J623" s="18">
        <v>28.56849</v>
      </c>
      <c r="K623" s="18">
        <v>28.65069</v>
      </c>
      <c r="L623" s="18">
        <v>27.52074</v>
      </c>
      <c r="M623" s="18">
        <v>19.8409</v>
      </c>
      <c r="N623" s="18">
        <v>0.69251</v>
      </c>
      <c r="O623" s="18">
        <v>0.1</v>
      </c>
      <c r="P623" s="18">
        <v>0.503704</v>
      </c>
      <c r="Q623" s="18">
        <v>0.533333</v>
      </c>
      <c r="R623" s="18">
        <v>1.645455</v>
      </c>
      <c r="S623" s="18">
        <v>6.027295</v>
      </c>
      <c r="T623" s="18">
        <v>0.1</v>
      </c>
      <c r="U623" s="18">
        <v>0.503704</v>
      </c>
      <c r="V623" s="18">
        <v>0.533333</v>
      </c>
      <c r="W623" s="18">
        <v>1.645455</v>
      </c>
      <c r="X623" s="18">
        <v>6.027295</v>
      </c>
      <c r="Y623" s="18">
        <v>4.092955</v>
      </c>
      <c r="Z623" s="18">
        <v>1.204874</v>
      </c>
      <c r="AA623" s="18">
        <v>2.405769</v>
      </c>
      <c r="AB623" s="18">
        <v>2.639085</v>
      </c>
      <c r="AC623" s="18">
        <v>2.805134</v>
      </c>
      <c r="AD623" s="18">
        <v>5.611754</v>
      </c>
      <c r="AE623" s="18">
        <v>6.325606</v>
      </c>
      <c r="AF623" s="18">
        <v>9.719525</v>
      </c>
      <c r="AG623" s="18">
        <v>9.03104</v>
      </c>
      <c r="AH623" s="18">
        <v>0.822472</v>
      </c>
      <c r="AI623" s="18">
        <v>2.340114</v>
      </c>
      <c r="AJ623" s="18">
        <v>3.508074</v>
      </c>
      <c r="AK623" s="18">
        <v>4.338341</v>
      </c>
      <c r="AL623" s="19" t="s">
        <v>58</v>
      </c>
      <c r="AM623" s="19"/>
      <c r="AN623" s="19"/>
      <c r="AO623" s="19"/>
      <c r="AP623" s="19"/>
      <c r="AQ623" s="19"/>
    </row>
    <row r="624" hidden="1">
      <c r="A624" s="22" t="s">
        <v>1179</v>
      </c>
      <c r="B624" s="22" t="s">
        <v>1223</v>
      </c>
      <c r="C624" s="22" t="s">
        <v>1175</v>
      </c>
      <c r="D624" s="22" t="s">
        <v>1221</v>
      </c>
      <c r="E624" s="22" t="s">
        <v>72</v>
      </c>
      <c r="F624" s="18">
        <v>34.0</v>
      </c>
      <c r="G624" s="18">
        <v>0.0</v>
      </c>
      <c r="H624" s="18">
        <v>5129.0</v>
      </c>
      <c r="I624" s="18">
        <v>0.0</v>
      </c>
      <c r="J624" s="18">
        <v>34.60431</v>
      </c>
      <c r="K624" s="18">
        <v>39.04507</v>
      </c>
      <c r="L624" s="18">
        <v>38.76308</v>
      </c>
      <c r="M624" s="18">
        <v>16.78694</v>
      </c>
      <c r="N624" s="18">
        <v>0.429937</v>
      </c>
      <c r="O624" s="18">
        <v>0.0</v>
      </c>
      <c r="P624" s="18">
        <v>1.084747</v>
      </c>
      <c r="Q624" s="18">
        <v>2.976687</v>
      </c>
      <c r="R624" s="18">
        <v>4.286892</v>
      </c>
      <c r="S624" s="18">
        <v>5.57097</v>
      </c>
      <c r="T624" s="18">
        <v>1.084747</v>
      </c>
      <c r="U624" s="18">
        <v>2.976687</v>
      </c>
      <c r="V624" s="18">
        <v>3.916648</v>
      </c>
      <c r="W624" s="18">
        <v>4.42219</v>
      </c>
      <c r="X624" s="18">
        <v>5.57097</v>
      </c>
      <c r="Y624" s="18">
        <v>4.338341</v>
      </c>
      <c r="Z624" s="18">
        <v>1.204874</v>
      </c>
      <c r="AA624" s="18">
        <v>2.405769</v>
      </c>
      <c r="AB624" s="18">
        <v>2.639085</v>
      </c>
      <c r="AC624" s="18">
        <v>2.805134</v>
      </c>
      <c r="AD624" s="18">
        <v>5.622099</v>
      </c>
      <c r="AE624" s="18">
        <v>5.646151</v>
      </c>
      <c r="AF624" s="18">
        <v>6.762857</v>
      </c>
      <c r="AG624" s="18">
        <v>6.74817</v>
      </c>
      <c r="AH624" s="18">
        <v>0.822472</v>
      </c>
      <c r="AI624" s="18">
        <v>2.340114</v>
      </c>
      <c r="AJ624" s="18">
        <v>3.508074</v>
      </c>
      <c r="AK624" s="18">
        <v>4.338341</v>
      </c>
      <c r="AL624" s="19" t="s">
        <v>58</v>
      </c>
      <c r="AM624" s="19"/>
      <c r="AN624" s="19"/>
      <c r="AO624" s="19"/>
      <c r="AP624" s="19"/>
      <c r="AQ624" s="19"/>
    </row>
    <row r="625" hidden="1">
      <c r="A625" s="22" t="s">
        <v>1181</v>
      </c>
      <c r="B625" s="22" t="s">
        <v>1224</v>
      </c>
      <c r="C625" s="22" t="s">
        <v>1175</v>
      </c>
      <c r="D625" s="22" t="s">
        <v>1221</v>
      </c>
      <c r="E625" s="22" t="s">
        <v>75</v>
      </c>
      <c r="F625" s="18">
        <v>45.0</v>
      </c>
      <c r="G625" s="18">
        <v>1.0</v>
      </c>
      <c r="H625" s="18">
        <v>10339.0</v>
      </c>
      <c r="I625" s="18">
        <v>38.0</v>
      </c>
      <c r="J625" s="18">
        <v>79.20721</v>
      </c>
      <c r="K625" s="18">
        <v>82.48663</v>
      </c>
      <c r="L625" s="18">
        <v>79.52912</v>
      </c>
      <c r="M625" s="18">
        <v>48.42534</v>
      </c>
      <c r="N625" s="18">
        <v>0.587069</v>
      </c>
      <c r="O625" s="18">
        <v>0.94673</v>
      </c>
      <c r="P625" s="18">
        <v>1.014545</v>
      </c>
      <c r="Q625" s="18">
        <v>1.746315</v>
      </c>
      <c r="R625" s="18">
        <v>3.101448</v>
      </c>
      <c r="S625" s="18">
        <v>4.4643</v>
      </c>
      <c r="T625" s="18">
        <v>0.94673</v>
      </c>
      <c r="U625" s="18">
        <v>1.014545</v>
      </c>
      <c r="V625" s="18">
        <v>1.746315</v>
      </c>
      <c r="W625" s="18">
        <v>3.101448</v>
      </c>
      <c r="X625" s="18">
        <v>4.4643</v>
      </c>
      <c r="Y625" s="18">
        <v>4.582591</v>
      </c>
      <c r="Z625" s="18">
        <v>1.204874</v>
      </c>
      <c r="AA625" s="18">
        <v>2.405769</v>
      </c>
      <c r="AB625" s="18">
        <v>2.639085</v>
      </c>
      <c r="AC625" s="18">
        <v>2.805134</v>
      </c>
      <c r="AD625" s="18">
        <v>2.708493</v>
      </c>
      <c r="AE625" s="18">
        <v>2.733229</v>
      </c>
      <c r="AF625" s="18">
        <v>4.678482</v>
      </c>
      <c r="AG625" s="18">
        <v>5.620519</v>
      </c>
      <c r="AH625" s="18">
        <v>0.822472</v>
      </c>
      <c r="AI625" s="18">
        <v>2.340114</v>
      </c>
      <c r="AJ625" s="18">
        <v>3.508074</v>
      </c>
      <c r="AK625" s="18">
        <v>4.338341</v>
      </c>
      <c r="AL625" s="19" t="s">
        <v>58</v>
      </c>
      <c r="AM625" s="19"/>
      <c r="AN625" s="19"/>
      <c r="AO625" s="19"/>
      <c r="AP625" s="19"/>
      <c r="AQ625" s="19"/>
    </row>
    <row r="626" hidden="1">
      <c r="A626" s="22" t="s">
        <v>1183</v>
      </c>
      <c r="B626" s="22" t="s">
        <v>1225</v>
      </c>
      <c r="C626" s="22" t="s">
        <v>1175</v>
      </c>
      <c r="D626" s="22" t="s">
        <v>1221</v>
      </c>
      <c r="E626" s="22" t="s">
        <v>60</v>
      </c>
      <c r="F626" s="18">
        <v>72.0</v>
      </c>
      <c r="G626" s="18">
        <v>4.0</v>
      </c>
      <c r="H626" s="18">
        <v>13289.0</v>
      </c>
      <c r="I626" s="18">
        <v>75.0</v>
      </c>
      <c r="J626" s="18">
        <v>87.58114</v>
      </c>
      <c r="K626" s="18">
        <v>86.95916</v>
      </c>
      <c r="L626" s="18">
        <v>86.73622</v>
      </c>
      <c r="M626" s="18">
        <v>52.39488</v>
      </c>
      <c r="N626" s="18">
        <v>0.602523</v>
      </c>
      <c r="O626" s="18">
        <v>0.266667</v>
      </c>
      <c r="P626" s="18">
        <v>0.666667</v>
      </c>
      <c r="Q626" s="18">
        <v>1.012808</v>
      </c>
      <c r="R626" s="18">
        <v>1.622678</v>
      </c>
      <c r="S626" s="18">
        <v>2.804242</v>
      </c>
      <c r="T626" s="18">
        <v>0.279985</v>
      </c>
      <c r="U626" s="18">
        <v>0.780842</v>
      </c>
      <c r="V626" s="18">
        <v>1.053975</v>
      </c>
      <c r="W626" s="18">
        <v>1.639451</v>
      </c>
      <c r="X626" s="18">
        <v>2.983226</v>
      </c>
      <c r="Y626" s="18">
        <v>2.805134</v>
      </c>
      <c r="Z626" s="18">
        <v>1.204874</v>
      </c>
      <c r="AA626" s="18">
        <v>2.405769</v>
      </c>
      <c r="AB626" s="18">
        <v>2.639085</v>
      </c>
      <c r="AC626" s="18">
        <v>2.805134</v>
      </c>
      <c r="AD626" s="18">
        <v>0.963542</v>
      </c>
      <c r="AE626" s="18">
        <v>1.038964</v>
      </c>
      <c r="AF626" s="18">
        <v>1.928436</v>
      </c>
      <c r="AG626" s="18">
        <v>2.805134</v>
      </c>
      <c r="AH626" s="18">
        <v>0.822472</v>
      </c>
      <c r="AI626" s="18">
        <v>2.340114</v>
      </c>
      <c r="AJ626" s="18">
        <v>3.508074</v>
      </c>
      <c r="AK626" s="18">
        <v>4.338341</v>
      </c>
      <c r="AL626" s="19" t="s">
        <v>58</v>
      </c>
      <c r="AM626" s="19"/>
      <c r="AN626" s="19"/>
      <c r="AO626" s="19"/>
      <c r="AP626" s="19"/>
      <c r="AQ626" s="19"/>
    </row>
    <row r="627" hidden="1">
      <c r="A627" s="22" t="s">
        <v>1185</v>
      </c>
      <c r="B627" s="22" t="s">
        <v>1226</v>
      </c>
      <c r="C627" s="22" t="s">
        <v>1175</v>
      </c>
      <c r="D627" s="22" t="s">
        <v>1221</v>
      </c>
      <c r="E627" s="20">
        <v>46300.0</v>
      </c>
      <c r="F627" s="18">
        <v>11.0</v>
      </c>
      <c r="G627" s="18">
        <v>1.0</v>
      </c>
      <c r="H627" s="18">
        <v>366.0</v>
      </c>
      <c r="I627" s="18">
        <v>8.0</v>
      </c>
      <c r="J627" s="18">
        <v>0.111111</v>
      </c>
      <c r="K627" s="18">
        <v>0.376111</v>
      </c>
      <c r="L627" s="18">
        <v>0.385541</v>
      </c>
      <c r="M627" s="18">
        <v>0.376111</v>
      </c>
      <c r="N627" s="18">
        <v>1.0</v>
      </c>
      <c r="O627" s="18">
        <v>0.0</v>
      </c>
      <c r="P627" s="18">
        <v>0.0</v>
      </c>
      <c r="Q627" s="18">
        <v>0.0</v>
      </c>
      <c r="R627" s="18">
        <v>0.0</v>
      </c>
      <c r="S627" s="18">
        <v>0.0</v>
      </c>
      <c r="T627" s="18">
        <v>0.376111</v>
      </c>
      <c r="U627" s="18">
        <v>0.376111</v>
      </c>
      <c r="V627" s="18">
        <v>0.376111</v>
      </c>
      <c r="W627" s="18">
        <v>0.376111</v>
      </c>
      <c r="X627" s="18">
        <v>0.376111</v>
      </c>
      <c r="Y627" s="18">
        <v>0.075222</v>
      </c>
      <c r="Z627" s="18">
        <v>1.204874</v>
      </c>
      <c r="AA627" s="18">
        <v>2.405769</v>
      </c>
      <c r="AB627" s="18">
        <v>2.639085</v>
      </c>
      <c r="AC627" s="18">
        <v>2.805134</v>
      </c>
      <c r="AD627" s="18">
        <v>2.286111</v>
      </c>
      <c r="AE627" s="18">
        <v>9.349282</v>
      </c>
      <c r="AF627" s="18">
        <v>10.19788</v>
      </c>
      <c r="AG627" s="18">
        <v>6.066643</v>
      </c>
      <c r="AH627" s="18">
        <v>0.822472</v>
      </c>
      <c r="AI627" s="18">
        <v>2.340114</v>
      </c>
      <c r="AJ627" s="18">
        <v>3.508074</v>
      </c>
      <c r="AK627" s="18">
        <v>4.338341</v>
      </c>
      <c r="AL627" s="19" t="s">
        <v>58</v>
      </c>
      <c r="AM627" s="19"/>
      <c r="AN627" s="19"/>
      <c r="AO627" s="19"/>
      <c r="AP627" s="19"/>
      <c r="AQ627" s="19"/>
    </row>
    <row r="628" hidden="1">
      <c r="A628" s="22" t="s">
        <v>1187</v>
      </c>
      <c r="B628" s="22" t="s">
        <v>1227</v>
      </c>
      <c r="C628" s="22" t="s">
        <v>1175</v>
      </c>
      <c r="D628" s="22" t="s">
        <v>1221</v>
      </c>
      <c r="E628" s="22" t="s">
        <v>62</v>
      </c>
      <c r="F628" s="18">
        <v>34.0</v>
      </c>
      <c r="G628" s="18">
        <v>34.0</v>
      </c>
      <c r="H628" s="18">
        <v>1605.0</v>
      </c>
      <c r="I628" s="18">
        <v>1605.0</v>
      </c>
      <c r="J628" s="18">
        <v>0.0</v>
      </c>
      <c r="K628" s="18">
        <v>0.0</v>
      </c>
      <c r="L628" s="18">
        <v>0.0</v>
      </c>
      <c r="M628" s="18">
        <v>0.0</v>
      </c>
      <c r="N628" s="18">
        <v>0.0</v>
      </c>
      <c r="O628" s="18">
        <v>0.0</v>
      </c>
      <c r="P628" s="18">
        <v>0.0</v>
      </c>
      <c r="Q628" s="18">
        <v>0.0</v>
      </c>
      <c r="R628" s="18">
        <v>0.0</v>
      </c>
      <c r="S628" s="18">
        <v>0.0</v>
      </c>
      <c r="T628" s="18">
        <v>0.0</v>
      </c>
      <c r="U628" s="18">
        <v>0.0</v>
      </c>
      <c r="V628" s="18">
        <v>0.0</v>
      </c>
      <c r="W628" s="18">
        <v>0.0</v>
      </c>
      <c r="X628" s="18">
        <v>0.0</v>
      </c>
      <c r="Y628" s="18">
        <v>0.0</v>
      </c>
      <c r="Z628" s="18">
        <v>1.204874</v>
      </c>
      <c r="AA628" s="18">
        <v>2.405769</v>
      </c>
      <c r="AB628" s="18">
        <v>2.639085</v>
      </c>
      <c r="AC628" s="18">
        <v>2.805134</v>
      </c>
      <c r="AD628" s="18">
        <v>0.0</v>
      </c>
      <c r="AE628" s="18">
        <v>0.0</v>
      </c>
      <c r="AF628" s="18">
        <v>0.0</v>
      </c>
      <c r="AG628" s="18">
        <v>0.0</v>
      </c>
      <c r="AH628" s="18">
        <v>0.822472</v>
      </c>
      <c r="AI628" s="18">
        <v>2.340114</v>
      </c>
      <c r="AJ628" s="18">
        <v>3.508074</v>
      </c>
      <c r="AK628" s="18">
        <v>4.338341</v>
      </c>
      <c r="AL628" s="19" t="s">
        <v>58</v>
      </c>
      <c r="AM628" s="19"/>
      <c r="AN628" s="19"/>
      <c r="AO628" s="19"/>
      <c r="AP628" s="19"/>
      <c r="AQ628" s="19"/>
    </row>
    <row r="629" hidden="1">
      <c r="A629" s="22" t="s">
        <v>1543</v>
      </c>
      <c r="B629" s="22" t="s">
        <v>2090</v>
      </c>
      <c r="C629" s="22" t="s">
        <v>1545</v>
      </c>
      <c r="D629" s="22" t="s">
        <v>2091</v>
      </c>
      <c r="E629" s="22" t="s">
        <v>60</v>
      </c>
      <c r="F629" s="18">
        <v>1.0</v>
      </c>
      <c r="G629" s="18">
        <v>1.0</v>
      </c>
      <c r="H629" s="18">
        <v>5.0</v>
      </c>
      <c r="I629" s="18">
        <v>5.0</v>
      </c>
      <c r="J629" s="18">
        <v>0.0</v>
      </c>
      <c r="K629" s="18">
        <v>0.0</v>
      </c>
      <c r="L629" s="18">
        <v>0.0</v>
      </c>
      <c r="M629" s="18">
        <v>0.0</v>
      </c>
      <c r="N629" s="18">
        <v>0.0</v>
      </c>
      <c r="O629" s="18">
        <v>0.0</v>
      </c>
      <c r="P629" s="18">
        <v>0.0</v>
      </c>
      <c r="Q629" s="18">
        <v>0.0</v>
      </c>
      <c r="R629" s="18">
        <v>0.0</v>
      </c>
      <c r="S629" s="18">
        <v>0.0</v>
      </c>
      <c r="T629" s="18">
        <v>0.0</v>
      </c>
      <c r="U629" s="18">
        <v>0.0</v>
      </c>
      <c r="V629" s="18">
        <v>0.0</v>
      </c>
      <c r="W629" s="18">
        <v>0.0</v>
      </c>
      <c r="X629" s="18">
        <v>0.0</v>
      </c>
      <c r="Y629" s="18">
        <v>0.0</v>
      </c>
      <c r="Z629" s="18">
        <v>0.0</v>
      </c>
      <c r="AA629" s="18">
        <v>0.0</v>
      </c>
      <c r="AB629" s="18">
        <v>0.0</v>
      </c>
      <c r="AC629" s="18">
        <v>0.0</v>
      </c>
      <c r="AD629" s="18">
        <v>0.0</v>
      </c>
      <c r="AE629" s="18">
        <v>0.0</v>
      </c>
      <c r="AF629" s="18">
        <v>0.0</v>
      </c>
      <c r="AG629" s="18">
        <v>0.0</v>
      </c>
      <c r="AH629" s="18">
        <v>0.0</v>
      </c>
      <c r="AI629" s="18">
        <v>0.0</v>
      </c>
      <c r="AJ629" s="18">
        <v>0.0</v>
      </c>
      <c r="AK629" s="18">
        <v>0.0</v>
      </c>
      <c r="AL629" s="19" t="s">
        <v>58</v>
      </c>
      <c r="AM629" s="19"/>
      <c r="AN629" s="19"/>
      <c r="AO629" s="19"/>
      <c r="AP629" s="19"/>
      <c r="AQ629" s="19"/>
    </row>
    <row r="630" hidden="1">
      <c r="A630" s="22" t="s">
        <v>272</v>
      </c>
      <c r="B630" s="22" t="s">
        <v>2092</v>
      </c>
      <c r="C630" s="22" t="s">
        <v>258</v>
      </c>
      <c r="D630" s="22" t="s">
        <v>264</v>
      </c>
      <c r="E630" s="17">
        <v>46310.0</v>
      </c>
      <c r="F630" s="18">
        <v>1.0</v>
      </c>
      <c r="G630" s="18">
        <v>0.0</v>
      </c>
      <c r="H630" s="18">
        <v>118.0</v>
      </c>
      <c r="I630" s="18">
        <v>0.0</v>
      </c>
      <c r="J630" s="18">
        <v>0.0</v>
      </c>
      <c r="K630" s="18">
        <v>0.0</v>
      </c>
      <c r="L630" s="18">
        <v>0.0</v>
      </c>
      <c r="M630" s="18">
        <v>0.0</v>
      </c>
      <c r="N630" s="18">
        <v>0.0</v>
      </c>
      <c r="O630" s="18">
        <v>0.0</v>
      </c>
      <c r="P630" s="18">
        <v>0.0</v>
      </c>
      <c r="Q630" s="18">
        <v>0.0</v>
      </c>
      <c r="R630" s="18">
        <v>0.0</v>
      </c>
      <c r="S630" s="18">
        <v>0.0</v>
      </c>
      <c r="T630" s="18">
        <v>0.0</v>
      </c>
      <c r="U630" s="18">
        <v>0.0</v>
      </c>
      <c r="V630" s="18">
        <v>0.0</v>
      </c>
      <c r="W630" s="18">
        <v>0.0</v>
      </c>
      <c r="X630" s="18">
        <v>0.0</v>
      </c>
      <c r="Y630" s="18">
        <v>0.0</v>
      </c>
      <c r="Z630" s="18">
        <v>1.851241</v>
      </c>
      <c r="AA630" s="18">
        <v>3.989361</v>
      </c>
      <c r="AB630" s="18">
        <v>3.263011</v>
      </c>
      <c r="AC630" s="18">
        <v>1.071195</v>
      </c>
      <c r="AD630" s="18">
        <v>11.49845</v>
      </c>
      <c r="AE630" s="18">
        <v>11.49845</v>
      </c>
      <c r="AF630" s="18">
        <v>5.749226</v>
      </c>
      <c r="AG630" s="18">
        <v>0.0</v>
      </c>
      <c r="AH630" s="18">
        <v>0.299758</v>
      </c>
      <c r="AI630" s="18">
        <v>1.016667</v>
      </c>
      <c r="AJ630" s="18">
        <v>1.547625</v>
      </c>
      <c r="AK630" s="18">
        <v>0.0</v>
      </c>
      <c r="AL630" s="19" t="s">
        <v>58</v>
      </c>
      <c r="AM630" s="19"/>
      <c r="AN630" s="19"/>
      <c r="AO630" s="19"/>
      <c r="AP630" s="19"/>
      <c r="AQ630" s="19"/>
    </row>
    <row r="631" hidden="1">
      <c r="A631" s="22" t="s">
        <v>262</v>
      </c>
      <c r="B631" s="22" t="s">
        <v>263</v>
      </c>
      <c r="C631" s="22" t="s">
        <v>258</v>
      </c>
      <c r="D631" s="22" t="s">
        <v>264</v>
      </c>
      <c r="E631" s="22" t="s">
        <v>72</v>
      </c>
      <c r="F631" s="18">
        <v>1.0</v>
      </c>
      <c r="G631" s="18">
        <v>0.0</v>
      </c>
      <c r="H631" s="18">
        <v>157.0</v>
      </c>
      <c r="I631" s="18">
        <v>0.0</v>
      </c>
      <c r="J631" s="18">
        <v>0.945055</v>
      </c>
      <c r="K631" s="18">
        <v>1.071195</v>
      </c>
      <c r="L631" s="18">
        <v>0.965395</v>
      </c>
      <c r="M631" s="18">
        <v>1.071195</v>
      </c>
      <c r="N631" s="18">
        <v>1.0</v>
      </c>
      <c r="O631" s="18">
        <v>1.071195</v>
      </c>
      <c r="P631" s="18">
        <v>1.071195</v>
      </c>
      <c r="Q631" s="18">
        <v>1.071195</v>
      </c>
      <c r="R631" s="18">
        <v>1.071195</v>
      </c>
      <c r="S631" s="18">
        <v>1.071195</v>
      </c>
      <c r="T631" s="18">
        <v>1.071195</v>
      </c>
      <c r="U631" s="18">
        <v>1.071195</v>
      </c>
      <c r="V631" s="18">
        <v>1.071195</v>
      </c>
      <c r="W631" s="18">
        <v>1.071195</v>
      </c>
      <c r="X631" s="18">
        <v>1.071195</v>
      </c>
      <c r="Y631" s="18">
        <v>1.071195</v>
      </c>
      <c r="Z631" s="18">
        <v>1.851241</v>
      </c>
      <c r="AA631" s="18">
        <v>3.989361</v>
      </c>
      <c r="AB631" s="18">
        <v>3.263011</v>
      </c>
      <c r="AC631" s="18">
        <v>1.071195</v>
      </c>
      <c r="AD631" s="18">
        <v>3.273595</v>
      </c>
      <c r="AE631" s="18">
        <v>3.273595</v>
      </c>
      <c r="AF631" s="18">
        <v>8.54765</v>
      </c>
      <c r="AG631" s="18">
        <v>1.071195</v>
      </c>
      <c r="AH631" s="18">
        <v>0.299758</v>
      </c>
      <c r="AI631" s="18">
        <v>1.016667</v>
      </c>
      <c r="AJ631" s="18">
        <v>1.547625</v>
      </c>
      <c r="AK631" s="18">
        <v>0.0</v>
      </c>
      <c r="AL631" s="19" t="s">
        <v>58</v>
      </c>
      <c r="AM631" s="19"/>
      <c r="AN631" s="19"/>
      <c r="AO631" s="19"/>
      <c r="AP631" s="19"/>
      <c r="AQ631" s="19"/>
    </row>
    <row r="632" hidden="1">
      <c r="A632" s="22" t="s">
        <v>265</v>
      </c>
      <c r="B632" s="22" t="s">
        <v>266</v>
      </c>
      <c r="C632" s="22" t="s">
        <v>258</v>
      </c>
      <c r="D632" s="22" t="s">
        <v>264</v>
      </c>
      <c r="E632" s="22" t="s">
        <v>75</v>
      </c>
      <c r="F632" s="18">
        <v>3.0</v>
      </c>
      <c r="G632" s="18">
        <v>0.0</v>
      </c>
      <c r="H632" s="18">
        <v>1283.0</v>
      </c>
      <c r="I632" s="18">
        <v>0.0</v>
      </c>
      <c r="J632" s="18">
        <v>16.12646</v>
      </c>
      <c r="K632" s="18">
        <v>19.03239</v>
      </c>
      <c r="L632" s="18">
        <v>17.62631</v>
      </c>
      <c r="M632" s="18">
        <v>13.62563</v>
      </c>
      <c r="N632" s="18">
        <v>0.715918</v>
      </c>
      <c r="O632" s="18">
        <v>5.40676</v>
      </c>
      <c r="P632" s="18">
        <v>5.40676</v>
      </c>
      <c r="Q632" s="18">
        <v>5.40676</v>
      </c>
      <c r="R632" s="18">
        <v>13.62563</v>
      </c>
      <c r="S632" s="18">
        <v>13.62563</v>
      </c>
      <c r="T632" s="18">
        <v>5.40676</v>
      </c>
      <c r="U632" s="18">
        <v>5.40676</v>
      </c>
      <c r="V632" s="18">
        <v>5.40676</v>
      </c>
      <c r="W632" s="18">
        <v>13.62563</v>
      </c>
      <c r="X632" s="18">
        <v>13.62563</v>
      </c>
      <c r="Y632" s="18">
        <v>9.516195</v>
      </c>
      <c r="Z632" s="18">
        <v>1.851241</v>
      </c>
      <c r="AA632" s="18">
        <v>3.989361</v>
      </c>
      <c r="AB632" s="18">
        <v>3.263011</v>
      </c>
      <c r="AC632" s="18">
        <v>1.071195</v>
      </c>
      <c r="AD632" s="18">
        <v>13.62563</v>
      </c>
      <c r="AE632" s="18">
        <v>13.62563</v>
      </c>
      <c r="AF632" s="18">
        <v>9.516195</v>
      </c>
      <c r="AG632" s="18">
        <v>9.516195</v>
      </c>
      <c r="AH632" s="18">
        <v>0.299758</v>
      </c>
      <c r="AI632" s="18">
        <v>1.016667</v>
      </c>
      <c r="AJ632" s="18">
        <v>1.547625</v>
      </c>
      <c r="AK632" s="18">
        <v>0.0</v>
      </c>
      <c r="AL632" s="19" t="s">
        <v>58</v>
      </c>
      <c r="AM632" s="19"/>
      <c r="AN632" s="19"/>
      <c r="AO632" s="19"/>
      <c r="AP632" s="19"/>
      <c r="AQ632" s="19"/>
    </row>
    <row r="633" hidden="1">
      <c r="A633" s="22" t="s">
        <v>256</v>
      </c>
      <c r="B633" s="22" t="s">
        <v>267</v>
      </c>
      <c r="C633" s="22" t="s">
        <v>258</v>
      </c>
      <c r="D633" s="22" t="s">
        <v>264</v>
      </c>
      <c r="E633" s="22" t="s">
        <v>60</v>
      </c>
      <c r="F633" s="18">
        <v>14.0</v>
      </c>
      <c r="G633" s="18">
        <v>0.0</v>
      </c>
      <c r="H633" s="18">
        <v>4041.0</v>
      </c>
      <c r="I633" s="18">
        <v>0.0</v>
      </c>
      <c r="J633" s="18">
        <v>38.66357</v>
      </c>
      <c r="K633" s="18">
        <v>38.63062</v>
      </c>
      <c r="L633" s="18">
        <v>35.31809</v>
      </c>
      <c r="M633" s="18">
        <v>17.45009</v>
      </c>
      <c r="N633" s="18">
        <v>0.451717</v>
      </c>
      <c r="O633" s="18">
        <v>0.986263</v>
      </c>
      <c r="P633" s="18">
        <v>1.203704</v>
      </c>
      <c r="Q633" s="18">
        <v>1.851241</v>
      </c>
      <c r="R633" s="18">
        <v>3.989361</v>
      </c>
      <c r="S633" s="18">
        <v>6.175064</v>
      </c>
      <c r="T633" s="18">
        <v>0.986263</v>
      </c>
      <c r="U633" s="18">
        <v>1.203704</v>
      </c>
      <c r="V633" s="18">
        <v>1.851241</v>
      </c>
      <c r="W633" s="18">
        <v>3.989361</v>
      </c>
      <c r="X633" s="18">
        <v>6.175064</v>
      </c>
      <c r="Y633" s="18">
        <v>3.863062</v>
      </c>
      <c r="Z633" s="18">
        <v>1.851241</v>
      </c>
      <c r="AA633" s="18">
        <v>3.989361</v>
      </c>
      <c r="AB633" s="18">
        <v>3.263011</v>
      </c>
      <c r="AC633" s="18">
        <v>1.071195</v>
      </c>
      <c r="AD633" s="18">
        <v>0.908678</v>
      </c>
      <c r="AE633" s="18">
        <v>0.908678</v>
      </c>
      <c r="AF633" s="18">
        <v>1.800416</v>
      </c>
      <c r="AG633" s="18">
        <v>3.863062</v>
      </c>
      <c r="AH633" s="18">
        <v>0.299758</v>
      </c>
      <c r="AI633" s="18">
        <v>1.016667</v>
      </c>
      <c r="AJ633" s="18">
        <v>1.547625</v>
      </c>
      <c r="AK633" s="18">
        <v>0.0</v>
      </c>
      <c r="AL633" s="19" t="s">
        <v>58</v>
      </c>
      <c r="AM633" s="19"/>
      <c r="AN633" s="19"/>
      <c r="AO633" s="19"/>
      <c r="AP633" s="19"/>
      <c r="AQ633" s="19"/>
    </row>
    <row r="634" hidden="1">
      <c r="A634" s="22" t="s">
        <v>260</v>
      </c>
      <c r="B634" s="22" t="s">
        <v>268</v>
      </c>
      <c r="C634" s="22" t="s">
        <v>258</v>
      </c>
      <c r="D634" s="22" t="s">
        <v>264</v>
      </c>
      <c r="E634" s="22" t="s">
        <v>62</v>
      </c>
      <c r="F634" s="18">
        <v>8.0</v>
      </c>
      <c r="G634" s="18">
        <v>8.0</v>
      </c>
      <c r="H634" s="18">
        <v>296.0</v>
      </c>
      <c r="I634" s="18">
        <v>296.0</v>
      </c>
      <c r="J634" s="18">
        <v>0.0</v>
      </c>
      <c r="K634" s="18">
        <v>0.0</v>
      </c>
      <c r="L634" s="18">
        <v>0.0</v>
      </c>
      <c r="M634" s="18">
        <v>0.0</v>
      </c>
      <c r="N634" s="18">
        <v>0.0</v>
      </c>
      <c r="O634" s="18">
        <v>0.0</v>
      </c>
      <c r="P634" s="18">
        <v>0.0</v>
      </c>
      <c r="Q634" s="18">
        <v>0.0</v>
      </c>
      <c r="R634" s="18">
        <v>0.0</v>
      </c>
      <c r="S634" s="18">
        <v>0.0</v>
      </c>
      <c r="T634" s="18">
        <v>0.0</v>
      </c>
      <c r="U634" s="18">
        <v>0.0</v>
      </c>
      <c r="V634" s="18">
        <v>0.0</v>
      </c>
      <c r="W634" s="18">
        <v>0.0</v>
      </c>
      <c r="X634" s="18">
        <v>0.0</v>
      </c>
      <c r="Y634" s="18">
        <v>0.0</v>
      </c>
      <c r="Z634" s="18">
        <v>1.851241</v>
      </c>
      <c r="AA634" s="18">
        <v>3.989361</v>
      </c>
      <c r="AB634" s="18">
        <v>3.263011</v>
      </c>
      <c r="AC634" s="18">
        <v>1.071195</v>
      </c>
      <c r="AD634" s="18">
        <v>0.0</v>
      </c>
      <c r="AE634" s="18">
        <v>0.0</v>
      </c>
      <c r="AF634" s="18">
        <v>0.0</v>
      </c>
      <c r="AG634" s="18">
        <v>0.0</v>
      </c>
      <c r="AH634" s="18">
        <v>0.299758</v>
      </c>
      <c r="AI634" s="18">
        <v>1.016667</v>
      </c>
      <c r="AJ634" s="18">
        <v>1.547625</v>
      </c>
      <c r="AK634" s="18">
        <v>0.0</v>
      </c>
      <c r="AL634" s="19" t="s">
        <v>58</v>
      </c>
      <c r="AM634" s="19"/>
      <c r="AN634" s="19"/>
      <c r="AO634" s="19"/>
      <c r="AP634" s="19"/>
      <c r="AQ634" s="19"/>
    </row>
    <row r="635" hidden="1">
      <c r="A635" s="22" t="s">
        <v>1543</v>
      </c>
      <c r="B635" s="22" t="s">
        <v>1544</v>
      </c>
      <c r="C635" s="22" t="s">
        <v>1545</v>
      </c>
      <c r="D635" s="22" t="s">
        <v>1546</v>
      </c>
      <c r="E635" s="22" t="s">
        <v>60</v>
      </c>
      <c r="F635" s="18">
        <v>1.0</v>
      </c>
      <c r="G635" s="18">
        <v>1.0</v>
      </c>
      <c r="H635" s="18">
        <v>15.0</v>
      </c>
      <c r="I635" s="18">
        <v>15.0</v>
      </c>
      <c r="J635" s="18">
        <v>0.0</v>
      </c>
      <c r="K635" s="18">
        <v>0.0</v>
      </c>
      <c r="L635" s="18">
        <v>0.0</v>
      </c>
      <c r="M635" s="18">
        <v>0.0</v>
      </c>
      <c r="N635" s="18">
        <v>0.0</v>
      </c>
      <c r="O635" s="18">
        <v>0.0</v>
      </c>
      <c r="P635" s="18">
        <v>0.0</v>
      </c>
      <c r="Q635" s="18">
        <v>0.0</v>
      </c>
      <c r="R635" s="18">
        <v>0.0</v>
      </c>
      <c r="S635" s="18">
        <v>0.0</v>
      </c>
      <c r="T635" s="18">
        <v>0.0</v>
      </c>
      <c r="U635" s="18">
        <v>0.0</v>
      </c>
      <c r="V635" s="18">
        <v>0.0</v>
      </c>
      <c r="W635" s="18">
        <v>0.0</v>
      </c>
      <c r="X635" s="18">
        <v>0.0</v>
      </c>
      <c r="Y635" s="18">
        <v>0.0</v>
      </c>
      <c r="Z635" s="18">
        <v>0.0</v>
      </c>
      <c r="AA635" s="18">
        <v>0.0</v>
      </c>
      <c r="AB635" s="18">
        <v>0.0</v>
      </c>
      <c r="AC635" s="18">
        <v>0.0</v>
      </c>
      <c r="AD635" s="18">
        <v>0.0</v>
      </c>
      <c r="AE635" s="18">
        <v>0.0</v>
      </c>
      <c r="AF635" s="18">
        <v>0.0</v>
      </c>
      <c r="AG635" s="18">
        <v>0.0</v>
      </c>
      <c r="AH635" s="18">
        <v>0.0</v>
      </c>
      <c r="AI635" s="18">
        <v>0.0</v>
      </c>
      <c r="AJ635" s="18">
        <v>0.0</v>
      </c>
      <c r="AK635" s="18">
        <v>0.0</v>
      </c>
      <c r="AL635" s="19" t="s">
        <v>58</v>
      </c>
      <c r="AM635" s="19"/>
      <c r="AN635" s="19"/>
      <c r="AO635" s="19"/>
      <c r="AP635" s="19"/>
      <c r="AQ635" s="19"/>
    </row>
    <row r="636" hidden="1">
      <c r="A636" s="22" t="s">
        <v>1547</v>
      </c>
      <c r="B636" s="22" t="s">
        <v>1548</v>
      </c>
      <c r="C636" s="22" t="s">
        <v>1545</v>
      </c>
      <c r="D636" s="22" t="s">
        <v>1546</v>
      </c>
      <c r="E636" s="22" t="s">
        <v>62</v>
      </c>
      <c r="F636" s="18">
        <v>2.0</v>
      </c>
      <c r="G636" s="18">
        <v>2.0</v>
      </c>
      <c r="H636" s="18">
        <v>18.0</v>
      </c>
      <c r="I636" s="18">
        <v>18.0</v>
      </c>
      <c r="J636" s="18">
        <v>0.0</v>
      </c>
      <c r="K636" s="18">
        <v>0.0</v>
      </c>
      <c r="L636" s="18">
        <v>0.0</v>
      </c>
      <c r="M636" s="18">
        <v>0.0</v>
      </c>
      <c r="N636" s="18">
        <v>0.0</v>
      </c>
      <c r="O636" s="18">
        <v>0.0</v>
      </c>
      <c r="P636" s="18">
        <v>0.0</v>
      </c>
      <c r="Q636" s="18">
        <v>0.0</v>
      </c>
      <c r="R636" s="18">
        <v>0.0</v>
      </c>
      <c r="S636" s="18">
        <v>0.0</v>
      </c>
      <c r="T636" s="18">
        <v>0.0</v>
      </c>
      <c r="U636" s="18">
        <v>0.0</v>
      </c>
      <c r="V636" s="18">
        <v>0.0</v>
      </c>
      <c r="W636" s="18">
        <v>0.0</v>
      </c>
      <c r="X636" s="18">
        <v>0.0</v>
      </c>
      <c r="Y636" s="18">
        <v>0.0</v>
      </c>
      <c r="Z636" s="18">
        <v>0.0</v>
      </c>
      <c r="AA636" s="18">
        <v>0.0</v>
      </c>
      <c r="AB636" s="18">
        <v>0.0</v>
      </c>
      <c r="AC636" s="18">
        <v>0.0</v>
      </c>
      <c r="AD636" s="18">
        <v>0.0</v>
      </c>
      <c r="AE636" s="18">
        <v>0.0</v>
      </c>
      <c r="AF636" s="18">
        <v>0.0</v>
      </c>
      <c r="AG636" s="18">
        <v>0.0</v>
      </c>
      <c r="AH636" s="18">
        <v>0.0</v>
      </c>
      <c r="AI636" s="18">
        <v>0.0</v>
      </c>
      <c r="AJ636" s="18">
        <v>0.0</v>
      </c>
      <c r="AK636" s="18">
        <v>0.0</v>
      </c>
      <c r="AL636" s="19" t="s">
        <v>58</v>
      </c>
      <c r="AM636" s="19"/>
      <c r="AN636" s="19"/>
      <c r="AO636" s="19"/>
      <c r="AP636" s="19"/>
      <c r="AQ636" s="19"/>
    </row>
    <row r="637" hidden="1">
      <c r="A637" s="22" t="s">
        <v>1784</v>
      </c>
      <c r="B637" s="22" t="s">
        <v>2093</v>
      </c>
      <c r="C637" s="22" t="s">
        <v>1783</v>
      </c>
      <c r="D637" s="22" t="s">
        <v>1133</v>
      </c>
      <c r="E637" s="17">
        <v>46310.0</v>
      </c>
      <c r="F637" s="18">
        <v>1.0</v>
      </c>
      <c r="G637" s="18">
        <v>1.0</v>
      </c>
      <c r="H637" s="18">
        <v>20.0</v>
      </c>
      <c r="I637" s="18">
        <v>20.0</v>
      </c>
      <c r="J637" s="18">
        <v>0.0</v>
      </c>
      <c r="K637" s="18">
        <v>0.0</v>
      </c>
      <c r="L637" s="18">
        <v>0.0</v>
      </c>
      <c r="M637" s="18">
        <v>0.0</v>
      </c>
      <c r="N637" s="18">
        <v>0.0</v>
      </c>
      <c r="O637" s="18">
        <v>0.0</v>
      </c>
      <c r="P637" s="18">
        <v>0.0</v>
      </c>
      <c r="Q637" s="18">
        <v>0.0</v>
      </c>
      <c r="R637" s="18">
        <v>0.0</v>
      </c>
      <c r="S637" s="18">
        <v>0.0</v>
      </c>
      <c r="T637" s="18">
        <v>0.0</v>
      </c>
      <c r="U637" s="18">
        <v>0.0</v>
      </c>
      <c r="V637" s="18">
        <v>0.0</v>
      </c>
      <c r="W637" s="18">
        <v>0.0</v>
      </c>
      <c r="X637" s="18">
        <v>0.0</v>
      </c>
      <c r="Y637" s="18">
        <v>0.0</v>
      </c>
      <c r="Z637" s="18">
        <v>0.0</v>
      </c>
      <c r="AA637" s="18">
        <v>0.0</v>
      </c>
      <c r="AB637" s="18">
        <v>0.0</v>
      </c>
      <c r="AC637" s="18">
        <v>0.0</v>
      </c>
      <c r="AD637" s="18">
        <v>0.37193</v>
      </c>
      <c r="AE637" s="18">
        <v>0.47381</v>
      </c>
      <c r="AF637" s="18">
        <v>1.258657</v>
      </c>
      <c r="AG637" s="18">
        <v>0.340476</v>
      </c>
      <c r="AH637" s="18">
        <v>0.122286</v>
      </c>
      <c r="AI637" s="18">
        <v>0.72261</v>
      </c>
      <c r="AJ637" s="18">
        <v>0.913952</v>
      </c>
      <c r="AK637" s="18">
        <v>0.340476</v>
      </c>
      <c r="AL637" s="19" t="s">
        <v>58</v>
      </c>
      <c r="AM637" s="19"/>
      <c r="AN637" s="19"/>
      <c r="AO637" s="19"/>
      <c r="AP637" s="19"/>
      <c r="AQ637" s="19"/>
    </row>
    <row r="638" hidden="1">
      <c r="A638" s="22" t="s">
        <v>1786</v>
      </c>
      <c r="B638" s="22" t="s">
        <v>1132</v>
      </c>
      <c r="C638" s="22" t="s">
        <v>1783</v>
      </c>
      <c r="D638" s="22" t="s">
        <v>1133</v>
      </c>
      <c r="E638" s="22" t="s">
        <v>60</v>
      </c>
      <c r="F638" s="18">
        <v>4.0</v>
      </c>
      <c r="G638" s="18">
        <v>4.0</v>
      </c>
      <c r="H638" s="18">
        <v>116.0</v>
      </c>
      <c r="I638" s="18">
        <v>116.0</v>
      </c>
      <c r="J638" s="18">
        <v>0.0</v>
      </c>
      <c r="K638" s="18">
        <v>0.0</v>
      </c>
      <c r="L638" s="18">
        <v>0.0</v>
      </c>
      <c r="M638" s="18">
        <v>0.0</v>
      </c>
      <c r="N638" s="18">
        <v>0.0</v>
      </c>
      <c r="O638" s="18">
        <v>0.0</v>
      </c>
      <c r="P638" s="18">
        <v>0.0</v>
      </c>
      <c r="Q638" s="18">
        <v>0.0</v>
      </c>
      <c r="R638" s="18">
        <v>0.0</v>
      </c>
      <c r="S638" s="18">
        <v>0.0</v>
      </c>
      <c r="T638" s="18">
        <v>0.0</v>
      </c>
      <c r="U638" s="18">
        <v>0.0</v>
      </c>
      <c r="V638" s="18">
        <v>0.0</v>
      </c>
      <c r="W638" s="18">
        <v>0.0</v>
      </c>
      <c r="X638" s="18">
        <v>0.0</v>
      </c>
      <c r="Y638" s="18">
        <v>0.0</v>
      </c>
      <c r="Z638" s="18">
        <v>0.0</v>
      </c>
      <c r="AA638" s="18">
        <v>0.0</v>
      </c>
      <c r="AB638" s="18">
        <v>0.0</v>
      </c>
      <c r="AC638" s="18">
        <v>0.0</v>
      </c>
      <c r="AD638" s="18">
        <v>0.155952</v>
      </c>
      <c r="AE638" s="18">
        <v>0.3</v>
      </c>
      <c r="AF638" s="18">
        <v>0.474734</v>
      </c>
      <c r="AG638" s="18">
        <v>0.0</v>
      </c>
      <c r="AH638" s="18">
        <v>0.122286</v>
      </c>
      <c r="AI638" s="18">
        <v>0.72261</v>
      </c>
      <c r="AJ638" s="18">
        <v>0.913952</v>
      </c>
      <c r="AK638" s="18">
        <v>0.340476</v>
      </c>
      <c r="AL638" s="19" t="s">
        <v>58</v>
      </c>
      <c r="AM638" s="19"/>
      <c r="AN638" s="19"/>
      <c r="AO638" s="19"/>
      <c r="AP638" s="19"/>
      <c r="AQ638" s="19"/>
    </row>
    <row r="639" hidden="1">
      <c r="A639" s="22" t="s">
        <v>1790</v>
      </c>
      <c r="B639" s="22" t="s">
        <v>1134</v>
      </c>
      <c r="C639" s="22" t="s">
        <v>1783</v>
      </c>
      <c r="D639" s="22" t="s">
        <v>1133</v>
      </c>
      <c r="E639" s="22" t="s">
        <v>62</v>
      </c>
      <c r="F639" s="18">
        <v>0.0</v>
      </c>
      <c r="G639" s="18">
        <v>0.0</v>
      </c>
      <c r="H639" s="18">
        <v>0.0</v>
      </c>
      <c r="I639" s="18">
        <v>0.0</v>
      </c>
      <c r="J639" s="18">
        <v>0.0</v>
      </c>
      <c r="K639" s="18">
        <v>0.0</v>
      </c>
      <c r="L639" s="18">
        <v>0.0</v>
      </c>
      <c r="M639" s="18">
        <v>0.0</v>
      </c>
      <c r="N639" s="18">
        <v>0.0</v>
      </c>
      <c r="O639" s="18">
        <v>0.0</v>
      </c>
      <c r="P639" s="18">
        <v>0.0</v>
      </c>
      <c r="Q639" s="18">
        <v>0.0</v>
      </c>
      <c r="R639" s="18">
        <v>0.0</v>
      </c>
      <c r="S639" s="18">
        <v>0.0</v>
      </c>
      <c r="T639" s="18">
        <v>0.0</v>
      </c>
      <c r="U639" s="18">
        <v>0.0</v>
      </c>
      <c r="V639" s="18">
        <v>0.0</v>
      </c>
      <c r="W639" s="18">
        <v>0.0</v>
      </c>
      <c r="X639" s="18">
        <v>0.0</v>
      </c>
      <c r="Y639" s="18">
        <v>0.0</v>
      </c>
      <c r="Z639" s="18">
        <v>0.0</v>
      </c>
      <c r="AA639" s="18">
        <v>0.0</v>
      </c>
      <c r="AB639" s="18">
        <v>0.0</v>
      </c>
      <c r="AC639" s="18">
        <v>0.0</v>
      </c>
      <c r="AD639" s="18">
        <v>0.0</v>
      </c>
      <c r="AE639" s="18">
        <v>0.0</v>
      </c>
      <c r="AF639" s="18">
        <v>0.0</v>
      </c>
      <c r="AG639" s="18">
        <v>0.0</v>
      </c>
      <c r="AH639" s="18">
        <v>0.122286</v>
      </c>
      <c r="AI639" s="18">
        <v>0.72261</v>
      </c>
      <c r="AJ639" s="18">
        <v>0.913952</v>
      </c>
      <c r="AK639" s="18">
        <v>0.340476</v>
      </c>
      <c r="AL639" s="19" t="s">
        <v>58</v>
      </c>
      <c r="AM639" s="19"/>
      <c r="AN639" s="19"/>
      <c r="AO639" s="19"/>
      <c r="AP639" s="19"/>
      <c r="AQ639" s="19"/>
    </row>
    <row r="640" hidden="1">
      <c r="A640" s="22" t="s">
        <v>1177</v>
      </c>
      <c r="B640" s="22" t="s">
        <v>1228</v>
      </c>
      <c r="C640" s="22" t="s">
        <v>1175</v>
      </c>
      <c r="D640" s="22" t="s">
        <v>1229</v>
      </c>
      <c r="E640" s="17">
        <v>46310.0</v>
      </c>
      <c r="F640" s="18">
        <v>16.0</v>
      </c>
      <c r="G640" s="18">
        <v>1.0</v>
      </c>
      <c r="H640" s="18">
        <v>4926.0</v>
      </c>
      <c r="I640" s="18">
        <v>11.0</v>
      </c>
      <c r="J640" s="18">
        <v>47.13045</v>
      </c>
      <c r="K640" s="18">
        <v>45.1552</v>
      </c>
      <c r="L640" s="18">
        <v>44.66431</v>
      </c>
      <c r="M640" s="18">
        <v>21.27575</v>
      </c>
      <c r="N640" s="18">
        <v>0.47117</v>
      </c>
      <c r="O640" s="18">
        <v>4.086617</v>
      </c>
      <c r="P640" s="18">
        <v>4.791871</v>
      </c>
      <c r="Q640" s="18">
        <v>4.791871</v>
      </c>
      <c r="R640" s="18">
        <v>6.790161</v>
      </c>
      <c r="S640" s="18">
        <v>8.210794</v>
      </c>
      <c r="T640" s="18">
        <v>4.086617</v>
      </c>
      <c r="U640" s="18">
        <v>4.791871</v>
      </c>
      <c r="V640" s="18">
        <v>4.791871</v>
      </c>
      <c r="W640" s="18">
        <v>6.790161</v>
      </c>
      <c r="X640" s="18">
        <v>8.210794</v>
      </c>
      <c r="Y640" s="18">
        <v>9.03104</v>
      </c>
      <c r="Z640" s="18">
        <v>4.791871</v>
      </c>
      <c r="AA640" s="18">
        <v>6.790161</v>
      </c>
      <c r="AB640" s="18">
        <v>8.959477</v>
      </c>
      <c r="AC640" s="18">
        <v>6.74817</v>
      </c>
      <c r="AD640" s="18">
        <v>5.611754</v>
      </c>
      <c r="AE640" s="18">
        <v>6.325606</v>
      </c>
      <c r="AF640" s="18">
        <v>9.719525</v>
      </c>
      <c r="AG640" s="18">
        <v>9.03104</v>
      </c>
      <c r="AH640" s="18">
        <v>0.822472</v>
      </c>
      <c r="AI640" s="18">
        <v>2.340114</v>
      </c>
      <c r="AJ640" s="18">
        <v>3.508074</v>
      </c>
      <c r="AK640" s="18">
        <v>4.338341</v>
      </c>
      <c r="AL640" s="19" t="s">
        <v>58</v>
      </c>
      <c r="AM640" s="19"/>
      <c r="AN640" s="19"/>
      <c r="AO640" s="19"/>
      <c r="AP640" s="19"/>
      <c r="AQ640" s="19"/>
    </row>
    <row r="641" hidden="1">
      <c r="A641" s="22" t="s">
        <v>1179</v>
      </c>
      <c r="B641" s="22" t="s">
        <v>1230</v>
      </c>
      <c r="C641" s="22" t="s">
        <v>1175</v>
      </c>
      <c r="D641" s="22" t="s">
        <v>1229</v>
      </c>
      <c r="E641" s="22" t="s">
        <v>72</v>
      </c>
      <c r="F641" s="18">
        <v>14.0</v>
      </c>
      <c r="G641" s="18">
        <v>0.0</v>
      </c>
      <c r="H641" s="18">
        <v>2026.0</v>
      </c>
      <c r="I641" s="18">
        <v>0.0</v>
      </c>
      <c r="J641" s="18">
        <v>40.36858</v>
      </c>
      <c r="K641" s="18">
        <v>33.74085</v>
      </c>
      <c r="L641" s="18">
        <v>30.30121</v>
      </c>
      <c r="M641" s="18">
        <v>14.09924</v>
      </c>
      <c r="N641" s="18">
        <v>0.417869</v>
      </c>
      <c r="O641" s="18">
        <v>1.106033</v>
      </c>
      <c r="P641" s="18">
        <v>2.873157</v>
      </c>
      <c r="Q641" s="18">
        <v>2.873157</v>
      </c>
      <c r="R641" s="18">
        <v>7.285832</v>
      </c>
      <c r="S641" s="18">
        <v>8.376587</v>
      </c>
      <c r="T641" s="18">
        <v>1.106033</v>
      </c>
      <c r="U641" s="18">
        <v>2.873157</v>
      </c>
      <c r="V641" s="18">
        <v>2.873157</v>
      </c>
      <c r="W641" s="18">
        <v>7.285832</v>
      </c>
      <c r="X641" s="18">
        <v>8.376587</v>
      </c>
      <c r="Y641" s="18">
        <v>6.74817</v>
      </c>
      <c r="Z641" s="18">
        <v>4.791871</v>
      </c>
      <c r="AA641" s="18">
        <v>6.790161</v>
      </c>
      <c r="AB641" s="18">
        <v>8.959477</v>
      </c>
      <c r="AC641" s="18">
        <v>6.74817</v>
      </c>
      <c r="AD641" s="18">
        <v>5.622099</v>
      </c>
      <c r="AE641" s="18">
        <v>5.646151</v>
      </c>
      <c r="AF641" s="18">
        <v>6.762857</v>
      </c>
      <c r="AG641" s="18">
        <v>6.74817</v>
      </c>
      <c r="AH641" s="18">
        <v>0.822472</v>
      </c>
      <c r="AI641" s="18">
        <v>2.340114</v>
      </c>
      <c r="AJ641" s="18">
        <v>3.508074</v>
      </c>
      <c r="AK641" s="18">
        <v>4.338341</v>
      </c>
      <c r="AL641" s="19" t="s">
        <v>58</v>
      </c>
      <c r="AM641" s="19"/>
      <c r="AN641" s="19"/>
      <c r="AO641" s="19"/>
      <c r="AP641" s="19"/>
      <c r="AQ641" s="19"/>
    </row>
    <row r="642" hidden="1">
      <c r="A642" s="22" t="s">
        <v>1181</v>
      </c>
      <c r="B642" s="22" t="s">
        <v>1231</v>
      </c>
      <c r="C642" s="22" t="s">
        <v>1175</v>
      </c>
      <c r="D642" s="22" t="s">
        <v>1229</v>
      </c>
      <c r="E642" s="22" t="s">
        <v>75</v>
      </c>
      <c r="F642" s="18">
        <v>11.0</v>
      </c>
      <c r="G642" s="18">
        <v>0.0</v>
      </c>
      <c r="H642" s="18">
        <v>5187.0</v>
      </c>
      <c r="I642" s="18">
        <v>0.0</v>
      </c>
      <c r="J642" s="18">
        <v>49.7196</v>
      </c>
      <c r="K642" s="18">
        <v>51.64665</v>
      </c>
      <c r="L642" s="18">
        <v>53.99718</v>
      </c>
      <c r="M642" s="18">
        <v>24.35508</v>
      </c>
      <c r="N642" s="18">
        <v>0.471571</v>
      </c>
      <c r="O642" s="18">
        <v>0.469697</v>
      </c>
      <c r="P642" s="18">
        <v>1.362087</v>
      </c>
      <c r="Q642" s="18">
        <v>2.202024</v>
      </c>
      <c r="R642" s="18">
        <v>4.287062</v>
      </c>
      <c r="S642" s="18">
        <v>11.14314</v>
      </c>
      <c r="T642" s="18">
        <v>0.469697</v>
      </c>
      <c r="U642" s="18">
        <v>1.362087</v>
      </c>
      <c r="V642" s="18">
        <v>2.202024</v>
      </c>
      <c r="W642" s="18">
        <v>4.287062</v>
      </c>
      <c r="X642" s="18">
        <v>11.14314</v>
      </c>
      <c r="Y642" s="18">
        <v>5.738516</v>
      </c>
      <c r="Z642" s="18">
        <v>4.791871</v>
      </c>
      <c r="AA642" s="18">
        <v>6.790161</v>
      </c>
      <c r="AB642" s="18">
        <v>8.959477</v>
      </c>
      <c r="AC642" s="18">
        <v>6.74817</v>
      </c>
      <c r="AD642" s="18">
        <v>2.708493</v>
      </c>
      <c r="AE642" s="18">
        <v>2.733229</v>
      </c>
      <c r="AF642" s="18">
        <v>4.678482</v>
      </c>
      <c r="AG642" s="18">
        <v>5.620519</v>
      </c>
      <c r="AH642" s="18">
        <v>0.822472</v>
      </c>
      <c r="AI642" s="18">
        <v>2.340114</v>
      </c>
      <c r="AJ642" s="18">
        <v>3.508074</v>
      </c>
      <c r="AK642" s="18">
        <v>4.338341</v>
      </c>
      <c r="AL642" s="19" t="s">
        <v>58</v>
      </c>
      <c r="AM642" s="19"/>
      <c r="AN642" s="19"/>
      <c r="AO642" s="19"/>
      <c r="AP642" s="19"/>
      <c r="AQ642" s="19"/>
    </row>
    <row r="643" hidden="1">
      <c r="A643" s="22" t="s">
        <v>1183</v>
      </c>
      <c r="B643" s="22" t="s">
        <v>1232</v>
      </c>
      <c r="C643" s="22" t="s">
        <v>1175</v>
      </c>
      <c r="D643" s="22" t="s">
        <v>1229</v>
      </c>
      <c r="E643" s="22" t="s">
        <v>60</v>
      </c>
      <c r="F643" s="18">
        <v>2.0</v>
      </c>
      <c r="G643" s="18">
        <v>0.0</v>
      </c>
      <c r="H643" s="18">
        <v>760.0</v>
      </c>
      <c r="I643" s="18">
        <v>0.0</v>
      </c>
      <c r="J643" s="18">
        <v>8.858175</v>
      </c>
      <c r="K643" s="18">
        <v>8.563209</v>
      </c>
      <c r="L643" s="18">
        <v>7.875872</v>
      </c>
      <c r="M643" s="18">
        <v>5.323556</v>
      </c>
      <c r="N643" s="18">
        <v>0.621678</v>
      </c>
      <c r="O643" s="18">
        <v>3.239653</v>
      </c>
      <c r="P643" s="18">
        <v>3.239653</v>
      </c>
      <c r="Q643" s="18">
        <v>3.239653</v>
      </c>
      <c r="R643" s="18">
        <v>5.323556</v>
      </c>
      <c r="S643" s="18">
        <v>5.323556</v>
      </c>
      <c r="T643" s="18">
        <v>3.239653</v>
      </c>
      <c r="U643" s="18">
        <v>3.239653</v>
      </c>
      <c r="V643" s="18">
        <v>3.239653</v>
      </c>
      <c r="W643" s="18">
        <v>5.323556</v>
      </c>
      <c r="X643" s="18">
        <v>5.323556</v>
      </c>
      <c r="Y643" s="18">
        <v>4.281605</v>
      </c>
      <c r="Z643" s="18">
        <v>4.791871</v>
      </c>
      <c r="AA643" s="18">
        <v>6.790161</v>
      </c>
      <c r="AB643" s="18">
        <v>8.959477</v>
      </c>
      <c r="AC643" s="18">
        <v>6.74817</v>
      </c>
      <c r="AD643" s="18">
        <v>0.963542</v>
      </c>
      <c r="AE643" s="18">
        <v>1.038964</v>
      </c>
      <c r="AF643" s="18">
        <v>1.928436</v>
      </c>
      <c r="AG643" s="18">
        <v>2.805134</v>
      </c>
      <c r="AH643" s="18">
        <v>0.822472</v>
      </c>
      <c r="AI643" s="18">
        <v>2.340114</v>
      </c>
      <c r="AJ643" s="18">
        <v>3.508074</v>
      </c>
      <c r="AK643" s="18">
        <v>4.338341</v>
      </c>
      <c r="AL643" s="19" t="s">
        <v>58</v>
      </c>
      <c r="AM643" s="19"/>
      <c r="AN643" s="19"/>
      <c r="AO643" s="19"/>
      <c r="AP643" s="19"/>
      <c r="AQ643" s="19"/>
    </row>
    <row r="644" hidden="1">
      <c r="A644" s="22" t="s">
        <v>1185</v>
      </c>
      <c r="B644" s="22" t="s">
        <v>1233</v>
      </c>
      <c r="C644" s="22" t="s">
        <v>1175</v>
      </c>
      <c r="D644" s="22" t="s">
        <v>1229</v>
      </c>
      <c r="E644" s="20">
        <v>46300.0</v>
      </c>
      <c r="F644" s="18">
        <v>7.0</v>
      </c>
      <c r="G644" s="18">
        <v>0.0</v>
      </c>
      <c r="H644" s="18">
        <v>9094.0</v>
      </c>
      <c r="I644" s="18">
        <v>0.0</v>
      </c>
      <c r="J644" s="18">
        <v>180.6295</v>
      </c>
      <c r="K644" s="18">
        <v>165.5163</v>
      </c>
      <c r="L644" s="18">
        <v>158.8482</v>
      </c>
      <c r="M644" s="18">
        <v>116.7106</v>
      </c>
      <c r="N644" s="18">
        <v>0.705131</v>
      </c>
      <c r="O644" s="18">
        <v>0.0</v>
      </c>
      <c r="P644" s="18">
        <v>0.125</v>
      </c>
      <c r="Q644" s="18">
        <v>8.870824</v>
      </c>
      <c r="R644" s="18">
        <v>14.11242</v>
      </c>
      <c r="S644" s="18">
        <v>25.69745</v>
      </c>
      <c r="T644" s="18">
        <v>0.125</v>
      </c>
      <c r="U644" s="18">
        <v>8.870824</v>
      </c>
      <c r="V644" s="18">
        <v>8.870824</v>
      </c>
      <c r="W644" s="18">
        <v>25.69745</v>
      </c>
      <c r="X644" s="18">
        <v>35.14794</v>
      </c>
      <c r="Y644" s="18">
        <v>23.64519</v>
      </c>
      <c r="Z644" s="18">
        <v>4.791871</v>
      </c>
      <c r="AA644" s="18">
        <v>6.790161</v>
      </c>
      <c r="AB644" s="18">
        <v>8.959477</v>
      </c>
      <c r="AC644" s="18">
        <v>6.74817</v>
      </c>
      <c r="AD644" s="18">
        <v>2.286111</v>
      </c>
      <c r="AE644" s="18">
        <v>9.349282</v>
      </c>
      <c r="AF644" s="18">
        <v>10.19788</v>
      </c>
      <c r="AG644" s="18">
        <v>6.066643</v>
      </c>
      <c r="AH644" s="18">
        <v>0.822472</v>
      </c>
      <c r="AI644" s="18">
        <v>2.340114</v>
      </c>
      <c r="AJ644" s="18">
        <v>3.508074</v>
      </c>
      <c r="AK644" s="18">
        <v>4.338341</v>
      </c>
      <c r="AL644" s="19" t="s">
        <v>58</v>
      </c>
      <c r="AM644" s="19"/>
      <c r="AN644" s="19"/>
      <c r="AO644" s="19"/>
      <c r="AP644" s="19"/>
      <c r="AQ644" s="19"/>
    </row>
    <row r="645" hidden="1">
      <c r="A645" s="22" t="s">
        <v>1187</v>
      </c>
      <c r="B645" s="22" t="s">
        <v>1234</v>
      </c>
      <c r="C645" s="22" t="s">
        <v>1175</v>
      </c>
      <c r="D645" s="22" t="s">
        <v>1229</v>
      </c>
      <c r="E645" s="22" t="s">
        <v>62</v>
      </c>
      <c r="F645" s="18">
        <v>5.0</v>
      </c>
      <c r="G645" s="18">
        <v>5.0</v>
      </c>
      <c r="H645" s="18">
        <v>560.0</v>
      </c>
      <c r="I645" s="18">
        <v>560.0</v>
      </c>
      <c r="J645" s="18">
        <v>0.0</v>
      </c>
      <c r="K645" s="18">
        <v>0.0</v>
      </c>
      <c r="L645" s="18">
        <v>0.0</v>
      </c>
      <c r="M645" s="18">
        <v>0.0</v>
      </c>
      <c r="N645" s="18">
        <v>0.0</v>
      </c>
      <c r="O645" s="18">
        <v>0.0</v>
      </c>
      <c r="P645" s="18">
        <v>0.0</v>
      </c>
      <c r="Q645" s="18">
        <v>0.0</v>
      </c>
      <c r="R645" s="18">
        <v>0.0</v>
      </c>
      <c r="S645" s="18">
        <v>0.0</v>
      </c>
      <c r="T645" s="18">
        <v>0.0</v>
      </c>
      <c r="U645" s="18">
        <v>0.0</v>
      </c>
      <c r="V645" s="18">
        <v>0.0</v>
      </c>
      <c r="W645" s="18">
        <v>0.0</v>
      </c>
      <c r="X645" s="18">
        <v>0.0</v>
      </c>
      <c r="Y645" s="18">
        <v>0.0</v>
      </c>
      <c r="Z645" s="18">
        <v>4.791871</v>
      </c>
      <c r="AA645" s="18">
        <v>6.790161</v>
      </c>
      <c r="AB645" s="18">
        <v>8.959477</v>
      </c>
      <c r="AC645" s="18">
        <v>6.74817</v>
      </c>
      <c r="AD645" s="18">
        <v>0.0</v>
      </c>
      <c r="AE645" s="18">
        <v>0.0</v>
      </c>
      <c r="AF645" s="18">
        <v>0.0</v>
      </c>
      <c r="AG645" s="18">
        <v>0.0</v>
      </c>
      <c r="AH645" s="18">
        <v>0.822472</v>
      </c>
      <c r="AI645" s="18">
        <v>2.340114</v>
      </c>
      <c r="AJ645" s="18">
        <v>3.508074</v>
      </c>
      <c r="AK645" s="18">
        <v>4.338341</v>
      </c>
      <c r="AL645" s="19" t="s">
        <v>58</v>
      </c>
      <c r="AM645" s="19"/>
      <c r="AN645" s="19"/>
      <c r="AO645" s="19"/>
      <c r="AP645" s="19"/>
      <c r="AQ645" s="19"/>
    </row>
    <row r="646" hidden="1">
      <c r="A646" s="22" t="s">
        <v>1543</v>
      </c>
      <c r="B646" s="22" t="s">
        <v>2094</v>
      </c>
      <c r="C646" s="22" t="s">
        <v>1545</v>
      </c>
      <c r="D646" s="22" t="s">
        <v>2095</v>
      </c>
      <c r="E646" s="22" t="s">
        <v>60</v>
      </c>
      <c r="F646" s="18">
        <v>1.0</v>
      </c>
      <c r="G646" s="18">
        <v>1.0</v>
      </c>
      <c r="H646" s="18">
        <v>5.0</v>
      </c>
      <c r="I646" s="18">
        <v>5.0</v>
      </c>
      <c r="J646" s="18">
        <v>0.0</v>
      </c>
      <c r="K646" s="18">
        <v>0.0</v>
      </c>
      <c r="L646" s="18">
        <v>0.0</v>
      </c>
      <c r="M646" s="18">
        <v>0.0</v>
      </c>
      <c r="N646" s="18">
        <v>0.0</v>
      </c>
      <c r="O646" s="18">
        <v>0.0</v>
      </c>
      <c r="P646" s="18">
        <v>0.0</v>
      </c>
      <c r="Q646" s="18">
        <v>0.0</v>
      </c>
      <c r="R646" s="18">
        <v>0.0</v>
      </c>
      <c r="S646" s="18">
        <v>0.0</v>
      </c>
      <c r="T646" s="18">
        <v>0.0</v>
      </c>
      <c r="U646" s="18">
        <v>0.0</v>
      </c>
      <c r="V646" s="18">
        <v>0.0</v>
      </c>
      <c r="W646" s="18">
        <v>0.0</v>
      </c>
      <c r="X646" s="18">
        <v>0.0</v>
      </c>
      <c r="Y646" s="18">
        <v>0.0</v>
      </c>
      <c r="Z646" s="18">
        <v>0.0</v>
      </c>
      <c r="AA646" s="18">
        <v>0.0</v>
      </c>
      <c r="AB646" s="18">
        <v>0.0</v>
      </c>
      <c r="AC646" s="18">
        <v>0.0</v>
      </c>
      <c r="AD646" s="18">
        <v>0.0</v>
      </c>
      <c r="AE646" s="18">
        <v>0.0</v>
      </c>
      <c r="AF646" s="18">
        <v>0.0</v>
      </c>
      <c r="AG646" s="18">
        <v>0.0</v>
      </c>
      <c r="AH646" s="18">
        <v>0.0</v>
      </c>
      <c r="AI646" s="18">
        <v>0.0</v>
      </c>
      <c r="AJ646" s="18">
        <v>0.0</v>
      </c>
      <c r="AK646" s="18">
        <v>0.0</v>
      </c>
      <c r="AL646" s="19" t="s">
        <v>58</v>
      </c>
      <c r="AM646" s="19"/>
      <c r="AN646" s="19"/>
      <c r="AO646" s="19"/>
      <c r="AP646" s="19"/>
      <c r="AQ646" s="19"/>
    </row>
    <row r="647" hidden="1">
      <c r="A647" s="22" t="s">
        <v>1547</v>
      </c>
      <c r="B647" s="22" t="s">
        <v>2096</v>
      </c>
      <c r="C647" s="22" t="s">
        <v>1545</v>
      </c>
      <c r="D647" s="22" t="s">
        <v>2095</v>
      </c>
      <c r="E647" s="22" t="s">
        <v>62</v>
      </c>
      <c r="F647" s="18">
        <v>1.0</v>
      </c>
      <c r="G647" s="18">
        <v>1.0</v>
      </c>
      <c r="H647" s="18">
        <v>2.0</v>
      </c>
      <c r="I647" s="18">
        <v>2.0</v>
      </c>
      <c r="J647" s="18">
        <v>0.0</v>
      </c>
      <c r="K647" s="18">
        <v>0.0</v>
      </c>
      <c r="L647" s="18">
        <v>0.0</v>
      </c>
      <c r="M647" s="18">
        <v>0.0</v>
      </c>
      <c r="N647" s="18">
        <v>0.0</v>
      </c>
      <c r="O647" s="18">
        <v>0.0</v>
      </c>
      <c r="P647" s="18">
        <v>0.0</v>
      </c>
      <c r="Q647" s="18">
        <v>0.0</v>
      </c>
      <c r="R647" s="18">
        <v>0.0</v>
      </c>
      <c r="S647" s="18">
        <v>0.0</v>
      </c>
      <c r="T647" s="18">
        <v>0.0</v>
      </c>
      <c r="U647" s="18">
        <v>0.0</v>
      </c>
      <c r="V647" s="18">
        <v>0.0</v>
      </c>
      <c r="W647" s="18">
        <v>0.0</v>
      </c>
      <c r="X647" s="18">
        <v>0.0</v>
      </c>
      <c r="Y647" s="18">
        <v>0.0</v>
      </c>
      <c r="Z647" s="18">
        <v>0.0</v>
      </c>
      <c r="AA647" s="18">
        <v>0.0</v>
      </c>
      <c r="AB647" s="18">
        <v>0.0</v>
      </c>
      <c r="AC647" s="18">
        <v>0.0</v>
      </c>
      <c r="AD647" s="18">
        <v>0.0</v>
      </c>
      <c r="AE647" s="18">
        <v>0.0</v>
      </c>
      <c r="AF647" s="18">
        <v>0.0</v>
      </c>
      <c r="AG647" s="18">
        <v>0.0</v>
      </c>
      <c r="AH647" s="18">
        <v>0.0</v>
      </c>
      <c r="AI647" s="18">
        <v>0.0</v>
      </c>
      <c r="AJ647" s="18">
        <v>0.0</v>
      </c>
      <c r="AK647" s="18">
        <v>0.0</v>
      </c>
      <c r="AL647" s="19" t="s">
        <v>58</v>
      </c>
      <c r="AM647" s="19"/>
      <c r="AN647" s="19"/>
      <c r="AO647" s="19"/>
      <c r="AP647" s="19"/>
      <c r="AQ647" s="19"/>
    </row>
    <row r="648" hidden="1">
      <c r="A648" s="22" t="s">
        <v>1603</v>
      </c>
      <c r="B648" s="22" t="s">
        <v>1029</v>
      </c>
      <c r="C648" s="22" t="s">
        <v>1602</v>
      </c>
      <c r="D648" s="22" t="s">
        <v>1031</v>
      </c>
      <c r="E648" s="22" t="s">
        <v>60</v>
      </c>
      <c r="F648" s="18">
        <v>10.0</v>
      </c>
      <c r="G648" s="18">
        <v>10.0</v>
      </c>
      <c r="H648" s="18">
        <v>53.0</v>
      </c>
      <c r="I648" s="18">
        <v>53.0</v>
      </c>
      <c r="J648" s="18">
        <v>0.0</v>
      </c>
      <c r="K648" s="18">
        <v>0.0</v>
      </c>
      <c r="L648" s="18">
        <v>0.0</v>
      </c>
      <c r="M648" s="18">
        <v>0.0</v>
      </c>
      <c r="N648" s="18">
        <v>0.0</v>
      </c>
      <c r="O648" s="18">
        <v>0.0</v>
      </c>
      <c r="P648" s="18">
        <v>0.0</v>
      </c>
      <c r="Q648" s="18">
        <v>0.0</v>
      </c>
      <c r="R648" s="18">
        <v>0.0</v>
      </c>
      <c r="S648" s="18">
        <v>0.0</v>
      </c>
      <c r="T648" s="18">
        <v>0.0</v>
      </c>
      <c r="U648" s="18">
        <v>0.0</v>
      </c>
      <c r="V648" s="18">
        <v>0.0</v>
      </c>
      <c r="W648" s="18">
        <v>0.0</v>
      </c>
      <c r="X648" s="18">
        <v>0.0</v>
      </c>
      <c r="Y648" s="18">
        <v>0.0</v>
      </c>
      <c r="Z648" s="18">
        <v>0.0</v>
      </c>
      <c r="AA648" s="18">
        <v>0.0</v>
      </c>
      <c r="AB648" s="18">
        <v>0.0</v>
      </c>
      <c r="AC648" s="18">
        <v>0.0</v>
      </c>
      <c r="AD648" s="18">
        <v>0.0</v>
      </c>
      <c r="AE648" s="18">
        <v>0.0</v>
      </c>
      <c r="AF648" s="18">
        <v>0.0</v>
      </c>
      <c r="AG648" s="18">
        <v>0.0</v>
      </c>
      <c r="AH648" s="18">
        <v>0.0</v>
      </c>
      <c r="AI648" s="18">
        <v>0.0</v>
      </c>
      <c r="AJ648" s="18">
        <v>0.0</v>
      </c>
      <c r="AK648" s="18">
        <v>0.0</v>
      </c>
      <c r="AL648" s="19" t="s">
        <v>58</v>
      </c>
      <c r="AM648" s="19"/>
      <c r="AN648" s="19"/>
      <c r="AO648" s="19"/>
      <c r="AP648" s="19"/>
      <c r="AQ648" s="19"/>
    </row>
    <row r="649" hidden="1">
      <c r="A649" s="22" t="s">
        <v>1604</v>
      </c>
      <c r="B649" s="22" t="s">
        <v>1453</v>
      </c>
      <c r="C649" s="22" t="s">
        <v>1602</v>
      </c>
      <c r="D649" s="22" t="s">
        <v>1031</v>
      </c>
      <c r="E649" s="22" t="s">
        <v>62</v>
      </c>
      <c r="F649" s="18">
        <v>14.0</v>
      </c>
      <c r="G649" s="18">
        <v>14.0</v>
      </c>
      <c r="H649" s="18">
        <v>36.0</v>
      </c>
      <c r="I649" s="18">
        <v>36.0</v>
      </c>
      <c r="J649" s="18">
        <v>0.0</v>
      </c>
      <c r="K649" s="18">
        <v>0.0</v>
      </c>
      <c r="L649" s="18">
        <v>0.0</v>
      </c>
      <c r="M649" s="18">
        <v>0.0</v>
      </c>
      <c r="N649" s="18">
        <v>0.0</v>
      </c>
      <c r="O649" s="18">
        <v>0.0</v>
      </c>
      <c r="P649" s="18">
        <v>0.0</v>
      </c>
      <c r="Q649" s="18">
        <v>0.0</v>
      </c>
      <c r="R649" s="18">
        <v>0.0</v>
      </c>
      <c r="S649" s="18">
        <v>0.0</v>
      </c>
      <c r="T649" s="18">
        <v>0.0</v>
      </c>
      <c r="U649" s="18">
        <v>0.0</v>
      </c>
      <c r="V649" s="18">
        <v>0.0</v>
      </c>
      <c r="W649" s="18">
        <v>0.0</v>
      </c>
      <c r="X649" s="18">
        <v>0.0</v>
      </c>
      <c r="Y649" s="18">
        <v>0.0</v>
      </c>
      <c r="Z649" s="18">
        <v>0.0</v>
      </c>
      <c r="AA649" s="18">
        <v>0.0</v>
      </c>
      <c r="AB649" s="18">
        <v>0.0</v>
      </c>
      <c r="AC649" s="18">
        <v>0.0</v>
      </c>
      <c r="AD649" s="18">
        <v>0.0</v>
      </c>
      <c r="AE649" s="18">
        <v>0.0</v>
      </c>
      <c r="AF649" s="18">
        <v>0.0</v>
      </c>
      <c r="AG649" s="18">
        <v>0.0</v>
      </c>
      <c r="AH649" s="18">
        <v>0.0</v>
      </c>
      <c r="AI649" s="18">
        <v>0.0</v>
      </c>
      <c r="AJ649" s="18">
        <v>0.0</v>
      </c>
      <c r="AK649" s="18">
        <v>0.0</v>
      </c>
      <c r="AL649" s="19" t="s">
        <v>58</v>
      </c>
      <c r="AM649" s="19"/>
      <c r="AN649" s="19"/>
      <c r="AO649" s="19"/>
      <c r="AP649" s="19"/>
      <c r="AQ649" s="19"/>
    </row>
    <row r="650" hidden="1">
      <c r="A650" s="22" t="s">
        <v>1692</v>
      </c>
      <c r="B650" s="22" t="s">
        <v>2097</v>
      </c>
      <c r="C650" s="22" t="s">
        <v>1690</v>
      </c>
      <c r="D650" s="22" t="s">
        <v>1719</v>
      </c>
      <c r="E650" s="22" t="s">
        <v>88</v>
      </c>
      <c r="F650" s="18">
        <v>4.0</v>
      </c>
      <c r="G650" s="18">
        <v>0.0</v>
      </c>
      <c r="H650" s="18">
        <v>14872.0</v>
      </c>
      <c r="I650" s="18">
        <v>0.0</v>
      </c>
      <c r="J650" s="18">
        <v>0.0</v>
      </c>
      <c r="K650" s="18">
        <v>0.0</v>
      </c>
      <c r="L650" s="18">
        <v>0.0</v>
      </c>
      <c r="M650" s="18">
        <v>0.0</v>
      </c>
      <c r="N650" s="18">
        <v>0.0</v>
      </c>
      <c r="O650" s="18">
        <v>0.0</v>
      </c>
      <c r="P650" s="18">
        <v>0.0</v>
      </c>
      <c r="Q650" s="18">
        <v>0.0</v>
      </c>
      <c r="R650" s="18">
        <v>0.0</v>
      </c>
      <c r="S650" s="18">
        <v>0.0</v>
      </c>
      <c r="T650" s="18">
        <v>0.0</v>
      </c>
      <c r="U650" s="18">
        <v>0.0</v>
      </c>
      <c r="V650" s="18">
        <v>0.0</v>
      </c>
      <c r="W650" s="18">
        <v>0.0</v>
      </c>
      <c r="X650" s="18">
        <v>0.0</v>
      </c>
      <c r="Y650" s="18">
        <v>0.0</v>
      </c>
      <c r="Z650" s="18">
        <v>23.36839</v>
      </c>
      <c r="AA650" s="18">
        <v>23.36839</v>
      </c>
      <c r="AB650" s="18">
        <v>18.39985</v>
      </c>
      <c r="AC650" s="18">
        <v>0.0</v>
      </c>
      <c r="AD650" s="18">
        <v>18.3946</v>
      </c>
      <c r="AE650" s="18">
        <v>22.35551</v>
      </c>
      <c r="AF650" s="18">
        <v>56.78119</v>
      </c>
      <c r="AG650" s="18">
        <v>35.29723</v>
      </c>
      <c r="AH650" s="18">
        <v>3.845423</v>
      </c>
      <c r="AI650" s="18">
        <v>7.468826</v>
      </c>
      <c r="AJ650" s="18">
        <v>17.18541</v>
      </c>
      <c r="AK650" s="18">
        <v>6.064664</v>
      </c>
      <c r="AL650" s="19" t="s">
        <v>58</v>
      </c>
      <c r="AM650" s="19"/>
      <c r="AN650" s="19"/>
      <c r="AO650" s="19"/>
      <c r="AP650" s="19"/>
      <c r="AQ650" s="19"/>
    </row>
    <row r="651" hidden="1">
      <c r="A651" s="22" t="s">
        <v>1695</v>
      </c>
      <c r="B651" s="22" t="s">
        <v>1718</v>
      </c>
      <c r="C651" s="22" t="s">
        <v>1690</v>
      </c>
      <c r="D651" s="22" t="s">
        <v>1719</v>
      </c>
      <c r="E651" s="17">
        <v>46310.0</v>
      </c>
      <c r="F651" s="18">
        <v>5.0</v>
      </c>
      <c r="G651" s="18">
        <v>0.0</v>
      </c>
      <c r="H651" s="18">
        <v>5634.0</v>
      </c>
      <c r="I651" s="18">
        <v>0.0</v>
      </c>
      <c r="J651" s="18">
        <v>24.12898</v>
      </c>
      <c r="K651" s="18">
        <v>23.36839</v>
      </c>
      <c r="L651" s="18">
        <v>24.87526</v>
      </c>
      <c r="M651" s="18">
        <v>23.36839</v>
      </c>
      <c r="N651" s="18">
        <v>1.0</v>
      </c>
      <c r="O651" s="18">
        <v>23.36839</v>
      </c>
      <c r="P651" s="18">
        <v>23.36839</v>
      </c>
      <c r="Q651" s="18">
        <v>23.36839</v>
      </c>
      <c r="R651" s="18">
        <v>23.36839</v>
      </c>
      <c r="S651" s="18">
        <v>23.36839</v>
      </c>
      <c r="T651" s="18">
        <v>23.36839</v>
      </c>
      <c r="U651" s="18">
        <v>23.36839</v>
      </c>
      <c r="V651" s="18">
        <v>23.36839</v>
      </c>
      <c r="W651" s="18">
        <v>23.36839</v>
      </c>
      <c r="X651" s="18">
        <v>23.36839</v>
      </c>
      <c r="Y651" s="18">
        <v>23.36839</v>
      </c>
      <c r="Z651" s="18">
        <v>23.36839</v>
      </c>
      <c r="AA651" s="18">
        <v>23.36839</v>
      </c>
      <c r="AB651" s="18">
        <v>18.39985</v>
      </c>
      <c r="AC651" s="18">
        <v>0.0</v>
      </c>
      <c r="AD651" s="18">
        <v>6.619599</v>
      </c>
      <c r="AE651" s="18">
        <v>7.571816</v>
      </c>
      <c r="AF651" s="18">
        <v>11.10231</v>
      </c>
      <c r="AG651" s="18">
        <v>10.47963</v>
      </c>
      <c r="AH651" s="18">
        <v>3.845423</v>
      </c>
      <c r="AI651" s="18">
        <v>7.468826</v>
      </c>
      <c r="AJ651" s="18">
        <v>17.18541</v>
      </c>
      <c r="AK651" s="18">
        <v>6.064664</v>
      </c>
      <c r="AL651" s="19" t="s">
        <v>58</v>
      </c>
      <c r="AM651" s="19"/>
      <c r="AN651" s="19"/>
      <c r="AO651" s="19"/>
      <c r="AP651" s="19"/>
      <c r="AQ651" s="19"/>
    </row>
    <row r="652" hidden="1">
      <c r="A652" s="22" t="s">
        <v>1697</v>
      </c>
      <c r="B652" s="22" t="s">
        <v>2098</v>
      </c>
      <c r="C652" s="22" t="s">
        <v>1690</v>
      </c>
      <c r="D652" s="22" t="s">
        <v>1719</v>
      </c>
      <c r="E652" s="22" t="s">
        <v>72</v>
      </c>
      <c r="F652" s="18">
        <v>1.0</v>
      </c>
      <c r="G652" s="18">
        <v>0.0</v>
      </c>
      <c r="H652" s="18">
        <v>1032.0</v>
      </c>
      <c r="I652" s="18">
        <v>0.0</v>
      </c>
      <c r="J652" s="18">
        <v>0.0</v>
      </c>
      <c r="K652" s="18">
        <v>0.0</v>
      </c>
      <c r="L652" s="18">
        <v>0.0</v>
      </c>
      <c r="M652" s="18">
        <v>0.0</v>
      </c>
      <c r="N652" s="18">
        <v>0.0</v>
      </c>
      <c r="O652" s="18">
        <v>0.0</v>
      </c>
      <c r="P652" s="18">
        <v>0.0</v>
      </c>
      <c r="Q652" s="18">
        <v>0.0</v>
      </c>
      <c r="R652" s="18">
        <v>0.0</v>
      </c>
      <c r="S652" s="18">
        <v>0.0</v>
      </c>
      <c r="T652" s="18">
        <v>0.0</v>
      </c>
      <c r="U652" s="18">
        <v>0.0</v>
      </c>
      <c r="V652" s="18">
        <v>0.0</v>
      </c>
      <c r="W652" s="18">
        <v>0.0</v>
      </c>
      <c r="X652" s="18">
        <v>0.0</v>
      </c>
      <c r="Y652" s="18">
        <v>0.0</v>
      </c>
      <c r="Z652" s="18">
        <v>23.36839</v>
      </c>
      <c r="AA652" s="18">
        <v>23.36839</v>
      </c>
      <c r="AB652" s="18">
        <v>18.39985</v>
      </c>
      <c r="AC652" s="18">
        <v>0.0</v>
      </c>
      <c r="AD652" s="18">
        <v>5.733114</v>
      </c>
      <c r="AE652" s="18">
        <v>7.235743</v>
      </c>
      <c r="AF652" s="18">
        <v>9.27222</v>
      </c>
      <c r="AG652" s="18">
        <v>8.543328</v>
      </c>
      <c r="AH652" s="18">
        <v>3.845423</v>
      </c>
      <c r="AI652" s="18">
        <v>7.468826</v>
      </c>
      <c r="AJ652" s="18">
        <v>17.18541</v>
      </c>
      <c r="AK652" s="18">
        <v>6.064664</v>
      </c>
      <c r="AL652" s="19" t="s">
        <v>58</v>
      </c>
      <c r="AM652" s="19"/>
      <c r="AN652" s="19"/>
      <c r="AO652" s="19"/>
      <c r="AP652" s="19"/>
      <c r="AQ652" s="19"/>
    </row>
    <row r="653" hidden="1">
      <c r="A653" s="22" t="s">
        <v>1701</v>
      </c>
      <c r="B653" s="22" t="s">
        <v>2099</v>
      </c>
      <c r="C653" s="22" t="s">
        <v>1690</v>
      </c>
      <c r="D653" s="22" t="s">
        <v>1719</v>
      </c>
      <c r="E653" s="22" t="s">
        <v>60</v>
      </c>
      <c r="F653" s="18">
        <v>3.0</v>
      </c>
      <c r="G653" s="18">
        <v>0.0</v>
      </c>
      <c r="H653" s="18">
        <v>2500.0</v>
      </c>
      <c r="I653" s="18">
        <v>0.0</v>
      </c>
      <c r="J653" s="18">
        <v>0.0</v>
      </c>
      <c r="K653" s="18">
        <v>0.0</v>
      </c>
      <c r="L653" s="18">
        <v>0.0</v>
      </c>
      <c r="M653" s="18">
        <v>0.0</v>
      </c>
      <c r="N653" s="18">
        <v>0.0</v>
      </c>
      <c r="O653" s="18">
        <v>0.0</v>
      </c>
      <c r="P653" s="18">
        <v>0.0</v>
      </c>
      <c r="Q653" s="18">
        <v>0.0</v>
      </c>
      <c r="R653" s="18">
        <v>0.0</v>
      </c>
      <c r="S653" s="18">
        <v>0.0</v>
      </c>
      <c r="T653" s="18">
        <v>0.0</v>
      </c>
      <c r="U653" s="18">
        <v>0.0</v>
      </c>
      <c r="V653" s="18">
        <v>0.0</v>
      </c>
      <c r="W653" s="18">
        <v>0.0</v>
      </c>
      <c r="X653" s="18">
        <v>0.0</v>
      </c>
      <c r="Y653" s="18">
        <v>0.0</v>
      </c>
      <c r="Z653" s="18">
        <v>23.36839</v>
      </c>
      <c r="AA653" s="18">
        <v>23.36839</v>
      </c>
      <c r="AB653" s="18">
        <v>18.39985</v>
      </c>
      <c r="AC653" s="18">
        <v>0.0</v>
      </c>
      <c r="AD653" s="18">
        <v>1.897129</v>
      </c>
      <c r="AE653" s="18">
        <v>2.240978</v>
      </c>
      <c r="AF653" s="18">
        <v>3.711421</v>
      </c>
      <c r="AG653" s="18">
        <v>2.529761</v>
      </c>
      <c r="AH653" s="18">
        <v>3.845423</v>
      </c>
      <c r="AI653" s="18">
        <v>7.468826</v>
      </c>
      <c r="AJ653" s="18">
        <v>17.18541</v>
      </c>
      <c r="AK653" s="18">
        <v>6.064664</v>
      </c>
      <c r="AL653" s="19" t="s">
        <v>58</v>
      </c>
      <c r="AM653" s="19"/>
      <c r="AN653" s="19"/>
      <c r="AO653" s="19"/>
      <c r="AP653" s="19"/>
      <c r="AQ653" s="19"/>
    </row>
    <row r="654" hidden="1">
      <c r="A654" s="22" t="s">
        <v>1703</v>
      </c>
      <c r="B654" s="22" t="s">
        <v>1720</v>
      </c>
      <c r="C654" s="22" t="s">
        <v>1690</v>
      </c>
      <c r="D654" s="22" t="s">
        <v>1719</v>
      </c>
      <c r="E654" s="20">
        <v>46300.0</v>
      </c>
      <c r="F654" s="18">
        <v>3.0</v>
      </c>
      <c r="G654" s="18">
        <v>0.0</v>
      </c>
      <c r="H654" s="18">
        <v>4060.0</v>
      </c>
      <c r="I654" s="18">
        <v>0.0</v>
      </c>
      <c r="J654" s="18">
        <v>14.27331</v>
      </c>
      <c r="K654" s="18">
        <v>13.43132</v>
      </c>
      <c r="L654" s="18">
        <v>14.97494</v>
      </c>
      <c r="M654" s="18">
        <v>13.43132</v>
      </c>
      <c r="N654" s="18">
        <v>1.0</v>
      </c>
      <c r="O654" s="18">
        <v>13.43132</v>
      </c>
      <c r="P654" s="18">
        <v>13.43132</v>
      </c>
      <c r="Q654" s="18">
        <v>13.43132</v>
      </c>
      <c r="R654" s="18">
        <v>13.43132</v>
      </c>
      <c r="S654" s="18">
        <v>13.43132</v>
      </c>
      <c r="T654" s="18">
        <v>13.43132</v>
      </c>
      <c r="U654" s="18">
        <v>13.43132</v>
      </c>
      <c r="V654" s="18">
        <v>13.43132</v>
      </c>
      <c r="W654" s="18">
        <v>13.43132</v>
      </c>
      <c r="X654" s="18">
        <v>13.43132</v>
      </c>
      <c r="Y654" s="18">
        <v>13.43132</v>
      </c>
      <c r="Z654" s="18">
        <v>23.36839</v>
      </c>
      <c r="AA654" s="18">
        <v>23.36839</v>
      </c>
      <c r="AB654" s="18">
        <v>18.39985</v>
      </c>
      <c r="AC654" s="18">
        <v>0.0</v>
      </c>
      <c r="AD654" s="18">
        <v>5.249974</v>
      </c>
      <c r="AE654" s="18">
        <v>6.534852</v>
      </c>
      <c r="AF654" s="18">
        <v>15.32592</v>
      </c>
      <c r="AG654" s="18">
        <v>19.04532</v>
      </c>
      <c r="AH654" s="18">
        <v>3.845423</v>
      </c>
      <c r="AI654" s="18">
        <v>7.468826</v>
      </c>
      <c r="AJ654" s="18">
        <v>17.18541</v>
      </c>
      <c r="AK654" s="18">
        <v>6.064664</v>
      </c>
      <c r="AL654" s="19" t="s">
        <v>58</v>
      </c>
      <c r="AM654" s="19"/>
      <c r="AN654" s="19"/>
      <c r="AO654" s="19"/>
      <c r="AP654" s="19"/>
      <c r="AQ654" s="19"/>
    </row>
    <row r="655" hidden="1">
      <c r="A655" s="22" t="s">
        <v>1817</v>
      </c>
      <c r="B655" s="22" t="s">
        <v>1849</v>
      </c>
      <c r="C655" s="22" t="s">
        <v>1812</v>
      </c>
      <c r="D655" s="22" t="s">
        <v>1715</v>
      </c>
      <c r="E655" s="22" t="s">
        <v>88</v>
      </c>
      <c r="F655" s="18">
        <v>8.0</v>
      </c>
      <c r="G655" s="18">
        <v>0.0</v>
      </c>
      <c r="H655" s="18">
        <v>18833.0</v>
      </c>
      <c r="I655" s="18">
        <v>0.0</v>
      </c>
      <c r="J655" s="18">
        <v>195.0365</v>
      </c>
      <c r="K655" s="18">
        <v>190.0065</v>
      </c>
      <c r="L655" s="18">
        <v>218.8715</v>
      </c>
      <c r="M655" s="18">
        <v>95.52076</v>
      </c>
      <c r="N655" s="18">
        <v>0.502724</v>
      </c>
      <c r="O655" s="18">
        <v>8.818966</v>
      </c>
      <c r="P655" s="18">
        <v>11.36905</v>
      </c>
      <c r="Q655" s="18">
        <v>12.11848</v>
      </c>
      <c r="R655" s="18">
        <v>23.11629</v>
      </c>
      <c r="S655" s="18">
        <v>39.06297</v>
      </c>
      <c r="T655" s="18">
        <v>8.818966</v>
      </c>
      <c r="U655" s="18">
        <v>11.36905</v>
      </c>
      <c r="V655" s="18">
        <v>12.11848</v>
      </c>
      <c r="W655" s="18">
        <v>23.11629</v>
      </c>
      <c r="X655" s="18">
        <v>39.06297</v>
      </c>
      <c r="Y655" s="18">
        <v>27.14379</v>
      </c>
      <c r="Z655" s="18">
        <v>5.860125</v>
      </c>
      <c r="AA655" s="18">
        <v>9.757404</v>
      </c>
      <c r="AB655" s="18">
        <v>9.137183</v>
      </c>
      <c r="AC655" s="18">
        <v>7.167628</v>
      </c>
      <c r="AD655" s="18">
        <v>22.41753</v>
      </c>
      <c r="AE655" s="18">
        <v>28.32267</v>
      </c>
      <c r="AF655" s="18">
        <v>37.69872</v>
      </c>
      <c r="AG655" s="18">
        <v>29.32677</v>
      </c>
      <c r="AH655" s="18">
        <v>1.047933</v>
      </c>
      <c r="AI655" s="18">
        <v>8.263598</v>
      </c>
      <c r="AJ655" s="18">
        <v>9.7295</v>
      </c>
      <c r="AK655" s="18">
        <v>6.074441</v>
      </c>
      <c r="AL655" s="19" t="s">
        <v>58</v>
      </c>
      <c r="AM655" s="19"/>
      <c r="AN655" s="19"/>
      <c r="AO655" s="19"/>
      <c r="AP655" s="19"/>
      <c r="AQ655" s="19"/>
    </row>
    <row r="656" hidden="1">
      <c r="A656" s="22" t="s">
        <v>1695</v>
      </c>
      <c r="B656" s="22" t="s">
        <v>1714</v>
      </c>
      <c r="C656" s="22" t="s">
        <v>1690</v>
      </c>
      <c r="D656" s="22" t="s">
        <v>1715</v>
      </c>
      <c r="E656" s="17">
        <v>46310.0</v>
      </c>
      <c r="F656" s="18">
        <v>3.0</v>
      </c>
      <c r="G656" s="18">
        <v>0.0</v>
      </c>
      <c r="H656" s="18">
        <v>3331.0</v>
      </c>
      <c r="I656" s="18">
        <v>0.0</v>
      </c>
      <c r="J656" s="18">
        <v>38.52324</v>
      </c>
      <c r="K656" s="18">
        <v>38.13348</v>
      </c>
      <c r="L656" s="18">
        <v>41.24355</v>
      </c>
      <c r="M656" s="18">
        <v>21.46482</v>
      </c>
      <c r="N656" s="18">
        <v>0.562887</v>
      </c>
      <c r="O656" s="18">
        <v>7.75834</v>
      </c>
      <c r="P656" s="18">
        <v>7.75834</v>
      </c>
      <c r="Q656" s="18">
        <v>7.75834</v>
      </c>
      <c r="R656" s="18">
        <v>8.910317</v>
      </c>
      <c r="S656" s="18">
        <v>21.46482</v>
      </c>
      <c r="T656" s="18">
        <v>7.75834</v>
      </c>
      <c r="U656" s="18">
        <v>7.75834</v>
      </c>
      <c r="V656" s="18">
        <v>7.75834</v>
      </c>
      <c r="W656" s="18">
        <v>8.910317</v>
      </c>
      <c r="X656" s="18">
        <v>21.46482</v>
      </c>
      <c r="Y656" s="18">
        <v>12.71116</v>
      </c>
      <c r="Z656" s="18">
        <v>5.860125</v>
      </c>
      <c r="AA656" s="18">
        <v>9.757404</v>
      </c>
      <c r="AB656" s="18">
        <v>9.137183</v>
      </c>
      <c r="AC656" s="18">
        <v>7.167628</v>
      </c>
      <c r="AD656" s="18">
        <v>6.619599</v>
      </c>
      <c r="AE656" s="18">
        <v>7.571816</v>
      </c>
      <c r="AF656" s="18">
        <v>11.10231</v>
      </c>
      <c r="AG656" s="18">
        <v>10.47963</v>
      </c>
      <c r="AH656" s="18">
        <v>3.845423</v>
      </c>
      <c r="AI656" s="18">
        <v>7.468826</v>
      </c>
      <c r="AJ656" s="18">
        <v>17.18541</v>
      </c>
      <c r="AK656" s="18">
        <v>6.064664</v>
      </c>
      <c r="AL656" s="19" t="s">
        <v>58</v>
      </c>
      <c r="AM656" s="19"/>
      <c r="AN656" s="19"/>
      <c r="AO656" s="19"/>
      <c r="AP656" s="19"/>
      <c r="AQ656" s="19"/>
    </row>
    <row r="657" hidden="1">
      <c r="A657" s="22" t="s">
        <v>1820</v>
      </c>
      <c r="B657" s="22" t="s">
        <v>1714</v>
      </c>
      <c r="C657" s="22" t="s">
        <v>1812</v>
      </c>
      <c r="D657" s="22" t="s">
        <v>1715</v>
      </c>
      <c r="E657" s="17">
        <v>46310.0</v>
      </c>
      <c r="F657" s="18">
        <v>47.0</v>
      </c>
      <c r="G657" s="18">
        <v>6.0</v>
      </c>
      <c r="H657" s="18">
        <v>34380.0</v>
      </c>
      <c r="I657" s="18">
        <v>25.0</v>
      </c>
      <c r="J657" s="18">
        <v>446.4258</v>
      </c>
      <c r="K657" s="18">
        <v>427.4943</v>
      </c>
      <c r="L657" s="18">
        <v>418.0078</v>
      </c>
      <c r="M657" s="18">
        <v>240.8203</v>
      </c>
      <c r="N657" s="18">
        <v>0.56333</v>
      </c>
      <c r="O657" s="18">
        <v>0.0</v>
      </c>
      <c r="P657" s="18">
        <v>0.0</v>
      </c>
      <c r="Q657" s="18">
        <v>2.008874</v>
      </c>
      <c r="R657" s="18">
        <v>8.910317</v>
      </c>
      <c r="S657" s="18">
        <v>15.90407</v>
      </c>
      <c r="T657" s="18">
        <v>5.024212</v>
      </c>
      <c r="U657" s="18">
        <v>7.321366</v>
      </c>
      <c r="V657" s="18">
        <v>7.884744</v>
      </c>
      <c r="W657" s="18">
        <v>13.17559</v>
      </c>
      <c r="X657" s="18">
        <v>19.64868</v>
      </c>
      <c r="Y657" s="18">
        <v>12.57336</v>
      </c>
      <c r="Z657" s="18">
        <v>5.860125</v>
      </c>
      <c r="AA657" s="18">
        <v>9.757404</v>
      </c>
      <c r="AB657" s="18">
        <v>9.137183</v>
      </c>
      <c r="AC657" s="18">
        <v>7.167628</v>
      </c>
      <c r="AD657" s="18">
        <v>7.330146</v>
      </c>
      <c r="AE657" s="18">
        <v>9.305569</v>
      </c>
      <c r="AF657" s="18">
        <v>12.1656</v>
      </c>
      <c r="AG657" s="18">
        <v>10.93846</v>
      </c>
      <c r="AH657" s="18">
        <v>1.047933</v>
      </c>
      <c r="AI657" s="18">
        <v>8.263598</v>
      </c>
      <c r="AJ657" s="18">
        <v>9.7295</v>
      </c>
      <c r="AK657" s="18">
        <v>6.074441</v>
      </c>
      <c r="AL657" s="19" t="s">
        <v>58</v>
      </c>
      <c r="AM657" s="19"/>
      <c r="AN657" s="19"/>
      <c r="AO657" s="19"/>
      <c r="AP657" s="19"/>
      <c r="AQ657" s="19"/>
    </row>
    <row r="658" hidden="1">
      <c r="A658" s="22" t="s">
        <v>1811</v>
      </c>
      <c r="B658" s="22" t="s">
        <v>1850</v>
      </c>
      <c r="C658" s="22" t="s">
        <v>1812</v>
      </c>
      <c r="D658" s="22" t="s">
        <v>1715</v>
      </c>
      <c r="E658" s="22" t="s">
        <v>72</v>
      </c>
      <c r="F658" s="18">
        <v>31.0</v>
      </c>
      <c r="G658" s="18">
        <v>0.0</v>
      </c>
      <c r="H658" s="18">
        <v>17373.0</v>
      </c>
      <c r="I658" s="18">
        <v>0.0</v>
      </c>
      <c r="J658" s="18">
        <v>166.4426</v>
      </c>
      <c r="K658" s="18">
        <v>164.8554</v>
      </c>
      <c r="L658" s="18">
        <v>161.5763</v>
      </c>
      <c r="M658" s="18">
        <v>80.45885</v>
      </c>
      <c r="N658" s="18">
        <v>0.488057</v>
      </c>
      <c r="O658" s="18">
        <v>1.582937</v>
      </c>
      <c r="P658" s="18">
        <v>2.489043</v>
      </c>
      <c r="Q658" s="18">
        <v>2.846375</v>
      </c>
      <c r="R658" s="18">
        <v>6.013132</v>
      </c>
      <c r="S658" s="18">
        <v>9.176371</v>
      </c>
      <c r="T658" s="18">
        <v>2.489043</v>
      </c>
      <c r="U658" s="18">
        <v>2.846375</v>
      </c>
      <c r="V658" s="18">
        <v>4.411084</v>
      </c>
      <c r="W658" s="18">
        <v>6.58618</v>
      </c>
      <c r="X658" s="18">
        <v>9.176371</v>
      </c>
      <c r="Y658" s="18">
        <v>7.167628</v>
      </c>
      <c r="Z658" s="18">
        <v>5.860125</v>
      </c>
      <c r="AA658" s="18">
        <v>9.757404</v>
      </c>
      <c r="AB658" s="18">
        <v>9.137183</v>
      </c>
      <c r="AC658" s="18">
        <v>7.167628</v>
      </c>
      <c r="AD658" s="18">
        <v>4.348247</v>
      </c>
      <c r="AE658" s="18">
        <v>5.198656</v>
      </c>
      <c r="AF658" s="18">
        <v>7.050433</v>
      </c>
      <c r="AG658" s="18">
        <v>4.266037</v>
      </c>
      <c r="AH658" s="18">
        <v>1.047933</v>
      </c>
      <c r="AI658" s="18">
        <v>8.263598</v>
      </c>
      <c r="AJ658" s="18">
        <v>9.7295</v>
      </c>
      <c r="AK658" s="18">
        <v>6.074441</v>
      </c>
      <c r="AL658" s="19" t="s">
        <v>58</v>
      </c>
      <c r="AM658" s="19"/>
      <c r="AN658" s="19"/>
      <c r="AO658" s="19"/>
      <c r="AP658" s="19"/>
      <c r="AQ658" s="19"/>
    </row>
    <row r="659" hidden="1">
      <c r="A659" s="22" t="s">
        <v>1823</v>
      </c>
      <c r="B659" s="22" t="s">
        <v>1851</v>
      </c>
      <c r="C659" s="22" t="s">
        <v>1812</v>
      </c>
      <c r="D659" s="22" t="s">
        <v>1715</v>
      </c>
      <c r="E659" s="22" t="s">
        <v>75</v>
      </c>
      <c r="F659" s="18">
        <v>9.0</v>
      </c>
      <c r="G659" s="18">
        <v>1.0</v>
      </c>
      <c r="H659" s="18">
        <v>1331.0</v>
      </c>
      <c r="I659" s="18">
        <v>4.0</v>
      </c>
      <c r="J659" s="18">
        <v>30.93053</v>
      </c>
      <c r="K659" s="18">
        <v>27.91939</v>
      </c>
      <c r="L659" s="18">
        <v>25.10572</v>
      </c>
      <c r="M659" s="18">
        <v>13.43363</v>
      </c>
      <c r="N659" s="18">
        <v>0.481158</v>
      </c>
      <c r="O659" s="18">
        <v>2.578485</v>
      </c>
      <c r="P659" s="18">
        <v>2.578485</v>
      </c>
      <c r="Q659" s="18">
        <v>5.810463</v>
      </c>
      <c r="R659" s="18">
        <v>6.096808</v>
      </c>
      <c r="S659" s="18">
        <v>6.096808</v>
      </c>
      <c r="T659" s="18">
        <v>2.578485</v>
      </c>
      <c r="U659" s="18">
        <v>2.578485</v>
      </c>
      <c r="V659" s="18">
        <v>5.810463</v>
      </c>
      <c r="W659" s="18">
        <v>6.096808</v>
      </c>
      <c r="X659" s="18">
        <v>6.096808</v>
      </c>
      <c r="Y659" s="18">
        <v>6.979848</v>
      </c>
      <c r="Z659" s="18">
        <v>5.860125</v>
      </c>
      <c r="AA659" s="18">
        <v>9.757404</v>
      </c>
      <c r="AB659" s="18">
        <v>9.137183</v>
      </c>
      <c r="AC659" s="18">
        <v>7.167628</v>
      </c>
      <c r="AD659" s="18">
        <v>3.033684</v>
      </c>
      <c r="AE659" s="18">
        <v>5.135431</v>
      </c>
      <c r="AF659" s="18">
        <v>5.473924</v>
      </c>
      <c r="AG659" s="18">
        <v>5.275243</v>
      </c>
      <c r="AH659" s="18">
        <v>1.047933</v>
      </c>
      <c r="AI659" s="18">
        <v>8.263598</v>
      </c>
      <c r="AJ659" s="18">
        <v>9.7295</v>
      </c>
      <c r="AK659" s="18">
        <v>6.074441</v>
      </c>
      <c r="AL659" s="19" t="s">
        <v>58</v>
      </c>
      <c r="AM659" s="19"/>
      <c r="AN659" s="19"/>
      <c r="AO659" s="19"/>
      <c r="AP659" s="19"/>
      <c r="AQ659" s="19"/>
    </row>
    <row r="660" hidden="1">
      <c r="A660" s="22" t="s">
        <v>1813</v>
      </c>
      <c r="B660" s="22" t="s">
        <v>1852</v>
      </c>
      <c r="C660" s="22" t="s">
        <v>1812</v>
      </c>
      <c r="D660" s="22" t="s">
        <v>1715</v>
      </c>
      <c r="E660" s="22" t="s">
        <v>60</v>
      </c>
      <c r="F660" s="18">
        <v>7.0</v>
      </c>
      <c r="G660" s="18">
        <v>0.0</v>
      </c>
      <c r="H660" s="18">
        <v>3871.0</v>
      </c>
      <c r="I660" s="18">
        <v>0.0</v>
      </c>
      <c r="J660" s="18">
        <v>39.20878</v>
      </c>
      <c r="K660" s="18">
        <v>34.2861</v>
      </c>
      <c r="L660" s="18">
        <v>33.03931</v>
      </c>
      <c r="M660" s="18">
        <v>11.61336</v>
      </c>
      <c r="N660" s="18">
        <v>0.338719</v>
      </c>
      <c r="O660" s="18">
        <v>0.358741</v>
      </c>
      <c r="P660" s="18">
        <v>6.914578</v>
      </c>
      <c r="Q660" s="18">
        <v>6.914578</v>
      </c>
      <c r="R660" s="18">
        <v>7.003841</v>
      </c>
      <c r="S660" s="18">
        <v>8.39558</v>
      </c>
      <c r="T660" s="18">
        <v>0.358741</v>
      </c>
      <c r="U660" s="18">
        <v>6.914578</v>
      </c>
      <c r="V660" s="18">
        <v>6.914578</v>
      </c>
      <c r="W660" s="18">
        <v>7.003841</v>
      </c>
      <c r="X660" s="18">
        <v>8.39558</v>
      </c>
      <c r="Y660" s="18">
        <v>6.85722</v>
      </c>
      <c r="Z660" s="18">
        <v>5.860125</v>
      </c>
      <c r="AA660" s="18">
        <v>9.757404</v>
      </c>
      <c r="AB660" s="18">
        <v>9.137183</v>
      </c>
      <c r="AC660" s="18">
        <v>7.167628</v>
      </c>
      <c r="AD660" s="18">
        <v>1.363137</v>
      </c>
      <c r="AE660" s="18">
        <v>2.771641</v>
      </c>
      <c r="AF660" s="18">
        <v>3.601276</v>
      </c>
      <c r="AG660" s="18">
        <v>2.685376</v>
      </c>
      <c r="AH660" s="18">
        <v>1.047933</v>
      </c>
      <c r="AI660" s="18">
        <v>8.263598</v>
      </c>
      <c r="AJ660" s="18">
        <v>9.7295</v>
      </c>
      <c r="AK660" s="18">
        <v>6.074441</v>
      </c>
      <c r="AL660" s="19" t="s">
        <v>58</v>
      </c>
      <c r="AM660" s="19"/>
      <c r="AN660" s="19"/>
      <c r="AO660" s="19"/>
      <c r="AP660" s="19"/>
      <c r="AQ660" s="19"/>
    </row>
    <row r="661" hidden="1">
      <c r="A661" s="22" t="s">
        <v>1703</v>
      </c>
      <c r="B661" s="22" t="s">
        <v>1716</v>
      </c>
      <c r="C661" s="22" t="s">
        <v>1690</v>
      </c>
      <c r="D661" s="22" t="s">
        <v>1715</v>
      </c>
      <c r="E661" s="20">
        <v>46300.0</v>
      </c>
      <c r="F661" s="18">
        <v>1.0</v>
      </c>
      <c r="G661" s="18">
        <v>0.0</v>
      </c>
      <c r="H661" s="18">
        <v>3100.0</v>
      </c>
      <c r="I661" s="18">
        <v>0.0</v>
      </c>
      <c r="J661" s="18">
        <v>0.0</v>
      </c>
      <c r="K661" s="18">
        <v>0.0</v>
      </c>
      <c r="L661" s="18">
        <v>3.933333</v>
      </c>
      <c r="M661" s="18">
        <v>0.0</v>
      </c>
      <c r="N661" s="18">
        <v>0.0</v>
      </c>
      <c r="O661" s="18">
        <v>0.0</v>
      </c>
      <c r="P661" s="18">
        <v>0.0</v>
      </c>
      <c r="Q661" s="18">
        <v>0.0</v>
      </c>
      <c r="R661" s="18">
        <v>0.0</v>
      </c>
      <c r="S661" s="18">
        <v>0.0</v>
      </c>
      <c r="T661" s="18">
        <v>0.0</v>
      </c>
      <c r="U661" s="18">
        <v>0.0</v>
      </c>
      <c r="V661" s="18">
        <v>0.0</v>
      </c>
      <c r="W661" s="18">
        <v>0.0</v>
      </c>
      <c r="X661" s="18">
        <v>0.0</v>
      </c>
      <c r="Y661" s="18">
        <v>0.0</v>
      </c>
      <c r="Z661" s="18">
        <v>5.860125</v>
      </c>
      <c r="AA661" s="18">
        <v>9.757404</v>
      </c>
      <c r="AB661" s="18">
        <v>9.137183</v>
      </c>
      <c r="AC661" s="18">
        <v>7.167628</v>
      </c>
      <c r="AD661" s="18">
        <v>5.249974</v>
      </c>
      <c r="AE661" s="18">
        <v>6.534852</v>
      </c>
      <c r="AF661" s="18">
        <v>15.32592</v>
      </c>
      <c r="AG661" s="18">
        <v>19.04532</v>
      </c>
      <c r="AH661" s="18">
        <v>3.845423</v>
      </c>
      <c r="AI661" s="18">
        <v>7.468826</v>
      </c>
      <c r="AJ661" s="18">
        <v>17.18541</v>
      </c>
      <c r="AK661" s="18">
        <v>6.064664</v>
      </c>
      <c r="AL661" s="19" t="s">
        <v>58</v>
      </c>
      <c r="AM661" s="19"/>
      <c r="AN661" s="19"/>
      <c r="AO661" s="19"/>
      <c r="AP661" s="19"/>
      <c r="AQ661" s="19"/>
    </row>
    <row r="662" hidden="1">
      <c r="A662" s="22" t="s">
        <v>1814</v>
      </c>
      <c r="B662" s="22" t="s">
        <v>1716</v>
      </c>
      <c r="C662" s="22" t="s">
        <v>1812</v>
      </c>
      <c r="D662" s="22" t="s">
        <v>1715</v>
      </c>
      <c r="E662" s="20">
        <v>46300.0</v>
      </c>
      <c r="F662" s="18">
        <v>25.0</v>
      </c>
      <c r="G662" s="18">
        <v>2.0</v>
      </c>
      <c r="H662" s="18">
        <v>16468.0</v>
      </c>
      <c r="I662" s="18">
        <v>37.0</v>
      </c>
      <c r="J662" s="18">
        <v>167.6021</v>
      </c>
      <c r="K662" s="18">
        <v>168.0808</v>
      </c>
      <c r="L662" s="18">
        <v>168.3077</v>
      </c>
      <c r="M662" s="18">
        <v>126.6621</v>
      </c>
      <c r="N662" s="18">
        <v>0.753579</v>
      </c>
      <c r="O662" s="18">
        <v>0.0</v>
      </c>
      <c r="P662" s="18">
        <v>0.0</v>
      </c>
      <c r="Q662" s="18">
        <v>0.0</v>
      </c>
      <c r="R662" s="18">
        <v>5.633946</v>
      </c>
      <c r="S662" s="18">
        <v>13.76424</v>
      </c>
      <c r="T662" s="18">
        <v>5.633946</v>
      </c>
      <c r="U662" s="18">
        <v>8.589222</v>
      </c>
      <c r="V662" s="18">
        <v>13.43132</v>
      </c>
      <c r="W662" s="18">
        <v>21.27803</v>
      </c>
      <c r="X662" s="18">
        <v>31.49275</v>
      </c>
      <c r="Y662" s="18">
        <v>11.20539</v>
      </c>
      <c r="Z662" s="18">
        <v>5.860125</v>
      </c>
      <c r="AA662" s="18">
        <v>9.757404</v>
      </c>
      <c r="AB662" s="18">
        <v>9.137183</v>
      </c>
      <c r="AC662" s="18">
        <v>7.167628</v>
      </c>
      <c r="AD662" s="18">
        <v>8.699537</v>
      </c>
      <c r="AE662" s="18">
        <v>11.20822</v>
      </c>
      <c r="AF662" s="18">
        <v>16.37755</v>
      </c>
      <c r="AG662" s="18">
        <v>10.58774</v>
      </c>
      <c r="AH662" s="18">
        <v>1.047933</v>
      </c>
      <c r="AI662" s="18">
        <v>8.263598</v>
      </c>
      <c r="AJ662" s="18">
        <v>9.7295</v>
      </c>
      <c r="AK662" s="18">
        <v>6.074441</v>
      </c>
      <c r="AL662" s="19" t="s">
        <v>58</v>
      </c>
      <c r="AM662" s="19"/>
      <c r="AN662" s="19"/>
      <c r="AO662" s="19"/>
      <c r="AP662" s="19"/>
      <c r="AQ662" s="19"/>
    </row>
    <row r="663" hidden="1">
      <c r="A663" s="22" t="s">
        <v>1688</v>
      </c>
      <c r="B663" s="22" t="s">
        <v>1717</v>
      </c>
      <c r="C663" s="22" t="s">
        <v>1690</v>
      </c>
      <c r="D663" s="22" t="s">
        <v>1715</v>
      </c>
      <c r="E663" s="22" t="s">
        <v>62</v>
      </c>
      <c r="F663" s="18">
        <v>2.0</v>
      </c>
      <c r="G663" s="18">
        <v>2.0</v>
      </c>
      <c r="H663" s="18">
        <v>38.0</v>
      </c>
      <c r="I663" s="18">
        <v>38.0</v>
      </c>
      <c r="J663" s="18">
        <v>0.0</v>
      </c>
      <c r="K663" s="18">
        <v>0.0</v>
      </c>
      <c r="L663" s="18">
        <v>0.0</v>
      </c>
      <c r="M663" s="18">
        <v>0.0</v>
      </c>
      <c r="N663" s="18">
        <v>0.0</v>
      </c>
      <c r="O663" s="18">
        <v>0.0</v>
      </c>
      <c r="P663" s="18">
        <v>0.0</v>
      </c>
      <c r="Q663" s="18">
        <v>0.0</v>
      </c>
      <c r="R663" s="18">
        <v>0.0</v>
      </c>
      <c r="S663" s="18">
        <v>0.0</v>
      </c>
      <c r="T663" s="18">
        <v>0.0</v>
      </c>
      <c r="U663" s="18">
        <v>0.0</v>
      </c>
      <c r="V663" s="18">
        <v>0.0</v>
      </c>
      <c r="W663" s="18">
        <v>0.0</v>
      </c>
      <c r="X663" s="18">
        <v>0.0</v>
      </c>
      <c r="Y663" s="18">
        <v>0.0</v>
      </c>
      <c r="Z663" s="18">
        <v>5.860125</v>
      </c>
      <c r="AA663" s="18">
        <v>9.757404</v>
      </c>
      <c r="AB663" s="18">
        <v>9.137183</v>
      </c>
      <c r="AC663" s="18">
        <v>7.167628</v>
      </c>
      <c r="AD663" s="18">
        <v>0.0</v>
      </c>
      <c r="AE663" s="18">
        <v>0.0</v>
      </c>
      <c r="AF663" s="18">
        <v>0.0</v>
      </c>
      <c r="AG663" s="18">
        <v>0.0</v>
      </c>
      <c r="AH663" s="18">
        <v>3.845423</v>
      </c>
      <c r="AI663" s="18">
        <v>7.468826</v>
      </c>
      <c r="AJ663" s="18">
        <v>17.18541</v>
      </c>
      <c r="AK663" s="18">
        <v>6.064664</v>
      </c>
      <c r="AL663" s="19" t="s">
        <v>58</v>
      </c>
      <c r="AM663" s="19"/>
      <c r="AN663" s="19"/>
      <c r="AO663" s="19"/>
      <c r="AP663" s="19"/>
      <c r="AQ663" s="19"/>
    </row>
    <row r="664" hidden="1">
      <c r="A664" s="22" t="s">
        <v>1816</v>
      </c>
      <c r="B664" s="22" t="s">
        <v>1717</v>
      </c>
      <c r="C664" s="22" t="s">
        <v>1812</v>
      </c>
      <c r="D664" s="22" t="s">
        <v>1715</v>
      </c>
      <c r="E664" s="22" t="s">
        <v>62</v>
      </c>
      <c r="F664" s="18">
        <v>7.0</v>
      </c>
      <c r="G664" s="18">
        <v>7.0</v>
      </c>
      <c r="H664" s="18">
        <v>326.0</v>
      </c>
      <c r="I664" s="18">
        <v>326.0</v>
      </c>
      <c r="J664" s="18">
        <v>0.0</v>
      </c>
      <c r="K664" s="18">
        <v>0.0</v>
      </c>
      <c r="L664" s="18">
        <v>0.0</v>
      </c>
      <c r="M664" s="18">
        <v>0.0</v>
      </c>
      <c r="N664" s="18">
        <v>0.0</v>
      </c>
      <c r="O664" s="18">
        <v>0.0</v>
      </c>
      <c r="P664" s="18">
        <v>0.0</v>
      </c>
      <c r="Q664" s="18">
        <v>0.0</v>
      </c>
      <c r="R664" s="18">
        <v>0.0</v>
      </c>
      <c r="S664" s="18">
        <v>0.0</v>
      </c>
      <c r="T664" s="18">
        <v>0.0</v>
      </c>
      <c r="U664" s="18">
        <v>0.0</v>
      </c>
      <c r="V664" s="18">
        <v>0.0</v>
      </c>
      <c r="W664" s="18">
        <v>0.0</v>
      </c>
      <c r="X664" s="18">
        <v>0.0</v>
      </c>
      <c r="Y664" s="18">
        <v>0.0</v>
      </c>
      <c r="Z664" s="18">
        <v>5.860125</v>
      </c>
      <c r="AA664" s="18">
        <v>9.757404</v>
      </c>
      <c r="AB664" s="18">
        <v>9.137183</v>
      </c>
      <c r="AC664" s="18">
        <v>7.167628</v>
      </c>
      <c r="AD664" s="18">
        <v>0.0</v>
      </c>
      <c r="AE664" s="18">
        <v>0.0</v>
      </c>
      <c r="AF664" s="18">
        <v>0.0</v>
      </c>
      <c r="AG664" s="18">
        <v>0.0</v>
      </c>
      <c r="AH664" s="18">
        <v>1.047933</v>
      </c>
      <c r="AI664" s="18">
        <v>8.263598</v>
      </c>
      <c r="AJ664" s="18">
        <v>9.7295</v>
      </c>
      <c r="AK664" s="18">
        <v>6.074441</v>
      </c>
      <c r="AL664" s="19" t="s">
        <v>58</v>
      </c>
      <c r="AM664" s="19"/>
      <c r="AN664" s="19"/>
      <c r="AO664" s="19"/>
      <c r="AP664" s="19"/>
      <c r="AQ664" s="19"/>
    </row>
    <row r="665" hidden="1">
      <c r="A665" s="22" t="s">
        <v>599</v>
      </c>
      <c r="B665" s="22" t="s">
        <v>609</v>
      </c>
      <c r="C665" s="22" t="s">
        <v>591</v>
      </c>
      <c r="D665" s="22" t="s">
        <v>610</v>
      </c>
      <c r="E665" s="22" t="s">
        <v>62</v>
      </c>
      <c r="F665" s="18">
        <v>0.0</v>
      </c>
      <c r="G665" s="18">
        <v>0.0</v>
      </c>
      <c r="H665" s="18">
        <v>0.0</v>
      </c>
      <c r="I665" s="18">
        <v>0.0</v>
      </c>
      <c r="J665" s="18">
        <v>0.0</v>
      </c>
      <c r="K665" s="18">
        <v>0.0</v>
      </c>
      <c r="L665" s="18">
        <v>0.0</v>
      </c>
      <c r="M665" s="18">
        <v>0.0</v>
      </c>
      <c r="N665" s="18">
        <v>0.0</v>
      </c>
      <c r="O665" s="18">
        <v>0.0</v>
      </c>
      <c r="P665" s="18">
        <v>0.0</v>
      </c>
      <c r="Q665" s="18">
        <v>0.0</v>
      </c>
      <c r="R665" s="18">
        <v>0.0</v>
      </c>
      <c r="S665" s="18">
        <v>0.0</v>
      </c>
      <c r="T665" s="18">
        <v>0.0</v>
      </c>
      <c r="U665" s="18">
        <v>0.0</v>
      </c>
      <c r="V665" s="18">
        <v>0.0</v>
      </c>
      <c r="W665" s="18">
        <v>0.0</v>
      </c>
      <c r="X665" s="18">
        <v>0.0</v>
      </c>
      <c r="Y665" s="18">
        <v>0.0</v>
      </c>
      <c r="Z665" s="18">
        <v>0.0</v>
      </c>
      <c r="AA665" s="18">
        <v>0.0</v>
      </c>
      <c r="AB665" s="18">
        <v>0.0</v>
      </c>
      <c r="AC665" s="18">
        <v>0.0</v>
      </c>
      <c r="AD665" s="18">
        <v>0.0</v>
      </c>
      <c r="AE665" s="18">
        <v>0.0</v>
      </c>
      <c r="AF665" s="18">
        <v>0.0</v>
      </c>
      <c r="AG665" s="18">
        <v>0.0</v>
      </c>
      <c r="AH665" s="18">
        <v>1.658133</v>
      </c>
      <c r="AI665" s="18">
        <v>3.469622</v>
      </c>
      <c r="AJ665" s="18">
        <v>4.544348</v>
      </c>
      <c r="AK665" s="18">
        <v>2.767899</v>
      </c>
      <c r="AL665" s="19" t="s">
        <v>58</v>
      </c>
      <c r="AM665" s="19"/>
      <c r="AN665" s="19"/>
      <c r="AO665" s="19"/>
      <c r="AP665" s="19"/>
      <c r="AQ665" s="19"/>
    </row>
    <row r="666" hidden="1">
      <c r="A666" s="22" t="s">
        <v>959</v>
      </c>
      <c r="B666" s="22" t="s">
        <v>983</v>
      </c>
      <c r="C666" s="22" t="s">
        <v>961</v>
      </c>
      <c r="D666" s="22" t="s">
        <v>984</v>
      </c>
      <c r="E666" s="22" t="s">
        <v>88</v>
      </c>
      <c r="F666" s="18">
        <v>11.0</v>
      </c>
      <c r="G666" s="18">
        <v>0.0</v>
      </c>
      <c r="H666" s="18">
        <v>16962.0</v>
      </c>
      <c r="I666" s="18">
        <v>0.0</v>
      </c>
      <c r="J666" s="18">
        <v>2468.719</v>
      </c>
      <c r="K666" s="18">
        <v>2455.406</v>
      </c>
      <c r="L666" s="18">
        <v>2433.506</v>
      </c>
      <c r="M666" s="18">
        <v>1381.377</v>
      </c>
      <c r="N666" s="18">
        <v>0.562586</v>
      </c>
      <c r="O666" s="18">
        <v>62.5207</v>
      </c>
      <c r="P666" s="18">
        <v>66.27914</v>
      </c>
      <c r="Q666" s="18">
        <v>112.8344</v>
      </c>
      <c r="R666" s="18">
        <v>137.6068</v>
      </c>
      <c r="S666" s="18">
        <v>319.0945</v>
      </c>
      <c r="T666" s="18">
        <v>62.5207</v>
      </c>
      <c r="U666" s="18">
        <v>66.27914</v>
      </c>
      <c r="V666" s="18">
        <v>112.8344</v>
      </c>
      <c r="W666" s="18">
        <v>137.6068</v>
      </c>
      <c r="X666" s="18">
        <v>319.0945</v>
      </c>
      <c r="Y666" s="18">
        <v>272.8229</v>
      </c>
      <c r="Z666" s="18">
        <v>0.0</v>
      </c>
      <c r="AA666" s="18">
        <v>137.6068</v>
      </c>
      <c r="AB666" s="18">
        <v>94.43869</v>
      </c>
      <c r="AC666" s="18">
        <v>0.0</v>
      </c>
      <c r="AD666" s="18">
        <v>152.3996</v>
      </c>
      <c r="AE666" s="18">
        <v>164.034</v>
      </c>
      <c r="AF666" s="18">
        <v>324.3883</v>
      </c>
      <c r="AG666" s="18">
        <v>308.5359</v>
      </c>
      <c r="AH666" s="18">
        <v>0.0</v>
      </c>
      <c r="AI666" s="18">
        <v>69.54731</v>
      </c>
      <c r="AJ666" s="18">
        <v>66.56563</v>
      </c>
      <c r="AK666" s="18">
        <v>50.68415</v>
      </c>
      <c r="AL666" s="19" t="s">
        <v>58</v>
      </c>
      <c r="AM666" s="19"/>
      <c r="AN666" s="19"/>
      <c r="AO666" s="19"/>
      <c r="AP666" s="19"/>
      <c r="AQ666" s="19"/>
    </row>
    <row r="667" hidden="1">
      <c r="A667" s="22" t="s">
        <v>967</v>
      </c>
      <c r="B667" s="22" t="s">
        <v>985</v>
      </c>
      <c r="C667" s="22" t="s">
        <v>961</v>
      </c>
      <c r="D667" s="22" t="s">
        <v>984</v>
      </c>
      <c r="E667" s="20">
        <v>46300.0</v>
      </c>
      <c r="F667" s="18">
        <v>3.0</v>
      </c>
      <c r="G667" s="18">
        <v>0.0</v>
      </c>
      <c r="H667" s="18">
        <v>134.0</v>
      </c>
      <c r="I667" s="18">
        <v>0.0</v>
      </c>
      <c r="J667" s="18">
        <v>0.0</v>
      </c>
      <c r="K667" s="18">
        <v>0.0</v>
      </c>
      <c r="L667" s="18">
        <v>0.0</v>
      </c>
      <c r="M667" s="18">
        <v>0.0</v>
      </c>
      <c r="N667" s="18">
        <v>0.0</v>
      </c>
      <c r="O667" s="18">
        <v>0.0</v>
      </c>
      <c r="P667" s="18">
        <v>0.0</v>
      </c>
      <c r="Q667" s="18">
        <v>0.0</v>
      </c>
      <c r="R667" s="18">
        <v>0.0</v>
      </c>
      <c r="S667" s="18">
        <v>0.0</v>
      </c>
      <c r="T667" s="18">
        <v>0.0</v>
      </c>
      <c r="U667" s="18">
        <v>0.0</v>
      </c>
      <c r="V667" s="18">
        <v>0.0</v>
      </c>
      <c r="W667" s="18">
        <v>0.0</v>
      </c>
      <c r="X667" s="18">
        <v>0.0</v>
      </c>
      <c r="Y667" s="18">
        <v>0.0</v>
      </c>
      <c r="Z667" s="18">
        <v>0.0</v>
      </c>
      <c r="AA667" s="18">
        <v>137.6068</v>
      </c>
      <c r="AB667" s="18">
        <v>94.43869</v>
      </c>
      <c r="AC667" s="18">
        <v>0.0</v>
      </c>
      <c r="AD667" s="18">
        <v>63.04186</v>
      </c>
      <c r="AE667" s="18">
        <v>65.3816</v>
      </c>
      <c r="AF667" s="18">
        <v>146.9175</v>
      </c>
      <c r="AG667" s="18">
        <v>84.33592</v>
      </c>
      <c r="AH667" s="18">
        <v>0.0</v>
      </c>
      <c r="AI667" s="18">
        <v>69.54731</v>
      </c>
      <c r="AJ667" s="18">
        <v>66.56563</v>
      </c>
      <c r="AK667" s="18">
        <v>50.68415</v>
      </c>
      <c r="AL667" s="19" t="s">
        <v>58</v>
      </c>
      <c r="AM667" s="19"/>
      <c r="AN667" s="19"/>
      <c r="AO667" s="19"/>
      <c r="AP667" s="19"/>
      <c r="AQ667" s="19"/>
    </row>
    <row r="668" hidden="1">
      <c r="A668" s="22" t="s">
        <v>969</v>
      </c>
      <c r="B668" s="22" t="s">
        <v>986</v>
      </c>
      <c r="C668" s="22" t="s">
        <v>961</v>
      </c>
      <c r="D668" s="22" t="s">
        <v>984</v>
      </c>
      <c r="E668" s="22" t="s">
        <v>62</v>
      </c>
      <c r="F668" s="18">
        <v>2.0</v>
      </c>
      <c r="G668" s="18">
        <v>2.0</v>
      </c>
      <c r="H668" s="18">
        <v>86.0</v>
      </c>
      <c r="I668" s="18">
        <v>86.0</v>
      </c>
      <c r="J668" s="18">
        <v>0.0</v>
      </c>
      <c r="K668" s="18">
        <v>0.0</v>
      </c>
      <c r="L668" s="18">
        <v>0.0</v>
      </c>
      <c r="M668" s="18">
        <v>0.0</v>
      </c>
      <c r="N668" s="18">
        <v>0.0</v>
      </c>
      <c r="O668" s="18">
        <v>0.0</v>
      </c>
      <c r="P668" s="18">
        <v>0.0</v>
      </c>
      <c r="Q668" s="18">
        <v>0.0</v>
      </c>
      <c r="R668" s="18">
        <v>0.0</v>
      </c>
      <c r="S668" s="18">
        <v>0.0</v>
      </c>
      <c r="T668" s="18">
        <v>0.0</v>
      </c>
      <c r="U668" s="18">
        <v>0.0</v>
      </c>
      <c r="V668" s="18">
        <v>0.0</v>
      </c>
      <c r="W668" s="18">
        <v>0.0</v>
      </c>
      <c r="X668" s="18">
        <v>0.0</v>
      </c>
      <c r="Y668" s="18">
        <v>0.0</v>
      </c>
      <c r="Z668" s="18">
        <v>0.0</v>
      </c>
      <c r="AA668" s="18">
        <v>137.6068</v>
      </c>
      <c r="AB668" s="18">
        <v>94.43869</v>
      </c>
      <c r="AC668" s="18">
        <v>0.0</v>
      </c>
      <c r="AD668" s="18">
        <v>0.0</v>
      </c>
      <c r="AE668" s="18">
        <v>0.0</v>
      </c>
      <c r="AF668" s="18">
        <v>0.0</v>
      </c>
      <c r="AG668" s="18">
        <v>0.0</v>
      </c>
      <c r="AH668" s="18">
        <v>0.0</v>
      </c>
      <c r="AI668" s="18">
        <v>69.54731</v>
      </c>
      <c r="AJ668" s="18">
        <v>66.56563</v>
      </c>
      <c r="AK668" s="18">
        <v>50.68415</v>
      </c>
      <c r="AL668" s="19" t="s">
        <v>58</v>
      </c>
      <c r="AM668" s="19"/>
      <c r="AN668" s="19"/>
      <c r="AO668" s="19"/>
      <c r="AP668" s="19"/>
      <c r="AQ668" s="19"/>
    </row>
    <row r="669" hidden="1">
      <c r="A669" s="22" t="s">
        <v>1121</v>
      </c>
      <c r="B669" s="22" t="s">
        <v>1135</v>
      </c>
      <c r="C669" s="22" t="s">
        <v>1092</v>
      </c>
      <c r="D669" s="22" t="s">
        <v>1136</v>
      </c>
      <c r="E669" s="22" t="s">
        <v>88</v>
      </c>
      <c r="F669" s="18">
        <v>1.0</v>
      </c>
      <c r="G669" s="18">
        <v>0.0</v>
      </c>
      <c r="H669" s="18">
        <v>2382.0</v>
      </c>
      <c r="I669" s="18">
        <v>0.0</v>
      </c>
      <c r="J669" s="18">
        <v>44.29794</v>
      </c>
      <c r="K669" s="18">
        <v>43.13561</v>
      </c>
      <c r="L669" s="18">
        <v>43.16846</v>
      </c>
      <c r="M669" s="18">
        <v>43.13561</v>
      </c>
      <c r="N669" s="18">
        <v>1.0</v>
      </c>
      <c r="O669" s="18">
        <v>43.13561</v>
      </c>
      <c r="P669" s="18">
        <v>43.13561</v>
      </c>
      <c r="Q669" s="18">
        <v>43.13561</v>
      </c>
      <c r="R669" s="18">
        <v>43.13561</v>
      </c>
      <c r="S669" s="18">
        <v>43.13561</v>
      </c>
      <c r="T669" s="18">
        <v>43.13561</v>
      </c>
      <c r="U669" s="18">
        <v>43.13561</v>
      </c>
      <c r="V669" s="18">
        <v>43.13561</v>
      </c>
      <c r="W669" s="18">
        <v>43.13561</v>
      </c>
      <c r="X669" s="18">
        <v>43.13561</v>
      </c>
      <c r="Y669" s="18">
        <v>43.13561</v>
      </c>
      <c r="Z669" s="18">
        <v>3.32807</v>
      </c>
      <c r="AA669" s="18">
        <v>6.602416</v>
      </c>
      <c r="AB669" s="18">
        <v>7.37326</v>
      </c>
      <c r="AC669" s="18">
        <v>5.057663</v>
      </c>
      <c r="AD669" s="18">
        <v>3.808019</v>
      </c>
      <c r="AE669" s="18">
        <v>3.808019</v>
      </c>
      <c r="AF669" s="18">
        <v>6.981937</v>
      </c>
      <c r="AG669" s="18">
        <v>4.552735</v>
      </c>
      <c r="AH669" s="18">
        <v>0.625309</v>
      </c>
      <c r="AI669" s="18">
        <v>1.101178</v>
      </c>
      <c r="AJ669" s="18">
        <v>1.968989</v>
      </c>
      <c r="AK669" s="18">
        <v>0.808292</v>
      </c>
      <c r="AL669" s="19" t="s">
        <v>58</v>
      </c>
      <c r="AM669" s="19"/>
      <c r="AN669" s="19"/>
      <c r="AO669" s="19"/>
      <c r="AP669" s="19"/>
      <c r="AQ669" s="19"/>
    </row>
    <row r="670" hidden="1">
      <c r="A670" s="22" t="s">
        <v>1090</v>
      </c>
      <c r="B670" s="22" t="s">
        <v>1137</v>
      </c>
      <c r="C670" s="22" t="s">
        <v>1092</v>
      </c>
      <c r="D670" s="22" t="s">
        <v>1136</v>
      </c>
      <c r="E670" s="17">
        <v>46310.0</v>
      </c>
      <c r="F670" s="18">
        <v>3.0</v>
      </c>
      <c r="G670" s="18">
        <v>0.0</v>
      </c>
      <c r="H670" s="18">
        <v>2822.0</v>
      </c>
      <c r="I670" s="18">
        <v>0.0</v>
      </c>
      <c r="J670" s="18">
        <v>38.14284</v>
      </c>
      <c r="K670" s="18">
        <v>34.3486</v>
      </c>
      <c r="L670" s="18">
        <v>32.13606</v>
      </c>
      <c r="M670" s="18">
        <v>18.48831</v>
      </c>
      <c r="N670" s="18">
        <v>0.538255</v>
      </c>
      <c r="O670" s="18">
        <v>3.074771</v>
      </c>
      <c r="P670" s="18">
        <v>3.074771</v>
      </c>
      <c r="Q670" s="18">
        <v>3.074771</v>
      </c>
      <c r="R670" s="18">
        <v>12.78552</v>
      </c>
      <c r="S670" s="18">
        <v>18.48831</v>
      </c>
      <c r="T670" s="18">
        <v>3.074771</v>
      </c>
      <c r="U670" s="18">
        <v>3.074771</v>
      </c>
      <c r="V670" s="18">
        <v>3.074771</v>
      </c>
      <c r="W670" s="18">
        <v>12.78552</v>
      </c>
      <c r="X670" s="18">
        <v>18.48831</v>
      </c>
      <c r="Y670" s="18">
        <v>11.44953</v>
      </c>
      <c r="Z670" s="18">
        <v>3.32807</v>
      </c>
      <c r="AA670" s="18">
        <v>6.602416</v>
      </c>
      <c r="AB670" s="18">
        <v>7.37326</v>
      </c>
      <c r="AC670" s="18">
        <v>5.057663</v>
      </c>
      <c r="AD670" s="18">
        <v>1.707627</v>
      </c>
      <c r="AE670" s="18">
        <v>1.945452</v>
      </c>
      <c r="AF670" s="18">
        <v>4.053487</v>
      </c>
      <c r="AG670" s="18">
        <v>2.934829</v>
      </c>
      <c r="AH670" s="18">
        <v>0.625309</v>
      </c>
      <c r="AI670" s="18">
        <v>1.101178</v>
      </c>
      <c r="AJ670" s="18">
        <v>1.968989</v>
      </c>
      <c r="AK670" s="18">
        <v>0.808292</v>
      </c>
      <c r="AL670" s="19" t="s">
        <v>58</v>
      </c>
      <c r="AM670" s="19"/>
      <c r="AN670" s="19"/>
      <c r="AO670" s="19"/>
      <c r="AP670" s="19"/>
      <c r="AQ670" s="19"/>
    </row>
    <row r="671" hidden="1">
      <c r="A671" s="22" t="s">
        <v>1094</v>
      </c>
      <c r="B671" s="22" t="s">
        <v>1138</v>
      </c>
      <c r="C671" s="22" t="s">
        <v>1092</v>
      </c>
      <c r="D671" s="22" t="s">
        <v>1136</v>
      </c>
      <c r="E671" s="22" t="s">
        <v>72</v>
      </c>
      <c r="F671" s="18">
        <v>3.0</v>
      </c>
      <c r="G671" s="18">
        <v>0.0</v>
      </c>
      <c r="H671" s="18">
        <v>1054.0</v>
      </c>
      <c r="I671" s="18">
        <v>0.0</v>
      </c>
      <c r="J671" s="18">
        <v>14.8249</v>
      </c>
      <c r="K671" s="18">
        <v>15.17299</v>
      </c>
      <c r="L671" s="18">
        <v>13.80551</v>
      </c>
      <c r="M671" s="18">
        <v>6.602416</v>
      </c>
      <c r="N671" s="18">
        <v>0.435143</v>
      </c>
      <c r="O671" s="18">
        <v>3.32807</v>
      </c>
      <c r="P671" s="18">
        <v>3.32807</v>
      </c>
      <c r="Q671" s="18">
        <v>3.32807</v>
      </c>
      <c r="R671" s="18">
        <v>5.242503</v>
      </c>
      <c r="S671" s="18">
        <v>6.602416</v>
      </c>
      <c r="T671" s="18">
        <v>3.32807</v>
      </c>
      <c r="U671" s="18">
        <v>3.32807</v>
      </c>
      <c r="V671" s="18">
        <v>3.32807</v>
      </c>
      <c r="W671" s="18">
        <v>5.242503</v>
      </c>
      <c r="X671" s="18">
        <v>6.602416</v>
      </c>
      <c r="Y671" s="18">
        <v>5.057663</v>
      </c>
      <c r="Z671" s="18">
        <v>3.32807</v>
      </c>
      <c r="AA671" s="18">
        <v>6.602416</v>
      </c>
      <c r="AB671" s="18">
        <v>7.37326</v>
      </c>
      <c r="AC671" s="18">
        <v>5.057663</v>
      </c>
      <c r="AD671" s="18">
        <v>1.531584</v>
      </c>
      <c r="AE671" s="18">
        <v>1.531584</v>
      </c>
      <c r="AF671" s="18">
        <v>1.939655</v>
      </c>
      <c r="AG671" s="18">
        <v>1.835215</v>
      </c>
      <c r="AH671" s="18">
        <v>0.625309</v>
      </c>
      <c r="AI671" s="18">
        <v>1.101178</v>
      </c>
      <c r="AJ671" s="18">
        <v>1.968989</v>
      </c>
      <c r="AK671" s="18">
        <v>0.808292</v>
      </c>
      <c r="AL671" s="19" t="s">
        <v>58</v>
      </c>
      <c r="AM671" s="19"/>
      <c r="AN671" s="19"/>
      <c r="AO671" s="19"/>
      <c r="AP671" s="19"/>
      <c r="AQ671" s="19"/>
    </row>
    <row r="672" hidden="1">
      <c r="A672" s="22" t="s">
        <v>1098</v>
      </c>
      <c r="B672" s="22" t="s">
        <v>1139</v>
      </c>
      <c r="C672" s="22" t="s">
        <v>1092</v>
      </c>
      <c r="D672" s="22" t="s">
        <v>1136</v>
      </c>
      <c r="E672" s="22" t="s">
        <v>60</v>
      </c>
      <c r="F672" s="18">
        <v>4.0</v>
      </c>
      <c r="G672" s="18">
        <v>1.0</v>
      </c>
      <c r="H672" s="18">
        <v>1237.0</v>
      </c>
      <c r="I672" s="18">
        <v>4.0</v>
      </c>
      <c r="J672" s="18">
        <v>17.37881</v>
      </c>
      <c r="K672" s="18">
        <v>17.9417</v>
      </c>
      <c r="L672" s="18">
        <v>17.14031</v>
      </c>
      <c r="M672" s="18">
        <v>10.20679</v>
      </c>
      <c r="N672" s="18">
        <v>0.568887</v>
      </c>
      <c r="O672" s="18">
        <v>0.0</v>
      </c>
      <c r="P672" s="18">
        <v>0.0</v>
      </c>
      <c r="Q672" s="18">
        <v>3.319085</v>
      </c>
      <c r="R672" s="18">
        <v>4.415819</v>
      </c>
      <c r="S672" s="18">
        <v>4.415819</v>
      </c>
      <c r="T672" s="18">
        <v>3.319085</v>
      </c>
      <c r="U672" s="18">
        <v>3.319085</v>
      </c>
      <c r="V672" s="18">
        <v>3.319085</v>
      </c>
      <c r="W672" s="18">
        <v>4.415819</v>
      </c>
      <c r="X672" s="18">
        <v>10.20679</v>
      </c>
      <c r="Y672" s="18">
        <v>4.485425</v>
      </c>
      <c r="Z672" s="18">
        <v>3.32807</v>
      </c>
      <c r="AA672" s="18">
        <v>6.602416</v>
      </c>
      <c r="AB672" s="18">
        <v>7.37326</v>
      </c>
      <c r="AC672" s="18">
        <v>5.057663</v>
      </c>
      <c r="AD672" s="18">
        <v>0.3</v>
      </c>
      <c r="AE672" s="18">
        <v>0.750182</v>
      </c>
      <c r="AF672" s="18">
        <v>1.37915</v>
      </c>
      <c r="AG672" s="18">
        <v>0.24636</v>
      </c>
      <c r="AH672" s="18">
        <v>0.625309</v>
      </c>
      <c r="AI672" s="18">
        <v>1.101178</v>
      </c>
      <c r="AJ672" s="18">
        <v>1.968989</v>
      </c>
      <c r="AK672" s="18">
        <v>0.808292</v>
      </c>
      <c r="AL672" s="19" t="s">
        <v>58</v>
      </c>
      <c r="AM672" s="19"/>
      <c r="AN672" s="19"/>
      <c r="AO672" s="19"/>
      <c r="AP672" s="19"/>
      <c r="AQ672" s="19"/>
    </row>
    <row r="673" hidden="1">
      <c r="A673" s="22" t="s">
        <v>1102</v>
      </c>
      <c r="B673" s="22" t="s">
        <v>1140</v>
      </c>
      <c r="C673" s="22" t="s">
        <v>1092</v>
      </c>
      <c r="D673" s="22" t="s">
        <v>1136</v>
      </c>
      <c r="E673" s="22" t="s">
        <v>62</v>
      </c>
      <c r="F673" s="18">
        <v>1.0</v>
      </c>
      <c r="G673" s="18">
        <v>1.0</v>
      </c>
      <c r="H673" s="18">
        <v>1.0</v>
      </c>
      <c r="I673" s="18">
        <v>1.0</v>
      </c>
      <c r="J673" s="18">
        <v>0.0</v>
      </c>
      <c r="K673" s="18">
        <v>0.0</v>
      </c>
      <c r="L673" s="18">
        <v>0.0</v>
      </c>
      <c r="M673" s="18">
        <v>0.0</v>
      </c>
      <c r="N673" s="18">
        <v>0.0</v>
      </c>
      <c r="O673" s="18">
        <v>0.0</v>
      </c>
      <c r="P673" s="18">
        <v>0.0</v>
      </c>
      <c r="Q673" s="18">
        <v>0.0</v>
      </c>
      <c r="R673" s="18">
        <v>0.0</v>
      </c>
      <c r="S673" s="18">
        <v>0.0</v>
      </c>
      <c r="T673" s="18">
        <v>0.0</v>
      </c>
      <c r="U673" s="18">
        <v>0.0</v>
      </c>
      <c r="V673" s="18">
        <v>0.0</v>
      </c>
      <c r="W673" s="18">
        <v>0.0</v>
      </c>
      <c r="X673" s="18">
        <v>0.0</v>
      </c>
      <c r="Y673" s="18">
        <v>0.0</v>
      </c>
      <c r="Z673" s="18">
        <v>3.32807</v>
      </c>
      <c r="AA673" s="18">
        <v>6.602416</v>
      </c>
      <c r="AB673" s="18">
        <v>7.37326</v>
      </c>
      <c r="AC673" s="18">
        <v>5.057663</v>
      </c>
      <c r="AD673" s="18">
        <v>0.0</v>
      </c>
      <c r="AE673" s="18">
        <v>0.0</v>
      </c>
      <c r="AF673" s="18">
        <v>0.0</v>
      </c>
      <c r="AG673" s="18">
        <v>0.0</v>
      </c>
      <c r="AH673" s="18">
        <v>0.625309</v>
      </c>
      <c r="AI673" s="18">
        <v>1.101178</v>
      </c>
      <c r="AJ673" s="18">
        <v>1.968989</v>
      </c>
      <c r="AK673" s="18">
        <v>0.808292</v>
      </c>
      <c r="AL673" s="19" t="s">
        <v>58</v>
      </c>
      <c r="AM673" s="19"/>
      <c r="AN673" s="19"/>
      <c r="AO673" s="19"/>
      <c r="AP673" s="19"/>
      <c r="AQ673" s="19"/>
    </row>
    <row r="674" hidden="1">
      <c r="A674" s="22" t="s">
        <v>1121</v>
      </c>
      <c r="B674" s="22" t="s">
        <v>1141</v>
      </c>
      <c r="C674" s="22" t="s">
        <v>1092</v>
      </c>
      <c r="D674" s="22" t="s">
        <v>1142</v>
      </c>
      <c r="E674" s="22" t="s">
        <v>88</v>
      </c>
      <c r="F674" s="18">
        <v>5.0</v>
      </c>
      <c r="G674" s="18">
        <v>0.0</v>
      </c>
      <c r="H674" s="18">
        <v>2720.0</v>
      </c>
      <c r="I674" s="18">
        <v>0.0</v>
      </c>
      <c r="J674" s="18">
        <v>30.86947</v>
      </c>
      <c r="K674" s="18">
        <v>31.07262</v>
      </c>
      <c r="L674" s="18">
        <v>29.42461</v>
      </c>
      <c r="M674" s="18">
        <v>17.09067</v>
      </c>
      <c r="N674" s="18">
        <v>0.550023</v>
      </c>
      <c r="O674" s="18">
        <v>0.1</v>
      </c>
      <c r="P674" s="18">
        <v>1.976239</v>
      </c>
      <c r="Q674" s="18">
        <v>1.976239</v>
      </c>
      <c r="R674" s="18">
        <v>5.530326</v>
      </c>
      <c r="S674" s="18">
        <v>6.375387</v>
      </c>
      <c r="T674" s="18">
        <v>0.1</v>
      </c>
      <c r="U674" s="18">
        <v>1.976239</v>
      </c>
      <c r="V674" s="18">
        <v>1.976239</v>
      </c>
      <c r="W674" s="18">
        <v>5.530326</v>
      </c>
      <c r="X674" s="18">
        <v>6.375387</v>
      </c>
      <c r="Y674" s="18">
        <v>6.214524</v>
      </c>
      <c r="Z674" s="18">
        <v>0.533333</v>
      </c>
      <c r="AA674" s="18">
        <v>0.926014</v>
      </c>
      <c r="AB674" s="18">
        <v>1.276758</v>
      </c>
      <c r="AC674" s="18">
        <v>1.294164</v>
      </c>
      <c r="AD674" s="18">
        <v>3.808019</v>
      </c>
      <c r="AE674" s="18">
        <v>3.808019</v>
      </c>
      <c r="AF674" s="18">
        <v>6.981937</v>
      </c>
      <c r="AG674" s="18">
        <v>4.552735</v>
      </c>
      <c r="AH674" s="18">
        <v>0.625309</v>
      </c>
      <c r="AI674" s="18">
        <v>1.101178</v>
      </c>
      <c r="AJ674" s="18">
        <v>1.968989</v>
      </c>
      <c r="AK674" s="18">
        <v>0.808292</v>
      </c>
      <c r="AL674" s="19" t="s">
        <v>58</v>
      </c>
      <c r="AM674" s="19"/>
      <c r="AN674" s="19"/>
      <c r="AO674" s="19"/>
      <c r="AP674" s="19"/>
      <c r="AQ674" s="19"/>
    </row>
    <row r="675" hidden="1">
      <c r="A675" s="22" t="s">
        <v>1090</v>
      </c>
      <c r="B675" s="22" t="s">
        <v>1143</v>
      </c>
      <c r="C675" s="22" t="s">
        <v>1092</v>
      </c>
      <c r="D675" s="22" t="s">
        <v>1142</v>
      </c>
      <c r="E675" s="17">
        <v>46310.0</v>
      </c>
      <c r="F675" s="18">
        <v>4.0</v>
      </c>
      <c r="G675" s="18">
        <v>1.0</v>
      </c>
      <c r="H675" s="18">
        <v>471.0</v>
      </c>
      <c r="I675" s="18">
        <v>4.0</v>
      </c>
      <c r="J675" s="18">
        <v>2.433766</v>
      </c>
      <c r="K675" s="18">
        <v>2.027951</v>
      </c>
      <c r="L675" s="18">
        <v>2.016076</v>
      </c>
      <c r="M675" s="18">
        <v>0.962037</v>
      </c>
      <c r="N675" s="18">
        <v>0.474389</v>
      </c>
      <c r="O675" s="18">
        <v>0.0</v>
      </c>
      <c r="P675" s="18">
        <v>0.0</v>
      </c>
      <c r="Q675" s="18">
        <v>0.433333</v>
      </c>
      <c r="R675" s="18">
        <v>0.63258</v>
      </c>
      <c r="S675" s="18">
        <v>0.63258</v>
      </c>
      <c r="T675" s="18">
        <v>0.433333</v>
      </c>
      <c r="U675" s="18">
        <v>0.433333</v>
      </c>
      <c r="V675" s="18">
        <v>0.433333</v>
      </c>
      <c r="W675" s="18">
        <v>0.63258</v>
      </c>
      <c r="X675" s="18">
        <v>0.962037</v>
      </c>
      <c r="Y675" s="18">
        <v>0.506988</v>
      </c>
      <c r="Z675" s="18">
        <v>0.533333</v>
      </c>
      <c r="AA675" s="18">
        <v>0.926014</v>
      </c>
      <c r="AB675" s="18">
        <v>1.276758</v>
      </c>
      <c r="AC675" s="18">
        <v>1.294164</v>
      </c>
      <c r="AD675" s="18">
        <v>1.707627</v>
      </c>
      <c r="AE675" s="18">
        <v>1.945452</v>
      </c>
      <c r="AF675" s="18">
        <v>4.053487</v>
      </c>
      <c r="AG675" s="18">
        <v>2.934829</v>
      </c>
      <c r="AH675" s="18">
        <v>0.625309</v>
      </c>
      <c r="AI675" s="18">
        <v>1.101178</v>
      </c>
      <c r="AJ675" s="18">
        <v>1.968989</v>
      </c>
      <c r="AK675" s="18">
        <v>0.808292</v>
      </c>
      <c r="AL675" s="19" t="s">
        <v>58</v>
      </c>
      <c r="AM675" s="19"/>
      <c r="AN675" s="19"/>
      <c r="AO675" s="19"/>
      <c r="AP675" s="19"/>
      <c r="AQ675" s="19"/>
    </row>
    <row r="676" hidden="1">
      <c r="A676" s="22" t="s">
        <v>1094</v>
      </c>
      <c r="B676" s="22" t="s">
        <v>1144</v>
      </c>
      <c r="C676" s="22" t="s">
        <v>1092</v>
      </c>
      <c r="D676" s="22" t="s">
        <v>1142</v>
      </c>
      <c r="E676" s="22" t="s">
        <v>72</v>
      </c>
      <c r="F676" s="18">
        <v>16.0</v>
      </c>
      <c r="G676" s="18">
        <v>0.0</v>
      </c>
      <c r="H676" s="18">
        <v>2807.0</v>
      </c>
      <c r="I676" s="18">
        <v>0.0</v>
      </c>
      <c r="J676" s="18">
        <v>22.02478</v>
      </c>
      <c r="K676" s="18">
        <v>19.76588</v>
      </c>
      <c r="L676" s="18">
        <v>18.45292</v>
      </c>
      <c r="M676" s="18">
        <v>7.500232</v>
      </c>
      <c r="N676" s="18">
        <v>0.379454</v>
      </c>
      <c r="O676" s="18">
        <v>0.62029</v>
      </c>
      <c r="P676" s="18">
        <v>0.67037</v>
      </c>
      <c r="Q676" s="18">
        <v>0.737037</v>
      </c>
      <c r="R676" s="18">
        <v>1.531584</v>
      </c>
      <c r="S676" s="18">
        <v>2.182736</v>
      </c>
      <c r="T676" s="18">
        <v>0.62029</v>
      </c>
      <c r="U676" s="18">
        <v>0.67037</v>
      </c>
      <c r="V676" s="18">
        <v>0.737037</v>
      </c>
      <c r="W676" s="18">
        <v>1.531584</v>
      </c>
      <c r="X676" s="18">
        <v>2.182736</v>
      </c>
      <c r="Y676" s="18">
        <v>1.411848</v>
      </c>
      <c r="Z676" s="18">
        <v>0.533333</v>
      </c>
      <c r="AA676" s="18">
        <v>0.926014</v>
      </c>
      <c r="AB676" s="18">
        <v>1.276758</v>
      </c>
      <c r="AC676" s="18">
        <v>1.294164</v>
      </c>
      <c r="AD676" s="18">
        <v>1.531584</v>
      </c>
      <c r="AE676" s="18">
        <v>1.531584</v>
      </c>
      <c r="AF676" s="18">
        <v>1.939655</v>
      </c>
      <c r="AG676" s="18">
        <v>1.835215</v>
      </c>
      <c r="AH676" s="18">
        <v>0.625309</v>
      </c>
      <c r="AI676" s="18">
        <v>1.101178</v>
      </c>
      <c r="AJ676" s="18">
        <v>1.968989</v>
      </c>
      <c r="AK676" s="18">
        <v>0.808292</v>
      </c>
      <c r="AL676" s="19" t="s">
        <v>58</v>
      </c>
      <c r="AM676" s="19"/>
      <c r="AN676" s="19"/>
      <c r="AO676" s="19"/>
      <c r="AP676" s="19"/>
      <c r="AQ676" s="19"/>
    </row>
    <row r="677" hidden="1">
      <c r="A677" s="22" t="s">
        <v>1096</v>
      </c>
      <c r="B677" s="22" t="s">
        <v>1145</v>
      </c>
      <c r="C677" s="22" t="s">
        <v>1092</v>
      </c>
      <c r="D677" s="22" t="s">
        <v>1142</v>
      </c>
      <c r="E677" s="22" t="s">
        <v>75</v>
      </c>
      <c r="F677" s="18">
        <v>8.0</v>
      </c>
      <c r="G677" s="18">
        <v>0.0</v>
      </c>
      <c r="H677" s="18">
        <v>1496.0</v>
      </c>
      <c r="I677" s="18">
        <v>0.0</v>
      </c>
      <c r="J677" s="18">
        <v>10.58853</v>
      </c>
      <c r="K677" s="18">
        <v>9.059149</v>
      </c>
      <c r="L677" s="18">
        <v>8.244625</v>
      </c>
      <c r="M677" s="18">
        <v>6.772906</v>
      </c>
      <c r="N677" s="18">
        <v>0.747632</v>
      </c>
      <c r="O677" s="18">
        <v>0.0</v>
      </c>
      <c r="P677" s="18">
        <v>0.366667</v>
      </c>
      <c r="Q677" s="18">
        <v>0.566667</v>
      </c>
      <c r="R677" s="18">
        <v>0.571429</v>
      </c>
      <c r="S677" s="18">
        <v>0.781481</v>
      </c>
      <c r="T677" s="18">
        <v>0.366667</v>
      </c>
      <c r="U677" s="18">
        <v>0.566667</v>
      </c>
      <c r="V677" s="18">
        <v>0.566667</v>
      </c>
      <c r="W677" s="18">
        <v>0.781481</v>
      </c>
      <c r="X677" s="18">
        <v>1.157143</v>
      </c>
      <c r="Y677" s="18">
        <v>1.294164</v>
      </c>
      <c r="Z677" s="18">
        <v>0.533333</v>
      </c>
      <c r="AA677" s="18">
        <v>0.926014</v>
      </c>
      <c r="AB677" s="18">
        <v>1.276758</v>
      </c>
      <c r="AC677" s="18">
        <v>1.294164</v>
      </c>
      <c r="AD677" s="18">
        <v>2.325287</v>
      </c>
      <c r="AE677" s="18">
        <v>5.615763</v>
      </c>
      <c r="AF677" s="18">
        <v>4.615823</v>
      </c>
      <c r="AG677" s="18">
        <v>2.325287</v>
      </c>
      <c r="AH677" s="18">
        <v>0.625309</v>
      </c>
      <c r="AI677" s="18">
        <v>1.101178</v>
      </c>
      <c r="AJ677" s="18">
        <v>1.968989</v>
      </c>
      <c r="AK677" s="18">
        <v>0.808292</v>
      </c>
      <c r="AL677" s="19" t="s">
        <v>58</v>
      </c>
      <c r="AM677" s="19"/>
      <c r="AN677" s="19"/>
      <c r="AO677" s="19"/>
      <c r="AP677" s="19"/>
      <c r="AQ677" s="19"/>
    </row>
    <row r="678" hidden="1">
      <c r="A678" s="22" t="s">
        <v>1098</v>
      </c>
      <c r="B678" s="22" t="s">
        <v>1146</v>
      </c>
      <c r="C678" s="22" t="s">
        <v>1092</v>
      </c>
      <c r="D678" s="22" t="s">
        <v>1142</v>
      </c>
      <c r="E678" s="22" t="s">
        <v>60</v>
      </c>
      <c r="F678" s="18">
        <v>10.0</v>
      </c>
      <c r="G678" s="18">
        <v>1.0</v>
      </c>
      <c r="H678" s="18">
        <v>1745.0</v>
      </c>
      <c r="I678" s="18">
        <v>113.0</v>
      </c>
      <c r="J678" s="18">
        <v>7.64503</v>
      </c>
      <c r="K678" s="18">
        <v>7.445236</v>
      </c>
      <c r="L678" s="18">
        <v>7.420925</v>
      </c>
      <c r="M678" s="18">
        <v>4.840349</v>
      </c>
      <c r="N678" s="18">
        <v>0.650127</v>
      </c>
      <c r="O678" s="18">
        <v>0.078788</v>
      </c>
      <c r="P678" s="18">
        <v>0.233333</v>
      </c>
      <c r="Q678" s="18">
        <v>0.237037</v>
      </c>
      <c r="R678" s="18">
        <v>0.750182</v>
      </c>
      <c r="S678" s="18">
        <v>0.772213</v>
      </c>
      <c r="T678" s="18">
        <v>0.078788</v>
      </c>
      <c r="U678" s="18">
        <v>0.233333</v>
      </c>
      <c r="V678" s="18">
        <v>0.237037</v>
      </c>
      <c r="W678" s="18">
        <v>0.750182</v>
      </c>
      <c r="X678" s="18">
        <v>0.772213</v>
      </c>
      <c r="Y678" s="18">
        <v>0.930654</v>
      </c>
      <c r="Z678" s="18">
        <v>0.533333</v>
      </c>
      <c r="AA678" s="18">
        <v>0.926014</v>
      </c>
      <c r="AB678" s="18">
        <v>1.276758</v>
      </c>
      <c r="AC678" s="18">
        <v>1.294164</v>
      </c>
      <c r="AD678" s="18">
        <v>0.3</v>
      </c>
      <c r="AE678" s="18">
        <v>0.750182</v>
      </c>
      <c r="AF678" s="18">
        <v>1.37915</v>
      </c>
      <c r="AG678" s="18">
        <v>0.24636</v>
      </c>
      <c r="AH678" s="18">
        <v>0.625309</v>
      </c>
      <c r="AI678" s="18">
        <v>1.101178</v>
      </c>
      <c r="AJ678" s="18">
        <v>1.968989</v>
      </c>
      <c r="AK678" s="18">
        <v>0.808292</v>
      </c>
      <c r="AL678" s="19" t="s">
        <v>58</v>
      </c>
      <c r="AM678" s="19"/>
      <c r="AN678" s="19"/>
      <c r="AO678" s="19"/>
      <c r="AP678" s="19"/>
      <c r="AQ678" s="19"/>
    </row>
    <row r="679" hidden="1">
      <c r="A679" s="22" t="s">
        <v>1100</v>
      </c>
      <c r="B679" s="22" t="s">
        <v>1147</v>
      </c>
      <c r="C679" s="22" t="s">
        <v>1092</v>
      </c>
      <c r="D679" s="22" t="s">
        <v>1142</v>
      </c>
      <c r="E679" s="20">
        <v>46300.0</v>
      </c>
      <c r="F679" s="18">
        <v>10.0</v>
      </c>
      <c r="G679" s="18">
        <v>1.0</v>
      </c>
      <c r="H679" s="18">
        <v>2026.0</v>
      </c>
      <c r="I679" s="18">
        <v>12.0</v>
      </c>
      <c r="J679" s="18">
        <v>24.69642</v>
      </c>
      <c r="K679" s="18">
        <v>22.55577</v>
      </c>
      <c r="L679" s="18">
        <v>28.73775</v>
      </c>
      <c r="M679" s="18">
        <v>14.97652</v>
      </c>
      <c r="N679" s="18">
        <v>0.663977</v>
      </c>
      <c r="O679" s="18">
        <v>0.658333</v>
      </c>
      <c r="P679" s="18">
        <v>0.724001</v>
      </c>
      <c r="Q679" s="18">
        <v>1.0</v>
      </c>
      <c r="R679" s="18">
        <v>1.42391</v>
      </c>
      <c r="S679" s="18">
        <v>3.773015</v>
      </c>
      <c r="T679" s="18">
        <v>0.658333</v>
      </c>
      <c r="U679" s="18">
        <v>0.724001</v>
      </c>
      <c r="V679" s="18">
        <v>1.0</v>
      </c>
      <c r="W679" s="18">
        <v>1.42391</v>
      </c>
      <c r="X679" s="18">
        <v>3.773015</v>
      </c>
      <c r="Y679" s="18">
        <v>3.222254</v>
      </c>
      <c r="Z679" s="18">
        <v>0.533333</v>
      </c>
      <c r="AA679" s="18">
        <v>0.926014</v>
      </c>
      <c r="AB679" s="18">
        <v>1.276758</v>
      </c>
      <c r="AC679" s="18">
        <v>1.294164</v>
      </c>
      <c r="AD679" s="18">
        <v>0.707407</v>
      </c>
      <c r="AE679" s="18">
        <v>0.724001</v>
      </c>
      <c r="AF679" s="18">
        <v>1.604157</v>
      </c>
      <c r="AG679" s="18">
        <v>1.323342</v>
      </c>
      <c r="AH679" s="18">
        <v>0.625309</v>
      </c>
      <c r="AI679" s="18">
        <v>1.101178</v>
      </c>
      <c r="AJ679" s="18">
        <v>1.968989</v>
      </c>
      <c r="AK679" s="18">
        <v>0.808292</v>
      </c>
      <c r="AL679" s="19" t="s">
        <v>58</v>
      </c>
      <c r="AM679" s="19"/>
      <c r="AN679" s="19"/>
      <c r="AO679" s="19"/>
      <c r="AP679" s="19"/>
      <c r="AQ679" s="19"/>
    </row>
    <row r="680" hidden="1">
      <c r="A680" s="22" t="s">
        <v>1102</v>
      </c>
      <c r="B680" s="22" t="s">
        <v>1148</v>
      </c>
      <c r="C680" s="22" t="s">
        <v>1092</v>
      </c>
      <c r="D680" s="22" t="s">
        <v>1142</v>
      </c>
      <c r="E680" s="22" t="s">
        <v>62</v>
      </c>
      <c r="F680" s="18">
        <v>4.0</v>
      </c>
      <c r="G680" s="18">
        <v>4.0</v>
      </c>
      <c r="H680" s="18">
        <v>257.0</v>
      </c>
      <c r="I680" s="18">
        <v>257.0</v>
      </c>
      <c r="J680" s="18">
        <v>0.0</v>
      </c>
      <c r="K680" s="18">
        <v>0.0</v>
      </c>
      <c r="L680" s="18">
        <v>0.0</v>
      </c>
      <c r="M680" s="18">
        <v>0.0</v>
      </c>
      <c r="N680" s="18">
        <v>0.0</v>
      </c>
      <c r="O680" s="18">
        <v>0.0</v>
      </c>
      <c r="P680" s="18">
        <v>0.0</v>
      </c>
      <c r="Q680" s="18">
        <v>0.0</v>
      </c>
      <c r="R680" s="18">
        <v>0.0</v>
      </c>
      <c r="S680" s="18">
        <v>0.0</v>
      </c>
      <c r="T680" s="18">
        <v>0.0</v>
      </c>
      <c r="U680" s="18">
        <v>0.0</v>
      </c>
      <c r="V680" s="18">
        <v>0.0</v>
      </c>
      <c r="W680" s="18">
        <v>0.0</v>
      </c>
      <c r="X680" s="18">
        <v>0.0</v>
      </c>
      <c r="Y680" s="18">
        <v>0.0</v>
      </c>
      <c r="Z680" s="18">
        <v>0.533333</v>
      </c>
      <c r="AA680" s="18">
        <v>0.926014</v>
      </c>
      <c r="AB680" s="18">
        <v>1.276758</v>
      </c>
      <c r="AC680" s="18">
        <v>1.294164</v>
      </c>
      <c r="AD680" s="18">
        <v>0.0</v>
      </c>
      <c r="AE680" s="18">
        <v>0.0</v>
      </c>
      <c r="AF680" s="18">
        <v>0.0</v>
      </c>
      <c r="AG680" s="18">
        <v>0.0</v>
      </c>
      <c r="AH680" s="18">
        <v>0.625309</v>
      </c>
      <c r="AI680" s="18">
        <v>1.101178</v>
      </c>
      <c r="AJ680" s="18">
        <v>1.968989</v>
      </c>
      <c r="AK680" s="18">
        <v>0.808292</v>
      </c>
      <c r="AL680" s="19" t="s">
        <v>58</v>
      </c>
      <c r="AM680" s="19"/>
      <c r="AN680" s="19"/>
      <c r="AO680" s="19"/>
      <c r="AP680" s="19"/>
      <c r="AQ680" s="19"/>
    </row>
    <row r="681" hidden="1">
      <c r="A681" s="22" t="s">
        <v>359</v>
      </c>
      <c r="B681" s="22" t="s">
        <v>382</v>
      </c>
      <c r="C681" s="22" t="s">
        <v>361</v>
      </c>
      <c r="D681" s="22" t="s">
        <v>383</v>
      </c>
      <c r="E681" s="22" t="s">
        <v>88</v>
      </c>
      <c r="F681" s="18">
        <v>1.0</v>
      </c>
      <c r="G681" s="18">
        <v>0.0</v>
      </c>
      <c r="H681" s="18">
        <v>397.0</v>
      </c>
      <c r="I681" s="18">
        <v>0.0</v>
      </c>
      <c r="J681" s="18">
        <v>0.0</v>
      </c>
      <c r="K681" s="18">
        <v>0.0</v>
      </c>
      <c r="L681" s="18">
        <v>0.0</v>
      </c>
      <c r="M681" s="18">
        <v>0.0</v>
      </c>
      <c r="N681" s="18">
        <v>0.0</v>
      </c>
      <c r="O681" s="18">
        <v>0.0</v>
      </c>
      <c r="P681" s="18">
        <v>0.0</v>
      </c>
      <c r="Q681" s="18">
        <v>0.0</v>
      </c>
      <c r="R681" s="18">
        <v>0.0</v>
      </c>
      <c r="S681" s="18">
        <v>0.0</v>
      </c>
      <c r="T681" s="18">
        <v>0.0</v>
      </c>
      <c r="U681" s="18">
        <v>0.0</v>
      </c>
      <c r="V681" s="18">
        <v>0.0</v>
      </c>
      <c r="W681" s="18">
        <v>0.0</v>
      </c>
      <c r="X681" s="18">
        <v>0.0</v>
      </c>
      <c r="Y681" s="18">
        <v>0.0</v>
      </c>
      <c r="Z681" s="18">
        <v>2.035714</v>
      </c>
      <c r="AA681" s="18">
        <v>5.207507</v>
      </c>
      <c r="AB681" s="18">
        <v>7.161868</v>
      </c>
      <c r="AC681" s="18">
        <v>4.463721</v>
      </c>
      <c r="AD681" s="18">
        <v>7.676625</v>
      </c>
      <c r="AE681" s="18">
        <v>12.78523</v>
      </c>
      <c r="AF681" s="18">
        <v>11.92226</v>
      </c>
      <c r="AG681" s="18">
        <v>0.0</v>
      </c>
      <c r="AH681" s="18">
        <v>3.326414</v>
      </c>
      <c r="AI681" s="18">
        <v>5.493807</v>
      </c>
      <c r="AJ681" s="18">
        <v>7.32974</v>
      </c>
      <c r="AK681" s="18">
        <v>5.607674</v>
      </c>
      <c r="AL681" s="19" t="s">
        <v>58</v>
      </c>
      <c r="AM681" s="19"/>
      <c r="AN681" s="19"/>
      <c r="AO681" s="19"/>
      <c r="AP681" s="19"/>
      <c r="AQ681" s="19"/>
    </row>
    <row r="682" hidden="1">
      <c r="A682" s="22" t="s">
        <v>363</v>
      </c>
      <c r="B682" s="22" t="s">
        <v>384</v>
      </c>
      <c r="C682" s="22" t="s">
        <v>361</v>
      </c>
      <c r="D682" s="22" t="s">
        <v>383</v>
      </c>
      <c r="E682" s="17">
        <v>46310.0</v>
      </c>
      <c r="F682" s="18">
        <v>9.0</v>
      </c>
      <c r="G682" s="18">
        <v>1.0</v>
      </c>
      <c r="H682" s="18">
        <v>5174.0</v>
      </c>
      <c r="I682" s="18">
        <v>4.0</v>
      </c>
      <c r="J682" s="18">
        <v>86.70389</v>
      </c>
      <c r="K682" s="18">
        <v>86.77687</v>
      </c>
      <c r="L682" s="18">
        <v>77.96412</v>
      </c>
      <c r="M682" s="18">
        <v>62.33533</v>
      </c>
      <c r="N682" s="18">
        <v>0.71834</v>
      </c>
      <c r="O682" s="18">
        <v>0.0</v>
      </c>
      <c r="P682" s="18">
        <v>0.0</v>
      </c>
      <c r="Q682" s="18">
        <v>4.934665</v>
      </c>
      <c r="R682" s="18">
        <v>19.50687</v>
      </c>
      <c r="S682" s="18">
        <v>19.50687</v>
      </c>
      <c r="T682" s="18">
        <v>4.934665</v>
      </c>
      <c r="U682" s="18">
        <v>4.934665</v>
      </c>
      <c r="V682" s="18">
        <v>4.934665</v>
      </c>
      <c r="W682" s="18">
        <v>19.50687</v>
      </c>
      <c r="X682" s="18">
        <v>62.33533</v>
      </c>
      <c r="Y682" s="18">
        <v>21.69422</v>
      </c>
      <c r="Z682" s="18">
        <v>2.035714</v>
      </c>
      <c r="AA682" s="18">
        <v>5.207507</v>
      </c>
      <c r="AB682" s="18">
        <v>7.161868</v>
      </c>
      <c r="AC682" s="18">
        <v>4.463721</v>
      </c>
      <c r="AD682" s="18">
        <v>8.024422</v>
      </c>
      <c r="AE682" s="18">
        <v>8.255492</v>
      </c>
      <c r="AF682" s="18">
        <v>10.6827</v>
      </c>
      <c r="AG682" s="18">
        <v>8.526715</v>
      </c>
      <c r="AH682" s="18">
        <v>3.326414</v>
      </c>
      <c r="AI682" s="18">
        <v>5.493807</v>
      </c>
      <c r="AJ682" s="18">
        <v>7.32974</v>
      </c>
      <c r="AK682" s="18">
        <v>5.607674</v>
      </c>
      <c r="AL682" s="19" t="s">
        <v>58</v>
      </c>
      <c r="AM682" s="19"/>
      <c r="AN682" s="19"/>
      <c r="AO682" s="19"/>
      <c r="AP682" s="19"/>
      <c r="AQ682" s="19"/>
    </row>
    <row r="683" hidden="1">
      <c r="A683" s="22" t="s">
        <v>365</v>
      </c>
      <c r="B683" s="22" t="s">
        <v>385</v>
      </c>
      <c r="C683" s="22" t="s">
        <v>361</v>
      </c>
      <c r="D683" s="22" t="s">
        <v>383</v>
      </c>
      <c r="E683" s="22" t="s">
        <v>72</v>
      </c>
      <c r="F683" s="18">
        <v>23.0</v>
      </c>
      <c r="G683" s="18">
        <v>2.0</v>
      </c>
      <c r="H683" s="18">
        <v>8043.0</v>
      </c>
      <c r="I683" s="18">
        <v>93.0</v>
      </c>
      <c r="J683" s="18">
        <v>104.144</v>
      </c>
      <c r="K683" s="18">
        <v>96.90429</v>
      </c>
      <c r="L683" s="18">
        <v>88.25213</v>
      </c>
      <c r="M683" s="18">
        <v>67.00227</v>
      </c>
      <c r="N683" s="18">
        <v>0.691427</v>
      </c>
      <c r="O683" s="18">
        <v>0.0</v>
      </c>
      <c r="P683" s="18">
        <v>0.0</v>
      </c>
      <c r="Q683" s="18">
        <v>0.2</v>
      </c>
      <c r="R683" s="18">
        <v>4.319715</v>
      </c>
      <c r="S683" s="18">
        <v>8.225954</v>
      </c>
      <c r="T683" s="18">
        <v>0.238596</v>
      </c>
      <c r="U683" s="18">
        <v>0.266667</v>
      </c>
      <c r="V683" s="18">
        <v>4.319715</v>
      </c>
      <c r="W683" s="18">
        <v>8.225954</v>
      </c>
      <c r="X683" s="18">
        <v>15.83282</v>
      </c>
      <c r="Y683" s="18">
        <v>6.921735</v>
      </c>
      <c r="Z683" s="18">
        <v>2.035714</v>
      </c>
      <c r="AA683" s="18">
        <v>5.207507</v>
      </c>
      <c r="AB683" s="18">
        <v>7.161868</v>
      </c>
      <c r="AC683" s="18">
        <v>4.463721</v>
      </c>
      <c r="AD683" s="18">
        <v>5.294065</v>
      </c>
      <c r="AE683" s="18">
        <v>7.261049</v>
      </c>
      <c r="AF683" s="18">
        <v>9.473691</v>
      </c>
      <c r="AG683" s="18">
        <v>8.2426</v>
      </c>
      <c r="AH683" s="18">
        <v>3.326414</v>
      </c>
      <c r="AI683" s="18">
        <v>5.493807</v>
      </c>
      <c r="AJ683" s="18">
        <v>7.32974</v>
      </c>
      <c r="AK683" s="18">
        <v>5.607674</v>
      </c>
      <c r="AL683" s="19" t="s">
        <v>58</v>
      </c>
      <c r="AM683" s="19"/>
      <c r="AN683" s="19"/>
      <c r="AO683" s="19"/>
      <c r="AP683" s="19"/>
      <c r="AQ683" s="19"/>
    </row>
    <row r="684" hidden="1">
      <c r="A684" s="22" t="s">
        <v>367</v>
      </c>
      <c r="B684" s="22" t="s">
        <v>386</v>
      </c>
      <c r="C684" s="22" t="s">
        <v>361</v>
      </c>
      <c r="D684" s="22" t="s">
        <v>383</v>
      </c>
      <c r="E684" s="22" t="s">
        <v>75</v>
      </c>
      <c r="F684" s="18">
        <v>11.0</v>
      </c>
      <c r="G684" s="18">
        <v>1.0</v>
      </c>
      <c r="H684" s="18">
        <v>2680.0</v>
      </c>
      <c r="I684" s="18">
        <v>6.0</v>
      </c>
      <c r="J684" s="18">
        <v>13.44947</v>
      </c>
      <c r="K684" s="18">
        <v>13.39116</v>
      </c>
      <c r="L684" s="18">
        <v>12.93329</v>
      </c>
      <c r="M684" s="18">
        <v>6.147943</v>
      </c>
      <c r="N684" s="18">
        <v>0.459104</v>
      </c>
      <c r="O684" s="18">
        <v>2.035714</v>
      </c>
      <c r="P684" s="18">
        <v>2.035714</v>
      </c>
      <c r="Q684" s="18">
        <v>2.035714</v>
      </c>
      <c r="R684" s="18">
        <v>5.207507</v>
      </c>
      <c r="S684" s="18">
        <v>6.147943</v>
      </c>
      <c r="T684" s="18">
        <v>2.035714</v>
      </c>
      <c r="U684" s="18">
        <v>2.035714</v>
      </c>
      <c r="V684" s="18">
        <v>2.035714</v>
      </c>
      <c r="W684" s="18">
        <v>5.207507</v>
      </c>
      <c r="X684" s="18">
        <v>6.147943</v>
      </c>
      <c r="Y684" s="18">
        <v>4.463721</v>
      </c>
      <c r="Z684" s="18">
        <v>2.035714</v>
      </c>
      <c r="AA684" s="18">
        <v>5.207507</v>
      </c>
      <c r="AB684" s="18">
        <v>7.161868</v>
      </c>
      <c r="AC684" s="18">
        <v>4.463721</v>
      </c>
      <c r="AD684" s="18">
        <v>6.328491</v>
      </c>
      <c r="AE684" s="18">
        <v>6.591421</v>
      </c>
      <c r="AF684" s="18">
        <v>8.950075</v>
      </c>
      <c r="AG684" s="18">
        <v>7.318608</v>
      </c>
      <c r="AH684" s="18">
        <v>3.326414</v>
      </c>
      <c r="AI684" s="18">
        <v>5.493807</v>
      </c>
      <c r="AJ684" s="18">
        <v>7.32974</v>
      </c>
      <c r="AK684" s="18">
        <v>5.607674</v>
      </c>
      <c r="AL684" s="19" t="s">
        <v>58</v>
      </c>
      <c r="AM684" s="19"/>
      <c r="AN684" s="19"/>
      <c r="AO684" s="19"/>
      <c r="AP684" s="19"/>
      <c r="AQ684" s="19"/>
    </row>
    <row r="685" hidden="1">
      <c r="A685" s="22" t="s">
        <v>369</v>
      </c>
      <c r="B685" s="22" t="s">
        <v>387</v>
      </c>
      <c r="C685" s="22" t="s">
        <v>361</v>
      </c>
      <c r="D685" s="22" t="s">
        <v>383</v>
      </c>
      <c r="E685" s="22" t="s">
        <v>60</v>
      </c>
      <c r="F685" s="18">
        <v>22.0</v>
      </c>
      <c r="G685" s="18">
        <v>3.0</v>
      </c>
      <c r="H685" s="18">
        <v>4509.0</v>
      </c>
      <c r="I685" s="18">
        <v>142.0</v>
      </c>
      <c r="J685" s="18">
        <v>28.41602</v>
      </c>
      <c r="K685" s="18">
        <v>28.35962</v>
      </c>
      <c r="L685" s="18">
        <v>26.14706</v>
      </c>
      <c r="M685" s="18">
        <v>20.33211</v>
      </c>
      <c r="N685" s="18">
        <v>0.716939</v>
      </c>
      <c r="O685" s="18">
        <v>0.366667</v>
      </c>
      <c r="P685" s="18">
        <v>0.367721</v>
      </c>
      <c r="Q685" s="18">
        <v>0.438186</v>
      </c>
      <c r="R685" s="18">
        <v>1.125661</v>
      </c>
      <c r="S685" s="18">
        <v>2.454416</v>
      </c>
      <c r="T685" s="18">
        <v>0.366667</v>
      </c>
      <c r="U685" s="18">
        <v>0.367721</v>
      </c>
      <c r="V685" s="18">
        <v>0.438186</v>
      </c>
      <c r="W685" s="18">
        <v>1.125661</v>
      </c>
      <c r="X685" s="18">
        <v>2.454416</v>
      </c>
      <c r="Y685" s="18">
        <v>2.363302</v>
      </c>
      <c r="Z685" s="18">
        <v>2.035714</v>
      </c>
      <c r="AA685" s="18">
        <v>5.207507</v>
      </c>
      <c r="AB685" s="18">
        <v>7.161868</v>
      </c>
      <c r="AC685" s="18">
        <v>4.463721</v>
      </c>
      <c r="AD685" s="18">
        <v>2.463893</v>
      </c>
      <c r="AE685" s="18">
        <v>2.527294</v>
      </c>
      <c r="AF685" s="18">
        <v>3.756079</v>
      </c>
      <c r="AG685" s="18">
        <v>3.550643</v>
      </c>
      <c r="AH685" s="18">
        <v>3.326414</v>
      </c>
      <c r="AI685" s="18">
        <v>5.493807</v>
      </c>
      <c r="AJ685" s="18">
        <v>7.32974</v>
      </c>
      <c r="AK685" s="18">
        <v>5.607674</v>
      </c>
      <c r="AL685" s="19" t="s">
        <v>58</v>
      </c>
      <c r="AM685" s="19"/>
      <c r="AN685" s="19"/>
      <c r="AO685" s="19"/>
      <c r="AP685" s="19"/>
      <c r="AQ685" s="19"/>
    </row>
    <row r="686" hidden="1">
      <c r="A686" s="22" t="s">
        <v>371</v>
      </c>
      <c r="B686" s="22" t="s">
        <v>388</v>
      </c>
      <c r="C686" s="22" t="s">
        <v>361</v>
      </c>
      <c r="D686" s="22" t="s">
        <v>383</v>
      </c>
      <c r="E686" s="17">
        <v>46300.0</v>
      </c>
      <c r="F686" s="18">
        <v>4.0</v>
      </c>
      <c r="G686" s="18">
        <v>0.0</v>
      </c>
      <c r="H686" s="18">
        <v>5933.0</v>
      </c>
      <c r="I686" s="18">
        <v>0.0</v>
      </c>
      <c r="J686" s="18">
        <v>58.22586</v>
      </c>
      <c r="K686" s="18">
        <v>61.04276</v>
      </c>
      <c r="L686" s="18">
        <v>60.59621</v>
      </c>
      <c r="M686" s="18">
        <v>39.99045</v>
      </c>
      <c r="N686" s="18">
        <v>0.655122</v>
      </c>
      <c r="O686" s="18">
        <v>8.707821</v>
      </c>
      <c r="P686" s="18">
        <v>8.707821</v>
      </c>
      <c r="Q686" s="18">
        <v>8.707821</v>
      </c>
      <c r="R686" s="18">
        <v>12.34448</v>
      </c>
      <c r="S686" s="18">
        <v>39.99045</v>
      </c>
      <c r="T686" s="18">
        <v>8.707821</v>
      </c>
      <c r="U686" s="18">
        <v>8.707821</v>
      </c>
      <c r="V686" s="18">
        <v>8.707821</v>
      </c>
      <c r="W686" s="18">
        <v>12.34448</v>
      </c>
      <c r="X686" s="18">
        <v>39.99045</v>
      </c>
      <c r="Y686" s="18">
        <v>20.34759</v>
      </c>
      <c r="Z686" s="18">
        <v>2.035714</v>
      </c>
      <c r="AA686" s="18">
        <v>5.207507</v>
      </c>
      <c r="AB686" s="18">
        <v>7.161868</v>
      </c>
      <c r="AC686" s="18">
        <v>4.463721</v>
      </c>
      <c r="AD686" s="18">
        <v>2.958537</v>
      </c>
      <c r="AE686" s="18">
        <v>7.380158</v>
      </c>
      <c r="AF686" s="18">
        <v>11.80918</v>
      </c>
      <c r="AG686" s="18">
        <v>20.34759</v>
      </c>
      <c r="AH686" s="18">
        <v>3.326414</v>
      </c>
      <c r="AI686" s="18">
        <v>5.493807</v>
      </c>
      <c r="AJ686" s="18">
        <v>7.32974</v>
      </c>
      <c r="AK686" s="18">
        <v>5.607674</v>
      </c>
      <c r="AL686" s="19" t="s">
        <v>58</v>
      </c>
      <c r="AM686" s="19"/>
      <c r="AN686" s="19"/>
      <c r="AO686" s="19"/>
      <c r="AP686" s="19"/>
      <c r="AQ686" s="19"/>
    </row>
    <row r="687" hidden="1">
      <c r="A687" s="22" t="s">
        <v>373</v>
      </c>
      <c r="B687" s="22" t="s">
        <v>389</v>
      </c>
      <c r="C687" s="22" t="s">
        <v>361</v>
      </c>
      <c r="D687" s="22" t="s">
        <v>383</v>
      </c>
      <c r="E687" s="22" t="s">
        <v>62</v>
      </c>
      <c r="F687" s="18">
        <v>2.0</v>
      </c>
      <c r="G687" s="18">
        <v>2.0</v>
      </c>
      <c r="H687" s="18">
        <v>43.0</v>
      </c>
      <c r="I687" s="18">
        <v>43.0</v>
      </c>
      <c r="J687" s="18">
        <v>0.0</v>
      </c>
      <c r="K687" s="18">
        <v>0.0</v>
      </c>
      <c r="L687" s="18">
        <v>0.0</v>
      </c>
      <c r="M687" s="18">
        <v>0.0</v>
      </c>
      <c r="N687" s="18">
        <v>0.0</v>
      </c>
      <c r="O687" s="18">
        <v>0.0</v>
      </c>
      <c r="P687" s="18">
        <v>0.0</v>
      </c>
      <c r="Q687" s="18">
        <v>0.0</v>
      </c>
      <c r="R687" s="18">
        <v>0.0</v>
      </c>
      <c r="S687" s="18">
        <v>0.0</v>
      </c>
      <c r="T687" s="18">
        <v>0.0</v>
      </c>
      <c r="U687" s="18">
        <v>0.0</v>
      </c>
      <c r="V687" s="18">
        <v>0.0</v>
      </c>
      <c r="W687" s="18">
        <v>0.0</v>
      </c>
      <c r="X687" s="18">
        <v>0.0</v>
      </c>
      <c r="Y687" s="18">
        <v>0.0</v>
      </c>
      <c r="Z687" s="18">
        <v>2.035714</v>
      </c>
      <c r="AA687" s="18">
        <v>5.207507</v>
      </c>
      <c r="AB687" s="18">
        <v>7.161868</v>
      </c>
      <c r="AC687" s="18">
        <v>4.463721</v>
      </c>
      <c r="AD687" s="18">
        <v>0.0</v>
      </c>
      <c r="AE687" s="18">
        <v>0.0</v>
      </c>
      <c r="AF687" s="18">
        <v>0.0</v>
      </c>
      <c r="AG687" s="18">
        <v>0.0</v>
      </c>
      <c r="AH687" s="18">
        <v>3.326414</v>
      </c>
      <c r="AI687" s="18">
        <v>5.493807</v>
      </c>
      <c r="AJ687" s="18">
        <v>7.32974</v>
      </c>
      <c r="AK687" s="18">
        <v>5.607674</v>
      </c>
      <c r="AL687" s="19" t="s">
        <v>58</v>
      </c>
      <c r="AM687" s="19"/>
      <c r="AN687" s="19"/>
      <c r="AO687" s="19"/>
      <c r="AP687" s="19"/>
      <c r="AQ687" s="19"/>
    </row>
    <row r="688" hidden="1">
      <c r="A688" s="22" t="s">
        <v>661</v>
      </c>
      <c r="B688" s="22" t="s">
        <v>678</v>
      </c>
      <c r="C688" s="22" t="s">
        <v>662</v>
      </c>
      <c r="D688" s="22" t="s">
        <v>679</v>
      </c>
      <c r="E688" s="22" t="s">
        <v>88</v>
      </c>
      <c r="F688" s="18">
        <v>3.0</v>
      </c>
      <c r="G688" s="18">
        <v>0.0</v>
      </c>
      <c r="H688" s="18">
        <v>1014.0</v>
      </c>
      <c r="I688" s="18">
        <v>0.0</v>
      </c>
      <c r="J688" s="18">
        <v>0.0</v>
      </c>
      <c r="K688" s="18">
        <v>0.0</v>
      </c>
      <c r="L688" s="18">
        <v>0.0</v>
      </c>
      <c r="M688" s="18">
        <v>0.0</v>
      </c>
      <c r="N688" s="18">
        <v>0.0</v>
      </c>
      <c r="O688" s="18">
        <v>0.0</v>
      </c>
      <c r="P688" s="18">
        <v>0.0</v>
      </c>
      <c r="Q688" s="18">
        <v>0.0</v>
      </c>
      <c r="R688" s="18">
        <v>0.0</v>
      </c>
      <c r="S688" s="18">
        <v>0.0</v>
      </c>
      <c r="T688" s="18">
        <v>0.0</v>
      </c>
      <c r="U688" s="18">
        <v>0.0</v>
      </c>
      <c r="V688" s="18">
        <v>0.0</v>
      </c>
      <c r="W688" s="18">
        <v>0.0</v>
      </c>
      <c r="X688" s="18">
        <v>0.0</v>
      </c>
      <c r="Y688" s="18">
        <v>0.0</v>
      </c>
      <c r="Z688" s="18">
        <v>1.954426</v>
      </c>
      <c r="AA688" s="18">
        <v>2.616501</v>
      </c>
      <c r="AB688" s="18">
        <v>2.965557</v>
      </c>
      <c r="AC688" s="18">
        <v>1.127213</v>
      </c>
      <c r="AD688" s="18">
        <v>0.333333</v>
      </c>
      <c r="AE688" s="18">
        <v>10.21115</v>
      </c>
      <c r="AF688" s="18">
        <v>9.336722</v>
      </c>
      <c r="AG688" s="18">
        <v>3.439646</v>
      </c>
      <c r="AH688" s="18">
        <v>1.84238</v>
      </c>
      <c r="AI688" s="18">
        <v>3.88987</v>
      </c>
      <c r="AJ688" s="18">
        <v>6.004494</v>
      </c>
      <c r="AK688" s="18">
        <v>2.750256</v>
      </c>
      <c r="AL688" s="19" t="s">
        <v>58</v>
      </c>
      <c r="AM688" s="19"/>
      <c r="AN688" s="19"/>
      <c r="AO688" s="19"/>
      <c r="AP688" s="19"/>
      <c r="AQ688" s="19"/>
    </row>
    <row r="689" hidden="1">
      <c r="A689" s="22" t="s">
        <v>663</v>
      </c>
      <c r="B689" s="22" t="s">
        <v>680</v>
      </c>
      <c r="C689" s="22" t="s">
        <v>662</v>
      </c>
      <c r="D689" s="22" t="s">
        <v>679</v>
      </c>
      <c r="E689" s="17">
        <v>46310.0</v>
      </c>
      <c r="F689" s="18">
        <v>7.0</v>
      </c>
      <c r="G689" s="18">
        <v>0.0</v>
      </c>
      <c r="H689" s="18">
        <v>2946.0</v>
      </c>
      <c r="I689" s="18">
        <v>0.0</v>
      </c>
      <c r="J689" s="18">
        <v>22.36079</v>
      </c>
      <c r="K689" s="18">
        <v>21.43047</v>
      </c>
      <c r="L689" s="18">
        <v>21.78633</v>
      </c>
      <c r="M689" s="18">
        <v>13.32438</v>
      </c>
      <c r="N689" s="18">
        <v>0.621749</v>
      </c>
      <c r="O689" s="18">
        <v>1.633322</v>
      </c>
      <c r="P689" s="18">
        <v>1.633322</v>
      </c>
      <c r="Q689" s="18">
        <v>1.633322</v>
      </c>
      <c r="R689" s="18">
        <v>6.472775</v>
      </c>
      <c r="S689" s="18">
        <v>13.32438</v>
      </c>
      <c r="T689" s="18">
        <v>1.633322</v>
      </c>
      <c r="U689" s="18">
        <v>1.633322</v>
      </c>
      <c r="V689" s="18">
        <v>1.633322</v>
      </c>
      <c r="W689" s="18">
        <v>6.472775</v>
      </c>
      <c r="X689" s="18">
        <v>13.32438</v>
      </c>
      <c r="Y689" s="18">
        <v>7.143491</v>
      </c>
      <c r="Z689" s="18">
        <v>1.954426</v>
      </c>
      <c r="AA689" s="18">
        <v>2.616501</v>
      </c>
      <c r="AB689" s="18">
        <v>2.965557</v>
      </c>
      <c r="AC689" s="18">
        <v>1.127213</v>
      </c>
      <c r="AD689" s="18">
        <v>4.205608</v>
      </c>
      <c r="AE689" s="18">
        <v>5.161577</v>
      </c>
      <c r="AF689" s="18">
        <v>8.359847</v>
      </c>
      <c r="AG689" s="18">
        <v>6.758051</v>
      </c>
      <c r="AH689" s="18">
        <v>1.84238</v>
      </c>
      <c r="AI689" s="18">
        <v>3.88987</v>
      </c>
      <c r="AJ689" s="18">
        <v>6.004494</v>
      </c>
      <c r="AK689" s="18">
        <v>2.750256</v>
      </c>
      <c r="AL689" s="19" t="s">
        <v>58</v>
      </c>
      <c r="AM689" s="19"/>
      <c r="AN689" s="19"/>
      <c r="AO689" s="19"/>
      <c r="AP689" s="19"/>
      <c r="AQ689" s="19"/>
    </row>
    <row r="690" hidden="1">
      <c r="A690" s="22" t="s">
        <v>673</v>
      </c>
      <c r="B690" s="22" t="s">
        <v>681</v>
      </c>
      <c r="C690" s="22" t="s">
        <v>662</v>
      </c>
      <c r="D690" s="22" t="s">
        <v>679</v>
      </c>
      <c r="E690" s="22" t="s">
        <v>72</v>
      </c>
      <c r="F690" s="18">
        <v>8.0</v>
      </c>
      <c r="G690" s="18">
        <v>0.0</v>
      </c>
      <c r="H690" s="18">
        <v>2103.0</v>
      </c>
      <c r="I690" s="18">
        <v>0.0</v>
      </c>
      <c r="J690" s="18">
        <v>19.15868</v>
      </c>
      <c r="K690" s="18">
        <v>18.80749</v>
      </c>
      <c r="L690" s="18">
        <v>17.17967</v>
      </c>
      <c r="M690" s="18">
        <v>6.723335</v>
      </c>
      <c r="N690" s="18">
        <v>0.357482</v>
      </c>
      <c r="O690" s="18">
        <v>0.788034</v>
      </c>
      <c r="P690" s="18">
        <v>2.616501</v>
      </c>
      <c r="Q690" s="18">
        <v>2.616501</v>
      </c>
      <c r="R690" s="18">
        <v>3.906433</v>
      </c>
      <c r="S690" s="18">
        <v>4.773182</v>
      </c>
      <c r="T690" s="18">
        <v>0.788034</v>
      </c>
      <c r="U690" s="18">
        <v>2.616501</v>
      </c>
      <c r="V690" s="18">
        <v>2.616501</v>
      </c>
      <c r="W690" s="18">
        <v>3.906433</v>
      </c>
      <c r="X690" s="18">
        <v>4.773182</v>
      </c>
      <c r="Y690" s="18">
        <v>3.761497</v>
      </c>
      <c r="Z690" s="18">
        <v>1.954426</v>
      </c>
      <c r="AA690" s="18">
        <v>2.616501</v>
      </c>
      <c r="AB690" s="18">
        <v>2.965557</v>
      </c>
      <c r="AC690" s="18">
        <v>1.127213</v>
      </c>
      <c r="AD690" s="18">
        <v>2.89835</v>
      </c>
      <c r="AE690" s="18">
        <v>3.596015</v>
      </c>
      <c r="AF690" s="18">
        <v>4.777328</v>
      </c>
      <c r="AG690" s="18">
        <v>4.325593</v>
      </c>
      <c r="AH690" s="18">
        <v>1.84238</v>
      </c>
      <c r="AI690" s="18">
        <v>3.88987</v>
      </c>
      <c r="AJ690" s="18">
        <v>6.004494</v>
      </c>
      <c r="AK690" s="18">
        <v>2.750256</v>
      </c>
      <c r="AL690" s="19" t="s">
        <v>58</v>
      </c>
      <c r="AM690" s="19"/>
      <c r="AN690" s="19"/>
      <c r="AO690" s="19"/>
      <c r="AP690" s="19"/>
      <c r="AQ690" s="19"/>
    </row>
    <row r="691" hidden="1">
      <c r="A691" s="22" t="s">
        <v>665</v>
      </c>
      <c r="B691" s="22" t="s">
        <v>682</v>
      </c>
      <c r="C691" s="22" t="s">
        <v>662</v>
      </c>
      <c r="D691" s="22" t="s">
        <v>679</v>
      </c>
      <c r="E691" s="22" t="s">
        <v>75</v>
      </c>
      <c r="F691" s="18">
        <v>2.0</v>
      </c>
      <c r="G691" s="18">
        <v>0.0</v>
      </c>
      <c r="H691" s="18">
        <v>477.0</v>
      </c>
      <c r="I691" s="18">
        <v>0.0</v>
      </c>
      <c r="J691" s="18">
        <v>2.241758</v>
      </c>
      <c r="K691" s="18">
        <v>1.990972</v>
      </c>
      <c r="L691" s="18">
        <v>1.960111</v>
      </c>
      <c r="M691" s="18">
        <v>1.990972</v>
      </c>
      <c r="N691" s="18">
        <v>1.0</v>
      </c>
      <c r="O691" s="18">
        <v>1.990972</v>
      </c>
      <c r="P691" s="18">
        <v>1.990972</v>
      </c>
      <c r="Q691" s="18">
        <v>1.990972</v>
      </c>
      <c r="R691" s="18">
        <v>1.990972</v>
      </c>
      <c r="S691" s="18">
        <v>1.990972</v>
      </c>
      <c r="T691" s="18">
        <v>1.990972</v>
      </c>
      <c r="U691" s="18">
        <v>1.990972</v>
      </c>
      <c r="V691" s="18">
        <v>1.990972</v>
      </c>
      <c r="W691" s="18">
        <v>1.990972</v>
      </c>
      <c r="X691" s="18">
        <v>1.990972</v>
      </c>
      <c r="Y691" s="18">
        <v>1.990972</v>
      </c>
      <c r="Z691" s="18">
        <v>1.954426</v>
      </c>
      <c r="AA691" s="18">
        <v>2.616501</v>
      </c>
      <c r="AB691" s="18">
        <v>2.965557</v>
      </c>
      <c r="AC691" s="18">
        <v>1.127213</v>
      </c>
      <c r="AD691" s="18">
        <v>3.368899</v>
      </c>
      <c r="AE691" s="18">
        <v>3.368899</v>
      </c>
      <c r="AF691" s="18">
        <v>7.196168</v>
      </c>
      <c r="AG691" s="18">
        <v>3.654839</v>
      </c>
      <c r="AH691" s="18">
        <v>1.84238</v>
      </c>
      <c r="AI691" s="18">
        <v>3.88987</v>
      </c>
      <c r="AJ691" s="18">
        <v>6.004494</v>
      </c>
      <c r="AK691" s="18">
        <v>2.750256</v>
      </c>
      <c r="AL691" s="19" t="s">
        <v>58</v>
      </c>
      <c r="AM691" s="19"/>
      <c r="AN691" s="19"/>
      <c r="AO691" s="19"/>
      <c r="AP691" s="19"/>
      <c r="AQ691" s="19"/>
    </row>
    <row r="692" hidden="1">
      <c r="A692" s="22" t="s">
        <v>666</v>
      </c>
      <c r="B692" s="22" t="s">
        <v>2100</v>
      </c>
      <c r="C692" s="22" t="s">
        <v>662</v>
      </c>
      <c r="D692" s="22" t="s">
        <v>679</v>
      </c>
      <c r="E692" s="22" t="s">
        <v>60</v>
      </c>
      <c r="F692" s="18">
        <v>2.0</v>
      </c>
      <c r="G692" s="18">
        <v>0.0</v>
      </c>
      <c r="H692" s="18">
        <v>176.0</v>
      </c>
      <c r="I692" s="18">
        <v>0.0</v>
      </c>
      <c r="J692" s="18">
        <v>0.0</v>
      </c>
      <c r="K692" s="18">
        <v>0.0</v>
      </c>
      <c r="L692" s="18">
        <v>0.0</v>
      </c>
      <c r="M692" s="18">
        <v>0.0</v>
      </c>
      <c r="N692" s="18">
        <v>0.0</v>
      </c>
      <c r="O692" s="18">
        <v>0.0</v>
      </c>
      <c r="P692" s="18">
        <v>0.0</v>
      </c>
      <c r="Q692" s="18">
        <v>0.0</v>
      </c>
      <c r="R692" s="18">
        <v>0.0</v>
      </c>
      <c r="S692" s="18">
        <v>0.0</v>
      </c>
      <c r="T692" s="18">
        <v>0.0</v>
      </c>
      <c r="U692" s="18">
        <v>0.0</v>
      </c>
      <c r="V692" s="18">
        <v>0.0</v>
      </c>
      <c r="W692" s="18">
        <v>0.0</v>
      </c>
      <c r="X692" s="18">
        <v>0.0</v>
      </c>
      <c r="Y692" s="18">
        <v>0.0</v>
      </c>
      <c r="Z692" s="18">
        <v>1.954426</v>
      </c>
      <c r="AA692" s="18">
        <v>2.616501</v>
      </c>
      <c r="AB692" s="18">
        <v>2.965557</v>
      </c>
      <c r="AC692" s="18">
        <v>1.127213</v>
      </c>
      <c r="AD692" s="18">
        <v>1.884501</v>
      </c>
      <c r="AE692" s="18">
        <v>1.884501</v>
      </c>
      <c r="AF692" s="18">
        <v>2.070399</v>
      </c>
      <c r="AG692" s="18">
        <v>1.38883</v>
      </c>
      <c r="AH692" s="18">
        <v>1.84238</v>
      </c>
      <c r="AI692" s="18">
        <v>3.88987</v>
      </c>
      <c r="AJ692" s="18">
        <v>6.004494</v>
      </c>
      <c r="AK692" s="18">
        <v>2.750256</v>
      </c>
      <c r="AL692" s="19" t="s">
        <v>58</v>
      </c>
      <c r="AM692" s="19"/>
      <c r="AN692" s="19"/>
      <c r="AO692" s="19"/>
      <c r="AP692" s="19"/>
      <c r="AQ692" s="19"/>
    </row>
    <row r="693" hidden="1">
      <c r="A693" s="22" t="s">
        <v>668</v>
      </c>
      <c r="B693" s="22" t="s">
        <v>683</v>
      </c>
      <c r="C693" s="22" t="s">
        <v>662</v>
      </c>
      <c r="D693" s="22" t="s">
        <v>679</v>
      </c>
      <c r="E693" s="20">
        <v>46300.0</v>
      </c>
      <c r="F693" s="18">
        <v>3.0</v>
      </c>
      <c r="G693" s="18">
        <v>0.0</v>
      </c>
      <c r="H693" s="18">
        <v>673.0</v>
      </c>
      <c r="I693" s="18">
        <v>0.0</v>
      </c>
      <c r="J693" s="18">
        <v>2.142857</v>
      </c>
      <c r="K693" s="18">
        <v>2.254426</v>
      </c>
      <c r="L693" s="18">
        <v>2.13619</v>
      </c>
      <c r="M693" s="18">
        <v>1.954426</v>
      </c>
      <c r="N693" s="18">
        <v>0.866928</v>
      </c>
      <c r="O693" s="18">
        <v>0.3</v>
      </c>
      <c r="P693" s="18">
        <v>0.3</v>
      </c>
      <c r="Q693" s="18">
        <v>0.3</v>
      </c>
      <c r="R693" s="18">
        <v>1.954426</v>
      </c>
      <c r="S693" s="18">
        <v>1.954426</v>
      </c>
      <c r="T693" s="18">
        <v>0.3</v>
      </c>
      <c r="U693" s="18">
        <v>0.3</v>
      </c>
      <c r="V693" s="18">
        <v>0.3</v>
      </c>
      <c r="W693" s="18">
        <v>1.954426</v>
      </c>
      <c r="X693" s="18">
        <v>1.954426</v>
      </c>
      <c r="Y693" s="18">
        <v>1.127213</v>
      </c>
      <c r="Z693" s="18">
        <v>1.954426</v>
      </c>
      <c r="AA693" s="18">
        <v>2.616501</v>
      </c>
      <c r="AB693" s="18">
        <v>2.965557</v>
      </c>
      <c r="AC693" s="18">
        <v>1.127213</v>
      </c>
      <c r="AD693" s="18">
        <v>2.247318</v>
      </c>
      <c r="AE693" s="18">
        <v>3.53281</v>
      </c>
      <c r="AF693" s="18">
        <v>6.572115</v>
      </c>
      <c r="AG693" s="18">
        <v>6.366202</v>
      </c>
      <c r="AH693" s="18">
        <v>1.84238</v>
      </c>
      <c r="AI693" s="18">
        <v>3.88987</v>
      </c>
      <c r="AJ693" s="18">
        <v>6.004494</v>
      </c>
      <c r="AK693" s="18">
        <v>2.750256</v>
      </c>
      <c r="AL693" s="19" t="s">
        <v>58</v>
      </c>
      <c r="AM693" s="19"/>
      <c r="AN693" s="19"/>
      <c r="AO693" s="19"/>
      <c r="AP693" s="19"/>
      <c r="AQ693" s="19"/>
    </row>
    <row r="694" hidden="1">
      <c r="A694" s="22" t="s">
        <v>669</v>
      </c>
      <c r="B694" s="22" t="s">
        <v>684</v>
      </c>
      <c r="C694" s="22" t="s">
        <v>662</v>
      </c>
      <c r="D694" s="22" t="s">
        <v>679</v>
      </c>
      <c r="E694" s="22" t="s">
        <v>62</v>
      </c>
      <c r="F694" s="18">
        <v>1.0</v>
      </c>
      <c r="G694" s="18">
        <v>1.0</v>
      </c>
      <c r="H694" s="18">
        <v>16.0</v>
      </c>
      <c r="I694" s="18">
        <v>16.0</v>
      </c>
      <c r="J694" s="18">
        <v>0.0</v>
      </c>
      <c r="K694" s="18">
        <v>0.0</v>
      </c>
      <c r="L694" s="18">
        <v>0.0</v>
      </c>
      <c r="M694" s="18">
        <v>0.0</v>
      </c>
      <c r="N694" s="18">
        <v>0.0</v>
      </c>
      <c r="O694" s="18">
        <v>0.0</v>
      </c>
      <c r="P694" s="18">
        <v>0.0</v>
      </c>
      <c r="Q694" s="18">
        <v>0.0</v>
      </c>
      <c r="R694" s="18">
        <v>0.0</v>
      </c>
      <c r="S694" s="18">
        <v>0.0</v>
      </c>
      <c r="T694" s="18">
        <v>0.0</v>
      </c>
      <c r="U694" s="18">
        <v>0.0</v>
      </c>
      <c r="V694" s="18">
        <v>0.0</v>
      </c>
      <c r="W694" s="18">
        <v>0.0</v>
      </c>
      <c r="X694" s="18">
        <v>0.0</v>
      </c>
      <c r="Y694" s="18">
        <v>0.0</v>
      </c>
      <c r="Z694" s="18">
        <v>1.954426</v>
      </c>
      <c r="AA694" s="18">
        <v>2.616501</v>
      </c>
      <c r="AB694" s="18">
        <v>2.965557</v>
      </c>
      <c r="AC694" s="18">
        <v>1.127213</v>
      </c>
      <c r="AD694" s="18">
        <v>0.0</v>
      </c>
      <c r="AE694" s="18">
        <v>0.0</v>
      </c>
      <c r="AF694" s="18">
        <v>0.0</v>
      </c>
      <c r="AG694" s="18">
        <v>0.0</v>
      </c>
      <c r="AH694" s="18">
        <v>1.84238</v>
      </c>
      <c r="AI694" s="18">
        <v>3.88987</v>
      </c>
      <c r="AJ694" s="18">
        <v>6.004494</v>
      </c>
      <c r="AK694" s="18">
        <v>2.750256</v>
      </c>
      <c r="AL694" s="19" t="s">
        <v>58</v>
      </c>
      <c r="AM694" s="19"/>
      <c r="AN694" s="19"/>
      <c r="AO694" s="19"/>
      <c r="AP694" s="19"/>
      <c r="AQ694" s="19"/>
    </row>
    <row r="695" hidden="1">
      <c r="A695" s="22" t="s">
        <v>1964</v>
      </c>
      <c r="B695" s="22" t="s">
        <v>1979</v>
      </c>
      <c r="C695" s="22" t="s">
        <v>1966</v>
      </c>
      <c r="D695" s="22" t="s">
        <v>1977</v>
      </c>
      <c r="E695" s="22" t="s">
        <v>88</v>
      </c>
      <c r="F695" s="18">
        <v>2.0</v>
      </c>
      <c r="G695" s="18">
        <v>0.0</v>
      </c>
      <c r="H695" s="18">
        <v>43234.0</v>
      </c>
      <c r="I695" s="18">
        <v>0.0</v>
      </c>
      <c r="J695" s="18">
        <v>0.0</v>
      </c>
      <c r="K695" s="18">
        <v>0.0</v>
      </c>
      <c r="L695" s="18">
        <v>0.0</v>
      </c>
      <c r="M695" s="18">
        <v>0.0</v>
      </c>
      <c r="N695" s="18">
        <v>0.0</v>
      </c>
      <c r="O695" s="18">
        <v>0.0</v>
      </c>
      <c r="P695" s="18">
        <v>0.0</v>
      </c>
      <c r="Q695" s="18">
        <v>0.0</v>
      </c>
      <c r="R695" s="18">
        <v>0.0</v>
      </c>
      <c r="S695" s="18">
        <v>0.0</v>
      </c>
      <c r="T695" s="18">
        <v>0.0</v>
      </c>
      <c r="U695" s="18">
        <v>0.0</v>
      </c>
      <c r="V695" s="18">
        <v>0.0</v>
      </c>
      <c r="W695" s="18">
        <v>0.0</v>
      </c>
      <c r="X695" s="18">
        <v>0.0</v>
      </c>
      <c r="Y695" s="18">
        <v>0.0</v>
      </c>
      <c r="Z695" s="18">
        <v>0.0</v>
      </c>
      <c r="AA695" s="18">
        <v>0.0</v>
      </c>
      <c r="AB695" s="18">
        <v>0.0</v>
      </c>
      <c r="AC695" s="18">
        <v>0.0</v>
      </c>
      <c r="AD695" s="18">
        <v>24.74909</v>
      </c>
      <c r="AE695" s="18">
        <v>109.8863</v>
      </c>
      <c r="AF695" s="18">
        <v>108.1528</v>
      </c>
      <c r="AG695" s="18">
        <v>12.37454</v>
      </c>
      <c r="AH695" s="18">
        <v>3.335571</v>
      </c>
      <c r="AI695" s="18">
        <v>37.44237</v>
      </c>
      <c r="AJ695" s="18">
        <v>61.35347</v>
      </c>
      <c r="AK695" s="18">
        <v>28.55202</v>
      </c>
      <c r="AL695" s="19" t="s">
        <v>58</v>
      </c>
      <c r="AM695" s="19"/>
      <c r="AN695" s="19"/>
      <c r="AO695" s="19"/>
      <c r="AP695" s="19"/>
      <c r="AQ695" s="19"/>
    </row>
    <row r="696" hidden="1">
      <c r="A696" s="22" t="s">
        <v>1972</v>
      </c>
      <c r="B696" s="22" t="s">
        <v>2101</v>
      </c>
      <c r="C696" s="22" t="s">
        <v>1966</v>
      </c>
      <c r="D696" s="22" t="s">
        <v>1977</v>
      </c>
      <c r="E696" s="20">
        <v>46300.0</v>
      </c>
      <c r="F696" s="18">
        <v>1.0</v>
      </c>
      <c r="G696" s="18">
        <v>0.0</v>
      </c>
      <c r="H696" s="18">
        <v>6757.0</v>
      </c>
      <c r="I696" s="18">
        <v>0.0</v>
      </c>
      <c r="J696" s="18">
        <v>0.0</v>
      </c>
      <c r="K696" s="18">
        <v>0.0</v>
      </c>
      <c r="L696" s="18">
        <v>0.0</v>
      </c>
      <c r="M696" s="18">
        <v>0.0</v>
      </c>
      <c r="N696" s="18">
        <v>0.0</v>
      </c>
      <c r="O696" s="18">
        <v>0.0</v>
      </c>
      <c r="P696" s="18">
        <v>0.0</v>
      </c>
      <c r="Q696" s="18">
        <v>0.0</v>
      </c>
      <c r="R696" s="18">
        <v>0.0</v>
      </c>
      <c r="S696" s="18">
        <v>0.0</v>
      </c>
      <c r="T696" s="18">
        <v>0.0</v>
      </c>
      <c r="U696" s="18">
        <v>0.0</v>
      </c>
      <c r="V696" s="18">
        <v>0.0</v>
      </c>
      <c r="W696" s="18">
        <v>0.0</v>
      </c>
      <c r="X696" s="18">
        <v>0.0</v>
      </c>
      <c r="Y696" s="18">
        <v>0.0</v>
      </c>
      <c r="Z696" s="18">
        <v>0.0</v>
      </c>
      <c r="AA696" s="18">
        <v>0.0</v>
      </c>
      <c r="AB696" s="18">
        <v>0.0</v>
      </c>
      <c r="AC696" s="18">
        <v>0.0</v>
      </c>
      <c r="AD696" s="18">
        <v>30.83238</v>
      </c>
      <c r="AE696" s="18">
        <v>31.54846</v>
      </c>
      <c r="AF696" s="18">
        <v>172.2755</v>
      </c>
      <c r="AG696" s="18">
        <v>46.41427</v>
      </c>
      <c r="AH696" s="18">
        <v>3.335571</v>
      </c>
      <c r="AI696" s="18">
        <v>37.44237</v>
      </c>
      <c r="AJ696" s="18">
        <v>61.35347</v>
      </c>
      <c r="AK696" s="18">
        <v>28.55202</v>
      </c>
      <c r="AL696" s="19" t="s">
        <v>58</v>
      </c>
      <c r="AM696" s="19"/>
      <c r="AN696" s="19"/>
      <c r="AO696" s="19"/>
      <c r="AP696" s="19"/>
      <c r="AQ696" s="19"/>
    </row>
    <row r="697" hidden="1">
      <c r="A697" s="22" t="s">
        <v>1098</v>
      </c>
      <c r="B697" s="22" t="s">
        <v>1149</v>
      </c>
      <c r="C697" s="22" t="s">
        <v>1092</v>
      </c>
      <c r="D697" s="22" t="s">
        <v>1150</v>
      </c>
      <c r="E697" s="22" t="s">
        <v>60</v>
      </c>
      <c r="F697" s="18">
        <v>1.0</v>
      </c>
      <c r="G697" s="18">
        <v>1.0</v>
      </c>
      <c r="H697" s="18">
        <v>2.0</v>
      </c>
      <c r="I697" s="18">
        <v>2.0</v>
      </c>
      <c r="J697" s="18">
        <v>0.0</v>
      </c>
      <c r="K697" s="18">
        <v>0.0</v>
      </c>
      <c r="L697" s="18">
        <v>0.0</v>
      </c>
      <c r="M697" s="18">
        <v>0.0</v>
      </c>
      <c r="N697" s="18">
        <v>0.0</v>
      </c>
      <c r="O697" s="18">
        <v>0.0</v>
      </c>
      <c r="P697" s="18">
        <v>0.0</v>
      </c>
      <c r="Q697" s="18">
        <v>0.0</v>
      </c>
      <c r="R697" s="18">
        <v>0.0</v>
      </c>
      <c r="S697" s="18">
        <v>0.0</v>
      </c>
      <c r="T697" s="18">
        <v>0.0</v>
      </c>
      <c r="U697" s="18">
        <v>0.0</v>
      </c>
      <c r="V697" s="18">
        <v>0.0</v>
      </c>
      <c r="W697" s="18">
        <v>0.0</v>
      </c>
      <c r="X697" s="18">
        <v>0.0</v>
      </c>
      <c r="Y697" s="18">
        <v>0.0</v>
      </c>
      <c r="Z697" s="18">
        <v>0.0</v>
      </c>
      <c r="AA697" s="18">
        <v>0.0</v>
      </c>
      <c r="AB697" s="18">
        <v>0.0</v>
      </c>
      <c r="AC697" s="18">
        <v>0.0</v>
      </c>
      <c r="AD697" s="18">
        <v>0.3</v>
      </c>
      <c r="AE697" s="18">
        <v>0.750182</v>
      </c>
      <c r="AF697" s="18">
        <v>1.37915</v>
      </c>
      <c r="AG697" s="18">
        <v>0.24636</v>
      </c>
      <c r="AH697" s="18">
        <v>0.625309</v>
      </c>
      <c r="AI697" s="18">
        <v>1.101178</v>
      </c>
      <c r="AJ697" s="18">
        <v>1.968989</v>
      </c>
      <c r="AK697" s="18">
        <v>0.808292</v>
      </c>
      <c r="AL697" s="19" t="s">
        <v>58</v>
      </c>
      <c r="AM697" s="19"/>
      <c r="AN697" s="19"/>
      <c r="AO697" s="19"/>
      <c r="AP697" s="19"/>
      <c r="AQ697" s="19"/>
    </row>
    <row r="698" hidden="1">
      <c r="A698" s="22" t="s">
        <v>1964</v>
      </c>
      <c r="B698" s="22" t="s">
        <v>1976</v>
      </c>
      <c r="C698" s="22" t="s">
        <v>1966</v>
      </c>
      <c r="D698" s="22" t="s">
        <v>1977</v>
      </c>
      <c r="E698" s="22" t="s">
        <v>88</v>
      </c>
      <c r="F698" s="18">
        <v>2.0</v>
      </c>
      <c r="G698" s="18">
        <v>0.0</v>
      </c>
      <c r="H698" s="18">
        <v>43234.0</v>
      </c>
      <c r="I698" s="18">
        <v>0.0</v>
      </c>
      <c r="J698" s="18">
        <v>597.5267</v>
      </c>
      <c r="K698" s="18">
        <v>585.2669</v>
      </c>
      <c r="L698" s="18">
        <v>601.8719</v>
      </c>
      <c r="M698" s="18">
        <v>316.6145</v>
      </c>
      <c r="N698" s="18">
        <v>0.540975</v>
      </c>
      <c r="O698" s="18">
        <v>268.6524</v>
      </c>
      <c r="P698" s="18">
        <v>268.6524</v>
      </c>
      <c r="Q698" s="18">
        <v>268.6524</v>
      </c>
      <c r="R698" s="18">
        <v>316.6145</v>
      </c>
      <c r="S698" s="18">
        <v>316.6145</v>
      </c>
      <c r="T698" s="18">
        <v>268.6524</v>
      </c>
      <c r="U698" s="18">
        <v>268.6524</v>
      </c>
      <c r="V698" s="18">
        <v>268.6524</v>
      </c>
      <c r="W698" s="18">
        <v>316.6145</v>
      </c>
      <c r="X698" s="18">
        <v>316.6145</v>
      </c>
      <c r="Y698" s="18">
        <v>292.6334</v>
      </c>
      <c r="Z698" s="18">
        <v>268.6524</v>
      </c>
      <c r="AA698" s="18">
        <v>268.6524</v>
      </c>
      <c r="AB698" s="18">
        <v>210.5604</v>
      </c>
      <c r="AC698" s="18">
        <v>292.6334</v>
      </c>
      <c r="AD698" s="18">
        <v>24.74909</v>
      </c>
      <c r="AE698" s="18">
        <v>109.8863</v>
      </c>
      <c r="AF698" s="18">
        <v>108.1528</v>
      </c>
      <c r="AG698" s="18">
        <v>12.37454</v>
      </c>
      <c r="AH698" s="18">
        <v>3.335571</v>
      </c>
      <c r="AI698" s="18">
        <v>37.44237</v>
      </c>
      <c r="AJ698" s="18">
        <v>61.35347</v>
      </c>
      <c r="AK698" s="18">
        <v>28.55202</v>
      </c>
      <c r="AL698" s="19" t="s">
        <v>58</v>
      </c>
      <c r="AM698" s="19"/>
      <c r="AN698" s="19"/>
      <c r="AO698" s="19"/>
      <c r="AP698" s="19"/>
      <c r="AQ698" s="19"/>
    </row>
    <row r="699" hidden="1">
      <c r="A699" s="22" t="s">
        <v>1972</v>
      </c>
      <c r="B699" s="22" t="s">
        <v>1978</v>
      </c>
      <c r="C699" s="22" t="s">
        <v>1966</v>
      </c>
      <c r="D699" s="22" t="s">
        <v>1977</v>
      </c>
      <c r="E699" s="20">
        <v>46300.0</v>
      </c>
      <c r="F699" s="18">
        <v>1.0</v>
      </c>
      <c r="G699" s="18">
        <v>0.0</v>
      </c>
      <c r="H699" s="18">
        <v>6757.0</v>
      </c>
      <c r="I699" s="18">
        <v>0.0</v>
      </c>
      <c r="J699" s="18">
        <v>60.4558</v>
      </c>
      <c r="K699" s="18">
        <v>46.41427</v>
      </c>
      <c r="L699" s="18">
        <v>54.96381</v>
      </c>
      <c r="M699" s="18">
        <v>46.41427</v>
      </c>
      <c r="N699" s="18">
        <v>1.0</v>
      </c>
      <c r="O699" s="18">
        <v>46.41427</v>
      </c>
      <c r="P699" s="18">
        <v>46.41427</v>
      </c>
      <c r="Q699" s="18">
        <v>46.41427</v>
      </c>
      <c r="R699" s="18">
        <v>46.41427</v>
      </c>
      <c r="S699" s="18">
        <v>46.41427</v>
      </c>
      <c r="T699" s="18">
        <v>46.41427</v>
      </c>
      <c r="U699" s="18">
        <v>46.41427</v>
      </c>
      <c r="V699" s="18">
        <v>46.41427</v>
      </c>
      <c r="W699" s="18">
        <v>46.41427</v>
      </c>
      <c r="X699" s="18">
        <v>46.41427</v>
      </c>
      <c r="Y699" s="18">
        <v>46.41427</v>
      </c>
      <c r="Z699" s="18">
        <v>268.6524</v>
      </c>
      <c r="AA699" s="18">
        <v>268.6524</v>
      </c>
      <c r="AB699" s="18">
        <v>210.5604</v>
      </c>
      <c r="AC699" s="18">
        <v>292.6334</v>
      </c>
      <c r="AD699" s="18">
        <v>30.83238</v>
      </c>
      <c r="AE699" s="18">
        <v>31.54846</v>
      </c>
      <c r="AF699" s="18">
        <v>172.2755</v>
      </c>
      <c r="AG699" s="18">
        <v>46.41427</v>
      </c>
      <c r="AH699" s="18">
        <v>3.335571</v>
      </c>
      <c r="AI699" s="18">
        <v>37.44237</v>
      </c>
      <c r="AJ699" s="18">
        <v>61.35347</v>
      </c>
      <c r="AK699" s="18">
        <v>28.55202</v>
      </c>
      <c r="AL699" s="19" t="s">
        <v>58</v>
      </c>
      <c r="AM699" s="19"/>
      <c r="AN699" s="19"/>
      <c r="AO699" s="19"/>
      <c r="AP699" s="19"/>
      <c r="AQ699" s="19"/>
    </row>
    <row r="700" hidden="1">
      <c r="A700" s="22" t="s">
        <v>293</v>
      </c>
      <c r="B700" s="22" t="s">
        <v>306</v>
      </c>
      <c r="C700" s="22" t="s">
        <v>288</v>
      </c>
      <c r="D700" s="22" t="s">
        <v>307</v>
      </c>
      <c r="E700" s="22" t="s">
        <v>88</v>
      </c>
      <c r="F700" s="18">
        <v>16.0</v>
      </c>
      <c r="G700" s="18">
        <v>1.0</v>
      </c>
      <c r="H700" s="18">
        <v>8775.0</v>
      </c>
      <c r="I700" s="18">
        <v>12.0</v>
      </c>
      <c r="J700" s="18">
        <v>563.1395</v>
      </c>
      <c r="K700" s="18">
        <v>601.4273</v>
      </c>
      <c r="L700" s="18">
        <v>610.8939</v>
      </c>
      <c r="M700" s="18">
        <v>260.6267</v>
      </c>
      <c r="N700" s="18">
        <v>0.433347</v>
      </c>
      <c r="O700" s="18">
        <v>20.71917</v>
      </c>
      <c r="P700" s="18">
        <v>21.1424</v>
      </c>
      <c r="Q700" s="18">
        <v>24.26912</v>
      </c>
      <c r="R700" s="18">
        <v>54.07373</v>
      </c>
      <c r="S700" s="18">
        <v>70.33942</v>
      </c>
      <c r="T700" s="18">
        <v>21.1424</v>
      </c>
      <c r="U700" s="18">
        <v>24.26912</v>
      </c>
      <c r="V700" s="18">
        <v>43.40708</v>
      </c>
      <c r="W700" s="18">
        <v>54.07373</v>
      </c>
      <c r="X700" s="18">
        <v>70.33942</v>
      </c>
      <c r="Y700" s="18">
        <v>50.11894</v>
      </c>
      <c r="Z700" s="18">
        <v>7.75156</v>
      </c>
      <c r="AA700" s="18">
        <v>11.51921</v>
      </c>
      <c r="AB700" s="18">
        <v>22.39614</v>
      </c>
      <c r="AC700" s="18">
        <v>11.79395</v>
      </c>
      <c r="AD700" s="18">
        <v>35.18314</v>
      </c>
      <c r="AE700" s="18">
        <v>40.01483</v>
      </c>
      <c r="AF700" s="18">
        <v>42.10107</v>
      </c>
      <c r="AG700" s="18">
        <v>31.10125</v>
      </c>
      <c r="AH700" s="18">
        <v>6.338031</v>
      </c>
      <c r="AI700" s="18">
        <v>16.69185</v>
      </c>
      <c r="AJ700" s="18">
        <v>24.73162</v>
      </c>
      <c r="AK700" s="18">
        <v>11.38793</v>
      </c>
      <c r="AL700" s="19" t="s">
        <v>58</v>
      </c>
      <c r="AM700" s="19"/>
      <c r="AN700" s="19"/>
      <c r="AO700" s="19"/>
      <c r="AP700" s="19"/>
      <c r="AQ700" s="19"/>
    </row>
    <row r="701" hidden="1">
      <c r="A701" s="22" t="s">
        <v>296</v>
      </c>
      <c r="B701" s="22" t="s">
        <v>308</v>
      </c>
      <c r="C701" s="22" t="s">
        <v>288</v>
      </c>
      <c r="D701" s="22" t="s">
        <v>307</v>
      </c>
      <c r="E701" s="17">
        <v>46310.0</v>
      </c>
      <c r="F701" s="18">
        <v>10.0</v>
      </c>
      <c r="G701" s="18">
        <v>2.0</v>
      </c>
      <c r="H701" s="18">
        <v>4404.0</v>
      </c>
      <c r="I701" s="18">
        <v>244.0</v>
      </c>
      <c r="J701" s="18">
        <v>99.50162</v>
      </c>
      <c r="K701" s="18">
        <v>94.35159</v>
      </c>
      <c r="L701" s="18">
        <v>93.91507</v>
      </c>
      <c r="M701" s="18">
        <v>50.35999</v>
      </c>
      <c r="N701" s="18">
        <v>0.533748</v>
      </c>
      <c r="O701" s="18">
        <v>0.0</v>
      </c>
      <c r="P701" s="18">
        <v>6.981002</v>
      </c>
      <c r="Q701" s="18">
        <v>7.75156</v>
      </c>
      <c r="R701" s="18">
        <v>9.615832</v>
      </c>
      <c r="S701" s="18">
        <v>11.51921</v>
      </c>
      <c r="T701" s="18">
        <v>6.981002</v>
      </c>
      <c r="U701" s="18">
        <v>7.75156</v>
      </c>
      <c r="V701" s="18">
        <v>8.123991</v>
      </c>
      <c r="W701" s="18">
        <v>9.615832</v>
      </c>
      <c r="X701" s="18">
        <v>11.51921</v>
      </c>
      <c r="Y701" s="18">
        <v>11.79395</v>
      </c>
      <c r="Z701" s="18">
        <v>7.75156</v>
      </c>
      <c r="AA701" s="18">
        <v>11.51921</v>
      </c>
      <c r="AB701" s="18">
        <v>22.39614</v>
      </c>
      <c r="AC701" s="18">
        <v>11.79395</v>
      </c>
      <c r="AD701" s="18">
        <v>11.51921</v>
      </c>
      <c r="AE701" s="18">
        <v>14.14832</v>
      </c>
      <c r="AF701" s="18">
        <v>30.43304</v>
      </c>
      <c r="AG701" s="18">
        <v>13.32017</v>
      </c>
      <c r="AH701" s="18">
        <v>6.338031</v>
      </c>
      <c r="AI701" s="18">
        <v>16.69185</v>
      </c>
      <c r="AJ701" s="18">
        <v>24.73162</v>
      </c>
      <c r="AK701" s="18">
        <v>11.38793</v>
      </c>
      <c r="AL701" s="19" t="s">
        <v>58</v>
      </c>
      <c r="AM701" s="19"/>
      <c r="AN701" s="19"/>
      <c r="AO701" s="19"/>
      <c r="AP701" s="19"/>
      <c r="AQ701" s="19"/>
    </row>
    <row r="702" hidden="1">
      <c r="A702" s="22" t="s">
        <v>298</v>
      </c>
      <c r="B702" s="22" t="s">
        <v>309</v>
      </c>
      <c r="C702" s="22" t="s">
        <v>288</v>
      </c>
      <c r="D702" s="22" t="s">
        <v>307</v>
      </c>
      <c r="E702" s="22" t="s">
        <v>72</v>
      </c>
      <c r="F702" s="18">
        <v>10.0</v>
      </c>
      <c r="G702" s="18">
        <v>1.0</v>
      </c>
      <c r="H702" s="18">
        <v>14927.0</v>
      </c>
      <c r="I702" s="18">
        <v>6.0</v>
      </c>
      <c r="J702" s="18">
        <v>237.6998</v>
      </c>
      <c r="K702" s="18">
        <v>237.5934</v>
      </c>
      <c r="L702" s="18">
        <v>235.0599</v>
      </c>
      <c r="M702" s="18">
        <v>168.6735</v>
      </c>
      <c r="N702" s="18">
        <v>0.709925</v>
      </c>
      <c r="O702" s="18">
        <v>1.71333</v>
      </c>
      <c r="P702" s="18">
        <v>3.324374</v>
      </c>
      <c r="Q702" s="18">
        <v>3.685337</v>
      </c>
      <c r="R702" s="18">
        <v>15.69907</v>
      </c>
      <c r="S702" s="18">
        <v>36.83592</v>
      </c>
      <c r="T702" s="18">
        <v>1.71333</v>
      </c>
      <c r="U702" s="18">
        <v>3.324374</v>
      </c>
      <c r="V702" s="18">
        <v>3.685337</v>
      </c>
      <c r="W702" s="18">
        <v>15.69907</v>
      </c>
      <c r="X702" s="18">
        <v>36.83592</v>
      </c>
      <c r="Y702" s="18">
        <v>29.69917</v>
      </c>
      <c r="Z702" s="18">
        <v>7.75156</v>
      </c>
      <c r="AA702" s="18">
        <v>11.51921</v>
      </c>
      <c r="AB702" s="18">
        <v>22.39614</v>
      </c>
      <c r="AC702" s="18">
        <v>11.79395</v>
      </c>
      <c r="AD702" s="18">
        <v>6.474776</v>
      </c>
      <c r="AE702" s="18">
        <v>7.661804</v>
      </c>
      <c r="AF702" s="18">
        <v>25.29234</v>
      </c>
      <c r="AG702" s="18">
        <v>11.38793</v>
      </c>
      <c r="AH702" s="18">
        <v>6.338031</v>
      </c>
      <c r="AI702" s="18">
        <v>16.69185</v>
      </c>
      <c r="AJ702" s="18">
        <v>24.73162</v>
      </c>
      <c r="AK702" s="18">
        <v>11.38793</v>
      </c>
      <c r="AL702" s="19" t="s">
        <v>58</v>
      </c>
      <c r="AM702" s="19"/>
      <c r="AN702" s="19"/>
      <c r="AO702" s="19"/>
      <c r="AP702" s="19"/>
      <c r="AQ702" s="19"/>
    </row>
    <row r="703" hidden="1">
      <c r="A703" s="22" t="s">
        <v>300</v>
      </c>
      <c r="B703" s="22" t="s">
        <v>310</v>
      </c>
      <c r="C703" s="22" t="s">
        <v>288</v>
      </c>
      <c r="D703" s="22" t="s">
        <v>307</v>
      </c>
      <c r="E703" s="22" t="s">
        <v>75</v>
      </c>
      <c r="F703" s="18">
        <v>11.0</v>
      </c>
      <c r="G703" s="18">
        <v>0.0</v>
      </c>
      <c r="H703" s="18">
        <v>4712.0</v>
      </c>
      <c r="I703" s="18">
        <v>0.0</v>
      </c>
      <c r="J703" s="18">
        <v>43.97708</v>
      </c>
      <c r="K703" s="18">
        <v>42.60055</v>
      </c>
      <c r="L703" s="18">
        <v>42.14108</v>
      </c>
      <c r="M703" s="18">
        <v>16.87216</v>
      </c>
      <c r="N703" s="18">
        <v>0.396055</v>
      </c>
      <c r="O703" s="18">
        <v>3.725829</v>
      </c>
      <c r="P703" s="18">
        <v>4.770877</v>
      </c>
      <c r="Q703" s="18">
        <v>4.814521</v>
      </c>
      <c r="R703" s="18">
        <v>6.10759</v>
      </c>
      <c r="S703" s="18">
        <v>6.309579</v>
      </c>
      <c r="T703" s="18">
        <v>3.725829</v>
      </c>
      <c r="U703" s="18">
        <v>4.770877</v>
      </c>
      <c r="V703" s="18">
        <v>4.814521</v>
      </c>
      <c r="W703" s="18">
        <v>6.10759</v>
      </c>
      <c r="X703" s="18">
        <v>6.309579</v>
      </c>
      <c r="Y703" s="18">
        <v>6.085794</v>
      </c>
      <c r="Z703" s="18">
        <v>7.75156</v>
      </c>
      <c r="AA703" s="18">
        <v>11.51921</v>
      </c>
      <c r="AB703" s="18">
        <v>22.39614</v>
      </c>
      <c r="AC703" s="18">
        <v>11.79395</v>
      </c>
      <c r="AD703" s="18">
        <v>6.309579</v>
      </c>
      <c r="AE703" s="18">
        <v>6.626247</v>
      </c>
      <c r="AF703" s="18">
        <v>7.642259</v>
      </c>
      <c r="AG703" s="18">
        <v>6.085794</v>
      </c>
      <c r="AH703" s="18">
        <v>6.338031</v>
      </c>
      <c r="AI703" s="18">
        <v>16.69185</v>
      </c>
      <c r="AJ703" s="18">
        <v>24.73162</v>
      </c>
      <c r="AK703" s="18">
        <v>11.38793</v>
      </c>
      <c r="AL703" s="19" t="s">
        <v>58</v>
      </c>
      <c r="AM703" s="19"/>
      <c r="AN703" s="19"/>
      <c r="AO703" s="19"/>
      <c r="AP703" s="19"/>
      <c r="AQ703" s="19"/>
    </row>
    <row r="704" hidden="1">
      <c r="A704" s="22" t="s">
        <v>303</v>
      </c>
      <c r="B704" s="22" t="s">
        <v>311</v>
      </c>
      <c r="C704" s="22" t="s">
        <v>288</v>
      </c>
      <c r="D704" s="22" t="s">
        <v>307</v>
      </c>
      <c r="E704" s="20">
        <v>46300.0</v>
      </c>
      <c r="F704" s="18">
        <v>2.0</v>
      </c>
      <c r="G704" s="18">
        <v>0.0</v>
      </c>
      <c r="H704" s="18">
        <v>540.0</v>
      </c>
      <c r="I704" s="18">
        <v>0.0</v>
      </c>
      <c r="J704" s="18">
        <v>9.312537</v>
      </c>
      <c r="K704" s="18">
        <v>9.457519</v>
      </c>
      <c r="L704" s="18">
        <v>8.388118</v>
      </c>
      <c r="M704" s="18">
        <v>5.556973</v>
      </c>
      <c r="N704" s="18">
        <v>0.587572</v>
      </c>
      <c r="O704" s="18">
        <v>0.0</v>
      </c>
      <c r="P704" s="18">
        <v>0.0</v>
      </c>
      <c r="Q704" s="18">
        <v>0.0</v>
      </c>
      <c r="R704" s="18">
        <v>3.900545</v>
      </c>
      <c r="S704" s="18">
        <v>5.556973</v>
      </c>
      <c r="T704" s="18">
        <v>3.900545</v>
      </c>
      <c r="U704" s="18">
        <v>3.900545</v>
      </c>
      <c r="V704" s="18">
        <v>3.900545</v>
      </c>
      <c r="W704" s="18">
        <v>5.556973</v>
      </c>
      <c r="X704" s="18">
        <v>5.556973</v>
      </c>
      <c r="Y704" s="18">
        <v>3.152506</v>
      </c>
      <c r="Z704" s="18">
        <v>7.75156</v>
      </c>
      <c r="AA704" s="18">
        <v>11.51921</v>
      </c>
      <c r="AB704" s="18">
        <v>22.39614</v>
      </c>
      <c r="AC704" s="18">
        <v>11.79395</v>
      </c>
      <c r="AD704" s="18">
        <v>18.06777</v>
      </c>
      <c r="AE704" s="18">
        <v>27.4812</v>
      </c>
      <c r="AF704" s="18">
        <v>45.62232</v>
      </c>
      <c r="AG704" s="18">
        <v>19.75849</v>
      </c>
      <c r="AH704" s="18">
        <v>6.338031</v>
      </c>
      <c r="AI704" s="18">
        <v>16.69185</v>
      </c>
      <c r="AJ704" s="18">
        <v>24.73162</v>
      </c>
      <c r="AK704" s="18">
        <v>11.38793</v>
      </c>
      <c r="AL704" s="19" t="s">
        <v>58</v>
      </c>
      <c r="AM704" s="19"/>
      <c r="AN704" s="19"/>
      <c r="AO704" s="19"/>
      <c r="AP704" s="19"/>
      <c r="AQ704" s="19"/>
    </row>
    <row r="705" hidden="1">
      <c r="A705" s="22" t="s">
        <v>290</v>
      </c>
      <c r="B705" s="22" t="s">
        <v>312</v>
      </c>
      <c r="C705" s="22" t="s">
        <v>288</v>
      </c>
      <c r="D705" s="22" t="s">
        <v>307</v>
      </c>
      <c r="E705" s="22" t="s">
        <v>62</v>
      </c>
      <c r="F705" s="18">
        <v>0.0</v>
      </c>
      <c r="G705" s="18">
        <v>0.0</v>
      </c>
      <c r="H705" s="18">
        <v>0.0</v>
      </c>
      <c r="I705" s="18">
        <v>0.0</v>
      </c>
      <c r="J705" s="18">
        <v>0.0</v>
      </c>
      <c r="K705" s="18">
        <v>0.0</v>
      </c>
      <c r="L705" s="18">
        <v>0.0</v>
      </c>
      <c r="M705" s="18">
        <v>0.0</v>
      </c>
      <c r="N705" s="18">
        <v>0.0</v>
      </c>
      <c r="O705" s="18">
        <v>0.0</v>
      </c>
      <c r="P705" s="18">
        <v>0.0</v>
      </c>
      <c r="Q705" s="18">
        <v>0.0</v>
      </c>
      <c r="R705" s="18">
        <v>0.0</v>
      </c>
      <c r="S705" s="18">
        <v>0.0</v>
      </c>
      <c r="T705" s="18">
        <v>0.0</v>
      </c>
      <c r="U705" s="18">
        <v>0.0</v>
      </c>
      <c r="V705" s="18">
        <v>0.0</v>
      </c>
      <c r="W705" s="18">
        <v>0.0</v>
      </c>
      <c r="X705" s="18">
        <v>0.0</v>
      </c>
      <c r="Y705" s="18">
        <v>0.0</v>
      </c>
      <c r="Z705" s="18">
        <v>7.75156</v>
      </c>
      <c r="AA705" s="18">
        <v>11.51921</v>
      </c>
      <c r="AB705" s="18">
        <v>22.39614</v>
      </c>
      <c r="AC705" s="18">
        <v>11.79395</v>
      </c>
      <c r="AD705" s="18">
        <v>0.0</v>
      </c>
      <c r="AE705" s="18">
        <v>0.0</v>
      </c>
      <c r="AF705" s="18">
        <v>0.0</v>
      </c>
      <c r="AG705" s="18">
        <v>0.0</v>
      </c>
      <c r="AH705" s="18">
        <v>6.338031</v>
      </c>
      <c r="AI705" s="18">
        <v>16.69185</v>
      </c>
      <c r="AJ705" s="18">
        <v>24.73162</v>
      </c>
      <c r="AK705" s="18">
        <v>11.38793</v>
      </c>
      <c r="AL705" s="19" t="s">
        <v>58</v>
      </c>
      <c r="AM705" s="19"/>
      <c r="AN705" s="19"/>
      <c r="AO705" s="19"/>
      <c r="AP705" s="19"/>
      <c r="AQ705" s="19"/>
    </row>
    <row r="706" hidden="1">
      <c r="A706" s="22" t="s">
        <v>1813</v>
      </c>
      <c r="B706" s="22" t="s">
        <v>1853</v>
      </c>
      <c r="C706" s="22" t="s">
        <v>1812</v>
      </c>
      <c r="D706" s="22" t="s">
        <v>1854</v>
      </c>
      <c r="E706" s="22" t="s">
        <v>60</v>
      </c>
      <c r="F706" s="18">
        <v>0.0</v>
      </c>
      <c r="G706" s="18">
        <v>0.0</v>
      </c>
      <c r="H706" s="18">
        <v>0.0</v>
      </c>
      <c r="I706" s="18">
        <v>0.0</v>
      </c>
      <c r="J706" s="18">
        <v>0.0</v>
      </c>
      <c r="K706" s="18">
        <v>0.0</v>
      </c>
      <c r="L706" s="18">
        <v>0.342857</v>
      </c>
      <c r="M706" s="18">
        <v>0.0</v>
      </c>
      <c r="N706" s="18">
        <v>0.0</v>
      </c>
      <c r="O706" s="18">
        <v>0.0</v>
      </c>
      <c r="P706" s="18">
        <v>0.0</v>
      </c>
      <c r="Q706" s="18">
        <v>0.0</v>
      </c>
      <c r="R706" s="18">
        <v>0.0</v>
      </c>
      <c r="S706" s="18">
        <v>0.0</v>
      </c>
      <c r="T706" s="18">
        <v>0.0</v>
      </c>
      <c r="U706" s="18">
        <v>0.0</v>
      </c>
      <c r="V706" s="18">
        <v>0.0</v>
      </c>
      <c r="W706" s="18">
        <v>0.0</v>
      </c>
      <c r="X706" s="18">
        <v>0.0</v>
      </c>
      <c r="Y706" s="18">
        <v>0.0</v>
      </c>
      <c r="Z706" s="18">
        <v>0.0</v>
      </c>
      <c r="AA706" s="18">
        <v>0.5</v>
      </c>
      <c r="AB706" s="18">
        <v>0.055556</v>
      </c>
      <c r="AC706" s="18">
        <v>0.0</v>
      </c>
      <c r="AD706" s="18">
        <v>1.363137</v>
      </c>
      <c r="AE706" s="18">
        <v>2.771641</v>
      </c>
      <c r="AF706" s="18">
        <v>3.601276</v>
      </c>
      <c r="AG706" s="18">
        <v>2.685376</v>
      </c>
      <c r="AH706" s="18">
        <v>1.047933</v>
      </c>
      <c r="AI706" s="18">
        <v>8.263598</v>
      </c>
      <c r="AJ706" s="18">
        <v>9.7295</v>
      </c>
      <c r="AK706" s="18">
        <v>6.074441</v>
      </c>
      <c r="AL706" s="19" t="s">
        <v>58</v>
      </c>
      <c r="AM706" s="19"/>
      <c r="AN706" s="19"/>
      <c r="AO706" s="19"/>
      <c r="AP706" s="19"/>
      <c r="AQ706" s="19"/>
    </row>
    <row r="707" hidden="1">
      <c r="A707" s="22" t="s">
        <v>1814</v>
      </c>
      <c r="B707" s="22" t="s">
        <v>1855</v>
      </c>
      <c r="C707" s="22" t="s">
        <v>1812</v>
      </c>
      <c r="D707" s="22" t="s">
        <v>1854</v>
      </c>
      <c r="E707" s="20">
        <v>46300.0</v>
      </c>
      <c r="F707" s="18">
        <v>1.0</v>
      </c>
      <c r="G707" s="18">
        <v>0.0</v>
      </c>
      <c r="H707" s="18">
        <v>348.0</v>
      </c>
      <c r="I707" s="18">
        <v>0.0</v>
      </c>
      <c r="J707" s="18">
        <v>0.428571</v>
      </c>
      <c r="K707" s="18">
        <v>0.5</v>
      </c>
      <c r="L707" s="18">
        <v>0.433898</v>
      </c>
      <c r="M707" s="18">
        <v>0.5</v>
      </c>
      <c r="N707" s="18">
        <v>1.0</v>
      </c>
      <c r="O707" s="18">
        <v>0.5</v>
      </c>
      <c r="P707" s="18">
        <v>0.5</v>
      </c>
      <c r="Q707" s="18">
        <v>0.5</v>
      </c>
      <c r="R707" s="18">
        <v>0.5</v>
      </c>
      <c r="S707" s="18">
        <v>0.5</v>
      </c>
      <c r="T707" s="18">
        <v>0.5</v>
      </c>
      <c r="U707" s="18">
        <v>0.5</v>
      </c>
      <c r="V707" s="18">
        <v>0.5</v>
      </c>
      <c r="W707" s="18">
        <v>0.5</v>
      </c>
      <c r="X707" s="18">
        <v>0.5</v>
      </c>
      <c r="Y707" s="18">
        <v>0.5</v>
      </c>
      <c r="Z707" s="18">
        <v>0.0</v>
      </c>
      <c r="AA707" s="18">
        <v>0.5</v>
      </c>
      <c r="AB707" s="18">
        <v>0.055556</v>
      </c>
      <c r="AC707" s="18">
        <v>0.0</v>
      </c>
      <c r="AD707" s="18">
        <v>8.699537</v>
      </c>
      <c r="AE707" s="18">
        <v>11.20822</v>
      </c>
      <c r="AF707" s="18">
        <v>16.37755</v>
      </c>
      <c r="AG707" s="18">
        <v>10.58774</v>
      </c>
      <c r="AH707" s="18">
        <v>1.047933</v>
      </c>
      <c r="AI707" s="18">
        <v>8.263598</v>
      </c>
      <c r="AJ707" s="18">
        <v>9.7295</v>
      </c>
      <c r="AK707" s="18">
        <v>6.074441</v>
      </c>
      <c r="AL707" s="19" t="s">
        <v>58</v>
      </c>
      <c r="AM707" s="19"/>
      <c r="AN707" s="19"/>
      <c r="AO707" s="19"/>
      <c r="AP707" s="19"/>
      <c r="AQ707" s="19"/>
    </row>
    <row r="708" hidden="1">
      <c r="A708" s="22" t="s">
        <v>1816</v>
      </c>
      <c r="B708" s="22" t="s">
        <v>1856</v>
      </c>
      <c r="C708" s="22" t="s">
        <v>1812</v>
      </c>
      <c r="D708" s="22" t="s">
        <v>1854</v>
      </c>
      <c r="E708" s="22" t="s">
        <v>62</v>
      </c>
      <c r="F708" s="18">
        <v>1.0</v>
      </c>
      <c r="G708" s="18">
        <v>1.0</v>
      </c>
      <c r="H708" s="18">
        <v>79.0</v>
      </c>
      <c r="I708" s="18">
        <v>79.0</v>
      </c>
      <c r="J708" s="18">
        <v>0.0</v>
      </c>
      <c r="K708" s="18">
        <v>0.0</v>
      </c>
      <c r="L708" s="18">
        <v>0.0</v>
      </c>
      <c r="M708" s="18">
        <v>0.0</v>
      </c>
      <c r="N708" s="18">
        <v>0.0</v>
      </c>
      <c r="O708" s="18">
        <v>0.0</v>
      </c>
      <c r="P708" s="18">
        <v>0.0</v>
      </c>
      <c r="Q708" s="18">
        <v>0.0</v>
      </c>
      <c r="R708" s="18">
        <v>0.0</v>
      </c>
      <c r="S708" s="18">
        <v>0.0</v>
      </c>
      <c r="T708" s="18">
        <v>0.0</v>
      </c>
      <c r="U708" s="18">
        <v>0.0</v>
      </c>
      <c r="V708" s="18">
        <v>0.0</v>
      </c>
      <c r="W708" s="18">
        <v>0.0</v>
      </c>
      <c r="X708" s="18">
        <v>0.0</v>
      </c>
      <c r="Y708" s="18">
        <v>0.0</v>
      </c>
      <c r="Z708" s="18">
        <v>0.0</v>
      </c>
      <c r="AA708" s="18">
        <v>0.5</v>
      </c>
      <c r="AB708" s="18">
        <v>0.055556</v>
      </c>
      <c r="AC708" s="18">
        <v>0.0</v>
      </c>
      <c r="AD708" s="18">
        <v>0.0</v>
      </c>
      <c r="AE708" s="18">
        <v>0.0</v>
      </c>
      <c r="AF708" s="18">
        <v>0.0</v>
      </c>
      <c r="AG708" s="18">
        <v>0.0</v>
      </c>
      <c r="AH708" s="18">
        <v>1.047933</v>
      </c>
      <c r="AI708" s="18">
        <v>8.263598</v>
      </c>
      <c r="AJ708" s="18">
        <v>9.7295</v>
      </c>
      <c r="AK708" s="18">
        <v>6.074441</v>
      </c>
      <c r="AL708" s="19" t="s">
        <v>58</v>
      </c>
      <c r="AM708" s="19"/>
      <c r="AN708" s="19"/>
      <c r="AO708" s="19"/>
      <c r="AP708" s="19"/>
      <c r="AQ708" s="19"/>
    </row>
    <row r="709" hidden="1">
      <c r="A709" s="22" t="s">
        <v>589</v>
      </c>
      <c r="B709" s="22" t="s">
        <v>611</v>
      </c>
      <c r="C709" s="22" t="s">
        <v>591</v>
      </c>
      <c r="D709" s="22" t="s">
        <v>612</v>
      </c>
      <c r="E709" s="22" t="s">
        <v>88</v>
      </c>
      <c r="F709" s="18">
        <v>1.0</v>
      </c>
      <c r="G709" s="18">
        <v>0.0</v>
      </c>
      <c r="H709" s="18">
        <v>12.0</v>
      </c>
      <c r="I709" s="18">
        <v>0.0</v>
      </c>
      <c r="J709" s="18">
        <v>1.0</v>
      </c>
      <c r="K709" s="18">
        <v>1.819935</v>
      </c>
      <c r="L709" s="18">
        <v>1.312171</v>
      </c>
      <c r="M709" s="18">
        <v>1.333333</v>
      </c>
      <c r="N709" s="18">
        <v>0.732627</v>
      </c>
      <c r="O709" s="18">
        <v>0.0</v>
      </c>
      <c r="P709" s="18">
        <v>0.0</v>
      </c>
      <c r="Q709" s="18">
        <v>0.0</v>
      </c>
      <c r="R709" s="18">
        <v>0.486601</v>
      </c>
      <c r="S709" s="18">
        <v>0.486601</v>
      </c>
      <c r="T709" s="18">
        <v>0.486601</v>
      </c>
      <c r="U709" s="18">
        <v>0.486601</v>
      </c>
      <c r="V709" s="18">
        <v>0.486601</v>
      </c>
      <c r="W709" s="18">
        <v>1.333333</v>
      </c>
      <c r="X709" s="18">
        <v>1.333333</v>
      </c>
      <c r="Y709" s="18">
        <v>0.454984</v>
      </c>
      <c r="Z709" s="18">
        <v>1.256474</v>
      </c>
      <c r="AA709" s="18">
        <v>1.70944</v>
      </c>
      <c r="AB709" s="18">
        <v>2.904613</v>
      </c>
      <c r="AC709" s="18">
        <v>1.156234</v>
      </c>
      <c r="AD709" s="18">
        <v>0.0</v>
      </c>
      <c r="AE709" s="18">
        <v>1.333333</v>
      </c>
      <c r="AF709" s="18">
        <v>6.091017</v>
      </c>
      <c r="AG709" s="18">
        <v>0.0</v>
      </c>
      <c r="AH709" s="18">
        <v>1.658133</v>
      </c>
      <c r="AI709" s="18">
        <v>3.469622</v>
      </c>
      <c r="AJ709" s="18">
        <v>4.544348</v>
      </c>
      <c r="AK709" s="18">
        <v>2.767899</v>
      </c>
      <c r="AL709" s="19" t="s">
        <v>58</v>
      </c>
      <c r="AM709" s="19"/>
      <c r="AN709" s="19"/>
      <c r="AO709" s="19"/>
      <c r="AP709" s="19"/>
      <c r="AQ709" s="19"/>
    </row>
    <row r="710" hidden="1">
      <c r="A710" s="22" t="s">
        <v>601</v>
      </c>
      <c r="B710" s="22" t="s">
        <v>613</v>
      </c>
      <c r="C710" s="22" t="s">
        <v>591</v>
      </c>
      <c r="D710" s="22" t="s">
        <v>612</v>
      </c>
      <c r="E710" s="17">
        <v>46310.0</v>
      </c>
      <c r="F710" s="18">
        <v>7.0</v>
      </c>
      <c r="G710" s="18">
        <v>0.0</v>
      </c>
      <c r="H710" s="18">
        <v>2647.0</v>
      </c>
      <c r="I710" s="18">
        <v>0.0</v>
      </c>
      <c r="J710" s="18">
        <v>40.66303</v>
      </c>
      <c r="K710" s="18">
        <v>37.59334</v>
      </c>
      <c r="L710" s="18">
        <v>33.6341</v>
      </c>
      <c r="M710" s="18">
        <v>11.62956</v>
      </c>
      <c r="N710" s="18">
        <v>0.309352</v>
      </c>
      <c r="O710" s="18">
        <v>0.977825</v>
      </c>
      <c r="P710" s="18">
        <v>7.018112</v>
      </c>
      <c r="Q710" s="18">
        <v>7.018112</v>
      </c>
      <c r="R710" s="18">
        <v>7.659807</v>
      </c>
      <c r="S710" s="18">
        <v>10.30803</v>
      </c>
      <c r="T710" s="18">
        <v>0.977825</v>
      </c>
      <c r="U710" s="18">
        <v>7.018112</v>
      </c>
      <c r="V710" s="18">
        <v>7.018112</v>
      </c>
      <c r="W710" s="18">
        <v>7.659807</v>
      </c>
      <c r="X710" s="18">
        <v>10.30803</v>
      </c>
      <c r="Y710" s="18">
        <v>7.518667</v>
      </c>
      <c r="Z710" s="18">
        <v>1.256474</v>
      </c>
      <c r="AA710" s="18">
        <v>1.70944</v>
      </c>
      <c r="AB710" s="18">
        <v>2.904613</v>
      </c>
      <c r="AC710" s="18">
        <v>1.156234</v>
      </c>
      <c r="AD710" s="18">
        <v>7.186134</v>
      </c>
      <c r="AE710" s="18">
        <v>7.421212</v>
      </c>
      <c r="AF710" s="18">
        <v>7.789098</v>
      </c>
      <c r="AG710" s="18">
        <v>7.518667</v>
      </c>
      <c r="AH710" s="18">
        <v>1.658133</v>
      </c>
      <c r="AI710" s="18">
        <v>3.469622</v>
      </c>
      <c r="AJ710" s="18">
        <v>4.544348</v>
      </c>
      <c r="AK710" s="18">
        <v>2.767899</v>
      </c>
      <c r="AL710" s="19" t="s">
        <v>58</v>
      </c>
      <c r="AM710" s="19"/>
      <c r="AN710" s="19"/>
      <c r="AO710" s="19"/>
      <c r="AP710" s="19"/>
      <c r="AQ710" s="19"/>
    </row>
    <row r="711" hidden="1">
      <c r="A711" s="22" t="s">
        <v>593</v>
      </c>
      <c r="B711" s="22" t="s">
        <v>614</v>
      </c>
      <c r="C711" s="22" t="s">
        <v>591</v>
      </c>
      <c r="D711" s="22" t="s">
        <v>612</v>
      </c>
      <c r="E711" s="22" t="s">
        <v>72</v>
      </c>
      <c r="F711" s="18">
        <v>15.0</v>
      </c>
      <c r="G711" s="18">
        <v>1.0</v>
      </c>
      <c r="H711" s="18">
        <v>3949.0</v>
      </c>
      <c r="I711" s="18">
        <v>2.0</v>
      </c>
      <c r="J711" s="18">
        <v>24.3881</v>
      </c>
      <c r="K711" s="18">
        <v>24.91109</v>
      </c>
      <c r="L711" s="18">
        <v>24.51758</v>
      </c>
      <c r="M711" s="18">
        <v>9.149673</v>
      </c>
      <c r="N711" s="18">
        <v>0.367293</v>
      </c>
      <c r="O711" s="18">
        <v>1.041379</v>
      </c>
      <c r="P711" s="18">
        <v>1.418555</v>
      </c>
      <c r="Q711" s="18">
        <v>1.70944</v>
      </c>
      <c r="R711" s="18">
        <v>2.635367</v>
      </c>
      <c r="S711" s="18">
        <v>3.518115</v>
      </c>
      <c r="T711" s="18">
        <v>1.041379</v>
      </c>
      <c r="U711" s="18">
        <v>1.418555</v>
      </c>
      <c r="V711" s="18">
        <v>1.70944</v>
      </c>
      <c r="W711" s="18">
        <v>2.635367</v>
      </c>
      <c r="X711" s="18">
        <v>3.518115</v>
      </c>
      <c r="Y711" s="18">
        <v>2.767899</v>
      </c>
      <c r="Z711" s="18">
        <v>1.256474</v>
      </c>
      <c r="AA711" s="18">
        <v>1.70944</v>
      </c>
      <c r="AB711" s="18">
        <v>2.904613</v>
      </c>
      <c r="AC711" s="18">
        <v>1.156234</v>
      </c>
      <c r="AD711" s="18">
        <v>3.518115</v>
      </c>
      <c r="AE711" s="18">
        <v>3.530595</v>
      </c>
      <c r="AF711" s="18">
        <v>5.3895</v>
      </c>
      <c r="AG711" s="18">
        <v>5.47548</v>
      </c>
      <c r="AH711" s="18">
        <v>1.658133</v>
      </c>
      <c r="AI711" s="18">
        <v>3.469622</v>
      </c>
      <c r="AJ711" s="18">
        <v>4.544348</v>
      </c>
      <c r="AK711" s="18">
        <v>2.767899</v>
      </c>
      <c r="AL711" s="19" t="s">
        <v>58</v>
      </c>
      <c r="AM711" s="19"/>
      <c r="AN711" s="19"/>
      <c r="AO711" s="19"/>
      <c r="AP711" s="19"/>
      <c r="AQ711" s="19"/>
    </row>
    <row r="712" hidden="1">
      <c r="A712" s="22" t="s">
        <v>605</v>
      </c>
      <c r="B712" s="22" t="s">
        <v>615</v>
      </c>
      <c r="C712" s="22" t="s">
        <v>591</v>
      </c>
      <c r="D712" s="22" t="s">
        <v>612</v>
      </c>
      <c r="E712" s="22" t="s">
        <v>75</v>
      </c>
      <c r="F712" s="18">
        <v>10.0</v>
      </c>
      <c r="G712" s="18">
        <v>2.0</v>
      </c>
      <c r="H712" s="18">
        <v>3992.0</v>
      </c>
      <c r="I712" s="18">
        <v>17.0</v>
      </c>
      <c r="J712" s="18">
        <v>52.58707</v>
      </c>
      <c r="K712" s="18">
        <v>50.76005</v>
      </c>
      <c r="L712" s="18">
        <v>45.01021</v>
      </c>
      <c r="M712" s="18">
        <v>32.80264</v>
      </c>
      <c r="N712" s="18">
        <v>0.646229</v>
      </c>
      <c r="O712" s="18">
        <v>0.853114</v>
      </c>
      <c r="P712" s="18">
        <v>3.214279</v>
      </c>
      <c r="Q712" s="18">
        <v>3.214279</v>
      </c>
      <c r="R712" s="18">
        <v>7.465744</v>
      </c>
      <c r="S712" s="18">
        <v>15.56539</v>
      </c>
      <c r="T712" s="18">
        <v>0.853114</v>
      </c>
      <c r="U712" s="18">
        <v>3.214279</v>
      </c>
      <c r="V712" s="18">
        <v>3.214279</v>
      </c>
      <c r="W712" s="18">
        <v>7.465744</v>
      </c>
      <c r="X712" s="18">
        <v>15.56539</v>
      </c>
      <c r="Y712" s="18">
        <v>8.460008</v>
      </c>
      <c r="Z712" s="18">
        <v>1.256474</v>
      </c>
      <c r="AA712" s="18">
        <v>1.70944</v>
      </c>
      <c r="AB712" s="18">
        <v>2.904613</v>
      </c>
      <c r="AC712" s="18">
        <v>1.156234</v>
      </c>
      <c r="AD712" s="18">
        <v>4.980609</v>
      </c>
      <c r="AE712" s="18">
        <v>5.216669</v>
      </c>
      <c r="AF712" s="18">
        <v>8.205997</v>
      </c>
      <c r="AG712" s="18">
        <v>4.108461</v>
      </c>
      <c r="AH712" s="18">
        <v>1.658133</v>
      </c>
      <c r="AI712" s="18">
        <v>3.469622</v>
      </c>
      <c r="AJ712" s="18">
        <v>4.544348</v>
      </c>
      <c r="AK712" s="18">
        <v>2.767899</v>
      </c>
      <c r="AL712" s="19" t="s">
        <v>58</v>
      </c>
      <c r="AM712" s="19"/>
      <c r="AN712" s="19"/>
      <c r="AO712" s="19"/>
      <c r="AP712" s="19"/>
      <c r="AQ712" s="19"/>
    </row>
    <row r="713" hidden="1">
      <c r="A713" s="22" t="s">
        <v>595</v>
      </c>
      <c r="B713" s="22" t="s">
        <v>616</v>
      </c>
      <c r="C713" s="22" t="s">
        <v>591</v>
      </c>
      <c r="D713" s="22" t="s">
        <v>612</v>
      </c>
      <c r="E713" s="22" t="s">
        <v>60</v>
      </c>
      <c r="F713" s="18">
        <v>21.0</v>
      </c>
      <c r="G713" s="18">
        <v>1.0</v>
      </c>
      <c r="H713" s="18">
        <v>3339.0</v>
      </c>
      <c r="I713" s="18">
        <v>2.0</v>
      </c>
      <c r="J713" s="18">
        <v>13.00952</v>
      </c>
      <c r="K713" s="18">
        <v>12.71857</v>
      </c>
      <c r="L713" s="18">
        <v>12.30265</v>
      </c>
      <c r="M713" s="18">
        <v>4.808108</v>
      </c>
      <c r="N713" s="18">
        <v>0.378038</v>
      </c>
      <c r="O713" s="18">
        <v>0.7625</v>
      </c>
      <c r="P713" s="18">
        <v>0.874824</v>
      </c>
      <c r="Q713" s="18">
        <v>1.005599</v>
      </c>
      <c r="R713" s="18">
        <v>1.157236</v>
      </c>
      <c r="S713" s="18">
        <v>1.256474</v>
      </c>
      <c r="T713" s="18">
        <v>0.7625</v>
      </c>
      <c r="U713" s="18">
        <v>0.874824</v>
      </c>
      <c r="V713" s="18">
        <v>1.005599</v>
      </c>
      <c r="W713" s="18">
        <v>1.157236</v>
      </c>
      <c r="X713" s="18">
        <v>1.256474</v>
      </c>
      <c r="Y713" s="18">
        <v>1.156234</v>
      </c>
      <c r="Z713" s="18">
        <v>1.256474</v>
      </c>
      <c r="AA713" s="18">
        <v>1.70944</v>
      </c>
      <c r="AB713" s="18">
        <v>2.904613</v>
      </c>
      <c r="AC713" s="18">
        <v>1.156234</v>
      </c>
      <c r="AD713" s="18">
        <v>1.568446</v>
      </c>
      <c r="AE713" s="18">
        <v>1.879126</v>
      </c>
      <c r="AF713" s="18">
        <v>3.973122</v>
      </c>
      <c r="AG713" s="18">
        <v>2.080769</v>
      </c>
      <c r="AH713" s="18">
        <v>1.658133</v>
      </c>
      <c r="AI713" s="18">
        <v>3.469622</v>
      </c>
      <c r="AJ713" s="18">
        <v>4.544348</v>
      </c>
      <c r="AK713" s="18">
        <v>2.767899</v>
      </c>
      <c r="AL713" s="19" t="s">
        <v>58</v>
      </c>
      <c r="AM713" s="19"/>
      <c r="AN713" s="19"/>
      <c r="AO713" s="19"/>
      <c r="AP713" s="19"/>
      <c r="AQ713" s="19"/>
    </row>
    <row r="714" hidden="1">
      <c r="A714" s="22" t="s">
        <v>597</v>
      </c>
      <c r="B714" s="22" t="s">
        <v>617</v>
      </c>
      <c r="C714" s="22" t="s">
        <v>591</v>
      </c>
      <c r="D714" s="22" t="s">
        <v>612</v>
      </c>
      <c r="E714" s="20">
        <v>46300.0</v>
      </c>
      <c r="F714" s="18">
        <v>2.0</v>
      </c>
      <c r="G714" s="18">
        <v>0.0</v>
      </c>
      <c r="H714" s="18">
        <v>606.0</v>
      </c>
      <c r="I714" s="18">
        <v>0.0</v>
      </c>
      <c r="J714" s="18">
        <v>0.0</v>
      </c>
      <c r="K714" s="18">
        <v>0.0</v>
      </c>
      <c r="L714" s="18">
        <v>0.0</v>
      </c>
      <c r="M714" s="18">
        <v>0.0</v>
      </c>
      <c r="N714" s="18">
        <v>0.0</v>
      </c>
      <c r="O714" s="18">
        <v>0.0</v>
      </c>
      <c r="P714" s="18">
        <v>0.0</v>
      </c>
      <c r="Q714" s="18">
        <v>0.0</v>
      </c>
      <c r="R714" s="18">
        <v>0.0</v>
      </c>
      <c r="S714" s="18">
        <v>0.0</v>
      </c>
      <c r="T714" s="18">
        <v>0.0</v>
      </c>
      <c r="U714" s="18">
        <v>0.0</v>
      </c>
      <c r="V714" s="18">
        <v>0.0</v>
      </c>
      <c r="W714" s="18">
        <v>0.0</v>
      </c>
      <c r="X714" s="18">
        <v>0.0</v>
      </c>
      <c r="Y714" s="18">
        <v>0.0</v>
      </c>
      <c r="Z714" s="18">
        <v>1.256474</v>
      </c>
      <c r="AA714" s="18">
        <v>1.70944</v>
      </c>
      <c r="AB714" s="18">
        <v>2.904613</v>
      </c>
      <c r="AC714" s="18">
        <v>1.156234</v>
      </c>
      <c r="AD714" s="18">
        <v>0.0</v>
      </c>
      <c r="AE714" s="18">
        <v>6.364411</v>
      </c>
      <c r="AF714" s="18">
        <v>3.508501</v>
      </c>
      <c r="AG714" s="18">
        <v>2.287059</v>
      </c>
      <c r="AH714" s="18">
        <v>1.658133</v>
      </c>
      <c r="AI714" s="18">
        <v>3.469622</v>
      </c>
      <c r="AJ714" s="18">
        <v>4.544348</v>
      </c>
      <c r="AK714" s="18">
        <v>2.767899</v>
      </c>
      <c r="AL714" s="19" t="s">
        <v>58</v>
      </c>
      <c r="AM714" s="19"/>
      <c r="AN714" s="19"/>
      <c r="AO714" s="19"/>
      <c r="AP714" s="19"/>
      <c r="AQ714" s="19"/>
    </row>
    <row r="715" hidden="1">
      <c r="A715" s="22" t="s">
        <v>599</v>
      </c>
      <c r="B715" s="22" t="s">
        <v>618</v>
      </c>
      <c r="C715" s="22" t="s">
        <v>591</v>
      </c>
      <c r="D715" s="22" t="s">
        <v>612</v>
      </c>
      <c r="E715" s="22" t="s">
        <v>62</v>
      </c>
      <c r="F715" s="18">
        <v>2.0</v>
      </c>
      <c r="G715" s="18">
        <v>2.0</v>
      </c>
      <c r="H715" s="18">
        <v>21.0</v>
      </c>
      <c r="I715" s="18">
        <v>21.0</v>
      </c>
      <c r="J715" s="18">
        <v>0.0</v>
      </c>
      <c r="K715" s="18">
        <v>0.0</v>
      </c>
      <c r="L715" s="18">
        <v>0.0</v>
      </c>
      <c r="M715" s="18">
        <v>0.0</v>
      </c>
      <c r="N715" s="18">
        <v>0.0</v>
      </c>
      <c r="O715" s="18">
        <v>0.0</v>
      </c>
      <c r="P715" s="18">
        <v>0.0</v>
      </c>
      <c r="Q715" s="18">
        <v>0.0</v>
      </c>
      <c r="R715" s="18">
        <v>0.0</v>
      </c>
      <c r="S715" s="18">
        <v>0.0</v>
      </c>
      <c r="T715" s="18">
        <v>0.0</v>
      </c>
      <c r="U715" s="18">
        <v>0.0</v>
      </c>
      <c r="V715" s="18">
        <v>0.0</v>
      </c>
      <c r="W715" s="18">
        <v>0.0</v>
      </c>
      <c r="X715" s="18">
        <v>0.0</v>
      </c>
      <c r="Y715" s="18">
        <v>0.0</v>
      </c>
      <c r="Z715" s="18">
        <v>1.256474</v>
      </c>
      <c r="AA715" s="18">
        <v>1.70944</v>
      </c>
      <c r="AB715" s="18">
        <v>2.904613</v>
      </c>
      <c r="AC715" s="18">
        <v>1.156234</v>
      </c>
      <c r="AD715" s="18">
        <v>0.0</v>
      </c>
      <c r="AE715" s="18">
        <v>0.0</v>
      </c>
      <c r="AF715" s="18">
        <v>0.0</v>
      </c>
      <c r="AG715" s="18">
        <v>0.0</v>
      </c>
      <c r="AH715" s="18">
        <v>1.658133</v>
      </c>
      <c r="AI715" s="18">
        <v>3.469622</v>
      </c>
      <c r="AJ715" s="18">
        <v>4.544348</v>
      </c>
      <c r="AK715" s="18">
        <v>2.767899</v>
      </c>
      <c r="AL715" s="19" t="s">
        <v>58</v>
      </c>
      <c r="AM715" s="19"/>
      <c r="AN715" s="19"/>
      <c r="AO715" s="19"/>
      <c r="AP715" s="19"/>
      <c r="AQ715" s="19"/>
    </row>
    <row r="716" hidden="1">
      <c r="A716" s="22" t="s">
        <v>648</v>
      </c>
      <c r="B716" s="22" t="s">
        <v>2102</v>
      </c>
      <c r="C716" s="22" t="s">
        <v>650</v>
      </c>
      <c r="D716" s="22" t="s">
        <v>2103</v>
      </c>
      <c r="E716" s="22" t="s">
        <v>60</v>
      </c>
      <c r="F716" s="18">
        <v>3.0</v>
      </c>
      <c r="G716" s="18">
        <v>3.0</v>
      </c>
      <c r="H716" s="18">
        <v>20.0</v>
      </c>
      <c r="I716" s="18">
        <v>20.0</v>
      </c>
      <c r="J716" s="18">
        <v>0.0</v>
      </c>
      <c r="K716" s="18">
        <v>0.0</v>
      </c>
      <c r="L716" s="18">
        <v>0.0</v>
      </c>
      <c r="M716" s="18">
        <v>0.0</v>
      </c>
      <c r="N716" s="18">
        <v>0.0</v>
      </c>
      <c r="O716" s="18">
        <v>0.0</v>
      </c>
      <c r="P716" s="18">
        <v>0.0</v>
      </c>
      <c r="Q716" s="18">
        <v>0.0</v>
      </c>
      <c r="R716" s="18">
        <v>0.0</v>
      </c>
      <c r="S716" s="18">
        <v>0.0</v>
      </c>
      <c r="T716" s="18">
        <v>0.0</v>
      </c>
      <c r="U716" s="18">
        <v>0.0</v>
      </c>
      <c r="V716" s="18">
        <v>0.0</v>
      </c>
      <c r="W716" s="18">
        <v>0.0</v>
      </c>
      <c r="X716" s="18">
        <v>0.0</v>
      </c>
      <c r="Y716" s="18">
        <v>0.0</v>
      </c>
      <c r="Z716" s="18">
        <v>0.0</v>
      </c>
      <c r="AA716" s="18">
        <v>0.0</v>
      </c>
      <c r="AB716" s="18">
        <v>0.0</v>
      </c>
      <c r="AC716" s="18">
        <v>0.0</v>
      </c>
      <c r="AD716" s="18">
        <v>0.0</v>
      </c>
      <c r="AE716" s="18">
        <v>0.0</v>
      </c>
      <c r="AF716" s="18">
        <v>0.0</v>
      </c>
      <c r="AG716" s="18">
        <v>0.0</v>
      </c>
      <c r="AH716" s="18">
        <v>0.0</v>
      </c>
      <c r="AI716" s="18">
        <v>0.0</v>
      </c>
      <c r="AJ716" s="18">
        <v>0.0</v>
      </c>
      <c r="AK716" s="18">
        <v>0.0</v>
      </c>
      <c r="AL716" s="19" t="s">
        <v>58</v>
      </c>
      <c r="AM716" s="19"/>
      <c r="AN716" s="19"/>
      <c r="AO716" s="19"/>
      <c r="AP716" s="19"/>
      <c r="AQ716" s="19"/>
    </row>
    <row r="717" hidden="1">
      <c r="A717" s="22" t="s">
        <v>654</v>
      </c>
      <c r="B717" s="22" t="s">
        <v>2104</v>
      </c>
      <c r="C717" s="22" t="s">
        <v>650</v>
      </c>
      <c r="D717" s="22" t="s">
        <v>2103</v>
      </c>
      <c r="E717" s="22" t="s">
        <v>62</v>
      </c>
      <c r="F717" s="18">
        <v>1.0</v>
      </c>
      <c r="G717" s="18">
        <v>1.0</v>
      </c>
      <c r="H717" s="18">
        <v>4.0</v>
      </c>
      <c r="I717" s="18">
        <v>4.0</v>
      </c>
      <c r="J717" s="18">
        <v>0.0</v>
      </c>
      <c r="K717" s="18">
        <v>0.0</v>
      </c>
      <c r="L717" s="18">
        <v>0.0</v>
      </c>
      <c r="M717" s="18">
        <v>0.0</v>
      </c>
      <c r="N717" s="18">
        <v>0.0</v>
      </c>
      <c r="O717" s="18">
        <v>0.0</v>
      </c>
      <c r="P717" s="18">
        <v>0.0</v>
      </c>
      <c r="Q717" s="18">
        <v>0.0</v>
      </c>
      <c r="R717" s="18">
        <v>0.0</v>
      </c>
      <c r="S717" s="18">
        <v>0.0</v>
      </c>
      <c r="T717" s="18">
        <v>0.0</v>
      </c>
      <c r="U717" s="18">
        <v>0.0</v>
      </c>
      <c r="V717" s="18">
        <v>0.0</v>
      </c>
      <c r="W717" s="18">
        <v>0.0</v>
      </c>
      <c r="X717" s="18">
        <v>0.0</v>
      </c>
      <c r="Y717" s="18">
        <v>0.0</v>
      </c>
      <c r="Z717" s="18">
        <v>0.0</v>
      </c>
      <c r="AA717" s="18">
        <v>0.0</v>
      </c>
      <c r="AB717" s="18">
        <v>0.0</v>
      </c>
      <c r="AC717" s="18">
        <v>0.0</v>
      </c>
      <c r="AD717" s="18">
        <v>0.0</v>
      </c>
      <c r="AE717" s="18">
        <v>0.0</v>
      </c>
      <c r="AF717" s="18">
        <v>0.0</v>
      </c>
      <c r="AG717" s="18">
        <v>0.0</v>
      </c>
      <c r="AH717" s="18">
        <v>0.0</v>
      </c>
      <c r="AI717" s="18">
        <v>0.0</v>
      </c>
      <c r="AJ717" s="18">
        <v>0.0</v>
      </c>
      <c r="AK717" s="18">
        <v>0.0</v>
      </c>
      <c r="AL717" s="19" t="s">
        <v>58</v>
      </c>
      <c r="AM717" s="19"/>
      <c r="AN717" s="19"/>
      <c r="AO717" s="19"/>
      <c r="AP717" s="19"/>
      <c r="AQ717" s="19"/>
    </row>
    <row r="718" hidden="1">
      <c r="A718" s="22" t="s">
        <v>589</v>
      </c>
      <c r="B718" s="22" t="s">
        <v>619</v>
      </c>
      <c r="C718" s="22" t="s">
        <v>591</v>
      </c>
      <c r="D718" s="22" t="s">
        <v>620</v>
      </c>
      <c r="E718" s="22" t="s">
        <v>88</v>
      </c>
      <c r="F718" s="18">
        <v>4.0</v>
      </c>
      <c r="G718" s="18">
        <v>0.0</v>
      </c>
      <c r="H718" s="18">
        <v>6694.0</v>
      </c>
      <c r="I718" s="18">
        <v>0.0</v>
      </c>
      <c r="J718" s="18">
        <v>62.46254</v>
      </c>
      <c r="K718" s="18">
        <v>65.18125</v>
      </c>
      <c r="L718" s="18">
        <v>65.16788</v>
      </c>
      <c r="M718" s="18">
        <v>65.18125</v>
      </c>
      <c r="N718" s="18">
        <v>1.0</v>
      </c>
      <c r="O718" s="18">
        <v>65.18125</v>
      </c>
      <c r="P718" s="18">
        <v>65.18125</v>
      </c>
      <c r="Q718" s="18">
        <v>65.18125</v>
      </c>
      <c r="R718" s="18">
        <v>65.18125</v>
      </c>
      <c r="S718" s="18">
        <v>65.18125</v>
      </c>
      <c r="T718" s="18">
        <v>65.18125</v>
      </c>
      <c r="U718" s="18">
        <v>65.18125</v>
      </c>
      <c r="V718" s="18">
        <v>65.18125</v>
      </c>
      <c r="W718" s="18">
        <v>65.18125</v>
      </c>
      <c r="X718" s="18">
        <v>65.18125</v>
      </c>
      <c r="Y718" s="18">
        <v>65.18125</v>
      </c>
      <c r="Z718" s="18">
        <v>3.273376</v>
      </c>
      <c r="AA718" s="18">
        <v>4.135116</v>
      </c>
      <c r="AB718" s="18">
        <v>6.504034</v>
      </c>
      <c r="AC718" s="18">
        <v>6.688213</v>
      </c>
      <c r="AD718" s="18">
        <v>0.0</v>
      </c>
      <c r="AE718" s="18">
        <v>1.333333</v>
      </c>
      <c r="AF718" s="18">
        <v>6.091017</v>
      </c>
      <c r="AG718" s="18">
        <v>0.0</v>
      </c>
      <c r="AH718" s="18">
        <v>1.658133</v>
      </c>
      <c r="AI718" s="18">
        <v>3.469622</v>
      </c>
      <c r="AJ718" s="18">
        <v>4.544348</v>
      </c>
      <c r="AK718" s="18">
        <v>2.767899</v>
      </c>
      <c r="AL718" s="19" t="s">
        <v>58</v>
      </c>
      <c r="AM718" s="19"/>
      <c r="AN718" s="19"/>
      <c r="AO718" s="19"/>
      <c r="AP718" s="19"/>
      <c r="AQ718" s="19"/>
    </row>
    <row r="719" hidden="1">
      <c r="A719" s="22" t="s">
        <v>601</v>
      </c>
      <c r="B719" s="22" t="s">
        <v>621</v>
      </c>
      <c r="C719" s="22" t="s">
        <v>591</v>
      </c>
      <c r="D719" s="22" t="s">
        <v>620</v>
      </c>
      <c r="E719" s="17">
        <v>46310.0</v>
      </c>
      <c r="F719" s="18">
        <v>16.0</v>
      </c>
      <c r="G719" s="18">
        <v>1.0</v>
      </c>
      <c r="H719" s="18">
        <v>6804.0</v>
      </c>
      <c r="I719" s="18">
        <v>1.0</v>
      </c>
      <c r="J719" s="18">
        <v>71.0132</v>
      </c>
      <c r="K719" s="18">
        <v>70.03327</v>
      </c>
      <c r="L719" s="18">
        <v>74.68308</v>
      </c>
      <c r="M719" s="18">
        <v>29.27866</v>
      </c>
      <c r="N719" s="18">
        <v>0.418068</v>
      </c>
      <c r="O719" s="18">
        <v>0.0</v>
      </c>
      <c r="P719" s="18">
        <v>2.505967</v>
      </c>
      <c r="Q719" s="18">
        <v>6.077698</v>
      </c>
      <c r="R719" s="18">
        <v>7.449008</v>
      </c>
      <c r="S719" s="18">
        <v>9.251374</v>
      </c>
      <c r="T719" s="18">
        <v>2.505967</v>
      </c>
      <c r="U719" s="18">
        <v>6.077698</v>
      </c>
      <c r="V719" s="18">
        <v>7.421212</v>
      </c>
      <c r="W719" s="18">
        <v>8.049357</v>
      </c>
      <c r="X719" s="18">
        <v>9.251374</v>
      </c>
      <c r="Y719" s="18">
        <v>7.781475</v>
      </c>
      <c r="Z719" s="18">
        <v>3.273376</v>
      </c>
      <c r="AA719" s="18">
        <v>4.135116</v>
      </c>
      <c r="AB719" s="18">
        <v>6.504034</v>
      </c>
      <c r="AC719" s="18">
        <v>6.688213</v>
      </c>
      <c r="AD719" s="18">
        <v>7.186134</v>
      </c>
      <c r="AE719" s="18">
        <v>7.421212</v>
      </c>
      <c r="AF719" s="18">
        <v>7.789098</v>
      </c>
      <c r="AG719" s="18">
        <v>7.518667</v>
      </c>
      <c r="AH719" s="18">
        <v>1.658133</v>
      </c>
      <c r="AI719" s="18">
        <v>3.469622</v>
      </c>
      <c r="AJ719" s="18">
        <v>4.544348</v>
      </c>
      <c r="AK719" s="18">
        <v>2.767899</v>
      </c>
      <c r="AL719" s="19" t="s">
        <v>58</v>
      </c>
      <c r="AM719" s="19"/>
      <c r="AN719" s="19"/>
      <c r="AO719" s="19"/>
      <c r="AP719" s="19"/>
      <c r="AQ719" s="19"/>
    </row>
    <row r="720" hidden="1">
      <c r="A720" s="22" t="s">
        <v>593</v>
      </c>
      <c r="B720" s="22" t="s">
        <v>622</v>
      </c>
      <c r="C720" s="22" t="s">
        <v>591</v>
      </c>
      <c r="D720" s="22" t="s">
        <v>620</v>
      </c>
      <c r="E720" s="22" t="s">
        <v>72</v>
      </c>
      <c r="F720" s="18">
        <v>16.0</v>
      </c>
      <c r="G720" s="18">
        <v>2.0</v>
      </c>
      <c r="H720" s="18">
        <v>6836.0</v>
      </c>
      <c r="I720" s="18">
        <v>113.0</v>
      </c>
      <c r="J720" s="18">
        <v>79.7721</v>
      </c>
      <c r="K720" s="18">
        <v>72.94891</v>
      </c>
      <c r="L720" s="18">
        <v>72.99272</v>
      </c>
      <c r="M720" s="18">
        <v>47.68991</v>
      </c>
      <c r="N720" s="18">
        <v>0.653744</v>
      </c>
      <c r="O720" s="18">
        <v>1.629322</v>
      </c>
      <c r="P720" s="18">
        <v>3.027307</v>
      </c>
      <c r="Q720" s="18">
        <v>3.530595</v>
      </c>
      <c r="R720" s="18">
        <v>5.394517</v>
      </c>
      <c r="S720" s="18">
        <v>11.67726</v>
      </c>
      <c r="T720" s="18">
        <v>1.629322</v>
      </c>
      <c r="U720" s="18">
        <v>3.027307</v>
      </c>
      <c r="V720" s="18">
        <v>3.530595</v>
      </c>
      <c r="W720" s="18">
        <v>5.394517</v>
      </c>
      <c r="X720" s="18">
        <v>11.67726</v>
      </c>
      <c r="Y720" s="18">
        <v>10.42127</v>
      </c>
      <c r="Z720" s="18">
        <v>3.273376</v>
      </c>
      <c r="AA720" s="18">
        <v>4.135116</v>
      </c>
      <c r="AB720" s="18">
        <v>6.504034</v>
      </c>
      <c r="AC720" s="18">
        <v>6.688213</v>
      </c>
      <c r="AD720" s="18">
        <v>3.518115</v>
      </c>
      <c r="AE720" s="18">
        <v>3.530595</v>
      </c>
      <c r="AF720" s="18">
        <v>5.3895</v>
      </c>
      <c r="AG720" s="18">
        <v>5.47548</v>
      </c>
      <c r="AH720" s="18">
        <v>1.658133</v>
      </c>
      <c r="AI720" s="18">
        <v>3.469622</v>
      </c>
      <c r="AJ720" s="18">
        <v>4.544348</v>
      </c>
      <c r="AK720" s="18">
        <v>2.767899</v>
      </c>
      <c r="AL720" s="19" t="s">
        <v>58</v>
      </c>
      <c r="AM720" s="19"/>
      <c r="AN720" s="19"/>
      <c r="AO720" s="19"/>
      <c r="AP720" s="19"/>
      <c r="AQ720" s="19"/>
    </row>
    <row r="721" hidden="1">
      <c r="A721" s="22" t="s">
        <v>605</v>
      </c>
      <c r="B721" s="22" t="s">
        <v>623</v>
      </c>
      <c r="C721" s="22" t="s">
        <v>591</v>
      </c>
      <c r="D721" s="22" t="s">
        <v>620</v>
      </c>
      <c r="E721" s="22" t="s">
        <v>75</v>
      </c>
      <c r="F721" s="18">
        <v>17.0</v>
      </c>
      <c r="G721" s="18">
        <v>0.0</v>
      </c>
      <c r="H721" s="18">
        <v>5021.0</v>
      </c>
      <c r="I721" s="18">
        <v>0.0</v>
      </c>
      <c r="J721" s="18">
        <v>46.55778</v>
      </c>
      <c r="K721" s="18">
        <v>45.19307</v>
      </c>
      <c r="L721" s="18">
        <v>44.80097</v>
      </c>
      <c r="M721" s="18">
        <v>29.11798</v>
      </c>
      <c r="N721" s="18">
        <v>0.644302</v>
      </c>
      <c r="O721" s="18">
        <v>0.0</v>
      </c>
      <c r="P721" s="18">
        <v>2.194226</v>
      </c>
      <c r="Q721" s="18">
        <v>2.211129</v>
      </c>
      <c r="R721" s="18">
        <v>2.405501</v>
      </c>
      <c r="S721" s="18">
        <v>4.461138</v>
      </c>
      <c r="T721" s="18">
        <v>2.194226</v>
      </c>
      <c r="U721" s="18">
        <v>2.211129</v>
      </c>
      <c r="V721" s="18">
        <v>2.374034</v>
      </c>
      <c r="W721" s="18">
        <v>2.429064</v>
      </c>
      <c r="X721" s="18">
        <v>7.502831</v>
      </c>
      <c r="Y721" s="18">
        <v>4.108461</v>
      </c>
      <c r="Z721" s="18">
        <v>3.273376</v>
      </c>
      <c r="AA721" s="18">
        <v>4.135116</v>
      </c>
      <c r="AB721" s="18">
        <v>6.504034</v>
      </c>
      <c r="AC721" s="18">
        <v>6.688213</v>
      </c>
      <c r="AD721" s="18">
        <v>4.980609</v>
      </c>
      <c r="AE721" s="18">
        <v>5.216669</v>
      </c>
      <c r="AF721" s="18">
        <v>8.205997</v>
      </c>
      <c r="AG721" s="18">
        <v>4.108461</v>
      </c>
      <c r="AH721" s="18">
        <v>1.658133</v>
      </c>
      <c r="AI721" s="18">
        <v>3.469622</v>
      </c>
      <c r="AJ721" s="18">
        <v>4.544348</v>
      </c>
      <c r="AK721" s="18">
        <v>2.767899</v>
      </c>
      <c r="AL721" s="19" t="s">
        <v>58</v>
      </c>
      <c r="AM721" s="19"/>
      <c r="AN721" s="19"/>
      <c r="AO721" s="19"/>
      <c r="AP721" s="19"/>
      <c r="AQ721" s="19"/>
    </row>
    <row r="722" hidden="1">
      <c r="A722" s="22" t="s">
        <v>595</v>
      </c>
      <c r="B722" s="22" t="s">
        <v>624</v>
      </c>
      <c r="C722" s="22" t="s">
        <v>591</v>
      </c>
      <c r="D722" s="22" t="s">
        <v>620</v>
      </c>
      <c r="E722" s="22" t="s">
        <v>60</v>
      </c>
      <c r="F722" s="18">
        <v>62.0</v>
      </c>
      <c r="G722" s="18">
        <v>4.0</v>
      </c>
      <c r="H722" s="18">
        <v>21144.0</v>
      </c>
      <c r="I722" s="18">
        <v>169.0</v>
      </c>
      <c r="J722" s="18">
        <v>271.6555</v>
      </c>
      <c r="K722" s="18">
        <v>259.9096</v>
      </c>
      <c r="L722" s="18">
        <v>243.6786</v>
      </c>
      <c r="M722" s="18">
        <v>165.6651</v>
      </c>
      <c r="N722" s="18">
        <v>0.637395</v>
      </c>
      <c r="O722" s="18">
        <v>0.783251</v>
      </c>
      <c r="P722" s="18">
        <v>1.037246</v>
      </c>
      <c r="Q722" s="18">
        <v>1.326811</v>
      </c>
      <c r="R722" s="18">
        <v>3.293502</v>
      </c>
      <c r="S722" s="18">
        <v>5.096767</v>
      </c>
      <c r="T722" s="18">
        <v>0.853457</v>
      </c>
      <c r="U722" s="18">
        <v>1.037246</v>
      </c>
      <c r="V722" s="18">
        <v>1.521795</v>
      </c>
      <c r="W722" s="18">
        <v>3.525093</v>
      </c>
      <c r="X722" s="18">
        <v>5.096767</v>
      </c>
      <c r="Y722" s="18">
        <v>5.775769</v>
      </c>
      <c r="Z722" s="18">
        <v>3.273376</v>
      </c>
      <c r="AA722" s="18">
        <v>4.135116</v>
      </c>
      <c r="AB722" s="18">
        <v>6.504034</v>
      </c>
      <c r="AC722" s="18">
        <v>6.688213</v>
      </c>
      <c r="AD722" s="18">
        <v>1.568446</v>
      </c>
      <c r="AE722" s="18">
        <v>1.879126</v>
      </c>
      <c r="AF722" s="18">
        <v>3.973122</v>
      </c>
      <c r="AG722" s="18">
        <v>2.080769</v>
      </c>
      <c r="AH722" s="18">
        <v>1.658133</v>
      </c>
      <c r="AI722" s="18">
        <v>3.469622</v>
      </c>
      <c r="AJ722" s="18">
        <v>4.544348</v>
      </c>
      <c r="AK722" s="18">
        <v>2.767899</v>
      </c>
      <c r="AL722" s="19" t="s">
        <v>58</v>
      </c>
      <c r="AM722" s="19"/>
      <c r="AN722" s="19"/>
      <c r="AO722" s="19"/>
      <c r="AP722" s="19"/>
      <c r="AQ722" s="19"/>
    </row>
    <row r="723" hidden="1">
      <c r="A723" s="22" t="s">
        <v>597</v>
      </c>
      <c r="B723" s="22" t="s">
        <v>625</v>
      </c>
      <c r="C723" s="22" t="s">
        <v>591</v>
      </c>
      <c r="D723" s="22" t="s">
        <v>620</v>
      </c>
      <c r="E723" s="17">
        <v>46300.0</v>
      </c>
      <c r="F723" s="18">
        <v>6.0</v>
      </c>
      <c r="G723" s="18">
        <v>0.0</v>
      </c>
      <c r="H723" s="18">
        <v>1592.0</v>
      </c>
      <c r="I723" s="18">
        <v>0.0</v>
      </c>
      <c r="J723" s="18">
        <v>19.00229</v>
      </c>
      <c r="K723" s="18">
        <v>20.06464</v>
      </c>
      <c r="L723" s="18">
        <v>19.52573</v>
      </c>
      <c r="M723" s="18">
        <v>20.06464</v>
      </c>
      <c r="N723" s="18">
        <v>1.0</v>
      </c>
      <c r="O723" s="18">
        <v>0.0</v>
      </c>
      <c r="P723" s="18">
        <v>0.0</v>
      </c>
      <c r="Q723" s="18">
        <v>0.0</v>
      </c>
      <c r="R723" s="18">
        <v>0.0</v>
      </c>
      <c r="S723" s="18">
        <v>20.06464</v>
      </c>
      <c r="T723" s="18">
        <v>20.06464</v>
      </c>
      <c r="U723" s="18">
        <v>20.06464</v>
      </c>
      <c r="V723" s="18">
        <v>20.06464</v>
      </c>
      <c r="W723" s="18">
        <v>20.06464</v>
      </c>
      <c r="X723" s="18">
        <v>20.06464</v>
      </c>
      <c r="Y723" s="18">
        <v>6.688213</v>
      </c>
      <c r="Z723" s="18">
        <v>3.273376</v>
      </c>
      <c r="AA723" s="18">
        <v>4.135116</v>
      </c>
      <c r="AB723" s="18">
        <v>6.504034</v>
      </c>
      <c r="AC723" s="18">
        <v>6.688213</v>
      </c>
      <c r="AD723" s="18">
        <v>0.0</v>
      </c>
      <c r="AE723" s="18">
        <v>6.364411</v>
      </c>
      <c r="AF723" s="18">
        <v>3.508501</v>
      </c>
      <c r="AG723" s="18">
        <v>2.287059</v>
      </c>
      <c r="AH723" s="18">
        <v>1.658133</v>
      </c>
      <c r="AI723" s="18">
        <v>3.469622</v>
      </c>
      <c r="AJ723" s="18">
        <v>4.544348</v>
      </c>
      <c r="AK723" s="18">
        <v>2.767899</v>
      </c>
      <c r="AL723" s="19" t="s">
        <v>58</v>
      </c>
      <c r="AM723" s="19"/>
      <c r="AN723" s="19"/>
      <c r="AO723" s="19"/>
      <c r="AP723" s="19"/>
      <c r="AQ723" s="19"/>
    </row>
    <row r="724" hidden="1">
      <c r="A724" s="22" t="s">
        <v>599</v>
      </c>
      <c r="B724" s="22" t="s">
        <v>626</v>
      </c>
      <c r="C724" s="22" t="s">
        <v>591</v>
      </c>
      <c r="D724" s="22" t="s">
        <v>620</v>
      </c>
      <c r="E724" s="22" t="s">
        <v>62</v>
      </c>
      <c r="F724" s="18">
        <v>6.0</v>
      </c>
      <c r="G724" s="18">
        <v>6.0</v>
      </c>
      <c r="H724" s="18">
        <v>162.0</v>
      </c>
      <c r="I724" s="18">
        <v>162.0</v>
      </c>
      <c r="J724" s="18">
        <v>0.0</v>
      </c>
      <c r="K724" s="18">
        <v>0.0</v>
      </c>
      <c r="L724" s="18">
        <v>0.0</v>
      </c>
      <c r="M724" s="18">
        <v>0.0</v>
      </c>
      <c r="N724" s="18">
        <v>0.0</v>
      </c>
      <c r="O724" s="18">
        <v>0.0</v>
      </c>
      <c r="P724" s="18">
        <v>0.0</v>
      </c>
      <c r="Q724" s="18">
        <v>0.0</v>
      </c>
      <c r="R724" s="18">
        <v>0.0</v>
      </c>
      <c r="S724" s="18">
        <v>0.0</v>
      </c>
      <c r="T724" s="18">
        <v>0.0</v>
      </c>
      <c r="U724" s="18">
        <v>0.0</v>
      </c>
      <c r="V724" s="18">
        <v>0.0</v>
      </c>
      <c r="W724" s="18">
        <v>0.0</v>
      </c>
      <c r="X724" s="18">
        <v>0.0</v>
      </c>
      <c r="Y724" s="18">
        <v>0.0</v>
      </c>
      <c r="Z724" s="18">
        <v>3.273376</v>
      </c>
      <c r="AA724" s="18">
        <v>4.135116</v>
      </c>
      <c r="AB724" s="18">
        <v>6.504034</v>
      </c>
      <c r="AC724" s="18">
        <v>6.688213</v>
      </c>
      <c r="AD724" s="18">
        <v>0.0</v>
      </c>
      <c r="AE724" s="18">
        <v>0.0</v>
      </c>
      <c r="AF724" s="18">
        <v>0.0</v>
      </c>
      <c r="AG724" s="18">
        <v>0.0</v>
      </c>
      <c r="AH724" s="18">
        <v>1.658133</v>
      </c>
      <c r="AI724" s="18">
        <v>3.469622</v>
      </c>
      <c r="AJ724" s="18">
        <v>4.544348</v>
      </c>
      <c r="AK724" s="18">
        <v>2.767899</v>
      </c>
      <c r="AL724" s="19" t="s">
        <v>58</v>
      </c>
      <c r="AM724" s="19"/>
      <c r="AN724" s="19"/>
      <c r="AO724" s="19"/>
      <c r="AP724" s="19"/>
      <c r="AQ724" s="19"/>
    </row>
    <row r="725" hidden="1">
      <c r="A725" s="22" t="s">
        <v>1464</v>
      </c>
      <c r="B725" s="22" t="s">
        <v>1469</v>
      </c>
      <c r="C725" s="22" t="s">
        <v>1462</v>
      </c>
      <c r="D725" s="22" t="s">
        <v>1470</v>
      </c>
      <c r="E725" s="22" t="s">
        <v>62</v>
      </c>
      <c r="F725" s="18">
        <v>0.0</v>
      </c>
      <c r="G725" s="18">
        <v>0.0</v>
      </c>
      <c r="H725" s="18">
        <v>0.0</v>
      </c>
      <c r="I725" s="18">
        <v>0.0</v>
      </c>
      <c r="J725" s="18">
        <v>0.0</v>
      </c>
      <c r="K725" s="18">
        <v>0.0</v>
      </c>
      <c r="L725" s="18">
        <v>0.0</v>
      </c>
      <c r="M725" s="18">
        <v>0.0</v>
      </c>
      <c r="N725" s="18">
        <v>0.0</v>
      </c>
      <c r="O725" s="18">
        <v>0.0</v>
      </c>
      <c r="P725" s="18">
        <v>0.0</v>
      </c>
      <c r="Q725" s="18">
        <v>0.0</v>
      </c>
      <c r="R725" s="18">
        <v>0.0</v>
      </c>
      <c r="S725" s="18">
        <v>0.0</v>
      </c>
      <c r="T725" s="18">
        <v>0.0</v>
      </c>
      <c r="U725" s="18">
        <v>0.0</v>
      </c>
      <c r="V725" s="18">
        <v>0.0</v>
      </c>
      <c r="W725" s="18">
        <v>0.0</v>
      </c>
      <c r="X725" s="18">
        <v>0.0</v>
      </c>
      <c r="Y725" s="18">
        <v>0.0</v>
      </c>
      <c r="Z725" s="18">
        <v>0.0</v>
      </c>
      <c r="AA725" s="18">
        <v>0.0</v>
      </c>
      <c r="AB725" s="18">
        <v>0.0</v>
      </c>
      <c r="AC725" s="18">
        <v>0.0</v>
      </c>
      <c r="AD725" s="18">
        <v>0.0</v>
      </c>
      <c r="AE725" s="18">
        <v>0.0</v>
      </c>
      <c r="AF725" s="18">
        <v>0.0</v>
      </c>
      <c r="AG725" s="18">
        <v>0.0</v>
      </c>
      <c r="AH725" s="18">
        <v>0.0</v>
      </c>
      <c r="AI725" s="18">
        <v>0.0</v>
      </c>
      <c r="AJ725" s="18">
        <v>0.0</v>
      </c>
      <c r="AK725" s="18">
        <v>0.0</v>
      </c>
      <c r="AL725" s="19" t="s">
        <v>58</v>
      </c>
      <c r="AM725" s="19"/>
      <c r="AN725" s="19"/>
      <c r="AO725" s="19"/>
      <c r="AP725" s="19"/>
      <c r="AQ725" s="19"/>
    </row>
    <row r="726" hidden="1">
      <c r="A726" s="22" t="s">
        <v>1817</v>
      </c>
      <c r="B726" s="22" t="s">
        <v>1857</v>
      </c>
      <c r="C726" s="22" t="s">
        <v>1812</v>
      </c>
      <c r="D726" s="22" t="s">
        <v>1858</v>
      </c>
      <c r="E726" s="22" t="s">
        <v>88</v>
      </c>
      <c r="F726" s="18">
        <v>13.0</v>
      </c>
      <c r="G726" s="18">
        <v>0.0</v>
      </c>
      <c r="H726" s="18">
        <v>32212.0</v>
      </c>
      <c r="I726" s="18">
        <v>0.0</v>
      </c>
      <c r="J726" s="18">
        <v>616.8045</v>
      </c>
      <c r="K726" s="18">
        <v>536.0848</v>
      </c>
      <c r="L726" s="18">
        <v>478.9447</v>
      </c>
      <c r="M726" s="18">
        <v>415.8364</v>
      </c>
      <c r="N726" s="18">
        <v>0.775691</v>
      </c>
      <c r="O726" s="18">
        <v>0.0</v>
      </c>
      <c r="P726" s="18">
        <v>0.0</v>
      </c>
      <c r="Q726" s="18">
        <v>0.0</v>
      </c>
      <c r="R726" s="18">
        <v>8.906717</v>
      </c>
      <c r="S726" s="18">
        <v>44.84034</v>
      </c>
      <c r="T726" s="18">
        <v>0.333333</v>
      </c>
      <c r="U726" s="18">
        <v>8.906717</v>
      </c>
      <c r="V726" s="18">
        <v>27.92407</v>
      </c>
      <c r="W726" s="18">
        <v>44.84034</v>
      </c>
      <c r="X726" s="18">
        <v>69.88224</v>
      </c>
      <c r="Y726" s="18">
        <v>41.23729</v>
      </c>
      <c r="Z726" s="18">
        <v>0.143162</v>
      </c>
      <c r="AA726" s="18">
        <v>9.257571</v>
      </c>
      <c r="AB726" s="18">
        <v>10.97286</v>
      </c>
      <c r="AC726" s="18">
        <v>2.694128</v>
      </c>
      <c r="AD726" s="18">
        <v>22.41753</v>
      </c>
      <c r="AE726" s="18">
        <v>28.32267</v>
      </c>
      <c r="AF726" s="18">
        <v>37.69872</v>
      </c>
      <c r="AG726" s="18">
        <v>29.32677</v>
      </c>
      <c r="AH726" s="18">
        <v>1.047933</v>
      </c>
      <c r="AI726" s="18">
        <v>8.263598</v>
      </c>
      <c r="AJ726" s="18">
        <v>9.7295</v>
      </c>
      <c r="AK726" s="18">
        <v>6.074441</v>
      </c>
      <c r="AL726" s="19" t="s">
        <v>58</v>
      </c>
      <c r="AM726" s="19"/>
      <c r="AN726" s="19"/>
      <c r="AO726" s="19"/>
      <c r="AP726" s="19"/>
      <c r="AQ726" s="19"/>
    </row>
    <row r="727" hidden="1">
      <c r="A727" s="22" t="s">
        <v>1820</v>
      </c>
      <c r="B727" s="22" t="s">
        <v>1859</v>
      </c>
      <c r="C727" s="22" t="s">
        <v>1812</v>
      </c>
      <c r="D727" s="22" t="s">
        <v>1858</v>
      </c>
      <c r="E727" s="17">
        <v>46310.0</v>
      </c>
      <c r="F727" s="18">
        <v>27.0</v>
      </c>
      <c r="G727" s="18">
        <v>1.0</v>
      </c>
      <c r="H727" s="18">
        <v>14043.0</v>
      </c>
      <c r="I727" s="18">
        <v>43.0</v>
      </c>
      <c r="J727" s="18">
        <v>194.3766</v>
      </c>
      <c r="K727" s="18">
        <v>154.2359</v>
      </c>
      <c r="L727" s="18">
        <v>136.5209</v>
      </c>
      <c r="M727" s="18">
        <v>86.65696</v>
      </c>
      <c r="N727" s="18">
        <v>0.561847</v>
      </c>
      <c r="O727" s="18">
        <v>0.0</v>
      </c>
      <c r="P727" s="18">
        <v>0.076923</v>
      </c>
      <c r="Q727" s="18">
        <v>3.4293</v>
      </c>
      <c r="R727" s="18">
        <v>8.807524</v>
      </c>
      <c r="S727" s="18">
        <v>15.62404</v>
      </c>
      <c r="T727" s="18">
        <v>3.4293</v>
      </c>
      <c r="U727" s="18">
        <v>5.685966</v>
      </c>
      <c r="V727" s="18">
        <v>5.7454</v>
      </c>
      <c r="W727" s="18">
        <v>8.896794</v>
      </c>
      <c r="X727" s="18">
        <v>16.32749</v>
      </c>
      <c r="Y727" s="18">
        <v>9.639746</v>
      </c>
      <c r="Z727" s="18">
        <v>0.143162</v>
      </c>
      <c r="AA727" s="18">
        <v>9.257571</v>
      </c>
      <c r="AB727" s="18">
        <v>10.97286</v>
      </c>
      <c r="AC727" s="18">
        <v>2.694128</v>
      </c>
      <c r="AD727" s="18">
        <v>7.330146</v>
      </c>
      <c r="AE727" s="18">
        <v>9.305569</v>
      </c>
      <c r="AF727" s="18">
        <v>12.1656</v>
      </c>
      <c r="AG727" s="18">
        <v>10.93846</v>
      </c>
      <c r="AH727" s="18">
        <v>1.047933</v>
      </c>
      <c r="AI727" s="18">
        <v>8.263598</v>
      </c>
      <c r="AJ727" s="18">
        <v>9.7295</v>
      </c>
      <c r="AK727" s="18">
        <v>6.074441</v>
      </c>
      <c r="AL727" s="19" t="s">
        <v>58</v>
      </c>
      <c r="AM727" s="19"/>
      <c r="AN727" s="19"/>
      <c r="AO727" s="19"/>
      <c r="AP727" s="19"/>
      <c r="AQ727" s="19"/>
    </row>
    <row r="728" hidden="1">
      <c r="A728" s="22" t="s">
        <v>1811</v>
      </c>
      <c r="B728" s="22" t="s">
        <v>1860</v>
      </c>
      <c r="C728" s="22" t="s">
        <v>1812</v>
      </c>
      <c r="D728" s="22" t="s">
        <v>1858</v>
      </c>
      <c r="E728" s="22" t="s">
        <v>72</v>
      </c>
      <c r="F728" s="18">
        <v>14.0</v>
      </c>
      <c r="G728" s="18">
        <v>1.0</v>
      </c>
      <c r="H728" s="18">
        <v>2686.0</v>
      </c>
      <c r="I728" s="18">
        <v>4.0</v>
      </c>
      <c r="J728" s="18">
        <v>22.53513</v>
      </c>
      <c r="K728" s="18">
        <v>21.55302</v>
      </c>
      <c r="L728" s="18">
        <v>19.97859</v>
      </c>
      <c r="M728" s="18">
        <v>12.93074</v>
      </c>
      <c r="N728" s="18">
        <v>0.59995</v>
      </c>
      <c r="O728" s="18">
        <v>0.0</v>
      </c>
      <c r="P728" s="18">
        <v>0.0</v>
      </c>
      <c r="Q728" s="18">
        <v>0.0</v>
      </c>
      <c r="R728" s="18">
        <v>4.074877</v>
      </c>
      <c r="S728" s="18">
        <v>4.380737</v>
      </c>
      <c r="T728" s="18">
        <v>0.166667</v>
      </c>
      <c r="U728" s="18">
        <v>4.074877</v>
      </c>
      <c r="V728" s="18">
        <v>4.074877</v>
      </c>
      <c r="W728" s="18">
        <v>4.380737</v>
      </c>
      <c r="X728" s="18">
        <v>6.343331</v>
      </c>
      <c r="Y728" s="18">
        <v>2.694128</v>
      </c>
      <c r="Z728" s="18">
        <v>0.143162</v>
      </c>
      <c r="AA728" s="18">
        <v>9.257571</v>
      </c>
      <c r="AB728" s="18">
        <v>10.97286</v>
      </c>
      <c r="AC728" s="18">
        <v>2.694128</v>
      </c>
      <c r="AD728" s="18">
        <v>4.348247</v>
      </c>
      <c r="AE728" s="18">
        <v>5.198656</v>
      </c>
      <c r="AF728" s="18">
        <v>7.050433</v>
      </c>
      <c r="AG728" s="18">
        <v>4.266037</v>
      </c>
      <c r="AH728" s="18">
        <v>1.047933</v>
      </c>
      <c r="AI728" s="18">
        <v>8.263598</v>
      </c>
      <c r="AJ728" s="18">
        <v>9.7295</v>
      </c>
      <c r="AK728" s="18">
        <v>6.074441</v>
      </c>
      <c r="AL728" s="19" t="s">
        <v>58</v>
      </c>
      <c r="AM728" s="19"/>
      <c r="AN728" s="19"/>
      <c r="AO728" s="19"/>
      <c r="AP728" s="19"/>
      <c r="AQ728" s="19"/>
    </row>
    <row r="729" hidden="1">
      <c r="A729" s="22" t="s">
        <v>1823</v>
      </c>
      <c r="B729" s="22" t="s">
        <v>1861</v>
      </c>
      <c r="C729" s="22" t="s">
        <v>1812</v>
      </c>
      <c r="D729" s="22" t="s">
        <v>1858</v>
      </c>
      <c r="E729" s="22" t="s">
        <v>75</v>
      </c>
      <c r="F729" s="18">
        <v>7.0</v>
      </c>
      <c r="G729" s="18">
        <v>1.0</v>
      </c>
      <c r="H729" s="18">
        <v>1030.0</v>
      </c>
      <c r="I729" s="18">
        <v>8.0</v>
      </c>
      <c r="J729" s="18">
        <v>7.477256</v>
      </c>
      <c r="K729" s="18">
        <v>6.00448</v>
      </c>
      <c r="L729" s="18">
        <v>5.468016</v>
      </c>
      <c r="M729" s="18">
        <v>3.033684</v>
      </c>
      <c r="N729" s="18">
        <v>0.505237</v>
      </c>
      <c r="O729" s="18">
        <v>0.0</v>
      </c>
      <c r="P729" s="18">
        <v>0.0</v>
      </c>
      <c r="Q729" s="18">
        <v>0.0</v>
      </c>
      <c r="R729" s="18">
        <v>0.0</v>
      </c>
      <c r="S729" s="18">
        <v>2.970796</v>
      </c>
      <c r="T729" s="18">
        <v>2.970796</v>
      </c>
      <c r="U729" s="18">
        <v>2.970796</v>
      </c>
      <c r="V729" s="18">
        <v>2.970796</v>
      </c>
      <c r="W729" s="18">
        <v>3.033684</v>
      </c>
      <c r="X729" s="18">
        <v>3.033684</v>
      </c>
      <c r="Y729" s="18">
        <v>1.200896</v>
      </c>
      <c r="Z729" s="18">
        <v>0.143162</v>
      </c>
      <c r="AA729" s="18">
        <v>9.257571</v>
      </c>
      <c r="AB729" s="18">
        <v>10.97286</v>
      </c>
      <c r="AC729" s="18">
        <v>2.694128</v>
      </c>
      <c r="AD729" s="18">
        <v>3.033684</v>
      </c>
      <c r="AE729" s="18">
        <v>5.135431</v>
      </c>
      <c r="AF729" s="18">
        <v>5.473924</v>
      </c>
      <c r="AG729" s="18">
        <v>5.275243</v>
      </c>
      <c r="AH729" s="18">
        <v>1.047933</v>
      </c>
      <c r="AI729" s="18">
        <v>8.263598</v>
      </c>
      <c r="AJ729" s="18">
        <v>9.7295</v>
      </c>
      <c r="AK729" s="18">
        <v>6.074441</v>
      </c>
      <c r="AL729" s="19" t="s">
        <v>58</v>
      </c>
      <c r="AM729" s="19"/>
      <c r="AN729" s="19"/>
      <c r="AO729" s="19"/>
      <c r="AP729" s="19"/>
      <c r="AQ729" s="19"/>
    </row>
    <row r="730" hidden="1">
      <c r="A730" s="22" t="s">
        <v>1813</v>
      </c>
      <c r="B730" s="22" t="s">
        <v>1862</v>
      </c>
      <c r="C730" s="22" t="s">
        <v>1812</v>
      </c>
      <c r="D730" s="22" t="s">
        <v>1858</v>
      </c>
      <c r="E730" s="22" t="s">
        <v>60</v>
      </c>
      <c r="F730" s="18">
        <v>16.0</v>
      </c>
      <c r="G730" s="18">
        <v>0.0</v>
      </c>
      <c r="H730" s="18">
        <v>3074.0</v>
      </c>
      <c r="I730" s="18">
        <v>0.0</v>
      </c>
      <c r="J730" s="18">
        <v>20.4243</v>
      </c>
      <c r="K730" s="18">
        <v>18.79763</v>
      </c>
      <c r="L730" s="18">
        <v>16.68091</v>
      </c>
      <c r="M730" s="18">
        <v>9.988469</v>
      </c>
      <c r="N730" s="18">
        <v>0.531368</v>
      </c>
      <c r="O730" s="18">
        <v>0.376108</v>
      </c>
      <c r="P730" s="18">
        <v>1.133303</v>
      </c>
      <c r="Q730" s="18">
        <v>2.018996</v>
      </c>
      <c r="R730" s="18">
        <v>2.635646</v>
      </c>
      <c r="S730" s="18">
        <v>2.64511</v>
      </c>
      <c r="T730" s="18">
        <v>0.376108</v>
      </c>
      <c r="U730" s="18">
        <v>1.133303</v>
      </c>
      <c r="V730" s="18">
        <v>2.018996</v>
      </c>
      <c r="W730" s="18">
        <v>2.635646</v>
      </c>
      <c r="X730" s="18">
        <v>2.64511</v>
      </c>
      <c r="Y730" s="18">
        <v>2.685376</v>
      </c>
      <c r="Z730" s="18">
        <v>0.143162</v>
      </c>
      <c r="AA730" s="18">
        <v>9.257571</v>
      </c>
      <c r="AB730" s="18">
        <v>10.97286</v>
      </c>
      <c r="AC730" s="18">
        <v>2.694128</v>
      </c>
      <c r="AD730" s="18">
        <v>1.363137</v>
      </c>
      <c r="AE730" s="18">
        <v>2.771641</v>
      </c>
      <c r="AF730" s="18">
        <v>3.601276</v>
      </c>
      <c r="AG730" s="18">
        <v>2.685376</v>
      </c>
      <c r="AH730" s="18">
        <v>1.047933</v>
      </c>
      <c r="AI730" s="18">
        <v>8.263598</v>
      </c>
      <c r="AJ730" s="18">
        <v>9.7295</v>
      </c>
      <c r="AK730" s="18">
        <v>6.074441</v>
      </c>
      <c r="AL730" s="19" t="s">
        <v>58</v>
      </c>
      <c r="AM730" s="19"/>
      <c r="AN730" s="19"/>
      <c r="AO730" s="19"/>
      <c r="AP730" s="19"/>
      <c r="AQ730" s="19"/>
    </row>
    <row r="731" hidden="1">
      <c r="A731" s="22" t="s">
        <v>1814</v>
      </c>
      <c r="B731" s="22" t="s">
        <v>1863</v>
      </c>
      <c r="C731" s="22" t="s">
        <v>1812</v>
      </c>
      <c r="D731" s="22" t="s">
        <v>1858</v>
      </c>
      <c r="E731" s="20">
        <v>46300.0</v>
      </c>
      <c r="F731" s="18">
        <v>50.0</v>
      </c>
      <c r="G731" s="18">
        <v>1.0</v>
      </c>
      <c r="H731" s="18">
        <v>65643.0</v>
      </c>
      <c r="I731" s="18">
        <v>20.0</v>
      </c>
      <c r="J731" s="18">
        <v>926.8684</v>
      </c>
      <c r="K731" s="18">
        <v>733.688</v>
      </c>
      <c r="L731" s="18">
        <v>641.9013</v>
      </c>
      <c r="M731" s="18">
        <v>454.0501</v>
      </c>
      <c r="N731" s="18">
        <v>0.61886</v>
      </c>
      <c r="O731" s="18">
        <v>0.0</v>
      </c>
      <c r="P731" s="18">
        <v>2.896001</v>
      </c>
      <c r="Q731" s="18">
        <v>5.200657</v>
      </c>
      <c r="R731" s="18">
        <v>9.613483</v>
      </c>
      <c r="S731" s="18">
        <v>20.32947</v>
      </c>
      <c r="T731" s="18">
        <v>4.897095</v>
      </c>
      <c r="U731" s="18">
        <v>5.397554</v>
      </c>
      <c r="V731" s="18">
        <v>8.774191</v>
      </c>
      <c r="W731" s="18">
        <v>13.45992</v>
      </c>
      <c r="X731" s="18">
        <v>23.08526</v>
      </c>
      <c r="Y731" s="18">
        <v>18.3422</v>
      </c>
      <c r="Z731" s="18">
        <v>0.143162</v>
      </c>
      <c r="AA731" s="18">
        <v>9.257571</v>
      </c>
      <c r="AB731" s="18">
        <v>10.97286</v>
      </c>
      <c r="AC731" s="18">
        <v>2.694128</v>
      </c>
      <c r="AD731" s="18">
        <v>8.699537</v>
      </c>
      <c r="AE731" s="18">
        <v>11.20822</v>
      </c>
      <c r="AF731" s="18">
        <v>16.37755</v>
      </c>
      <c r="AG731" s="18">
        <v>10.58774</v>
      </c>
      <c r="AH731" s="18">
        <v>1.047933</v>
      </c>
      <c r="AI731" s="18">
        <v>8.263598</v>
      </c>
      <c r="AJ731" s="18">
        <v>9.7295</v>
      </c>
      <c r="AK731" s="18">
        <v>6.074441</v>
      </c>
      <c r="AL731" s="19" t="s">
        <v>58</v>
      </c>
      <c r="AM731" s="19"/>
      <c r="AN731" s="19"/>
      <c r="AO731" s="19"/>
      <c r="AP731" s="19"/>
      <c r="AQ731" s="19"/>
    </row>
    <row r="732" hidden="1">
      <c r="A732" s="22" t="s">
        <v>1816</v>
      </c>
      <c r="B732" s="22" t="s">
        <v>1864</v>
      </c>
      <c r="C732" s="22" t="s">
        <v>1812</v>
      </c>
      <c r="D732" s="22" t="s">
        <v>1858</v>
      </c>
      <c r="E732" s="22" t="s">
        <v>62</v>
      </c>
      <c r="F732" s="18">
        <v>16.0</v>
      </c>
      <c r="G732" s="18">
        <v>16.0</v>
      </c>
      <c r="H732" s="18">
        <v>3310.0</v>
      </c>
      <c r="I732" s="18">
        <v>3310.0</v>
      </c>
      <c r="J732" s="18">
        <v>0.0</v>
      </c>
      <c r="K732" s="18">
        <v>0.0</v>
      </c>
      <c r="L732" s="18">
        <v>0.0</v>
      </c>
      <c r="M732" s="18">
        <v>0.0</v>
      </c>
      <c r="N732" s="18">
        <v>0.0</v>
      </c>
      <c r="O732" s="18">
        <v>0.0</v>
      </c>
      <c r="P732" s="18">
        <v>0.0</v>
      </c>
      <c r="Q732" s="18">
        <v>0.0</v>
      </c>
      <c r="R732" s="18">
        <v>0.0</v>
      </c>
      <c r="S732" s="18">
        <v>0.0</v>
      </c>
      <c r="T732" s="18">
        <v>0.0</v>
      </c>
      <c r="U732" s="18">
        <v>0.0</v>
      </c>
      <c r="V732" s="18">
        <v>0.0</v>
      </c>
      <c r="W732" s="18">
        <v>0.0</v>
      </c>
      <c r="X732" s="18">
        <v>0.0</v>
      </c>
      <c r="Y732" s="18">
        <v>0.0</v>
      </c>
      <c r="Z732" s="18">
        <v>0.143162</v>
      </c>
      <c r="AA732" s="18">
        <v>9.257571</v>
      </c>
      <c r="AB732" s="18">
        <v>10.97286</v>
      </c>
      <c r="AC732" s="18">
        <v>2.694128</v>
      </c>
      <c r="AD732" s="18">
        <v>0.0</v>
      </c>
      <c r="AE732" s="18">
        <v>0.0</v>
      </c>
      <c r="AF732" s="18">
        <v>0.0</v>
      </c>
      <c r="AG732" s="18">
        <v>0.0</v>
      </c>
      <c r="AH732" s="18">
        <v>1.047933</v>
      </c>
      <c r="AI732" s="18">
        <v>8.263598</v>
      </c>
      <c r="AJ732" s="18">
        <v>9.7295</v>
      </c>
      <c r="AK732" s="18">
        <v>6.074441</v>
      </c>
      <c r="AL732" s="19" t="s">
        <v>58</v>
      </c>
      <c r="AM732" s="19"/>
      <c r="AN732" s="19"/>
      <c r="AO732" s="19"/>
      <c r="AP732" s="19"/>
      <c r="AQ732" s="19"/>
    </row>
    <row r="733" hidden="1">
      <c r="A733" s="22" t="s">
        <v>293</v>
      </c>
      <c r="B733" s="22" t="s">
        <v>313</v>
      </c>
      <c r="C733" s="22" t="s">
        <v>288</v>
      </c>
      <c r="D733" s="22" t="s">
        <v>314</v>
      </c>
      <c r="E733" s="22" t="s">
        <v>88</v>
      </c>
      <c r="F733" s="18">
        <v>14.0</v>
      </c>
      <c r="G733" s="18">
        <v>0.0</v>
      </c>
      <c r="H733" s="18">
        <v>3963.0</v>
      </c>
      <c r="I733" s="18">
        <v>0.0</v>
      </c>
      <c r="J733" s="18">
        <v>370.2636</v>
      </c>
      <c r="K733" s="18">
        <v>373.215</v>
      </c>
      <c r="L733" s="18">
        <v>389.8036</v>
      </c>
      <c r="M733" s="18">
        <v>170.0732</v>
      </c>
      <c r="N733" s="18">
        <v>0.455697</v>
      </c>
      <c r="O733" s="18">
        <v>0.0</v>
      </c>
      <c r="P733" s="18">
        <v>11.05417</v>
      </c>
      <c r="Q733" s="18">
        <v>21.79845</v>
      </c>
      <c r="R733" s="18">
        <v>37.13038</v>
      </c>
      <c r="S733" s="18">
        <v>42.48695</v>
      </c>
      <c r="T733" s="18">
        <v>21.79845</v>
      </c>
      <c r="U733" s="18">
        <v>23.73521</v>
      </c>
      <c r="V733" s="18">
        <v>25.32872</v>
      </c>
      <c r="W733" s="18">
        <v>41.60801</v>
      </c>
      <c r="X733" s="18">
        <v>54.76876</v>
      </c>
      <c r="Y733" s="18">
        <v>31.10125</v>
      </c>
      <c r="Z733" s="18">
        <v>2.449055</v>
      </c>
      <c r="AA733" s="18">
        <v>11.08138</v>
      </c>
      <c r="AB733" s="18">
        <v>10.73583</v>
      </c>
      <c r="AC733" s="18">
        <v>11.38793</v>
      </c>
      <c r="AD733" s="18">
        <v>35.18314</v>
      </c>
      <c r="AE733" s="18">
        <v>40.01483</v>
      </c>
      <c r="AF733" s="18">
        <v>42.10107</v>
      </c>
      <c r="AG733" s="18">
        <v>31.10125</v>
      </c>
      <c r="AH733" s="18">
        <v>6.338031</v>
      </c>
      <c r="AI733" s="18">
        <v>16.69185</v>
      </c>
      <c r="AJ733" s="18">
        <v>24.73162</v>
      </c>
      <c r="AK733" s="18">
        <v>11.38793</v>
      </c>
      <c r="AL733" s="19" t="s">
        <v>58</v>
      </c>
      <c r="AM733" s="19"/>
      <c r="AN733" s="19"/>
      <c r="AO733" s="19"/>
      <c r="AP733" s="19"/>
      <c r="AQ733" s="19"/>
    </row>
    <row r="734" hidden="1">
      <c r="A734" s="22" t="s">
        <v>296</v>
      </c>
      <c r="B734" s="22" t="s">
        <v>315</v>
      </c>
      <c r="C734" s="22" t="s">
        <v>288</v>
      </c>
      <c r="D734" s="22" t="s">
        <v>314</v>
      </c>
      <c r="E734" s="17">
        <v>46310.0</v>
      </c>
      <c r="F734" s="18">
        <v>42.0</v>
      </c>
      <c r="G734" s="18">
        <v>0.0</v>
      </c>
      <c r="H734" s="18">
        <v>17322.0</v>
      </c>
      <c r="I734" s="18">
        <v>0.0</v>
      </c>
      <c r="J734" s="18">
        <v>382.5069</v>
      </c>
      <c r="K734" s="18">
        <v>390.3328</v>
      </c>
      <c r="L734" s="18">
        <v>401.6827</v>
      </c>
      <c r="M734" s="18">
        <v>234.3007</v>
      </c>
      <c r="N734" s="18">
        <v>0.600259</v>
      </c>
      <c r="O734" s="18">
        <v>0.0</v>
      </c>
      <c r="P734" s="18">
        <v>1.814785</v>
      </c>
      <c r="Q734" s="18">
        <v>3.076633</v>
      </c>
      <c r="R734" s="18">
        <v>7.451421</v>
      </c>
      <c r="S734" s="18">
        <v>15.34036</v>
      </c>
      <c r="T734" s="18">
        <v>1.814785</v>
      </c>
      <c r="U734" s="18">
        <v>3.076633</v>
      </c>
      <c r="V734" s="18">
        <v>4.475087</v>
      </c>
      <c r="W734" s="18">
        <v>10.88031</v>
      </c>
      <c r="X734" s="18">
        <v>17.67702</v>
      </c>
      <c r="Y734" s="18">
        <v>12.59138</v>
      </c>
      <c r="Z734" s="18">
        <v>2.449055</v>
      </c>
      <c r="AA734" s="18">
        <v>11.08138</v>
      </c>
      <c r="AB734" s="18">
        <v>10.73583</v>
      </c>
      <c r="AC734" s="18">
        <v>11.38793</v>
      </c>
      <c r="AD734" s="18">
        <v>11.51921</v>
      </c>
      <c r="AE734" s="18">
        <v>14.14832</v>
      </c>
      <c r="AF734" s="18">
        <v>30.43304</v>
      </c>
      <c r="AG734" s="18">
        <v>13.32017</v>
      </c>
      <c r="AH734" s="18">
        <v>6.338031</v>
      </c>
      <c r="AI734" s="18">
        <v>16.69185</v>
      </c>
      <c r="AJ734" s="18">
        <v>24.73162</v>
      </c>
      <c r="AK734" s="18">
        <v>11.38793</v>
      </c>
      <c r="AL734" s="19" t="s">
        <v>58</v>
      </c>
      <c r="AM734" s="19"/>
      <c r="AN734" s="19"/>
      <c r="AO734" s="19"/>
      <c r="AP734" s="19"/>
      <c r="AQ734" s="19"/>
    </row>
    <row r="735" hidden="1">
      <c r="A735" s="22" t="s">
        <v>298</v>
      </c>
      <c r="B735" s="22" t="s">
        <v>316</v>
      </c>
      <c r="C735" s="22" t="s">
        <v>288</v>
      </c>
      <c r="D735" s="22" t="s">
        <v>314</v>
      </c>
      <c r="E735" s="22" t="s">
        <v>72</v>
      </c>
      <c r="F735" s="18">
        <v>15.0</v>
      </c>
      <c r="G735" s="18">
        <v>0.0</v>
      </c>
      <c r="H735" s="18">
        <v>9822.0</v>
      </c>
      <c r="I735" s="18">
        <v>0.0</v>
      </c>
      <c r="J735" s="18">
        <v>131.6595</v>
      </c>
      <c r="K735" s="18">
        <v>125.2672</v>
      </c>
      <c r="L735" s="18">
        <v>122.5107</v>
      </c>
      <c r="M735" s="18">
        <v>61.749</v>
      </c>
      <c r="N735" s="18">
        <v>0.492938</v>
      </c>
      <c r="O735" s="18">
        <v>4.802046</v>
      </c>
      <c r="P735" s="18">
        <v>5.949108</v>
      </c>
      <c r="Q735" s="18">
        <v>6.474776</v>
      </c>
      <c r="R735" s="18">
        <v>9.939062</v>
      </c>
      <c r="S735" s="18">
        <v>11.60406</v>
      </c>
      <c r="T735" s="18">
        <v>4.802046</v>
      </c>
      <c r="U735" s="18">
        <v>5.949108</v>
      </c>
      <c r="V735" s="18">
        <v>6.474776</v>
      </c>
      <c r="W735" s="18">
        <v>9.939062</v>
      </c>
      <c r="X735" s="18">
        <v>11.60406</v>
      </c>
      <c r="Y735" s="18">
        <v>11.38793</v>
      </c>
      <c r="Z735" s="18">
        <v>2.449055</v>
      </c>
      <c r="AA735" s="18">
        <v>11.08138</v>
      </c>
      <c r="AB735" s="18">
        <v>10.73583</v>
      </c>
      <c r="AC735" s="18">
        <v>11.38793</v>
      </c>
      <c r="AD735" s="18">
        <v>6.474776</v>
      </c>
      <c r="AE735" s="18">
        <v>7.661804</v>
      </c>
      <c r="AF735" s="18">
        <v>25.29234</v>
      </c>
      <c r="AG735" s="18">
        <v>11.38793</v>
      </c>
      <c r="AH735" s="18">
        <v>6.338031</v>
      </c>
      <c r="AI735" s="18">
        <v>16.69185</v>
      </c>
      <c r="AJ735" s="18">
        <v>24.73162</v>
      </c>
      <c r="AK735" s="18">
        <v>11.38793</v>
      </c>
      <c r="AL735" s="19" t="s">
        <v>58</v>
      </c>
      <c r="AM735" s="19"/>
      <c r="AN735" s="19"/>
      <c r="AO735" s="19"/>
      <c r="AP735" s="19"/>
      <c r="AQ735" s="19"/>
    </row>
    <row r="736" hidden="1">
      <c r="A736" s="22" t="s">
        <v>300</v>
      </c>
      <c r="B736" s="22" t="s">
        <v>317</v>
      </c>
      <c r="C736" s="22" t="s">
        <v>288</v>
      </c>
      <c r="D736" s="22" t="s">
        <v>314</v>
      </c>
      <c r="E736" s="22" t="s">
        <v>75</v>
      </c>
      <c r="F736" s="18">
        <v>5.0</v>
      </c>
      <c r="G736" s="18">
        <v>0.0</v>
      </c>
      <c r="H736" s="18">
        <v>1996.0</v>
      </c>
      <c r="I736" s="18">
        <v>0.0</v>
      </c>
      <c r="J736" s="18">
        <v>36.27259</v>
      </c>
      <c r="K736" s="18">
        <v>35.36233</v>
      </c>
      <c r="L736" s="18">
        <v>33.81743</v>
      </c>
      <c r="M736" s="18">
        <v>9.188525</v>
      </c>
      <c r="N736" s="18">
        <v>0.259839</v>
      </c>
      <c r="O736" s="18">
        <v>3.405413</v>
      </c>
      <c r="P736" s="18">
        <v>6.626247</v>
      </c>
      <c r="Q736" s="18">
        <v>6.626247</v>
      </c>
      <c r="R736" s="18">
        <v>7.339694</v>
      </c>
      <c r="S736" s="18">
        <v>8.802451</v>
      </c>
      <c r="T736" s="18">
        <v>3.405413</v>
      </c>
      <c r="U736" s="18">
        <v>6.626247</v>
      </c>
      <c r="V736" s="18">
        <v>6.626247</v>
      </c>
      <c r="W736" s="18">
        <v>7.339694</v>
      </c>
      <c r="X736" s="18">
        <v>8.802451</v>
      </c>
      <c r="Y736" s="18">
        <v>7.072466</v>
      </c>
      <c r="Z736" s="18">
        <v>2.449055</v>
      </c>
      <c r="AA736" s="18">
        <v>11.08138</v>
      </c>
      <c r="AB736" s="18">
        <v>10.73583</v>
      </c>
      <c r="AC736" s="18">
        <v>11.38793</v>
      </c>
      <c r="AD736" s="18">
        <v>6.309579</v>
      </c>
      <c r="AE736" s="18">
        <v>6.626247</v>
      </c>
      <c r="AF736" s="18">
        <v>7.642259</v>
      </c>
      <c r="AG736" s="18">
        <v>6.085794</v>
      </c>
      <c r="AH736" s="18">
        <v>6.338031</v>
      </c>
      <c r="AI736" s="18">
        <v>16.69185</v>
      </c>
      <c r="AJ736" s="18">
        <v>24.73162</v>
      </c>
      <c r="AK736" s="18">
        <v>11.38793</v>
      </c>
      <c r="AL736" s="19" t="s">
        <v>58</v>
      </c>
      <c r="AM736" s="19"/>
      <c r="AN736" s="19"/>
      <c r="AO736" s="19"/>
      <c r="AP736" s="19"/>
      <c r="AQ736" s="19"/>
    </row>
    <row r="737" hidden="1">
      <c r="A737" s="22" t="s">
        <v>286</v>
      </c>
      <c r="B737" s="22" t="s">
        <v>318</v>
      </c>
      <c r="C737" s="22" t="s">
        <v>288</v>
      </c>
      <c r="D737" s="22" t="s">
        <v>314</v>
      </c>
      <c r="E737" s="22" t="s">
        <v>60</v>
      </c>
      <c r="F737" s="18">
        <v>13.0</v>
      </c>
      <c r="G737" s="18">
        <v>1.0</v>
      </c>
      <c r="H737" s="18">
        <v>4089.0</v>
      </c>
      <c r="I737" s="18">
        <v>9.0</v>
      </c>
      <c r="J737" s="18">
        <v>4.136508</v>
      </c>
      <c r="K737" s="18">
        <v>4.129474</v>
      </c>
      <c r="L737" s="18">
        <v>3.910441</v>
      </c>
      <c r="M737" s="18">
        <v>1.722807</v>
      </c>
      <c r="N737" s="18">
        <v>0.417198</v>
      </c>
      <c r="O737" s="18">
        <v>0.2</v>
      </c>
      <c r="P737" s="18">
        <v>0.266667</v>
      </c>
      <c r="Q737" s="18">
        <v>0.266667</v>
      </c>
      <c r="R737" s="18">
        <v>0.606667</v>
      </c>
      <c r="S737" s="18">
        <v>1.333333</v>
      </c>
      <c r="T737" s="18">
        <v>0.2</v>
      </c>
      <c r="U737" s="18">
        <v>0.266667</v>
      </c>
      <c r="V737" s="18">
        <v>0.266667</v>
      </c>
      <c r="W737" s="18">
        <v>0.606667</v>
      </c>
      <c r="X737" s="18">
        <v>1.333333</v>
      </c>
      <c r="Y737" s="18">
        <v>0.825895</v>
      </c>
      <c r="Z737" s="18">
        <v>2.449055</v>
      </c>
      <c r="AA737" s="18">
        <v>11.08138</v>
      </c>
      <c r="AB737" s="18">
        <v>10.73583</v>
      </c>
      <c r="AC737" s="18">
        <v>11.38793</v>
      </c>
      <c r="AD737" s="18">
        <v>5.961669</v>
      </c>
      <c r="AE737" s="18">
        <v>6.038751</v>
      </c>
      <c r="AF737" s="18">
        <v>13.14963</v>
      </c>
      <c r="AG737" s="18">
        <v>8.726528</v>
      </c>
      <c r="AH737" s="18">
        <v>6.338031</v>
      </c>
      <c r="AI737" s="18">
        <v>16.69185</v>
      </c>
      <c r="AJ737" s="18">
        <v>24.73162</v>
      </c>
      <c r="AK737" s="18">
        <v>11.38793</v>
      </c>
      <c r="AL737" s="19" t="s">
        <v>58</v>
      </c>
      <c r="AM737" s="19"/>
      <c r="AN737" s="19"/>
      <c r="AO737" s="19"/>
      <c r="AP737" s="19"/>
      <c r="AQ737" s="19"/>
    </row>
    <row r="738" hidden="1">
      <c r="A738" s="22" t="s">
        <v>303</v>
      </c>
      <c r="B738" s="22" t="s">
        <v>319</v>
      </c>
      <c r="C738" s="22" t="s">
        <v>288</v>
      </c>
      <c r="D738" s="22" t="s">
        <v>314</v>
      </c>
      <c r="E738" s="20">
        <v>46300.0</v>
      </c>
      <c r="F738" s="18">
        <v>36.0</v>
      </c>
      <c r="G738" s="18">
        <v>1.0</v>
      </c>
      <c r="H738" s="18">
        <v>23751.0</v>
      </c>
      <c r="I738" s="18">
        <v>5.0</v>
      </c>
      <c r="J738" s="18">
        <v>541.6548</v>
      </c>
      <c r="K738" s="18">
        <v>553.2378</v>
      </c>
      <c r="L738" s="18">
        <v>514.2067</v>
      </c>
      <c r="M738" s="18">
        <v>402.9757</v>
      </c>
      <c r="N738" s="18">
        <v>0.728395</v>
      </c>
      <c r="O738" s="18">
        <v>0.0</v>
      </c>
      <c r="P738" s="18">
        <v>0.392857</v>
      </c>
      <c r="Q738" s="18">
        <v>2.444597</v>
      </c>
      <c r="R738" s="18">
        <v>10.94645</v>
      </c>
      <c r="S738" s="18">
        <v>14.92602</v>
      </c>
      <c r="T738" s="18">
        <v>1.694869</v>
      </c>
      <c r="U738" s="18">
        <v>2.65463</v>
      </c>
      <c r="V738" s="18">
        <v>8.03627</v>
      </c>
      <c r="W738" s="18">
        <v>12.00693</v>
      </c>
      <c r="X738" s="18">
        <v>15.69298</v>
      </c>
      <c r="Y738" s="18">
        <v>19.75849</v>
      </c>
      <c r="Z738" s="18">
        <v>2.449055</v>
      </c>
      <c r="AA738" s="18">
        <v>11.08138</v>
      </c>
      <c r="AB738" s="18">
        <v>10.73583</v>
      </c>
      <c r="AC738" s="18">
        <v>11.38793</v>
      </c>
      <c r="AD738" s="18">
        <v>18.06777</v>
      </c>
      <c r="AE738" s="18">
        <v>27.4812</v>
      </c>
      <c r="AF738" s="18">
        <v>45.62232</v>
      </c>
      <c r="AG738" s="18">
        <v>19.75849</v>
      </c>
      <c r="AH738" s="18">
        <v>6.338031</v>
      </c>
      <c r="AI738" s="18">
        <v>16.69185</v>
      </c>
      <c r="AJ738" s="18">
        <v>24.73162</v>
      </c>
      <c r="AK738" s="18">
        <v>11.38793</v>
      </c>
      <c r="AL738" s="19" t="s">
        <v>58</v>
      </c>
      <c r="AM738" s="19"/>
      <c r="AN738" s="19"/>
      <c r="AO738" s="19"/>
      <c r="AP738" s="19"/>
      <c r="AQ738" s="19"/>
    </row>
    <row r="739" hidden="1">
      <c r="A739" s="22" t="s">
        <v>290</v>
      </c>
      <c r="B739" s="22" t="s">
        <v>320</v>
      </c>
      <c r="C739" s="22" t="s">
        <v>288</v>
      </c>
      <c r="D739" s="22" t="s">
        <v>314</v>
      </c>
      <c r="E739" s="22" t="s">
        <v>62</v>
      </c>
      <c r="F739" s="18">
        <v>36.0</v>
      </c>
      <c r="G739" s="18">
        <v>36.0</v>
      </c>
      <c r="H739" s="18">
        <v>1377.0</v>
      </c>
      <c r="I739" s="18">
        <v>1377.0</v>
      </c>
      <c r="J739" s="18">
        <v>0.0</v>
      </c>
      <c r="K739" s="18">
        <v>0.0</v>
      </c>
      <c r="L739" s="18">
        <v>0.0</v>
      </c>
      <c r="M739" s="18">
        <v>0.0</v>
      </c>
      <c r="N739" s="18">
        <v>0.0</v>
      </c>
      <c r="O739" s="18">
        <v>0.0</v>
      </c>
      <c r="P739" s="18">
        <v>0.0</v>
      </c>
      <c r="Q739" s="18">
        <v>0.0</v>
      </c>
      <c r="R739" s="18">
        <v>0.0</v>
      </c>
      <c r="S739" s="18">
        <v>0.0</v>
      </c>
      <c r="T739" s="18">
        <v>0.0</v>
      </c>
      <c r="U739" s="18">
        <v>0.0</v>
      </c>
      <c r="V739" s="18">
        <v>0.0</v>
      </c>
      <c r="W739" s="18">
        <v>0.0</v>
      </c>
      <c r="X739" s="18">
        <v>0.0</v>
      </c>
      <c r="Y739" s="18">
        <v>0.0</v>
      </c>
      <c r="Z739" s="18">
        <v>2.449055</v>
      </c>
      <c r="AA739" s="18">
        <v>11.08138</v>
      </c>
      <c r="AB739" s="18">
        <v>10.73583</v>
      </c>
      <c r="AC739" s="18">
        <v>11.38793</v>
      </c>
      <c r="AD739" s="18">
        <v>0.0</v>
      </c>
      <c r="AE739" s="18">
        <v>0.0</v>
      </c>
      <c r="AF739" s="18">
        <v>0.0</v>
      </c>
      <c r="AG739" s="18">
        <v>0.0</v>
      </c>
      <c r="AH739" s="18">
        <v>6.338031</v>
      </c>
      <c r="AI739" s="18">
        <v>16.69185</v>
      </c>
      <c r="AJ739" s="18">
        <v>24.73162</v>
      </c>
      <c r="AK739" s="18">
        <v>11.38793</v>
      </c>
      <c r="AL739" s="19" t="s">
        <v>58</v>
      </c>
      <c r="AM739" s="19"/>
      <c r="AN739" s="19"/>
      <c r="AO739" s="19"/>
      <c r="AP739" s="19"/>
      <c r="AQ739" s="19"/>
    </row>
    <row r="740" hidden="1">
      <c r="A740" s="22" t="s">
        <v>661</v>
      </c>
      <c r="B740" s="22" t="s">
        <v>685</v>
      </c>
      <c r="C740" s="22" t="s">
        <v>662</v>
      </c>
      <c r="D740" s="22" t="s">
        <v>686</v>
      </c>
      <c r="E740" s="22" t="s">
        <v>88</v>
      </c>
      <c r="F740" s="18">
        <v>1.0</v>
      </c>
      <c r="G740" s="18">
        <v>0.0</v>
      </c>
      <c r="H740" s="18">
        <v>2295.0</v>
      </c>
      <c r="I740" s="18">
        <v>0.0</v>
      </c>
      <c r="J740" s="18">
        <v>30.77629</v>
      </c>
      <c r="K740" s="18">
        <v>33.10007</v>
      </c>
      <c r="L740" s="18">
        <v>31.4299</v>
      </c>
      <c r="M740" s="18">
        <v>33.10007</v>
      </c>
      <c r="N740" s="18">
        <v>1.0</v>
      </c>
      <c r="O740" s="18">
        <v>33.10007</v>
      </c>
      <c r="P740" s="18">
        <v>33.10007</v>
      </c>
      <c r="Q740" s="18">
        <v>33.10007</v>
      </c>
      <c r="R740" s="18">
        <v>33.10007</v>
      </c>
      <c r="S740" s="18">
        <v>33.10007</v>
      </c>
      <c r="T740" s="18">
        <v>33.10007</v>
      </c>
      <c r="U740" s="18">
        <v>33.10007</v>
      </c>
      <c r="V740" s="18">
        <v>33.10007</v>
      </c>
      <c r="W740" s="18">
        <v>33.10007</v>
      </c>
      <c r="X740" s="18">
        <v>33.10007</v>
      </c>
      <c r="Y740" s="18">
        <v>33.10007</v>
      </c>
      <c r="Z740" s="18">
        <v>2.274194</v>
      </c>
      <c r="AA740" s="18">
        <v>4.205608</v>
      </c>
      <c r="AB740" s="18">
        <v>10.82384</v>
      </c>
      <c r="AC740" s="18">
        <v>6.786436</v>
      </c>
      <c r="AD740" s="18">
        <v>0.333333</v>
      </c>
      <c r="AE740" s="18">
        <v>10.21115</v>
      </c>
      <c r="AF740" s="18">
        <v>9.336722</v>
      </c>
      <c r="AG740" s="18">
        <v>3.439646</v>
      </c>
      <c r="AH740" s="18">
        <v>1.84238</v>
      </c>
      <c r="AI740" s="18">
        <v>3.88987</v>
      </c>
      <c r="AJ740" s="18">
        <v>6.004494</v>
      </c>
      <c r="AK740" s="18">
        <v>2.750256</v>
      </c>
      <c r="AL740" s="19" t="s">
        <v>58</v>
      </c>
      <c r="AM740" s="19"/>
      <c r="AN740" s="19"/>
      <c r="AO740" s="19"/>
      <c r="AP740" s="19"/>
      <c r="AQ740" s="19"/>
    </row>
    <row r="741" hidden="1">
      <c r="A741" s="22" t="s">
        <v>663</v>
      </c>
      <c r="B741" s="22" t="s">
        <v>687</v>
      </c>
      <c r="C741" s="22" t="s">
        <v>662</v>
      </c>
      <c r="D741" s="22" t="s">
        <v>686</v>
      </c>
      <c r="E741" s="17">
        <v>46310.0</v>
      </c>
      <c r="F741" s="18">
        <v>4.0</v>
      </c>
      <c r="G741" s="18">
        <v>0.0</v>
      </c>
      <c r="H741" s="18">
        <v>6231.0</v>
      </c>
      <c r="I741" s="18">
        <v>0.0</v>
      </c>
      <c r="J741" s="18">
        <v>92.62868</v>
      </c>
      <c r="K741" s="18">
        <v>81.51879</v>
      </c>
      <c r="L741" s="18">
        <v>92.54248</v>
      </c>
      <c r="M741" s="18">
        <v>58.41284</v>
      </c>
      <c r="N741" s="18">
        <v>0.716557</v>
      </c>
      <c r="O741" s="18">
        <v>4.205608</v>
      </c>
      <c r="P741" s="18">
        <v>4.205608</v>
      </c>
      <c r="Q741" s="18">
        <v>4.205608</v>
      </c>
      <c r="R741" s="18">
        <v>18.90034</v>
      </c>
      <c r="S741" s="18">
        <v>58.41284</v>
      </c>
      <c r="T741" s="18">
        <v>4.205608</v>
      </c>
      <c r="U741" s="18">
        <v>4.205608</v>
      </c>
      <c r="V741" s="18">
        <v>4.205608</v>
      </c>
      <c r="W741" s="18">
        <v>18.90034</v>
      </c>
      <c r="X741" s="18">
        <v>58.41284</v>
      </c>
      <c r="Y741" s="18">
        <v>27.17293</v>
      </c>
      <c r="Z741" s="18">
        <v>2.274194</v>
      </c>
      <c r="AA741" s="18">
        <v>4.205608</v>
      </c>
      <c r="AB741" s="18">
        <v>10.82384</v>
      </c>
      <c r="AC741" s="18">
        <v>6.786436</v>
      </c>
      <c r="AD741" s="18">
        <v>4.205608</v>
      </c>
      <c r="AE741" s="18">
        <v>5.161577</v>
      </c>
      <c r="AF741" s="18">
        <v>8.359847</v>
      </c>
      <c r="AG741" s="18">
        <v>6.758051</v>
      </c>
      <c r="AH741" s="18">
        <v>1.84238</v>
      </c>
      <c r="AI741" s="18">
        <v>3.88987</v>
      </c>
      <c r="AJ741" s="18">
        <v>6.004494</v>
      </c>
      <c r="AK741" s="18">
        <v>2.750256</v>
      </c>
      <c r="AL741" s="19" t="s">
        <v>58</v>
      </c>
      <c r="AM741" s="19"/>
      <c r="AN741" s="19"/>
      <c r="AO741" s="19"/>
      <c r="AP741" s="19"/>
      <c r="AQ741" s="19"/>
    </row>
    <row r="742" hidden="1">
      <c r="A742" s="22" t="s">
        <v>673</v>
      </c>
      <c r="B742" s="22" t="s">
        <v>688</v>
      </c>
      <c r="C742" s="22" t="s">
        <v>662</v>
      </c>
      <c r="D742" s="22" t="s">
        <v>686</v>
      </c>
      <c r="E742" s="22" t="s">
        <v>72</v>
      </c>
      <c r="F742" s="18">
        <v>4.0</v>
      </c>
      <c r="G742" s="18">
        <v>0.0</v>
      </c>
      <c r="H742" s="18">
        <v>1015.0</v>
      </c>
      <c r="I742" s="18">
        <v>0.0</v>
      </c>
      <c r="J742" s="18">
        <v>4.253205</v>
      </c>
      <c r="K742" s="18">
        <v>3.548081</v>
      </c>
      <c r="L742" s="18">
        <v>3.619236</v>
      </c>
      <c r="M742" s="18">
        <v>1.845369</v>
      </c>
      <c r="N742" s="18">
        <v>0.520103</v>
      </c>
      <c r="O742" s="18">
        <v>0.0</v>
      </c>
      <c r="P742" s="18">
        <v>0.0</v>
      </c>
      <c r="Q742" s="18">
        <v>0.0</v>
      </c>
      <c r="R742" s="18">
        <v>1.702712</v>
      </c>
      <c r="S742" s="18">
        <v>1.845369</v>
      </c>
      <c r="T742" s="18">
        <v>1.702712</v>
      </c>
      <c r="U742" s="18">
        <v>1.702712</v>
      </c>
      <c r="V742" s="18">
        <v>1.702712</v>
      </c>
      <c r="W742" s="18">
        <v>1.845369</v>
      </c>
      <c r="X742" s="18">
        <v>1.845369</v>
      </c>
      <c r="Y742" s="18">
        <v>1.182694</v>
      </c>
      <c r="Z742" s="18">
        <v>2.274194</v>
      </c>
      <c r="AA742" s="18">
        <v>4.205608</v>
      </c>
      <c r="AB742" s="18">
        <v>10.82384</v>
      </c>
      <c r="AC742" s="18">
        <v>6.786436</v>
      </c>
      <c r="AD742" s="18">
        <v>2.89835</v>
      </c>
      <c r="AE742" s="18">
        <v>3.596015</v>
      </c>
      <c r="AF742" s="18">
        <v>4.777328</v>
      </c>
      <c r="AG742" s="18">
        <v>4.325593</v>
      </c>
      <c r="AH742" s="18">
        <v>1.84238</v>
      </c>
      <c r="AI742" s="18">
        <v>3.88987</v>
      </c>
      <c r="AJ742" s="18">
        <v>6.004494</v>
      </c>
      <c r="AK742" s="18">
        <v>2.750256</v>
      </c>
      <c r="AL742" s="19" t="s">
        <v>58</v>
      </c>
      <c r="AM742" s="19"/>
      <c r="AN742" s="19"/>
      <c r="AO742" s="19"/>
      <c r="AP742" s="19"/>
      <c r="AQ742" s="19"/>
    </row>
    <row r="743" hidden="1">
      <c r="A743" s="22" t="s">
        <v>665</v>
      </c>
      <c r="B743" s="22" t="s">
        <v>689</v>
      </c>
      <c r="C743" s="22" t="s">
        <v>662</v>
      </c>
      <c r="D743" s="22" t="s">
        <v>686</v>
      </c>
      <c r="E743" s="22" t="s">
        <v>75</v>
      </c>
      <c r="F743" s="18">
        <v>3.0</v>
      </c>
      <c r="G743" s="18">
        <v>0.0</v>
      </c>
      <c r="H743" s="18">
        <v>1233.0</v>
      </c>
      <c r="I743" s="18">
        <v>0.0</v>
      </c>
      <c r="J743" s="18">
        <v>15.7374</v>
      </c>
      <c r="K743" s="18">
        <v>14.26727</v>
      </c>
      <c r="L743" s="18">
        <v>13.76645</v>
      </c>
      <c r="M743" s="18">
        <v>8.492916</v>
      </c>
      <c r="N743" s="18">
        <v>0.595273</v>
      </c>
      <c r="O743" s="18">
        <v>5.774355</v>
      </c>
      <c r="P743" s="18">
        <v>5.774355</v>
      </c>
      <c r="Q743" s="18">
        <v>5.774355</v>
      </c>
      <c r="R743" s="18">
        <v>8.492916</v>
      </c>
      <c r="S743" s="18">
        <v>8.492916</v>
      </c>
      <c r="T743" s="18">
        <v>5.774355</v>
      </c>
      <c r="U743" s="18">
        <v>5.774355</v>
      </c>
      <c r="V743" s="18">
        <v>5.774355</v>
      </c>
      <c r="W743" s="18">
        <v>8.492916</v>
      </c>
      <c r="X743" s="18">
        <v>8.492916</v>
      </c>
      <c r="Y743" s="18">
        <v>7.133635</v>
      </c>
      <c r="Z743" s="18">
        <v>2.274194</v>
      </c>
      <c r="AA743" s="18">
        <v>4.205608</v>
      </c>
      <c r="AB743" s="18">
        <v>10.82384</v>
      </c>
      <c r="AC743" s="18">
        <v>6.786436</v>
      </c>
      <c r="AD743" s="18">
        <v>3.368899</v>
      </c>
      <c r="AE743" s="18">
        <v>3.368899</v>
      </c>
      <c r="AF743" s="18">
        <v>7.196168</v>
      </c>
      <c r="AG743" s="18">
        <v>3.654839</v>
      </c>
      <c r="AH743" s="18">
        <v>1.84238</v>
      </c>
      <c r="AI743" s="18">
        <v>3.88987</v>
      </c>
      <c r="AJ743" s="18">
        <v>6.004494</v>
      </c>
      <c r="AK743" s="18">
        <v>2.750256</v>
      </c>
      <c r="AL743" s="19" t="s">
        <v>58</v>
      </c>
      <c r="AM743" s="19"/>
      <c r="AN743" s="19"/>
      <c r="AO743" s="19"/>
      <c r="AP743" s="19"/>
      <c r="AQ743" s="19"/>
    </row>
    <row r="744" hidden="1">
      <c r="A744" s="22" t="s">
        <v>666</v>
      </c>
      <c r="B744" s="22" t="s">
        <v>690</v>
      </c>
      <c r="C744" s="22" t="s">
        <v>662</v>
      </c>
      <c r="D744" s="22" t="s">
        <v>686</v>
      </c>
      <c r="E744" s="22" t="s">
        <v>60</v>
      </c>
      <c r="F744" s="18">
        <v>2.0</v>
      </c>
      <c r="G744" s="18">
        <v>0.0</v>
      </c>
      <c r="H744" s="18">
        <v>503.0</v>
      </c>
      <c r="I744" s="18">
        <v>0.0</v>
      </c>
      <c r="J744" s="18">
        <v>3.233516</v>
      </c>
      <c r="K744" s="18">
        <v>2.777661</v>
      </c>
      <c r="L744" s="18">
        <v>2.406067</v>
      </c>
      <c r="M744" s="18">
        <v>2.261686</v>
      </c>
      <c r="N744" s="18">
        <v>0.814241</v>
      </c>
      <c r="O744" s="18">
        <v>0.515975</v>
      </c>
      <c r="P744" s="18">
        <v>0.515975</v>
      </c>
      <c r="Q744" s="18">
        <v>0.515975</v>
      </c>
      <c r="R744" s="18">
        <v>2.261686</v>
      </c>
      <c r="S744" s="18">
        <v>2.261686</v>
      </c>
      <c r="T744" s="18">
        <v>0.515975</v>
      </c>
      <c r="U744" s="18">
        <v>0.515975</v>
      </c>
      <c r="V744" s="18">
        <v>0.515975</v>
      </c>
      <c r="W744" s="18">
        <v>2.261686</v>
      </c>
      <c r="X744" s="18">
        <v>2.261686</v>
      </c>
      <c r="Y744" s="18">
        <v>1.38883</v>
      </c>
      <c r="Z744" s="18">
        <v>2.274194</v>
      </c>
      <c r="AA744" s="18">
        <v>4.205608</v>
      </c>
      <c r="AB744" s="18">
        <v>10.82384</v>
      </c>
      <c r="AC744" s="18">
        <v>6.786436</v>
      </c>
      <c r="AD744" s="18">
        <v>1.884501</v>
      </c>
      <c r="AE744" s="18">
        <v>1.884501</v>
      </c>
      <c r="AF744" s="18">
        <v>2.070399</v>
      </c>
      <c r="AG744" s="18">
        <v>1.38883</v>
      </c>
      <c r="AH744" s="18">
        <v>1.84238</v>
      </c>
      <c r="AI744" s="18">
        <v>3.88987</v>
      </c>
      <c r="AJ744" s="18">
        <v>6.004494</v>
      </c>
      <c r="AK744" s="18">
        <v>2.750256</v>
      </c>
      <c r="AL744" s="19" t="s">
        <v>58</v>
      </c>
      <c r="AM744" s="19"/>
      <c r="AN744" s="19"/>
      <c r="AO744" s="19"/>
      <c r="AP744" s="19"/>
      <c r="AQ744" s="19"/>
    </row>
    <row r="745" hidden="1">
      <c r="A745" s="22" t="s">
        <v>668</v>
      </c>
      <c r="B745" s="22" t="s">
        <v>691</v>
      </c>
      <c r="C745" s="22" t="s">
        <v>662</v>
      </c>
      <c r="D745" s="22" t="s">
        <v>686</v>
      </c>
      <c r="E745" s="20">
        <v>46300.0</v>
      </c>
      <c r="F745" s="18">
        <v>5.0</v>
      </c>
      <c r="G745" s="18">
        <v>0.0</v>
      </c>
      <c r="H745" s="18">
        <v>3071.0</v>
      </c>
      <c r="I745" s="18">
        <v>0.0</v>
      </c>
      <c r="J745" s="18">
        <v>30.40924</v>
      </c>
      <c r="K745" s="18">
        <v>27.14574</v>
      </c>
      <c r="L745" s="18">
        <v>26.54076</v>
      </c>
      <c r="M745" s="18">
        <v>23.47611</v>
      </c>
      <c r="N745" s="18">
        <v>0.864817</v>
      </c>
      <c r="O745" s="18">
        <v>0.0</v>
      </c>
      <c r="P745" s="18">
        <v>0.0</v>
      </c>
      <c r="Q745" s="18">
        <v>1.39544</v>
      </c>
      <c r="R745" s="18">
        <v>2.274194</v>
      </c>
      <c r="S745" s="18">
        <v>2.274194</v>
      </c>
      <c r="T745" s="18">
        <v>1.39544</v>
      </c>
      <c r="U745" s="18">
        <v>1.39544</v>
      </c>
      <c r="V745" s="18">
        <v>1.39544</v>
      </c>
      <c r="W745" s="18">
        <v>2.274194</v>
      </c>
      <c r="X745" s="18">
        <v>23.47611</v>
      </c>
      <c r="Y745" s="18">
        <v>6.786436</v>
      </c>
      <c r="Z745" s="18">
        <v>2.274194</v>
      </c>
      <c r="AA745" s="18">
        <v>4.205608</v>
      </c>
      <c r="AB745" s="18">
        <v>10.82384</v>
      </c>
      <c r="AC745" s="18">
        <v>6.786436</v>
      </c>
      <c r="AD745" s="18">
        <v>2.247318</v>
      </c>
      <c r="AE745" s="18">
        <v>3.53281</v>
      </c>
      <c r="AF745" s="18">
        <v>6.572115</v>
      </c>
      <c r="AG745" s="18">
        <v>6.366202</v>
      </c>
      <c r="AH745" s="18">
        <v>1.84238</v>
      </c>
      <c r="AI745" s="18">
        <v>3.88987</v>
      </c>
      <c r="AJ745" s="18">
        <v>6.004494</v>
      </c>
      <c r="AK745" s="18">
        <v>2.750256</v>
      </c>
      <c r="AL745" s="19" t="s">
        <v>58</v>
      </c>
      <c r="AM745" s="19"/>
      <c r="AN745" s="19"/>
      <c r="AO745" s="19"/>
      <c r="AP745" s="19"/>
      <c r="AQ745" s="19"/>
    </row>
    <row r="746" hidden="1">
      <c r="A746" s="22" t="s">
        <v>669</v>
      </c>
      <c r="B746" s="22" t="s">
        <v>692</v>
      </c>
      <c r="C746" s="22" t="s">
        <v>662</v>
      </c>
      <c r="D746" s="22" t="s">
        <v>686</v>
      </c>
      <c r="E746" s="22" t="s">
        <v>62</v>
      </c>
      <c r="F746" s="18">
        <v>1.0</v>
      </c>
      <c r="G746" s="18">
        <v>1.0</v>
      </c>
      <c r="H746" s="18">
        <v>11.0</v>
      </c>
      <c r="I746" s="18">
        <v>11.0</v>
      </c>
      <c r="J746" s="18">
        <v>0.0</v>
      </c>
      <c r="K746" s="18">
        <v>0.0</v>
      </c>
      <c r="L746" s="18">
        <v>0.0</v>
      </c>
      <c r="M746" s="18">
        <v>0.0</v>
      </c>
      <c r="N746" s="18">
        <v>0.0</v>
      </c>
      <c r="O746" s="18">
        <v>0.0</v>
      </c>
      <c r="P746" s="18">
        <v>0.0</v>
      </c>
      <c r="Q746" s="18">
        <v>0.0</v>
      </c>
      <c r="R746" s="18">
        <v>0.0</v>
      </c>
      <c r="S746" s="18">
        <v>0.0</v>
      </c>
      <c r="T746" s="18">
        <v>0.0</v>
      </c>
      <c r="U746" s="18">
        <v>0.0</v>
      </c>
      <c r="V746" s="18">
        <v>0.0</v>
      </c>
      <c r="W746" s="18">
        <v>0.0</v>
      </c>
      <c r="X746" s="18">
        <v>0.0</v>
      </c>
      <c r="Y746" s="18">
        <v>0.0</v>
      </c>
      <c r="Z746" s="18">
        <v>2.274194</v>
      </c>
      <c r="AA746" s="18">
        <v>4.205608</v>
      </c>
      <c r="AB746" s="18">
        <v>10.82384</v>
      </c>
      <c r="AC746" s="18">
        <v>6.786436</v>
      </c>
      <c r="AD746" s="18">
        <v>0.0</v>
      </c>
      <c r="AE746" s="18">
        <v>0.0</v>
      </c>
      <c r="AF746" s="18">
        <v>0.0</v>
      </c>
      <c r="AG746" s="18">
        <v>0.0</v>
      </c>
      <c r="AH746" s="18">
        <v>1.84238</v>
      </c>
      <c r="AI746" s="18">
        <v>3.88987</v>
      </c>
      <c r="AJ746" s="18">
        <v>6.004494</v>
      </c>
      <c r="AK746" s="18">
        <v>2.750256</v>
      </c>
      <c r="AL746" s="19" t="s">
        <v>58</v>
      </c>
      <c r="AM746" s="19"/>
      <c r="AN746" s="19"/>
      <c r="AO746" s="19"/>
      <c r="AP746" s="19"/>
      <c r="AQ746" s="19"/>
    </row>
    <row r="747" hidden="1">
      <c r="A747" s="22" t="s">
        <v>648</v>
      </c>
      <c r="B747" s="22" t="s">
        <v>652</v>
      </c>
      <c r="C747" s="22" t="s">
        <v>650</v>
      </c>
      <c r="D747" s="22" t="s">
        <v>653</v>
      </c>
      <c r="E747" s="22" t="s">
        <v>60</v>
      </c>
      <c r="F747" s="18">
        <v>2.0</v>
      </c>
      <c r="G747" s="18">
        <v>2.0</v>
      </c>
      <c r="H747" s="18">
        <v>9.0</v>
      </c>
      <c r="I747" s="18">
        <v>9.0</v>
      </c>
      <c r="J747" s="18">
        <v>0.0</v>
      </c>
      <c r="K747" s="18">
        <v>0.0</v>
      </c>
      <c r="L747" s="18">
        <v>0.0</v>
      </c>
      <c r="M747" s="18">
        <v>0.0</v>
      </c>
      <c r="N747" s="18">
        <v>0.0</v>
      </c>
      <c r="O747" s="18">
        <v>0.0</v>
      </c>
      <c r="P747" s="18">
        <v>0.0</v>
      </c>
      <c r="Q747" s="18">
        <v>0.0</v>
      </c>
      <c r="R747" s="18">
        <v>0.0</v>
      </c>
      <c r="S747" s="18">
        <v>0.0</v>
      </c>
      <c r="T747" s="18">
        <v>0.0</v>
      </c>
      <c r="U747" s="18">
        <v>0.0</v>
      </c>
      <c r="V747" s="18">
        <v>0.0</v>
      </c>
      <c r="W747" s="18">
        <v>0.0</v>
      </c>
      <c r="X747" s="18">
        <v>0.0</v>
      </c>
      <c r="Y747" s="18">
        <v>0.0</v>
      </c>
      <c r="Z747" s="18">
        <v>0.0</v>
      </c>
      <c r="AA747" s="18">
        <v>0.0</v>
      </c>
      <c r="AB747" s="18">
        <v>0.0</v>
      </c>
      <c r="AC747" s="18">
        <v>0.0</v>
      </c>
      <c r="AD747" s="18">
        <v>0.0</v>
      </c>
      <c r="AE747" s="18">
        <v>0.0</v>
      </c>
      <c r="AF747" s="18">
        <v>0.0</v>
      </c>
      <c r="AG747" s="18">
        <v>0.0</v>
      </c>
      <c r="AH747" s="18">
        <v>0.0</v>
      </c>
      <c r="AI747" s="18">
        <v>0.0</v>
      </c>
      <c r="AJ747" s="18">
        <v>0.0</v>
      </c>
      <c r="AK747" s="18">
        <v>0.0</v>
      </c>
      <c r="AL747" s="19" t="s">
        <v>58</v>
      </c>
      <c r="AM747" s="19"/>
      <c r="AN747" s="19"/>
      <c r="AO747" s="19"/>
      <c r="AP747" s="19"/>
      <c r="AQ747" s="19"/>
    </row>
    <row r="748" hidden="1">
      <c r="A748" s="22" t="s">
        <v>654</v>
      </c>
      <c r="B748" s="22" t="s">
        <v>655</v>
      </c>
      <c r="C748" s="22" t="s">
        <v>650</v>
      </c>
      <c r="D748" s="22" t="s">
        <v>653</v>
      </c>
      <c r="E748" s="22" t="s">
        <v>62</v>
      </c>
      <c r="F748" s="18">
        <v>0.0</v>
      </c>
      <c r="G748" s="18">
        <v>0.0</v>
      </c>
      <c r="H748" s="18">
        <v>0.0</v>
      </c>
      <c r="I748" s="18">
        <v>0.0</v>
      </c>
      <c r="J748" s="18">
        <v>0.0</v>
      </c>
      <c r="K748" s="18">
        <v>0.0</v>
      </c>
      <c r="L748" s="18">
        <v>0.0</v>
      </c>
      <c r="M748" s="18">
        <v>0.0</v>
      </c>
      <c r="N748" s="18">
        <v>0.0</v>
      </c>
      <c r="O748" s="18">
        <v>0.0</v>
      </c>
      <c r="P748" s="18">
        <v>0.0</v>
      </c>
      <c r="Q748" s="18">
        <v>0.0</v>
      </c>
      <c r="R748" s="18">
        <v>0.0</v>
      </c>
      <c r="S748" s="18">
        <v>0.0</v>
      </c>
      <c r="T748" s="18">
        <v>0.0</v>
      </c>
      <c r="U748" s="18">
        <v>0.0</v>
      </c>
      <c r="V748" s="18">
        <v>0.0</v>
      </c>
      <c r="W748" s="18">
        <v>0.0</v>
      </c>
      <c r="X748" s="18">
        <v>0.0</v>
      </c>
      <c r="Y748" s="18">
        <v>0.0</v>
      </c>
      <c r="Z748" s="18">
        <v>0.0</v>
      </c>
      <c r="AA748" s="18">
        <v>0.0</v>
      </c>
      <c r="AB748" s="18">
        <v>0.0</v>
      </c>
      <c r="AC748" s="18">
        <v>0.0</v>
      </c>
      <c r="AD748" s="18">
        <v>0.0</v>
      </c>
      <c r="AE748" s="18">
        <v>0.0</v>
      </c>
      <c r="AF748" s="18">
        <v>0.0</v>
      </c>
      <c r="AG748" s="18">
        <v>0.0</v>
      </c>
      <c r="AH748" s="18">
        <v>0.0</v>
      </c>
      <c r="AI748" s="18">
        <v>0.0</v>
      </c>
      <c r="AJ748" s="18">
        <v>0.0</v>
      </c>
      <c r="AK748" s="18">
        <v>0.0</v>
      </c>
      <c r="AL748" s="19" t="s">
        <v>58</v>
      </c>
      <c r="AM748" s="19"/>
      <c r="AN748" s="19"/>
      <c r="AO748" s="19"/>
      <c r="AP748" s="19"/>
      <c r="AQ748" s="19"/>
    </row>
    <row r="749" hidden="1">
      <c r="A749" s="22" t="s">
        <v>1313</v>
      </c>
      <c r="B749" s="22" t="s">
        <v>1319</v>
      </c>
      <c r="C749" s="22" t="s">
        <v>1301</v>
      </c>
      <c r="D749" s="22" t="s">
        <v>1320</v>
      </c>
      <c r="E749" s="22" t="s">
        <v>72</v>
      </c>
      <c r="F749" s="18">
        <v>3.0</v>
      </c>
      <c r="G749" s="18">
        <v>0.0</v>
      </c>
      <c r="H749" s="18">
        <v>507.0</v>
      </c>
      <c r="I749" s="18">
        <v>0.0</v>
      </c>
      <c r="J749" s="18">
        <v>2.464286</v>
      </c>
      <c r="K749" s="18">
        <v>2.255026</v>
      </c>
      <c r="L749" s="18">
        <v>2.324062</v>
      </c>
      <c r="M749" s="18">
        <v>0.913228</v>
      </c>
      <c r="N749" s="18">
        <v>0.404974</v>
      </c>
      <c r="O749" s="18">
        <v>0.666667</v>
      </c>
      <c r="P749" s="18">
        <v>0.666667</v>
      </c>
      <c r="Q749" s="18">
        <v>0.666667</v>
      </c>
      <c r="R749" s="18">
        <v>0.675132</v>
      </c>
      <c r="S749" s="18">
        <v>0.913228</v>
      </c>
      <c r="T749" s="18">
        <v>0.666667</v>
      </c>
      <c r="U749" s="18">
        <v>0.666667</v>
      </c>
      <c r="V749" s="18">
        <v>0.666667</v>
      </c>
      <c r="W749" s="18">
        <v>0.675132</v>
      </c>
      <c r="X749" s="18">
        <v>0.913228</v>
      </c>
      <c r="Y749" s="18">
        <v>0.751675</v>
      </c>
      <c r="Z749" s="18">
        <v>0.666667</v>
      </c>
      <c r="AA749" s="18">
        <v>0.675132</v>
      </c>
      <c r="AB749" s="18">
        <v>0.375838</v>
      </c>
      <c r="AC749" s="18">
        <v>0.0</v>
      </c>
      <c r="AD749" s="18">
        <v>0.913228</v>
      </c>
      <c r="AE749" s="18">
        <v>0.913228</v>
      </c>
      <c r="AF749" s="18">
        <v>1.938397</v>
      </c>
      <c r="AG749" s="18">
        <v>3.125118</v>
      </c>
      <c r="AH749" s="18">
        <v>0.0</v>
      </c>
      <c r="AI749" s="18">
        <v>1.207407</v>
      </c>
      <c r="AJ749" s="18">
        <v>0.804599</v>
      </c>
      <c r="AK749" s="18">
        <v>0.0</v>
      </c>
      <c r="AL749" s="19" t="s">
        <v>58</v>
      </c>
      <c r="AM749" s="19"/>
      <c r="AN749" s="19"/>
      <c r="AO749" s="19"/>
      <c r="AP749" s="19"/>
      <c r="AQ749" s="19"/>
    </row>
    <row r="750" hidden="1">
      <c r="A750" s="22" t="s">
        <v>1305</v>
      </c>
      <c r="B750" s="22" t="s">
        <v>1322</v>
      </c>
      <c r="C750" s="22" t="s">
        <v>1301</v>
      </c>
      <c r="D750" s="22" t="s">
        <v>1320</v>
      </c>
      <c r="E750" s="22" t="s">
        <v>60</v>
      </c>
      <c r="F750" s="18">
        <v>1.0</v>
      </c>
      <c r="G750" s="18">
        <v>1.0</v>
      </c>
      <c r="H750" s="18">
        <v>8.0</v>
      </c>
      <c r="I750" s="18">
        <v>8.0</v>
      </c>
      <c r="J750" s="18">
        <v>0.0</v>
      </c>
      <c r="K750" s="18">
        <v>0.0</v>
      </c>
      <c r="L750" s="18">
        <v>0.0</v>
      </c>
      <c r="M750" s="18">
        <v>0.0</v>
      </c>
      <c r="N750" s="18">
        <v>0.0</v>
      </c>
      <c r="O750" s="18">
        <v>0.0</v>
      </c>
      <c r="P750" s="18">
        <v>0.0</v>
      </c>
      <c r="Q750" s="18">
        <v>0.0</v>
      </c>
      <c r="R750" s="18">
        <v>0.0</v>
      </c>
      <c r="S750" s="18">
        <v>0.0</v>
      </c>
      <c r="T750" s="18">
        <v>0.0</v>
      </c>
      <c r="U750" s="18">
        <v>0.0</v>
      </c>
      <c r="V750" s="18">
        <v>0.0</v>
      </c>
      <c r="W750" s="18">
        <v>0.0</v>
      </c>
      <c r="X750" s="18">
        <v>0.0</v>
      </c>
      <c r="Y750" s="18">
        <v>0.0</v>
      </c>
      <c r="Z750" s="18">
        <v>0.666667</v>
      </c>
      <c r="AA750" s="18">
        <v>0.675132</v>
      </c>
      <c r="AB750" s="18">
        <v>0.375838</v>
      </c>
      <c r="AC750" s="18">
        <v>0.0</v>
      </c>
      <c r="AD750" s="18">
        <v>0.0</v>
      </c>
      <c r="AE750" s="18">
        <v>0.642157</v>
      </c>
      <c r="AF750" s="18">
        <v>0.064216</v>
      </c>
      <c r="AG750" s="18">
        <v>0.0</v>
      </c>
      <c r="AH750" s="18">
        <v>0.0</v>
      </c>
      <c r="AI750" s="18">
        <v>1.207407</v>
      </c>
      <c r="AJ750" s="18">
        <v>0.804599</v>
      </c>
      <c r="AK750" s="18">
        <v>0.0</v>
      </c>
      <c r="AL750" s="19" t="s">
        <v>58</v>
      </c>
      <c r="AM750" s="19"/>
      <c r="AN750" s="19"/>
      <c r="AO750" s="19"/>
      <c r="AP750" s="19"/>
      <c r="AQ750" s="19"/>
    </row>
    <row r="751" hidden="1">
      <c r="A751" s="22" t="s">
        <v>1307</v>
      </c>
      <c r="B751" s="22" t="s">
        <v>1323</v>
      </c>
      <c r="C751" s="22" t="s">
        <v>1301</v>
      </c>
      <c r="D751" s="22" t="s">
        <v>1320</v>
      </c>
      <c r="E751" s="22" t="s">
        <v>62</v>
      </c>
      <c r="F751" s="18">
        <v>0.0</v>
      </c>
      <c r="G751" s="18">
        <v>0.0</v>
      </c>
      <c r="H751" s="18">
        <v>0.0</v>
      </c>
      <c r="I751" s="18">
        <v>0.0</v>
      </c>
      <c r="J751" s="18">
        <v>0.0</v>
      </c>
      <c r="K751" s="18">
        <v>0.0</v>
      </c>
      <c r="L751" s="18">
        <v>0.0</v>
      </c>
      <c r="M751" s="18">
        <v>0.0</v>
      </c>
      <c r="N751" s="18">
        <v>0.0</v>
      </c>
      <c r="O751" s="18">
        <v>0.0</v>
      </c>
      <c r="P751" s="18">
        <v>0.0</v>
      </c>
      <c r="Q751" s="18">
        <v>0.0</v>
      </c>
      <c r="R751" s="18">
        <v>0.0</v>
      </c>
      <c r="S751" s="18">
        <v>0.0</v>
      </c>
      <c r="T751" s="18">
        <v>0.0</v>
      </c>
      <c r="U751" s="18">
        <v>0.0</v>
      </c>
      <c r="V751" s="18">
        <v>0.0</v>
      </c>
      <c r="W751" s="18">
        <v>0.0</v>
      </c>
      <c r="X751" s="18">
        <v>0.0</v>
      </c>
      <c r="Y751" s="18">
        <v>0.0</v>
      </c>
      <c r="Z751" s="18">
        <v>0.666667</v>
      </c>
      <c r="AA751" s="18">
        <v>0.675132</v>
      </c>
      <c r="AB751" s="18">
        <v>0.375838</v>
      </c>
      <c r="AC751" s="18">
        <v>0.0</v>
      </c>
      <c r="AD751" s="18">
        <v>0.0</v>
      </c>
      <c r="AE751" s="18">
        <v>0.0</v>
      </c>
      <c r="AF751" s="18">
        <v>0.0</v>
      </c>
      <c r="AG751" s="18">
        <v>0.0</v>
      </c>
      <c r="AH751" s="18">
        <v>0.0</v>
      </c>
      <c r="AI751" s="18">
        <v>1.207407</v>
      </c>
      <c r="AJ751" s="18">
        <v>0.804599</v>
      </c>
      <c r="AK751" s="18">
        <v>0.0</v>
      </c>
      <c r="AL751" s="19" t="s">
        <v>58</v>
      </c>
      <c r="AM751" s="19"/>
      <c r="AN751" s="19"/>
      <c r="AO751" s="19"/>
      <c r="AP751" s="19"/>
      <c r="AQ751" s="19"/>
    </row>
    <row r="752" hidden="1">
      <c r="A752" s="22" t="s">
        <v>1903</v>
      </c>
      <c r="B752" s="22" t="s">
        <v>1919</v>
      </c>
      <c r="C752" s="22" t="s">
        <v>1905</v>
      </c>
      <c r="D752" s="22" t="s">
        <v>1920</v>
      </c>
      <c r="E752" s="22" t="s">
        <v>88</v>
      </c>
      <c r="F752" s="18">
        <v>1.0</v>
      </c>
      <c r="G752" s="18">
        <v>0.0</v>
      </c>
      <c r="H752" s="18">
        <v>2667.0</v>
      </c>
      <c r="I752" s="18">
        <v>0.0</v>
      </c>
      <c r="J752" s="18">
        <v>72.10346</v>
      </c>
      <c r="K752" s="18">
        <v>75.62077</v>
      </c>
      <c r="L752" s="18">
        <v>73.90154</v>
      </c>
      <c r="M752" s="18">
        <v>75.62077</v>
      </c>
      <c r="N752" s="18">
        <v>1.0</v>
      </c>
      <c r="O752" s="18">
        <v>75.62077</v>
      </c>
      <c r="P752" s="18">
        <v>75.62077</v>
      </c>
      <c r="Q752" s="18">
        <v>75.62077</v>
      </c>
      <c r="R752" s="18">
        <v>75.62077</v>
      </c>
      <c r="S752" s="18">
        <v>75.62077</v>
      </c>
      <c r="T752" s="18">
        <v>75.62077</v>
      </c>
      <c r="U752" s="18">
        <v>75.62077</v>
      </c>
      <c r="V752" s="18">
        <v>75.62077</v>
      </c>
      <c r="W752" s="18">
        <v>75.62077</v>
      </c>
      <c r="X752" s="18">
        <v>75.62077</v>
      </c>
      <c r="Y752" s="18">
        <v>75.62077</v>
      </c>
      <c r="Z752" s="18">
        <v>28.28923</v>
      </c>
      <c r="AA752" s="18">
        <v>34.2257</v>
      </c>
      <c r="AB752" s="18">
        <v>43.64612</v>
      </c>
      <c r="AC752" s="18">
        <v>9.847379</v>
      </c>
      <c r="AD752" s="18">
        <v>28.23236</v>
      </c>
      <c r="AE752" s="18">
        <v>28.23236</v>
      </c>
      <c r="AF752" s="18">
        <v>62.41864</v>
      </c>
      <c r="AG752" s="18">
        <v>75.62077</v>
      </c>
      <c r="AH752" s="18">
        <v>12.00612</v>
      </c>
      <c r="AI752" s="18">
        <v>26.29686</v>
      </c>
      <c r="AJ752" s="18">
        <v>38.40214</v>
      </c>
      <c r="AK752" s="18">
        <v>4.091952</v>
      </c>
      <c r="AL752" s="19" t="s">
        <v>58</v>
      </c>
      <c r="AM752" s="19"/>
      <c r="AN752" s="19"/>
      <c r="AO752" s="19"/>
      <c r="AP752" s="19"/>
      <c r="AQ752" s="19"/>
    </row>
    <row r="753" hidden="1">
      <c r="A753" s="22" t="s">
        <v>1907</v>
      </c>
      <c r="B753" s="22" t="s">
        <v>1921</v>
      </c>
      <c r="C753" s="22" t="s">
        <v>1905</v>
      </c>
      <c r="D753" s="22" t="s">
        <v>1920</v>
      </c>
      <c r="E753" s="17">
        <v>46310.0</v>
      </c>
      <c r="F753" s="18">
        <v>5.0</v>
      </c>
      <c r="G753" s="18">
        <v>0.0</v>
      </c>
      <c r="H753" s="18">
        <v>12470.0</v>
      </c>
      <c r="I753" s="18">
        <v>0.0</v>
      </c>
      <c r="J753" s="18">
        <v>302.361</v>
      </c>
      <c r="K753" s="18">
        <v>297.2212</v>
      </c>
      <c r="L753" s="18">
        <v>272.166</v>
      </c>
      <c r="M753" s="18">
        <v>134.8661</v>
      </c>
      <c r="N753" s="18">
        <v>0.453757</v>
      </c>
      <c r="O753" s="18">
        <v>0.0</v>
      </c>
      <c r="P753" s="18">
        <v>16.67738</v>
      </c>
      <c r="Q753" s="18">
        <v>16.67738</v>
      </c>
      <c r="R753" s="18">
        <v>26.29686</v>
      </c>
      <c r="S753" s="18">
        <v>119.3808</v>
      </c>
      <c r="T753" s="18">
        <v>16.67738</v>
      </c>
      <c r="U753" s="18">
        <v>16.67738</v>
      </c>
      <c r="V753" s="18">
        <v>26.29686</v>
      </c>
      <c r="W753" s="18">
        <v>119.3808</v>
      </c>
      <c r="X753" s="18">
        <v>119.3808</v>
      </c>
      <c r="Y753" s="18">
        <v>59.44424</v>
      </c>
      <c r="Z753" s="18">
        <v>28.28923</v>
      </c>
      <c r="AA753" s="18">
        <v>34.2257</v>
      </c>
      <c r="AB753" s="18">
        <v>43.64612</v>
      </c>
      <c r="AC753" s="18">
        <v>9.847379</v>
      </c>
      <c r="AD753" s="18">
        <v>24.8799</v>
      </c>
      <c r="AE753" s="18">
        <v>26.29686</v>
      </c>
      <c r="AF753" s="18">
        <v>61.85816</v>
      </c>
      <c r="AG753" s="18">
        <v>59.44424</v>
      </c>
      <c r="AH753" s="18">
        <v>12.00612</v>
      </c>
      <c r="AI753" s="18">
        <v>26.29686</v>
      </c>
      <c r="AJ753" s="18">
        <v>38.40214</v>
      </c>
      <c r="AK753" s="18">
        <v>4.091952</v>
      </c>
      <c r="AL753" s="19" t="s">
        <v>58</v>
      </c>
      <c r="AM753" s="19"/>
      <c r="AN753" s="19"/>
      <c r="AO753" s="19"/>
      <c r="AP753" s="19"/>
      <c r="AQ753" s="19"/>
    </row>
    <row r="754" hidden="1">
      <c r="A754" s="22" t="s">
        <v>1909</v>
      </c>
      <c r="B754" s="22" t="s">
        <v>1922</v>
      </c>
      <c r="C754" s="22" t="s">
        <v>1905</v>
      </c>
      <c r="D754" s="22" t="s">
        <v>1920</v>
      </c>
      <c r="E754" s="22" t="s">
        <v>72</v>
      </c>
      <c r="F754" s="18">
        <v>5.0</v>
      </c>
      <c r="G754" s="18">
        <v>2.0</v>
      </c>
      <c r="H754" s="18">
        <v>4114.0</v>
      </c>
      <c r="I754" s="18">
        <v>44.0</v>
      </c>
      <c r="J754" s="18">
        <v>34.07358</v>
      </c>
      <c r="K754" s="18">
        <v>39.38952</v>
      </c>
      <c r="L754" s="18">
        <v>52.37918</v>
      </c>
      <c r="M754" s="18">
        <v>28.28923</v>
      </c>
      <c r="N754" s="18">
        <v>0.718192</v>
      </c>
      <c r="O754" s="18">
        <v>0.333333</v>
      </c>
      <c r="P754" s="18">
        <v>0.333333</v>
      </c>
      <c r="Q754" s="18">
        <v>2.678453</v>
      </c>
      <c r="R754" s="18">
        <v>8.088498</v>
      </c>
      <c r="S754" s="18">
        <v>8.088498</v>
      </c>
      <c r="T754" s="18">
        <v>0.333333</v>
      </c>
      <c r="U754" s="18">
        <v>0.333333</v>
      </c>
      <c r="V754" s="18">
        <v>2.678453</v>
      </c>
      <c r="W754" s="18">
        <v>8.088498</v>
      </c>
      <c r="X754" s="18">
        <v>8.088498</v>
      </c>
      <c r="Y754" s="18">
        <v>9.847379</v>
      </c>
      <c r="Z754" s="18">
        <v>28.28923</v>
      </c>
      <c r="AA754" s="18">
        <v>34.2257</v>
      </c>
      <c r="AB754" s="18">
        <v>43.64612</v>
      </c>
      <c r="AC754" s="18">
        <v>9.847379</v>
      </c>
      <c r="AD754" s="18">
        <v>6.079379</v>
      </c>
      <c r="AE754" s="18">
        <v>8.088498</v>
      </c>
      <c r="AF754" s="18">
        <v>10.92132</v>
      </c>
      <c r="AG754" s="18">
        <v>9.847379</v>
      </c>
      <c r="AH754" s="18">
        <v>12.00612</v>
      </c>
      <c r="AI754" s="18">
        <v>26.29686</v>
      </c>
      <c r="AJ754" s="18">
        <v>38.40214</v>
      </c>
      <c r="AK754" s="18">
        <v>4.091952</v>
      </c>
      <c r="AL754" s="19" t="s">
        <v>58</v>
      </c>
      <c r="AM754" s="19"/>
      <c r="AN754" s="19"/>
      <c r="AO754" s="19"/>
      <c r="AP754" s="19"/>
      <c r="AQ754" s="19"/>
    </row>
    <row r="755" hidden="1">
      <c r="A755" s="22" t="s">
        <v>1911</v>
      </c>
      <c r="B755" s="22" t="s">
        <v>1923</v>
      </c>
      <c r="C755" s="22" t="s">
        <v>1905</v>
      </c>
      <c r="D755" s="22" t="s">
        <v>1920</v>
      </c>
      <c r="E755" s="22" t="s">
        <v>75</v>
      </c>
      <c r="F755" s="18">
        <v>1.0</v>
      </c>
      <c r="G755" s="18">
        <v>0.0</v>
      </c>
      <c r="H755" s="18">
        <v>556.0</v>
      </c>
      <c r="I755" s="18">
        <v>0.0</v>
      </c>
      <c r="J755" s="18">
        <v>10.15253</v>
      </c>
      <c r="K755" s="18">
        <v>9.196577</v>
      </c>
      <c r="L755" s="18">
        <v>9.535344</v>
      </c>
      <c r="M755" s="18">
        <v>9.196577</v>
      </c>
      <c r="N755" s="18">
        <v>1.0</v>
      </c>
      <c r="O755" s="18">
        <v>9.196577</v>
      </c>
      <c r="P755" s="18">
        <v>9.196577</v>
      </c>
      <c r="Q755" s="18">
        <v>9.196577</v>
      </c>
      <c r="R755" s="18">
        <v>9.196577</v>
      </c>
      <c r="S755" s="18">
        <v>9.196577</v>
      </c>
      <c r="T755" s="18">
        <v>9.196577</v>
      </c>
      <c r="U755" s="18">
        <v>9.196577</v>
      </c>
      <c r="V755" s="18">
        <v>9.196577</v>
      </c>
      <c r="W755" s="18">
        <v>9.196577</v>
      </c>
      <c r="X755" s="18">
        <v>9.196577</v>
      </c>
      <c r="Y755" s="18">
        <v>9.196577</v>
      </c>
      <c r="Z755" s="18">
        <v>28.28923</v>
      </c>
      <c r="AA755" s="18">
        <v>34.2257</v>
      </c>
      <c r="AB755" s="18">
        <v>43.64612</v>
      </c>
      <c r="AC755" s="18">
        <v>9.847379</v>
      </c>
      <c r="AD755" s="18">
        <v>15.91198</v>
      </c>
      <c r="AE755" s="18">
        <v>28.04676</v>
      </c>
      <c r="AF755" s="18">
        <v>47.50056</v>
      </c>
      <c r="AG755" s="18">
        <v>9.196577</v>
      </c>
      <c r="AH755" s="18">
        <v>12.00612</v>
      </c>
      <c r="AI755" s="18">
        <v>26.29686</v>
      </c>
      <c r="AJ755" s="18">
        <v>38.40214</v>
      </c>
      <c r="AK755" s="18">
        <v>4.091952</v>
      </c>
      <c r="AL755" s="19" t="s">
        <v>58</v>
      </c>
      <c r="AM755" s="19"/>
      <c r="AN755" s="19"/>
      <c r="AO755" s="19"/>
      <c r="AP755" s="19"/>
      <c r="AQ755" s="19"/>
    </row>
    <row r="756" hidden="1">
      <c r="A756" s="22" t="s">
        <v>1913</v>
      </c>
      <c r="B756" s="22" t="s">
        <v>2105</v>
      </c>
      <c r="C756" s="22" t="s">
        <v>1905</v>
      </c>
      <c r="D756" s="22" t="s">
        <v>1920</v>
      </c>
      <c r="E756" s="22" t="s">
        <v>60</v>
      </c>
      <c r="F756" s="18">
        <v>3.0</v>
      </c>
      <c r="G756" s="18">
        <v>1.0</v>
      </c>
      <c r="H756" s="18">
        <v>226.0</v>
      </c>
      <c r="I756" s="18">
        <v>44.0</v>
      </c>
      <c r="J756" s="18">
        <v>0.0</v>
      </c>
      <c r="K756" s="18">
        <v>0.0</v>
      </c>
      <c r="L756" s="18">
        <v>0.0</v>
      </c>
      <c r="M756" s="18">
        <v>0.0</v>
      </c>
      <c r="N756" s="18">
        <v>0.0</v>
      </c>
      <c r="O756" s="18">
        <v>0.0</v>
      </c>
      <c r="P756" s="18">
        <v>0.0</v>
      </c>
      <c r="Q756" s="18">
        <v>0.0</v>
      </c>
      <c r="R756" s="18">
        <v>0.0</v>
      </c>
      <c r="S756" s="18">
        <v>0.0</v>
      </c>
      <c r="T756" s="18">
        <v>0.0</v>
      </c>
      <c r="U756" s="18">
        <v>0.0</v>
      </c>
      <c r="V756" s="18">
        <v>0.0</v>
      </c>
      <c r="W756" s="18">
        <v>0.0</v>
      </c>
      <c r="X756" s="18">
        <v>0.0</v>
      </c>
      <c r="Y756" s="18">
        <v>0.0</v>
      </c>
      <c r="Z756" s="18">
        <v>28.28923</v>
      </c>
      <c r="AA756" s="18">
        <v>34.2257</v>
      </c>
      <c r="AB756" s="18">
        <v>43.64612</v>
      </c>
      <c r="AC756" s="18">
        <v>9.847379</v>
      </c>
      <c r="AD756" s="18">
        <v>3.205167</v>
      </c>
      <c r="AE756" s="18">
        <v>3.205167</v>
      </c>
      <c r="AF756" s="18">
        <v>2.949854</v>
      </c>
      <c r="AG756" s="18">
        <v>2.789002</v>
      </c>
      <c r="AH756" s="18">
        <v>12.00612</v>
      </c>
      <c r="AI756" s="18">
        <v>26.29686</v>
      </c>
      <c r="AJ756" s="18">
        <v>38.40214</v>
      </c>
      <c r="AK756" s="18">
        <v>4.091952</v>
      </c>
      <c r="AL756" s="19" t="s">
        <v>58</v>
      </c>
      <c r="AM756" s="19"/>
      <c r="AN756" s="19"/>
      <c r="AO756" s="19"/>
      <c r="AP756" s="19"/>
      <c r="AQ756" s="19"/>
    </row>
    <row r="757" hidden="1">
      <c r="A757" s="22" t="s">
        <v>1915</v>
      </c>
      <c r="B757" s="22" t="s">
        <v>1924</v>
      </c>
      <c r="C757" s="22" t="s">
        <v>1905</v>
      </c>
      <c r="D757" s="22" t="s">
        <v>1920</v>
      </c>
      <c r="E757" s="20">
        <v>46300.0</v>
      </c>
      <c r="F757" s="18">
        <v>5.0</v>
      </c>
      <c r="G757" s="18">
        <v>0.0</v>
      </c>
      <c r="H757" s="18">
        <v>11797.0</v>
      </c>
      <c r="I757" s="18">
        <v>0.0</v>
      </c>
      <c r="J757" s="18">
        <v>259.1228</v>
      </c>
      <c r="K757" s="18">
        <v>276.9099</v>
      </c>
      <c r="L757" s="18">
        <v>271.5132</v>
      </c>
      <c r="M757" s="18">
        <v>163.1033</v>
      </c>
      <c r="N757" s="18">
        <v>0.589012</v>
      </c>
      <c r="O757" s="18">
        <v>34.2257</v>
      </c>
      <c r="P757" s="18">
        <v>34.2257</v>
      </c>
      <c r="Q757" s="18">
        <v>39.60202</v>
      </c>
      <c r="R757" s="18">
        <v>39.97884</v>
      </c>
      <c r="S757" s="18">
        <v>39.97884</v>
      </c>
      <c r="T757" s="18">
        <v>34.2257</v>
      </c>
      <c r="U757" s="18">
        <v>34.2257</v>
      </c>
      <c r="V757" s="18">
        <v>39.60202</v>
      </c>
      <c r="W757" s="18">
        <v>39.97884</v>
      </c>
      <c r="X757" s="18">
        <v>39.97884</v>
      </c>
      <c r="Y757" s="18">
        <v>69.22747</v>
      </c>
      <c r="Z757" s="18">
        <v>28.28923</v>
      </c>
      <c r="AA757" s="18">
        <v>34.2257</v>
      </c>
      <c r="AB757" s="18">
        <v>43.64612</v>
      </c>
      <c r="AC757" s="18">
        <v>9.847379</v>
      </c>
      <c r="AD757" s="18">
        <v>39.97884</v>
      </c>
      <c r="AE757" s="18">
        <v>53.08835</v>
      </c>
      <c r="AF757" s="18">
        <v>58.69001</v>
      </c>
      <c r="AG757" s="18">
        <v>69.22747</v>
      </c>
      <c r="AH757" s="18">
        <v>12.00612</v>
      </c>
      <c r="AI757" s="18">
        <v>26.29686</v>
      </c>
      <c r="AJ757" s="18">
        <v>38.40214</v>
      </c>
      <c r="AK757" s="18">
        <v>4.091952</v>
      </c>
      <c r="AL757" s="19" t="s">
        <v>58</v>
      </c>
      <c r="AM757" s="19"/>
      <c r="AN757" s="19"/>
      <c r="AO757" s="19"/>
      <c r="AP757" s="19"/>
      <c r="AQ757" s="19"/>
    </row>
    <row r="758" hidden="1">
      <c r="A758" s="22" t="s">
        <v>1917</v>
      </c>
      <c r="B758" s="22" t="s">
        <v>1925</v>
      </c>
      <c r="C758" s="22" t="s">
        <v>1905</v>
      </c>
      <c r="D758" s="22" t="s">
        <v>1920</v>
      </c>
      <c r="E758" s="22" t="s">
        <v>62</v>
      </c>
      <c r="F758" s="18">
        <v>1.0</v>
      </c>
      <c r="G758" s="18">
        <v>1.0</v>
      </c>
      <c r="H758" s="18">
        <v>130.0</v>
      </c>
      <c r="I758" s="18">
        <v>130.0</v>
      </c>
      <c r="J758" s="18">
        <v>0.0</v>
      </c>
      <c r="K758" s="18">
        <v>0.0</v>
      </c>
      <c r="L758" s="18">
        <v>0.0</v>
      </c>
      <c r="M758" s="18">
        <v>0.0</v>
      </c>
      <c r="N758" s="18">
        <v>0.0</v>
      </c>
      <c r="O758" s="18">
        <v>0.0</v>
      </c>
      <c r="P758" s="18">
        <v>0.0</v>
      </c>
      <c r="Q758" s="18">
        <v>0.0</v>
      </c>
      <c r="R758" s="18">
        <v>0.0</v>
      </c>
      <c r="S758" s="18">
        <v>0.0</v>
      </c>
      <c r="T758" s="18">
        <v>0.0</v>
      </c>
      <c r="U758" s="18">
        <v>0.0</v>
      </c>
      <c r="V758" s="18">
        <v>0.0</v>
      </c>
      <c r="W758" s="18">
        <v>0.0</v>
      </c>
      <c r="X758" s="18">
        <v>0.0</v>
      </c>
      <c r="Y758" s="18">
        <v>0.0</v>
      </c>
      <c r="Z758" s="18">
        <v>28.28923</v>
      </c>
      <c r="AA758" s="18">
        <v>34.2257</v>
      </c>
      <c r="AB758" s="18">
        <v>43.64612</v>
      </c>
      <c r="AC758" s="18">
        <v>9.847379</v>
      </c>
      <c r="AD758" s="18">
        <v>0.0</v>
      </c>
      <c r="AE758" s="18">
        <v>0.0</v>
      </c>
      <c r="AF758" s="18">
        <v>0.0</v>
      </c>
      <c r="AG758" s="18">
        <v>0.0</v>
      </c>
      <c r="AH758" s="18">
        <v>12.00612</v>
      </c>
      <c r="AI758" s="18">
        <v>26.29686</v>
      </c>
      <c r="AJ758" s="18">
        <v>38.40214</v>
      </c>
      <c r="AK758" s="18">
        <v>4.091952</v>
      </c>
      <c r="AL758" s="19" t="s">
        <v>58</v>
      </c>
      <c r="AM758" s="19"/>
      <c r="AN758" s="19"/>
      <c r="AO758" s="19"/>
      <c r="AP758" s="19"/>
      <c r="AQ758" s="19"/>
    </row>
    <row r="759" hidden="1">
      <c r="A759" s="22" t="s">
        <v>470</v>
      </c>
      <c r="B759" s="22" t="s">
        <v>499</v>
      </c>
      <c r="C759" s="22" t="s">
        <v>468</v>
      </c>
      <c r="D759" s="22" t="s">
        <v>498</v>
      </c>
      <c r="E759" s="22" t="s">
        <v>72</v>
      </c>
      <c r="F759" s="18">
        <v>4.0</v>
      </c>
      <c r="G759" s="18">
        <v>0.0</v>
      </c>
      <c r="H759" s="18">
        <v>2408.0</v>
      </c>
      <c r="I759" s="18">
        <v>0.0</v>
      </c>
      <c r="J759" s="18">
        <v>49.69347</v>
      </c>
      <c r="K759" s="18">
        <v>49.41169</v>
      </c>
      <c r="L759" s="18">
        <v>47.13345</v>
      </c>
      <c r="M759" s="18">
        <v>20.823</v>
      </c>
      <c r="N759" s="18">
        <v>0.421418</v>
      </c>
      <c r="O759" s="18">
        <v>8.056381</v>
      </c>
      <c r="P759" s="18">
        <v>8.056381</v>
      </c>
      <c r="Q759" s="18">
        <v>8.367916</v>
      </c>
      <c r="R759" s="18">
        <v>12.1644</v>
      </c>
      <c r="S759" s="18">
        <v>12.1644</v>
      </c>
      <c r="T759" s="18">
        <v>8.056381</v>
      </c>
      <c r="U759" s="18">
        <v>8.056381</v>
      </c>
      <c r="V759" s="18">
        <v>8.367916</v>
      </c>
      <c r="W759" s="18">
        <v>12.1644</v>
      </c>
      <c r="X759" s="18">
        <v>12.1644</v>
      </c>
      <c r="Y759" s="18">
        <v>12.35292</v>
      </c>
      <c r="Z759" s="18">
        <v>0.0</v>
      </c>
      <c r="AA759" s="18">
        <v>8.38675</v>
      </c>
      <c r="AB759" s="18">
        <v>7.324026</v>
      </c>
      <c r="AC759" s="18">
        <v>6.720598</v>
      </c>
      <c r="AD759" s="18">
        <v>15.19961</v>
      </c>
      <c r="AE759" s="18">
        <v>17.51025</v>
      </c>
      <c r="AF759" s="18">
        <v>19.45746</v>
      </c>
      <c r="AG759" s="18">
        <v>17.41073</v>
      </c>
      <c r="AH759" s="18">
        <v>5.72828</v>
      </c>
      <c r="AI759" s="18">
        <v>20.44722</v>
      </c>
      <c r="AJ759" s="18">
        <v>19.80036</v>
      </c>
      <c r="AK759" s="18">
        <v>14.10861</v>
      </c>
      <c r="AL759" s="19" t="s">
        <v>58</v>
      </c>
      <c r="AM759" s="19"/>
      <c r="AN759" s="19"/>
      <c r="AO759" s="19"/>
      <c r="AP759" s="19"/>
      <c r="AQ759" s="19"/>
    </row>
    <row r="760" hidden="1">
      <c r="A760" s="22" t="s">
        <v>472</v>
      </c>
      <c r="B760" s="22" t="s">
        <v>500</v>
      </c>
      <c r="C760" s="22" t="s">
        <v>468</v>
      </c>
      <c r="D760" s="22" t="s">
        <v>498</v>
      </c>
      <c r="E760" s="22" t="s">
        <v>75</v>
      </c>
      <c r="F760" s="18">
        <v>1.0</v>
      </c>
      <c r="G760" s="18">
        <v>0.0</v>
      </c>
      <c r="H760" s="18">
        <v>328.0</v>
      </c>
      <c r="I760" s="18">
        <v>0.0</v>
      </c>
      <c r="J760" s="18">
        <v>6.728938</v>
      </c>
      <c r="K760" s="18">
        <v>6.720598</v>
      </c>
      <c r="L760" s="18">
        <v>7.020851</v>
      </c>
      <c r="M760" s="18">
        <v>6.720598</v>
      </c>
      <c r="N760" s="18">
        <v>1.0</v>
      </c>
      <c r="O760" s="18">
        <v>6.720598</v>
      </c>
      <c r="P760" s="18">
        <v>6.720598</v>
      </c>
      <c r="Q760" s="18">
        <v>6.720598</v>
      </c>
      <c r="R760" s="18">
        <v>6.720598</v>
      </c>
      <c r="S760" s="18">
        <v>6.720598</v>
      </c>
      <c r="T760" s="18">
        <v>6.720598</v>
      </c>
      <c r="U760" s="18">
        <v>6.720598</v>
      </c>
      <c r="V760" s="18">
        <v>6.720598</v>
      </c>
      <c r="W760" s="18">
        <v>6.720598</v>
      </c>
      <c r="X760" s="18">
        <v>6.720598</v>
      </c>
      <c r="Y760" s="18">
        <v>6.720598</v>
      </c>
      <c r="Z760" s="18">
        <v>0.0</v>
      </c>
      <c r="AA760" s="18">
        <v>8.38675</v>
      </c>
      <c r="AB760" s="18">
        <v>7.324026</v>
      </c>
      <c r="AC760" s="18">
        <v>6.720598</v>
      </c>
      <c r="AD760" s="18">
        <v>7.152237</v>
      </c>
      <c r="AE760" s="18">
        <v>14.47179</v>
      </c>
      <c r="AF760" s="18">
        <v>15.8825</v>
      </c>
      <c r="AG760" s="18">
        <v>7.877225</v>
      </c>
      <c r="AH760" s="18">
        <v>5.72828</v>
      </c>
      <c r="AI760" s="18">
        <v>20.44722</v>
      </c>
      <c r="AJ760" s="18">
        <v>19.80036</v>
      </c>
      <c r="AK760" s="18">
        <v>14.10861</v>
      </c>
      <c r="AL760" s="19" t="s">
        <v>58</v>
      </c>
      <c r="AM760" s="19"/>
      <c r="AN760" s="19"/>
      <c r="AO760" s="19"/>
      <c r="AP760" s="19"/>
      <c r="AQ760" s="19"/>
    </row>
    <row r="761" hidden="1">
      <c r="A761" s="22" t="s">
        <v>474</v>
      </c>
      <c r="B761" s="22" t="s">
        <v>501</v>
      </c>
      <c r="C761" s="22" t="s">
        <v>468</v>
      </c>
      <c r="D761" s="22" t="s">
        <v>498</v>
      </c>
      <c r="E761" s="22" t="s">
        <v>60</v>
      </c>
      <c r="F761" s="18">
        <v>2.0</v>
      </c>
      <c r="G761" s="18">
        <v>0.0</v>
      </c>
      <c r="H761" s="18">
        <v>148.0</v>
      </c>
      <c r="I761" s="18">
        <v>0.0</v>
      </c>
      <c r="J761" s="18">
        <v>1.957937</v>
      </c>
      <c r="K761" s="18">
        <v>2.562362</v>
      </c>
      <c r="L761" s="18">
        <v>2.109378</v>
      </c>
      <c r="M761" s="18">
        <v>1.704899</v>
      </c>
      <c r="N761" s="18">
        <v>0.665362</v>
      </c>
      <c r="O761" s="18">
        <v>0.0</v>
      </c>
      <c r="P761" s="18">
        <v>0.0</v>
      </c>
      <c r="Q761" s="18">
        <v>0.0</v>
      </c>
      <c r="R761" s="18">
        <v>0.857463</v>
      </c>
      <c r="S761" s="18">
        <v>0.857463</v>
      </c>
      <c r="T761" s="18">
        <v>0.857463</v>
      </c>
      <c r="U761" s="18">
        <v>0.857463</v>
      </c>
      <c r="V761" s="18">
        <v>0.857463</v>
      </c>
      <c r="W761" s="18">
        <v>1.704899</v>
      </c>
      <c r="X761" s="18">
        <v>1.704899</v>
      </c>
      <c r="Y761" s="18">
        <v>0.64059</v>
      </c>
      <c r="Z761" s="18">
        <v>0.0</v>
      </c>
      <c r="AA761" s="18">
        <v>8.38675</v>
      </c>
      <c r="AB761" s="18">
        <v>7.324026</v>
      </c>
      <c r="AC761" s="18">
        <v>6.720598</v>
      </c>
      <c r="AD761" s="18">
        <v>2.382964</v>
      </c>
      <c r="AE761" s="18">
        <v>7.88367</v>
      </c>
      <c r="AF761" s="18">
        <v>9.308294</v>
      </c>
      <c r="AG761" s="18">
        <v>7.88367</v>
      </c>
      <c r="AH761" s="18">
        <v>5.72828</v>
      </c>
      <c r="AI761" s="18">
        <v>20.44722</v>
      </c>
      <c r="AJ761" s="18">
        <v>19.80036</v>
      </c>
      <c r="AK761" s="18">
        <v>14.10861</v>
      </c>
      <c r="AL761" s="19" t="s">
        <v>58</v>
      </c>
      <c r="AM761" s="19"/>
      <c r="AN761" s="19"/>
      <c r="AO761" s="19"/>
      <c r="AP761" s="19"/>
      <c r="AQ761" s="19"/>
    </row>
    <row r="762" hidden="1">
      <c r="A762" s="22" t="s">
        <v>476</v>
      </c>
      <c r="B762" s="22" t="s">
        <v>502</v>
      </c>
      <c r="C762" s="22" t="s">
        <v>468</v>
      </c>
      <c r="D762" s="22" t="s">
        <v>498</v>
      </c>
      <c r="E762" s="20">
        <v>46300.0</v>
      </c>
      <c r="F762" s="18">
        <v>4.0</v>
      </c>
      <c r="G762" s="18">
        <v>0.0</v>
      </c>
      <c r="H762" s="18">
        <v>3844.0</v>
      </c>
      <c r="I762" s="18">
        <v>0.0</v>
      </c>
      <c r="J762" s="18">
        <v>147.4788</v>
      </c>
      <c r="K762" s="18">
        <v>139.0541</v>
      </c>
      <c r="L762" s="18">
        <v>140.537</v>
      </c>
      <c r="M762" s="18">
        <v>52.34641</v>
      </c>
      <c r="N762" s="18">
        <v>0.376446</v>
      </c>
      <c r="O762" s="18">
        <v>8.38675</v>
      </c>
      <c r="P762" s="18">
        <v>8.38675</v>
      </c>
      <c r="Q762" s="18">
        <v>36.03969</v>
      </c>
      <c r="R762" s="18">
        <v>42.2812</v>
      </c>
      <c r="S762" s="18">
        <v>42.2812</v>
      </c>
      <c r="T762" s="18">
        <v>8.38675</v>
      </c>
      <c r="U762" s="18">
        <v>8.38675</v>
      </c>
      <c r="V762" s="18">
        <v>36.03969</v>
      </c>
      <c r="W762" s="18">
        <v>42.2812</v>
      </c>
      <c r="X762" s="18">
        <v>42.2812</v>
      </c>
      <c r="Y762" s="18">
        <v>34.76351</v>
      </c>
      <c r="Z762" s="18">
        <v>0.0</v>
      </c>
      <c r="AA762" s="18">
        <v>8.38675</v>
      </c>
      <c r="AB762" s="18">
        <v>7.324026</v>
      </c>
      <c r="AC762" s="18">
        <v>6.720598</v>
      </c>
      <c r="AD762" s="18">
        <v>25.06107</v>
      </c>
      <c r="AE762" s="18">
        <v>25.83376</v>
      </c>
      <c r="AF762" s="18">
        <v>44.43059</v>
      </c>
      <c r="AG762" s="18">
        <v>34.76351</v>
      </c>
      <c r="AH762" s="18">
        <v>5.72828</v>
      </c>
      <c r="AI762" s="18">
        <v>20.44722</v>
      </c>
      <c r="AJ762" s="18">
        <v>19.80036</v>
      </c>
      <c r="AK762" s="18">
        <v>14.10861</v>
      </c>
      <c r="AL762" s="19" t="s">
        <v>58</v>
      </c>
      <c r="AM762" s="19"/>
      <c r="AN762" s="19"/>
      <c r="AO762" s="19"/>
      <c r="AP762" s="19"/>
      <c r="AQ762" s="19"/>
    </row>
    <row r="763" hidden="1">
      <c r="A763" s="22" t="s">
        <v>478</v>
      </c>
      <c r="B763" s="22" t="s">
        <v>503</v>
      </c>
      <c r="C763" s="22" t="s">
        <v>468</v>
      </c>
      <c r="D763" s="22" t="s">
        <v>498</v>
      </c>
      <c r="E763" s="22" t="s">
        <v>62</v>
      </c>
      <c r="F763" s="18">
        <v>2.0</v>
      </c>
      <c r="G763" s="18">
        <v>2.0</v>
      </c>
      <c r="H763" s="18">
        <v>10.0</v>
      </c>
      <c r="I763" s="18">
        <v>10.0</v>
      </c>
      <c r="J763" s="18">
        <v>0.0</v>
      </c>
      <c r="K763" s="18">
        <v>0.0</v>
      </c>
      <c r="L763" s="18">
        <v>0.0</v>
      </c>
      <c r="M763" s="18">
        <v>0.0</v>
      </c>
      <c r="N763" s="18">
        <v>0.0</v>
      </c>
      <c r="O763" s="18">
        <v>0.0</v>
      </c>
      <c r="P763" s="18">
        <v>0.0</v>
      </c>
      <c r="Q763" s="18">
        <v>0.0</v>
      </c>
      <c r="R763" s="18">
        <v>0.0</v>
      </c>
      <c r="S763" s="18">
        <v>0.0</v>
      </c>
      <c r="T763" s="18">
        <v>0.0</v>
      </c>
      <c r="U763" s="18">
        <v>0.0</v>
      </c>
      <c r="V763" s="18">
        <v>0.0</v>
      </c>
      <c r="W763" s="18">
        <v>0.0</v>
      </c>
      <c r="X763" s="18">
        <v>0.0</v>
      </c>
      <c r="Y763" s="18">
        <v>0.0</v>
      </c>
      <c r="Z763" s="18">
        <v>0.0</v>
      </c>
      <c r="AA763" s="18">
        <v>8.38675</v>
      </c>
      <c r="AB763" s="18">
        <v>7.324026</v>
      </c>
      <c r="AC763" s="18">
        <v>6.720598</v>
      </c>
      <c r="AD763" s="18">
        <v>0.0</v>
      </c>
      <c r="AE763" s="18">
        <v>0.0</v>
      </c>
      <c r="AF763" s="18">
        <v>0.0</v>
      </c>
      <c r="AG763" s="18">
        <v>0.0</v>
      </c>
      <c r="AH763" s="18">
        <v>5.72828</v>
      </c>
      <c r="AI763" s="18">
        <v>20.44722</v>
      </c>
      <c r="AJ763" s="18">
        <v>19.80036</v>
      </c>
      <c r="AK763" s="18">
        <v>14.10861</v>
      </c>
      <c r="AL763" s="19" t="s">
        <v>58</v>
      </c>
      <c r="AM763" s="19"/>
      <c r="AN763" s="19"/>
      <c r="AO763" s="19"/>
      <c r="AP763" s="19"/>
      <c r="AQ763" s="19"/>
    </row>
    <row r="764" hidden="1">
      <c r="A764" s="22" t="s">
        <v>853</v>
      </c>
      <c r="B764" s="22" t="s">
        <v>872</v>
      </c>
      <c r="C764" s="22" t="s">
        <v>851</v>
      </c>
      <c r="D764" s="22" t="s">
        <v>873</v>
      </c>
      <c r="E764" s="17">
        <v>46310.0</v>
      </c>
      <c r="F764" s="18">
        <v>1.0</v>
      </c>
      <c r="G764" s="18">
        <v>0.0</v>
      </c>
      <c r="H764" s="18">
        <v>545.0</v>
      </c>
      <c r="I764" s="18">
        <v>0.0</v>
      </c>
      <c r="J764" s="18">
        <v>87.14684</v>
      </c>
      <c r="K764" s="18">
        <v>83.08181</v>
      </c>
      <c r="L764" s="18">
        <v>108.0471</v>
      </c>
      <c r="M764" s="18">
        <v>83.08181</v>
      </c>
      <c r="N764" s="18">
        <v>1.0</v>
      </c>
      <c r="O764" s="18">
        <v>83.08181</v>
      </c>
      <c r="P764" s="18">
        <v>83.08181</v>
      </c>
      <c r="Q764" s="18">
        <v>83.08181</v>
      </c>
      <c r="R764" s="18">
        <v>83.08181</v>
      </c>
      <c r="S764" s="18">
        <v>83.08181</v>
      </c>
      <c r="T764" s="18">
        <v>83.08181</v>
      </c>
      <c r="U764" s="18">
        <v>83.08181</v>
      </c>
      <c r="V764" s="18">
        <v>83.08181</v>
      </c>
      <c r="W764" s="18">
        <v>83.08181</v>
      </c>
      <c r="X764" s="18">
        <v>83.08181</v>
      </c>
      <c r="Y764" s="18">
        <v>83.08181</v>
      </c>
      <c r="Z764" s="18">
        <v>10.11711</v>
      </c>
      <c r="AA764" s="18">
        <v>35.75377</v>
      </c>
      <c r="AB764" s="18">
        <v>21.49212</v>
      </c>
      <c r="AC764" s="18">
        <v>35.75377</v>
      </c>
      <c r="AD764" s="18">
        <v>36.21871</v>
      </c>
      <c r="AE764" s="18">
        <v>36.21871</v>
      </c>
      <c r="AF764" s="18">
        <v>124.6779</v>
      </c>
      <c r="AG764" s="18">
        <v>104.8567</v>
      </c>
      <c r="AH764" s="18">
        <v>9.283734</v>
      </c>
      <c r="AI764" s="18">
        <v>44.27207</v>
      </c>
      <c r="AJ764" s="18">
        <v>47.59042</v>
      </c>
      <c r="AK764" s="18">
        <v>35.9872</v>
      </c>
      <c r="AL764" s="19" t="s">
        <v>58</v>
      </c>
      <c r="AM764" s="19"/>
      <c r="AN764" s="19"/>
      <c r="AO764" s="19"/>
      <c r="AP764" s="19"/>
      <c r="AQ764" s="19"/>
    </row>
    <row r="765" hidden="1">
      <c r="A765" s="22" t="s">
        <v>857</v>
      </c>
      <c r="B765" s="22" t="s">
        <v>874</v>
      </c>
      <c r="C765" s="22" t="s">
        <v>851</v>
      </c>
      <c r="D765" s="22" t="s">
        <v>873</v>
      </c>
      <c r="E765" s="22" t="s">
        <v>75</v>
      </c>
      <c r="F765" s="18">
        <v>2.0</v>
      </c>
      <c r="G765" s="18">
        <v>0.0</v>
      </c>
      <c r="H765" s="18">
        <v>256.0</v>
      </c>
      <c r="I765" s="18">
        <v>0.0</v>
      </c>
      <c r="J765" s="18">
        <v>13.6799</v>
      </c>
      <c r="K765" s="18">
        <v>10.11711</v>
      </c>
      <c r="L765" s="18">
        <v>14.57388</v>
      </c>
      <c r="M765" s="18">
        <v>10.11711</v>
      </c>
      <c r="N765" s="18">
        <v>1.0</v>
      </c>
      <c r="O765" s="18">
        <v>10.11711</v>
      </c>
      <c r="P765" s="18">
        <v>10.11711</v>
      </c>
      <c r="Q765" s="18">
        <v>10.11711</v>
      </c>
      <c r="R765" s="18">
        <v>10.11711</v>
      </c>
      <c r="S765" s="18">
        <v>10.11711</v>
      </c>
      <c r="T765" s="18">
        <v>10.11711</v>
      </c>
      <c r="U765" s="18">
        <v>10.11711</v>
      </c>
      <c r="V765" s="18">
        <v>10.11711</v>
      </c>
      <c r="W765" s="18">
        <v>10.11711</v>
      </c>
      <c r="X765" s="18">
        <v>10.11711</v>
      </c>
      <c r="Y765" s="18">
        <v>10.11711</v>
      </c>
      <c r="Z765" s="18">
        <v>10.11711</v>
      </c>
      <c r="AA765" s="18">
        <v>35.75377</v>
      </c>
      <c r="AB765" s="18">
        <v>21.49212</v>
      </c>
      <c r="AC765" s="18">
        <v>35.75377</v>
      </c>
      <c r="AD765" s="18">
        <v>59.05853</v>
      </c>
      <c r="AE765" s="18">
        <v>59.05853</v>
      </c>
      <c r="AF765" s="18">
        <v>76.96566</v>
      </c>
      <c r="AG765" s="18">
        <v>62.25568</v>
      </c>
      <c r="AH765" s="18">
        <v>9.283734</v>
      </c>
      <c r="AI765" s="18">
        <v>44.27207</v>
      </c>
      <c r="AJ765" s="18">
        <v>47.59042</v>
      </c>
      <c r="AK765" s="18">
        <v>35.9872</v>
      </c>
      <c r="AL765" s="19" t="s">
        <v>58</v>
      </c>
      <c r="AM765" s="19"/>
      <c r="AN765" s="19"/>
      <c r="AO765" s="19"/>
      <c r="AP765" s="19"/>
      <c r="AQ765" s="19"/>
    </row>
    <row r="766" hidden="1">
      <c r="A766" s="22" t="s">
        <v>859</v>
      </c>
      <c r="B766" s="22" t="s">
        <v>875</v>
      </c>
      <c r="C766" s="22" t="s">
        <v>851</v>
      </c>
      <c r="D766" s="22" t="s">
        <v>873</v>
      </c>
      <c r="E766" s="22" t="s">
        <v>60</v>
      </c>
      <c r="F766" s="18">
        <v>1.0</v>
      </c>
      <c r="G766" s="18">
        <v>0.0</v>
      </c>
      <c r="H766" s="18">
        <v>327.0</v>
      </c>
      <c r="I766" s="18">
        <v>0.0</v>
      </c>
      <c r="J766" s="18">
        <v>31.48488</v>
      </c>
      <c r="K766" s="18">
        <v>35.75377</v>
      </c>
      <c r="L766" s="18">
        <v>34.97413</v>
      </c>
      <c r="M766" s="18">
        <v>35.75377</v>
      </c>
      <c r="N766" s="18">
        <v>1.0</v>
      </c>
      <c r="O766" s="18">
        <v>35.75377</v>
      </c>
      <c r="P766" s="18">
        <v>35.75377</v>
      </c>
      <c r="Q766" s="18">
        <v>35.75377</v>
      </c>
      <c r="R766" s="18">
        <v>35.75377</v>
      </c>
      <c r="S766" s="18">
        <v>35.75377</v>
      </c>
      <c r="T766" s="18">
        <v>35.75377</v>
      </c>
      <c r="U766" s="18">
        <v>35.75377</v>
      </c>
      <c r="V766" s="18">
        <v>35.75377</v>
      </c>
      <c r="W766" s="18">
        <v>35.75377</v>
      </c>
      <c r="X766" s="18">
        <v>35.75377</v>
      </c>
      <c r="Y766" s="18">
        <v>35.75377</v>
      </c>
      <c r="Z766" s="18">
        <v>10.11711</v>
      </c>
      <c r="AA766" s="18">
        <v>35.75377</v>
      </c>
      <c r="AB766" s="18">
        <v>21.49212</v>
      </c>
      <c r="AC766" s="18">
        <v>35.75377</v>
      </c>
      <c r="AD766" s="18">
        <v>27.10577</v>
      </c>
      <c r="AE766" s="18">
        <v>35.75377</v>
      </c>
      <c r="AF766" s="18">
        <v>48.76397</v>
      </c>
      <c r="AG766" s="18">
        <v>35.9872</v>
      </c>
      <c r="AH766" s="18">
        <v>9.283734</v>
      </c>
      <c r="AI766" s="18">
        <v>44.27207</v>
      </c>
      <c r="AJ766" s="18">
        <v>47.59042</v>
      </c>
      <c r="AK766" s="18">
        <v>35.9872</v>
      </c>
      <c r="AL766" s="19" t="s">
        <v>58</v>
      </c>
      <c r="AM766" s="19"/>
      <c r="AN766" s="19"/>
      <c r="AO766" s="19"/>
      <c r="AP766" s="19"/>
      <c r="AQ766" s="19"/>
    </row>
    <row r="767" hidden="1">
      <c r="A767" s="22" t="s">
        <v>849</v>
      </c>
      <c r="B767" s="22" t="s">
        <v>876</v>
      </c>
      <c r="C767" s="22" t="s">
        <v>851</v>
      </c>
      <c r="D767" s="22" t="s">
        <v>873</v>
      </c>
      <c r="E767" s="22" t="s">
        <v>62</v>
      </c>
      <c r="F767" s="18">
        <v>0.0</v>
      </c>
      <c r="G767" s="18">
        <v>0.0</v>
      </c>
      <c r="H767" s="18">
        <v>0.0</v>
      </c>
      <c r="I767" s="18">
        <v>0.0</v>
      </c>
      <c r="J767" s="18">
        <v>0.0</v>
      </c>
      <c r="K767" s="18">
        <v>0.0</v>
      </c>
      <c r="L767" s="18">
        <v>0.0</v>
      </c>
      <c r="M767" s="18">
        <v>0.0</v>
      </c>
      <c r="N767" s="18">
        <v>0.0</v>
      </c>
      <c r="O767" s="18">
        <v>0.0</v>
      </c>
      <c r="P767" s="18">
        <v>0.0</v>
      </c>
      <c r="Q767" s="18">
        <v>0.0</v>
      </c>
      <c r="R767" s="18">
        <v>0.0</v>
      </c>
      <c r="S767" s="18">
        <v>0.0</v>
      </c>
      <c r="T767" s="18">
        <v>0.0</v>
      </c>
      <c r="U767" s="18">
        <v>0.0</v>
      </c>
      <c r="V767" s="18">
        <v>0.0</v>
      </c>
      <c r="W767" s="18">
        <v>0.0</v>
      </c>
      <c r="X767" s="18">
        <v>0.0</v>
      </c>
      <c r="Y767" s="18">
        <v>0.0</v>
      </c>
      <c r="Z767" s="18">
        <v>10.11711</v>
      </c>
      <c r="AA767" s="18">
        <v>35.75377</v>
      </c>
      <c r="AB767" s="18">
        <v>21.49212</v>
      </c>
      <c r="AC767" s="18">
        <v>35.75377</v>
      </c>
      <c r="AD767" s="18">
        <v>0.0</v>
      </c>
      <c r="AE767" s="18">
        <v>0.0</v>
      </c>
      <c r="AF767" s="18">
        <v>0.0</v>
      </c>
      <c r="AG767" s="18">
        <v>0.0</v>
      </c>
      <c r="AH767" s="18">
        <v>9.283734</v>
      </c>
      <c r="AI767" s="18">
        <v>44.27207</v>
      </c>
      <c r="AJ767" s="18">
        <v>47.59042</v>
      </c>
      <c r="AK767" s="18">
        <v>35.9872</v>
      </c>
      <c r="AL767" s="19" t="s">
        <v>58</v>
      </c>
      <c r="AM767" s="19"/>
      <c r="AN767" s="19"/>
      <c r="AO767" s="19"/>
      <c r="AP767" s="19"/>
      <c r="AQ767" s="19"/>
    </row>
    <row r="768" hidden="1">
      <c r="A768" s="22" t="s">
        <v>1363</v>
      </c>
      <c r="B768" s="22" t="s">
        <v>1411</v>
      </c>
      <c r="C768" s="22" t="s">
        <v>1365</v>
      </c>
      <c r="D768" s="22" t="s">
        <v>1412</v>
      </c>
      <c r="E768" s="22" t="s">
        <v>88</v>
      </c>
      <c r="F768" s="18">
        <v>4.0</v>
      </c>
      <c r="G768" s="18">
        <v>0.0</v>
      </c>
      <c r="H768" s="18">
        <v>30607.0</v>
      </c>
      <c r="I768" s="18">
        <v>0.0</v>
      </c>
      <c r="J768" s="18">
        <v>429.7818</v>
      </c>
      <c r="K768" s="18">
        <v>428.3893</v>
      </c>
      <c r="L768" s="18">
        <v>369.2979</v>
      </c>
      <c r="M768" s="18">
        <v>234.3003</v>
      </c>
      <c r="N768" s="18">
        <v>0.546933</v>
      </c>
      <c r="O768" s="18">
        <v>20.93368</v>
      </c>
      <c r="P768" s="18">
        <v>20.93368</v>
      </c>
      <c r="Q768" s="18">
        <v>49.79454</v>
      </c>
      <c r="R768" s="18">
        <v>123.3609</v>
      </c>
      <c r="S768" s="18">
        <v>123.3609</v>
      </c>
      <c r="T768" s="18">
        <v>20.93368</v>
      </c>
      <c r="U768" s="18">
        <v>20.93368</v>
      </c>
      <c r="V768" s="18">
        <v>49.79454</v>
      </c>
      <c r="W768" s="18">
        <v>123.3609</v>
      </c>
      <c r="X768" s="18">
        <v>123.3609</v>
      </c>
      <c r="Y768" s="18">
        <v>107.0973</v>
      </c>
      <c r="Z768" s="18">
        <v>9.896009</v>
      </c>
      <c r="AA768" s="18">
        <v>28.67847</v>
      </c>
      <c r="AB768" s="18">
        <v>34.50803</v>
      </c>
      <c r="AC768" s="18">
        <v>37.60248</v>
      </c>
      <c r="AD768" s="18">
        <v>51.46062</v>
      </c>
      <c r="AE768" s="18">
        <v>56.03461</v>
      </c>
      <c r="AF768" s="18">
        <v>82.98664</v>
      </c>
      <c r="AG768" s="18">
        <v>94.77672</v>
      </c>
      <c r="AH768" s="18">
        <v>12.96834</v>
      </c>
      <c r="AI768" s="18">
        <v>35.5969</v>
      </c>
      <c r="AJ768" s="18">
        <v>41.99744</v>
      </c>
      <c r="AK768" s="18">
        <v>22.39051</v>
      </c>
      <c r="AL768" s="19" t="s">
        <v>58</v>
      </c>
      <c r="AM768" s="19"/>
      <c r="AN768" s="19"/>
      <c r="AO768" s="19"/>
      <c r="AP768" s="19"/>
      <c r="AQ768" s="19"/>
    </row>
    <row r="769" hidden="1">
      <c r="A769" s="22" t="s">
        <v>1367</v>
      </c>
      <c r="B769" s="22" t="s">
        <v>1413</v>
      </c>
      <c r="C769" s="22" t="s">
        <v>1365</v>
      </c>
      <c r="D769" s="22" t="s">
        <v>1412</v>
      </c>
      <c r="E769" s="17">
        <v>46310.0</v>
      </c>
      <c r="F769" s="18">
        <v>1.0</v>
      </c>
      <c r="G769" s="18">
        <v>0.0</v>
      </c>
      <c r="H769" s="18">
        <v>1312.0</v>
      </c>
      <c r="I769" s="18">
        <v>0.0</v>
      </c>
      <c r="J769" s="18">
        <v>23.40707</v>
      </c>
      <c r="K769" s="18">
        <v>21.90637</v>
      </c>
      <c r="L769" s="18">
        <v>21.4916</v>
      </c>
      <c r="M769" s="18">
        <v>21.90637</v>
      </c>
      <c r="N769" s="18">
        <v>1.0</v>
      </c>
      <c r="O769" s="18">
        <v>21.90637</v>
      </c>
      <c r="P769" s="18">
        <v>21.90637</v>
      </c>
      <c r="Q769" s="18">
        <v>21.90637</v>
      </c>
      <c r="R769" s="18">
        <v>21.90637</v>
      </c>
      <c r="S769" s="18">
        <v>21.90637</v>
      </c>
      <c r="T769" s="18">
        <v>21.90637</v>
      </c>
      <c r="U769" s="18">
        <v>21.90637</v>
      </c>
      <c r="V769" s="18">
        <v>21.90637</v>
      </c>
      <c r="W769" s="18">
        <v>21.90637</v>
      </c>
      <c r="X769" s="18">
        <v>21.90637</v>
      </c>
      <c r="Y769" s="18">
        <v>21.90637</v>
      </c>
      <c r="Z769" s="18">
        <v>9.896009</v>
      </c>
      <c r="AA769" s="18">
        <v>28.67847</v>
      </c>
      <c r="AB769" s="18">
        <v>34.50803</v>
      </c>
      <c r="AC769" s="18">
        <v>37.60248</v>
      </c>
      <c r="AD769" s="18">
        <v>30.14484</v>
      </c>
      <c r="AE769" s="18">
        <v>35.5824</v>
      </c>
      <c r="AF769" s="18">
        <v>65.0064</v>
      </c>
      <c r="AG769" s="18">
        <v>21.90637</v>
      </c>
      <c r="AH769" s="18">
        <v>12.96834</v>
      </c>
      <c r="AI769" s="18">
        <v>35.5969</v>
      </c>
      <c r="AJ769" s="18">
        <v>41.99744</v>
      </c>
      <c r="AK769" s="18">
        <v>22.39051</v>
      </c>
      <c r="AL769" s="19" t="s">
        <v>58</v>
      </c>
      <c r="AM769" s="19"/>
      <c r="AN769" s="19"/>
      <c r="AO769" s="19"/>
      <c r="AP769" s="19"/>
      <c r="AQ769" s="19"/>
    </row>
    <row r="770" hidden="1">
      <c r="A770" s="22" t="s">
        <v>1369</v>
      </c>
      <c r="B770" s="22" t="s">
        <v>1414</v>
      </c>
      <c r="C770" s="22" t="s">
        <v>1365</v>
      </c>
      <c r="D770" s="22" t="s">
        <v>1412</v>
      </c>
      <c r="E770" s="22" t="s">
        <v>72</v>
      </c>
      <c r="F770" s="18">
        <v>8.0</v>
      </c>
      <c r="G770" s="18">
        <v>0.0</v>
      </c>
      <c r="H770" s="18">
        <v>10194.0</v>
      </c>
      <c r="I770" s="18">
        <v>0.0</v>
      </c>
      <c r="J770" s="18">
        <v>175.1613</v>
      </c>
      <c r="K770" s="18">
        <v>191.3501</v>
      </c>
      <c r="L770" s="18">
        <v>200.0584</v>
      </c>
      <c r="M770" s="18">
        <v>121.8083</v>
      </c>
      <c r="N770" s="18">
        <v>0.636573</v>
      </c>
      <c r="O770" s="18">
        <v>7.449201</v>
      </c>
      <c r="P770" s="18">
        <v>8.411649</v>
      </c>
      <c r="Q770" s="18">
        <v>9.896009</v>
      </c>
      <c r="R770" s="18">
        <v>15.10642</v>
      </c>
      <c r="S770" s="18">
        <v>28.67847</v>
      </c>
      <c r="T770" s="18">
        <v>7.449201</v>
      </c>
      <c r="U770" s="18">
        <v>8.411649</v>
      </c>
      <c r="V770" s="18">
        <v>9.896009</v>
      </c>
      <c r="W770" s="18">
        <v>15.10642</v>
      </c>
      <c r="X770" s="18">
        <v>28.67847</v>
      </c>
      <c r="Y770" s="18">
        <v>27.33572</v>
      </c>
      <c r="Z770" s="18">
        <v>9.896009</v>
      </c>
      <c r="AA770" s="18">
        <v>28.67847</v>
      </c>
      <c r="AB770" s="18">
        <v>34.50803</v>
      </c>
      <c r="AC770" s="18">
        <v>37.60248</v>
      </c>
      <c r="AD770" s="18">
        <v>13.94191</v>
      </c>
      <c r="AE770" s="18">
        <v>14.83559</v>
      </c>
      <c r="AF770" s="18">
        <v>25.49799</v>
      </c>
      <c r="AG770" s="18">
        <v>22.89142</v>
      </c>
      <c r="AH770" s="18">
        <v>12.96834</v>
      </c>
      <c r="AI770" s="18">
        <v>35.5969</v>
      </c>
      <c r="AJ770" s="18">
        <v>41.99744</v>
      </c>
      <c r="AK770" s="18">
        <v>22.39051</v>
      </c>
      <c r="AL770" s="19" t="s">
        <v>58</v>
      </c>
      <c r="AM770" s="19"/>
      <c r="AN770" s="19"/>
      <c r="AO770" s="19"/>
      <c r="AP770" s="19"/>
      <c r="AQ770" s="19"/>
    </row>
    <row r="771" hidden="1">
      <c r="A771" s="22" t="s">
        <v>1373</v>
      </c>
      <c r="B771" s="22" t="s">
        <v>1415</v>
      </c>
      <c r="C771" s="22" t="s">
        <v>1365</v>
      </c>
      <c r="D771" s="22" t="s">
        <v>1412</v>
      </c>
      <c r="E771" s="22" t="s">
        <v>60</v>
      </c>
      <c r="F771" s="18">
        <v>1.0</v>
      </c>
      <c r="G771" s="18">
        <v>0.0</v>
      </c>
      <c r="H771" s="18">
        <v>6783.0</v>
      </c>
      <c r="I771" s="18">
        <v>0.0</v>
      </c>
      <c r="J771" s="18">
        <v>39.53473</v>
      </c>
      <c r="K771" s="18">
        <v>37.60248</v>
      </c>
      <c r="L771" s="18">
        <v>32.23893</v>
      </c>
      <c r="M771" s="18">
        <v>37.60248</v>
      </c>
      <c r="N771" s="18">
        <v>1.0</v>
      </c>
      <c r="O771" s="18">
        <v>37.60248</v>
      </c>
      <c r="P771" s="18">
        <v>37.60248</v>
      </c>
      <c r="Q771" s="18">
        <v>37.60248</v>
      </c>
      <c r="R771" s="18">
        <v>37.60248</v>
      </c>
      <c r="S771" s="18">
        <v>37.60248</v>
      </c>
      <c r="T771" s="18">
        <v>37.60248</v>
      </c>
      <c r="U771" s="18">
        <v>37.60248</v>
      </c>
      <c r="V771" s="18">
        <v>37.60248</v>
      </c>
      <c r="W771" s="18">
        <v>37.60248</v>
      </c>
      <c r="X771" s="18">
        <v>37.60248</v>
      </c>
      <c r="Y771" s="18">
        <v>37.60248</v>
      </c>
      <c r="Z771" s="18">
        <v>9.896009</v>
      </c>
      <c r="AA771" s="18">
        <v>28.67847</v>
      </c>
      <c r="AB771" s="18">
        <v>34.50803</v>
      </c>
      <c r="AC771" s="18">
        <v>37.60248</v>
      </c>
      <c r="AD771" s="18">
        <v>9.389763</v>
      </c>
      <c r="AE771" s="18">
        <v>11.57689</v>
      </c>
      <c r="AF771" s="18">
        <v>19.85229</v>
      </c>
      <c r="AG771" s="18">
        <v>18.80445</v>
      </c>
      <c r="AH771" s="18">
        <v>12.96834</v>
      </c>
      <c r="AI771" s="18">
        <v>35.5969</v>
      </c>
      <c r="AJ771" s="18">
        <v>41.99744</v>
      </c>
      <c r="AK771" s="18">
        <v>22.39051</v>
      </c>
      <c r="AL771" s="19" t="s">
        <v>58</v>
      </c>
      <c r="AM771" s="19"/>
      <c r="AN771" s="19"/>
      <c r="AO771" s="19"/>
      <c r="AP771" s="19"/>
      <c r="AQ771" s="19"/>
    </row>
    <row r="772" hidden="1">
      <c r="A772" s="22" t="s">
        <v>1375</v>
      </c>
      <c r="B772" s="22" t="s">
        <v>1416</v>
      </c>
      <c r="C772" s="22" t="s">
        <v>1365</v>
      </c>
      <c r="D772" s="22" t="s">
        <v>1412</v>
      </c>
      <c r="E772" s="20">
        <v>46300.0</v>
      </c>
      <c r="F772" s="18">
        <v>2.0</v>
      </c>
      <c r="G772" s="18">
        <v>0.0</v>
      </c>
      <c r="H772" s="18">
        <v>769.0</v>
      </c>
      <c r="I772" s="18">
        <v>0.0</v>
      </c>
      <c r="J772" s="18">
        <v>232.9037</v>
      </c>
      <c r="K772" s="18">
        <v>217.9606</v>
      </c>
      <c r="L772" s="18">
        <v>216.5658</v>
      </c>
      <c r="M772" s="18">
        <v>190.5359</v>
      </c>
      <c r="N772" s="18">
        <v>0.874176</v>
      </c>
      <c r="O772" s="18">
        <v>0.0</v>
      </c>
      <c r="P772" s="18">
        <v>0.0</v>
      </c>
      <c r="Q772" s="18">
        <v>0.0</v>
      </c>
      <c r="R772" s="18">
        <v>27.42464</v>
      </c>
      <c r="S772" s="18">
        <v>190.5359</v>
      </c>
      <c r="T772" s="18">
        <v>27.42464</v>
      </c>
      <c r="U772" s="18">
        <v>27.42464</v>
      </c>
      <c r="V772" s="18">
        <v>27.42464</v>
      </c>
      <c r="W772" s="18">
        <v>190.5359</v>
      </c>
      <c r="X772" s="18">
        <v>190.5359</v>
      </c>
      <c r="Y772" s="18">
        <v>72.65352</v>
      </c>
      <c r="Z772" s="18">
        <v>9.896009</v>
      </c>
      <c r="AA772" s="18">
        <v>28.67847</v>
      </c>
      <c r="AB772" s="18">
        <v>34.50803</v>
      </c>
      <c r="AC772" s="18">
        <v>37.60248</v>
      </c>
      <c r="AD772" s="18">
        <v>38.24496</v>
      </c>
      <c r="AE772" s="18">
        <v>43.1674</v>
      </c>
      <c r="AF772" s="18">
        <v>77.29282</v>
      </c>
      <c r="AG772" s="18">
        <v>67.05121</v>
      </c>
      <c r="AH772" s="18">
        <v>12.96834</v>
      </c>
      <c r="AI772" s="18">
        <v>35.5969</v>
      </c>
      <c r="AJ772" s="18">
        <v>41.99744</v>
      </c>
      <c r="AK772" s="18">
        <v>22.39051</v>
      </c>
      <c r="AL772" s="19" t="s">
        <v>58</v>
      </c>
      <c r="AM772" s="19"/>
      <c r="AN772" s="19"/>
      <c r="AO772" s="19"/>
      <c r="AP772" s="19"/>
      <c r="AQ772" s="19"/>
    </row>
    <row r="773" hidden="1">
      <c r="A773" s="22" t="s">
        <v>1377</v>
      </c>
      <c r="B773" s="22" t="s">
        <v>1417</v>
      </c>
      <c r="C773" s="22" t="s">
        <v>1365</v>
      </c>
      <c r="D773" s="22" t="s">
        <v>1412</v>
      </c>
      <c r="E773" s="22" t="s">
        <v>62</v>
      </c>
      <c r="F773" s="18">
        <v>4.0</v>
      </c>
      <c r="G773" s="18">
        <v>4.0</v>
      </c>
      <c r="H773" s="18">
        <v>92.0</v>
      </c>
      <c r="I773" s="18">
        <v>92.0</v>
      </c>
      <c r="J773" s="18">
        <v>0.0</v>
      </c>
      <c r="K773" s="18">
        <v>0.0</v>
      </c>
      <c r="L773" s="18">
        <v>0.0</v>
      </c>
      <c r="M773" s="18">
        <v>0.0</v>
      </c>
      <c r="N773" s="18">
        <v>0.0</v>
      </c>
      <c r="O773" s="18">
        <v>0.0</v>
      </c>
      <c r="P773" s="18">
        <v>0.0</v>
      </c>
      <c r="Q773" s="18">
        <v>0.0</v>
      </c>
      <c r="R773" s="18">
        <v>0.0</v>
      </c>
      <c r="S773" s="18">
        <v>0.0</v>
      </c>
      <c r="T773" s="18">
        <v>0.0</v>
      </c>
      <c r="U773" s="18">
        <v>0.0</v>
      </c>
      <c r="V773" s="18">
        <v>0.0</v>
      </c>
      <c r="W773" s="18">
        <v>0.0</v>
      </c>
      <c r="X773" s="18">
        <v>0.0</v>
      </c>
      <c r="Y773" s="18">
        <v>0.0</v>
      </c>
      <c r="Z773" s="18">
        <v>9.896009</v>
      </c>
      <c r="AA773" s="18">
        <v>28.67847</v>
      </c>
      <c r="AB773" s="18">
        <v>34.50803</v>
      </c>
      <c r="AC773" s="18">
        <v>37.60248</v>
      </c>
      <c r="AD773" s="18">
        <v>0.0</v>
      </c>
      <c r="AE773" s="18">
        <v>0.0</v>
      </c>
      <c r="AF773" s="18">
        <v>0.0</v>
      </c>
      <c r="AG773" s="18">
        <v>0.0</v>
      </c>
      <c r="AH773" s="18">
        <v>12.96834</v>
      </c>
      <c r="AI773" s="18">
        <v>35.5969</v>
      </c>
      <c r="AJ773" s="18">
        <v>41.99744</v>
      </c>
      <c r="AK773" s="18">
        <v>22.39051</v>
      </c>
      <c r="AL773" s="19" t="s">
        <v>58</v>
      </c>
      <c r="AM773" s="19"/>
      <c r="AN773" s="19"/>
      <c r="AO773" s="19"/>
      <c r="AP773" s="19"/>
      <c r="AQ773" s="19"/>
    </row>
    <row r="774" hidden="1">
      <c r="A774" s="22" t="s">
        <v>63</v>
      </c>
      <c r="B774" s="22" t="s">
        <v>80</v>
      </c>
      <c r="C774" s="22" t="s">
        <v>65</v>
      </c>
      <c r="D774" s="22" t="s">
        <v>81</v>
      </c>
      <c r="E774" s="22" t="s">
        <v>60</v>
      </c>
      <c r="F774" s="18">
        <v>8.0</v>
      </c>
      <c r="G774" s="18">
        <v>0.0</v>
      </c>
      <c r="H774" s="18">
        <v>3301.0</v>
      </c>
      <c r="I774" s="18">
        <v>0.0</v>
      </c>
      <c r="J774" s="18">
        <v>33.28912</v>
      </c>
      <c r="K774" s="18">
        <v>33.89089</v>
      </c>
      <c r="L774" s="18">
        <v>34.8077</v>
      </c>
      <c r="M774" s="18">
        <v>18.86995</v>
      </c>
      <c r="N774" s="18">
        <v>0.556785</v>
      </c>
      <c r="O774" s="18">
        <v>0.0</v>
      </c>
      <c r="P774" s="18">
        <v>1.07037</v>
      </c>
      <c r="Q774" s="18">
        <v>1.175944</v>
      </c>
      <c r="R774" s="18">
        <v>4.338978</v>
      </c>
      <c r="S774" s="18">
        <v>5.123815</v>
      </c>
      <c r="T774" s="18">
        <v>1.07037</v>
      </c>
      <c r="U774" s="18">
        <v>1.175944</v>
      </c>
      <c r="V774" s="18">
        <v>3.311832</v>
      </c>
      <c r="W774" s="18">
        <v>4.338978</v>
      </c>
      <c r="X774" s="18">
        <v>5.123815</v>
      </c>
      <c r="Y774" s="18">
        <v>4.236362</v>
      </c>
      <c r="Z774" s="18">
        <v>1.175944</v>
      </c>
      <c r="AA774" s="18">
        <v>4.338978</v>
      </c>
      <c r="AB774" s="18">
        <v>2.824241</v>
      </c>
      <c r="AC774" s="18">
        <v>4.236362</v>
      </c>
      <c r="AD774" s="18">
        <v>3.642425</v>
      </c>
      <c r="AE774" s="18">
        <v>4.056103</v>
      </c>
      <c r="AF774" s="18">
        <v>4.778612</v>
      </c>
      <c r="AG774" s="18">
        <v>4.236362</v>
      </c>
      <c r="AH774" s="18">
        <v>3.468971</v>
      </c>
      <c r="AI774" s="18">
        <v>3.642425</v>
      </c>
      <c r="AJ774" s="18">
        <v>4.143407</v>
      </c>
      <c r="AK774" s="18">
        <v>0.0</v>
      </c>
      <c r="AL774" s="19" t="s">
        <v>58</v>
      </c>
      <c r="AM774" s="19"/>
      <c r="AN774" s="19"/>
      <c r="AO774" s="19"/>
      <c r="AP774" s="19"/>
      <c r="AQ774" s="19"/>
    </row>
    <row r="775" hidden="1">
      <c r="A775" s="22" t="s">
        <v>67</v>
      </c>
      <c r="B775" s="22" t="s">
        <v>82</v>
      </c>
      <c r="C775" s="22" t="s">
        <v>65</v>
      </c>
      <c r="D775" s="22" t="s">
        <v>81</v>
      </c>
      <c r="E775" s="22" t="s">
        <v>62</v>
      </c>
      <c r="F775" s="18">
        <v>0.0</v>
      </c>
      <c r="G775" s="18">
        <v>0.0</v>
      </c>
      <c r="H775" s="18">
        <v>0.0</v>
      </c>
      <c r="I775" s="18">
        <v>0.0</v>
      </c>
      <c r="J775" s="18">
        <v>0.0</v>
      </c>
      <c r="K775" s="18">
        <v>0.0</v>
      </c>
      <c r="L775" s="18">
        <v>0.0</v>
      </c>
      <c r="M775" s="18">
        <v>0.0</v>
      </c>
      <c r="N775" s="18">
        <v>0.0</v>
      </c>
      <c r="O775" s="18">
        <v>0.0</v>
      </c>
      <c r="P775" s="18">
        <v>0.0</v>
      </c>
      <c r="Q775" s="18">
        <v>0.0</v>
      </c>
      <c r="R775" s="18">
        <v>0.0</v>
      </c>
      <c r="S775" s="18">
        <v>0.0</v>
      </c>
      <c r="T775" s="18">
        <v>0.0</v>
      </c>
      <c r="U775" s="18">
        <v>0.0</v>
      </c>
      <c r="V775" s="18">
        <v>0.0</v>
      </c>
      <c r="W775" s="18">
        <v>0.0</v>
      </c>
      <c r="X775" s="18">
        <v>0.0</v>
      </c>
      <c r="Y775" s="18">
        <v>0.0</v>
      </c>
      <c r="Z775" s="18">
        <v>1.175944</v>
      </c>
      <c r="AA775" s="18">
        <v>4.338978</v>
      </c>
      <c r="AB775" s="18">
        <v>2.824241</v>
      </c>
      <c r="AC775" s="18">
        <v>4.236362</v>
      </c>
      <c r="AD775" s="18">
        <v>0.0</v>
      </c>
      <c r="AE775" s="18">
        <v>0.0</v>
      </c>
      <c r="AF775" s="18">
        <v>0.0</v>
      </c>
      <c r="AG775" s="18">
        <v>0.0</v>
      </c>
      <c r="AH775" s="18">
        <v>3.468971</v>
      </c>
      <c r="AI775" s="18">
        <v>3.642425</v>
      </c>
      <c r="AJ775" s="18">
        <v>4.143407</v>
      </c>
      <c r="AK775" s="18">
        <v>0.0</v>
      </c>
      <c r="AL775" s="19" t="s">
        <v>58</v>
      </c>
      <c r="AM775" s="19"/>
      <c r="AN775" s="19"/>
      <c r="AO775" s="19"/>
      <c r="AP775" s="19"/>
      <c r="AQ775" s="19"/>
    </row>
    <row r="776" hidden="1">
      <c r="A776" s="22" t="s">
        <v>2106</v>
      </c>
      <c r="B776" s="22" t="s">
        <v>2107</v>
      </c>
      <c r="C776" s="22" t="s">
        <v>2108</v>
      </c>
      <c r="D776" s="22" t="s">
        <v>2109</v>
      </c>
      <c r="E776" s="22" t="s">
        <v>60</v>
      </c>
      <c r="F776" s="18">
        <v>8.0</v>
      </c>
      <c r="G776" s="18">
        <v>8.0</v>
      </c>
      <c r="H776" s="18">
        <v>24.0</v>
      </c>
      <c r="I776" s="18">
        <v>24.0</v>
      </c>
      <c r="J776" s="18">
        <v>0.0</v>
      </c>
      <c r="K776" s="18">
        <v>0.0</v>
      </c>
      <c r="L776" s="18">
        <v>0.0</v>
      </c>
      <c r="M776" s="18">
        <v>0.0</v>
      </c>
      <c r="N776" s="18">
        <v>0.0</v>
      </c>
      <c r="O776" s="18">
        <v>0.0</v>
      </c>
      <c r="P776" s="18">
        <v>0.0</v>
      </c>
      <c r="Q776" s="18">
        <v>0.0</v>
      </c>
      <c r="R776" s="18">
        <v>0.0</v>
      </c>
      <c r="S776" s="18">
        <v>0.0</v>
      </c>
      <c r="T776" s="18">
        <v>0.0</v>
      </c>
      <c r="U776" s="18">
        <v>0.0</v>
      </c>
      <c r="V776" s="18">
        <v>0.0</v>
      </c>
      <c r="W776" s="18">
        <v>0.0</v>
      </c>
      <c r="X776" s="18">
        <v>0.0</v>
      </c>
      <c r="Y776" s="18">
        <v>0.0</v>
      </c>
      <c r="Z776" s="18">
        <v>0.0</v>
      </c>
      <c r="AA776" s="18">
        <v>0.0</v>
      </c>
      <c r="AB776" s="18">
        <v>0.0</v>
      </c>
      <c r="AC776" s="18">
        <v>0.0</v>
      </c>
      <c r="AD776" s="18">
        <v>0.0</v>
      </c>
      <c r="AE776" s="18">
        <v>0.0</v>
      </c>
      <c r="AF776" s="18">
        <v>0.0</v>
      </c>
      <c r="AG776" s="18">
        <v>0.0</v>
      </c>
      <c r="AH776" s="18">
        <v>0.0</v>
      </c>
      <c r="AI776" s="18">
        <v>0.0</v>
      </c>
      <c r="AJ776" s="18">
        <v>0.0</v>
      </c>
      <c r="AK776" s="18">
        <v>0.0</v>
      </c>
      <c r="AL776" s="19" t="s">
        <v>58</v>
      </c>
      <c r="AM776" s="19"/>
      <c r="AN776" s="19"/>
      <c r="AO776" s="19"/>
      <c r="AP776" s="19"/>
      <c r="AQ776" s="19"/>
    </row>
    <row r="777" hidden="1">
      <c r="A777" s="22" t="s">
        <v>272</v>
      </c>
      <c r="B777" s="22" t="s">
        <v>2110</v>
      </c>
      <c r="C777" s="22" t="s">
        <v>258</v>
      </c>
      <c r="D777" s="22" t="s">
        <v>270</v>
      </c>
      <c r="E777" s="17">
        <v>46310.0</v>
      </c>
      <c r="F777" s="18">
        <v>1.0</v>
      </c>
      <c r="G777" s="18">
        <v>0.0</v>
      </c>
      <c r="H777" s="18">
        <v>278.0</v>
      </c>
      <c r="I777" s="18">
        <v>0.0</v>
      </c>
      <c r="J777" s="18">
        <v>0.0</v>
      </c>
      <c r="K777" s="18">
        <v>0.0</v>
      </c>
      <c r="L777" s="18">
        <v>0.0</v>
      </c>
      <c r="M777" s="18">
        <v>0.0</v>
      </c>
      <c r="N777" s="18">
        <v>0.0</v>
      </c>
      <c r="O777" s="18">
        <v>0.0</v>
      </c>
      <c r="P777" s="18">
        <v>0.0</v>
      </c>
      <c r="Q777" s="18">
        <v>0.0</v>
      </c>
      <c r="R777" s="18">
        <v>0.0</v>
      </c>
      <c r="S777" s="18">
        <v>0.0</v>
      </c>
      <c r="T777" s="18">
        <v>0.0</v>
      </c>
      <c r="U777" s="18">
        <v>0.0</v>
      </c>
      <c r="V777" s="18">
        <v>0.0</v>
      </c>
      <c r="W777" s="18">
        <v>0.0</v>
      </c>
      <c r="X777" s="18">
        <v>0.0</v>
      </c>
      <c r="Y777" s="18">
        <v>0.0</v>
      </c>
      <c r="Z777" s="18">
        <v>0.0</v>
      </c>
      <c r="AA777" s="18">
        <v>14.0361</v>
      </c>
      <c r="AB777" s="18">
        <v>3.509025</v>
      </c>
      <c r="AC777" s="18">
        <v>0.0</v>
      </c>
      <c r="AD777" s="18">
        <v>11.49845</v>
      </c>
      <c r="AE777" s="18">
        <v>11.49845</v>
      </c>
      <c r="AF777" s="18">
        <v>5.749226</v>
      </c>
      <c r="AG777" s="18">
        <v>0.0</v>
      </c>
      <c r="AH777" s="18">
        <v>0.299758</v>
      </c>
      <c r="AI777" s="18">
        <v>1.016667</v>
      </c>
      <c r="AJ777" s="18">
        <v>1.547625</v>
      </c>
      <c r="AK777" s="18">
        <v>0.0</v>
      </c>
      <c r="AL777" s="19" t="s">
        <v>58</v>
      </c>
      <c r="AM777" s="19"/>
      <c r="AN777" s="19"/>
      <c r="AO777" s="19"/>
      <c r="AP777" s="19"/>
      <c r="AQ777" s="19"/>
    </row>
    <row r="778" hidden="1">
      <c r="A778" s="22" t="s">
        <v>262</v>
      </c>
      <c r="B778" s="22" t="s">
        <v>2111</v>
      </c>
      <c r="C778" s="22" t="s">
        <v>258</v>
      </c>
      <c r="D778" s="22" t="s">
        <v>270</v>
      </c>
      <c r="E778" s="22" t="s">
        <v>72</v>
      </c>
      <c r="F778" s="18">
        <v>1.0</v>
      </c>
      <c r="G778" s="18">
        <v>0.0</v>
      </c>
      <c r="H778" s="18">
        <v>27.0</v>
      </c>
      <c r="I778" s="18">
        <v>0.0</v>
      </c>
      <c r="J778" s="18">
        <v>0.0</v>
      </c>
      <c r="K778" s="18">
        <v>0.0</v>
      </c>
      <c r="L778" s="18">
        <v>0.0</v>
      </c>
      <c r="M778" s="18">
        <v>0.0</v>
      </c>
      <c r="N778" s="18">
        <v>0.0</v>
      </c>
      <c r="O778" s="18">
        <v>0.0</v>
      </c>
      <c r="P778" s="18">
        <v>0.0</v>
      </c>
      <c r="Q778" s="18">
        <v>0.0</v>
      </c>
      <c r="R778" s="18">
        <v>0.0</v>
      </c>
      <c r="S778" s="18">
        <v>0.0</v>
      </c>
      <c r="T778" s="18">
        <v>0.0</v>
      </c>
      <c r="U778" s="18">
        <v>0.0</v>
      </c>
      <c r="V778" s="18">
        <v>0.0</v>
      </c>
      <c r="W778" s="18">
        <v>0.0</v>
      </c>
      <c r="X778" s="18">
        <v>0.0</v>
      </c>
      <c r="Y778" s="18">
        <v>0.0</v>
      </c>
      <c r="Z778" s="18">
        <v>0.0</v>
      </c>
      <c r="AA778" s="18">
        <v>14.0361</v>
      </c>
      <c r="AB778" s="18">
        <v>3.509025</v>
      </c>
      <c r="AC778" s="18">
        <v>0.0</v>
      </c>
      <c r="AD778" s="18">
        <v>3.273595</v>
      </c>
      <c r="AE778" s="18">
        <v>3.273595</v>
      </c>
      <c r="AF778" s="18">
        <v>8.54765</v>
      </c>
      <c r="AG778" s="18">
        <v>1.071195</v>
      </c>
      <c r="AH778" s="18">
        <v>0.299758</v>
      </c>
      <c r="AI778" s="18">
        <v>1.016667</v>
      </c>
      <c r="AJ778" s="18">
        <v>1.547625</v>
      </c>
      <c r="AK778" s="18">
        <v>0.0</v>
      </c>
      <c r="AL778" s="19" t="s">
        <v>58</v>
      </c>
      <c r="AM778" s="19"/>
      <c r="AN778" s="19"/>
      <c r="AO778" s="19"/>
      <c r="AP778" s="19"/>
      <c r="AQ778" s="19"/>
    </row>
    <row r="779" hidden="1">
      <c r="A779" s="22" t="s">
        <v>256</v>
      </c>
      <c r="B779" s="22" t="s">
        <v>269</v>
      </c>
      <c r="C779" s="22" t="s">
        <v>258</v>
      </c>
      <c r="D779" s="22" t="s">
        <v>270</v>
      </c>
      <c r="E779" s="22" t="s">
        <v>60</v>
      </c>
      <c r="F779" s="18">
        <v>19.0</v>
      </c>
      <c r="G779" s="18">
        <v>0.0</v>
      </c>
      <c r="H779" s="18">
        <v>2605.0</v>
      </c>
      <c r="I779" s="18">
        <v>0.0</v>
      </c>
      <c r="J779" s="18">
        <v>12.88178</v>
      </c>
      <c r="K779" s="18">
        <v>14.0361</v>
      </c>
      <c r="L779" s="18">
        <v>13.48894</v>
      </c>
      <c r="M779" s="18">
        <v>14.0361</v>
      </c>
      <c r="N779" s="18">
        <v>1.0</v>
      </c>
      <c r="O779" s="18">
        <v>14.0361</v>
      </c>
      <c r="P779" s="18">
        <v>14.0361</v>
      </c>
      <c r="Q779" s="18">
        <v>14.0361</v>
      </c>
      <c r="R779" s="18">
        <v>14.0361</v>
      </c>
      <c r="S779" s="18">
        <v>14.0361</v>
      </c>
      <c r="T779" s="18">
        <v>14.0361</v>
      </c>
      <c r="U779" s="18">
        <v>14.0361</v>
      </c>
      <c r="V779" s="18">
        <v>14.0361</v>
      </c>
      <c r="W779" s="18">
        <v>14.0361</v>
      </c>
      <c r="X779" s="18">
        <v>14.0361</v>
      </c>
      <c r="Y779" s="18">
        <v>14.0361</v>
      </c>
      <c r="Z779" s="18">
        <v>0.0</v>
      </c>
      <c r="AA779" s="18">
        <v>14.0361</v>
      </c>
      <c r="AB779" s="18">
        <v>3.509025</v>
      </c>
      <c r="AC779" s="18">
        <v>0.0</v>
      </c>
      <c r="AD779" s="18">
        <v>0.908678</v>
      </c>
      <c r="AE779" s="18">
        <v>0.908678</v>
      </c>
      <c r="AF779" s="18">
        <v>1.800416</v>
      </c>
      <c r="AG779" s="18">
        <v>3.863062</v>
      </c>
      <c r="AH779" s="18">
        <v>0.299758</v>
      </c>
      <c r="AI779" s="18">
        <v>1.016667</v>
      </c>
      <c r="AJ779" s="18">
        <v>1.547625</v>
      </c>
      <c r="AK779" s="18">
        <v>0.0</v>
      </c>
      <c r="AL779" s="19" t="s">
        <v>58</v>
      </c>
      <c r="AM779" s="19"/>
      <c r="AN779" s="19"/>
      <c r="AO779" s="19"/>
      <c r="AP779" s="19"/>
      <c r="AQ779" s="19"/>
    </row>
    <row r="780" hidden="1">
      <c r="A780" s="22" t="s">
        <v>260</v>
      </c>
      <c r="B780" s="22" t="s">
        <v>271</v>
      </c>
      <c r="C780" s="22" t="s">
        <v>258</v>
      </c>
      <c r="D780" s="22" t="s">
        <v>270</v>
      </c>
      <c r="E780" s="22" t="s">
        <v>62</v>
      </c>
      <c r="F780" s="18">
        <v>7.0</v>
      </c>
      <c r="G780" s="18">
        <v>7.0</v>
      </c>
      <c r="H780" s="18">
        <v>187.0</v>
      </c>
      <c r="I780" s="18">
        <v>187.0</v>
      </c>
      <c r="J780" s="18">
        <v>0.0</v>
      </c>
      <c r="K780" s="18">
        <v>0.0</v>
      </c>
      <c r="L780" s="18">
        <v>0.0</v>
      </c>
      <c r="M780" s="18">
        <v>0.0</v>
      </c>
      <c r="N780" s="18">
        <v>0.0</v>
      </c>
      <c r="O780" s="18">
        <v>0.0</v>
      </c>
      <c r="P780" s="18">
        <v>0.0</v>
      </c>
      <c r="Q780" s="18">
        <v>0.0</v>
      </c>
      <c r="R780" s="18">
        <v>0.0</v>
      </c>
      <c r="S780" s="18">
        <v>0.0</v>
      </c>
      <c r="T780" s="18">
        <v>0.0</v>
      </c>
      <c r="U780" s="18">
        <v>0.0</v>
      </c>
      <c r="V780" s="18">
        <v>0.0</v>
      </c>
      <c r="W780" s="18">
        <v>0.0</v>
      </c>
      <c r="X780" s="18">
        <v>0.0</v>
      </c>
      <c r="Y780" s="18">
        <v>0.0</v>
      </c>
      <c r="Z780" s="18">
        <v>0.0</v>
      </c>
      <c r="AA780" s="18">
        <v>14.0361</v>
      </c>
      <c r="AB780" s="18">
        <v>3.509025</v>
      </c>
      <c r="AC780" s="18">
        <v>0.0</v>
      </c>
      <c r="AD780" s="18">
        <v>0.0</v>
      </c>
      <c r="AE780" s="18">
        <v>0.0</v>
      </c>
      <c r="AF780" s="18">
        <v>0.0</v>
      </c>
      <c r="AG780" s="18">
        <v>0.0</v>
      </c>
      <c r="AH780" s="18">
        <v>0.299758</v>
      </c>
      <c r="AI780" s="18">
        <v>1.016667</v>
      </c>
      <c r="AJ780" s="18">
        <v>1.547625</v>
      </c>
      <c r="AK780" s="18">
        <v>0.0</v>
      </c>
      <c r="AL780" s="19" t="s">
        <v>58</v>
      </c>
      <c r="AM780" s="19"/>
      <c r="AN780" s="19"/>
      <c r="AO780" s="19"/>
      <c r="AP780" s="19"/>
      <c r="AQ780" s="19"/>
    </row>
    <row r="781" hidden="1">
      <c r="A781" s="22" t="s">
        <v>1050</v>
      </c>
      <c r="B781" s="22" t="s">
        <v>1051</v>
      </c>
      <c r="C781" s="22" t="s">
        <v>1035</v>
      </c>
      <c r="D781" s="22" t="s">
        <v>1052</v>
      </c>
      <c r="E781" s="22" t="s">
        <v>88</v>
      </c>
      <c r="F781" s="18">
        <v>0.0</v>
      </c>
      <c r="G781" s="18">
        <v>0.0</v>
      </c>
      <c r="H781" s="18">
        <v>0.0</v>
      </c>
      <c r="I781" s="18">
        <v>0.0</v>
      </c>
      <c r="J781" s="18">
        <v>0.0</v>
      </c>
      <c r="K781" s="18">
        <v>0.0</v>
      </c>
      <c r="L781" s="18">
        <v>0.0</v>
      </c>
      <c r="M781" s="18">
        <v>0.0</v>
      </c>
      <c r="N781" s="18">
        <v>0.0</v>
      </c>
      <c r="O781" s="18">
        <v>0.0</v>
      </c>
      <c r="P781" s="18">
        <v>0.0</v>
      </c>
      <c r="Q781" s="18">
        <v>0.0</v>
      </c>
      <c r="R781" s="18">
        <v>0.0</v>
      </c>
      <c r="S781" s="18">
        <v>0.0</v>
      </c>
      <c r="T781" s="18">
        <v>0.0</v>
      </c>
      <c r="U781" s="18">
        <v>0.0</v>
      </c>
      <c r="V781" s="18">
        <v>0.0</v>
      </c>
      <c r="W781" s="18">
        <v>0.0</v>
      </c>
      <c r="X781" s="18">
        <v>0.0</v>
      </c>
      <c r="Y781" s="18">
        <v>0.0</v>
      </c>
      <c r="Z781" s="18">
        <v>2.082105</v>
      </c>
      <c r="AA781" s="18">
        <v>9.86455</v>
      </c>
      <c r="AB781" s="18">
        <v>5.829597</v>
      </c>
      <c r="AC781" s="18">
        <v>2.082105</v>
      </c>
      <c r="AD781" s="18">
        <v>0.0</v>
      </c>
      <c r="AE781" s="18">
        <v>0.0</v>
      </c>
      <c r="AF781" s="18">
        <v>0.0</v>
      </c>
      <c r="AG781" s="18">
        <v>0.0</v>
      </c>
      <c r="AH781" s="18">
        <v>0.505845</v>
      </c>
      <c r="AI781" s="18">
        <v>1.213843</v>
      </c>
      <c r="AJ781" s="18">
        <v>2.057336</v>
      </c>
      <c r="AK781" s="18">
        <v>1.071261</v>
      </c>
      <c r="AL781" s="19" t="s">
        <v>58</v>
      </c>
      <c r="AM781" s="19"/>
      <c r="AN781" s="19"/>
      <c r="AO781" s="19"/>
      <c r="AP781" s="19"/>
      <c r="AQ781" s="19"/>
    </row>
    <row r="782" hidden="1">
      <c r="A782" s="22" t="s">
        <v>1042</v>
      </c>
      <c r="B782" s="22" t="s">
        <v>1053</v>
      </c>
      <c r="C782" s="22" t="s">
        <v>1035</v>
      </c>
      <c r="D782" s="22" t="s">
        <v>1052</v>
      </c>
      <c r="E782" s="22" t="s">
        <v>72</v>
      </c>
      <c r="F782" s="18">
        <v>2.0</v>
      </c>
      <c r="G782" s="18">
        <v>0.0</v>
      </c>
      <c r="H782" s="18">
        <v>1292.0</v>
      </c>
      <c r="I782" s="18">
        <v>0.0</v>
      </c>
      <c r="J782" s="18">
        <v>29.40738</v>
      </c>
      <c r="K782" s="18">
        <v>27.06588</v>
      </c>
      <c r="L782" s="18">
        <v>27.38997</v>
      </c>
      <c r="M782" s="18">
        <v>17.20133</v>
      </c>
      <c r="N782" s="18">
        <v>0.635536</v>
      </c>
      <c r="O782" s="18">
        <v>9.86455</v>
      </c>
      <c r="P782" s="18">
        <v>9.86455</v>
      </c>
      <c r="Q782" s="18">
        <v>9.86455</v>
      </c>
      <c r="R782" s="18">
        <v>17.20133</v>
      </c>
      <c r="S782" s="18">
        <v>17.20133</v>
      </c>
      <c r="T782" s="18">
        <v>9.86455</v>
      </c>
      <c r="U782" s="18">
        <v>9.86455</v>
      </c>
      <c r="V782" s="18">
        <v>9.86455</v>
      </c>
      <c r="W782" s="18">
        <v>17.20133</v>
      </c>
      <c r="X782" s="18">
        <v>17.20133</v>
      </c>
      <c r="Y782" s="18">
        <v>13.53294</v>
      </c>
      <c r="Z782" s="18">
        <v>2.082105</v>
      </c>
      <c r="AA782" s="18">
        <v>9.86455</v>
      </c>
      <c r="AB782" s="18">
        <v>5.829597</v>
      </c>
      <c r="AC782" s="18">
        <v>2.082105</v>
      </c>
      <c r="AD782" s="18">
        <v>5.346138</v>
      </c>
      <c r="AE782" s="18">
        <v>9.86455</v>
      </c>
      <c r="AF782" s="18">
        <v>7.946612</v>
      </c>
      <c r="AG782" s="18">
        <v>5.346138</v>
      </c>
      <c r="AH782" s="18">
        <v>0.505845</v>
      </c>
      <c r="AI782" s="18">
        <v>1.213843</v>
      </c>
      <c r="AJ782" s="18">
        <v>2.057336</v>
      </c>
      <c r="AK782" s="18">
        <v>1.071261</v>
      </c>
      <c r="AL782" s="19" t="s">
        <v>58</v>
      </c>
      <c r="AM782" s="19"/>
      <c r="AN782" s="19"/>
      <c r="AO782" s="19"/>
      <c r="AP782" s="19"/>
      <c r="AQ782" s="19"/>
    </row>
    <row r="783" hidden="1">
      <c r="A783" s="22" t="s">
        <v>1044</v>
      </c>
      <c r="B783" s="22" t="s">
        <v>1054</v>
      </c>
      <c r="C783" s="22" t="s">
        <v>1035</v>
      </c>
      <c r="D783" s="22" t="s">
        <v>1052</v>
      </c>
      <c r="E783" s="22" t="s">
        <v>75</v>
      </c>
      <c r="F783" s="18">
        <v>2.0</v>
      </c>
      <c r="G783" s="18">
        <v>0.0</v>
      </c>
      <c r="H783" s="18">
        <v>269.0</v>
      </c>
      <c r="I783" s="18">
        <v>0.0</v>
      </c>
      <c r="J783" s="18">
        <v>2.295163</v>
      </c>
      <c r="K783" s="18">
        <v>2.082105</v>
      </c>
      <c r="L783" s="18">
        <v>2.017127</v>
      </c>
      <c r="M783" s="18">
        <v>2.082105</v>
      </c>
      <c r="N783" s="18">
        <v>1.0</v>
      </c>
      <c r="O783" s="18">
        <v>2.082105</v>
      </c>
      <c r="P783" s="18">
        <v>2.082105</v>
      </c>
      <c r="Q783" s="18">
        <v>2.082105</v>
      </c>
      <c r="R783" s="18">
        <v>2.082105</v>
      </c>
      <c r="S783" s="18">
        <v>2.082105</v>
      </c>
      <c r="T783" s="18">
        <v>2.082105</v>
      </c>
      <c r="U783" s="18">
        <v>2.082105</v>
      </c>
      <c r="V783" s="18">
        <v>2.082105</v>
      </c>
      <c r="W783" s="18">
        <v>2.082105</v>
      </c>
      <c r="X783" s="18">
        <v>2.082105</v>
      </c>
      <c r="Y783" s="18">
        <v>2.082105</v>
      </c>
      <c r="Z783" s="18">
        <v>2.082105</v>
      </c>
      <c r="AA783" s="18">
        <v>9.86455</v>
      </c>
      <c r="AB783" s="18">
        <v>5.829597</v>
      </c>
      <c r="AC783" s="18">
        <v>2.082105</v>
      </c>
      <c r="AD783" s="18">
        <v>1.632011</v>
      </c>
      <c r="AE783" s="18">
        <v>2.067834</v>
      </c>
      <c r="AF783" s="18">
        <v>3.67977</v>
      </c>
      <c r="AG783" s="18">
        <v>2.082105</v>
      </c>
      <c r="AH783" s="18">
        <v>0.505845</v>
      </c>
      <c r="AI783" s="18">
        <v>1.213843</v>
      </c>
      <c r="AJ783" s="18">
        <v>2.057336</v>
      </c>
      <c r="AK783" s="18">
        <v>1.071261</v>
      </c>
      <c r="AL783" s="19" t="s">
        <v>58</v>
      </c>
      <c r="AM783" s="19"/>
      <c r="AN783" s="19"/>
      <c r="AO783" s="19"/>
      <c r="AP783" s="19"/>
      <c r="AQ783" s="19"/>
    </row>
    <row r="784" hidden="1">
      <c r="A784" s="22" t="s">
        <v>661</v>
      </c>
      <c r="B784" s="22" t="s">
        <v>693</v>
      </c>
      <c r="C784" s="22" t="s">
        <v>662</v>
      </c>
      <c r="D784" s="22" t="s">
        <v>694</v>
      </c>
      <c r="E784" s="22" t="s">
        <v>88</v>
      </c>
      <c r="F784" s="18">
        <v>1.0</v>
      </c>
      <c r="G784" s="18">
        <v>0.0</v>
      </c>
      <c r="H784" s="18">
        <v>6.0</v>
      </c>
      <c r="I784" s="18">
        <v>0.0</v>
      </c>
      <c r="J784" s="18">
        <v>0.0</v>
      </c>
      <c r="K784" s="18">
        <v>0.0</v>
      </c>
      <c r="L784" s="18">
        <v>0.0</v>
      </c>
      <c r="M784" s="18">
        <v>0.0</v>
      </c>
      <c r="N784" s="18">
        <v>0.0</v>
      </c>
      <c r="O784" s="18">
        <v>0.0</v>
      </c>
      <c r="P784" s="18">
        <v>0.0</v>
      </c>
      <c r="Q784" s="18">
        <v>0.0</v>
      </c>
      <c r="R784" s="18">
        <v>0.0</v>
      </c>
      <c r="S784" s="18">
        <v>0.0</v>
      </c>
      <c r="T784" s="18">
        <v>0.0</v>
      </c>
      <c r="U784" s="18">
        <v>0.0</v>
      </c>
      <c r="V784" s="18">
        <v>0.0</v>
      </c>
      <c r="W784" s="18">
        <v>0.0</v>
      </c>
      <c r="X784" s="18">
        <v>0.0</v>
      </c>
      <c r="Y784" s="18">
        <v>0.0</v>
      </c>
      <c r="Z784" s="18">
        <v>3.292843</v>
      </c>
      <c r="AA784" s="18">
        <v>4.504307</v>
      </c>
      <c r="AB784" s="18">
        <v>6.480389</v>
      </c>
      <c r="AC784" s="18">
        <v>3.654839</v>
      </c>
      <c r="AD784" s="18">
        <v>0.333333</v>
      </c>
      <c r="AE784" s="18">
        <v>10.21115</v>
      </c>
      <c r="AF784" s="18">
        <v>9.336722</v>
      </c>
      <c r="AG784" s="18">
        <v>3.439646</v>
      </c>
      <c r="AH784" s="18">
        <v>1.84238</v>
      </c>
      <c r="AI784" s="18">
        <v>3.88987</v>
      </c>
      <c r="AJ784" s="18">
        <v>6.004494</v>
      </c>
      <c r="AK784" s="18">
        <v>2.750256</v>
      </c>
      <c r="AL784" s="19" t="s">
        <v>58</v>
      </c>
      <c r="AM784" s="19"/>
      <c r="AN784" s="19"/>
      <c r="AO784" s="19"/>
      <c r="AP784" s="19"/>
      <c r="AQ784" s="19"/>
    </row>
    <row r="785" hidden="1">
      <c r="A785" s="22" t="s">
        <v>663</v>
      </c>
      <c r="B785" s="22" t="s">
        <v>695</v>
      </c>
      <c r="C785" s="22" t="s">
        <v>662</v>
      </c>
      <c r="D785" s="22" t="s">
        <v>694</v>
      </c>
      <c r="E785" s="17">
        <v>46310.0</v>
      </c>
      <c r="F785" s="18">
        <v>21.0</v>
      </c>
      <c r="G785" s="18">
        <v>2.0</v>
      </c>
      <c r="H785" s="18">
        <v>11813.0</v>
      </c>
      <c r="I785" s="18">
        <v>8.0</v>
      </c>
      <c r="J785" s="18">
        <v>129.6779</v>
      </c>
      <c r="K785" s="18">
        <v>128.8979</v>
      </c>
      <c r="L785" s="18">
        <v>128.8072</v>
      </c>
      <c r="M785" s="18">
        <v>89.14602</v>
      </c>
      <c r="N785" s="18">
        <v>0.691602</v>
      </c>
      <c r="O785" s="18">
        <v>2.508473</v>
      </c>
      <c r="P785" s="18">
        <v>2.573417</v>
      </c>
      <c r="Q785" s="18">
        <v>3.4175</v>
      </c>
      <c r="R785" s="18">
        <v>5.431625</v>
      </c>
      <c r="S785" s="18">
        <v>9.771764</v>
      </c>
      <c r="T785" s="18">
        <v>2.508473</v>
      </c>
      <c r="U785" s="18">
        <v>2.573417</v>
      </c>
      <c r="V785" s="18">
        <v>3.4175</v>
      </c>
      <c r="W785" s="18">
        <v>5.431625</v>
      </c>
      <c r="X785" s="18">
        <v>9.771764</v>
      </c>
      <c r="Y785" s="18">
        <v>10.74149</v>
      </c>
      <c r="Z785" s="18">
        <v>3.292843</v>
      </c>
      <c r="AA785" s="18">
        <v>4.504307</v>
      </c>
      <c r="AB785" s="18">
        <v>6.480389</v>
      </c>
      <c r="AC785" s="18">
        <v>3.654839</v>
      </c>
      <c r="AD785" s="18">
        <v>4.205608</v>
      </c>
      <c r="AE785" s="18">
        <v>5.161577</v>
      </c>
      <c r="AF785" s="18">
        <v>8.359847</v>
      </c>
      <c r="AG785" s="18">
        <v>6.758051</v>
      </c>
      <c r="AH785" s="18">
        <v>1.84238</v>
      </c>
      <c r="AI785" s="18">
        <v>3.88987</v>
      </c>
      <c r="AJ785" s="18">
        <v>6.004494</v>
      </c>
      <c r="AK785" s="18">
        <v>2.750256</v>
      </c>
      <c r="AL785" s="19" t="s">
        <v>58</v>
      </c>
      <c r="AM785" s="19"/>
      <c r="AN785" s="19"/>
      <c r="AO785" s="19"/>
      <c r="AP785" s="19"/>
      <c r="AQ785" s="19"/>
    </row>
    <row r="786" hidden="1">
      <c r="A786" s="22" t="s">
        <v>673</v>
      </c>
      <c r="B786" s="22" t="s">
        <v>696</v>
      </c>
      <c r="C786" s="22" t="s">
        <v>662</v>
      </c>
      <c r="D786" s="22" t="s">
        <v>694</v>
      </c>
      <c r="E786" s="22" t="s">
        <v>72</v>
      </c>
      <c r="F786" s="18">
        <v>19.0</v>
      </c>
      <c r="G786" s="18">
        <v>0.0</v>
      </c>
      <c r="H786" s="18">
        <v>6510.0</v>
      </c>
      <c r="I786" s="18">
        <v>0.0</v>
      </c>
      <c r="J786" s="18">
        <v>73.81016</v>
      </c>
      <c r="K786" s="18">
        <v>66.84172</v>
      </c>
      <c r="L786" s="18">
        <v>61.48139</v>
      </c>
      <c r="M786" s="18">
        <v>43.37649</v>
      </c>
      <c r="N786" s="18">
        <v>0.648943</v>
      </c>
      <c r="O786" s="18">
        <v>1.257354</v>
      </c>
      <c r="P786" s="18">
        <v>1.443354</v>
      </c>
      <c r="Q786" s="18">
        <v>2.111058</v>
      </c>
      <c r="R786" s="18">
        <v>3.292843</v>
      </c>
      <c r="S786" s="18">
        <v>5.79655</v>
      </c>
      <c r="T786" s="18">
        <v>1.257354</v>
      </c>
      <c r="U786" s="18">
        <v>1.443354</v>
      </c>
      <c r="V786" s="18">
        <v>2.111058</v>
      </c>
      <c r="W786" s="18">
        <v>3.292843</v>
      </c>
      <c r="X786" s="18">
        <v>5.79655</v>
      </c>
      <c r="Y786" s="18">
        <v>6.07652</v>
      </c>
      <c r="Z786" s="18">
        <v>3.292843</v>
      </c>
      <c r="AA786" s="18">
        <v>4.504307</v>
      </c>
      <c r="AB786" s="18">
        <v>6.480389</v>
      </c>
      <c r="AC786" s="18">
        <v>3.654839</v>
      </c>
      <c r="AD786" s="18">
        <v>2.89835</v>
      </c>
      <c r="AE786" s="18">
        <v>3.596015</v>
      </c>
      <c r="AF786" s="18">
        <v>4.777328</v>
      </c>
      <c r="AG786" s="18">
        <v>4.325593</v>
      </c>
      <c r="AH786" s="18">
        <v>1.84238</v>
      </c>
      <c r="AI786" s="18">
        <v>3.88987</v>
      </c>
      <c r="AJ786" s="18">
        <v>6.004494</v>
      </c>
      <c r="AK786" s="18">
        <v>2.750256</v>
      </c>
      <c r="AL786" s="19" t="s">
        <v>58</v>
      </c>
      <c r="AM786" s="19"/>
      <c r="AN786" s="19"/>
      <c r="AO786" s="19"/>
      <c r="AP786" s="19"/>
      <c r="AQ786" s="19"/>
    </row>
    <row r="787" hidden="1">
      <c r="A787" s="22" t="s">
        <v>665</v>
      </c>
      <c r="B787" s="22" t="s">
        <v>697</v>
      </c>
      <c r="C787" s="22" t="s">
        <v>662</v>
      </c>
      <c r="D787" s="22" t="s">
        <v>694</v>
      </c>
      <c r="E787" s="22" t="s">
        <v>75</v>
      </c>
      <c r="F787" s="18">
        <v>5.0</v>
      </c>
      <c r="G787" s="18">
        <v>0.0</v>
      </c>
      <c r="H787" s="18">
        <v>745.0</v>
      </c>
      <c r="I787" s="18">
        <v>0.0</v>
      </c>
      <c r="J787" s="18">
        <v>11.22265</v>
      </c>
      <c r="K787" s="18">
        <v>7.309679</v>
      </c>
      <c r="L787" s="18">
        <v>6.73216</v>
      </c>
      <c r="M787" s="18">
        <v>3.94078</v>
      </c>
      <c r="N787" s="18">
        <v>0.539118</v>
      </c>
      <c r="O787" s="18">
        <v>3.368899</v>
      </c>
      <c r="P787" s="18">
        <v>3.368899</v>
      </c>
      <c r="Q787" s="18">
        <v>3.368899</v>
      </c>
      <c r="R787" s="18">
        <v>3.94078</v>
      </c>
      <c r="S787" s="18">
        <v>3.94078</v>
      </c>
      <c r="T787" s="18">
        <v>3.368899</v>
      </c>
      <c r="U787" s="18">
        <v>3.368899</v>
      </c>
      <c r="V787" s="18">
        <v>3.368899</v>
      </c>
      <c r="W787" s="18">
        <v>3.94078</v>
      </c>
      <c r="X787" s="18">
        <v>3.94078</v>
      </c>
      <c r="Y787" s="18">
        <v>3.654839</v>
      </c>
      <c r="Z787" s="18">
        <v>3.292843</v>
      </c>
      <c r="AA787" s="18">
        <v>4.504307</v>
      </c>
      <c r="AB787" s="18">
        <v>6.480389</v>
      </c>
      <c r="AC787" s="18">
        <v>3.654839</v>
      </c>
      <c r="AD787" s="18">
        <v>3.368899</v>
      </c>
      <c r="AE787" s="18">
        <v>3.368899</v>
      </c>
      <c r="AF787" s="18">
        <v>7.196168</v>
      </c>
      <c r="AG787" s="18">
        <v>3.654839</v>
      </c>
      <c r="AH787" s="18">
        <v>1.84238</v>
      </c>
      <c r="AI787" s="18">
        <v>3.88987</v>
      </c>
      <c r="AJ787" s="18">
        <v>6.004494</v>
      </c>
      <c r="AK787" s="18">
        <v>2.750256</v>
      </c>
      <c r="AL787" s="19" t="s">
        <v>58</v>
      </c>
      <c r="AM787" s="19"/>
      <c r="AN787" s="19"/>
      <c r="AO787" s="19"/>
      <c r="AP787" s="19"/>
      <c r="AQ787" s="19"/>
    </row>
    <row r="788" hidden="1">
      <c r="A788" s="22" t="s">
        <v>666</v>
      </c>
      <c r="B788" s="22" t="s">
        <v>698</v>
      </c>
      <c r="C788" s="22" t="s">
        <v>662</v>
      </c>
      <c r="D788" s="22" t="s">
        <v>694</v>
      </c>
      <c r="E788" s="22" t="s">
        <v>60</v>
      </c>
      <c r="F788" s="18">
        <v>4.0</v>
      </c>
      <c r="G788" s="18">
        <v>1.0</v>
      </c>
      <c r="H788" s="18">
        <v>477.0</v>
      </c>
      <c r="I788" s="18">
        <v>19.0</v>
      </c>
      <c r="J788" s="18">
        <v>1.731685</v>
      </c>
      <c r="K788" s="18">
        <v>1.552655</v>
      </c>
      <c r="L788" s="18">
        <v>1.354195</v>
      </c>
      <c r="M788" s="18">
        <v>1.552655</v>
      </c>
      <c r="N788" s="18">
        <v>1.0</v>
      </c>
      <c r="O788" s="18">
        <v>1.552655</v>
      </c>
      <c r="P788" s="18">
        <v>1.552655</v>
      </c>
      <c r="Q788" s="18">
        <v>1.552655</v>
      </c>
      <c r="R788" s="18">
        <v>1.552655</v>
      </c>
      <c r="S788" s="18">
        <v>1.552655</v>
      </c>
      <c r="T788" s="18">
        <v>1.552655</v>
      </c>
      <c r="U788" s="18">
        <v>1.552655</v>
      </c>
      <c r="V788" s="18">
        <v>1.552655</v>
      </c>
      <c r="W788" s="18">
        <v>1.552655</v>
      </c>
      <c r="X788" s="18">
        <v>1.552655</v>
      </c>
      <c r="Y788" s="18">
        <v>1.552655</v>
      </c>
      <c r="Z788" s="18">
        <v>3.292843</v>
      </c>
      <c r="AA788" s="18">
        <v>4.504307</v>
      </c>
      <c r="AB788" s="18">
        <v>6.480389</v>
      </c>
      <c r="AC788" s="18">
        <v>3.654839</v>
      </c>
      <c r="AD788" s="18">
        <v>1.884501</v>
      </c>
      <c r="AE788" s="18">
        <v>1.884501</v>
      </c>
      <c r="AF788" s="18">
        <v>2.070399</v>
      </c>
      <c r="AG788" s="18">
        <v>1.38883</v>
      </c>
      <c r="AH788" s="18">
        <v>1.84238</v>
      </c>
      <c r="AI788" s="18">
        <v>3.88987</v>
      </c>
      <c r="AJ788" s="18">
        <v>6.004494</v>
      </c>
      <c r="AK788" s="18">
        <v>2.750256</v>
      </c>
      <c r="AL788" s="19" t="s">
        <v>58</v>
      </c>
      <c r="AM788" s="19"/>
      <c r="AN788" s="19"/>
      <c r="AO788" s="19"/>
      <c r="AP788" s="19"/>
      <c r="AQ788" s="19"/>
    </row>
    <row r="789" hidden="1">
      <c r="A789" s="22" t="s">
        <v>668</v>
      </c>
      <c r="B789" s="22" t="s">
        <v>699</v>
      </c>
      <c r="C789" s="22" t="s">
        <v>662</v>
      </c>
      <c r="D789" s="22" t="s">
        <v>694</v>
      </c>
      <c r="E789" s="20">
        <v>46300.0</v>
      </c>
      <c r="F789" s="18">
        <v>8.0</v>
      </c>
      <c r="G789" s="18">
        <v>0.0</v>
      </c>
      <c r="H789" s="18">
        <v>3632.0</v>
      </c>
      <c r="I789" s="18">
        <v>0.0</v>
      </c>
      <c r="J789" s="18">
        <v>36.32058</v>
      </c>
      <c r="K789" s="18">
        <v>35.17243</v>
      </c>
      <c r="L789" s="18">
        <v>35.45835</v>
      </c>
      <c r="M789" s="18">
        <v>30.09384</v>
      </c>
      <c r="N789" s="18">
        <v>0.855609</v>
      </c>
      <c r="O789" s="18">
        <v>0.0</v>
      </c>
      <c r="P789" s="18">
        <v>0.0</v>
      </c>
      <c r="Q789" s="18">
        <v>0.0</v>
      </c>
      <c r="R789" s="18">
        <v>2.958256</v>
      </c>
      <c r="S789" s="18">
        <v>14.69932</v>
      </c>
      <c r="T789" s="18">
        <v>2.120325</v>
      </c>
      <c r="U789" s="18">
        <v>2.120325</v>
      </c>
      <c r="V789" s="18">
        <v>2.958256</v>
      </c>
      <c r="W789" s="18">
        <v>14.69932</v>
      </c>
      <c r="X789" s="18">
        <v>14.69932</v>
      </c>
      <c r="Y789" s="18">
        <v>5.862071</v>
      </c>
      <c r="Z789" s="18">
        <v>3.292843</v>
      </c>
      <c r="AA789" s="18">
        <v>4.504307</v>
      </c>
      <c r="AB789" s="18">
        <v>6.480389</v>
      </c>
      <c r="AC789" s="18">
        <v>3.654839</v>
      </c>
      <c r="AD789" s="18">
        <v>2.247318</v>
      </c>
      <c r="AE789" s="18">
        <v>3.53281</v>
      </c>
      <c r="AF789" s="18">
        <v>6.572115</v>
      </c>
      <c r="AG789" s="18">
        <v>6.366202</v>
      </c>
      <c r="AH789" s="18">
        <v>1.84238</v>
      </c>
      <c r="AI789" s="18">
        <v>3.88987</v>
      </c>
      <c r="AJ789" s="18">
        <v>6.004494</v>
      </c>
      <c r="AK789" s="18">
        <v>2.750256</v>
      </c>
      <c r="AL789" s="19" t="s">
        <v>58</v>
      </c>
      <c r="AM789" s="19"/>
      <c r="AN789" s="19"/>
      <c r="AO789" s="19"/>
      <c r="AP789" s="19"/>
      <c r="AQ789" s="19"/>
    </row>
    <row r="790" hidden="1">
      <c r="A790" s="22" t="s">
        <v>669</v>
      </c>
      <c r="B790" s="22" t="s">
        <v>700</v>
      </c>
      <c r="C790" s="22" t="s">
        <v>662</v>
      </c>
      <c r="D790" s="22" t="s">
        <v>694</v>
      </c>
      <c r="E790" s="22" t="s">
        <v>62</v>
      </c>
      <c r="F790" s="18">
        <v>1.0</v>
      </c>
      <c r="G790" s="18">
        <v>1.0</v>
      </c>
      <c r="H790" s="18">
        <v>58.0</v>
      </c>
      <c r="I790" s="18">
        <v>58.0</v>
      </c>
      <c r="J790" s="18">
        <v>0.0</v>
      </c>
      <c r="K790" s="18">
        <v>0.0</v>
      </c>
      <c r="L790" s="18">
        <v>0.0</v>
      </c>
      <c r="M790" s="18">
        <v>0.0</v>
      </c>
      <c r="N790" s="18">
        <v>0.0</v>
      </c>
      <c r="O790" s="18">
        <v>0.0</v>
      </c>
      <c r="P790" s="18">
        <v>0.0</v>
      </c>
      <c r="Q790" s="18">
        <v>0.0</v>
      </c>
      <c r="R790" s="18">
        <v>0.0</v>
      </c>
      <c r="S790" s="18">
        <v>0.0</v>
      </c>
      <c r="T790" s="18">
        <v>0.0</v>
      </c>
      <c r="U790" s="18">
        <v>0.0</v>
      </c>
      <c r="V790" s="18">
        <v>0.0</v>
      </c>
      <c r="W790" s="18">
        <v>0.0</v>
      </c>
      <c r="X790" s="18">
        <v>0.0</v>
      </c>
      <c r="Y790" s="18">
        <v>0.0</v>
      </c>
      <c r="Z790" s="18">
        <v>3.292843</v>
      </c>
      <c r="AA790" s="18">
        <v>4.504307</v>
      </c>
      <c r="AB790" s="18">
        <v>6.480389</v>
      </c>
      <c r="AC790" s="18">
        <v>3.654839</v>
      </c>
      <c r="AD790" s="18">
        <v>0.0</v>
      </c>
      <c r="AE790" s="18">
        <v>0.0</v>
      </c>
      <c r="AF790" s="18">
        <v>0.0</v>
      </c>
      <c r="AG790" s="18">
        <v>0.0</v>
      </c>
      <c r="AH790" s="18">
        <v>1.84238</v>
      </c>
      <c r="AI790" s="18">
        <v>3.88987</v>
      </c>
      <c r="AJ790" s="18">
        <v>6.004494</v>
      </c>
      <c r="AK790" s="18">
        <v>2.750256</v>
      </c>
      <c r="AL790" s="19" t="s">
        <v>58</v>
      </c>
      <c r="AM790" s="19"/>
      <c r="AN790" s="19"/>
      <c r="AO790" s="19"/>
      <c r="AP790" s="19"/>
      <c r="AQ790" s="19"/>
    </row>
    <row r="791" hidden="1">
      <c r="A791" s="22" t="s">
        <v>1625</v>
      </c>
      <c r="B791" s="22" t="s">
        <v>1626</v>
      </c>
      <c r="C791" s="22" t="s">
        <v>1623</v>
      </c>
      <c r="D791" s="22" t="s">
        <v>1627</v>
      </c>
      <c r="E791" s="22" t="s">
        <v>88</v>
      </c>
      <c r="F791" s="18">
        <v>2.0</v>
      </c>
      <c r="G791" s="18">
        <v>0.0</v>
      </c>
      <c r="H791" s="18">
        <v>2049.0</v>
      </c>
      <c r="I791" s="18">
        <v>0.0</v>
      </c>
      <c r="J791" s="18">
        <v>29.95281</v>
      </c>
      <c r="K791" s="18">
        <v>27.12939</v>
      </c>
      <c r="L791" s="18">
        <v>25.40706</v>
      </c>
      <c r="M791" s="18">
        <v>14.13518</v>
      </c>
      <c r="N791" s="18">
        <v>0.521028</v>
      </c>
      <c r="O791" s="18">
        <v>12.99421</v>
      </c>
      <c r="P791" s="18">
        <v>12.99421</v>
      </c>
      <c r="Q791" s="18">
        <v>12.99421</v>
      </c>
      <c r="R791" s="18">
        <v>14.13518</v>
      </c>
      <c r="S791" s="18">
        <v>14.13518</v>
      </c>
      <c r="T791" s="18">
        <v>12.99421</v>
      </c>
      <c r="U791" s="18">
        <v>12.99421</v>
      </c>
      <c r="V791" s="18">
        <v>12.99421</v>
      </c>
      <c r="W791" s="18">
        <v>14.13518</v>
      </c>
      <c r="X791" s="18">
        <v>14.13518</v>
      </c>
      <c r="Y791" s="18">
        <v>13.5647</v>
      </c>
      <c r="Z791" s="18">
        <v>0.190909</v>
      </c>
      <c r="AA791" s="18">
        <v>1.173077</v>
      </c>
      <c r="AB791" s="18">
        <v>1.327425</v>
      </c>
      <c r="AC791" s="18">
        <v>1.036415</v>
      </c>
      <c r="AD791" s="18">
        <v>14.13518</v>
      </c>
      <c r="AE791" s="18">
        <v>14.13518</v>
      </c>
      <c r="AF791" s="18">
        <v>13.5647</v>
      </c>
      <c r="AG791" s="18">
        <v>13.5647</v>
      </c>
      <c r="AH791" s="18">
        <v>0.190909</v>
      </c>
      <c r="AI791" s="18">
        <v>1.189394</v>
      </c>
      <c r="AJ791" s="18">
        <v>2.598914</v>
      </c>
      <c r="AK791" s="18">
        <v>0.951269</v>
      </c>
      <c r="AL791" s="19" t="s">
        <v>58</v>
      </c>
      <c r="AM791" s="19"/>
      <c r="AN791" s="19"/>
      <c r="AO791" s="19"/>
      <c r="AP791" s="19"/>
      <c r="AQ791" s="19"/>
    </row>
    <row r="792" hidden="1">
      <c r="A792" s="22" t="s">
        <v>1628</v>
      </c>
      <c r="B792" s="22" t="s">
        <v>1629</v>
      </c>
      <c r="C792" s="22" t="s">
        <v>1623</v>
      </c>
      <c r="D792" s="22" t="s">
        <v>1627</v>
      </c>
      <c r="E792" s="20">
        <v>46310.0</v>
      </c>
      <c r="F792" s="18">
        <v>8.0</v>
      </c>
      <c r="G792" s="18">
        <v>0.0</v>
      </c>
      <c r="H792" s="18">
        <v>24.0</v>
      </c>
      <c r="I792" s="18">
        <v>0.0</v>
      </c>
      <c r="J792" s="18">
        <v>7.091317</v>
      </c>
      <c r="K792" s="18">
        <v>8.291317</v>
      </c>
      <c r="L792" s="18">
        <v>8.291317</v>
      </c>
      <c r="M792" s="18">
        <v>4.643651</v>
      </c>
      <c r="N792" s="18">
        <v>0.560062</v>
      </c>
      <c r="O792" s="18">
        <v>0.1</v>
      </c>
      <c r="P792" s="18">
        <v>0.340909</v>
      </c>
      <c r="Q792" s="18">
        <v>0.588828</v>
      </c>
      <c r="R792" s="18">
        <v>0.915152</v>
      </c>
      <c r="S792" s="18">
        <v>0.969444</v>
      </c>
      <c r="T792" s="18">
        <v>0.1</v>
      </c>
      <c r="U792" s="18">
        <v>0.340909</v>
      </c>
      <c r="V792" s="18">
        <v>0.588828</v>
      </c>
      <c r="W792" s="18">
        <v>0.915152</v>
      </c>
      <c r="X792" s="18">
        <v>0.969444</v>
      </c>
      <c r="Y792" s="18">
        <v>1.036415</v>
      </c>
      <c r="Z792" s="18">
        <v>0.190909</v>
      </c>
      <c r="AA792" s="18">
        <v>1.173077</v>
      </c>
      <c r="AB792" s="18">
        <v>1.327425</v>
      </c>
      <c r="AC792" s="18">
        <v>1.036415</v>
      </c>
      <c r="AD792" s="18">
        <v>0.915152</v>
      </c>
      <c r="AE792" s="18">
        <v>0.915152</v>
      </c>
      <c r="AF792" s="18">
        <v>1.036415</v>
      </c>
      <c r="AG792" s="18">
        <v>1.036415</v>
      </c>
      <c r="AH792" s="18">
        <v>0.190909</v>
      </c>
      <c r="AI792" s="18">
        <v>1.189394</v>
      </c>
      <c r="AJ792" s="18">
        <v>2.598914</v>
      </c>
      <c r="AK792" s="18">
        <v>0.951269</v>
      </c>
      <c r="AL792" s="19" t="s">
        <v>58</v>
      </c>
      <c r="AM792" s="19"/>
      <c r="AN792" s="19"/>
      <c r="AO792" s="19"/>
      <c r="AP792" s="19"/>
      <c r="AQ792" s="19"/>
    </row>
    <row r="793" hidden="1">
      <c r="A793" s="22" t="s">
        <v>1630</v>
      </c>
      <c r="B793" s="22" t="s">
        <v>1631</v>
      </c>
      <c r="C793" s="22" t="s">
        <v>1623</v>
      </c>
      <c r="D793" s="22" t="s">
        <v>1627</v>
      </c>
      <c r="E793" s="22" t="s">
        <v>72</v>
      </c>
      <c r="F793" s="18">
        <v>14.0</v>
      </c>
      <c r="G793" s="18">
        <v>0.0</v>
      </c>
      <c r="H793" s="18">
        <v>606.0</v>
      </c>
      <c r="I793" s="18">
        <v>0.0</v>
      </c>
      <c r="J793" s="18">
        <v>17.46079</v>
      </c>
      <c r="K793" s="18">
        <v>28.7397</v>
      </c>
      <c r="L793" s="18">
        <v>71.88905</v>
      </c>
      <c r="M793" s="18">
        <v>15.92262</v>
      </c>
      <c r="N793" s="18">
        <v>0.554029</v>
      </c>
      <c r="O793" s="18">
        <v>0.2</v>
      </c>
      <c r="P793" s="18">
        <v>0.825092</v>
      </c>
      <c r="Q793" s="18">
        <v>0.966667</v>
      </c>
      <c r="R793" s="18">
        <v>1.237263</v>
      </c>
      <c r="S793" s="18">
        <v>1.790079</v>
      </c>
      <c r="T793" s="18">
        <v>0.2</v>
      </c>
      <c r="U793" s="18">
        <v>0.825092</v>
      </c>
      <c r="V793" s="18">
        <v>0.966667</v>
      </c>
      <c r="W793" s="18">
        <v>1.237263</v>
      </c>
      <c r="X793" s="18">
        <v>1.790079</v>
      </c>
      <c r="Y793" s="18">
        <v>1.91598</v>
      </c>
      <c r="Z793" s="18">
        <v>0.190909</v>
      </c>
      <c r="AA793" s="18">
        <v>1.173077</v>
      </c>
      <c r="AB793" s="18">
        <v>1.327425</v>
      </c>
      <c r="AC793" s="18">
        <v>1.036415</v>
      </c>
      <c r="AD793" s="18">
        <v>1.405747</v>
      </c>
      <c r="AE793" s="18">
        <v>1.405747</v>
      </c>
      <c r="AF793" s="18">
        <v>1.914104</v>
      </c>
      <c r="AG793" s="18">
        <v>1.91598</v>
      </c>
      <c r="AH793" s="18">
        <v>0.190909</v>
      </c>
      <c r="AI793" s="18">
        <v>1.189394</v>
      </c>
      <c r="AJ793" s="18">
        <v>2.598914</v>
      </c>
      <c r="AK793" s="18">
        <v>0.951269</v>
      </c>
      <c r="AL793" s="19" t="s">
        <v>58</v>
      </c>
      <c r="AM793" s="19"/>
      <c r="AN793" s="19"/>
      <c r="AO793" s="19"/>
      <c r="AP793" s="19"/>
      <c r="AQ793" s="19"/>
    </row>
    <row r="794" hidden="1">
      <c r="A794" s="22" t="s">
        <v>1632</v>
      </c>
      <c r="B794" s="22" t="s">
        <v>1633</v>
      </c>
      <c r="C794" s="22" t="s">
        <v>1623</v>
      </c>
      <c r="D794" s="22" t="s">
        <v>1627</v>
      </c>
      <c r="E794" s="22" t="s">
        <v>75</v>
      </c>
      <c r="F794" s="18">
        <v>10.0</v>
      </c>
      <c r="G794" s="18">
        <v>0.0</v>
      </c>
      <c r="H794" s="18">
        <v>42.0</v>
      </c>
      <c r="I794" s="18">
        <v>0.0</v>
      </c>
      <c r="J794" s="18">
        <v>8.618493</v>
      </c>
      <c r="K794" s="18">
        <v>9.512693</v>
      </c>
      <c r="L794" s="18">
        <v>9.512693</v>
      </c>
      <c r="M794" s="18">
        <v>3.860406</v>
      </c>
      <c r="N794" s="18">
        <v>0.405816</v>
      </c>
      <c r="O794" s="18">
        <v>0.3</v>
      </c>
      <c r="P794" s="18">
        <v>0.381818</v>
      </c>
      <c r="Q794" s="18">
        <v>0.664835</v>
      </c>
      <c r="R794" s="18">
        <v>0.915152</v>
      </c>
      <c r="S794" s="18">
        <v>1.356349</v>
      </c>
      <c r="T794" s="18">
        <v>0.3</v>
      </c>
      <c r="U794" s="18">
        <v>0.381818</v>
      </c>
      <c r="V794" s="18">
        <v>0.664835</v>
      </c>
      <c r="W794" s="18">
        <v>0.915152</v>
      </c>
      <c r="X794" s="18">
        <v>1.356349</v>
      </c>
      <c r="Y794" s="18">
        <v>0.951269</v>
      </c>
      <c r="Z794" s="18">
        <v>0.190909</v>
      </c>
      <c r="AA794" s="18">
        <v>1.173077</v>
      </c>
      <c r="AB794" s="18">
        <v>1.327425</v>
      </c>
      <c r="AC794" s="18">
        <v>1.036415</v>
      </c>
      <c r="AD794" s="18">
        <v>0.779545</v>
      </c>
      <c r="AE794" s="18">
        <v>0.779545</v>
      </c>
      <c r="AF794" s="18">
        <v>0.927958</v>
      </c>
      <c r="AG794" s="18">
        <v>0.951269</v>
      </c>
      <c r="AH794" s="18">
        <v>0.190909</v>
      </c>
      <c r="AI794" s="18">
        <v>1.189394</v>
      </c>
      <c r="AJ794" s="18">
        <v>2.598914</v>
      </c>
      <c r="AK794" s="18">
        <v>0.951269</v>
      </c>
      <c r="AL794" s="19" t="s">
        <v>58</v>
      </c>
      <c r="AM794" s="19"/>
      <c r="AN794" s="19"/>
      <c r="AO794" s="19"/>
      <c r="AP794" s="19"/>
      <c r="AQ794" s="19"/>
    </row>
    <row r="795" hidden="1">
      <c r="A795" s="22" t="s">
        <v>1634</v>
      </c>
      <c r="B795" s="22" t="s">
        <v>1635</v>
      </c>
      <c r="C795" s="22" t="s">
        <v>1623</v>
      </c>
      <c r="D795" s="22" t="s">
        <v>1627</v>
      </c>
      <c r="E795" s="22" t="s">
        <v>60</v>
      </c>
      <c r="F795" s="18">
        <v>3.0</v>
      </c>
      <c r="G795" s="18">
        <v>0.0</v>
      </c>
      <c r="H795" s="18">
        <v>37.0</v>
      </c>
      <c r="I795" s="18">
        <v>0.0</v>
      </c>
      <c r="J795" s="18">
        <v>0.5</v>
      </c>
      <c r="K795" s="18">
        <v>0.590909</v>
      </c>
      <c r="L795" s="18">
        <v>0.590909</v>
      </c>
      <c r="M795" s="18">
        <v>0.590909</v>
      </c>
      <c r="N795" s="18">
        <v>1.0</v>
      </c>
      <c r="O795" s="18">
        <v>0.0</v>
      </c>
      <c r="P795" s="18">
        <v>0.0</v>
      </c>
      <c r="Q795" s="18">
        <v>0.0</v>
      </c>
      <c r="R795" s="18">
        <v>0.0</v>
      </c>
      <c r="S795" s="18">
        <v>0.590909</v>
      </c>
      <c r="T795" s="18">
        <v>0.590909</v>
      </c>
      <c r="U795" s="18">
        <v>0.590909</v>
      </c>
      <c r="V795" s="18">
        <v>0.590909</v>
      </c>
      <c r="W795" s="18">
        <v>0.590909</v>
      </c>
      <c r="X795" s="18">
        <v>0.590909</v>
      </c>
      <c r="Y795" s="18">
        <v>0.19697</v>
      </c>
      <c r="Z795" s="18">
        <v>0.190909</v>
      </c>
      <c r="AA795" s="18">
        <v>1.173077</v>
      </c>
      <c r="AB795" s="18">
        <v>1.327425</v>
      </c>
      <c r="AC795" s="18">
        <v>1.036415</v>
      </c>
      <c r="AD795" s="18">
        <v>0.0</v>
      </c>
      <c r="AE795" s="18">
        <v>0.590909</v>
      </c>
      <c r="AF795" s="18">
        <v>0.19697</v>
      </c>
      <c r="AG795" s="18">
        <v>0.19697</v>
      </c>
      <c r="AH795" s="18">
        <v>0.190909</v>
      </c>
      <c r="AI795" s="18">
        <v>1.189394</v>
      </c>
      <c r="AJ795" s="18">
        <v>2.598914</v>
      </c>
      <c r="AK795" s="18">
        <v>0.951269</v>
      </c>
      <c r="AL795" s="19" t="s">
        <v>58</v>
      </c>
      <c r="AM795" s="19"/>
      <c r="AN795" s="19"/>
      <c r="AO795" s="19"/>
      <c r="AP795" s="19"/>
      <c r="AQ795" s="19"/>
    </row>
    <row r="796" hidden="1">
      <c r="A796" s="22" t="s">
        <v>1636</v>
      </c>
      <c r="B796" s="22" t="s">
        <v>1637</v>
      </c>
      <c r="C796" s="22" t="s">
        <v>1623</v>
      </c>
      <c r="D796" s="22" t="s">
        <v>1627</v>
      </c>
      <c r="E796" s="20">
        <v>46300.0</v>
      </c>
      <c r="F796" s="18">
        <v>4.0</v>
      </c>
      <c r="G796" s="18">
        <v>0.0</v>
      </c>
      <c r="H796" s="18">
        <v>2668.0</v>
      </c>
      <c r="I796" s="18">
        <v>0.0</v>
      </c>
      <c r="J796" s="18">
        <v>24.91561</v>
      </c>
      <c r="K796" s="18">
        <v>25.29283</v>
      </c>
      <c r="L796" s="18">
        <v>25.6412</v>
      </c>
      <c r="M796" s="18">
        <v>8.777611</v>
      </c>
      <c r="N796" s="18">
        <v>0.347039</v>
      </c>
      <c r="O796" s="18">
        <v>4.081499</v>
      </c>
      <c r="P796" s="18">
        <v>4.081499</v>
      </c>
      <c r="Q796" s="18">
        <v>6.208798</v>
      </c>
      <c r="R796" s="18">
        <v>6.224924</v>
      </c>
      <c r="S796" s="18">
        <v>6.224924</v>
      </c>
      <c r="T796" s="18">
        <v>4.081499</v>
      </c>
      <c r="U796" s="18">
        <v>4.081499</v>
      </c>
      <c r="V796" s="18">
        <v>6.208798</v>
      </c>
      <c r="W796" s="18">
        <v>6.224924</v>
      </c>
      <c r="X796" s="18">
        <v>6.224924</v>
      </c>
      <c r="Y796" s="18">
        <v>6.323208</v>
      </c>
      <c r="Z796" s="18">
        <v>0.190909</v>
      </c>
      <c r="AA796" s="18">
        <v>1.173077</v>
      </c>
      <c r="AB796" s="18">
        <v>1.327425</v>
      </c>
      <c r="AC796" s="18">
        <v>1.036415</v>
      </c>
      <c r="AD796" s="18">
        <v>6.224924</v>
      </c>
      <c r="AE796" s="18">
        <v>6.224924</v>
      </c>
      <c r="AF796" s="18">
        <v>30.65748</v>
      </c>
      <c r="AG796" s="18">
        <v>127.9946</v>
      </c>
      <c r="AH796" s="18">
        <v>0.190909</v>
      </c>
      <c r="AI796" s="18">
        <v>1.189394</v>
      </c>
      <c r="AJ796" s="18">
        <v>2.598914</v>
      </c>
      <c r="AK796" s="18">
        <v>0.951269</v>
      </c>
      <c r="AL796" s="19" t="s">
        <v>58</v>
      </c>
      <c r="AM796" s="19"/>
      <c r="AN796" s="19"/>
      <c r="AO796" s="19"/>
      <c r="AP796" s="19"/>
      <c r="AQ796" s="19"/>
    </row>
    <row r="797" hidden="1">
      <c r="A797" s="22" t="s">
        <v>1621</v>
      </c>
      <c r="B797" s="22" t="s">
        <v>1638</v>
      </c>
      <c r="C797" s="22" t="s">
        <v>1623</v>
      </c>
      <c r="D797" s="22" t="s">
        <v>1627</v>
      </c>
      <c r="E797" s="22" t="s">
        <v>62</v>
      </c>
      <c r="F797" s="18">
        <v>4.0</v>
      </c>
      <c r="G797" s="18">
        <v>4.0</v>
      </c>
      <c r="H797" s="18">
        <v>83.0</v>
      </c>
      <c r="I797" s="18">
        <v>83.0</v>
      </c>
      <c r="J797" s="18">
        <v>0.0</v>
      </c>
      <c r="K797" s="18">
        <v>0.0</v>
      </c>
      <c r="L797" s="18">
        <v>0.0</v>
      </c>
      <c r="M797" s="18">
        <v>0.0</v>
      </c>
      <c r="N797" s="18">
        <v>0.0</v>
      </c>
      <c r="O797" s="18">
        <v>0.0</v>
      </c>
      <c r="P797" s="18">
        <v>0.0</v>
      </c>
      <c r="Q797" s="18">
        <v>0.0</v>
      </c>
      <c r="R797" s="18">
        <v>0.0</v>
      </c>
      <c r="S797" s="18">
        <v>0.0</v>
      </c>
      <c r="T797" s="18">
        <v>0.0</v>
      </c>
      <c r="U797" s="18">
        <v>0.0</v>
      </c>
      <c r="V797" s="18">
        <v>0.0</v>
      </c>
      <c r="W797" s="18">
        <v>0.0</v>
      </c>
      <c r="X797" s="18">
        <v>0.0</v>
      </c>
      <c r="Y797" s="18">
        <v>0.0</v>
      </c>
      <c r="Z797" s="18">
        <v>0.190909</v>
      </c>
      <c r="AA797" s="18">
        <v>1.173077</v>
      </c>
      <c r="AB797" s="18">
        <v>1.327425</v>
      </c>
      <c r="AC797" s="18">
        <v>1.036415</v>
      </c>
      <c r="AD797" s="18">
        <v>0.0</v>
      </c>
      <c r="AE797" s="18">
        <v>0.0</v>
      </c>
      <c r="AF797" s="18">
        <v>0.0</v>
      </c>
      <c r="AG797" s="18">
        <v>0.0</v>
      </c>
      <c r="AH797" s="18">
        <v>0.190909</v>
      </c>
      <c r="AI797" s="18">
        <v>1.189394</v>
      </c>
      <c r="AJ797" s="18">
        <v>2.598914</v>
      </c>
      <c r="AK797" s="18">
        <v>0.951269</v>
      </c>
      <c r="AL797" s="19" t="s">
        <v>58</v>
      </c>
      <c r="AM797" s="19"/>
      <c r="AN797" s="19"/>
      <c r="AO797" s="19"/>
      <c r="AP797" s="19"/>
      <c r="AQ797" s="19"/>
    </row>
    <row r="798" hidden="1">
      <c r="A798" s="22" t="s">
        <v>89</v>
      </c>
      <c r="B798" s="22" t="s">
        <v>117</v>
      </c>
      <c r="C798" s="22" t="s">
        <v>84</v>
      </c>
      <c r="D798" s="22" t="s">
        <v>118</v>
      </c>
      <c r="E798" s="20">
        <v>46310.0</v>
      </c>
      <c r="F798" s="18">
        <v>3.0</v>
      </c>
      <c r="G798" s="18">
        <v>0.0</v>
      </c>
      <c r="H798" s="18">
        <v>3038.0</v>
      </c>
      <c r="I798" s="18">
        <v>0.0</v>
      </c>
      <c r="J798" s="18">
        <v>49.38564</v>
      </c>
      <c r="K798" s="18">
        <v>43.57311</v>
      </c>
      <c r="L798" s="18">
        <v>39.18819</v>
      </c>
      <c r="M798" s="18">
        <v>21.36145</v>
      </c>
      <c r="N798" s="18">
        <v>0.490244</v>
      </c>
      <c r="O798" s="18">
        <v>5.68751</v>
      </c>
      <c r="P798" s="18">
        <v>5.68751</v>
      </c>
      <c r="Q798" s="18">
        <v>5.68751</v>
      </c>
      <c r="R798" s="18">
        <v>16.52414</v>
      </c>
      <c r="S798" s="18">
        <v>21.36145</v>
      </c>
      <c r="T798" s="18">
        <v>5.68751</v>
      </c>
      <c r="U798" s="18">
        <v>5.68751</v>
      </c>
      <c r="V798" s="18">
        <v>5.68751</v>
      </c>
      <c r="W798" s="18">
        <v>16.52414</v>
      </c>
      <c r="X798" s="18">
        <v>21.36145</v>
      </c>
      <c r="Y798" s="18">
        <v>14.52437</v>
      </c>
      <c r="Z798" s="18">
        <v>1.164336</v>
      </c>
      <c r="AA798" s="18">
        <v>1.956443</v>
      </c>
      <c r="AB798" s="18">
        <v>2.373719</v>
      </c>
      <c r="AC798" s="18">
        <v>1.988423</v>
      </c>
      <c r="AD798" s="18">
        <v>7.627767</v>
      </c>
      <c r="AE798" s="18">
        <v>7.627767</v>
      </c>
      <c r="AF798" s="18">
        <v>9.097527</v>
      </c>
      <c r="AG798" s="18">
        <v>6.363411</v>
      </c>
      <c r="AH798" s="18">
        <v>1.676256</v>
      </c>
      <c r="AI798" s="18">
        <v>2.685552</v>
      </c>
      <c r="AJ798" s="18">
        <v>3.945268</v>
      </c>
      <c r="AK798" s="18">
        <v>1.527828</v>
      </c>
      <c r="AL798" s="19" t="s">
        <v>58</v>
      </c>
      <c r="AM798" s="19"/>
      <c r="AN798" s="19"/>
      <c r="AO798" s="19"/>
      <c r="AP798" s="19"/>
      <c r="AQ798" s="19"/>
    </row>
    <row r="799" hidden="1">
      <c r="A799" s="22" t="s">
        <v>95</v>
      </c>
      <c r="B799" s="22" t="s">
        <v>119</v>
      </c>
      <c r="C799" s="22" t="s">
        <v>84</v>
      </c>
      <c r="D799" s="22" t="s">
        <v>118</v>
      </c>
      <c r="E799" s="22" t="s">
        <v>60</v>
      </c>
      <c r="F799" s="18">
        <v>50.0</v>
      </c>
      <c r="G799" s="18">
        <v>4.0</v>
      </c>
      <c r="H799" s="18">
        <v>9521.0</v>
      </c>
      <c r="I799" s="18">
        <v>40.0</v>
      </c>
      <c r="J799" s="18">
        <v>68.47902</v>
      </c>
      <c r="K799" s="18">
        <v>65.61796</v>
      </c>
      <c r="L799" s="18">
        <v>67.74044</v>
      </c>
      <c r="M799" s="18">
        <v>36.10468</v>
      </c>
      <c r="N799" s="18">
        <v>0.550226</v>
      </c>
      <c r="O799" s="18">
        <v>0.0</v>
      </c>
      <c r="P799" s="18">
        <v>0.3</v>
      </c>
      <c r="Q799" s="18">
        <v>0.60989</v>
      </c>
      <c r="R799" s="18">
        <v>1.493213</v>
      </c>
      <c r="S799" s="18">
        <v>2.434483</v>
      </c>
      <c r="T799" s="18">
        <v>0.3</v>
      </c>
      <c r="U799" s="18">
        <v>0.60989</v>
      </c>
      <c r="V799" s="18">
        <v>1.113218</v>
      </c>
      <c r="W799" s="18">
        <v>1.694623</v>
      </c>
      <c r="X799" s="18">
        <v>2.593873</v>
      </c>
      <c r="Y799" s="18">
        <v>1.988423</v>
      </c>
      <c r="Z799" s="18">
        <v>1.164336</v>
      </c>
      <c r="AA799" s="18">
        <v>1.956443</v>
      </c>
      <c r="AB799" s="18">
        <v>2.373719</v>
      </c>
      <c r="AC799" s="18">
        <v>1.988423</v>
      </c>
      <c r="AD799" s="18">
        <v>1.502309</v>
      </c>
      <c r="AE799" s="18">
        <v>1.642939</v>
      </c>
      <c r="AF799" s="18">
        <v>2.168828</v>
      </c>
      <c r="AG799" s="18">
        <v>1.988423</v>
      </c>
      <c r="AH799" s="18">
        <v>1.676256</v>
      </c>
      <c r="AI799" s="18">
        <v>2.685552</v>
      </c>
      <c r="AJ799" s="18">
        <v>3.945268</v>
      </c>
      <c r="AK799" s="18">
        <v>1.527828</v>
      </c>
      <c r="AL799" s="19" t="s">
        <v>58</v>
      </c>
      <c r="AM799" s="19"/>
      <c r="AN799" s="19"/>
      <c r="AO799" s="19"/>
      <c r="AP799" s="19"/>
      <c r="AQ799" s="19"/>
    </row>
    <row r="800" hidden="1">
      <c r="A800" s="22" t="s">
        <v>83</v>
      </c>
      <c r="B800" s="22" t="s">
        <v>120</v>
      </c>
      <c r="C800" s="22" t="s">
        <v>84</v>
      </c>
      <c r="D800" s="22" t="s">
        <v>118</v>
      </c>
      <c r="E800" s="22" t="s">
        <v>62</v>
      </c>
      <c r="F800" s="18">
        <v>7.0</v>
      </c>
      <c r="G800" s="18">
        <v>7.0</v>
      </c>
      <c r="H800" s="18">
        <v>163.0</v>
      </c>
      <c r="I800" s="18">
        <v>163.0</v>
      </c>
      <c r="J800" s="18">
        <v>0.0</v>
      </c>
      <c r="K800" s="18">
        <v>0.0</v>
      </c>
      <c r="L800" s="18">
        <v>0.0</v>
      </c>
      <c r="M800" s="18">
        <v>0.0</v>
      </c>
      <c r="N800" s="18">
        <v>0.0</v>
      </c>
      <c r="O800" s="18">
        <v>0.0</v>
      </c>
      <c r="P800" s="18">
        <v>0.0</v>
      </c>
      <c r="Q800" s="18">
        <v>0.0</v>
      </c>
      <c r="R800" s="18">
        <v>0.0</v>
      </c>
      <c r="S800" s="18">
        <v>0.0</v>
      </c>
      <c r="T800" s="18">
        <v>0.0</v>
      </c>
      <c r="U800" s="18">
        <v>0.0</v>
      </c>
      <c r="V800" s="18">
        <v>0.0</v>
      </c>
      <c r="W800" s="18">
        <v>0.0</v>
      </c>
      <c r="X800" s="18">
        <v>0.0</v>
      </c>
      <c r="Y800" s="18">
        <v>0.0</v>
      </c>
      <c r="Z800" s="18">
        <v>1.164336</v>
      </c>
      <c r="AA800" s="18">
        <v>1.956443</v>
      </c>
      <c r="AB800" s="18">
        <v>2.373719</v>
      </c>
      <c r="AC800" s="18">
        <v>1.988423</v>
      </c>
      <c r="AD800" s="18">
        <v>0.0</v>
      </c>
      <c r="AE800" s="18">
        <v>0.0</v>
      </c>
      <c r="AF800" s="18">
        <v>0.0</v>
      </c>
      <c r="AG800" s="18">
        <v>0.0</v>
      </c>
      <c r="AH800" s="18">
        <v>1.676256</v>
      </c>
      <c r="AI800" s="18">
        <v>2.685552</v>
      </c>
      <c r="AJ800" s="18">
        <v>3.945268</v>
      </c>
      <c r="AK800" s="18">
        <v>1.527828</v>
      </c>
      <c r="AL800" s="19" t="s">
        <v>58</v>
      </c>
      <c r="AM800" s="19"/>
      <c r="AN800" s="19"/>
      <c r="AO800" s="19"/>
      <c r="AP800" s="19"/>
      <c r="AQ800" s="19"/>
    </row>
    <row r="801" hidden="1">
      <c r="A801" s="22" t="s">
        <v>1964</v>
      </c>
      <c r="B801" s="22" t="s">
        <v>1982</v>
      </c>
      <c r="C801" s="22" t="s">
        <v>1966</v>
      </c>
      <c r="D801" s="22" t="s">
        <v>1983</v>
      </c>
      <c r="E801" s="22" t="s">
        <v>88</v>
      </c>
      <c r="F801" s="18">
        <v>4.0</v>
      </c>
      <c r="G801" s="18">
        <v>2.0</v>
      </c>
      <c r="H801" s="18">
        <v>551.0</v>
      </c>
      <c r="I801" s="18">
        <v>118.0</v>
      </c>
      <c r="J801" s="18">
        <v>9.978022</v>
      </c>
      <c r="K801" s="18">
        <v>8.874302</v>
      </c>
      <c r="L801" s="18">
        <v>8.118829</v>
      </c>
      <c r="M801" s="18">
        <v>8.874302</v>
      </c>
      <c r="N801" s="18">
        <v>1.0</v>
      </c>
      <c r="O801" s="18">
        <v>0.0</v>
      </c>
      <c r="P801" s="18">
        <v>0.0</v>
      </c>
      <c r="Q801" s="18">
        <v>0.0</v>
      </c>
      <c r="R801" s="18">
        <v>8.874302</v>
      </c>
      <c r="S801" s="18">
        <v>8.874302</v>
      </c>
      <c r="T801" s="18">
        <v>8.874302</v>
      </c>
      <c r="U801" s="18">
        <v>8.874302</v>
      </c>
      <c r="V801" s="18">
        <v>8.874302</v>
      </c>
      <c r="W801" s="18">
        <v>8.874302</v>
      </c>
      <c r="X801" s="18">
        <v>8.874302</v>
      </c>
      <c r="Y801" s="18">
        <v>4.437151</v>
      </c>
      <c r="Z801" s="18">
        <v>12.06386</v>
      </c>
      <c r="AA801" s="18">
        <v>27.85103</v>
      </c>
      <c r="AB801" s="18">
        <v>24.30527</v>
      </c>
      <c r="AC801" s="18">
        <v>28.55202</v>
      </c>
      <c r="AD801" s="18">
        <v>24.74909</v>
      </c>
      <c r="AE801" s="18">
        <v>109.8863</v>
      </c>
      <c r="AF801" s="18">
        <v>108.1528</v>
      </c>
      <c r="AG801" s="18">
        <v>12.37454</v>
      </c>
      <c r="AH801" s="18">
        <v>3.335571</v>
      </c>
      <c r="AI801" s="18">
        <v>37.44237</v>
      </c>
      <c r="AJ801" s="18">
        <v>61.35347</v>
      </c>
      <c r="AK801" s="18">
        <v>28.55202</v>
      </c>
      <c r="AL801" s="19" t="s">
        <v>58</v>
      </c>
      <c r="AM801" s="19"/>
      <c r="AN801" s="19"/>
      <c r="AO801" s="19"/>
      <c r="AP801" s="19"/>
      <c r="AQ801" s="19"/>
    </row>
    <row r="802" hidden="1">
      <c r="A802" s="22" t="s">
        <v>1968</v>
      </c>
      <c r="B802" s="22" t="s">
        <v>1984</v>
      </c>
      <c r="C802" s="22" t="s">
        <v>1966</v>
      </c>
      <c r="D802" s="22" t="s">
        <v>1983</v>
      </c>
      <c r="E802" s="17">
        <v>46310.0</v>
      </c>
      <c r="F802" s="18">
        <v>4.0</v>
      </c>
      <c r="G802" s="18">
        <v>0.0</v>
      </c>
      <c r="H802" s="18">
        <v>3538.0</v>
      </c>
      <c r="I802" s="18">
        <v>0.0</v>
      </c>
      <c r="J802" s="18">
        <v>58.52783</v>
      </c>
      <c r="K802" s="18">
        <v>57.10404</v>
      </c>
      <c r="L802" s="18">
        <v>56.60865</v>
      </c>
      <c r="M802" s="18">
        <v>29.25301</v>
      </c>
      <c r="N802" s="18">
        <v>0.512276</v>
      </c>
      <c r="O802" s="18">
        <v>27.85103</v>
      </c>
      <c r="P802" s="18">
        <v>27.85103</v>
      </c>
      <c r="Q802" s="18">
        <v>27.85103</v>
      </c>
      <c r="R802" s="18">
        <v>29.25301</v>
      </c>
      <c r="S802" s="18">
        <v>29.25301</v>
      </c>
      <c r="T802" s="18">
        <v>27.85103</v>
      </c>
      <c r="U802" s="18">
        <v>27.85103</v>
      </c>
      <c r="V802" s="18">
        <v>27.85103</v>
      </c>
      <c r="W802" s="18">
        <v>29.25301</v>
      </c>
      <c r="X802" s="18">
        <v>29.25301</v>
      </c>
      <c r="Y802" s="18">
        <v>28.55202</v>
      </c>
      <c r="Z802" s="18">
        <v>12.06386</v>
      </c>
      <c r="AA802" s="18">
        <v>27.85103</v>
      </c>
      <c r="AB802" s="18">
        <v>24.30527</v>
      </c>
      <c r="AC802" s="18">
        <v>28.55202</v>
      </c>
      <c r="AD802" s="18">
        <v>75.9821</v>
      </c>
      <c r="AE802" s="18">
        <v>75.9821</v>
      </c>
      <c r="AF802" s="18">
        <v>100.6846</v>
      </c>
      <c r="AG802" s="18">
        <v>93.52309</v>
      </c>
      <c r="AH802" s="18">
        <v>3.335571</v>
      </c>
      <c r="AI802" s="18">
        <v>37.44237</v>
      </c>
      <c r="AJ802" s="18">
        <v>61.35347</v>
      </c>
      <c r="AK802" s="18">
        <v>28.55202</v>
      </c>
      <c r="AL802" s="19" t="s">
        <v>58</v>
      </c>
      <c r="AM802" s="19"/>
      <c r="AN802" s="19"/>
      <c r="AO802" s="19"/>
      <c r="AP802" s="19"/>
      <c r="AQ802" s="19"/>
    </row>
    <row r="803" hidden="1">
      <c r="A803" s="22" t="s">
        <v>1970</v>
      </c>
      <c r="B803" s="22" t="s">
        <v>1985</v>
      </c>
      <c r="C803" s="22" t="s">
        <v>1966</v>
      </c>
      <c r="D803" s="22" t="s">
        <v>1983</v>
      </c>
      <c r="E803" s="22" t="s">
        <v>72</v>
      </c>
      <c r="F803" s="18">
        <v>1.0</v>
      </c>
      <c r="G803" s="18">
        <v>0.0</v>
      </c>
      <c r="H803" s="18">
        <v>935.0</v>
      </c>
      <c r="I803" s="18">
        <v>0.0</v>
      </c>
      <c r="J803" s="18">
        <v>84.58772</v>
      </c>
      <c r="K803" s="18">
        <v>80.19678</v>
      </c>
      <c r="L803" s="18">
        <v>67.73122</v>
      </c>
      <c r="M803" s="18">
        <v>80.19678</v>
      </c>
      <c r="N803" s="18">
        <v>1.0</v>
      </c>
      <c r="O803" s="18">
        <v>80.19678</v>
      </c>
      <c r="P803" s="18">
        <v>80.19678</v>
      </c>
      <c r="Q803" s="18">
        <v>80.19678</v>
      </c>
      <c r="R803" s="18">
        <v>80.19678</v>
      </c>
      <c r="S803" s="18">
        <v>80.19678</v>
      </c>
      <c r="T803" s="18">
        <v>80.19678</v>
      </c>
      <c r="U803" s="18">
        <v>80.19678</v>
      </c>
      <c r="V803" s="18">
        <v>80.19678</v>
      </c>
      <c r="W803" s="18">
        <v>80.19678</v>
      </c>
      <c r="X803" s="18">
        <v>80.19678</v>
      </c>
      <c r="Y803" s="18">
        <v>80.19678</v>
      </c>
      <c r="Z803" s="18">
        <v>12.06386</v>
      </c>
      <c r="AA803" s="18">
        <v>27.85103</v>
      </c>
      <c r="AB803" s="18">
        <v>24.30527</v>
      </c>
      <c r="AC803" s="18">
        <v>28.55202</v>
      </c>
      <c r="AD803" s="18">
        <v>53.88017</v>
      </c>
      <c r="AE803" s="18">
        <v>53.88017</v>
      </c>
      <c r="AF803" s="18">
        <v>77.41744</v>
      </c>
      <c r="AG803" s="18">
        <v>93.42426</v>
      </c>
      <c r="AH803" s="18">
        <v>3.335571</v>
      </c>
      <c r="AI803" s="18">
        <v>37.44237</v>
      </c>
      <c r="AJ803" s="18">
        <v>61.35347</v>
      </c>
      <c r="AK803" s="18">
        <v>28.55202</v>
      </c>
      <c r="AL803" s="19" t="s">
        <v>58</v>
      </c>
      <c r="AM803" s="19"/>
      <c r="AN803" s="19"/>
      <c r="AO803" s="19"/>
      <c r="AP803" s="19"/>
      <c r="AQ803" s="19"/>
    </row>
    <row r="804" hidden="1">
      <c r="A804" s="22" t="s">
        <v>1986</v>
      </c>
      <c r="B804" s="22" t="s">
        <v>1987</v>
      </c>
      <c r="C804" s="22" t="s">
        <v>1966</v>
      </c>
      <c r="D804" s="22" t="s">
        <v>1983</v>
      </c>
      <c r="E804" s="22" t="s">
        <v>75</v>
      </c>
      <c r="F804" s="18">
        <v>3.0</v>
      </c>
      <c r="G804" s="18">
        <v>0.0</v>
      </c>
      <c r="H804" s="18">
        <v>2561.0</v>
      </c>
      <c r="I804" s="18">
        <v>0.0</v>
      </c>
      <c r="J804" s="18">
        <v>36.42196</v>
      </c>
      <c r="K804" s="18">
        <v>24.98486</v>
      </c>
      <c r="L804" s="18">
        <v>22.2572</v>
      </c>
      <c r="M804" s="18">
        <v>19.40136</v>
      </c>
      <c r="N804" s="18">
        <v>0.776525</v>
      </c>
      <c r="O804" s="18">
        <v>5.583497</v>
      </c>
      <c r="P804" s="18">
        <v>5.583497</v>
      </c>
      <c r="Q804" s="18">
        <v>5.583497</v>
      </c>
      <c r="R804" s="18">
        <v>19.40136</v>
      </c>
      <c r="S804" s="18">
        <v>19.40136</v>
      </c>
      <c r="T804" s="18">
        <v>5.583497</v>
      </c>
      <c r="U804" s="18">
        <v>5.583497</v>
      </c>
      <c r="V804" s="18">
        <v>5.583497</v>
      </c>
      <c r="W804" s="18">
        <v>19.40136</v>
      </c>
      <c r="X804" s="18">
        <v>19.40136</v>
      </c>
      <c r="Y804" s="18">
        <v>12.49243</v>
      </c>
      <c r="Z804" s="18">
        <v>12.06386</v>
      </c>
      <c r="AA804" s="18">
        <v>27.85103</v>
      </c>
      <c r="AB804" s="18">
        <v>24.30527</v>
      </c>
      <c r="AC804" s="18">
        <v>28.55202</v>
      </c>
      <c r="AD804" s="18">
        <v>19.40136</v>
      </c>
      <c r="AE804" s="18">
        <v>19.40136</v>
      </c>
      <c r="AF804" s="18">
        <v>18.27406</v>
      </c>
      <c r="AG804" s="18">
        <v>16.10834</v>
      </c>
      <c r="AH804" s="18">
        <v>3.335571</v>
      </c>
      <c r="AI804" s="18">
        <v>37.44237</v>
      </c>
      <c r="AJ804" s="18">
        <v>61.35347</v>
      </c>
      <c r="AK804" s="18">
        <v>28.55202</v>
      </c>
      <c r="AL804" s="19" t="s">
        <v>58</v>
      </c>
      <c r="AM804" s="19"/>
      <c r="AN804" s="19"/>
      <c r="AO804" s="19"/>
      <c r="AP804" s="19"/>
      <c r="AQ804" s="19"/>
    </row>
    <row r="805" hidden="1">
      <c r="A805" s="22" t="s">
        <v>1988</v>
      </c>
      <c r="B805" s="22" t="s">
        <v>1989</v>
      </c>
      <c r="C805" s="22" t="s">
        <v>1966</v>
      </c>
      <c r="D805" s="22" t="s">
        <v>1983</v>
      </c>
      <c r="E805" s="22" t="s">
        <v>60</v>
      </c>
      <c r="F805" s="18">
        <v>14.0</v>
      </c>
      <c r="G805" s="18">
        <v>0.0</v>
      </c>
      <c r="H805" s="18">
        <v>31710.0</v>
      </c>
      <c r="I805" s="18">
        <v>0.0</v>
      </c>
      <c r="J805" s="18">
        <v>485.0005</v>
      </c>
      <c r="K805" s="18">
        <v>477.6096</v>
      </c>
      <c r="L805" s="18">
        <v>442.3412</v>
      </c>
      <c r="M805" s="18">
        <v>277.7907</v>
      </c>
      <c r="N805" s="18">
        <v>0.581627</v>
      </c>
      <c r="O805" s="18">
        <v>12.85959</v>
      </c>
      <c r="P805" s="18">
        <v>16.07905</v>
      </c>
      <c r="Q805" s="18">
        <v>19.87112</v>
      </c>
      <c r="R805" s="18">
        <v>30.67662</v>
      </c>
      <c r="S805" s="18">
        <v>46.39803</v>
      </c>
      <c r="T805" s="18">
        <v>12.85959</v>
      </c>
      <c r="U805" s="18">
        <v>16.07905</v>
      </c>
      <c r="V805" s="18">
        <v>19.87112</v>
      </c>
      <c r="W805" s="18">
        <v>30.67662</v>
      </c>
      <c r="X805" s="18">
        <v>46.39803</v>
      </c>
      <c r="Y805" s="18">
        <v>43.41905</v>
      </c>
      <c r="Z805" s="18">
        <v>12.06386</v>
      </c>
      <c r="AA805" s="18">
        <v>27.85103</v>
      </c>
      <c r="AB805" s="18">
        <v>24.30527</v>
      </c>
      <c r="AC805" s="18">
        <v>28.55202</v>
      </c>
      <c r="AD805" s="18">
        <v>30.67662</v>
      </c>
      <c r="AE805" s="18">
        <v>30.67662</v>
      </c>
      <c r="AF805" s="18">
        <v>38.57453</v>
      </c>
      <c r="AG805" s="18">
        <v>43.41905</v>
      </c>
      <c r="AH805" s="18">
        <v>3.335571</v>
      </c>
      <c r="AI805" s="18">
        <v>37.44237</v>
      </c>
      <c r="AJ805" s="18">
        <v>61.35347</v>
      </c>
      <c r="AK805" s="18">
        <v>28.55202</v>
      </c>
      <c r="AL805" s="19" t="s">
        <v>58</v>
      </c>
      <c r="AM805" s="19"/>
      <c r="AN805" s="19"/>
      <c r="AO805" s="19"/>
      <c r="AP805" s="19"/>
      <c r="AQ805" s="19"/>
    </row>
    <row r="806" hidden="1">
      <c r="A806" s="22" t="s">
        <v>1972</v>
      </c>
      <c r="B806" s="22" t="s">
        <v>1990</v>
      </c>
      <c r="C806" s="22" t="s">
        <v>1966</v>
      </c>
      <c r="D806" s="22" t="s">
        <v>1983</v>
      </c>
      <c r="E806" s="20">
        <v>46300.0</v>
      </c>
      <c r="F806" s="18">
        <v>6.0</v>
      </c>
      <c r="G806" s="18">
        <v>1.0</v>
      </c>
      <c r="H806" s="18">
        <v>8435.0</v>
      </c>
      <c r="I806" s="18">
        <v>70.0</v>
      </c>
      <c r="J806" s="18">
        <v>156.4492</v>
      </c>
      <c r="K806" s="18">
        <v>153.3043</v>
      </c>
      <c r="L806" s="18">
        <v>131.8871</v>
      </c>
      <c r="M806" s="18">
        <v>123.6317</v>
      </c>
      <c r="N806" s="18">
        <v>0.806447</v>
      </c>
      <c r="O806" s="18">
        <v>12.06386</v>
      </c>
      <c r="P806" s="18">
        <v>12.06386</v>
      </c>
      <c r="Q806" s="18">
        <v>12.06386</v>
      </c>
      <c r="R806" s="18">
        <v>17.6087</v>
      </c>
      <c r="S806" s="18">
        <v>123.6317</v>
      </c>
      <c r="T806" s="18">
        <v>12.06386</v>
      </c>
      <c r="U806" s="18">
        <v>12.06386</v>
      </c>
      <c r="V806" s="18">
        <v>12.06386</v>
      </c>
      <c r="W806" s="18">
        <v>17.6087</v>
      </c>
      <c r="X806" s="18">
        <v>123.6317</v>
      </c>
      <c r="Y806" s="18">
        <v>51.10143</v>
      </c>
      <c r="Z806" s="18">
        <v>12.06386</v>
      </c>
      <c r="AA806" s="18">
        <v>27.85103</v>
      </c>
      <c r="AB806" s="18">
        <v>24.30527</v>
      </c>
      <c r="AC806" s="18">
        <v>28.55202</v>
      </c>
      <c r="AD806" s="18">
        <v>30.83238</v>
      </c>
      <c r="AE806" s="18">
        <v>31.54846</v>
      </c>
      <c r="AF806" s="18">
        <v>172.2755</v>
      </c>
      <c r="AG806" s="18">
        <v>46.41427</v>
      </c>
      <c r="AH806" s="18">
        <v>3.335571</v>
      </c>
      <c r="AI806" s="18">
        <v>37.44237</v>
      </c>
      <c r="AJ806" s="18">
        <v>61.35347</v>
      </c>
      <c r="AK806" s="18">
        <v>28.55202</v>
      </c>
      <c r="AL806" s="19" t="s">
        <v>58</v>
      </c>
      <c r="AM806" s="19"/>
      <c r="AN806" s="19"/>
      <c r="AO806" s="19"/>
      <c r="AP806" s="19"/>
      <c r="AQ806" s="19"/>
    </row>
    <row r="807" hidden="1">
      <c r="A807" s="22" t="s">
        <v>1974</v>
      </c>
      <c r="B807" s="22" t="s">
        <v>1991</v>
      </c>
      <c r="C807" s="22" t="s">
        <v>1966</v>
      </c>
      <c r="D807" s="22" t="s">
        <v>1983</v>
      </c>
      <c r="E807" s="22" t="s">
        <v>62</v>
      </c>
      <c r="F807" s="18">
        <v>2.0</v>
      </c>
      <c r="G807" s="18">
        <v>2.0</v>
      </c>
      <c r="H807" s="18">
        <v>42.0</v>
      </c>
      <c r="I807" s="18">
        <v>42.0</v>
      </c>
      <c r="J807" s="18">
        <v>0.0</v>
      </c>
      <c r="K807" s="18">
        <v>0.0</v>
      </c>
      <c r="L807" s="18">
        <v>0.0</v>
      </c>
      <c r="M807" s="18">
        <v>0.0</v>
      </c>
      <c r="N807" s="18">
        <v>0.0</v>
      </c>
      <c r="O807" s="18">
        <v>0.0</v>
      </c>
      <c r="P807" s="18">
        <v>0.0</v>
      </c>
      <c r="Q807" s="18">
        <v>0.0</v>
      </c>
      <c r="R807" s="18">
        <v>0.0</v>
      </c>
      <c r="S807" s="18">
        <v>0.0</v>
      </c>
      <c r="T807" s="18">
        <v>0.0</v>
      </c>
      <c r="U807" s="18">
        <v>0.0</v>
      </c>
      <c r="V807" s="18">
        <v>0.0</v>
      </c>
      <c r="W807" s="18">
        <v>0.0</v>
      </c>
      <c r="X807" s="18">
        <v>0.0</v>
      </c>
      <c r="Y807" s="18">
        <v>0.0</v>
      </c>
      <c r="Z807" s="18">
        <v>12.06386</v>
      </c>
      <c r="AA807" s="18">
        <v>27.85103</v>
      </c>
      <c r="AB807" s="18">
        <v>24.30527</v>
      </c>
      <c r="AC807" s="18">
        <v>28.55202</v>
      </c>
      <c r="AD807" s="18">
        <v>0.0</v>
      </c>
      <c r="AE807" s="18">
        <v>0.0</v>
      </c>
      <c r="AF807" s="18">
        <v>0.0</v>
      </c>
      <c r="AG807" s="18">
        <v>0.0</v>
      </c>
      <c r="AH807" s="18">
        <v>3.335571</v>
      </c>
      <c r="AI807" s="18">
        <v>37.44237</v>
      </c>
      <c r="AJ807" s="18">
        <v>61.35347</v>
      </c>
      <c r="AK807" s="18">
        <v>28.55202</v>
      </c>
      <c r="AL807" s="19" t="s">
        <v>58</v>
      </c>
      <c r="AM807" s="19"/>
      <c r="AN807" s="19"/>
      <c r="AO807" s="19"/>
      <c r="AP807" s="19"/>
      <c r="AQ807" s="19"/>
    </row>
    <row r="808" hidden="1">
      <c r="A808" s="22" t="s">
        <v>1255</v>
      </c>
      <c r="B808" s="22" t="s">
        <v>1280</v>
      </c>
      <c r="C808" s="22" t="s">
        <v>1251</v>
      </c>
      <c r="D808" s="22" t="s">
        <v>1281</v>
      </c>
      <c r="E808" s="22" t="s">
        <v>72</v>
      </c>
      <c r="F808" s="18">
        <v>3.0</v>
      </c>
      <c r="G808" s="18">
        <v>0.0</v>
      </c>
      <c r="H808" s="18">
        <v>1031.0</v>
      </c>
      <c r="I808" s="18">
        <v>0.0</v>
      </c>
      <c r="J808" s="18">
        <v>6.705128</v>
      </c>
      <c r="K808" s="18">
        <v>7.204877</v>
      </c>
      <c r="L808" s="18">
        <v>8.215887</v>
      </c>
      <c r="M808" s="18">
        <v>2.57474</v>
      </c>
      <c r="N808" s="18">
        <v>0.357361</v>
      </c>
      <c r="O808" s="18">
        <v>2.310133</v>
      </c>
      <c r="P808" s="18">
        <v>2.310133</v>
      </c>
      <c r="Q808" s="18">
        <v>2.310133</v>
      </c>
      <c r="R808" s="18">
        <v>2.320003</v>
      </c>
      <c r="S808" s="18">
        <v>2.57474</v>
      </c>
      <c r="T808" s="18">
        <v>2.310133</v>
      </c>
      <c r="U808" s="18">
        <v>2.310133</v>
      </c>
      <c r="V808" s="18">
        <v>2.310133</v>
      </c>
      <c r="W808" s="18">
        <v>2.320003</v>
      </c>
      <c r="X808" s="18">
        <v>2.57474</v>
      </c>
      <c r="Y808" s="18">
        <v>2.401626</v>
      </c>
      <c r="Z808" s="18">
        <v>2.320003</v>
      </c>
      <c r="AA808" s="18">
        <v>3.638492</v>
      </c>
      <c r="AB808" s="18">
        <v>4.775191</v>
      </c>
      <c r="AC808" s="18">
        <v>2.401626</v>
      </c>
      <c r="AD808" s="18">
        <v>4.831767</v>
      </c>
      <c r="AE808" s="18">
        <v>5.57332</v>
      </c>
      <c r="AF808" s="18">
        <v>5.733308</v>
      </c>
      <c r="AG808" s="18">
        <v>7.258473</v>
      </c>
      <c r="AH808" s="18">
        <v>3.456086</v>
      </c>
      <c r="AI808" s="18">
        <v>6.043321</v>
      </c>
      <c r="AJ808" s="18">
        <v>10.55322</v>
      </c>
      <c r="AK808" s="18">
        <v>5.937096</v>
      </c>
      <c r="AL808" s="19" t="s">
        <v>58</v>
      </c>
      <c r="AM808" s="19"/>
      <c r="AN808" s="19"/>
      <c r="AO808" s="19"/>
      <c r="AP808" s="19"/>
      <c r="AQ808" s="19"/>
    </row>
    <row r="809" hidden="1">
      <c r="A809" s="22" t="s">
        <v>1259</v>
      </c>
      <c r="B809" s="22" t="s">
        <v>1282</v>
      </c>
      <c r="C809" s="22" t="s">
        <v>1251</v>
      </c>
      <c r="D809" s="22" t="s">
        <v>1281</v>
      </c>
      <c r="E809" s="22" t="s">
        <v>60</v>
      </c>
      <c r="F809" s="18">
        <v>7.0</v>
      </c>
      <c r="G809" s="18">
        <v>0.0</v>
      </c>
      <c r="H809" s="18">
        <v>8728.0</v>
      </c>
      <c r="I809" s="18">
        <v>0.0</v>
      </c>
      <c r="J809" s="18">
        <v>76.53958</v>
      </c>
      <c r="K809" s="18">
        <v>69.19818</v>
      </c>
      <c r="L809" s="18">
        <v>67.97655</v>
      </c>
      <c r="M809" s="18">
        <v>49.57165</v>
      </c>
      <c r="N809" s="18">
        <v>0.716372</v>
      </c>
      <c r="O809" s="18">
        <v>0.0</v>
      </c>
      <c r="P809" s="18">
        <v>2.274359</v>
      </c>
      <c r="Q809" s="18">
        <v>3.29107</v>
      </c>
      <c r="R809" s="18">
        <v>4.047914</v>
      </c>
      <c r="S809" s="18">
        <v>6.374688</v>
      </c>
      <c r="T809" s="18">
        <v>2.274359</v>
      </c>
      <c r="U809" s="18">
        <v>3.29107</v>
      </c>
      <c r="V809" s="18">
        <v>3.638492</v>
      </c>
      <c r="W809" s="18">
        <v>4.047914</v>
      </c>
      <c r="X809" s="18">
        <v>6.374688</v>
      </c>
      <c r="Y809" s="18">
        <v>8.649772</v>
      </c>
      <c r="Z809" s="18">
        <v>2.320003</v>
      </c>
      <c r="AA809" s="18">
        <v>3.638492</v>
      </c>
      <c r="AB809" s="18">
        <v>4.775191</v>
      </c>
      <c r="AC809" s="18">
        <v>2.401626</v>
      </c>
      <c r="AD809" s="18">
        <v>3.451433</v>
      </c>
      <c r="AE809" s="18">
        <v>3.574683</v>
      </c>
      <c r="AF809" s="18">
        <v>7.074557</v>
      </c>
      <c r="AG809" s="18">
        <v>5.936095</v>
      </c>
      <c r="AH809" s="18">
        <v>3.456086</v>
      </c>
      <c r="AI809" s="18">
        <v>6.043321</v>
      </c>
      <c r="AJ809" s="18">
        <v>10.55322</v>
      </c>
      <c r="AK809" s="18">
        <v>5.937096</v>
      </c>
      <c r="AL809" s="19" t="s">
        <v>58</v>
      </c>
      <c r="AM809" s="19"/>
      <c r="AN809" s="19"/>
      <c r="AO809" s="19"/>
      <c r="AP809" s="19"/>
      <c r="AQ809" s="19"/>
    </row>
    <row r="810" hidden="1">
      <c r="A810" s="22" t="s">
        <v>1263</v>
      </c>
      <c r="B810" s="22" t="s">
        <v>1283</v>
      </c>
      <c r="C810" s="22" t="s">
        <v>1251</v>
      </c>
      <c r="D810" s="22" t="s">
        <v>1281</v>
      </c>
      <c r="E810" s="22" t="s">
        <v>62</v>
      </c>
      <c r="F810" s="18">
        <v>0.0</v>
      </c>
      <c r="G810" s="18">
        <v>0.0</v>
      </c>
      <c r="H810" s="18">
        <v>0.0</v>
      </c>
      <c r="I810" s="18">
        <v>0.0</v>
      </c>
      <c r="J810" s="18">
        <v>0.0</v>
      </c>
      <c r="K810" s="18">
        <v>0.0</v>
      </c>
      <c r="L810" s="18">
        <v>0.0</v>
      </c>
      <c r="M810" s="18">
        <v>0.0</v>
      </c>
      <c r="N810" s="18">
        <v>0.0</v>
      </c>
      <c r="O810" s="18">
        <v>0.0</v>
      </c>
      <c r="P810" s="18">
        <v>0.0</v>
      </c>
      <c r="Q810" s="18">
        <v>0.0</v>
      </c>
      <c r="R810" s="18">
        <v>0.0</v>
      </c>
      <c r="S810" s="18">
        <v>0.0</v>
      </c>
      <c r="T810" s="18">
        <v>0.0</v>
      </c>
      <c r="U810" s="18">
        <v>0.0</v>
      </c>
      <c r="V810" s="18">
        <v>0.0</v>
      </c>
      <c r="W810" s="18">
        <v>0.0</v>
      </c>
      <c r="X810" s="18">
        <v>0.0</v>
      </c>
      <c r="Y810" s="18">
        <v>0.0</v>
      </c>
      <c r="Z810" s="18">
        <v>2.320003</v>
      </c>
      <c r="AA810" s="18">
        <v>3.638492</v>
      </c>
      <c r="AB810" s="18">
        <v>4.775191</v>
      </c>
      <c r="AC810" s="18">
        <v>2.401626</v>
      </c>
      <c r="AD810" s="18">
        <v>0.0</v>
      </c>
      <c r="AE810" s="18">
        <v>0.0</v>
      </c>
      <c r="AF810" s="18">
        <v>0.0</v>
      </c>
      <c r="AG810" s="18">
        <v>0.0</v>
      </c>
      <c r="AH810" s="18">
        <v>3.456086</v>
      </c>
      <c r="AI810" s="18">
        <v>6.043321</v>
      </c>
      <c r="AJ810" s="18">
        <v>10.55322</v>
      </c>
      <c r="AK810" s="18">
        <v>5.937096</v>
      </c>
      <c r="AL810" s="19" t="s">
        <v>58</v>
      </c>
      <c r="AM810" s="19"/>
      <c r="AN810" s="19"/>
      <c r="AO810" s="19"/>
      <c r="AP810" s="19"/>
      <c r="AQ810" s="19"/>
    </row>
    <row r="811" hidden="1">
      <c r="A811" s="22" t="s">
        <v>654</v>
      </c>
      <c r="B811" s="22" t="s">
        <v>658</v>
      </c>
      <c r="C811" s="22" t="s">
        <v>650</v>
      </c>
      <c r="D811" s="22" t="s">
        <v>657</v>
      </c>
      <c r="E811" s="22" t="s">
        <v>62</v>
      </c>
      <c r="F811" s="18">
        <v>0.0</v>
      </c>
      <c r="G811" s="18">
        <v>0.0</v>
      </c>
      <c r="H811" s="18">
        <v>0.0</v>
      </c>
      <c r="I811" s="18">
        <v>0.0</v>
      </c>
      <c r="J811" s="18">
        <v>0.0</v>
      </c>
      <c r="K811" s="18">
        <v>0.0</v>
      </c>
      <c r="L811" s="18">
        <v>0.0</v>
      </c>
      <c r="M811" s="18">
        <v>0.0</v>
      </c>
      <c r="N811" s="18">
        <v>0.0</v>
      </c>
      <c r="O811" s="18">
        <v>0.0</v>
      </c>
      <c r="P811" s="18">
        <v>0.0</v>
      </c>
      <c r="Q811" s="18">
        <v>0.0</v>
      </c>
      <c r="R811" s="18">
        <v>0.0</v>
      </c>
      <c r="S811" s="18">
        <v>0.0</v>
      </c>
      <c r="T811" s="18">
        <v>0.0</v>
      </c>
      <c r="U811" s="18">
        <v>0.0</v>
      </c>
      <c r="V811" s="18">
        <v>0.0</v>
      </c>
      <c r="W811" s="18">
        <v>0.0</v>
      </c>
      <c r="X811" s="18">
        <v>0.0</v>
      </c>
      <c r="Y811" s="18">
        <v>0.0</v>
      </c>
      <c r="Z811" s="18">
        <v>0.0</v>
      </c>
      <c r="AA811" s="18">
        <v>0.0</v>
      </c>
      <c r="AB811" s="18">
        <v>0.0</v>
      </c>
      <c r="AC811" s="18">
        <v>0.0</v>
      </c>
      <c r="AD811" s="18">
        <v>0.0</v>
      </c>
      <c r="AE811" s="18">
        <v>0.0</v>
      </c>
      <c r="AF811" s="18">
        <v>0.0</v>
      </c>
      <c r="AG811" s="18">
        <v>0.0</v>
      </c>
      <c r="AH811" s="18">
        <v>0.0</v>
      </c>
      <c r="AI811" s="18">
        <v>0.0</v>
      </c>
      <c r="AJ811" s="18">
        <v>0.0</v>
      </c>
      <c r="AK811" s="18">
        <v>0.0</v>
      </c>
      <c r="AL811" s="19" t="s">
        <v>58</v>
      </c>
      <c r="AM811" s="19"/>
      <c r="AN811" s="19"/>
      <c r="AO811" s="19"/>
      <c r="AP811" s="19"/>
      <c r="AQ811" s="19"/>
    </row>
    <row r="812" hidden="1">
      <c r="A812" s="22" t="s">
        <v>1253</v>
      </c>
      <c r="B812" s="22" t="s">
        <v>1284</v>
      </c>
      <c r="C812" s="22" t="s">
        <v>1251</v>
      </c>
      <c r="D812" s="22" t="s">
        <v>1285</v>
      </c>
      <c r="E812" s="17">
        <v>46310.0</v>
      </c>
      <c r="F812" s="18">
        <v>5.0</v>
      </c>
      <c r="G812" s="18">
        <v>0.0</v>
      </c>
      <c r="H812" s="18">
        <v>6905.0</v>
      </c>
      <c r="I812" s="18">
        <v>0.0</v>
      </c>
      <c r="J812" s="18">
        <v>83.17796</v>
      </c>
      <c r="K812" s="18">
        <v>78.8899</v>
      </c>
      <c r="L812" s="18">
        <v>82.81186</v>
      </c>
      <c r="M812" s="18">
        <v>27.46072</v>
      </c>
      <c r="N812" s="18">
        <v>0.348089</v>
      </c>
      <c r="O812" s="18">
        <v>1.845358</v>
      </c>
      <c r="P812" s="18">
        <v>9.229965</v>
      </c>
      <c r="Q812" s="18">
        <v>9.229965</v>
      </c>
      <c r="R812" s="18">
        <v>17.08451</v>
      </c>
      <c r="S812" s="18">
        <v>23.26935</v>
      </c>
      <c r="T812" s="18">
        <v>1.845358</v>
      </c>
      <c r="U812" s="18">
        <v>9.229965</v>
      </c>
      <c r="V812" s="18">
        <v>9.229965</v>
      </c>
      <c r="W812" s="18">
        <v>17.08451</v>
      </c>
      <c r="X812" s="18">
        <v>23.26935</v>
      </c>
      <c r="Y812" s="18">
        <v>15.77798</v>
      </c>
      <c r="Z812" s="18">
        <v>4.891514</v>
      </c>
      <c r="AA812" s="18">
        <v>5.706904</v>
      </c>
      <c r="AB812" s="18">
        <v>8.11693</v>
      </c>
      <c r="AC812" s="18">
        <v>15.77798</v>
      </c>
      <c r="AD812" s="18">
        <v>9.317087</v>
      </c>
      <c r="AE812" s="18">
        <v>17.08451</v>
      </c>
      <c r="AF812" s="18">
        <v>12.56671</v>
      </c>
      <c r="AG812" s="18">
        <v>9.496488</v>
      </c>
      <c r="AH812" s="18">
        <v>3.456086</v>
      </c>
      <c r="AI812" s="18">
        <v>6.043321</v>
      </c>
      <c r="AJ812" s="18">
        <v>10.55322</v>
      </c>
      <c r="AK812" s="18">
        <v>5.937096</v>
      </c>
      <c r="AL812" s="19" t="s">
        <v>58</v>
      </c>
      <c r="AM812" s="19"/>
      <c r="AN812" s="19"/>
      <c r="AO812" s="19"/>
      <c r="AP812" s="19"/>
      <c r="AQ812" s="19"/>
    </row>
    <row r="813" hidden="1">
      <c r="A813" s="22" t="s">
        <v>1255</v>
      </c>
      <c r="B813" s="22" t="s">
        <v>1286</v>
      </c>
      <c r="C813" s="22" t="s">
        <v>1251</v>
      </c>
      <c r="D813" s="22" t="s">
        <v>1285</v>
      </c>
      <c r="E813" s="22" t="s">
        <v>72</v>
      </c>
      <c r="F813" s="18">
        <v>1.0</v>
      </c>
      <c r="G813" s="18">
        <v>0.0</v>
      </c>
      <c r="H813" s="18">
        <v>874.0</v>
      </c>
      <c r="I813" s="18">
        <v>0.0</v>
      </c>
      <c r="J813" s="18">
        <v>8.823693</v>
      </c>
      <c r="K813" s="18">
        <v>8.748837</v>
      </c>
      <c r="L813" s="18">
        <v>9.711157</v>
      </c>
      <c r="M813" s="18">
        <v>8.748837</v>
      </c>
      <c r="N813" s="18">
        <v>1.0</v>
      </c>
      <c r="O813" s="18">
        <v>8.748837</v>
      </c>
      <c r="P813" s="18">
        <v>8.748837</v>
      </c>
      <c r="Q813" s="18">
        <v>8.748837</v>
      </c>
      <c r="R813" s="18">
        <v>8.748837</v>
      </c>
      <c r="S813" s="18">
        <v>8.748837</v>
      </c>
      <c r="T813" s="18">
        <v>8.748837</v>
      </c>
      <c r="U813" s="18">
        <v>8.748837</v>
      </c>
      <c r="V813" s="18">
        <v>8.748837</v>
      </c>
      <c r="W813" s="18">
        <v>8.748837</v>
      </c>
      <c r="X813" s="18">
        <v>8.748837</v>
      </c>
      <c r="Y813" s="18">
        <v>8.748837</v>
      </c>
      <c r="Z813" s="18">
        <v>4.891514</v>
      </c>
      <c r="AA813" s="18">
        <v>5.706904</v>
      </c>
      <c r="AB813" s="18">
        <v>8.11693</v>
      </c>
      <c r="AC813" s="18">
        <v>15.77798</v>
      </c>
      <c r="AD813" s="18">
        <v>4.831767</v>
      </c>
      <c r="AE813" s="18">
        <v>5.57332</v>
      </c>
      <c r="AF813" s="18">
        <v>5.733308</v>
      </c>
      <c r="AG813" s="18">
        <v>7.258473</v>
      </c>
      <c r="AH813" s="18">
        <v>3.456086</v>
      </c>
      <c r="AI813" s="18">
        <v>6.043321</v>
      </c>
      <c r="AJ813" s="18">
        <v>10.55322</v>
      </c>
      <c r="AK813" s="18">
        <v>5.937096</v>
      </c>
      <c r="AL813" s="19" t="s">
        <v>58</v>
      </c>
      <c r="AM813" s="19"/>
      <c r="AN813" s="19"/>
      <c r="AO813" s="19"/>
      <c r="AP813" s="19"/>
      <c r="AQ813" s="19"/>
    </row>
    <row r="814" hidden="1">
      <c r="A814" s="22" t="s">
        <v>1257</v>
      </c>
      <c r="B814" s="22" t="s">
        <v>1287</v>
      </c>
      <c r="C814" s="22" t="s">
        <v>1251</v>
      </c>
      <c r="D814" s="22" t="s">
        <v>1285</v>
      </c>
      <c r="E814" s="22" t="s">
        <v>75</v>
      </c>
      <c r="F814" s="18">
        <v>3.0</v>
      </c>
      <c r="G814" s="18">
        <v>0.0</v>
      </c>
      <c r="H814" s="18">
        <v>6376.0</v>
      </c>
      <c r="I814" s="18">
        <v>0.0</v>
      </c>
      <c r="J814" s="18">
        <v>65.10592</v>
      </c>
      <c r="K814" s="18">
        <v>67.92448</v>
      </c>
      <c r="L814" s="18">
        <v>77.88784</v>
      </c>
      <c r="M814" s="18">
        <v>56.42629</v>
      </c>
      <c r="N814" s="18">
        <v>0.830721</v>
      </c>
      <c r="O814" s="18">
        <v>3.73562</v>
      </c>
      <c r="P814" s="18">
        <v>3.73562</v>
      </c>
      <c r="Q814" s="18">
        <v>3.73562</v>
      </c>
      <c r="R814" s="18">
        <v>7.762571</v>
      </c>
      <c r="S814" s="18">
        <v>56.42629</v>
      </c>
      <c r="T814" s="18">
        <v>3.73562</v>
      </c>
      <c r="U814" s="18">
        <v>3.73562</v>
      </c>
      <c r="V814" s="18">
        <v>3.73562</v>
      </c>
      <c r="W814" s="18">
        <v>7.762571</v>
      </c>
      <c r="X814" s="18">
        <v>56.42629</v>
      </c>
      <c r="Y814" s="18">
        <v>22.64149</v>
      </c>
      <c r="Z814" s="18">
        <v>4.891514</v>
      </c>
      <c r="AA814" s="18">
        <v>5.706904</v>
      </c>
      <c r="AB814" s="18">
        <v>8.11693</v>
      </c>
      <c r="AC814" s="18">
        <v>15.77798</v>
      </c>
      <c r="AD814" s="18">
        <v>4.308679</v>
      </c>
      <c r="AE814" s="18">
        <v>4.385958</v>
      </c>
      <c r="AF814" s="18">
        <v>8.481456</v>
      </c>
      <c r="AG814" s="18">
        <v>10.9283</v>
      </c>
      <c r="AH814" s="18">
        <v>3.456086</v>
      </c>
      <c r="AI814" s="18">
        <v>6.043321</v>
      </c>
      <c r="AJ814" s="18">
        <v>10.55322</v>
      </c>
      <c r="AK814" s="18">
        <v>5.937096</v>
      </c>
      <c r="AL814" s="19" t="s">
        <v>58</v>
      </c>
      <c r="AM814" s="19"/>
      <c r="AN814" s="19"/>
      <c r="AO814" s="19"/>
      <c r="AP814" s="19"/>
      <c r="AQ814" s="19"/>
    </row>
    <row r="815" hidden="1">
      <c r="A815" s="22" t="s">
        <v>1259</v>
      </c>
      <c r="B815" s="22" t="s">
        <v>1288</v>
      </c>
      <c r="C815" s="22" t="s">
        <v>1251</v>
      </c>
      <c r="D815" s="22" t="s">
        <v>1285</v>
      </c>
      <c r="E815" s="22" t="s">
        <v>60</v>
      </c>
      <c r="F815" s="18">
        <v>20.0</v>
      </c>
      <c r="G815" s="18">
        <v>1.0</v>
      </c>
      <c r="H815" s="18">
        <v>13597.0</v>
      </c>
      <c r="I815" s="18">
        <v>47.0</v>
      </c>
      <c r="J815" s="18">
        <v>101.9792</v>
      </c>
      <c r="K815" s="18">
        <v>100.9136</v>
      </c>
      <c r="L815" s="18">
        <v>103.5872</v>
      </c>
      <c r="M815" s="18">
        <v>50.97937</v>
      </c>
      <c r="N815" s="18">
        <v>0.505178</v>
      </c>
      <c r="O815" s="18">
        <v>2.117992</v>
      </c>
      <c r="P815" s="18">
        <v>2.261423</v>
      </c>
      <c r="Q815" s="18">
        <v>2.924382</v>
      </c>
      <c r="R815" s="18">
        <v>4.891514</v>
      </c>
      <c r="S815" s="18">
        <v>5.706904</v>
      </c>
      <c r="T815" s="18">
        <v>2.117992</v>
      </c>
      <c r="U815" s="18">
        <v>2.261423</v>
      </c>
      <c r="V815" s="18">
        <v>2.924382</v>
      </c>
      <c r="W815" s="18">
        <v>4.891514</v>
      </c>
      <c r="X815" s="18">
        <v>5.706904</v>
      </c>
      <c r="Y815" s="18">
        <v>5.936095</v>
      </c>
      <c r="Z815" s="18">
        <v>4.891514</v>
      </c>
      <c r="AA815" s="18">
        <v>5.706904</v>
      </c>
      <c r="AB815" s="18">
        <v>8.11693</v>
      </c>
      <c r="AC815" s="18">
        <v>15.77798</v>
      </c>
      <c r="AD815" s="18">
        <v>3.451433</v>
      </c>
      <c r="AE815" s="18">
        <v>3.574683</v>
      </c>
      <c r="AF815" s="18">
        <v>7.074557</v>
      </c>
      <c r="AG815" s="18">
        <v>5.936095</v>
      </c>
      <c r="AH815" s="18">
        <v>3.456086</v>
      </c>
      <c r="AI815" s="18">
        <v>6.043321</v>
      </c>
      <c r="AJ815" s="18">
        <v>10.55322</v>
      </c>
      <c r="AK815" s="18">
        <v>5.937096</v>
      </c>
      <c r="AL815" s="19" t="s">
        <v>58</v>
      </c>
      <c r="AM815" s="19"/>
      <c r="AN815" s="19"/>
      <c r="AO815" s="19"/>
      <c r="AP815" s="19"/>
      <c r="AQ815" s="19"/>
    </row>
    <row r="816" hidden="1">
      <c r="A816" s="22" t="s">
        <v>1261</v>
      </c>
      <c r="B816" s="22" t="s">
        <v>1289</v>
      </c>
      <c r="C816" s="22" t="s">
        <v>1251</v>
      </c>
      <c r="D816" s="22" t="s">
        <v>1285</v>
      </c>
      <c r="E816" s="20">
        <v>46300.0</v>
      </c>
      <c r="F816" s="18">
        <v>1.0</v>
      </c>
      <c r="G816" s="18">
        <v>0.0</v>
      </c>
      <c r="H816" s="18">
        <v>1542.0</v>
      </c>
      <c r="I816" s="18">
        <v>0.0</v>
      </c>
      <c r="J816" s="18">
        <v>18.97694</v>
      </c>
      <c r="K816" s="18">
        <v>19.49878</v>
      </c>
      <c r="L816" s="18">
        <v>19.20547</v>
      </c>
      <c r="M816" s="18">
        <v>19.49878</v>
      </c>
      <c r="N816" s="18">
        <v>1.0</v>
      </c>
      <c r="O816" s="18">
        <v>19.49878</v>
      </c>
      <c r="P816" s="18">
        <v>19.49878</v>
      </c>
      <c r="Q816" s="18">
        <v>19.49878</v>
      </c>
      <c r="R816" s="18">
        <v>19.49878</v>
      </c>
      <c r="S816" s="18">
        <v>19.49878</v>
      </c>
      <c r="T816" s="18">
        <v>19.49878</v>
      </c>
      <c r="U816" s="18">
        <v>19.49878</v>
      </c>
      <c r="V816" s="18">
        <v>19.49878</v>
      </c>
      <c r="W816" s="18">
        <v>19.49878</v>
      </c>
      <c r="X816" s="18">
        <v>19.49878</v>
      </c>
      <c r="Y816" s="18">
        <v>19.49878</v>
      </c>
      <c r="Z816" s="18">
        <v>4.891514</v>
      </c>
      <c r="AA816" s="18">
        <v>5.706904</v>
      </c>
      <c r="AB816" s="18">
        <v>8.11693</v>
      </c>
      <c r="AC816" s="18">
        <v>15.77798</v>
      </c>
      <c r="AD816" s="18">
        <v>15.23553</v>
      </c>
      <c r="AE816" s="18">
        <v>15.23553</v>
      </c>
      <c r="AF816" s="18">
        <v>23.22342</v>
      </c>
      <c r="AG816" s="18">
        <v>19.49878</v>
      </c>
      <c r="AH816" s="18">
        <v>3.456086</v>
      </c>
      <c r="AI816" s="18">
        <v>6.043321</v>
      </c>
      <c r="AJ816" s="18">
        <v>10.55322</v>
      </c>
      <c r="AK816" s="18">
        <v>5.937096</v>
      </c>
      <c r="AL816" s="19" t="s">
        <v>58</v>
      </c>
      <c r="AM816" s="19"/>
      <c r="AN816" s="19"/>
      <c r="AO816" s="19"/>
      <c r="AP816" s="19"/>
      <c r="AQ816" s="19"/>
    </row>
    <row r="817" hidden="1">
      <c r="A817" s="22" t="s">
        <v>1263</v>
      </c>
      <c r="B817" s="22" t="s">
        <v>1290</v>
      </c>
      <c r="C817" s="22" t="s">
        <v>1251</v>
      </c>
      <c r="D817" s="22" t="s">
        <v>1285</v>
      </c>
      <c r="E817" s="22" t="s">
        <v>62</v>
      </c>
      <c r="F817" s="18">
        <v>2.0</v>
      </c>
      <c r="G817" s="18">
        <v>2.0</v>
      </c>
      <c r="H817" s="18">
        <v>9.0</v>
      </c>
      <c r="I817" s="18">
        <v>9.0</v>
      </c>
      <c r="J817" s="18">
        <v>0.0</v>
      </c>
      <c r="K817" s="18">
        <v>0.0</v>
      </c>
      <c r="L817" s="18">
        <v>0.0</v>
      </c>
      <c r="M817" s="18">
        <v>0.0</v>
      </c>
      <c r="N817" s="18">
        <v>0.0</v>
      </c>
      <c r="O817" s="18">
        <v>0.0</v>
      </c>
      <c r="P817" s="18">
        <v>0.0</v>
      </c>
      <c r="Q817" s="18">
        <v>0.0</v>
      </c>
      <c r="R817" s="18">
        <v>0.0</v>
      </c>
      <c r="S817" s="18">
        <v>0.0</v>
      </c>
      <c r="T817" s="18">
        <v>0.0</v>
      </c>
      <c r="U817" s="18">
        <v>0.0</v>
      </c>
      <c r="V817" s="18">
        <v>0.0</v>
      </c>
      <c r="W817" s="18">
        <v>0.0</v>
      </c>
      <c r="X817" s="18">
        <v>0.0</v>
      </c>
      <c r="Y817" s="18">
        <v>0.0</v>
      </c>
      <c r="Z817" s="18">
        <v>4.891514</v>
      </c>
      <c r="AA817" s="18">
        <v>5.706904</v>
      </c>
      <c r="AB817" s="18">
        <v>8.11693</v>
      </c>
      <c r="AC817" s="18">
        <v>15.77798</v>
      </c>
      <c r="AD817" s="18">
        <v>0.0</v>
      </c>
      <c r="AE817" s="18">
        <v>0.0</v>
      </c>
      <c r="AF817" s="18">
        <v>0.0</v>
      </c>
      <c r="AG817" s="18">
        <v>0.0</v>
      </c>
      <c r="AH817" s="18">
        <v>3.456086</v>
      </c>
      <c r="AI817" s="18">
        <v>6.043321</v>
      </c>
      <c r="AJ817" s="18">
        <v>10.55322</v>
      </c>
      <c r="AK817" s="18">
        <v>5.937096</v>
      </c>
      <c r="AL817" s="19" t="s">
        <v>58</v>
      </c>
      <c r="AM817" s="19"/>
      <c r="AN817" s="19"/>
      <c r="AO817" s="19"/>
      <c r="AP817" s="19"/>
      <c r="AQ817" s="19"/>
    </row>
    <row r="818" hidden="1">
      <c r="A818" s="22" t="s">
        <v>1648</v>
      </c>
      <c r="B818" s="22" t="s">
        <v>1649</v>
      </c>
      <c r="C818" s="22" t="s">
        <v>1650</v>
      </c>
      <c r="D818" s="22" t="s">
        <v>1651</v>
      </c>
      <c r="E818" s="22" t="s">
        <v>88</v>
      </c>
      <c r="F818" s="18">
        <v>23.0</v>
      </c>
      <c r="G818" s="18">
        <v>2.0</v>
      </c>
      <c r="H818" s="18">
        <v>20519.0</v>
      </c>
      <c r="I818" s="18">
        <v>419.0</v>
      </c>
      <c r="J818" s="18">
        <v>183.9805</v>
      </c>
      <c r="K818" s="18">
        <v>191.5448</v>
      </c>
      <c r="L818" s="18">
        <v>196.4469</v>
      </c>
      <c r="M818" s="18">
        <v>154.6811</v>
      </c>
      <c r="N818" s="18">
        <v>0.807545</v>
      </c>
      <c r="O818" s="18">
        <v>0.0</v>
      </c>
      <c r="P818" s="18">
        <v>0.0</v>
      </c>
      <c r="Q818" s="18">
        <v>0.0</v>
      </c>
      <c r="R818" s="18">
        <v>0.0</v>
      </c>
      <c r="S818" s="18">
        <v>9.115243</v>
      </c>
      <c r="T818" s="18">
        <v>4.537794</v>
      </c>
      <c r="U818" s="18">
        <v>6.166788</v>
      </c>
      <c r="V818" s="18">
        <v>9.115243</v>
      </c>
      <c r="W818" s="18">
        <v>16.29081</v>
      </c>
      <c r="X818" s="18">
        <v>16.44574</v>
      </c>
      <c r="Y818" s="18">
        <v>7.367109</v>
      </c>
      <c r="Z818" s="18">
        <v>1.871773</v>
      </c>
      <c r="AA818" s="18">
        <v>5.389345</v>
      </c>
      <c r="AB818" s="18">
        <v>6.38042</v>
      </c>
      <c r="AC818" s="18">
        <v>6.400064</v>
      </c>
      <c r="AD818" s="18">
        <v>1.626875</v>
      </c>
      <c r="AE818" s="18">
        <v>6.660263</v>
      </c>
      <c r="AF818" s="18">
        <v>7.995258</v>
      </c>
      <c r="AG818" s="18">
        <v>7.367109</v>
      </c>
      <c r="AH818" s="18">
        <v>1.863342</v>
      </c>
      <c r="AI818" s="18">
        <v>4.394911</v>
      </c>
      <c r="AJ818" s="18">
        <v>6.192963</v>
      </c>
      <c r="AK818" s="18">
        <v>6.256928</v>
      </c>
      <c r="AL818" s="19" t="s">
        <v>58</v>
      </c>
      <c r="AM818" s="19"/>
      <c r="AN818" s="19"/>
      <c r="AO818" s="19"/>
      <c r="AP818" s="19"/>
      <c r="AQ818" s="19"/>
    </row>
    <row r="819" hidden="1">
      <c r="A819" s="22" t="s">
        <v>1652</v>
      </c>
      <c r="B819" s="22" t="s">
        <v>1653</v>
      </c>
      <c r="C819" s="22" t="s">
        <v>1650</v>
      </c>
      <c r="D819" s="22" t="s">
        <v>1651</v>
      </c>
      <c r="E819" s="17">
        <v>46310.0</v>
      </c>
      <c r="F819" s="18">
        <v>26.0</v>
      </c>
      <c r="G819" s="18">
        <v>0.0</v>
      </c>
      <c r="H819" s="18">
        <v>9617.0</v>
      </c>
      <c r="I819" s="18">
        <v>0.0</v>
      </c>
      <c r="J819" s="18">
        <v>61.081</v>
      </c>
      <c r="K819" s="18">
        <v>64.00064</v>
      </c>
      <c r="L819" s="18">
        <v>63.06752</v>
      </c>
      <c r="M819" s="18">
        <v>33.90789</v>
      </c>
      <c r="N819" s="18">
        <v>0.529805</v>
      </c>
      <c r="O819" s="18">
        <v>2.801042</v>
      </c>
      <c r="P819" s="18">
        <v>3.166067</v>
      </c>
      <c r="Q819" s="18">
        <v>3.471273</v>
      </c>
      <c r="R819" s="18">
        <v>4.353993</v>
      </c>
      <c r="S819" s="18">
        <v>6.832392</v>
      </c>
      <c r="T819" s="18">
        <v>2.801042</v>
      </c>
      <c r="U819" s="18">
        <v>3.166067</v>
      </c>
      <c r="V819" s="18">
        <v>3.471273</v>
      </c>
      <c r="W819" s="18">
        <v>4.353993</v>
      </c>
      <c r="X819" s="18">
        <v>6.832392</v>
      </c>
      <c r="Y819" s="18">
        <v>6.400064</v>
      </c>
      <c r="Z819" s="18">
        <v>1.871773</v>
      </c>
      <c r="AA819" s="18">
        <v>5.389345</v>
      </c>
      <c r="AB819" s="18">
        <v>6.38042</v>
      </c>
      <c r="AC819" s="18">
        <v>6.400064</v>
      </c>
      <c r="AD819" s="18">
        <v>5.06325</v>
      </c>
      <c r="AE819" s="18">
        <v>5.555944</v>
      </c>
      <c r="AF819" s="18">
        <v>8.944062</v>
      </c>
      <c r="AG819" s="18">
        <v>10.92551</v>
      </c>
      <c r="AH819" s="18">
        <v>1.863342</v>
      </c>
      <c r="AI819" s="18">
        <v>4.394911</v>
      </c>
      <c r="AJ819" s="18">
        <v>6.192963</v>
      </c>
      <c r="AK819" s="18">
        <v>6.256928</v>
      </c>
      <c r="AL819" s="19" t="s">
        <v>58</v>
      </c>
      <c r="AM819" s="19"/>
      <c r="AN819" s="19"/>
      <c r="AO819" s="19"/>
      <c r="AP819" s="19"/>
      <c r="AQ819" s="19"/>
    </row>
    <row r="820" hidden="1">
      <c r="A820" s="22" t="s">
        <v>1654</v>
      </c>
      <c r="B820" s="22" t="s">
        <v>1655</v>
      </c>
      <c r="C820" s="22" t="s">
        <v>1650</v>
      </c>
      <c r="D820" s="22" t="s">
        <v>1651</v>
      </c>
      <c r="E820" s="22" t="s">
        <v>72</v>
      </c>
      <c r="F820" s="18">
        <v>10.0</v>
      </c>
      <c r="G820" s="18">
        <v>0.0</v>
      </c>
      <c r="H820" s="18">
        <v>6945.0</v>
      </c>
      <c r="I820" s="18">
        <v>0.0</v>
      </c>
      <c r="J820" s="18">
        <v>45.82827</v>
      </c>
      <c r="K820" s="18">
        <v>47.82076</v>
      </c>
      <c r="L820" s="18">
        <v>51.39874</v>
      </c>
      <c r="M820" s="18">
        <v>28.56611</v>
      </c>
      <c r="N820" s="18">
        <v>0.597358</v>
      </c>
      <c r="O820" s="18">
        <v>0.764286</v>
      </c>
      <c r="P820" s="18">
        <v>1.24189</v>
      </c>
      <c r="Q820" s="18">
        <v>1.694556</v>
      </c>
      <c r="R820" s="18">
        <v>4.530188</v>
      </c>
      <c r="S820" s="18">
        <v>7.285831</v>
      </c>
      <c r="T820" s="18">
        <v>0.764286</v>
      </c>
      <c r="U820" s="18">
        <v>1.24189</v>
      </c>
      <c r="V820" s="18">
        <v>1.694556</v>
      </c>
      <c r="W820" s="18">
        <v>4.530188</v>
      </c>
      <c r="X820" s="18">
        <v>7.285831</v>
      </c>
      <c r="Y820" s="18">
        <v>5.977595</v>
      </c>
      <c r="Z820" s="18">
        <v>1.871773</v>
      </c>
      <c r="AA820" s="18">
        <v>5.389345</v>
      </c>
      <c r="AB820" s="18">
        <v>6.38042</v>
      </c>
      <c r="AC820" s="18">
        <v>6.400064</v>
      </c>
      <c r="AD820" s="18">
        <v>4.530188</v>
      </c>
      <c r="AE820" s="18">
        <v>5.666635</v>
      </c>
      <c r="AF820" s="18">
        <v>7.698188</v>
      </c>
      <c r="AG820" s="18">
        <v>6.581996</v>
      </c>
      <c r="AH820" s="18">
        <v>1.863342</v>
      </c>
      <c r="AI820" s="18">
        <v>4.394911</v>
      </c>
      <c r="AJ820" s="18">
        <v>6.192963</v>
      </c>
      <c r="AK820" s="18">
        <v>6.256928</v>
      </c>
      <c r="AL820" s="19" t="s">
        <v>58</v>
      </c>
      <c r="AM820" s="19"/>
      <c r="AN820" s="19"/>
      <c r="AO820" s="19"/>
      <c r="AP820" s="19"/>
      <c r="AQ820" s="19"/>
    </row>
    <row r="821" hidden="1">
      <c r="A821" s="22" t="s">
        <v>1656</v>
      </c>
      <c r="B821" s="22" t="s">
        <v>1657</v>
      </c>
      <c r="C821" s="22" t="s">
        <v>1650</v>
      </c>
      <c r="D821" s="22" t="s">
        <v>1651</v>
      </c>
      <c r="E821" s="22" t="s">
        <v>75</v>
      </c>
      <c r="F821" s="18">
        <v>3.0</v>
      </c>
      <c r="G821" s="18">
        <v>0.0</v>
      </c>
      <c r="H821" s="18">
        <v>3064.0</v>
      </c>
      <c r="I821" s="18">
        <v>0.0</v>
      </c>
      <c r="J821" s="18">
        <v>17.55348</v>
      </c>
      <c r="K821" s="18">
        <v>21.51731</v>
      </c>
      <c r="L821" s="18">
        <v>26.04478</v>
      </c>
      <c r="M821" s="18">
        <v>21.51731</v>
      </c>
      <c r="N821" s="18">
        <v>1.0</v>
      </c>
      <c r="O821" s="18">
        <v>21.51731</v>
      </c>
      <c r="P821" s="18">
        <v>21.51731</v>
      </c>
      <c r="Q821" s="18">
        <v>21.51731</v>
      </c>
      <c r="R821" s="18">
        <v>21.51731</v>
      </c>
      <c r="S821" s="18">
        <v>21.51731</v>
      </c>
      <c r="T821" s="18">
        <v>21.51731</v>
      </c>
      <c r="U821" s="18">
        <v>21.51731</v>
      </c>
      <c r="V821" s="18">
        <v>21.51731</v>
      </c>
      <c r="W821" s="18">
        <v>21.51731</v>
      </c>
      <c r="X821" s="18">
        <v>21.51731</v>
      </c>
      <c r="Y821" s="18">
        <v>21.51731</v>
      </c>
      <c r="Z821" s="18">
        <v>1.871773</v>
      </c>
      <c r="AA821" s="18">
        <v>5.389345</v>
      </c>
      <c r="AB821" s="18">
        <v>6.38042</v>
      </c>
      <c r="AC821" s="18">
        <v>6.400064</v>
      </c>
      <c r="AD821" s="18">
        <v>3.765238</v>
      </c>
      <c r="AE821" s="18">
        <v>4.166299</v>
      </c>
      <c r="AF821" s="18">
        <v>3.951867</v>
      </c>
      <c r="AG821" s="18">
        <v>4.974973</v>
      </c>
      <c r="AH821" s="18">
        <v>1.863342</v>
      </c>
      <c r="AI821" s="18">
        <v>4.394911</v>
      </c>
      <c r="AJ821" s="18">
        <v>6.192963</v>
      </c>
      <c r="AK821" s="18">
        <v>6.256928</v>
      </c>
      <c r="AL821" s="19" t="s">
        <v>58</v>
      </c>
      <c r="AM821" s="19"/>
      <c r="AN821" s="19"/>
      <c r="AO821" s="19"/>
      <c r="AP821" s="19"/>
      <c r="AQ821" s="19"/>
    </row>
    <row r="822" hidden="1">
      <c r="A822" s="22" t="s">
        <v>1658</v>
      </c>
      <c r="B822" s="22" t="s">
        <v>1659</v>
      </c>
      <c r="C822" s="22" t="s">
        <v>1650</v>
      </c>
      <c r="D822" s="22" t="s">
        <v>1651</v>
      </c>
      <c r="E822" s="22" t="s">
        <v>60</v>
      </c>
      <c r="F822" s="18">
        <v>16.0</v>
      </c>
      <c r="G822" s="18">
        <v>0.0</v>
      </c>
      <c r="H822" s="18">
        <v>3377.0</v>
      </c>
      <c r="I822" s="18">
        <v>0.0</v>
      </c>
      <c r="J822" s="18">
        <v>23.36845</v>
      </c>
      <c r="K822" s="18">
        <v>24.38002</v>
      </c>
      <c r="L822" s="18">
        <v>25.30404</v>
      </c>
      <c r="M822" s="18">
        <v>14.19438</v>
      </c>
      <c r="N822" s="18">
        <v>0.582214</v>
      </c>
      <c r="O822" s="18">
        <v>0.433333</v>
      </c>
      <c r="P822" s="18">
        <v>0.647619</v>
      </c>
      <c r="Q822" s="18">
        <v>0.666667</v>
      </c>
      <c r="R822" s="18">
        <v>1.103704</v>
      </c>
      <c r="S822" s="18">
        <v>3.614394</v>
      </c>
      <c r="T822" s="18">
        <v>0.433333</v>
      </c>
      <c r="U822" s="18">
        <v>0.647619</v>
      </c>
      <c r="V822" s="18">
        <v>0.666667</v>
      </c>
      <c r="W822" s="18">
        <v>1.103704</v>
      </c>
      <c r="X822" s="18">
        <v>3.614394</v>
      </c>
      <c r="Y822" s="18">
        <v>2.216366</v>
      </c>
      <c r="Z822" s="18">
        <v>1.871773</v>
      </c>
      <c r="AA822" s="18">
        <v>5.389345</v>
      </c>
      <c r="AB822" s="18">
        <v>6.38042</v>
      </c>
      <c r="AC822" s="18">
        <v>6.400064</v>
      </c>
      <c r="AD822" s="18">
        <v>1.843737</v>
      </c>
      <c r="AE822" s="18">
        <v>1.890513</v>
      </c>
      <c r="AF822" s="18">
        <v>3.489871</v>
      </c>
      <c r="AG822" s="18">
        <v>3.927753</v>
      </c>
      <c r="AH822" s="18">
        <v>1.863342</v>
      </c>
      <c r="AI822" s="18">
        <v>4.394911</v>
      </c>
      <c r="AJ822" s="18">
        <v>6.192963</v>
      </c>
      <c r="AK822" s="18">
        <v>6.256928</v>
      </c>
      <c r="AL822" s="19" t="s">
        <v>58</v>
      </c>
      <c r="AM822" s="19"/>
      <c r="AN822" s="19"/>
      <c r="AO822" s="19"/>
      <c r="AP822" s="19"/>
      <c r="AQ822" s="19"/>
    </row>
    <row r="823" hidden="1">
      <c r="A823" s="22" t="s">
        <v>1660</v>
      </c>
      <c r="B823" s="22" t="s">
        <v>1661</v>
      </c>
      <c r="C823" s="22" t="s">
        <v>1650</v>
      </c>
      <c r="D823" s="22" t="s">
        <v>1651</v>
      </c>
      <c r="E823" s="17">
        <v>46300.0</v>
      </c>
      <c r="F823" s="18">
        <v>59.0</v>
      </c>
      <c r="G823" s="18">
        <v>0.0</v>
      </c>
      <c r="H823" s="18">
        <v>41296.0</v>
      </c>
      <c r="I823" s="18">
        <v>0.0</v>
      </c>
      <c r="J823" s="18">
        <v>350.0441</v>
      </c>
      <c r="K823" s="18">
        <v>358.9631</v>
      </c>
      <c r="L823" s="18">
        <v>359.1449</v>
      </c>
      <c r="M823" s="18">
        <v>222.8502</v>
      </c>
      <c r="N823" s="18">
        <v>0.620816</v>
      </c>
      <c r="O823" s="18">
        <v>0.0</v>
      </c>
      <c r="P823" s="18">
        <v>0.293623</v>
      </c>
      <c r="Q823" s="18">
        <v>1.15873</v>
      </c>
      <c r="R823" s="18">
        <v>5.887427</v>
      </c>
      <c r="S823" s="18">
        <v>11.8288</v>
      </c>
      <c r="T823" s="18">
        <v>0.983878</v>
      </c>
      <c r="U823" s="18">
        <v>3.288505</v>
      </c>
      <c r="V823" s="18">
        <v>5.001186</v>
      </c>
      <c r="W823" s="18">
        <v>10.04625</v>
      </c>
      <c r="X823" s="18">
        <v>15.32439</v>
      </c>
      <c r="Y823" s="18">
        <v>9.971197</v>
      </c>
      <c r="Z823" s="18">
        <v>1.871773</v>
      </c>
      <c r="AA823" s="18">
        <v>5.389345</v>
      </c>
      <c r="AB823" s="18">
        <v>6.38042</v>
      </c>
      <c r="AC823" s="18">
        <v>6.400064</v>
      </c>
      <c r="AD823" s="18">
        <v>3.702673</v>
      </c>
      <c r="AE823" s="18">
        <v>4.680907</v>
      </c>
      <c r="AF823" s="18">
        <v>7.64331</v>
      </c>
      <c r="AG823" s="18">
        <v>12.29147</v>
      </c>
      <c r="AH823" s="18">
        <v>1.863342</v>
      </c>
      <c r="AI823" s="18">
        <v>4.394911</v>
      </c>
      <c r="AJ823" s="18">
        <v>6.192963</v>
      </c>
      <c r="AK823" s="18">
        <v>6.256928</v>
      </c>
      <c r="AL823" s="19" t="s">
        <v>58</v>
      </c>
      <c r="AM823" s="19"/>
      <c r="AN823" s="19"/>
      <c r="AO823" s="19"/>
      <c r="AP823" s="19"/>
      <c r="AQ823" s="19"/>
    </row>
    <row r="824" hidden="1">
      <c r="A824" s="22" t="s">
        <v>1662</v>
      </c>
      <c r="B824" s="22" t="s">
        <v>1663</v>
      </c>
      <c r="C824" s="22" t="s">
        <v>1650</v>
      </c>
      <c r="D824" s="22" t="s">
        <v>1651</v>
      </c>
      <c r="E824" s="22" t="s">
        <v>62</v>
      </c>
      <c r="F824" s="18">
        <v>7.0</v>
      </c>
      <c r="G824" s="18">
        <v>7.0</v>
      </c>
      <c r="H824" s="18">
        <v>3078.0</v>
      </c>
      <c r="I824" s="18">
        <v>3078.0</v>
      </c>
      <c r="J824" s="18">
        <v>0.0</v>
      </c>
      <c r="K824" s="18">
        <v>0.0</v>
      </c>
      <c r="L824" s="18">
        <v>0.0</v>
      </c>
      <c r="M824" s="18">
        <v>0.0</v>
      </c>
      <c r="N824" s="18">
        <v>0.0</v>
      </c>
      <c r="O824" s="18">
        <v>0.0</v>
      </c>
      <c r="P824" s="18">
        <v>0.0</v>
      </c>
      <c r="Q824" s="18">
        <v>0.0</v>
      </c>
      <c r="R824" s="18">
        <v>0.0</v>
      </c>
      <c r="S824" s="18">
        <v>0.0</v>
      </c>
      <c r="T824" s="18">
        <v>0.0</v>
      </c>
      <c r="U824" s="18">
        <v>0.0</v>
      </c>
      <c r="V824" s="18">
        <v>0.0</v>
      </c>
      <c r="W824" s="18">
        <v>0.0</v>
      </c>
      <c r="X824" s="18">
        <v>0.0</v>
      </c>
      <c r="Y824" s="18">
        <v>0.0</v>
      </c>
      <c r="Z824" s="18">
        <v>1.871773</v>
      </c>
      <c r="AA824" s="18">
        <v>5.389345</v>
      </c>
      <c r="AB824" s="18">
        <v>6.38042</v>
      </c>
      <c r="AC824" s="18">
        <v>6.400064</v>
      </c>
      <c r="AD824" s="18">
        <v>0.0</v>
      </c>
      <c r="AE824" s="18">
        <v>0.0</v>
      </c>
      <c r="AF824" s="18">
        <v>0.0</v>
      </c>
      <c r="AG824" s="18">
        <v>0.0</v>
      </c>
      <c r="AH824" s="18">
        <v>1.863342</v>
      </c>
      <c r="AI824" s="18">
        <v>4.394911</v>
      </c>
      <c r="AJ824" s="18">
        <v>6.192963</v>
      </c>
      <c r="AK824" s="18">
        <v>6.256928</v>
      </c>
      <c r="AL824" s="19" t="s">
        <v>58</v>
      </c>
      <c r="AM824" s="19"/>
      <c r="AN824" s="19"/>
      <c r="AO824" s="19"/>
      <c r="AP824" s="19"/>
      <c r="AQ824" s="19"/>
    </row>
    <row r="825" hidden="1">
      <c r="A825" s="22" t="s">
        <v>1692</v>
      </c>
      <c r="B825" s="22" t="s">
        <v>1722</v>
      </c>
      <c r="C825" s="22" t="s">
        <v>1690</v>
      </c>
      <c r="D825" s="22" t="s">
        <v>1723</v>
      </c>
      <c r="E825" s="22" t="s">
        <v>88</v>
      </c>
      <c r="F825" s="18">
        <v>13.0</v>
      </c>
      <c r="G825" s="18">
        <v>0.0</v>
      </c>
      <c r="H825" s="18">
        <v>14309.0</v>
      </c>
      <c r="I825" s="18">
        <v>0.0</v>
      </c>
      <c r="J825" s="18">
        <v>333.703</v>
      </c>
      <c r="K825" s="18">
        <v>317.675</v>
      </c>
      <c r="L825" s="18">
        <v>298.5824</v>
      </c>
      <c r="M825" s="18">
        <v>224.5701</v>
      </c>
      <c r="N825" s="18">
        <v>0.706918</v>
      </c>
      <c r="O825" s="18">
        <v>0.0</v>
      </c>
      <c r="P825" s="18">
        <v>2.999025</v>
      </c>
      <c r="Q825" s="18">
        <v>3.10497</v>
      </c>
      <c r="R825" s="18">
        <v>16.24082</v>
      </c>
      <c r="S825" s="18">
        <v>31.68927</v>
      </c>
      <c r="T825" s="18">
        <v>2.999025</v>
      </c>
      <c r="U825" s="18">
        <v>3.10497</v>
      </c>
      <c r="V825" s="18">
        <v>7.975482</v>
      </c>
      <c r="W825" s="18">
        <v>31.09541</v>
      </c>
      <c r="X825" s="18">
        <v>31.68927</v>
      </c>
      <c r="Y825" s="18">
        <v>35.29723</v>
      </c>
      <c r="Z825" s="18">
        <v>2.900718</v>
      </c>
      <c r="AA825" s="18">
        <v>7.297145</v>
      </c>
      <c r="AB825" s="18">
        <v>9.147065</v>
      </c>
      <c r="AC825" s="18">
        <v>10.02797</v>
      </c>
      <c r="AD825" s="18">
        <v>18.3946</v>
      </c>
      <c r="AE825" s="18">
        <v>22.35551</v>
      </c>
      <c r="AF825" s="18">
        <v>56.78119</v>
      </c>
      <c r="AG825" s="18">
        <v>35.29723</v>
      </c>
      <c r="AH825" s="18">
        <v>3.845423</v>
      </c>
      <c r="AI825" s="18">
        <v>7.468826</v>
      </c>
      <c r="AJ825" s="18">
        <v>17.18541</v>
      </c>
      <c r="AK825" s="18">
        <v>6.064664</v>
      </c>
      <c r="AL825" s="19" t="s">
        <v>58</v>
      </c>
      <c r="AM825" s="19"/>
      <c r="AN825" s="19"/>
      <c r="AO825" s="19"/>
      <c r="AP825" s="19"/>
      <c r="AQ825" s="19"/>
    </row>
    <row r="826" hidden="1">
      <c r="A826" s="22" t="s">
        <v>1695</v>
      </c>
      <c r="B826" s="22" t="s">
        <v>1724</v>
      </c>
      <c r="C826" s="22" t="s">
        <v>1690</v>
      </c>
      <c r="D826" s="22" t="s">
        <v>1723</v>
      </c>
      <c r="E826" s="17">
        <v>46310.0</v>
      </c>
      <c r="F826" s="18">
        <v>17.0</v>
      </c>
      <c r="G826" s="18">
        <v>0.0</v>
      </c>
      <c r="H826" s="18">
        <v>11294.0</v>
      </c>
      <c r="I826" s="18">
        <v>0.0</v>
      </c>
      <c r="J826" s="18">
        <v>172.7114</v>
      </c>
      <c r="K826" s="18">
        <v>160.4475</v>
      </c>
      <c r="L826" s="18">
        <v>164.3261</v>
      </c>
      <c r="M826" s="18">
        <v>90.74207</v>
      </c>
      <c r="N826" s="18">
        <v>0.565556</v>
      </c>
      <c r="O826" s="18">
        <v>0.0</v>
      </c>
      <c r="P826" s="18">
        <v>2.719025</v>
      </c>
      <c r="Q826" s="18">
        <v>4.173611</v>
      </c>
      <c r="R826" s="18">
        <v>7.751195</v>
      </c>
      <c r="S826" s="18">
        <v>13.95338</v>
      </c>
      <c r="T826" s="18">
        <v>2.719025</v>
      </c>
      <c r="U826" s="18">
        <v>4.173611</v>
      </c>
      <c r="V826" s="18">
        <v>6.481567</v>
      </c>
      <c r="W826" s="18">
        <v>7.984395</v>
      </c>
      <c r="X826" s="18">
        <v>13.95338</v>
      </c>
      <c r="Y826" s="18">
        <v>10.02797</v>
      </c>
      <c r="Z826" s="18">
        <v>2.900718</v>
      </c>
      <c r="AA826" s="18">
        <v>7.297145</v>
      </c>
      <c r="AB826" s="18">
        <v>9.147065</v>
      </c>
      <c r="AC826" s="18">
        <v>10.02797</v>
      </c>
      <c r="AD826" s="18">
        <v>6.619599</v>
      </c>
      <c r="AE826" s="18">
        <v>7.571816</v>
      </c>
      <c r="AF826" s="18">
        <v>11.10231</v>
      </c>
      <c r="AG826" s="18">
        <v>10.47963</v>
      </c>
      <c r="AH826" s="18">
        <v>3.845423</v>
      </c>
      <c r="AI826" s="18">
        <v>7.468826</v>
      </c>
      <c r="AJ826" s="18">
        <v>17.18541</v>
      </c>
      <c r="AK826" s="18">
        <v>6.064664</v>
      </c>
      <c r="AL826" s="19" t="s">
        <v>58</v>
      </c>
      <c r="AM826" s="19"/>
      <c r="AN826" s="19"/>
      <c r="AO826" s="19"/>
      <c r="AP826" s="19"/>
      <c r="AQ826" s="19"/>
    </row>
    <row r="827" hidden="1">
      <c r="A827" s="22" t="s">
        <v>1697</v>
      </c>
      <c r="B827" s="22" t="s">
        <v>1725</v>
      </c>
      <c r="C827" s="22" t="s">
        <v>1690</v>
      </c>
      <c r="D827" s="22" t="s">
        <v>1723</v>
      </c>
      <c r="E827" s="22" t="s">
        <v>72</v>
      </c>
      <c r="F827" s="18">
        <v>18.0</v>
      </c>
      <c r="G827" s="18">
        <v>2.0</v>
      </c>
      <c r="H827" s="18">
        <v>14387.0</v>
      </c>
      <c r="I827" s="18">
        <v>6.0</v>
      </c>
      <c r="J827" s="18">
        <v>181.4572</v>
      </c>
      <c r="K827" s="18">
        <v>190.732</v>
      </c>
      <c r="L827" s="18">
        <v>179.3262</v>
      </c>
      <c r="M827" s="18">
        <v>108.0248</v>
      </c>
      <c r="N827" s="18">
        <v>0.56637</v>
      </c>
      <c r="O827" s="18">
        <v>0.0</v>
      </c>
      <c r="P827" s="18">
        <v>0.333333</v>
      </c>
      <c r="Q827" s="18">
        <v>3.261745</v>
      </c>
      <c r="R827" s="18">
        <v>8.245123</v>
      </c>
      <c r="S827" s="18">
        <v>11.27202</v>
      </c>
      <c r="T827" s="18">
        <v>0.333333</v>
      </c>
      <c r="U827" s="18">
        <v>3.261745</v>
      </c>
      <c r="V827" s="18">
        <v>5.221186</v>
      </c>
      <c r="W827" s="18">
        <v>8.957533</v>
      </c>
      <c r="X827" s="18">
        <v>11.27202</v>
      </c>
      <c r="Y827" s="18">
        <v>10.03853</v>
      </c>
      <c r="Z827" s="18">
        <v>2.900718</v>
      </c>
      <c r="AA827" s="18">
        <v>7.297145</v>
      </c>
      <c r="AB827" s="18">
        <v>9.147065</v>
      </c>
      <c r="AC827" s="18">
        <v>10.02797</v>
      </c>
      <c r="AD827" s="18">
        <v>5.733114</v>
      </c>
      <c r="AE827" s="18">
        <v>7.235743</v>
      </c>
      <c r="AF827" s="18">
        <v>9.27222</v>
      </c>
      <c r="AG827" s="18">
        <v>8.543328</v>
      </c>
      <c r="AH827" s="18">
        <v>3.845423</v>
      </c>
      <c r="AI827" s="18">
        <v>7.468826</v>
      </c>
      <c r="AJ827" s="18">
        <v>17.18541</v>
      </c>
      <c r="AK827" s="18">
        <v>6.064664</v>
      </c>
      <c r="AL827" s="19" t="s">
        <v>58</v>
      </c>
      <c r="AM827" s="19"/>
      <c r="AN827" s="19"/>
      <c r="AO827" s="19"/>
      <c r="AP827" s="19"/>
      <c r="AQ827" s="19"/>
    </row>
    <row r="828" hidden="1">
      <c r="A828" s="22" t="s">
        <v>1699</v>
      </c>
      <c r="B828" s="22" t="s">
        <v>1726</v>
      </c>
      <c r="C828" s="22" t="s">
        <v>1690</v>
      </c>
      <c r="D828" s="22" t="s">
        <v>1723</v>
      </c>
      <c r="E828" s="22" t="s">
        <v>75</v>
      </c>
      <c r="F828" s="18">
        <v>16.0</v>
      </c>
      <c r="G828" s="18">
        <v>0.0</v>
      </c>
      <c r="H828" s="18">
        <v>5413.0</v>
      </c>
      <c r="I828" s="18">
        <v>0.0</v>
      </c>
      <c r="J828" s="18">
        <v>70.45113</v>
      </c>
      <c r="K828" s="18">
        <v>71.95777</v>
      </c>
      <c r="L828" s="18">
        <v>66.20409</v>
      </c>
      <c r="M828" s="18">
        <v>45.29462</v>
      </c>
      <c r="N828" s="18">
        <v>0.629461</v>
      </c>
      <c r="O828" s="18">
        <v>1.0</v>
      </c>
      <c r="P828" s="18">
        <v>2.171365</v>
      </c>
      <c r="Q828" s="18">
        <v>3.082918</v>
      </c>
      <c r="R828" s="18">
        <v>4.851426</v>
      </c>
      <c r="S828" s="18">
        <v>5.348429</v>
      </c>
      <c r="T828" s="18">
        <v>1.0</v>
      </c>
      <c r="U828" s="18">
        <v>2.171365</v>
      </c>
      <c r="V828" s="18">
        <v>3.082918</v>
      </c>
      <c r="W828" s="18">
        <v>4.851426</v>
      </c>
      <c r="X828" s="18">
        <v>5.348429</v>
      </c>
      <c r="Y828" s="18">
        <v>6.541615</v>
      </c>
      <c r="Z828" s="18">
        <v>2.900718</v>
      </c>
      <c r="AA828" s="18">
        <v>7.297145</v>
      </c>
      <c r="AB828" s="18">
        <v>9.147065</v>
      </c>
      <c r="AC828" s="18">
        <v>10.02797</v>
      </c>
      <c r="AD828" s="18">
        <v>5.158176</v>
      </c>
      <c r="AE828" s="18">
        <v>5.348429</v>
      </c>
      <c r="AF828" s="18">
        <v>6.938988</v>
      </c>
      <c r="AG828" s="18">
        <v>6.064664</v>
      </c>
      <c r="AH828" s="18">
        <v>3.845423</v>
      </c>
      <c r="AI828" s="18">
        <v>7.468826</v>
      </c>
      <c r="AJ828" s="18">
        <v>17.18541</v>
      </c>
      <c r="AK828" s="18">
        <v>6.064664</v>
      </c>
      <c r="AL828" s="19" t="s">
        <v>58</v>
      </c>
      <c r="AM828" s="19"/>
      <c r="AN828" s="19"/>
      <c r="AO828" s="19"/>
      <c r="AP828" s="19"/>
      <c r="AQ828" s="19"/>
    </row>
    <row r="829" hidden="1">
      <c r="A829" s="22" t="s">
        <v>1701</v>
      </c>
      <c r="B829" s="22" t="s">
        <v>1727</v>
      </c>
      <c r="C829" s="22" t="s">
        <v>1690</v>
      </c>
      <c r="D829" s="22" t="s">
        <v>1723</v>
      </c>
      <c r="E829" s="22" t="s">
        <v>60</v>
      </c>
      <c r="F829" s="18">
        <v>29.0</v>
      </c>
      <c r="G829" s="18">
        <v>1.0</v>
      </c>
      <c r="H829" s="18">
        <v>10524.0</v>
      </c>
      <c r="I829" s="18">
        <v>8.0</v>
      </c>
      <c r="J829" s="18">
        <v>87.66013</v>
      </c>
      <c r="K829" s="18">
        <v>100.1322</v>
      </c>
      <c r="L829" s="18">
        <v>87.15957</v>
      </c>
      <c r="M829" s="18">
        <v>69.83399</v>
      </c>
      <c r="N829" s="18">
        <v>0.697418</v>
      </c>
      <c r="O829" s="18">
        <v>0.2</v>
      </c>
      <c r="P829" s="18">
        <v>1.080884</v>
      </c>
      <c r="Q829" s="18">
        <v>1.166494</v>
      </c>
      <c r="R829" s="18">
        <v>2.227531</v>
      </c>
      <c r="S829" s="18">
        <v>3.997079</v>
      </c>
      <c r="T829" s="18">
        <v>0.504853</v>
      </c>
      <c r="U829" s="18">
        <v>1.158302</v>
      </c>
      <c r="V829" s="18">
        <v>1.364834</v>
      </c>
      <c r="W829" s="18">
        <v>2.240978</v>
      </c>
      <c r="X829" s="18">
        <v>6.269158</v>
      </c>
      <c r="Y829" s="18">
        <v>4.768201</v>
      </c>
      <c r="Z829" s="18">
        <v>2.900718</v>
      </c>
      <c r="AA829" s="18">
        <v>7.297145</v>
      </c>
      <c r="AB829" s="18">
        <v>9.147065</v>
      </c>
      <c r="AC829" s="18">
        <v>10.02797</v>
      </c>
      <c r="AD829" s="18">
        <v>1.897129</v>
      </c>
      <c r="AE829" s="18">
        <v>2.240978</v>
      </c>
      <c r="AF829" s="18">
        <v>3.711421</v>
      </c>
      <c r="AG829" s="18">
        <v>2.529761</v>
      </c>
      <c r="AH829" s="18">
        <v>3.845423</v>
      </c>
      <c r="AI829" s="18">
        <v>7.468826</v>
      </c>
      <c r="AJ829" s="18">
        <v>17.18541</v>
      </c>
      <c r="AK829" s="18">
        <v>6.064664</v>
      </c>
      <c r="AL829" s="19" t="s">
        <v>58</v>
      </c>
      <c r="AM829" s="19"/>
      <c r="AN829" s="19"/>
      <c r="AO829" s="19"/>
      <c r="AP829" s="19"/>
      <c r="AQ829" s="19"/>
    </row>
    <row r="830" hidden="1">
      <c r="A830" s="22" t="s">
        <v>1703</v>
      </c>
      <c r="B830" s="22" t="s">
        <v>1728</v>
      </c>
      <c r="C830" s="22" t="s">
        <v>1690</v>
      </c>
      <c r="D830" s="22" t="s">
        <v>1723</v>
      </c>
      <c r="E830" s="20">
        <v>46300.0</v>
      </c>
      <c r="F830" s="18">
        <v>10.0</v>
      </c>
      <c r="G830" s="18">
        <v>1.0</v>
      </c>
      <c r="H830" s="18">
        <v>22024.0</v>
      </c>
      <c r="I830" s="18">
        <v>1.0</v>
      </c>
      <c r="J830" s="18">
        <v>154.6705</v>
      </c>
      <c r="K830" s="18">
        <v>165.2326</v>
      </c>
      <c r="L830" s="18">
        <v>164.3595</v>
      </c>
      <c r="M830" s="18">
        <v>132.7459</v>
      </c>
      <c r="N830" s="18">
        <v>0.803388</v>
      </c>
      <c r="O830" s="18">
        <v>0.0</v>
      </c>
      <c r="P830" s="18">
        <v>0.305829</v>
      </c>
      <c r="Q830" s="18">
        <v>1.705147</v>
      </c>
      <c r="R830" s="18">
        <v>9.073965</v>
      </c>
      <c r="S830" s="18">
        <v>17.15362</v>
      </c>
      <c r="T830" s="18">
        <v>0.305829</v>
      </c>
      <c r="U830" s="18">
        <v>1.705147</v>
      </c>
      <c r="V830" s="18">
        <v>4.248215</v>
      </c>
      <c r="W830" s="18">
        <v>9.073965</v>
      </c>
      <c r="X830" s="18">
        <v>17.15362</v>
      </c>
      <c r="Y830" s="18">
        <v>20.65408</v>
      </c>
      <c r="Z830" s="18">
        <v>2.900718</v>
      </c>
      <c r="AA830" s="18">
        <v>7.297145</v>
      </c>
      <c r="AB830" s="18">
        <v>9.147065</v>
      </c>
      <c r="AC830" s="18">
        <v>10.02797</v>
      </c>
      <c r="AD830" s="18">
        <v>5.249974</v>
      </c>
      <c r="AE830" s="18">
        <v>6.534852</v>
      </c>
      <c r="AF830" s="18">
        <v>15.32592</v>
      </c>
      <c r="AG830" s="18">
        <v>19.04532</v>
      </c>
      <c r="AH830" s="18">
        <v>3.845423</v>
      </c>
      <c r="AI830" s="18">
        <v>7.468826</v>
      </c>
      <c r="AJ830" s="18">
        <v>17.18541</v>
      </c>
      <c r="AK830" s="18">
        <v>6.064664</v>
      </c>
      <c r="AL830" s="19" t="s">
        <v>58</v>
      </c>
      <c r="AM830" s="19"/>
      <c r="AN830" s="19"/>
      <c r="AO830" s="19"/>
      <c r="AP830" s="19"/>
      <c r="AQ830" s="19"/>
    </row>
    <row r="831" hidden="1">
      <c r="A831" s="22" t="s">
        <v>1688</v>
      </c>
      <c r="B831" s="22" t="s">
        <v>1729</v>
      </c>
      <c r="C831" s="22" t="s">
        <v>1690</v>
      </c>
      <c r="D831" s="22" t="s">
        <v>1723</v>
      </c>
      <c r="E831" s="22" t="s">
        <v>62</v>
      </c>
      <c r="F831" s="18">
        <v>9.0</v>
      </c>
      <c r="G831" s="18">
        <v>9.0</v>
      </c>
      <c r="H831" s="18">
        <v>387.0</v>
      </c>
      <c r="I831" s="18">
        <v>387.0</v>
      </c>
      <c r="J831" s="18">
        <v>0.0</v>
      </c>
      <c r="K831" s="18">
        <v>0.0</v>
      </c>
      <c r="L831" s="18">
        <v>0.0</v>
      </c>
      <c r="M831" s="18">
        <v>0.0</v>
      </c>
      <c r="N831" s="18">
        <v>0.0</v>
      </c>
      <c r="O831" s="18">
        <v>0.0</v>
      </c>
      <c r="P831" s="18">
        <v>0.0</v>
      </c>
      <c r="Q831" s="18">
        <v>0.0</v>
      </c>
      <c r="R831" s="18">
        <v>0.0</v>
      </c>
      <c r="S831" s="18">
        <v>0.0</v>
      </c>
      <c r="T831" s="18">
        <v>0.0</v>
      </c>
      <c r="U831" s="18">
        <v>0.0</v>
      </c>
      <c r="V831" s="18">
        <v>0.0</v>
      </c>
      <c r="W831" s="18">
        <v>0.0</v>
      </c>
      <c r="X831" s="18">
        <v>0.0</v>
      </c>
      <c r="Y831" s="18">
        <v>0.0</v>
      </c>
      <c r="Z831" s="18">
        <v>2.900718</v>
      </c>
      <c r="AA831" s="18">
        <v>7.297145</v>
      </c>
      <c r="AB831" s="18">
        <v>9.147065</v>
      </c>
      <c r="AC831" s="18">
        <v>10.02797</v>
      </c>
      <c r="AD831" s="18">
        <v>0.0</v>
      </c>
      <c r="AE831" s="18">
        <v>0.0</v>
      </c>
      <c r="AF831" s="18">
        <v>0.0</v>
      </c>
      <c r="AG831" s="18">
        <v>0.0</v>
      </c>
      <c r="AH831" s="18">
        <v>3.845423</v>
      </c>
      <c r="AI831" s="18">
        <v>7.468826</v>
      </c>
      <c r="AJ831" s="18">
        <v>17.18541</v>
      </c>
      <c r="AK831" s="18">
        <v>6.064664</v>
      </c>
      <c r="AL831" s="19" t="s">
        <v>58</v>
      </c>
      <c r="AM831" s="19"/>
      <c r="AN831" s="19"/>
      <c r="AO831" s="19"/>
      <c r="AP831" s="19"/>
      <c r="AQ831" s="19"/>
    </row>
    <row r="832" hidden="1">
      <c r="A832" s="22" t="s">
        <v>359</v>
      </c>
      <c r="B832" s="22" t="s">
        <v>390</v>
      </c>
      <c r="C832" s="22" t="s">
        <v>361</v>
      </c>
      <c r="D832" s="22" t="s">
        <v>391</v>
      </c>
      <c r="E832" s="22" t="s">
        <v>88</v>
      </c>
      <c r="F832" s="18">
        <v>2.0</v>
      </c>
      <c r="G832" s="18">
        <v>0.0</v>
      </c>
      <c r="H832" s="18">
        <v>20.0</v>
      </c>
      <c r="I832" s="18">
        <v>0.0</v>
      </c>
      <c r="J832" s="18">
        <v>0.0</v>
      </c>
      <c r="K832" s="18">
        <v>0.0</v>
      </c>
      <c r="L832" s="18">
        <v>0.0</v>
      </c>
      <c r="M832" s="18">
        <v>0.0</v>
      </c>
      <c r="N832" s="18">
        <v>0.0</v>
      </c>
      <c r="O832" s="18">
        <v>0.0</v>
      </c>
      <c r="P832" s="18">
        <v>0.0</v>
      </c>
      <c r="Q832" s="18">
        <v>0.0</v>
      </c>
      <c r="R832" s="18">
        <v>0.0</v>
      </c>
      <c r="S832" s="18">
        <v>0.0</v>
      </c>
      <c r="T832" s="18">
        <v>0.0</v>
      </c>
      <c r="U832" s="18">
        <v>0.0</v>
      </c>
      <c r="V832" s="18">
        <v>0.0</v>
      </c>
      <c r="W832" s="18">
        <v>0.0</v>
      </c>
      <c r="X832" s="18">
        <v>0.0</v>
      </c>
      <c r="Y832" s="18">
        <v>0.0</v>
      </c>
      <c r="Z832" s="18">
        <v>4.88581</v>
      </c>
      <c r="AA832" s="18">
        <v>5.340436</v>
      </c>
      <c r="AB832" s="18">
        <v>9.569349</v>
      </c>
      <c r="AC832" s="18">
        <v>5.391477</v>
      </c>
      <c r="AD832" s="18">
        <v>7.676625</v>
      </c>
      <c r="AE832" s="18">
        <v>12.78523</v>
      </c>
      <c r="AF832" s="18">
        <v>11.92226</v>
      </c>
      <c r="AG832" s="18">
        <v>0.0</v>
      </c>
      <c r="AH832" s="18">
        <v>3.326414</v>
      </c>
      <c r="AI832" s="18">
        <v>5.493807</v>
      </c>
      <c r="AJ832" s="18">
        <v>7.32974</v>
      </c>
      <c r="AK832" s="18">
        <v>5.607674</v>
      </c>
      <c r="AL832" s="19" t="s">
        <v>58</v>
      </c>
      <c r="AM832" s="19"/>
      <c r="AN832" s="19"/>
      <c r="AO832" s="19"/>
      <c r="AP832" s="19"/>
      <c r="AQ832" s="19"/>
    </row>
    <row r="833" hidden="1">
      <c r="A833" s="22" t="s">
        <v>363</v>
      </c>
      <c r="B833" s="22" t="s">
        <v>392</v>
      </c>
      <c r="C833" s="22" t="s">
        <v>361</v>
      </c>
      <c r="D833" s="22" t="s">
        <v>391</v>
      </c>
      <c r="E833" s="17">
        <v>46310.0</v>
      </c>
      <c r="F833" s="18">
        <v>14.0</v>
      </c>
      <c r="G833" s="18">
        <v>0.0</v>
      </c>
      <c r="H833" s="18">
        <v>3124.0</v>
      </c>
      <c r="I833" s="18">
        <v>0.0</v>
      </c>
      <c r="J833" s="18">
        <v>48.33072</v>
      </c>
      <c r="K833" s="18">
        <v>42.63357</v>
      </c>
      <c r="L833" s="18">
        <v>34.78883</v>
      </c>
      <c r="M833" s="18">
        <v>11.48083</v>
      </c>
      <c r="N833" s="18">
        <v>0.269291</v>
      </c>
      <c r="O833" s="18">
        <v>6.312986</v>
      </c>
      <c r="P833" s="18">
        <v>6.598859</v>
      </c>
      <c r="Q833" s="18">
        <v>6.598859</v>
      </c>
      <c r="R833" s="18">
        <v>8.90658</v>
      </c>
      <c r="S833" s="18">
        <v>9.334319</v>
      </c>
      <c r="T833" s="18">
        <v>6.312986</v>
      </c>
      <c r="U833" s="18">
        <v>6.598859</v>
      </c>
      <c r="V833" s="18">
        <v>6.598859</v>
      </c>
      <c r="W833" s="18">
        <v>8.90658</v>
      </c>
      <c r="X833" s="18">
        <v>9.334319</v>
      </c>
      <c r="Y833" s="18">
        <v>8.526715</v>
      </c>
      <c r="Z833" s="18">
        <v>4.88581</v>
      </c>
      <c r="AA833" s="18">
        <v>5.340436</v>
      </c>
      <c r="AB833" s="18">
        <v>9.569349</v>
      </c>
      <c r="AC833" s="18">
        <v>5.391477</v>
      </c>
      <c r="AD833" s="18">
        <v>8.024422</v>
      </c>
      <c r="AE833" s="18">
        <v>8.255492</v>
      </c>
      <c r="AF833" s="18">
        <v>10.6827</v>
      </c>
      <c r="AG833" s="18">
        <v>8.526715</v>
      </c>
      <c r="AH833" s="18">
        <v>3.326414</v>
      </c>
      <c r="AI833" s="18">
        <v>5.493807</v>
      </c>
      <c r="AJ833" s="18">
        <v>7.32974</v>
      </c>
      <c r="AK833" s="18">
        <v>5.607674</v>
      </c>
      <c r="AL833" s="19" t="s">
        <v>58</v>
      </c>
      <c r="AM833" s="19"/>
      <c r="AN833" s="19"/>
      <c r="AO833" s="19"/>
      <c r="AP833" s="19"/>
      <c r="AQ833" s="19"/>
    </row>
    <row r="834" hidden="1">
      <c r="A834" s="22" t="s">
        <v>365</v>
      </c>
      <c r="B834" s="22" t="s">
        <v>393</v>
      </c>
      <c r="C834" s="22" t="s">
        <v>361</v>
      </c>
      <c r="D834" s="22" t="s">
        <v>391</v>
      </c>
      <c r="E834" s="22" t="s">
        <v>72</v>
      </c>
      <c r="F834" s="18">
        <v>8.0</v>
      </c>
      <c r="G834" s="18">
        <v>1.0</v>
      </c>
      <c r="H834" s="18">
        <v>3498.0</v>
      </c>
      <c r="I834" s="18">
        <v>7.0</v>
      </c>
      <c r="J834" s="18">
        <v>42.61737</v>
      </c>
      <c r="K834" s="18">
        <v>37.74034</v>
      </c>
      <c r="L834" s="18">
        <v>36.79348</v>
      </c>
      <c r="M834" s="18">
        <v>24.50984</v>
      </c>
      <c r="N834" s="18">
        <v>0.649433</v>
      </c>
      <c r="O834" s="18">
        <v>1.476317</v>
      </c>
      <c r="P834" s="18">
        <v>1.511111</v>
      </c>
      <c r="Q834" s="18">
        <v>2.797702</v>
      </c>
      <c r="R834" s="18">
        <v>3.359816</v>
      </c>
      <c r="S834" s="18">
        <v>4.085556</v>
      </c>
      <c r="T834" s="18">
        <v>1.476317</v>
      </c>
      <c r="U834" s="18">
        <v>1.511111</v>
      </c>
      <c r="V834" s="18">
        <v>2.797702</v>
      </c>
      <c r="W834" s="18">
        <v>3.359816</v>
      </c>
      <c r="X834" s="18">
        <v>4.085556</v>
      </c>
      <c r="Y834" s="18">
        <v>5.391477</v>
      </c>
      <c r="Z834" s="18">
        <v>4.88581</v>
      </c>
      <c r="AA834" s="18">
        <v>5.340436</v>
      </c>
      <c r="AB834" s="18">
        <v>9.569349</v>
      </c>
      <c r="AC834" s="18">
        <v>5.391477</v>
      </c>
      <c r="AD834" s="18">
        <v>5.294065</v>
      </c>
      <c r="AE834" s="18">
        <v>7.261049</v>
      </c>
      <c r="AF834" s="18">
        <v>9.473691</v>
      </c>
      <c r="AG834" s="18">
        <v>8.2426</v>
      </c>
      <c r="AH834" s="18">
        <v>3.326414</v>
      </c>
      <c r="AI834" s="18">
        <v>5.493807</v>
      </c>
      <c r="AJ834" s="18">
        <v>7.32974</v>
      </c>
      <c r="AK834" s="18">
        <v>5.607674</v>
      </c>
      <c r="AL834" s="19" t="s">
        <v>58</v>
      </c>
      <c r="AM834" s="19"/>
      <c r="AN834" s="19"/>
      <c r="AO834" s="19"/>
      <c r="AP834" s="19"/>
      <c r="AQ834" s="19"/>
    </row>
    <row r="835" hidden="1">
      <c r="A835" s="22" t="s">
        <v>367</v>
      </c>
      <c r="B835" s="22" t="s">
        <v>394</v>
      </c>
      <c r="C835" s="22" t="s">
        <v>361</v>
      </c>
      <c r="D835" s="22" t="s">
        <v>391</v>
      </c>
      <c r="E835" s="22" t="s">
        <v>75</v>
      </c>
      <c r="F835" s="18">
        <v>8.0</v>
      </c>
      <c r="G835" s="18">
        <v>0.0</v>
      </c>
      <c r="H835" s="18">
        <v>2866.0</v>
      </c>
      <c r="I835" s="18">
        <v>0.0</v>
      </c>
      <c r="J835" s="18">
        <v>53.36641</v>
      </c>
      <c r="K835" s="18">
        <v>44.86139</v>
      </c>
      <c r="L835" s="18">
        <v>44.71034</v>
      </c>
      <c r="M835" s="18">
        <v>19.17692</v>
      </c>
      <c r="N835" s="18">
        <v>0.42747</v>
      </c>
      <c r="O835" s="18">
        <v>0.0</v>
      </c>
      <c r="P835" s="18">
        <v>1.742527</v>
      </c>
      <c r="Q835" s="18">
        <v>4.208155</v>
      </c>
      <c r="R835" s="18">
        <v>6.328491</v>
      </c>
      <c r="S835" s="18">
        <v>8.064863</v>
      </c>
      <c r="T835" s="18">
        <v>1.742527</v>
      </c>
      <c r="U835" s="18">
        <v>4.208155</v>
      </c>
      <c r="V835" s="18">
        <v>5.340436</v>
      </c>
      <c r="W835" s="18">
        <v>6.328491</v>
      </c>
      <c r="X835" s="18">
        <v>8.064863</v>
      </c>
      <c r="Y835" s="18">
        <v>5.607674</v>
      </c>
      <c r="Z835" s="18">
        <v>4.88581</v>
      </c>
      <c r="AA835" s="18">
        <v>5.340436</v>
      </c>
      <c r="AB835" s="18">
        <v>9.569349</v>
      </c>
      <c r="AC835" s="18">
        <v>5.391477</v>
      </c>
      <c r="AD835" s="18">
        <v>6.328491</v>
      </c>
      <c r="AE835" s="18">
        <v>6.591421</v>
      </c>
      <c r="AF835" s="18">
        <v>8.950075</v>
      </c>
      <c r="AG835" s="18">
        <v>7.318608</v>
      </c>
      <c r="AH835" s="18">
        <v>3.326414</v>
      </c>
      <c r="AI835" s="18">
        <v>5.493807</v>
      </c>
      <c r="AJ835" s="18">
        <v>7.32974</v>
      </c>
      <c r="AK835" s="18">
        <v>5.607674</v>
      </c>
      <c r="AL835" s="19" t="s">
        <v>58</v>
      </c>
      <c r="AM835" s="19"/>
      <c r="AN835" s="19"/>
      <c r="AO835" s="19"/>
      <c r="AP835" s="19"/>
      <c r="AQ835" s="19"/>
    </row>
    <row r="836" hidden="1">
      <c r="A836" s="22" t="s">
        <v>369</v>
      </c>
      <c r="B836" s="22" t="s">
        <v>395</v>
      </c>
      <c r="C836" s="22" t="s">
        <v>361</v>
      </c>
      <c r="D836" s="22" t="s">
        <v>391</v>
      </c>
      <c r="E836" s="22" t="s">
        <v>60</v>
      </c>
      <c r="F836" s="18">
        <v>7.0</v>
      </c>
      <c r="G836" s="18">
        <v>0.0</v>
      </c>
      <c r="H836" s="18">
        <v>685.0</v>
      </c>
      <c r="I836" s="18">
        <v>0.0</v>
      </c>
      <c r="J836" s="18">
        <v>8.800774</v>
      </c>
      <c r="K836" s="18">
        <v>6.85777</v>
      </c>
      <c r="L836" s="18">
        <v>6.932137</v>
      </c>
      <c r="M836" s="18">
        <v>3.417562</v>
      </c>
      <c r="N836" s="18">
        <v>0.498349</v>
      </c>
      <c r="O836" s="18">
        <v>0.341626</v>
      </c>
      <c r="P836" s="18">
        <v>0.970842</v>
      </c>
      <c r="Q836" s="18">
        <v>0.970842</v>
      </c>
      <c r="R836" s="18">
        <v>1.145997</v>
      </c>
      <c r="S836" s="18">
        <v>1.566667</v>
      </c>
      <c r="T836" s="18">
        <v>0.341626</v>
      </c>
      <c r="U836" s="18">
        <v>0.970842</v>
      </c>
      <c r="V836" s="18">
        <v>0.970842</v>
      </c>
      <c r="W836" s="18">
        <v>1.145997</v>
      </c>
      <c r="X836" s="18">
        <v>1.566667</v>
      </c>
      <c r="Y836" s="18">
        <v>1.142962</v>
      </c>
      <c r="Z836" s="18">
        <v>4.88581</v>
      </c>
      <c r="AA836" s="18">
        <v>5.340436</v>
      </c>
      <c r="AB836" s="18">
        <v>9.569349</v>
      </c>
      <c r="AC836" s="18">
        <v>5.391477</v>
      </c>
      <c r="AD836" s="18">
        <v>2.463893</v>
      </c>
      <c r="AE836" s="18">
        <v>2.527294</v>
      </c>
      <c r="AF836" s="18">
        <v>3.756079</v>
      </c>
      <c r="AG836" s="18">
        <v>3.550643</v>
      </c>
      <c r="AH836" s="18">
        <v>3.326414</v>
      </c>
      <c r="AI836" s="18">
        <v>5.493807</v>
      </c>
      <c r="AJ836" s="18">
        <v>7.32974</v>
      </c>
      <c r="AK836" s="18">
        <v>5.607674</v>
      </c>
      <c r="AL836" s="19" t="s">
        <v>58</v>
      </c>
      <c r="AM836" s="19"/>
      <c r="AN836" s="19"/>
      <c r="AO836" s="19"/>
      <c r="AP836" s="19"/>
      <c r="AQ836" s="19"/>
    </row>
    <row r="837" hidden="1">
      <c r="A837" s="22" t="s">
        <v>371</v>
      </c>
      <c r="B837" s="22" t="s">
        <v>396</v>
      </c>
      <c r="C837" s="22" t="s">
        <v>361</v>
      </c>
      <c r="D837" s="22" t="s">
        <v>391</v>
      </c>
      <c r="E837" s="20">
        <v>46300.0</v>
      </c>
      <c r="F837" s="18">
        <v>10.0</v>
      </c>
      <c r="G837" s="18">
        <v>0.0</v>
      </c>
      <c r="H837" s="18">
        <v>16099.0</v>
      </c>
      <c r="I837" s="18">
        <v>0.0</v>
      </c>
      <c r="J837" s="18">
        <v>194.2676</v>
      </c>
      <c r="K837" s="18">
        <v>183.6954</v>
      </c>
      <c r="L837" s="18">
        <v>173.171</v>
      </c>
      <c r="M837" s="18">
        <v>152.181</v>
      </c>
      <c r="N837" s="18">
        <v>0.828442</v>
      </c>
      <c r="O837" s="18">
        <v>0.0</v>
      </c>
      <c r="P837" s="18">
        <v>2.958537</v>
      </c>
      <c r="Q837" s="18">
        <v>4.88581</v>
      </c>
      <c r="R837" s="18">
        <v>6.381236</v>
      </c>
      <c r="S837" s="18">
        <v>17.28883</v>
      </c>
      <c r="T837" s="18">
        <v>2.958537</v>
      </c>
      <c r="U837" s="18">
        <v>4.88581</v>
      </c>
      <c r="V837" s="18">
        <v>4.88581</v>
      </c>
      <c r="W837" s="18">
        <v>17.28883</v>
      </c>
      <c r="X837" s="18">
        <v>34.2178</v>
      </c>
      <c r="Y837" s="18">
        <v>26.2422</v>
      </c>
      <c r="Z837" s="18">
        <v>4.88581</v>
      </c>
      <c r="AA837" s="18">
        <v>5.340436</v>
      </c>
      <c r="AB837" s="18">
        <v>9.569349</v>
      </c>
      <c r="AC837" s="18">
        <v>5.391477</v>
      </c>
      <c r="AD837" s="18">
        <v>2.958537</v>
      </c>
      <c r="AE837" s="18">
        <v>7.380158</v>
      </c>
      <c r="AF837" s="18">
        <v>11.80918</v>
      </c>
      <c r="AG837" s="18">
        <v>20.34759</v>
      </c>
      <c r="AH837" s="18">
        <v>3.326414</v>
      </c>
      <c r="AI837" s="18">
        <v>5.493807</v>
      </c>
      <c r="AJ837" s="18">
        <v>7.32974</v>
      </c>
      <c r="AK837" s="18">
        <v>5.607674</v>
      </c>
      <c r="AL837" s="19" t="s">
        <v>58</v>
      </c>
      <c r="AM837" s="19"/>
      <c r="AN837" s="19"/>
      <c r="AO837" s="19"/>
      <c r="AP837" s="19"/>
      <c r="AQ837" s="19"/>
    </row>
    <row r="838" hidden="1">
      <c r="A838" s="22" t="s">
        <v>373</v>
      </c>
      <c r="B838" s="22" t="s">
        <v>397</v>
      </c>
      <c r="C838" s="22" t="s">
        <v>361</v>
      </c>
      <c r="D838" s="22" t="s">
        <v>391</v>
      </c>
      <c r="E838" s="22" t="s">
        <v>62</v>
      </c>
      <c r="F838" s="18">
        <v>1.0</v>
      </c>
      <c r="G838" s="18">
        <v>1.0</v>
      </c>
      <c r="H838" s="18">
        <v>18.0</v>
      </c>
      <c r="I838" s="18">
        <v>18.0</v>
      </c>
      <c r="J838" s="18">
        <v>0.0</v>
      </c>
      <c r="K838" s="18">
        <v>0.0</v>
      </c>
      <c r="L838" s="18">
        <v>0.0</v>
      </c>
      <c r="M838" s="18">
        <v>0.0</v>
      </c>
      <c r="N838" s="18">
        <v>0.0</v>
      </c>
      <c r="O838" s="18">
        <v>0.0</v>
      </c>
      <c r="P838" s="18">
        <v>0.0</v>
      </c>
      <c r="Q838" s="18">
        <v>0.0</v>
      </c>
      <c r="R838" s="18">
        <v>0.0</v>
      </c>
      <c r="S838" s="18">
        <v>0.0</v>
      </c>
      <c r="T838" s="18">
        <v>0.0</v>
      </c>
      <c r="U838" s="18">
        <v>0.0</v>
      </c>
      <c r="V838" s="18">
        <v>0.0</v>
      </c>
      <c r="W838" s="18">
        <v>0.0</v>
      </c>
      <c r="X838" s="18">
        <v>0.0</v>
      </c>
      <c r="Y838" s="18">
        <v>0.0</v>
      </c>
      <c r="Z838" s="18">
        <v>4.88581</v>
      </c>
      <c r="AA838" s="18">
        <v>5.340436</v>
      </c>
      <c r="AB838" s="18">
        <v>9.569349</v>
      </c>
      <c r="AC838" s="18">
        <v>5.391477</v>
      </c>
      <c r="AD838" s="18">
        <v>0.0</v>
      </c>
      <c r="AE838" s="18">
        <v>0.0</v>
      </c>
      <c r="AF838" s="18">
        <v>0.0</v>
      </c>
      <c r="AG838" s="18">
        <v>0.0</v>
      </c>
      <c r="AH838" s="18">
        <v>3.326414</v>
      </c>
      <c r="AI838" s="18">
        <v>5.493807</v>
      </c>
      <c r="AJ838" s="18">
        <v>7.32974</v>
      </c>
      <c r="AK838" s="18">
        <v>5.607674</v>
      </c>
      <c r="AL838" s="19" t="s">
        <v>58</v>
      </c>
      <c r="AM838" s="19"/>
      <c r="AN838" s="19"/>
      <c r="AO838" s="19"/>
      <c r="AP838" s="19"/>
      <c r="AQ838" s="19"/>
    </row>
    <row r="839" hidden="1">
      <c r="A839" s="22" t="s">
        <v>1490</v>
      </c>
      <c r="B839" s="22" t="s">
        <v>1507</v>
      </c>
      <c r="C839" s="22" t="s">
        <v>1488</v>
      </c>
      <c r="D839" s="22" t="s">
        <v>1508</v>
      </c>
      <c r="E839" s="17">
        <v>46310.0</v>
      </c>
      <c r="F839" s="18">
        <v>15.0</v>
      </c>
      <c r="G839" s="18">
        <v>0.0</v>
      </c>
      <c r="H839" s="18">
        <v>13864.0</v>
      </c>
      <c r="I839" s="18">
        <v>0.0</v>
      </c>
      <c r="J839" s="18">
        <v>145.1518</v>
      </c>
      <c r="K839" s="18">
        <v>150.7233</v>
      </c>
      <c r="L839" s="18">
        <v>157.809</v>
      </c>
      <c r="M839" s="18">
        <v>92.05622</v>
      </c>
      <c r="N839" s="18">
        <v>0.610763</v>
      </c>
      <c r="O839" s="18">
        <v>0.0</v>
      </c>
      <c r="P839" s="18">
        <v>0.107143</v>
      </c>
      <c r="Q839" s="18">
        <v>0.2</v>
      </c>
      <c r="R839" s="18">
        <v>8.430192</v>
      </c>
      <c r="S839" s="18">
        <v>10.71486</v>
      </c>
      <c r="T839" s="18">
        <v>0.2</v>
      </c>
      <c r="U839" s="18">
        <v>0.20468</v>
      </c>
      <c r="V839" s="18">
        <v>2.392835</v>
      </c>
      <c r="W839" s="18">
        <v>8.744523</v>
      </c>
      <c r="X839" s="18">
        <v>11.4955</v>
      </c>
      <c r="Y839" s="18">
        <v>8.373517</v>
      </c>
      <c r="Z839" s="18">
        <v>1.627258</v>
      </c>
      <c r="AA839" s="18">
        <v>3.195532</v>
      </c>
      <c r="AB839" s="18">
        <v>4.683389</v>
      </c>
      <c r="AC839" s="18">
        <v>7.726656</v>
      </c>
      <c r="AD839" s="18">
        <v>3.80198</v>
      </c>
      <c r="AE839" s="18">
        <v>3.948401</v>
      </c>
      <c r="AF839" s="18">
        <v>5.794647</v>
      </c>
      <c r="AG839" s="18">
        <v>3.099098</v>
      </c>
      <c r="AH839" s="18">
        <v>2.110728</v>
      </c>
      <c r="AI839" s="18">
        <v>3.093593</v>
      </c>
      <c r="AJ839" s="18">
        <v>4.970694</v>
      </c>
      <c r="AK839" s="18">
        <v>3.639938</v>
      </c>
      <c r="AL839" s="19" t="s">
        <v>58</v>
      </c>
      <c r="AM839" s="19"/>
      <c r="AN839" s="19"/>
      <c r="AO839" s="19"/>
      <c r="AP839" s="19"/>
      <c r="AQ839" s="19"/>
    </row>
    <row r="840" hidden="1">
      <c r="A840" s="22" t="s">
        <v>1492</v>
      </c>
      <c r="B840" s="22" t="s">
        <v>1509</v>
      </c>
      <c r="C840" s="22" t="s">
        <v>1488</v>
      </c>
      <c r="D840" s="22" t="s">
        <v>1508</v>
      </c>
      <c r="E840" s="22" t="s">
        <v>72</v>
      </c>
      <c r="F840" s="18">
        <v>20.0</v>
      </c>
      <c r="G840" s="18">
        <v>0.0</v>
      </c>
      <c r="H840" s="18">
        <v>10755.0</v>
      </c>
      <c r="I840" s="18">
        <v>0.0</v>
      </c>
      <c r="J840" s="18">
        <v>83.00638</v>
      </c>
      <c r="K840" s="18">
        <v>92.3605</v>
      </c>
      <c r="L840" s="18">
        <v>96.12366</v>
      </c>
      <c r="M840" s="18">
        <v>58.05699</v>
      </c>
      <c r="N840" s="18">
        <v>0.628591</v>
      </c>
      <c r="O840" s="18">
        <v>0.166667</v>
      </c>
      <c r="P840" s="18">
        <v>0.866667</v>
      </c>
      <c r="Q840" s="18">
        <v>1.525223</v>
      </c>
      <c r="R840" s="18">
        <v>3.912584</v>
      </c>
      <c r="S840" s="18">
        <v>4.403321</v>
      </c>
      <c r="T840" s="18">
        <v>0.733333</v>
      </c>
      <c r="U840" s="18">
        <v>0.928571</v>
      </c>
      <c r="V840" s="18">
        <v>2.249573</v>
      </c>
      <c r="W840" s="18">
        <v>3.912584</v>
      </c>
      <c r="X840" s="18">
        <v>4.403321</v>
      </c>
      <c r="Y840" s="18">
        <v>5.131139</v>
      </c>
      <c r="Z840" s="18">
        <v>1.627258</v>
      </c>
      <c r="AA840" s="18">
        <v>3.195532</v>
      </c>
      <c r="AB840" s="18">
        <v>4.683389</v>
      </c>
      <c r="AC840" s="18">
        <v>7.726656</v>
      </c>
      <c r="AD840" s="18">
        <v>3.127575</v>
      </c>
      <c r="AE840" s="18">
        <v>3.610875</v>
      </c>
      <c r="AF840" s="18">
        <v>5.061538</v>
      </c>
      <c r="AG840" s="18">
        <v>5.131139</v>
      </c>
      <c r="AH840" s="18">
        <v>2.110728</v>
      </c>
      <c r="AI840" s="18">
        <v>3.093593</v>
      </c>
      <c r="AJ840" s="18">
        <v>4.970694</v>
      </c>
      <c r="AK840" s="18">
        <v>3.639938</v>
      </c>
      <c r="AL840" s="19" t="s">
        <v>58</v>
      </c>
      <c r="AM840" s="19"/>
      <c r="AN840" s="19"/>
      <c r="AO840" s="19"/>
      <c r="AP840" s="19"/>
      <c r="AQ840" s="19"/>
    </row>
    <row r="841" hidden="1">
      <c r="A841" s="22" t="s">
        <v>1503</v>
      </c>
      <c r="B841" s="22" t="s">
        <v>1510</v>
      </c>
      <c r="C841" s="22" t="s">
        <v>1488</v>
      </c>
      <c r="D841" s="22" t="s">
        <v>1508</v>
      </c>
      <c r="E841" s="22" t="s">
        <v>75</v>
      </c>
      <c r="F841" s="18">
        <v>22.0</v>
      </c>
      <c r="G841" s="18">
        <v>0.0</v>
      </c>
      <c r="H841" s="18">
        <v>18927.0</v>
      </c>
      <c r="I841" s="18">
        <v>0.0</v>
      </c>
      <c r="J841" s="18">
        <v>204.6872</v>
      </c>
      <c r="K841" s="18">
        <v>174.7799</v>
      </c>
      <c r="L841" s="18">
        <v>163.7339</v>
      </c>
      <c r="M841" s="18">
        <v>120.4164</v>
      </c>
      <c r="N841" s="18">
        <v>0.68896</v>
      </c>
      <c r="O841" s="18">
        <v>0.138462</v>
      </c>
      <c r="P841" s="18">
        <v>1.466288</v>
      </c>
      <c r="Q841" s="18">
        <v>2.462852</v>
      </c>
      <c r="R841" s="18">
        <v>4.363915</v>
      </c>
      <c r="S841" s="18">
        <v>6.051998</v>
      </c>
      <c r="T841" s="18">
        <v>1.038013</v>
      </c>
      <c r="U841" s="18">
        <v>2.285224</v>
      </c>
      <c r="V841" s="18">
        <v>2.643233</v>
      </c>
      <c r="W841" s="18">
        <v>4.800248</v>
      </c>
      <c r="X841" s="18">
        <v>6.051998</v>
      </c>
      <c r="Y841" s="18">
        <v>9.198944</v>
      </c>
      <c r="Z841" s="18">
        <v>1.627258</v>
      </c>
      <c r="AA841" s="18">
        <v>3.195532</v>
      </c>
      <c r="AB841" s="18">
        <v>4.683389</v>
      </c>
      <c r="AC841" s="18">
        <v>7.726656</v>
      </c>
      <c r="AD841" s="18">
        <v>3.255734</v>
      </c>
      <c r="AE841" s="18">
        <v>3.255734</v>
      </c>
      <c r="AF841" s="18">
        <v>7.700168</v>
      </c>
      <c r="AG841" s="18">
        <v>2.127815</v>
      </c>
      <c r="AH841" s="18">
        <v>2.110728</v>
      </c>
      <c r="AI841" s="18">
        <v>3.093593</v>
      </c>
      <c r="AJ841" s="18">
        <v>4.970694</v>
      </c>
      <c r="AK841" s="18">
        <v>3.639938</v>
      </c>
      <c r="AL841" s="19" t="s">
        <v>58</v>
      </c>
      <c r="AM841" s="19"/>
      <c r="AN841" s="19"/>
      <c r="AO841" s="19"/>
      <c r="AP841" s="19"/>
      <c r="AQ841" s="19"/>
    </row>
    <row r="842" hidden="1">
      <c r="A842" s="22" t="s">
        <v>1494</v>
      </c>
      <c r="B842" s="22" t="s">
        <v>1511</v>
      </c>
      <c r="C842" s="22" t="s">
        <v>1488</v>
      </c>
      <c r="D842" s="22" t="s">
        <v>1508</v>
      </c>
      <c r="E842" s="22" t="s">
        <v>60</v>
      </c>
      <c r="F842" s="18">
        <v>59.0</v>
      </c>
      <c r="G842" s="18">
        <v>0.0</v>
      </c>
      <c r="H842" s="18">
        <v>21977.0</v>
      </c>
      <c r="I842" s="18">
        <v>0.0</v>
      </c>
      <c r="J842" s="18">
        <v>172.3258</v>
      </c>
      <c r="K842" s="18">
        <v>171.0771</v>
      </c>
      <c r="L842" s="18">
        <v>173.2085</v>
      </c>
      <c r="M842" s="18">
        <v>111.9212</v>
      </c>
      <c r="N842" s="18">
        <v>0.654215</v>
      </c>
      <c r="O842" s="18">
        <v>0.236864</v>
      </c>
      <c r="P842" s="18">
        <v>0.666667</v>
      </c>
      <c r="Q842" s="18">
        <v>0.97907</v>
      </c>
      <c r="R842" s="18">
        <v>1.850316</v>
      </c>
      <c r="S842" s="18">
        <v>3.207192</v>
      </c>
      <c r="T842" s="18">
        <v>0.4</v>
      </c>
      <c r="U842" s="18">
        <v>0.760439</v>
      </c>
      <c r="V842" s="18">
        <v>1.003585</v>
      </c>
      <c r="W842" s="18">
        <v>1.936746</v>
      </c>
      <c r="X842" s="18">
        <v>3.888828</v>
      </c>
      <c r="Y842" s="18">
        <v>3.639938</v>
      </c>
      <c r="Z842" s="18">
        <v>1.627258</v>
      </c>
      <c r="AA842" s="18">
        <v>3.195532</v>
      </c>
      <c r="AB842" s="18">
        <v>4.683389</v>
      </c>
      <c r="AC842" s="18">
        <v>7.726656</v>
      </c>
      <c r="AD842" s="18">
        <v>1.833333</v>
      </c>
      <c r="AE842" s="18">
        <v>2.093934</v>
      </c>
      <c r="AF842" s="18">
        <v>4.05217</v>
      </c>
      <c r="AG842" s="18">
        <v>1.66461</v>
      </c>
      <c r="AH842" s="18">
        <v>2.110728</v>
      </c>
      <c r="AI842" s="18">
        <v>3.093593</v>
      </c>
      <c r="AJ842" s="18">
        <v>4.970694</v>
      </c>
      <c r="AK842" s="18">
        <v>3.639938</v>
      </c>
      <c r="AL842" s="19" t="s">
        <v>58</v>
      </c>
      <c r="AM842" s="19"/>
      <c r="AN842" s="19"/>
      <c r="AO842" s="19"/>
      <c r="AP842" s="19"/>
      <c r="AQ842" s="19"/>
    </row>
    <row r="843" hidden="1">
      <c r="A843" s="22" t="s">
        <v>1496</v>
      </c>
      <c r="B843" s="22" t="s">
        <v>1512</v>
      </c>
      <c r="C843" s="22" t="s">
        <v>1488</v>
      </c>
      <c r="D843" s="22" t="s">
        <v>1508</v>
      </c>
      <c r="E843" s="20">
        <v>46300.0</v>
      </c>
      <c r="F843" s="18">
        <v>5.0</v>
      </c>
      <c r="G843" s="18">
        <v>0.0</v>
      </c>
      <c r="H843" s="18">
        <v>4955.0</v>
      </c>
      <c r="I843" s="18">
        <v>0.0</v>
      </c>
      <c r="J843" s="18">
        <v>36.58114</v>
      </c>
      <c r="K843" s="18">
        <v>38.63328</v>
      </c>
      <c r="L843" s="18">
        <v>40.37643</v>
      </c>
      <c r="M843" s="18">
        <v>25.47008</v>
      </c>
      <c r="N843" s="18">
        <v>0.659278</v>
      </c>
      <c r="O843" s="18">
        <v>0.292929</v>
      </c>
      <c r="P843" s="18">
        <v>1.857161</v>
      </c>
      <c r="Q843" s="18">
        <v>1.857161</v>
      </c>
      <c r="R843" s="18">
        <v>3.586891</v>
      </c>
      <c r="S843" s="18">
        <v>7.426218</v>
      </c>
      <c r="T843" s="18">
        <v>0.292929</v>
      </c>
      <c r="U843" s="18">
        <v>1.857161</v>
      </c>
      <c r="V843" s="18">
        <v>1.857161</v>
      </c>
      <c r="W843" s="18">
        <v>3.586891</v>
      </c>
      <c r="X843" s="18">
        <v>7.426218</v>
      </c>
      <c r="Y843" s="18">
        <v>7.726656</v>
      </c>
      <c r="Z843" s="18">
        <v>1.627258</v>
      </c>
      <c r="AA843" s="18">
        <v>3.195532</v>
      </c>
      <c r="AB843" s="18">
        <v>4.683389</v>
      </c>
      <c r="AC843" s="18">
        <v>7.726656</v>
      </c>
      <c r="AD843" s="18">
        <v>2.944754</v>
      </c>
      <c r="AE843" s="18">
        <v>3.348559</v>
      </c>
      <c r="AF843" s="18">
        <v>5.28871</v>
      </c>
      <c r="AG843" s="18">
        <v>7.726656</v>
      </c>
      <c r="AH843" s="18">
        <v>2.110728</v>
      </c>
      <c r="AI843" s="18">
        <v>3.093593</v>
      </c>
      <c r="AJ843" s="18">
        <v>4.970694</v>
      </c>
      <c r="AK843" s="18">
        <v>3.639938</v>
      </c>
      <c r="AL843" s="19" t="s">
        <v>58</v>
      </c>
      <c r="AM843" s="19"/>
      <c r="AN843" s="19"/>
      <c r="AO843" s="19"/>
      <c r="AP843" s="19"/>
      <c r="AQ843" s="19"/>
    </row>
    <row r="844" hidden="1">
      <c r="A844" s="22" t="s">
        <v>1498</v>
      </c>
      <c r="B844" s="22" t="s">
        <v>1513</v>
      </c>
      <c r="C844" s="22" t="s">
        <v>1488</v>
      </c>
      <c r="D844" s="22" t="s">
        <v>1508</v>
      </c>
      <c r="E844" s="22" t="s">
        <v>62</v>
      </c>
      <c r="F844" s="18">
        <v>6.0</v>
      </c>
      <c r="G844" s="18">
        <v>6.0</v>
      </c>
      <c r="H844" s="18">
        <v>1076.0</v>
      </c>
      <c r="I844" s="18">
        <v>1076.0</v>
      </c>
      <c r="J844" s="18">
        <v>0.0</v>
      </c>
      <c r="K844" s="18">
        <v>0.0</v>
      </c>
      <c r="L844" s="18">
        <v>0.0</v>
      </c>
      <c r="M844" s="18">
        <v>0.0</v>
      </c>
      <c r="N844" s="18">
        <v>0.0</v>
      </c>
      <c r="O844" s="18">
        <v>0.0</v>
      </c>
      <c r="P844" s="18">
        <v>0.0</v>
      </c>
      <c r="Q844" s="18">
        <v>0.0</v>
      </c>
      <c r="R844" s="18">
        <v>0.0</v>
      </c>
      <c r="S844" s="18">
        <v>0.0</v>
      </c>
      <c r="T844" s="18">
        <v>0.0</v>
      </c>
      <c r="U844" s="18">
        <v>0.0</v>
      </c>
      <c r="V844" s="18">
        <v>0.0</v>
      </c>
      <c r="W844" s="18">
        <v>0.0</v>
      </c>
      <c r="X844" s="18">
        <v>0.0</v>
      </c>
      <c r="Y844" s="18">
        <v>0.0</v>
      </c>
      <c r="Z844" s="18">
        <v>1.627258</v>
      </c>
      <c r="AA844" s="18">
        <v>3.195532</v>
      </c>
      <c r="AB844" s="18">
        <v>4.683389</v>
      </c>
      <c r="AC844" s="18">
        <v>7.726656</v>
      </c>
      <c r="AD844" s="18">
        <v>0.0</v>
      </c>
      <c r="AE844" s="18">
        <v>0.0</v>
      </c>
      <c r="AF844" s="18">
        <v>0.0</v>
      </c>
      <c r="AG844" s="18">
        <v>0.0</v>
      </c>
      <c r="AH844" s="18">
        <v>2.110728</v>
      </c>
      <c r="AI844" s="18">
        <v>3.093593</v>
      </c>
      <c r="AJ844" s="18">
        <v>4.970694</v>
      </c>
      <c r="AK844" s="18">
        <v>3.639938</v>
      </c>
      <c r="AL844" s="19" t="s">
        <v>58</v>
      </c>
      <c r="AM844" s="19"/>
      <c r="AN844" s="19"/>
      <c r="AO844" s="19"/>
      <c r="AP844" s="19"/>
      <c r="AQ844" s="19"/>
    </row>
    <row r="845" hidden="1">
      <c r="A845" s="22" t="s">
        <v>721</v>
      </c>
      <c r="B845" s="22" t="s">
        <v>742</v>
      </c>
      <c r="C845" s="22" t="s">
        <v>723</v>
      </c>
      <c r="D845" s="22" t="s">
        <v>743</v>
      </c>
      <c r="E845" s="17">
        <v>46310.0</v>
      </c>
      <c r="F845" s="18">
        <v>1.0</v>
      </c>
      <c r="G845" s="18">
        <v>0.0</v>
      </c>
      <c r="H845" s="18">
        <v>861.0</v>
      </c>
      <c r="I845" s="18">
        <v>0.0</v>
      </c>
      <c r="J845" s="18">
        <v>11.2788</v>
      </c>
      <c r="K845" s="18">
        <v>11.37102</v>
      </c>
      <c r="L845" s="18">
        <v>11.28747</v>
      </c>
      <c r="M845" s="18">
        <v>11.37102</v>
      </c>
      <c r="N845" s="18">
        <v>1.0</v>
      </c>
      <c r="O845" s="18">
        <v>11.37102</v>
      </c>
      <c r="P845" s="18">
        <v>11.37102</v>
      </c>
      <c r="Q845" s="18">
        <v>11.37102</v>
      </c>
      <c r="R845" s="18">
        <v>11.37102</v>
      </c>
      <c r="S845" s="18">
        <v>11.37102</v>
      </c>
      <c r="T845" s="18">
        <v>11.37102</v>
      </c>
      <c r="U845" s="18">
        <v>11.37102</v>
      </c>
      <c r="V845" s="18">
        <v>11.37102</v>
      </c>
      <c r="W845" s="18">
        <v>11.37102</v>
      </c>
      <c r="X845" s="18">
        <v>11.37102</v>
      </c>
      <c r="Y845" s="18">
        <v>11.37102</v>
      </c>
      <c r="Z845" s="18">
        <v>0.0</v>
      </c>
      <c r="AA845" s="18">
        <v>11.37102</v>
      </c>
      <c r="AB845" s="18">
        <v>0.874694</v>
      </c>
      <c r="AC845" s="18">
        <v>0.0</v>
      </c>
      <c r="AD845" s="18">
        <v>11.37102</v>
      </c>
      <c r="AE845" s="18">
        <v>19.37296</v>
      </c>
      <c r="AF845" s="18">
        <v>30.75842</v>
      </c>
      <c r="AG845" s="18">
        <v>27.69947</v>
      </c>
      <c r="AH845" s="18">
        <v>0.0</v>
      </c>
      <c r="AI845" s="18">
        <v>13.12956</v>
      </c>
      <c r="AJ845" s="18">
        <v>10.43906</v>
      </c>
      <c r="AK845" s="18">
        <v>2.707508</v>
      </c>
      <c r="AL845" s="19" t="s">
        <v>58</v>
      </c>
      <c r="AM845" s="19"/>
      <c r="AN845" s="19"/>
      <c r="AO845" s="19"/>
      <c r="AP845" s="19"/>
      <c r="AQ845" s="19"/>
    </row>
    <row r="846" hidden="1">
      <c r="A846" s="22" t="s">
        <v>727</v>
      </c>
      <c r="B846" s="22" t="s">
        <v>745</v>
      </c>
      <c r="C846" s="22" t="s">
        <v>723</v>
      </c>
      <c r="D846" s="22" t="s">
        <v>743</v>
      </c>
      <c r="E846" s="22" t="s">
        <v>75</v>
      </c>
      <c r="F846" s="18">
        <v>2.0</v>
      </c>
      <c r="G846" s="18">
        <v>0.0</v>
      </c>
      <c r="H846" s="18">
        <v>342.0</v>
      </c>
      <c r="I846" s="18">
        <v>0.0</v>
      </c>
      <c r="J846" s="18">
        <v>0.0</v>
      </c>
      <c r="K846" s="18">
        <v>0.0</v>
      </c>
      <c r="L846" s="18">
        <v>0.0</v>
      </c>
      <c r="M846" s="18">
        <v>0.0</v>
      </c>
      <c r="N846" s="18">
        <v>0.0</v>
      </c>
      <c r="O846" s="18">
        <v>0.0</v>
      </c>
      <c r="P846" s="18">
        <v>0.0</v>
      </c>
      <c r="Q846" s="18">
        <v>0.0</v>
      </c>
      <c r="R846" s="18">
        <v>0.0</v>
      </c>
      <c r="S846" s="18">
        <v>0.0</v>
      </c>
      <c r="T846" s="18">
        <v>0.0</v>
      </c>
      <c r="U846" s="18">
        <v>0.0</v>
      </c>
      <c r="V846" s="18">
        <v>0.0</v>
      </c>
      <c r="W846" s="18">
        <v>0.0</v>
      </c>
      <c r="X846" s="18">
        <v>0.0</v>
      </c>
      <c r="Y846" s="18">
        <v>0.0</v>
      </c>
      <c r="Z846" s="18">
        <v>0.0</v>
      </c>
      <c r="AA846" s="18">
        <v>11.37102</v>
      </c>
      <c r="AB846" s="18">
        <v>0.874694</v>
      </c>
      <c r="AC846" s="18">
        <v>0.0</v>
      </c>
      <c r="AD846" s="18">
        <v>7.687918</v>
      </c>
      <c r="AE846" s="18">
        <v>13.12956</v>
      </c>
      <c r="AF846" s="18">
        <v>13.47662</v>
      </c>
      <c r="AG846" s="18">
        <v>0.0</v>
      </c>
      <c r="AH846" s="18">
        <v>0.0</v>
      </c>
      <c r="AI846" s="18">
        <v>13.12956</v>
      </c>
      <c r="AJ846" s="18">
        <v>10.43906</v>
      </c>
      <c r="AK846" s="18">
        <v>2.707508</v>
      </c>
      <c r="AL846" s="19" t="s">
        <v>58</v>
      </c>
      <c r="AM846" s="19"/>
      <c r="AN846" s="19"/>
      <c r="AO846" s="19"/>
      <c r="AP846" s="19"/>
      <c r="AQ846" s="19"/>
    </row>
    <row r="847" hidden="1">
      <c r="A847" s="22" t="s">
        <v>729</v>
      </c>
      <c r="B847" s="22" t="s">
        <v>746</v>
      </c>
      <c r="C847" s="22" t="s">
        <v>723</v>
      </c>
      <c r="D847" s="22" t="s">
        <v>743</v>
      </c>
      <c r="E847" s="22" t="s">
        <v>60</v>
      </c>
      <c r="F847" s="18">
        <v>1.0</v>
      </c>
      <c r="G847" s="18">
        <v>0.0</v>
      </c>
      <c r="H847" s="18">
        <v>77.0</v>
      </c>
      <c r="I847" s="18">
        <v>0.0</v>
      </c>
      <c r="J847" s="18">
        <v>0.0</v>
      </c>
      <c r="K847" s="18">
        <v>0.0</v>
      </c>
      <c r="L847" s="18">
        <v>0.0</v>
      </c>
      <c r="M847" s="18">
        <v>0.0</v>
      </c>
      <c r="N847" s="18">
        <v>0.0</v>
      </c>
      <c r="O847" s="18">
        <v>0.0</v>
      </c>
      <c r="P847" s="18">
        <v>0.0</v>
      </c>
      <c r="Q847" s="18">
        <v>0.0</v>
      </c>
      <c r="R847" s="18">
        <v>0.0</v>
      </c>
      <c r="S847" s="18">
        <v>0.0</v>
      </c>
      <c r="T847" s="18">
        <v>0.0</v>
      </c>
      <c r="U847" s="18">
        <v>0.0</v>
      </c>
      <c r="V847" s="18">
        <v>0.0</v>
      </c>
      <c r="W847" s="18">
        <v>0.0</v>
      </c>
      <c r="X847" s="18">
        <v>0.0</v>
      </c>
      <c r="Y847" s="18">
        <v>0.0</v>
      </c>
      <c r="Z847" s="18">
        <v>0.0</v>
      </c>
      <c r="AA847" s="18">
        <v>11.37102</v>
      </c>
      <c r="AB847" s="18">
        <v>0.874694</v>
      </c>
      <c r="AC847" s="18">
        <v>0.0</v>
      </c>
      <c r="AD847" s="18">
        <v>7.669156</v>
      </c>
      <c r="AE847" s="18">
        <v>8.740533</v>
      </c>
      <c r="AF847" s="18">
        <v>11.28668</v>
      </c>
      <c r="AG847" s="18">
        <v>7.87404</v>
      </c>
      <c r="AH847" s="18">
        <v>0.0</v>
      </c>
      <c r="AI847" s="18">
        <v>13.12956</v>
      </c>
      <c r="AJ847" s="18">
        <v>10.43906</v>
      </c>
      <c r="AK847" s="18">
        <v>2.707508</v>
      </c>
      <c r="AL847" s="19" t="s">
        <v>58</v>
      </c>
      <c r="AM847" s="19"/>
      <c r="AN847" s="19"/>
      <c r="AO847" s="19"/>
      <c r="AP847" s="19"/>
      <c r="AQ847" s="19"/>
    </row>
    <row r="848" hidden="1">
      <c r="A848" s="22" t="s">
        <v>733</v>
      </c>
      <c r="B848" s="22" t="s">
        <v>747</v>
      </c>
      <c r="C848" s="22" t="s">
        <v>723</v>
      </c>
      <c r="D848" s="22" t="s">
        <v>743</v>
      </c>
      <c r="E848" s="22" t="s">
        <v>62</v>
      </c>
      <c r="F848" s="18">
        <v>0.0</v>
      </c>
      <c r="G848" s="18">
        <v>0.0</v>
      </c>
      <c r="H848" s="18">
        <v>0.0</v>
      </c>
      <c r="I848" s="18">
        <v>0.0</v>
      </c>
      <c r="J848" s="18">
        <v>0.0</v>
      </c>
      <c r="K848" s="18">
        <v>0.0</v>
      </c>
      <c r="L848" s="18">
        <v>0.0</v>
      </c>
      <c r="M848" s="18">
        <v>0.0</v>
      </c>
      <c r="N848" s="18">
        <v>0.0</v>
      </c>
      <c r="O848" s="18">
        <v>0.0</v>
      </c>
      <c r="P848" s="18">
        <v>0.0</v>
      </c>
      <c r="Q848" s="18">
        <v>0.0</v>
      </c>
      <c r="R848" s="18">
        <v>0.0</v>
      </c>
      <c r="S848" s="18">
        <v>0.0</v>
      </c>
      <c r="T848" s="18">
        <v>0.0</v>
      </c>
      <c r="U848" s="18">
        <v>0.0</v>
      </c>
      <c r="V848" s="18">
        <v>0.0</v>
      </c>
      <c r="W848" s="18">
        <v>0.0</v>
      </c>
      <c r="X848" s="18">
        <v>0.0</v>
      </c>
      <c r="Y848" s="18">
        <v>0.0</v>
      </c>
      <c r="Z848" s="18">
        <v>0.0</v>
      </c>
      <c r="AA848" s="18">
        <v>11.37102</v>
      </c>
      <c r="AB848" s="18">
        <v>0.874694</v>
      </c>
      <c r="AC848" s="18">
        <v>0.0</v>
      </c>
      <c r="AD848" s="18">
        <v>0.0</v>
      </c>
      <c r="AE848" s="18">
        <v>0.0</v>
      </c>
      <c r="AF848" s="18">
        <v>0.0</v>
      </c>
      <c r="AG848" s="18">
        <v>0.0</v>
      </c>
      <c r="AH848" s="18">
        <v>0.0</v>
      </c>
      <c r="AI848" s="18">
        <v>13.12956</v>
      </c>
      <c r="AJ848" s="18">
        <v>10.43906</v>
      </c>
      <c r="AK848" s="18">
        <v>2.707508</v>
      </c>
      <c r="AL848" s="19" t="s">
        <v>58</v>
      </c>
      <c r="AM848" s="19"/>
      <c r="AN848" s="19"/>
      <c r="AO848" s="19"/>
      <c r="AP848" s="19"/>
      <c r="AQ848" s="19"/>
    </row>
    <row r="849" hidden="1">
      <c r="A849" s="22" t="s">
        <v>1173</v>
      </c>
      <c r="B849" s="22" t="s">
        <v>1235</v>
      </c>
      <c r="C849" s="22" t="s">
        <v>1175</v>
      </c>
      <c r="D849" s="22" t="s">
        <v>1236</v>
      </c>
      <c r="E849" s="22" t="s">
        <v>88</v>
      </c>
      <c r="F849" s="18">
        <v>3.0</v>
      </c>
      <c r="G849" s="18">
        <v>0.0</v>
      </c>
      <c r="H849" s="18">
        <v>1717.0</v>
      </c>
      <c r="I849" s="18">
        <v>0.0</v>
      </c>
      <c r="J849" s="18">
        <v>29.30781</v>
      </c>
      <c r="K849" s="18">
        <v>29.38773</v>
      </c>
      <c r="L849" s="18">
        <v>28.32328</v>
      </c>
      <c r="M849" s="18">
        <v>29.38773</v>
      </c>
      <c r="N849" s="18">
        <v>1.0</v>
      </c>
      <c r="O849" s="18">
        <v>0.0</v>
      </c>
      <c r="P849" s="18">
        <v>0.0</v>
      </c>
      <c r="Q849" s="18">
        <v>0.0</v>
      </c>
      <c r="R849" s="18">
        <v>0.0</v>
      </c>
      <c r="S849" s="18">
        <v>29.38773</v>
      </c>
      <c r="T849" s="18">
        <v>29.38773</v>
      </c>
      <c r="U849" s="18">
        <v>29.38773</v>
      </c>
      <c r="V849" s="18">
        <v>29.38773</v>
      </c>
      <c r="W849" s="18">
        <v>29.38773</v>
      </c>
      <c r="X849" s="18">
        <v>29.38773</v>
      </c>
      <c r="Y849" s="18">
        <v>9.79591</v>
      </c>
      <c r="Z849" s="18">
        <v>2.408879</v>
      </c>
      <c r="AA849" s="18">
        <v>3.367018</v>
      </c>
      <c r="AB849" s="18">
        <v>5.646967</v>
      </c>
      <c r="AC849" s="18">
        <v>7.038181</v>
      </c>
      <c r="AD849" s="18">
        <v>0.0</v>
      </c>
      <c r="AE849" s="18">
        <v>20.84812</v>
      </c>
      <c r="AF849" s="18">
        <v>1.843325</v>
      </c>
      <c r="AG849" s="18">
        <v>0.275447</v>
      </c>
      <c r="AH849" s="18">
        <v>0.822472</v>
      </c>
      <c r="AI849" s="18">
        <v>2.340114</v>
      </c>
      <c r="AJ849" s="18">
        <v>3.508074</v>
      </c>
      <c r="AK849" s="18">
        <v>4.338341</v>
      </c>
      <c r="AL849" s="19" t="s">
        <v>58</v>
      </c>
      <c r="AM849" s="19"/>
      <c r="AN849" s="19"/>
      <c r="AO849" s="19"/>
      <c r="AP849" s="19"/>
      <c r="AQ849" s="19"/>
    </row>
    <row r="850" hidden="1">
      <c r="A850" s="22" t="s">
        <v>1177</v>
      </c>
      <c r="B850" s="22" t="s">
        <v>1237</v>
      </c>
      <c r="C850" s="22" t="s">
        <v>1175</v>
      </c>
      <c r="D850" s="22" t="s">
        <v>1236</v>
      </c>
      <c r="E850" s="17">
        <v>46310.0</v>
      </c>
      <c r="F850" s="18">
        <v>13.0</v>
      </c>
      <c r="G850" s="18">
        <v>0.0</v>
      </c>
      <c r="H850" s="18">
        <v>9061.0</v>
      </c>
      <c r="I850" s="18">
        <v>0.0</v>
      </c>
      <c r="J850" s="18">
        <v>139.4243</v>
      </c>
      <c r="K850" s="18">
        <v>133.5954</v>
      </c>
      <c r="L850" s="18">
        <v>126.8992</v>
      </c>
      <c r="M850" s="18">
        <v>82.09134</v>
      </c>
      <c r="N850" s="18">
        <v>0.614477</v>
      </c>
      <c r="O850" s="18">
        <v>3.944637</v>
      </c>
      <c r="P850" s="18">
        <v>3.944637</v>
      </c>
      <c r="Q850" s="18">
        <v>23.01757</v>
      </c>
      <c r="R850" s="18">
        <v>24.54186</v>
      </c>
      <c r="S850" s="18">
        <v>24.54186</v>
      </c>
      <c r="T850" s="18">
        <v>3.944637</v>
      </c>
      <c r="U850" s="18">
        <v>3.944637</v>
      </c>
      <c r="V850" s="18">
        <v>23.01757</v>
      </c>
      <c r="W850" s="18">
        <v>24.54186</v>
      </c>
      <c r="X850" s="18">
        <v>24.54186</v>
      </c>
      <c r="Y850" s="18">
        <v>33.39885</v>
      </c>
      <c r="Z850" s="18">
        <v>2.408879</v>
      </c>
      <c r="AA850" s="18">
        <v>3.367018</v>
      </c>
      <c r="AB850" s="18">
        <v>5.646967</v>
      </c>
      <c r="AC850" s="18">
        <v>7.038181</v>
      </c>
      <c r="AD850" s="18">
        <v>5.611754</v>
      </c>
      <c r="AE850" s="18">
        <v>6.325606</v>
      </c>
      <c r="AF850" s="18">
        <v>9.719525</v>
      </c>
      <c r="AG850" s="18">
        <v>9.03104</v>
      </c>
      <c r="AH850" s="18">
        <v>0.822472</v>
      </c>
      <c r="AI850" s="18">
        <v>2.340114</v>
      </c>
      <c r="AJ850" s="18">
        <v>3.508074</v>
      </c>
      <c r="AK850" s="18">
        <v>4.338341</v>
      </c>
      <c r="AL850" s="19" t="s">
        <v>58</v>
      </c>
      <c r="AM850" s="19"/>
      <c r="AN850" s="19"/>
      <c r="AO850" s="19"/>
      <c r="AP850" s="19"/>
      <c r="AQ850" s="19"/>
    </row>
    <row r="851" hidden="1">
      <c r="A851" s="22" t="s">
        <v>1179</v>
      </c>
      <c r="B851" s="22" t="s">
        <v>1238</v>
      </c>
      <c r="C851" s="22" t="s">
        <v>1175</v>
      </c>
      <c r="D851" s="22" t="s">
        <v>1236</v>
      </c>
      <c r="E851" s="22" t="s">
        <v>72</v>
      </c>
      <c r="F851" s="18">
        <v>25.0</v>
      </c>
      <c r="G851" s="18">
        <v>0.0</v>
      </c>
      <c r="H851" s="18">
        <v>7246.0</v>
      </c>
      <c r="I851" s="18">
        <v>0.0</v>
      </c>
      <c r="J851" s="18">
        <v>69.36016</v>
      </c>
      <c r="K851" s="18">
        <v>63.18386</v>
      </c>
      <c r="L851" s="18">
        <v>66.41472</v>
      </c>
      <c r="M851" s="18">
        <v>25.81667</v>
      </c>
      <c r="N851" s="18">
        <v>0.408596</v>
      </c>
      <c r="O851" s="18">
        <v>1.0</v>
      </c>
      <c r="P851" s="18">
        <v>8.256158</v>
      </c>
      <c r="Q851" s="18">
        <v>8.256158</v>
      </c>
      <c r="R851" s="18">
        <v>10.42698</v>
      </c>
      <c r="S851" s="18">
        <v>17.68405</v>
      </c>
      <c r="T851" s="18">
        <v>1.0</v>
      </c>
      <c r="U851" s="18">
        <v>8.256158</v>
      </c>
      <c r="V851" s="18">
        <v>8.256158</v>
      </c>
      <c r="W851" s="18">
        <v>10.42698</v>
      </c>
      <c r="X851" s="18">
        <v>17.68405</v>
      </c>
      <c r="Y851" s="18">
        <v>12.63677</v>
      </c>
      <c r="Z851" s="18">
        <v>2.408879</v>
      </c>
      <c r="AA851" s="18">
        <v>3.367018</v>
      </c>
      <c r="AB851" s="18">
        <v>5.646967</v>
      </c>
      <c r="AC851" s="18">
        <v>7.038181</v>
      </c>
      <c r="AD851" s="18">
        <v>5.622099</v>
      </c>
      <c r="AE851" s="18">
        <v>5.646151</v>
      </c>
      <c r="AF851" s="18">
        <v>6.762857</v>
      </c>
      <c r="AG851" s="18">
        <v>6.74817</v>
      </c>
      <c r="AH851" s="18">
        <v>0.822472</v>
      </c>
      <c r="AI851" s="18">
        <v>2.340114</v>
      </c>
      <c r="AJ851" s="18">
        <v>3.508074</v>
      </c>
      <c r="AK851" s="18">
        <v>4.338341</v>
      </c>
      <c r="AL851" s="19" t="s">
        <v>58</v>
      </c>
      <c r="AM851" s="19"/>
      <c r="AN851" s="19"/>
      <c r="AO851" s="19"/>
      <c r="AP851" s="19"/>
      <c r="AQ851" s="19"/>
    </row>
    <row r="852" hidden="1">
      <c r="A852" s="22" t="s">
        <v>1181</v>
      </c>
      <c r="B852" s="22" t="s">
        <v>1239</v>
      </c>
      <c r="C852" s="22" t="s">
        <v>1175</v>
      </c>
      <c r="D852" s="22" t="s">
        <v>1236</v>
      </c>
      <c r="E852" s="22" t="s">
        <v>75</v>
      </c>
      <c r="F852" s="18">
        <v>16.0</v>
      </c>
      <c r="G852" s="18">
        <v>0.0</v>
      </c>
      <c r="H852" s="18">
        <v>6007.0</v>
      </c>
      <c r="I852" s="18">
        <v>0.0</v>
      </c>
      <c r="J852" s="18">
        <v>64.15954</v>
      </c>
      <c r="K852" s="18">
        <v>63.34363</v>
      </c>
      <c r="L852" s="18">
        <v>60.88346</v>
      </c>
      <c r="M852" s="18">
        <v>36.44802</v>
      </c>
      <c r="N852" s="18">
        <v>0.575401</v>
      </c>
      <c r="O852" s="18">
        <v>0.7</v>
      </c>
      <c r="P852" s="18">
        <v>0.951067</v>
      </c>
      <c r="Q852" s="18">
        <v>2.708493</v>
      </c>
      <c r="R852" s="18">
        <v>4.499435</v>
      </c>
      <c r="S852" s="18">
        <v>8.652758</v>
      </c>
      <c r="T852" s="18">
        <v>0.7</v>
      </c>
      <c r="U852" s="18">
        <v>0.951067</v>
      </c>
      <c r="V852" s="18">
        <v>2.708493</v>
      </c>
      <c r="W852" s="18">
        <v>4.499435</v>
      </c>
      <c r="X852" s="18">
        <v>8.652758</v>
      </c>
      <c r="Y852" s="18">
        <v>7.038181</v>
      </c>
      <c r="Z852" s="18">
        <v>2.408879</v>
      </c>
      <c r="AA852" s="18">
        <v>3.367018</v>
      </c>
      <c r="AB852" s="18">
        <v>5.646967</v>
      </c>
      <c r="AC852" s="18">
        <v>7.038181</v>
      </c>
      <c r="AD852" s="18">
        <v>2.708493</v>
      </c>
      <c r="AE852" s="18">
        <v>2.733229</v>
      </c>
      <c r="AF852" s="18">
        <v>4.678482</v>
      </c>
      <c r="AG852" s="18">
        <v>5.620519</v>
      </c>
      <c r="AH852" s="18">
        <v>0.822472</v>
      </c>
      <c r="AI852" s="18">
        <v>2.340114</v>
      </c>
      <c r="AJ852" s="18">
        <v>3.508074</v>
      </c>
      <c r="AK852" s="18">
        <v>4.338341</v>
      </c>
      <c r="AL852" s="19" t="s">
        <v>58</v>
      </c>
      <c r="AM852" s="19"/>
      <c r="AN852" s="19"/>
      <c r="AO852" s="19"/>
      <c r="AP852" s="19"/>
      <c r="AQ852" s="19"/>
    </row>
    <row r="853" hidden="1">
      <c r="A853" s="22" t="s">
        <v>1183</v>
      </c>
      <c r="B853" s="22" t="s">
        <v>1240</v>
      </c>
      <c r="C853" s="22" t="s">
        <v>1175</v>
      </c>
      <c r="D853" s="22" t="s">
        <v>1236</v>
      </c>
      <c r="E853" s="22" t="s">
        <v>60</v>
      </c>
      <c r="F853" s="18">
        <v>63.0</v>
      </c>
      <c r="G853" s="18">
        <v>2.0</v>
      </c>
      <c r="H853" s="18">
        <v>17863.0</v>
      </c>
      <c r="I853" s="18">
        <v>120.0</v>
      </c>
      <c r="J853" s="18">
        <v>166.2792</v>
      </c>
      <c r="K853" s="18">
        <v>158.4697</v>
      </c>
      <c r="L853" s="18">
        <v>146.2597</v>
      </c>
      <c r="M853" s="18">
        <v>81.9565</v>
      </c>
      <c r="N853" s="18">
        <v>0.517175</v>
      </c>
      <c r="O853" s="18">
        <v>0.6</v>
      </c>
      <c r="P853" s="18">
        <v>1.069048</v>
      </c>
      <c r="Q853" s="18">
        <v>1.68034</v>
      </c>
      <c r="R853" s="18">
        <v>2.466659</v>
      </c>
      <c r="S853" s="18">
        <v>3.702925</v>
      </c>
      <c r="T853" s="18">
        <v>0.881338</v>
      </c>
      <c r="U853" s="18">
        <v>1.069048</v>
      </c>
      <c r="V853" s="18">
        <v>1.733333</v>
      </c>
      <c r="W853" s="18">
        <v>2.501902</v>
      </c>
      <c r="X853" s="18">
        <v>3.702925</v>
      </c>
      <c r="Y853" s="18">
        <v>3.521549</v>
      </c>
      <c r="Z853" s="18">
        <v>2.408879</v>
      </c>
      <c r="AA853" s="18">
        <v>3.367018</v>
      </c>
      <c r="AB853" s="18">
        <v>5.646967</v>
      </c>
      <c r="AC853" s="18">
        <v>7.038181</v>
      </c>
      <c r="AD853" s="18">
        <v>0.963542</v>
      </c>
      <c r="AE853" s="18">
        <v>1.038964</v>
      </c>
      <c r="AF853" s="18">
        <v>1.928436</v>
      </c>
      <c r="AG853" s="18">
        <v>2.805134</v>
      </c>
      <c r="AH853" s="18">
        <v>0.822472</v>
      </c>
      <c r="AI853" s="18">
        <v>2.340114</v>
      </c>
      <c r="AJ853" s="18">
        <v>3.508074</v>
      </c>
      <c r="AK853" s="18">
        <v>4.338341</v>
      </c>
      <c r="AL853" s="19" t="s">
        <v>58</v>
      </c>
      <c r="AM853" s="19"/>
      <c r="AN853" s="19"/>
      <c r="AO853" s="19"/>
      <c r="AP853" s="19"/>
      <c r="AQ853" s="19"/>
    </row>
    <row r="854" hidden="1">
      <c r="A854" s="22" t="s">
        <v>1185</v>
      </c>
      <c r="B854" s="22" t="s">
        <v>1241</v>
      </c>
      <c r="C854" s="22" t="s">
        <v>1175</v>
      </c>
      <c r="D854" s="22" t="s">
        <v>1236</v>
      </c>
      <c r="E854" s="20">
        <v>46300.0</v>
      </c>
      <c r="F854" s="18">
        <v>14.0</v>
      </c>
      <c r="G854" s="18">
        <v>0.0</v>
      </c>
      <c r="H854" s="18">
        <v>4273.0</v>
      </c>
      <c r="I854" s="18">
        <v>0.0</v>
      </c>
      <c r="J854" s="18">
        <v>51.10219</v>
      </c>
      <c r="K854" s="18">
        <v>54.59979</v>
      </c>
      <c r="L854" s="18">
        <v>57.14197</v>
      </c>
      <c r="M854" s="18">
        <v>33.88841</v>
      </c>
      <c r="N854" s="18">
        <v>0.620669</v>
      </c>
      <c r="O854" s="18">
        <v>0.0</v>
      </c>
      <c r="P854" s="18">
        <v>0.0</v>
      </c>
      <c r="Q854" s="18">
        <v>0.0</v>
      </c>
      <c r="R854" s="18">
        <v>2.664496</v>
      </c>
      <c r="S854" s="18">
        <v>10.21644</v>
      </c>
      <c r="T854" s="18">
        <v>2.286111</v>
      </c>
      <c r="U854" s="18">
        <v>2.664496</v>
      </c>
      <c r="V854" s="18">
        <v>2.664496</v>
      </c>
      <c r="W854" s="18">
        <v>10.21644</v>
      </c>
      <c r="X854" s="18">
        <v>12.75699</v>
      </c>
      <c r="Y854" s="18">
        <v>6.066643</v>
      </c>
      <c r="Z854" s="18">
        <v>2.408879</v>
      </c>
      <c r="AA854" s="18">
        <v>3.367018</v>
      </c>
      <c r="AB854" s="18">
        <v>5.646967</v>
      </c>
      <c r="AC854" s="18">
        <v>7.038181</v>
      </c>
      <c r="AD854" s="18">
        <v>2.286111</v>
      </c>
      <c r="AE854" s="18">
        <v>9.349282</v>
      </c>
      <c r="AF854" s="18">
        <v>10.19788</v>
      </c>
      <c r="AG854" s="18">
        <v>6.066643</v>
      </c>
      <c r="AH854" s="18">
        <v>0.822472</v>
      </c>
      <c r="AI854" s="18">
        <v>2.340114</v>
      </c>
      <c r="AJ854" s="18">
        <v>3.508074</v>
      </c>
      <c r="AK854" s="18">
        <v>4.338341</v>
      </c>
      <c r="AL854" s="19" t="s">
        <v>58</v>
      </c>
      <c r="AM854" s="19"/>
      <c r="AN854" s="19"/>
      <c r="AO854" s="19"/>
      <c r="AP854" s="19"/>
      <c r="AQ854" s="19"/>
    </row>
    <row r="855" hidden="1">
      <c r="A855" s="22" t="s">
        <v>1187</v>
      </c>
      <c r="B855" s="22" t="s">
        <v>1242</v>
      </c>
      <c r="C855" s="22" t="s">
        <v>1175</v>
      </c>
      <c r="D855" s="22" t="s">
        <v>1236</v>
      </c>
      <c r="E855" s="22" t="s">
        <v>62</v>
      </c>
      <c r="F855" s="18">
        <v>13.0</v>
      </c>
      <c r="G855" s="18">
        <v>13.0</v>
      </c>
      <c r="H855" s="18">
        <v>507.0</v>
      </c>
      <c r="I855" s="18">
        <v>507.0</v>
      </c>
      <c r="J855" s="18">
        <v>0.0</v>
      </c>
      <c r="K855" s="18">
        <v>0.0</v>
      </c>
      <c r="L855" s="18">
        <v>0.0</v>
      </c>
      <c r="M855" s="18">
        <v>0.0</v>
      </c>
      <c r="N855" s="18">
        <v>0.0</v>
      </c>
      <c r="O855" s="18">
        <v>0.0</v>
      </c>
      <c r="P855" s="18">
        <v>0.0</v>
      </c>
      <c r="Q855" s="18">
        <v>0.0</v>
      </c>
      <c r="R855" s="18">
        <v>0.0</v>
      </c>
      <c r="S855" s="18">
        <v>0.0</v>
      </c>
      <c r="T855" s="18">
        <v>0.0</v>
      </c>
      <c r="U855" s="18">
        <v>0.0</v>
      </c>
      <c r="V855" s="18">
        <v>0.0</v>
      </c>
      <c r="W855" s="18">
        <v>0.0</v>
      </c>
      <c r="X855" s="18">
        <v>0.0</v>
      </c>
      <c r="Y855" s="18">
        <v>0.0</v>
      </c>
      <c r="Z855" s="18">
        <v>2.408879</v>
      </c>
      <c r="AA855" s="18">
        <v>3.367018</v>
      </c>
      <c r="AB855" s="18">
        <v>5.646967</v>
      </c>
      <c r="AC855" s="18">
        <v>7.038181</v>
      </c>
      <c r="AD855" s="18">
        <v>0.0</v>
      </c>
      <c r="AE855" s="18">
        <v>0.0</v>
      </c>
      <c r="AF855" s="18">
        <v>0.0</v>
      </c>
      <c r="AG855" s="18">
        <v>0.0</v>
      </c>
      <c r="AH855" s="18">
        <v>0.822472</v>
      </c>
      <c r="AI855" s="18">
        <v>2.340114</v>
      </c>
      <c r="AJ855" s="18">
        <v>3.508074</v>
      </c>
      <c r="AK855" s="18">
        <v>4.338341</v>
      </c>
      <c r="AL855" s="19" t="s">
        <v>58</v>
      </c>
      <c r="AM855" s="19"/>
      <c r="AN855" s="19"/>
      <c r="AO855" s="19"/>
      <c r="AP855" s="19"/>
      <c r="AQ855" s="19"/>
    </row>
    <row r="856" hidden="1">
      <c r="A856" s="22" t="s">
        <v>963</v>
      </c>
      <c r="B856" s="22" t="s">
        <v>989</v>
      </c>
      <c r="C856" s="22" t="s">
        <v>961</v>
      </c>
      <c r="D856" s="22" t="s">
        <v>988</v>
      </c>
      <c r="E856" s="17">
        <v>46310.0</v>
      </c>
      <c r="F856" s="18">
        <v>1.0</v>
      </c>
      <c r="G856" s="18">
        <v>0.0</v>
      </c>
      <c r="H856" s="18">
        <v>37.0</v>
      </c>
      <c r="I856" s="18">
        <v>0.0</v>
      </c>
      <c r="J856" s="18">
        <v>0.0</v>
      </c>
      <c r="K856" s="18">
        <v>0.0</v>
      </c>
      <c r="L856" s="18">
        <v>0.0</v>
      </c>
      <c r="M856" s="18">
        <v>0.0</v>
      </c>
      <c r="N856" s="18">
        <v>0.0</v>
      </c>
      <c r="O856" s="18">
        <v>0.0</v>
      </c>
      <c r="P856" s="18">
        <v>0.0</v>
      </c>
      <c r="Q856" s="18">
        <v>0.0</v>
      </c>
      <c r="R856" s="18">
        <v>0.0</v>
      </c>
      <c r="S856" s="18">
        <v>0.0</v>
      </c>
      <c r="T856" s="18">
        <v>0.0</v>
      </c>
      <c r="U856" s="18">
        <v>0.0</v>
      </c>
      <c r="V856" s="18">
        <v>0.0</v>
      </c>
      <c r="W856" s="18">
        <v>0.0</v>
      </c>
      <c r="X856" s="18">
        <v>0.0</v>
      </c>
      <c r="Y856" s="18">
        <v>0.0</v>
      </c>
      <c r="Z856" s="18">
        <v>0.0</v>
      </c>
      <c r="AA856" s="18">
        <v>23.77791</v>
      </c>
      <c r="AB856" s="18">
        <v>10.35014</v>
      </c>
      <c r="AC856" s="18">
        <v>0.0</v>
      </c>
      <c r="AD856" s="18">
        <v>54.02756</v>
      </c>
      <c r="AE856" s="18">
        <v>76.20304</v>
      </c>
      <c r="AF856" s="18">
        <v>124.2927</v>
      </c>
      <c r="AG856" s="18">
        <v>89.10962</v>
      </c>
      <c r="AH856" s="18">
        <v>0.0</v>
      </c>
      <c r="AI856" s="18">
        <v>69.54731</v>
      </c>
      <c r="AJ856" s="18">
        <v>66.56563</v>
      </c>
      <c r="AK856" s="18">
        <v>50.68415</v>
      </c>
      <c r="AL856" s="19" t="s">
        <v>58</v>
      </c>
      <c r="AM856" s="19"/>
      <c r="AN856" s="19"/>
      <c r="AO856" s="19"/>
      <c r="AP856" s="19"/>
      <c r="AQ856" s="19"/>
    </row>
    <row r="857" hidden="1">
      <c r="A857" s="22" t="s">
        <v>965</v>
      </c>
      <c r="B857" s="22" t="s">
        <v>990</v>
      </c>
      <c r="C857" s="22" t="s">
        <v>961</v>
      </c>
      <c r="D857" s="22" t="s">
        <v>988</v>
      </c>
      <c r="E857" s="22" t="s">
        <v>72</v>
      </c>
      <c r="F857" s="18">
        <v>4.0</v>
      </c>
      <c r="G857" s="18">
        <v>0.0</v>
      </c>
      <c r="H857" s="18">
        <v>210.0</v>
      </c>
      <c r="I857" s="18">
        <v>0.0</v>
      </c>
      <c r="J857" s="18">
        <v>35.00771</v>
      </c>
      <c r="K857" s="18">
        <v>42.54179</v>
      </c>
      <c r="L857" s="18">
        <v>42.07483</v>
      </c>
      <c r="M857" s="18">
        <v>22.16895</v>
      </c>
      <c r="N857" s="18">
        <v>0.52111</v>
      </c>
      <c r="O857" s="18">
        <v>0.0</v>
      </c>
      <c r="P857" s="18">
        <v>0.0</v>
      </c>
      <c r="Q857" s="18">
        <v>0.0</v>
      </c>
      <c r="R857" s="18">
        <v>20.37284</v>
      </c>
      <c r="S857" s="18">
        <v>20.37284</v>
      </c>
      <c r="T857" s="18">
        <v>20.37284</v>
      </c>
      <c r="U857" s="18">
        <v>20.37284</v>
      </c>
      <c r="V857" s="18">
        <v>20.37284</v>
      </c>
      <c r="W857" s="18">
        <v>22.16895</v>
      </c>
      <c r="X857" s="18">
        <v>22.16895</v>
      </c>
      <c r="Y857" s="18">
        <v>10.63545</v>
      </c>
      <c r="Z857" s="18">
        <v>0.0</v>
      </c>
      <c r="AA857" s="18">
        <v>23.77791</v>
      </c>
      <c r="AB857" s="18">
        <v>10.35014</v>
      </c>
      <c r="AC857" s="18">
        <v>0.0</v>
      </c>
      <c r="AD857" s="18">
        <v>23.98184</v>
      </c>
      <c r="AE857" s="18">
        <v>41.68665</v>
      </c>
      <c r="AF857" s="18">
        <v>41.28899</v>
      </c>
      <c r="AG857" s="18">
        <v>50.68415</v>
      </c>
      <c r="AH857" s="18">
        <v>0.0</v>
      </c>
      <c r="AI857" s="18">
        <v>69.54731</v>
      </c>
      <c r="AJ857" s="18">
        <v>66.56563</v>
      </c>
      <c r="AK857" s="18">
        <v>50.68415</v>
      </c>
      <c r="AL857" s="19" t="s">
        <v>58</v>
      </c>
      <c r="AM857" s="19"/>
      <c r="AN857" s="19"/>
      <c r="AO857" s="19"/>
      <c r="AP857" s="19"/>
      <c r="AQ857" s="19"/>
    </row>
    <row r="858" hidden="1">
      <c r="A858" s="22" t="s">
        <v>977</v>
      </c>
      <c r="B858" s="22" t="s">
        <v>991</v>
      </c>
      <c r="C858" s="22" t="s">
        <v>961</v>
      </c>
      <c r="D858" s="22" t="s">
        <v>988</v>
      </c>
      <c r="E858" s="22" t="s">
        <v>75</v>
      </c>
      <c r="F858" s="18">
        <v>0.0</v>
      </c>
      <c r="G858" s="18">
        <v>0.0</v>
      </c>
      <c r="H858" s="18">
        <v>0.0</v>
      </c>
      <c r="I858" s="18">
        <v>0.0</v>
      </c>
      <c r="J858" s="18">
        <v>0.0</v>
      </c>
      <c r="K858" s="18">
        <v>0.0</v>
      </c>
      <c r="L858" s="18">
        <v>0.0</v>
      </c>
      <c r="M858" s="18">
        <v>0.0</v>
      </c>
      <c r="N858" s="18">
        <v>0.0</v>
      </c>
      <c r="O858" s="18">
        <v>0.0</v>
      </c>
      <c r="P858" s="18">
        <v>0.0</v>
      </c>
      <c r="Q858" s="18">
        <v>0.0</v>
      </c>
      <c r="R858" s="18">
        <v>0.0</v>
      </c>
      <c r="S858" s="18">
        <v>0.0</v>
      </c>
      <c r="T858" s="18">
        <v>0.0</v>
      </c>
      <c r="U858" s="18">
        <v>0.0</v>
      </c>
      <c r="V858" s="18">
        <v>0.0</v>
      </c>
      <c r="W858" s="18">
        <v>0.0</v>
      </c>
      <c r="X858" s="18">
        <v>0.0</v>
      </c>
      <c r="Y858" s="18">
        <v>0.0</v>
      </c>
      <c r="Z858" s="18">
        <v>0.0</v>
      </c>
      <c r="AA858" s="18">
        <v>23.77791</v>
      </c>
      <c r="AB858" s="18">
        <v>10.35014</v>
      </c>
      <c r="AC858" s="18">
        <v>0.0</v>
      </c>
      <c r="AD858" s="18">
        <v>9.256847</v>
      </c>
      <c r="AE858" s="18">
        <v>11.22603</v>
      </c>
      <c r="AF858" s="18">
        <v>28.42041</v>
      </c>
      <c r="AG858" s="18">
        <v>0.0</v>
      </c>
      <c r="AH858" s="18">
        <v>0.0</v>
      </c>
      <c r="AI858" s="18">
        <v>69.54731</v>
      </c>
      <c r="AJ858" s="18">
        <v>66.56563</v>
      </c>
      <c r="AK858" s="18">
        <v>50.68415</v>
      </c>
      <c r="AL858" s="19" t="s">
        <v>58</v>
      </c>
      <c r="AM858" s="19"/>
      <c r="AN858" s="19"/>
      <c r="AO858" s="19"/>
      <c r="AP858" s="19"/>
      <c r="AQ858" s="19"/>
    </row>
    <row r="859" hidden="1">
      <c r="A859" s="22" t="s">
        <v>979</v>
      </c>
      <c r="B859" s="22" t="s">
        <v>992</v>
      </c>
      <c r="C859" s="22" t="s">
        <v>961</v>
      </c>
      <c r="D859" s="22" t="s">
        <v>988</v>
      </c>
      <c r="E859" s="22" t="s">
        <v>60</v>
      </c>
      <c r="F859" s="18">
        <v>0.0</v>
      </c>
      <c r="G859" s="18">
        <v>0.0</v>
      </c>
      <c r="H859" s="18">
        <v>0.0</v>
      </c>
      <c r="I859" s="18">
        <v>0.0</v>
      </c>
      <c r="J859" s="18">
        <v>0.0</v>
      </c>
      <c r="K859" s="18">
        <v>0.0</v>
      </c>
      <c r="L859" s="18">
        <v>0.830332</v>
      </c>
      <c r="M859" s="18">
        <v>0.0</v>
      </c>
      <c r="N859" s="18">
        <v>0.0</v>
      </c>
      <c r="O859" s="18">
        <v>0.0</v>
      </c>
      <c r="P859" s="18">
        <v>0.0</v>
      </c>
      <c r="Q859" s="18">
        <v>0.0</v>
      </c>
      <c r="R859" s="18">
        <v>0.0</v>
      </c>
      <c r="S859" s="18">
        <v>0.0</v>
      </c>
      <c r="T859" s="18">
        <v>0.0</v>
      </c>
      <c r="U859" s="18">
        <v>0.0</v>
      </c>
      <c r="V859" s="18">
        <v>0.0</v>
      </c>
      <c r="W859" s="18">
        <v>0.0</v>
      </c>
      <c r="X859" s="18">
        <v>0.0</v>
      </c>
      <c r="Y859" s="18">
        <v>0.0</v>
      </c>
      <c r="Z859" s="18">
        <v>0.0</v>
      </c>
      <c r="AA859" s="18">
        <v>23.77791</v>
      </c>
      <c r="AB859" s="18">
        <v>10.35014</v>
      </c>
      <c r="AC859" s="18">
        <v>0.0</v>
      </c>
      <c r="AD859" s="18">
        <v>6.574108</v>
      </c>
      <c r="AE859" s="18">
        <v>7.65119</v>
      </c>
      <c r="AF859" s="18">
        <v>43.88565</v>
      </c>
      <c r="AG859" s="18">
        <v>5.361398</v>
      </c>
      <c r="AH859" s="18">
        <v>0.0</v>
      </c>
      <c r="AI859" s="18">
        <v>69.54731</v>
      </c>
      <c r="AJ859" s="18">
        <v>66.56563</v>
      </c>
      <c r="AK859" s="18">
        <v>50.68415</v>
      </c>
      <c r="AL859" s="19" t="s">
        <v>58</v>
      </c>
      <c r="AM859" s="19"/>
      <c r="AN859" s="19"/>
      <c r="AO859" s="19"/>
      <c r="AP859" s="19"/>
      <c r="AQ859" s="19"/>
    </row>
    <row r="860" hidden="1">
      <c r="A860" s="22" t="s">
        <v>967</v>
      </c>
      <c r="B860" s="22" t="s">
        <v>993</v>
      </c>
      <c r="C860" s="22" t="s">
        <v>961</v>
      </c>
      <c r="D860" s="22" t="s">
        <v>988</v>
      </c>
      <c r="E860" s="20">
        <v>46300.0</v>
      </c>
      <c r="F860" s="18">
        <v>6.0</v>
      </c>
      <c r="G860" s="18">
        <v>0.0</v>
      </c>
      <c r="H860" s="18">
        <v>4351.0</v>
      </c>
      <c r="I860" s="18">
        <v>0.0</v>
      </c>
      <c r="J860" s="18">
        <v>535.8607</v>
      </c>
      <c r="K860" s="18">
        <v>506.0155</v>
      </c>
      <c r="L860" s="18">
        <v>515.533</v>
      </c>
      <c r="M860" s="18">
        <v>436.6664</v>
      </c>
      <c r="N860" s="18">
        <v>0.862951</v>
      </c>
      <c r="O860" s="18">
        <v>5.194185</v>
      </c>
      <c r="P860" s="18">
        <v>11.46159</v>
      </c>
      <c r="Q860" s="18">
        <v>11.46159</v>
      </c>
      <c r="R860" s="18">
        <v>28.91546</v>
      </c>
      <c r="S860" s="18">
        <v>152.5049</v>
      </c>
      <c r="T860" s="18">
        <v>5.194185</v>
      </c>
      <c r="U860" s="18">
        <v>11.46159</v>
      </c>
      <c r="V860" s="18">
        <v>11.46159</v>
      </c>
      <c r="W860" s="18">
        <v>28.91546</v>
      </c>
      <c r="X860" s="18">
        <v>152.5049</v>
      </c>
      <c r="Y860" s="18">
        <v>84.33592</v>
      </c>
      <c r="Z860" s="18">
        <v>0.0</v>
      </c>
      <c r="AA860" s="18">
        <v>23.77791</v>
      </c>
      <c r="AB860" s="18">
        <v>10.35014</v>
      </c>
      <c r="AC860" s="18">
        <v>0.0</v>
      </c>
      <c r="AD860" s="18">
        <v>63.04186</v>
      </c>
      <c r="AE860" s="18">
        <v>65.3816</v>
      </c>
      <c r="AF860" s="18">
        <v>146.9175</v>
      </c>
      <c r="AG860" s="18">
        <v>84.33592</v>
      </c>
      <c r="AH860" s="18">
        <v>0.0</v>
      </c>
      <c r="AI860" s="18">
        <v>69.54731</v>
      </c>
      <c r="AJ860" s="18">
        <v>66.56563</v>
      </c>
      <c r="AK860" s="18">
        <v>50.68415</v>
      </c>
      <c r="AL860" s="19" t="s">
        <v>58</v>
      </c>
      <c r="AM860" s="19"/>
      <c r="AN860" s="19"/>
      <c r="AO860" s="19"/>
      <c r="AP860" s="19"/>
      <c r="AQ860" s="19"/>
    </row>
    <row r="861" hidden="1">
      <c r="A861" s="22" t="s">
        <v>969</v>
      </c>
      <c r="B861" s="22" t="s">
        <v>994</v>
      </c>
      <c r="C861" s="22" t="s">
        <v>961</v>
      </c>
      <c r="D861" s="22" t="s">
        <v>988</v>
      </c>
      <c r="E861" s="22" t="s">
        <v>62</v>
      </c>
      <c r="F861" s="18">
        <v>1.0</v>
      </c>
      <c r="G861" s="18">
        <v>1.0</v>
      </c>
      <c r="H861" s="18">
        <v>65.0</v>
      </c>
      <c r="I861" s="18">
        <v>65.0</v>
      </c>
      <c r="J861" s="18">
        <v>0.0</v>
      </c>
      <c r="K861" s="18">
        <v>0.0</v>
      </c>
      <c r="L861" s="18">
        <v>0.0</v>
      </c>
      <c r="M861" s="18">
        <v>0.0</v>
      </c>
      <c r="N861" s="18">
        <v>0.0</v>
      </c>
      <c r="O861" s="18">
        <v>0.0</v>
      </c>
      <c r="P861" s="18">
        <v>0.0</v>
      </c>
      <c r="Q861" s="18">
        <v>0.0</v>
      </c>
      <c r="R861" s="18">
        <v>0.0</v>
      </c>
      <c r="S861" s="18">
        <v>0.0</v>
      </c>
      <c r="T861" s="18">
        <v>0.0</v>
      </c>
      <c r="U861" s="18">
        <v>0.0</v>
      </c>
      <c r="V861" s="18">
        <v>0.0</v>
      </c>
      <c r="W861" s="18">
        <v>0.0</v>
      </c>
      <c r="X861" s="18">
        <v>0.0</v>
      </c>
      <c r="Y861" s="18">
        <v>0.0</v>
      </c>
      <c r="Z861" s="18">
        <v>0.0</v>
      </c>
      <c r="AA861" s="18">
        <v>23.77791</v>
      </c>
      <c r="AB861" s="18">
        <v>10.35014</v>
      </c>
      <c r="AC861" s="18">
        <v>0.0</v>
      </c>
      <c r="AD861" s="18">
        <v>0.0</v>
      </c>
      <c r="AE861" s="18">
        <v>0.0</v>
      </c>
      <c r="AF861" s="18">
        <v>0.0</v>
      </c>
      <c r="AG861" s="18">
        <v>0.0</v>
      </c>
      <c r="AH861" s="18">
        <v>0.0</v>
      </c>
      <c r="AI861" s="18">
        <v>69.54731</v>
      </c>
      <c r="AJ861" s="18">
        <v>66.56563</v>
      </c>
      <c r="AK861" s="18">
        <v>50.68415</v>
      </c>
      <c r="AL861" s="19" t="s">
        <v>58</v>
      </c>
      <c r="AM861" s="19"/>
      <c r="AN861" s="19"/>
      <c r="AO861" s="19"/>
      <c r="AP861" s="19"/>
      <c r="AQ861" s="19"/>
    </row>
    <row r="862" hidden="1">
      <c r="A862" s="22" t="s">
        <v>802</v>
      </c>
      <c r="B862" s="22" t="s">
        <v>810</v>
      </c>
      <c r="C862" s="22" t="s">
        <v>798</v>
      </c>
      <c r="D862" s="22" t="s">
        <v>811</v>
      </c>
      <c r="E862" s="22" t="s">
        <v>75</v>
      </c>
      <c r="F862" s="18">
        <v>1.0</v>
      </c>
      <c r="G862" s="18">
        <v>0.0</v>
      </c>
      <c r="H862" s="18">
        <v>346.0</v>
      </c>
      <c r="I862" s="18">
        <v>0.0</v>
      </c>
      <c r="J862" s="18">
        <v>0.0</v>
      </c>
      <c r="K862" s="18">
        <v>0.0</v>
      </c>
      <c r="L862" s="18">
        <v>0.0</v>
      </c>
      <c r="M862" s="18">
        <v>0.0</v>
      </c>
      <c r="N862" s="18">
        <v>0.0</v>
      </c>
      <c r="O862" s="18">
        <v>0.0</v>
      </c>
      <c r="P862" s="18">
        <v>0.0</v>
      </c>
      <c r="Q862" s="18">
        <v>0.0</v>
      </c>
      <c r="R862" s="18">
        <v>0.0</v>
      </c>
      <c r="S862" s="18">
        <v>0.0</v>
      </c>
      <c r="T862" s="18">
        <v>0.0</v>
      </c>
      <c r="U862" s="18">
        <v>0.0</v>
      </c>
      <c r="V862" s="18">
        <v>0.0</v>
      </c>
      <c r="W862" s="18">
        <v>0.0</v>
      </c>
      <c r="X862" s="18">
        <v>0.0</v>
      </c>
      <c r="Y862" s="18">
        <v>0.0</v>
      </c>
      <c r="Z862" s="18">
        <v>0.0</v>
      </c>
      <c r="AA862" s="18">
        <v>52.82285</v>
      </c>
      <c r="AB862" s="18">
        <v>17.60762</v>
      </c>
      <c r="AC862" s="18">
        <v>0.0</v>
      </c>
      <c r="AD862" s="18">
        <v>0.0</v>
      </c>
      <c r="AE862" s="18">
        <v>0.0</v>
      </c>
      <c r="AF862" s="18">
        <v>0.0</v>
      </c>
      <c r="AG862" s="18">
        <v>0.0</v>
      </c>
      <c r="AH862" s="18">
        <v>0.0</v>
      </c>
      <c r="AI862" s="18">
        <v>185.1632</v>
      </c>
      <c r="AJ862" s="18">
        <v>53.43424</v>
      </c>
      <c r="AK862" s="18">
        <v>0.0</v>
      </c>
      <c r="AL862" s="19" t="s">
        <v>58</v>
      </c>
      <c r="AM862" s="19"/>
      <c r="AN862" s="19"/>
      <c r="AO862" s="19"/>
      <c r="AP862" s="19"/>
      <c r="AQ862" s="19"/>
    </row>
    <row r="863" hidden="1">
      <c r="A863" s="22" t="s">
        <v>804</v>
      </c>
      <c r="B863" s="22" t="s">
        <v>812</v>
      </c>
      <c r="C863" s="22" t="s">
        <v>798</v>
      </c>
      <c r="D863" s="22" t="s">
        <v>811</v>
      </c>
      <c r="E863" s="22" t="s">
        <v>60</v>
      </c>
      <c r="F863" s="18">
        <v>2.0</v>
      </c>
      <c r="G863" s="18">
        <v>0.0</v>
      </c>
      <c r="H863" s="18">
        <v>7715.0</v>
      </c>
      <c r="I863" s="18">
        <v>0.0</v>
      </c>
      <c r="J863" s="18">
        <v>55.11015</v>
      </c>
      <c r="K863" s="18">
        <v>52.82285</v>
      </c>
      <c r="L863" s="18">
        <v>45.77167</v>
      </c>
      <c r="M863" s="18">
        <v>52.82285</v>
      </c>
      <c r="N863" s="18">
        <v>1.0</v>
      </c>
      <c r="O863" s="18">
        <v>52.82285</v>
      </c>
      <c r="P863" s="18">
        <v>52.82285</v>
      </c>
      <c r="Q863" s="18">
        <v>52.82285</v>
      </c>
      <c r="R863" s="18">
        <v>52.82285</v>
      </c>
      <c r="S863" s="18">
        <v>52.82285</v>
      </c>
      <c r="T863" s="18">
        <v>52.82285</v>
      </c>
      <c r="U863" s="18">
        <v>52.82285</v>
      </c>
      <c r="V863" s="18">
        <v>52.82285</v>
      </c>
      <c r="W863" s="18">
        <v>52.82285</v>
      </c>
      <c r="X863" s="18">
        <v>52.82285</v>
      </c>
      <c r="Y863" s="18">
        <v>52.82285</v>
      </c>
      <c r="Z863" s="18">
        <v>0.0</v>
      </c>
      <c r="AA863" s="18">
        <v>52.82285</v>
      </c>
      <c r="AB863" s="18">
        <v>17.60762</v>
      </c>
      <c r="AC863" s="18">
        <v>0.0</v>
      </c>
      <c r="AD863" s="18">
        <v>52.82285</v>
      </c>
      <c r="AE863" s="18">
        <v>52.82285</v>
      </c>
      <c r="AF863" s="18">
        <v>44.54513</v>
      </c>
      <c r="AG863" s="18">
        <v>36.26742</v>
      </c>
      <c r="AH863" s="18">
        <v>0.0</v>
      </c>
      <c r="AI863" s="18">
        <v>185.1632</v>
      </c>
      <c r="AJ863" s="18">
        <v>53.43424</v>
      </c>
      <c r="AK863" s="18">
        <v>0.0</v>
      </c>
      <c r="AL863" s="19" t="s">
        <v>58</v>
      </c>
      <c r="AM863" s="19"/>
      <c r="AN863" s="19"/>
      <c r="AO863" s="19"/>
      <c r="AP863" s="19"/>
      <c r="AQ863" s="19"/>
    </row>
    <row r="864" hidden="1">
      <c r="A864" s="22" t="s">
        <v>808</v>
      </c>
      <c r="B864" s="22" t="s">
        <v>813</v>
      </c>
      <c r="C864" s="22" t="s">
        <v>798</v>
      </c>
      <c r="D864" s="22" t="s">
        <v>811</v>
      </c>
      <c r="E864" s="22" t="s">
        <v>62</v>
      </c>
      <c r="F864" s="18">
        <v>2.0</v>
      </c>
      <c r="G864" s="18">
        <v>2.0</v>
      </c>
      <c r="H864" s="18">
        <v>65.0</v>
      </c>
      <c r="I864" s="18">
        <v>65.0</v>
      </c>
      <c r="J864" s="18">
        <v>0.0</v>
      </c>
      <c r="K864" s="18">
        <v>0.0</v>
      </c>
      <c r="L864" s="18">
        <v>0.0</v>
      </c>
      <c r="M864" s="18">
        <v>0.0</v>
      </c>
      <c r="N864" s="18">
        <v>0.0</v>
      </c>
      <c r="O864" s="18">
        <v>0.0</v>
      </c>
      <c r="P864" s="18">
        <v>0.0</v>
      </c>
      <c r="Q864" s="18">
        <v>0.0</v>
      </c>
      <c r="R864" s="18">
        <v>0.0</v>
      </c>
      <c r="S864" s="18">
        <v>0.0</v>
      </c>
      <c r="T864" s="18">
        <v>0.0</v>
      </c>
      <c r="U864" s="18">
        <v>0.0</v>
      </c>
      <c r="V864" s="18">
        <v>0.0</v>
      </c>
      <c r="W864" s="18">
        <v>0.0</v>
      </c>
      <c r="X864" s="18">
        <v>0.0</v>
      </c>
      <c r="Y864" s="18">
        <v>0.0</v>
      </c>
      <c r="Z864" s="18">
        <v>0.0</v>
      </c>
      <c r="AA864" s="18">
        <v>52.82285</v>
      </c>
      <c r="AB864" s="18">
        <v>17.60762</v>
      </c>
      <c r="AC864" s="18">
        <v>0.0</v>
      </c>
      <c r="AD864" s="18">
        <v>0.0</v>
      </c>
      <c r="AE864" s="18">
        <v>0.0</v>
      </c>
      <c r="AF864" s="18">
        <v>0.0</v>
      </c>
      <c r="AG864" s="18">
        <v>0.0</v>
      </c>
      <c r="AH864" s="18">
        <v>0.0</v>
      </c>
      <c r="AI864" s="18">
        <v>185.1632</v>
      </c>
      <c r="AJ864" s="18">
        <v>53.43424</v>
      </c>
      <c r="AK864" s="18">
        <v>0.0</v>
      </c>
      <c r="AL864" s="19" t="s">
        <v>58</v>
      </c>
      <c r="AM864" s="19"/>
      <c r="AN864" s="19"/>
      <c r="AO864" s="19"/>
      <c r="AP864" s="19"/>
      <c r="AQ864" s="19"/>
    </row>
    <row r="865" hidden="1">
      <c r="A865" s="22" t="s">
        <v>1692</v>
      </c>
      <c r="B865" s="22" t="s">
        <v>1730</v>
      </c>
      <c r="C865" s="22" t="s">
        <v>1690</v>
      </c>
      <c r="D865" s="22" t="s">
        <v>1731</v>
      </c>
      <c r="E865" s="22" t="s">
        <v>88</v>
      </c>
      <c r="F865" s="18">
        <v>20.0</v>
      </c>
      <c r="G865" s="18">
        <v>1.0</v>
      </c>
      <c r="H865" s="18">
        <v>15815.0</v>
      </c>
      <c r="I865" s="18">
        <v>4.0</v>
      </c>
      <c r="J865" s="18">
        <v>86.87546</v>
      </c>
      <c r="K865" s="18">
        <v>101.7473</v>
      </c>
      <c r="L865" s="18">
        <v>106.943</v>
      </c>
      <c r="M865" s="18">
        <v>69.3546</v>
      </c>
      <c r="N865" s="18">
        <v>0.681636</v>
      </c>
      <c r="O865" s="18">
        <v>0.133333</v>
      </c>
      <c r="P865" s="18">
        <v>0.327871</v>
      </c>
      <c r="Q865" s="18">
        <v>0.508046</v>
      </c>
      <c r="R865" s="18">
        <v>3.209067</v>
      </c>
      <c r="S865" s="18">
        <v>5.206596</v>
      </c>
      <c r="T865" s="18">
        <v>0.133333</v>
      </c>
      <c r="U865" s="18">
        <v>0.327871</v>
      </c>
      <c r="V865" s="18">
        <v>0.508046</v>
      </c>
      <c r="W865" s="18">
        <v>3.209067</v>
      </c>
      <c r="X865" s="18">
        <v>5.206596</v>
      </c>
      <c r="Y865" s="18">
        <v>5.087365</v>
      </c>
      <c r="Z865" s="18">
        <v>1.273001</v>
      </c>
      <c r="AA865" s="18">
        <v>2.361001</v>
      </c>
      <c r="AB865" s="18">
        <v>4.156877</v>
      </c>
      <c r="AC865" s="18">
        <v>5.087365</v>
      </c>
      <c r="AD865" s="18">
        <v>18.3946</v>
      </c>
      <c r="AE865" s="18">
        <v>22.35551</v>
      </c>
      <c r="AF865" s="18">
        <v>56.78119</v>
      </c>
      <c r="AG865" s="18">
        <v>35.29723</v>
      </c>
      <c r="AH865" s="18">
        <v>3.845423</v>
      </c>
      <c r="AI865" s="18">
        <v>7.468826</v>
      </c>
      <c r="AJ865" s="18">
        <v>17.18541</v>
      </c>
      <c r="AK865" s="18">
        <v>6.064664</v>
      </c>
      <c r="AL865" s="19" t="s">
        <v>58</v>
      </c>
      <c r="AM865" s="19"/>
      <c r="AN865" s="19"/>
      <c r="AO865" s="19"/>
      <c r="AP865" s="19"/>
      <c r="AQ865" s="19"/>
    </row>
    <row r="866" hidden="1">
      <c r="A866" s="22" t="s">
        <v>1695</v>
      </c>
      <c r="B866" s="22" t="s">
        <v>1732</v>
      </c>
      <c r="C866" s="22" t="s">
        <v>1690</v>
      </c>
      <c r="D866" s="22" t="s">
        <v>1731</v>
      </c>
      <c r="E866" s="17">
        <v>46310.0</v>
      </c>
      <c r="F866" s="18">
        <v>10.0</v>
      </c>
      <c r="G866" s="18">
        <v>0.0</v>
      </c>
      <c r="H866" s="18">
        <v>4886.0</v>
      </c>
      <c r="I866" s="18">
        <v>0.0</v>
      </c>
      <c r="J866" s="18">
        <v>16.22985</v>
      </c>
      <c r="K866" s="18">
        <v>17.94052</v>
      </c>
      <c r="L866" s="18">
        <v>20.26222</v>
      </c>
      <c r="M866" s="18">
        <v>10.69328</v>
      </c>
      <c r="N866" s="18">
        <v>0.59604</v>
      </c>
      <c r="O866" s="18">
        <v>0.0</v>
      </c>
      <c r="P866" s="18">
        <v>0.27037</v>
      </c>
      <c r="Q866" s="18">
        <v>0.753704</v>
      </c>
      <c r="R866" s="18">
        <v>1.381217</v>
      </c>
      <c r="S866" s="18">
        <v>1.968655</v>
      </c>
      <c r="T866" s="18">
        <v>0.27037</v>
      </c>
      <c r="U866" s="18">
        <v>0.753704</v>
      </c>
      <c r="V866" s="18">
        <v>0.992083</v>
      </c>
      <c r="W866" s="18">
        <v>1.881217</v>
      </c>
      <c r="X866" s="18">
        <v>1.968655</v>
      </c>
      <c r="Y866" s="18">
        <v>1.993391</v>
      </c>
      <c r="Z866" s="18">
        <v>1.273001</v>
      </c>
      <c r="AA866" s="18">
        <v>2.361001</v>
      </c>
      <c r="AB866" s="18">
        <v>4.156877</v>
      </c>
      <c r="AC866" s="18">
        <v>5.087365</v>
      </c>
      <c r="AD866" s="18">
        <v>6.619599</v>
      </c>
      <c r="AE866" s="18">
        <v>7.571816</v>
      </c>
      <c r="AF866" s="18">
        <v>11.10231</v>
      </c>
      <c r="AG866" s="18">
        <v>10.47963</v>
      </c>
      <c r="AH866" s="18">
        <v>3.845423</v>
      </c>
      <c r="AI866" s="18">
        <v>7.468826</v>
      </c>
      <c r="AJ866" s="18">
        <v>17.18541</v>
      </c>
      <c r="AK866" s="18">
        <v>6.064664</v>
      </c>
      <c r="AL866" s="19" t="s">
        <v>58</v>
      </c>
      <c r="AM866" s="19"/>
      <c r="AN866" s="19"/>
      <c r="AO866" s="19"/>
      <c r="AP866" s="19"/>
      <c r="AQ866" s="19"/>
    </row>
    <row r="867" hidden="1">
      <c r="A867" s="22" t="s">
        <v>1703</v>
      </c>
      <c r="B867" s="22" t="s">
        <v>1734</v>
      </c>
      <c r="C867" s="22" t="s">
        <v>1690</v>
      </c>
      <c r="D867" s="22" t="s">
        <v>1731</v>
      </c>
      <c r="E867" s="20">
        <v>46300.0</v>
      </c>
      <c r="F867" s="18">
        <v>36.0</v>
      </c>
      <c r="G867" s="18">
        <v>0.0</v>
      </c>
      <c r="H867" s="18">
        <v>27616.0</v>
      </c>
      <c r="I867" s="18">
        <v>0.0</v>
      </c>
      <c r="J867" s="18">
        <v>257.8972</v>
      </c>
      <c r="K867" s="18">
        <v>225.333</v>
      </c>
      <c r="L867" s="18">
        <v>239.8883</v>
      </c>
      <c r="M867" s="18">
        <v>176.8588</v>
      </c>
      <c r="N867" s="18">
        <v>0.784877</v>
      </c>
      <c r="O867" s="18">
        <v>0.1</v>
      </c>
      <c r="P867" s="18">
        <v>0.437037</v>
      </c>
      <c r="Q867" s="18">
        <v>1.17691</v>
      </c>
      <c r="R867" s="18">
        <v>2.113793</v>
      </c>
      <c r="S867" s="18">
        <v>3.798579</v>
      </c>
      <c r="T867" s="18">
        <v>0.433333</v>
      </c>
      <c r="U867" s="18">
        <v>0.790909</v>
      </c>
      <c r="V867" s="18">
        <v>1.284739</v>
      </c>
      <c r="W867" s="18">
        <v>2.48212</v>
      </c>
      <c r="X867" s="18">
        <v>3.835833</v>
      </c>
      <c r="Y867" s="18">
        <v>6.09008</v>
      </c>
      <c r="Z867" s="18">
        <v>1.273001</v>
      </c>
      <c r="AA867" s="18">
        <v>2.361001</v>
      </c>
      <c r="AB867" s="18">
        <v>4.156877</v>
      </c>
      <c r="AC867" s="18">
        <v>5.087365</v>
      </c>
      <c r="AD867" s="18">
        <v>5.249974</v>
      </c>
      <c r="AE867" s="18">
        <v>6.534852</v>
      </c>
      <c r="AF867" s="18">
        <v>15.32592</v>
      </c>
      <c r="AG867" s="18">
        <v>19.04532</v>
      </c>
      <c r="AH867" s="18">
        <v>3.845423</v>
      </c>
      <c r="AI867" s="18">
        <v>7.468826</v>
      </c>
      <c r="AJ867" s="18">
        <v>17.18541</v>
      </c>
      <c r="AK867" s="18">
        <v>6.064664</v>
      </c>
      <c r="AL867" s="19" t="s">
        <v>58</v>
      </c>
      <c r="AM867" s="19"/>
      <c r="AN867" s="19"/>
      <c r="AO867" s="19"/>
      <c r="AP867" s="19"/>
      <c r="AQ867" s="19"/>
    </row>
    <row r="868" hidden="1">
      <c r="A868" s="22" t="s">
        <v>1688</v>
      </c>
      <c r="B868" s="22" t="s">
        <v>1735</v>
      </c>
      <c r="C868" s="22" t="s">
        <v>1690</v>
      </c>
      <c r="D868" s="22" t="s">
        <v>1731</v>
      </c>
      <c r="E868" s="22" t="s">
        <v>62</v>
      </c>
      <c r="F868" s="18">
        <v>0.0</v>
      </c>
      <c r="G868" s="18">
        <v>0.0</v>
      </c>
      <c r="H868" s="18">
        <v>0.0</v>
      </c>
      <c r="I868" s="18">
        <v>0.0</v>
      </c>
      <c r="J868" s="18">
        <v>0.0</v>
      </c>
      <c r="K868" s="18">
        <v>0.0</v>
      </c>
      <c r="L868" s="18">
        <v>0.0</v>
      </c>
      <c r="M868" s="18">
        <v>0.0</v>
      </c>
      <c r="N868" s="18">
        <v>0.0</v>
      </c>
      <c r="O868" s="18">
        <v>0.0</v>
      </c>
      <c r="P868" s="18">
        <v>0.0</v>
      </c>
      <c r="Q868" s="18">
        <v>0.0</v>
      </c>
      <c r="R868" s="18">
        <v>0.0</v>
      </c>
      <c r="S868" s="18">
        <v>0.0</v>
      </c>
      <c r="T868" s="18">
        <v>0.0</v>
      </c>
      <c r="U868" s="18">
        <v>0.0</v>
      </c>
      <c r="V868" s="18">
        <v>0.0</v>
      </c>
      <c r="W868" s="18">
        <v>0.0</v>
      </c>
      <c r="X868" s="18">
        <v>0.0</v>
      </c>
      <c r="Y868" s="18">
        <v>0.0</v>
      </c>
      <c r="Z868" s="18">
        <v>1.273001</v>
      </c>
      <c r="AA868" s="18">
        <v>2.361001</v>
      </c>
      <c r="AB868" s="18">
        <v>4.156877</v>
      </c>
      <c r="AC868" s="18">
        <v>5.087365</v>
      </c>
      <c r="AD868" s="18">
        <v>0.0</v>
      </c>
      <c r="AE868" s="18">
        <v>0.0</v>
      </c>
      <c r="AF868" s="18">
        <v>0.0</v>
      </c>
      <c r="AG868" s="18">
        <v>0.0</v>
      </c>
      <c r="AH868" s="18">
        <v>3.845423</v>
      </c>
      <c r="AI868" s="18">
        <v>7.468826</v>
      </c>
      <c r="AJ868" s="18">
        <v>17.18541</v>
      </c>
      <c r="AK868" s="18">
        <v>6.064664</v>
      </c>
      <c r="AL868" s="19" t="s">
        <v>58</v>
      </c>
      <c r="AM868" s="19"/>
      <c r="AN868" s="19"/>
      <c r="AO868" s="19"/>
      <c r="AP868" s="19"/>
      <c r="AQ868" s="19"/>
    </row>
    <row r="869" hidden="1">
      <c r="A869" s="22" t="s">
        <v>478</v>
      </c>
      <c r="B869" s="22" t="s">
        <v>506</v>
      </c>
      <c r="C869" s="22" t="s">
        <v>468</v>
      </c>
      <c r="D869" s="22" t="s">
        <v>505</v>
      </c>
      <c r="E869" s="22" t="s">
        <v>62</v>
      </c>
      <c r="F869" s="18">
        <v>1.0</v>
      </c>
      <c r="G869" s="18">
        <v>1.0</v>
      </c>
      <c r="H869" s="18">
        <v>1.0</v>
      </c>
      <c r="I869" s="18">
        <v>1.0</v>
      </c>
      <c r="J869" s="18">
        <v>0.0</v>
      </c>
      <c r="K869" s="18">
        <v>0.0</v>
      </c>
      <c r="L869" s="18">
        <v>0.0</v>
      </c>
      <c r="M869" s="18">
        <v>0.0</v>
      </c>
      <c r="N869" s="18">
        <v>0.0</v>
      </c>
      <c r="O869" s="18">
        <v>0.0</v>
      </c>
      <c r="P869" s="18">
        <v>0.0</v>
      </c>
      <c r="Q869" s="18">
        <v>0.0</v>
      </c>
      <c r="R869" s="18">
        <v>0.0</v>
      </c>
      <c r="S869" s="18">
        <v>0.0</v>
      </c>
      <c r="T869" s="18">
        <v>0.0</v>
      </c>
      <c r="U869" s="18">
        <v>0.0</v>
      </c>
      <c r="V869" s="18">
        <v>0.0</v>
      </c>
      <c r="W869" s="18">
        <v>0.0</v>
      </c>
      <c r="X869" s="18">
        <v>0.0</v>
      </c>
      <c r="Y869" s="18">
        <v>0.0</v>
      </c>
      <c r="Z869" s="18">
        <v>0.0</v>
      </c>
      <c r="AA869" s="18">
        <v>0.0</v>
      </c>
      <c r="AB869" s="18">
        <v>0.0</v>
      </c>
      <c r="AC869" s="18">
        <v>0.0</v>
      </c>
      <c r="AD869" s="18">
        <v>0.0</v>
      </c>
      <c r="AE869" s="18">
        <v>0.0</v>
      </c>
      <c r="AF869" s="18">
        <v>0.0</v>
      </c>
      <c r="AG869" s="18">
        <v>0.0</v>
      </c>
      <c r="AH869" s="18">
        <v>5.72828</v>
      </c>
      <c r="AI869" s="18">
        <v>20.44722</v>
      </c>
      <c r="AJ869" s="18">
        <v>19.80036</v>
      </c>
      <c r="AK869" s="18">
        <v>14.10861</v>
      </c>
      <c r="AL869" s="19" t="s">
        <v>58</v>
      </c>
      <c r="AM869" s="19"/>
      <c r="AN869" s="19"/>
      <c r="AO869" s="19"/>
      <c r="AP869" s="19"/>
      <c r="AQ869" s="19"/>
    </row>
    <row r="870" hidden="1">
      <c r="A870" s="22" t="s">
        <v>1758</v>
      </c>
      <c r="B870" s="22" t="s">
        <v>2112</v>
      </c>
      <c r="C870" s="22" t="s">
        <v>1756</v>
      </c>
      <c r="D870" s="22" t="s">
        <v>2113</v>
      </c>
      <c r="E870" s="22" t="s">
        <v>60</v>
      </c>
      <c r="F870" s="18">
        <v>2.0</v>
      </c>
      <c r="G870" s="18">
        <v>1.0</v>
      </c>
      <c r="H870" s="18">
        <v>16.0</v>
      </c>
      <c r="I870" s="18">
        <v>8.0</v>
      </c>
      <c r="J870" s="18">
        <v>0.0</v>
      </c>
      <c r="K870" s="18">
        <v>0.0</v>
      </c>
      <c r="L870" s="18">
        <v>0.0</v>
      </c>
      <c r="M870" s="18">
        <v>0.0</v>
      </c>
      <c r="N870" s="18">
        <v>0.0</v>
      </c>
      <c r="O870" s="18">
        <v>0.0</v>
      </c>
      <c r="P870" s="18">
        <v>0.0</v>
      </c>
      <c r="Q870" s="18">
        <v>0.0</v>
      </c>
      <c r="R870" s="18">
        <v>0.0</v>
      </c>
      <c r="S870" s="18">
        <v>0.0</v>
      </c>
      <c r="T870" s="18">
        <v>0.0</v>
      </c>
      <c r="U870" s="18">
        <v>0.0</v>
      </c>
      <c r="V870" s="18">
        <v>0.0</v>
      </c>
      <c r="W870" s="18">
        <v>0.0</v>
      </c>
      <c r="X870" s="18">
        <v>0.0</v>
      </c>
      <c r="Y870" s="18">
        <v>0.0</v>
      </c>
      <c r="Z870" s="18">
        <v>0.0</v>
      </c>
      <c r="AA870" s="18">
        <v>0.0</v>
      </c>
      <c r="AB870" s="18">
        <v>0.0</v>
      </c>
      <c r="AC870" s="18">
        <v>0.0</v>
      </c>
      <c r="AD870" s="18">
        <v>0.067816</v>
      </c>
      <c r="AE870" s="18">
        <v>0.068966</v>
      </c>
      <c r="AF870" s="18">
        <v>0.131792</v>
      </c>
      <c r="AG870" s="18">
        <v>0.0</v>
      </c>
      <c r="AH870" s="18">
        <v>0.0</v>
      </c>
      <c r="AI870" s="18">
        <v>0.068966</v>
      </c>
      <c r="AJ870" s="18">
        <v>0.073648</v>
      </c>
      <c r="AK870" s="18">
        <v>0.0</v>
      </c>
      <c r="AL870" s="19" t="s">
        <v>58</v>
      </c>
      <c r="AM870" s="19"/>
      <c r="AN870" s="19"/>
      <c r="AO870" s="19"/>
      <c r="AP870" s="19"/>
      <c r="AQ870" s="19"/>
    </row>
    <row r="871" hidden="1">
      <c r="A871" s="22" t="s">
        <v>1039</v>
      </c>
      <c r="B871" s="22" t="s">
        <v>1056</v>
      </c>
      <c r="C871" s="22" t="s">
        <v>1035</v>
      </c>
      <c r="D871" s="22" t="s">
        <v>1057</v>
      </c>
      <c r="E871" s="17">
        <v>46310.0</v>
      </c>
      <c r="F871" s="18">
        <v>3.0</v>
      </c>
      <c r="G871" s="18">
        <v>0.0</v>
      </c>
      <c r="H871" s="18">
        <v>1938.0</v>
      </c>
      <c r="I871" s="18">
        <v>0.0</v>
      </c>
      <c r="J871" s="18">
        <v>23.71836</v>
      </c>
      <c r="K871" s="18">
        <v>23.24814</v>
      </c>
      <c r="L871" s="18">
        <v>23.0027</v>
      </c>
      <c r="M871" s="18">
        <v>23.24814</v>
      </c>
      <c r="N871" s="18">
        <v>1.0</v>
      </c>
      <c r="O871" s="18">
        <v>23.24814</v>
      </c>
      <c r="P871" s="18">
        <v>23.24814</v>
      </c>
      <c r="Q871" s="18">
        <v>23.24814</v>
      </c>
      <c r="R871" s="18">
        <v>23.24814</v>
      </c>
      <c r="S871" s="18">
        <v>23.24814</v>
      </c>
      <c r="T871" s="18">
        <v>23.24814</v>
      </c>
      <c r="U871" s="18">
        <v>23.24814</v>
      </c>
      <c r="V871" s="18">
        <v>23.24814</v>
      </c>
      <c r="W871" s="18">
        <v>23.24814</v>
      </c>
      <c r="X871" s="18">
        <v>23.24814</v>
      </c>
      <c r="Y871" s="18">
        <v>23.24814</v>
      </c>
      <c r="Z871" s="18">
        <v>1.966728</v>
      </c>
      <c r="AA871" s="18">
        <v>2.387213</v>
      </c>
      <c r="AB871" s="18">
        <v>3.130242</v>
      </c>
      <c r="AC871" s="18">
        <v>3.669929</v>
      </c>
      <c r="AD871" s="18">
        <v>4.74004</v>
      </c>
      <c r="AE871" s="18">
        <v>4.74004</v>
      </c>
      <c r="AF871" s="18">
        <v>10.0828</v>
      </c>
      <c r="AG871" s="18">
        <v>4.74004</v>
      </c>
      <c r="AH871" s="18">
        <v>0.505845</v>
      </c>
      <c r="AI871" s="18">
        <v>1.213843</v>
      </c>
      <c r="AJ871" s="18">
        <v>2.057336</v>
      </c>
      <c r="AK871" s="18">
        <v>1.071261</v>
      </c>
      <c r="AL871" s="19" t="s">
        <v>58</v>
      </c>
      <c r="AM871" s="19"/>
      <c r="AN871" s="19"/>
      <c r="AO871" s="19"/>
      <c r="AP871" s="19"/>
      <c r="AQ871" s="19"/>
    </row>
    <row r="872" hidden="1">
      <c r="A872" s="22" t="s">
        <v>1042</v>
      </c>
      <c r="B872" s="22" t="s">
        <v>1058</v>
      </c>
      <c r="C872" s="22" t="s">
        <v>1035</v>
      </c>
      <c r="D872" s="22" t="s">
        <v>1057</v>
      </c>
      <c r="E872" s="22" t="s">
        <v>72</v>
      </c>
      <c r="F872" s="18">
        <v>3.0</v>
      </c>
      <c r="G872" s="18">
        <v>0.0</v>
      </c>
      <c r="H872" s="18">
        <v>849.0</v>
      </c>
      <c r="I872" s="18">
        <v>0.0</v>
      </c>
      <c r="J872" s="18">
        <v>13.8688</v>
      </c>
      <c r="K872" s="18">
        <v>15.16368</v>
      </c>
      <c r="L872" s="18">
        <v>18.65278</v>
      </c>
      <c r="M872" s="18">
        <v>11.35348</v>
      </c>
      <c r="N872" s="18">
        <v>0.748729</v>
      </c>
      <c r="O872" s="18">
        <v>1.511905</v>
      </c>
      <c r="P872" s="18">
        <v>1.511905</v>
      </c>
      <c r="Q872" s="18">
        <v>1.511905</v>
      </c>
      <c r="R872" s="18">
        <v>2.298291</v>
      </c>
      <c r="S872" s="18">
        <v>11.35348</v>
      </c>
      <c r="T872" s="18">
        <v>1.511905</v>
      </c>
      <c r="U872" s="18">
        <v>1.511905</v>
      </c>
      <c r="V872" s="18">
        <v>1.511905</v>
      </c>
      <c r="W872" s="18">
        <v>2.298291</v>
      </c>
      <c r="X872" s="18">
        <v>11.35348</v>
      </c>
      <c r="Y872" s="18">
        <v>5.054559</v>
      </c>
      <c r="Z872" s="18">
        <v>1.966728</v>
      </c>
      <c r="AA872" s="18">
        <v>2.387213</v>
      </c>
      <c r="AB872" s="18">
        <v>3.130242</v>
      </c>
      <c r="AC872" s="18">
        <v>3.669929</v>
      </c>
      <c r="AD872" s="18">
        <v>5.346138</v>
      </c>
      <c r="AE872" s="18">
        <v>9.86455</v>
      </c>
      <c r="AF872" s="18">
        <v>7.946612</v>
      </c>
      <c r="AG872" s="18">
        <v>5.346138</v>
      </c>
      <c r="AH872" s="18">
        <v>0.505845</v>
      </c>
      <c r="AI872" s="18">
        <v>1.213843</v>
      </c>
      <c r="AJ872" s="18">
        <v>2.057336</v>
      </c>
      <c r="AK872" s="18">
        <v>1.071261</v>
      </c>
      <c r="AL872" s="19" t="s">
        <v>58</v>
      </c>
      <c r="AM872" s="19"/>
      <c r="AN872" s="19"/>
      <c r="AO872" s="19"/>
      <c r="AP872" s="19"/>
      <c r="AQ872" s="19"/>
    </row>
    <row r="873" hidden="1">
      <c r="A873" s="22" t="s">
        <v>1044</v>
      </c>
      <c r="B873" s="22" t="s">
        <v>1059</v>
      </c>
      <c r="C873" s="22" t="s">
        <v>1035</v>
      </c>
      <c r="D873" s="22" t="s">
        <v>1057</v>
      </c>
      <c r="E873" s="22" t="s">
        <v>75</v>
      </c>
      <c r="F873" s="18">
        <v>9.0</v>
      </c>
      <c r="G873" s="18">
        <v>0.0</v>
      </c>
      <c r="H873" s="18">
        <v>2000.0</v>
      </c>
      <c r="I873" s="18">
        <v>0.0</v>
      </c>
      <c r="J873" s="18">
        <v>22.94801</v>
      </c>
      <c r="K873" s="18">
        <v>25.05282</v>
      </c>
      <c r="L873" s="18">
        <v>23.26594</v>
      </c>
      <c r="M873" s="18">
        <v>10.84548</v>
      </c>
      <c r="N873" s="18">
        <v>0.432905</v>
      </c>
      <c r="O873" s="18">
        <v>0.0</v>
      </c>
      <c r="P873" s="18">
        <v>1.437037</v>
      </c>
      <c r="Q873" s="18">
        <v>2.067834</v>
      </c>
      <c r="R873" s="18">
        <v>3.577185</v>
      </c>
      <c r="S873" s="18">
        <v>3.890316</v>
      </c>
      <c r="T873" s="18">
        <v>1.437037</v>
      </c>
      <c r="U873" s="18">
        <v>2.067834</v>
      </c>
      <c r="V873" s="18">
        <v>3.234969</v>
      </c>
      <c r="W873" s="18">
        <v>3.577185</v>
      </c>
      <c r="X873" s="18">
        <v>3.890316</v>
      </c>
      <c r="Y873" s="18">
        <v>3.131603</v>
      </c>
      <c r="Z873" s="18">
        <v>1.966728</v>
      </c>
      <c r="AA873" s="18">
        <v>2.387213</v>
      </c>
      <c r="AB873" s="18">
        <v>3.130242</v>
      </c>
      <c r="AC873" s="18">
        <v>3.669929</v>
      </c>
      <c r="AD873" s="18">
        <v>1.632011</v>
      </c>
      <c r="AE873" s="18">
        <v>2.067834</v>
      </c>
      <c r="AF873" s="18">
        <v>3.67977</v>
      </c>
      <c r="AG873" s="18">
        <v>2.082105</v>
      </c>
      <c r="AH873" s="18">
        <v>0.505845</v>
      </c>
      <c r="AI873" s="18">
        <v>1.213843</v>
      </c>
      <c r="AJ873" s="18">
        <v>2.057336</v>
      </c>
      <c r="AK873" s="18">
        <v>1.071261</v>
      </c>
      <c r="AL873" s="19" t="s">
        <v>58</v>
      </c>
      <c r="AM873" s="19"/>
      <c r="AN873" s="19"/>
      <c r="AO873" s="19"/>
      <c r="AP873" s="19"/>
      <c r="AQ873" s="19"/>
    </row>
    <row r="874" hidden="1">
      <c r="A874" s="22" t="s">
        <v>1033</v>
      </c>
      <c r="B874" s="22" t="s">
        <v>1060</v>
      </c>
      <c r="C874" s="22" t="s">
        <v>1035</v>
      </c>
      <c r="D874" s="22" t="s">
        <v>1057</v>
      </c>
      <c r="E874" s="22" t="s">
        <v>60</v>
      </c>
      <c r="F874" s="18">
        <v>20.0</v>
      </c>
      <c r="G874" s="18">
        <v>0.0</v>
      </c>
      <c r="H874" s="18">
        <v>5025.0</v>
      </c>
      <c r="I874" s="18">
        <v>0.0</v>
      </c>
      <c r="J874" s="18">
        <v>42.79633</v>
      </c>
      <c r="K874" s="18">
        <v>43.93507</v>
      </c>
      <c r="L874" s="18">
        <v>39.90742</v>
      </c>
      <c r="M874" s="18">
        <v>23.20659</v>
      </c>
      <c r="N874" s="18">
        <v>0.528202</v>
      </c>
      <c r="O874" s="18">
        <v>0.506003</v>
      </c>
      <c r="P874" s="18">
        <v>0.733333</v>
      </c>
      <c r="Q874" s="18">
        <v>1.228571</v>
      </c>
      <c r="R874" s="18">
        <v>2.058781</v>
      </c>
      <c r="S874" s="18">
        <v>2.460194</v>
      </c>
      <c r="T874" s="18">
        <v>0.506003</v>
      </c>
      <c r="U874" s="18">
        <v>0.733333</v>
      </c>
      <c r="V874" s="18">
        <v>1.228571</v>
      </c>
      <c r="W874" s="18">
        <v>2.058781</v>
      </c>
      <c r="X874" s="18">
        <v>2.460194</v>
      </c>
      <c r="Y874" s="18">
        <v>2.929004</v>
      </c>
      <c r="Z874" s="18">
        <v>1.966728</v>
      </c>
      <c r="AA874" s="18">
        <v>2.387213</v>
      </c>
      <c r="AB874" s="18">
        <v>3.130242</v>
      </c>
      <c r="AC874" s="18">
        <v>3.669929</v>
      </c>
      <c r="AD874" s="18">
        <v>0.637037</v>
      </c>
      <c r="AE874" s="18">
        <v>0.710256</v>
      </c>
      <c r="AF874" s="18">
        <v>1.319861</v>
      </c>
      <c r="AG874" s="18">
        <v>0.798229</v>
      </c>
      <c r="AH874" s="18">
        <v>0.505845</v>
      </c>
      <c r="AI874" s="18">
        <v>1.213843</v>
      </c>
      <c r="AJ874" s="18">
        <v>2.057336</v>
      </c>
      <c r="AK874" s="18">
        <v>1.071261</v>
      </c>
      <c r="AL874" s="19" t="s">
        <v>58</v>
      </c>
      <c r="AM874" s="19"/>
      <c r="AN874" s="19"/>
      <c r="AO874" s="19"/>
      <c r="AP874" s="19"/>
      <c r="AQ874" s="19"/>
    </row>
    <row r="875" hidden="1">
      <c r="A875" s="22" t="s">
        <v>1047</v>
      </c>
      <c r="B875" s="22" t="s">
        <v>1061</v>
      </c>
      <c r="C875" s="22" t="s">
        <v>1035</v>
      </c>
      <c r="D875" s="22" t="s">
        <v>1057</v>
      </c>
      <c r="E875" s="20">
        <v>46300.0</v>
      </c>
      <c r="F875" s="18">
        <v>3.0</v>
      </c>
      <c r="G875" s="18">
        <v>0.0</v>
      </c>
      <c r="H875" s="18">
        <v>721.0</v>
      </c>
      <c r="I875" s="18">
        <v>0.0</v>
      </c>
      <c r="J875" s="18">
        <v>15.25269</v>
      </c>
      <c r="K875" s="18">
        <v>14.67972</v>
      </c>
      <c r="L875" s="18">
        <v>14.84867</v>
      </c>
      <c r="M875" s="18">
        <v>6.869005</v>
      </c>
      <c r="N875" s="18">
        <v>0.467925</v>
      </c>
      <c r="O875" s="18">
        <v>0.0</v>
      </c>
      <c r="P875" s="18">
        <v>0.0</v>
      </c>
      <c r="Q875" s="18">
        <v>1.033333</v>
      </c>
      <c r="R875" s="18">
        <v>6.777377</v>
      </c>
      <c r="S875" s="18">
        <v>6.777377</v>
      </c>
      <c r="T875" s="18">
        <v>1.033333</v>
      </c>
      <c r="U875" s="18">
        <v>1.033333</v>
      </c>
      <c r="V875" s="18">
        <v>1.033333</v>
      </c>
      <c r="W875" s="18">
        <v>6.777377</v>
      </c>
      <c r="X875" s="18">
        <v>6.869005</v>
      </c>
      <c r="Y875" s="18">
        <v>3.669929</v>
      </c>
      <c r="Z875" s="18">
        <v>1.966728</v>
      </c>
      <c r="AA875" s="18">
        <v>2.387213</v>
      </c>
      <c r="AB875" s="18">
        <v>3.130242</v>
      </c>
      <c r="AC875" s="18">
        <v>3.669929</v>
      </c>
      <c r="AD875" s="18">
        <v>3.55579</v>
      </c>
      <c r="AE875" s="18">
        <v>3.55579</v>
      </c>
      <c r="AF875" s="18">
        <v>3.653872</v>
      </c>
      <c r="AG875" s="18">
        <v>3.669929</v>
      </c>
      <c r="AH875" s="18">
        <v>0.505845</v>
      </c>
      <c r="AI875" s="18">
        <v>1.213843</v>
      </c>
      <c r="AJ875" s="18">
        <v>2.057336</v>
      </c>
      <c r="AK875" s="18">
        <v>1.071261</v>
      </c>
      <c r="AL875" s="19" t="s">
        <v>58</v>
      </c>
      <c r="AM875" s="19"/>
      <c r="AN875" s="19"/>
      <c r="AO875" s="19"/>
      <c r="AP875" s="19"/>
      <c r="AQ875" s="19"/>
    </row>
    <row r="876" hidden="1">
      <c r="A876" s="22" t="s">
        <v>1037</v>
      </c>
      <c r="B876" s="22" t="s">
        <v>1062</v>
      </c>
      <c r="C876" s="22" t="s">
        <v>1035</v>
      </c>
      <c r="D876" s="22" t="s">
        <v>1057</v>
      </c>
      <c r="E876" s="22" t="s">
        <v>62</v>
      </c>
      <c r="F876" s="18">
        <v>4.0</v>
      </c>
      <c r="G876" s="18">
        <v>4.0</v>
      </c>
      <c r="H876" s="18">
        <v>461.0</v>
      </c>
      <c r="I876" s="18">
        <v>461.0</v>
      </c>
      <c r="J876" s="18">
        <v>0.0</v>
      </c>
      <c r="K876" s="18">
        <v>0.0</v>
      </c>
      <c r="L876" s="18">
        <v>0.0</v>
      </c>
      <c r="M876" s="18">
        <v>0.0</v>
      </c>
      <c r="N876" s="18">
        <v>0.0</v>
      </c>
      <c r="O876" s="18">
        <v>0.0</v>
      </c>
      <c r="P876" s="18">
        <v>0.0</v>
      </c>
      <c r="Q876" s="18">
        <v>0.0</v>
      </c>
      <c r="R876" s="18">
        <v>0.0</v>
      </c>
      <c r="S876" s="18">
        <v>0.0</v>
      </c>
      <c r="T876" s="18">
        <v>0.0</v>
      </c>
      <c r="U876" s="18">
        <v>0.0</v>
      </c>
      <c r="V876" s="18">
        <v>0.0</v>
      </c>
      <c r="W876" s="18">
        <v>0.0</v>
      </c>
      <c r="X876" s="18">
        <v>0.0</v>
      </c>
      <c r="Y876" s="18">
        <v>0.0</v>
      </c>
      <c r="Z876" s="18">
        <v>1.966728</v>
      </c>
      <c r="AA876" s="18">
        <v>2.387213</v>
      </c>
      <c r="AB876" s="18">
        <v>3.130242</v>
      </c>
      <c r="AC876" s="18">
        <v>3.669929</v>
      </c>
      <c r="AD876" s="18">
        <v>0.0</v>
      </c>
      <c r="AE876" s="18">
        <v>0.0</v>
      </c>
      <c r="AF876" s="18">
        <v>0.0</v>
      </c>
      <c r="AG876" s="18">
        <v>0.0</v>
      </c>
      <c r="AH876" s="18">
        <v>0.505845</v>
      </c>
      <c r="AI876" s="18">
        <v>1.213843</v>
      </c>
      <c r="AJ876" s="18">
        <v>2.057336</v>
      </c>
      <c r="AK876" s="18">
        <v>1.071261</v>
      </c>
      <c r="AL876" s="19" t="s">
        <v>58</v>
      </c>
      <c r="AM876" s="19"/>
      <c r="AN876" s="19"/>
      <c r="AO876" s="19"/>
      <c r="AP876" s="19"/>
      <c r="AQ876" s="19"/>
    </row>
    <row r="877" hidden="1">
      <c r="A877" s="22" t="s">
        <v>133</v>
      </c>
      <c r="B877" s="22" t="s">
        <v>2114</v>
      </c>
      <c r="C877" s="22" t="s">
        <v>135</v>
      </c>
      <c r="D877" s="22" t="s">
        <v>177</v>
      </c>
      <c r="E877" s="22" t="s">
        <v>88</v>
      </c>
      <c r="F877" s="18">
        <v>1.0</v>
      </c>
      <c r="G877" s="18">
        <v>0.0</v>
      </c>
      <c r="H877" s="18">
        <v>425.0</v>
      </c>
      <c r="I877" s="18">
        <v>0.0</v>
      </c>
      <c r="J877" s="18">
        <v>0.0</v>
      </c>
      <c r="K877" s="18">
        <v>0.0</v>
      </c>
      <c r="L877" s="18">
        <v>0.0</v>
      </c>
      <c r="M877" s="18">
        <v>0.0</v>
      </c>
      <c r="N877" s="18">
        <v>0.0</v>
      </c>
      <c r="O877" s="18">
        <v>0.0</v>
      </c>
      <c r="P877" s="18">
        <v>0.0</v>
      </c>
      <c r="Q877" s="18">
        <v>0.0</v>
      </c>
      <c r="R877" s="18">
        <v>0.0</v>
      </c>
      <c r="S877" s="18">
        <v>0.0</v>
      </c>
      <c r="T877" s="18">
        <v>0.0</v>
      </c>
      <c r="U877" s="18">
        <v>0.0</v>
      </c>
      <c r="V877" s="18">
        <v>0.0</v>
      </c>
      <c r="W877" s="18">
        <v>0.0</v>
      </c>
      <c r="X877" s="18">
        <v>0.0</v>
      </c>
      <c r="Y877" s="18">
        <v>0.0</v>
      </c>
      <c r="Z877" s="18">
        <v>7.52296</v>
      </c>
      <c r="AA877" s="18">
        <v>12.54524</v>
      </c>
      <c r="AB877" s="18">
        <v>15.44904</v>
      </c>
      <c r="AC877" s="18">
        <v>0.0</v>
      </c>
      <c r="AD877" s="18">
        <v>32.04884</v>
      </c>
      <c r="AE877" s="18">
        <v>36.00952</v>
      </c>
      <c r="AF877" s="18">
        <v>51.36789</v>
      </c>
      <c r="AG877" s="18">
        <v>52.47537</v>
      </c>
      <c r="AH877" s="18">
        <v>2.906413</v>
      </c>
      <c r="AI877" s="18">
        <v>12.98823</v>
      </c>
      <c r="AJ877" s="18">
        <v>17.4248</v>
      </c>
      <c r="AK877" s="18">
        <v>3.682801</v>
      </c>
      <c r="AL877" s="19" t="s">
        <v>58</v>
      </c>
      <c r="AM877" s="19"/>
      <c r="AN877" s="19"/>
      <c r="AO877" s="19"/>
      <c r="AP877" s="19"/>
      <c r="AQ877" s="19"/>
    </row>
    <row r="878" hidden="1">
      <c r="A878" s="22" t="s">
        <v>143</v>
      </c>
      <c r="B878" s="22" t="s">
        <v>176</v>
      </c>
      <c r="C878" s="22" t="s">
        <v>135</v>
      </c>
      <c r="D878" s="22" t="s">
        <v>177</v>
      </c>
      <c r="E878" s="20">
        <v>46300.0</v>
      </c>
      <c r="F878" s="18">
        <v>10.0</v>
      </c>
      <c r="G878" s="18">
        <v>0.0</v>
      </c>
      <c r="H878" s="18">
        <v>4088.0</v>
      </c>
      <c r="I878" s="18">
        <v>0.0</v>
      </c>
      <c r="J878" s="18">
        <v>259.8149</v>
      </c>
      <c r="K878" s="18">
        <v>247.1847</v>
      </c>
      <c r="L878" s="18">
        <v>242.4234</v>
      </c>
      <c r="M878" s="18">
        <v>137.3636</v>
      </c>
      <c r="N878" s="18">
        <v>0.555712</v>
      </c>
      <c r="O878" s="18">
        <v>3.654411</v>
      </c>
      <c r="P878" s="18">
        <v>7.52296</v>
      </c>
      <c r="Q878" s="18">
        <v>8.571364</v>
      </c>
      <c r="R878" s="18">
        <v>12.54524</v>
      </c>
      <c r="S878" s="18">
        <v>50.6125</v>
      </c>
      <c r="T878" s="18">
        <v>3.654411</v>
      </c>
      <c r="U878" s="18">
        <v>7.52296</v>
      </c>
      <c r="V878" s="18">
        <v>8.571364</v>
      </c>
      <c r="W878" s="18">
        <v>12.54524</v>
      </c>
      <c r="X878" s="18">
        <v>50.6125</v>
      </c>
      <c r="Y878" s="18">
        <v>24.71847</v>
      </c>
      <c r="Z878" s="18">
        <v>7.52296</v>
      </c>
      <c r="AA878" s="18">
        <v>12.54524</v>
      </c>
      <c r="AB878" s="18">
        <v>15.44904</v>
      </c>
      <c r="AC878" s="18">
        <v>0.0</v>
      </c>
      <c r="AD878" s="18">
        <v>14.80926</v>
      </c>
      <c r="AE878" s="18">
        <v>15.17651</v>
      </c>
      <c r="AF878" s="18">
        <v>33.02318</v>
      </c>
      <c r="AG878" s="18">
        <v>24.71847</v>
      </c>
      <c r="AH878" s="18">
        <v>2.906413</v>
      </c>
      <c r="AI878" s="18">
        <v>12.98823</v>
      </c>
      <c r="AJ878" s="18">
        <v>17.4248</v>
      </c>
      <c r="AK878" s="18">
        <v>3.682801</v>
      </c>
      <c r="AL878" s="19" t="s">
        <v>58</v>
      </c>
      <c r="AM878" s="19"/>
      <c r="AN878" s="19"/>
      <c r="AO878" s="19"/>
      <c r="AP878" s="19"/>
      <c r="AQ878" s="19"/>
    </row>
    <row r="879" hidden="1">
      <c r="A879" s="22" t="s">
        <v>145</v>
      </c>
      <c r="B879" s="22" t="s">
        <v>178</v>
      </c>
      <c r="C879" s="22" t="s">
        <v>135</v>
      </c>
      <c r="D879" s="22" t="s">
        <v>177</v>
      </c>
      <c r="E879" s="22" t="s">
        <v>62</v>
      </c>
      <c r="F879" s="18">
        <v>0.0</v>
      </c>
      <c r="G879" s="18">
        <v>0.0</v>
      </c>
      <c r="H879" s="18">
        <v>0.0</v>
      </c>
      <c r="I879" s="18">
        <v>0.0</v>
      </c>
      <c r="J879" s="18">
        <v>0.0</v>
      </c>
      <c r="K879" s="18">
        <v>0.0</v>
      </c>
      <c r="L879" s="18">
        <v>0.0</v>
      </c>
      <c r="M879" s="18">
        <v>0.0</v>
      </c>
      <c r="N879" s="18">
        <v>0.0</v>
      </c>
      <c r="O879" s="18">
        <v>0.0</v>
      </c>
      <c r="P879" s="18">
        <v>0.0</v>
      </c>
      <c r="Q879" s="18">
        <v>0.0</v>
      </c>
      <c r="R879" s="18">
        <v>0.0</v>
      </c>
      <c r="S879" s="18">
        <v>0.0</v>
      </c>
      <c r="T879" s="18">
        <v>0.0</v>
      </c>
      <c r="U879" s="18">
        <v>0.0</v>
      </c>
      <c r="V879" s="18">
        <v>0.0</v>
      </c>
      <c r="W879" s="18">
        <v>0.0</v>
      </c>
      <c r="X879" s="18">
        <v>0.0</v>
      </c>
      <c r="Y879" s="18">
        <v>0.0</v>
      </c>
      <c r="Z879" s="18">
        <v>7.52296</v>
      </c>
      <c r="AA879" s="18">
        <v>12.54524</v>
      </c>
      <c r="AB879" s="18">
        <v>15.44904</v>
      </c>
      <c r="AC879" s="18">
        <v>0.0</v>
      </c>
      <c r="AD879" s="18">
        <v>0.0</v>
      </c>
      <c r="AE879" s="18">
        <v>0.0</v>
      </c>
      <c r="AF879" s="18">
        <v>0.0</v>
      </c>
      <c r="AG879" s="18">
        <v>0.0</v>
      </c>
      <c r="AH879" s="18">
        <v>2.906413</v>
      </c>
      <c r="AI879" s="18">
        <v>12.98823</v>
      </c>
      <c r="AJ879" s="18">
        <v>17.4248</v>
      </c>
      <c r="AK879" s="18">
        <v>3.682801</v>
      </c>
      <c r="AL879" s="19" t="s">
        <v>58</v>
      </c>
      <c r="AM879" s="19"/>
      <c r="AN879" s="19"/>
      <c r="AO879" s="19"/>
      <c r="AP879" s="19"/>
      <c r="AQ879" s="19"/>
    </row>
    <row r="880" hidden="1">
      <c r="A880" s="22" t="s">
        <v>1121</v>
      </c>
      <c r="B880" s="22" t="s">
        <v>1151</v>
      </c>
      <c r="C880" s="22" t="s">
        <v>1092</v>
      </c>
      <c r="D880" s="22" t="s">
        <v>1152</v>
      </c>
      <c r="E880" s="22" t="s">
        <v>88</v>
      </c>
      <c r="F880" s="18">
        <v>2.0</v>
      </c>
      <c r="G880" s="18">
        <v>0.0</v>
      </c>
      <c r="H880" s="18">
        <v>879.0</v>
      </c>
      <c r="I880" s="18">
        <v>0.0</v>
      </c>
      <c r="J880" s="18">
        <v>9.260612</v>
      </c>
      <c r="K880" s="18">
        <v>9.10547</v>
      </c>
      <c r="L880" s="18">
        <v>9.141524</v>
      </c>
      <c r="M880" s="18">
        <v>8.501716</v>
      </c>
      <c r="N880" s="18">
        <v>0.933693</v>
      </c>
      <c r="O880" s="18">
        <v>0.603754</v>
      </c>
      <c r="P880" s="18">
        <v>0.603754</v>
      </c>
      <c r="Q880" s="18">
        <v>0.603754</v>
      </c>
      <c r="R880" s="18">
        <v>8.501716</v>
      </c>
      <c r="S880" s="18">
        <v>8.501716</v>
      </c>
      <c r="T880" s="18">
        <v>0.603754</v>
      </c>
      <c r="U880" s="18">
        <v>0.603754</v>
      </c>
      <c r="V880" s="18">
        <v>0.603754</v>
      </c>
      <c r="W880" s="18">
        <v>8.501716</v>
      </c>
      <c r="X880" s="18">
        <v>8.501716</v>
      </c>
      <c r="Y880" s="18">
        <v>4.552735</v>
      </c>
      <c r="Z880" s="18">
        <v>0.602778</v>
      </c>
      <c r="AA880" s="18">
        <v>0.621003</v>
      </c>
      <c r="AB880" s="18">
        <v>1.026658</v>
      </c>
      <c r="AC880" s="18">
        <v>2.325287</v>
      </c>
      <c r="AD880" s="18">
        <v>3.808019</v>
      </c>
      <c r="AE880" s="18">
        <v>3.808019</v>
      </c>
      <c r="AF880" s="18">
        <v>6.981937</v>
      </c>
      <c r="AG880" s="18">
        <v>4.552735</v>
      </c>
      <c r="AH880" s="18">
        <v>0.625309</v>
      </c>
      <c r="AI880" s="18">
        <v>1.101178</v>
      </c>
      <c r="AJ880" s="18">
        <v>1.968989</v>
      </c>
      <c r="AK880" s="18">
        <v>0.808292</v>
      </c>
      <c r="AL880" s="19" t="s">
        <v>58</v>
      </c>
      <c r="AM880" s="19"/>
      <c r="AN880" s="19"/>
      <c r="AO880" s="19"/>
      <c r="AP880" s="19"/>
      <c r="AQ880" s="19"/>
    </row>
    <row r="881" hidden="1">
      <c r="A881" s="22" t="s">
        <v>1781</v>
      </c>
      <c r="B881" s="22" t="s">
        <v>1151</v>
      </c>
      <c r="C881" s="22" t="s">
        <v>1783</v>
      </c>
      <c r="D881" s="22" t="s">
        <v>1152</v>
      </c>
      <c r="E881" s="22" t="s">
        <v>88</v>
      </c>
      <c r="F881" s="18">
        <v>3.0</v>
      </c>
      <c r="G881" s="18">
        <v>1.0</v>
      </c>
      <c r="H881" s="18">
        <v>884.0</v>
      </c>
      <c r="I881" s="18">
        <v>5.0</v>
      </c>
      <c r="J881" s="18">
        <v>9.260612</v>
      </c>
      <c r="K881" s="18">
        <v>9.10547</v>
      </c>
      <c r="L881" s="18">
        <v>9.141524</v>
      </c>
      <c r="M881" s="18">
        <v>8.501716</v>
      </c>
      <c r="N881" s="18">
        <v>0.933693</v>
      </c>
      <c r="O881" s="18">
        <v>0.603754</v>
      </c>
      <c r="P881" s="18">
        <v>0.603754</v>
      </c>
      <c r="Q881" s="18">
        <v>0.603754</v>
      </c>
      <c r="R881" s="18">
        <v>8.501716</v>
      </c>
      <c r="S881" s="18">
        <v>8.501716</v>
      </c>
      <c r="T881" s="18">
        <v>0.603754</v>
      </c>
      <c r="U881" s="18">
        <v>0.603754</v>
      </c>
      <c r="V881" s="18">
        <v>0.603754</v>
      </c>
      <c r="W881" s="18">
        <v>8.501716</v>
      </c>
      <c r="X881" s="18">
        <v>8.501716</v>
      </c>
      <c r="Y881" s="18">
        <v>4.552735</v>
      </c>
      <c r="Z881" s="18">
        <v>0.602778</v>
      </c>
      <c r="AA881" s="18">
        <v>0.621003</v>
      </c>
      <c r="AB881" s="18">
        <v>1.026658</v>
      </c>
      <c r="AC881" s="18">
        <v>2.325287</v>
      </c>
      <c r="AD881" s="18">
        <v>1.968966</v>
      </c>
      <c r="AE881" s="18">
        <v>2.20062</v>
      </c>
      <c r="AF881" s="18">
        <v>2.909909</v>
      </c>
      <c r="AG881" s="18">
        <v>2.817517</v>
      </c>
      <c r="AH881" s="18">
        <v>0.122286</v>
      </c>
      <c r="AI881" s="18">
        <v>0.72261</v>
      </c>
      <c r="AJ881" s="18">
        <v>0.913952</v>
      </c>
      <c r="AK881" s="18">
        <v>0.340476</v>
      </c>
      <c r="AL881" s="19" t="s">
        <v>58</v>
      </c>
      <c r="AM881" s="19"/>
      <c r="AN881" s="19"/>
      <c r="AO881" s="19"/>
      <c r="AP881" s="19"/>
      <c r="AQ881" s="19"/>
    </row>
    <row r="882" hidden="1">
      <c r="A882" s="22" t="s">
        <v>1784</v>
      </c>
      <c r="B882" s="22" t="s">
        <v>1153</v>
      </c>
      <c r="C882" s="22" t="s">
        <v>1783</v>
      </c>
      <c r="D882" s="22" t="s">
        <v>1152</v>
      </c>
      <c r="E882" s="17">
        <v>46310.0</v>
      </c>
      <c r="F882" s="18">
        <v>3.0</v>
      </c>
      <c r="G882" s="18">
        <v>2.0</v>
      </c>
      <c r="H882" s="18">
        <v>43.0</v>
      </c>
      <c r="I882" s="18">
        <v>38.0</v>
      </c>
      <c r="J882" s="18">
        <v>0.0</v>
      </c>
      <c r="K882" s="18">
        <v>0.0</v>
      </c>
      <c r="L882" s="18">
        <v>0.0</v>
      </c>
      <c r="M882" s="18">
        <v>0.0</v>
      </c>
      <c r="N882" s="18">
        <v>0.0</v>
      </c>
      <c r="O882" s="18">
        <v>0.0</v>
      </c>
      <c r="P882" s="18">
        <v>0.0</v>
      </c>
      <c r="Q882" s="18">
        <v>0.0</v>
      </c>
      <c r="R882" s="18">
        <v>0.0</v>
      </c>
      <c r="S882" s="18">
        <v>0.0</v>
      </c>
      <c r="T882" s="18">
        <v>0.0</v>
      </c>
      <c r="U882" s="18">
        <v>0.0</v>
      </c>
      <c r="V882" s="18">
        <v>0.0</v>
      </c>
      <c r="W882" s="18">
        <v>0.0</v>
      </c>
      <c r="X882" s="18">
        <v>0.0</v>
      </c>
      <c r="Y882" s="18">
        <v>0.0</v>
      </c>
      <c r="Z882" s="18">
        <v>0.602778</v>
      </c>
      <c r="AA882" s="18">
        <v>0.621003</v>
      </c>
      <c r="AB882" s="18">
        <v>1.026658</v>
      </c>
      <c r="AC882" s="18">
        <v>2.325287</v>
      </c>
      <c r="AD882" s="18">
        <v>0.37193</v>
      </c>
      <c r="AE882" s="18">
        <v>0.47381</v>
      </c>
      <c r="AF882" s="18">
        <v>1.258657</v>
      </c>
      <c r="AG882" s="18">
        <v>0.340476</v>
      </c>
      <c r="AH882" s="18">
        <v>0.122286</v>
      </c>
      <c r="AI882" s="18">
        <v>0.72261</v>
      </c>
      <c r="AJ882" s="18">
        <v>0.913952</v>
      </c>
      <c r="AK882" s="18">
        <v>0.340476</v>
      </c>
      <c r="AL882" s="19" t="s">
        <v>58</v>
      </c>
      <c r="AM882" s="19"/>
      <c r="AN882" s="19"/>
      <c r="AO882" s="19"/>
      <c r="AP882" s="19"/>
      <c r="AQ882" s="19"/>
    </row>
    <row r="883" hidden="1">
      <c r="A883" s="22" t="s">
        <v>1094</v>
      </c>
      <c r="B883" s="22" t="s">
        <v>1154</v>
      </c>
      <c r="C883" s="22" t="s">
        <v>1092</v>
      </c>
      <c r="D883" s="22" t="s">
        <v>1152</v>
      </c>
      <c r="E883" s="22" t="s">
        <v>72</v>
      </c>
      <c r="F883" s="18">
        <v>1.0</v>
      </c>
      <c r="G883" s="18">
        <v>0.0</v>
      </c>
      <c r="H883" s="18">
        <v>414.0</v>
      </c>
      <c r="I883" s="18">
        <v>0.0</v>
      </c>
      <c r="J883" s="18">
        <v>4.682234</v>
      </c>
      <c r="K883" s="18">
        <v>4.776377</v>
      </c>
      <c r="L883" s="18">
        <v>4.805349</v>
      </c>
      <c r="M883" s="18">
        <v>4.776377</v>
      </c>
      <c r="N883" s="18">
        <v>1.0</v>
      </c>
      <c r="O883" s="18">
        <v>4.776377</v>
      </c>
      <c r="P883" s="18">
        <v>4.776377</v>
      </c>
      <c r="Q883" s="18">
        <v>4.776377</v>
      </c>
      <c r="R883" s="18">
        <v>4.776377</v>
      </c>
      <c r="S883" s="18">
        <v>4.776377</v>
      </c>
      <c r="T883" s="18">
        <v>4.776377</v>
      </c>
      <c r="U883" s="18">
        <v>4.776377</v>
      </c>
      <c r="V883" s="18">
        <v>4.776377</v>
      </c>
      <c r="W883" s="18">
        <v>4.776377</v>
      </c>
      <c r="X883" s="18">
        <v>4.776377</v>
      </c>
      <c r="Y883" s="18">
        <v>4.776377</v>
      </c>
      <c r="Z883" s="18">
        <v>0.602778</v>
      </c>
      <c r="AA883" s="18">
        <v>0.621003</v>
      </c>
      <c r="AB883" s="18">
        <v>1.026658</v>
      </c>
      <c r="AC883" s="18">
        <v>2.325287</v>
      </c>
      <c r="AD883" s="18">
        <v>1.531584</v>
      </c>
      <c r="AE883" s="18">
        <v>1.531584</v>
      </c>
      <c r="AF883" s="18">
        <v>1.939655</v>
      </c>
      <c r="AG883" s="18">
        <v>1.835215</v>
      </c>
      <c r="AH883" s="18">
        <v>0.625309</v>
      </c>
      <c r="AI883" s="18">
        <v>1.101178</v>
      </c>
      <c r="AJ883" s="18">
        <v>1.968989</v>
      </c>
      <c r="AK883" s="18">
        <v>0.808292</v>
      </c>
      <c r="AL883" s="19" t="s">
        <v>58</v>
      </c>
      <c r="AM883" s="19"/>
      <c r="AN883" s="19"/>
      <c r="AO883" s="19"/>
      <c r="AP883" s="19"/>
      <c r="AQ883" s="19"/>
    </row>
    <row r="884" hidden="1">
      <c r="A884" s="22" t="s">
        <v>1793</v>
      </c>
      <c r="B884" s="22" t="s">
        <v>1154</v>
      </c>
      <c r="C884" s="22" t="s">
        <v>1783</v>
      </c>
      <c r="D884" s="22" t="s">
        <v>1152</v>
      </c>
      <c r="E884" s="22" t="s">
        <v>72</v>
      </c>
      <c r="F884" s="18">
        <v>2.0</v>
      </c>
      <c r="G884" s="18">
        <v>0.0</v>
      </c>
      <c r="H884" s="18">
        <v>419.0</v>
      </c>
      <c r="I884" s="18">
        <v>0.0</v>
      </c>
      <c r="J884" s="18">
        <v>4.682234</v>
      </c>
      <c r="K884" s="18">
        <v>4.776377</v>
      </c>
      <c r="L884" s="18">
        <v>4.805349</v>
      </c>
      <c r="M884" s="18">
        <v>4.776377</v>
      </c>
      <c r="N884" s="18">
        <v>1.0</v>
      </c>
      <c r="O884" s="18">
        <v>4.776377</v>
      </c>
      <c r="P884" s="18">
        <v>4.776377</v>
      </c>
      <c r="Q884" s="18">
        <v>4.776377</v>
      </c>
      <c r="R884" s="18">
        <v>4.776377</v>
      </c>
      <c r="S884" s="18">
        <v>4.776377</v>
      </c>
      <c r="T884" s="18">
        <v>4.776377</v>
      </c>
      <c r="U884" s="18">
        <v>4.776377</v>
      </c>
      <c r="V884" s="18">
        <v>4.776377</v>
      </c>
      <c r="W884" s="18">
        <v>4.776377</v>
      </c>
      <c r="X884" s="18">
        <v>4.776377</v>
      </c>
      <c r="Y884" s="18">
        <v>4.776377</v>
      </c>
      <c r="Z884" s="18">
        <v>0.602778</v>
      </c>
      <c r="AA884" s="18">
        <v>0.621003</v>
      </c>
      <c r="AB884" s="18">
        <v>1.026658</v>
      </c>
      <c r="AC884" s="18">
        <v>2.325287</v>
      </c>
      <c r="AD884" s="18">
        <v>0.4</v>
      </c>
      <c r="AE884" s="18">
        <v>1.512981</v>
      </c>
      <c r="AF884" s="18">
        <v>2.191142</v>
      </c>
      <c r="AG884" s="18">
        <v>3.416873</v>
      </c>
      <c r="AH884" s="18">
        <v>0.122286</v>
      </c>
      <c r="AI884" s="18">
        <v>0.72261</v>
      </c>
      <c r="AJ884" s="18">
        <v>0.913952</v>
      </c>
      <c r="AK884" s="18">
        <v>0.340476</v>
      </c>
      <c r="AL884" s="19" t="s">
        <v>58</v>
      </c>
      <c r="AM884" s="19"/>
      <c r="AN884" s="19"/>
      <c r="AO884" s="19"/>
      <c r="AP884" s="19"/>
      <c r="AQ884" s="19"/>
    </row>
    <row r="885" hidden="1">
      <c r="A885" s="22" t="s">
        <v>1096</v>
      </c>
      <c r="B885" s="22" t="s">
        <v>1155</v>
      </c>
      <c r="C885" s="22" t="s">
        <v>1092</v>
      </c>
      <c r="D885" s="22" t="s">
        <v>1152</v>
      </c>
      <c r="E885" s="22" t="s">
        <v>75</v>
      </c>
      <c r="F885" s="18">
        <v>1.0</v>
      </c>
      <c r="G885" s="18">
        <v>0.0</v>
      </c>
      <c r="H885" s="18">
        <v>273.0</v>
      </c>
      <c r="I885" s="18">
        <v>0.0</v>
      </c>
      <c r="J885" s="18">
        <v>2.0</v>
      </c>
      <c r="K885" s="18">
        <v>2.325287</v>
      </c>
      <c r="L885" s="18">
        <v>2.199435</v>
      </c>
      <c r="M885" s="18">
        <v>2.325287</v>
      </c>
      <c r="N885" s="18">
        <v>1.0</v>
      </c>
      <c r="O885" s="18">
        <v>2.325287</v>
      </c>
      <c r="P885" s="18">
        <v>2.325287</v>
      </c>
      <c r="Q885" s="18">
        <v>2.325287</v>
      </c>
      <c r="R885" s="18">
        <v>2.325287</v>
      </c>
      <c r="S885" s="18">
        <v>2.325287</v>
      </c>
      <c r="T885" s="18">
        <v>2.325287</v>
      </c>
      <c r="U885" s="18">
        <v>2.325287</v>
      </c>
      <c r="V885" s="18">
        <v>2.325287</v>
      </c>
      <c r="W885" s="18">
        <v>2.325287</v>
      </c>
      <c r="X885" s="18">
        <v>2.325287</v>
      </c>
      <c r="Y885" s="18">
        <v>2.325287</v>
      </c>
      <c r="Z885" s="18">
        <v>0.602778</v>
      </c>
      <c r="AA885" s="18">
        <v>0.621003</v>
      </c>
      <c r="AB885" s="18">
        <v>1.026658</v>
      </c>
      <c r="AC885" s="18">
        <v>2.325287</v>
      </c>
      <c r="AD885" s="18">
        <v>2.325287</v>
      </c>
      <c r="AE885" s="18">
        <v>5.615763</v>
      </c>
      <c r="AF885" s="18">
        <v>4.615823</v>
      </c>
      <c r="AG885" s="18">
        <v>2.325287</v>
      </c>
      <c r="AH885" s="18">
        <v>0.625309</v>
      </c>
      <c r="AI885" s="18">
        <v>1.101178</v>
      </c>
      <c r="AJ885" s="18">
        <v>1.968989</v>
      </c>
      <c r="AK885" s="18">
        <v>0.808292</v>
      </c>
      <c r="AL885" s="19" t="s">
        <v>58</v>
      </c>
      <c r="AM885" s="19"/>
      <c r="AN885" s="19"/>
      <c r="AO885" s="19"/>
      <c r="AP885" s="19"/>
      <c r="AQ885" s="19"/>
    </row>
    <row r="886" hidden="1">
      <c r="A886" s="22" t="s">
        <v>1795</v>
      </c>
      <c r="B886" s="22" t="s">
        <v>1155</v>
      </c>
      <c r="C886" s="22" t="s">
        <v>1783</v>
      </c>
      <c r="D886" s="22" t="s">
        <v>1152</v>
      </c>
      <c r="E886" s="22" t="s">
        <v>75</v>
      </c>
      <c r="F886" s="18">
        <v>1.0</v>
      </c>
      <c r="G886" s="18">
        <v>0.0</v>
      </c>
      <c r="H886" s="18">
        <v>273.0</v>
      </c>
      <c r="I886" s="18">
        <v>0.0</v>
      </c>
      <c r="J886" s="18">
        <v>2.0</v>
      </c>
      <c r="K886" s="18">
        <v>2.325287</v>
      </c>
      <c r="L886" s="18">
        <v>2.199435</v>
      </c>
      <c r="M886" s="18">
        <v>2.325287</v>
      </c>
      <c r="N886" s="18">
        <v>1.0</v>
      </c>
      <c r="O886" s="18">
        <v>2.325287</v>
      </c>
      <c r="P886" s="18">
        <v>2.325287</v>
      </c>
      <c r="Q886" s="18">
        <v>2.325287</v>
      </c>
      <c r="R886" s="18">
        <v>2.325287</v>
      </c>
      <c r="S886" s="18">
        <v>2.325287</v>
      </c>
      <c r="T886" s="18">
        <v>2.325287</v>
      </c>
      <c r="U886" s="18">
        <v>2.325287</v>
      </c>
      <c r="V886" s="18">
        <v>2.325287</v>
      </c>
      <c r="W886" s="18">
        <v>2.325287</v>
      </c>
      <c r="X886" s="18">
        <v>2.325287</v>
      </c>
      <c r="Y886" s="18">
        <v>2.325287</v>
      </c>
      <c r="Z886" s="18">
        <v>0.602778</v>
      </c>
      <c r="AA886" s="18">
        <v>0.621003</v>
      </c>
      <c r="AB886" s="18">
        <v>1.026658</v>
      </c>
      <c r="AC886" s="18">
        <v>2.325287</v>
      </c>
      <c r="AD886" s="18">
        <v>0.542857</v>
      </c>
      <c r="AE886" s="18">
        <v>0.966667</v>
      </c>
      <c r="AF886" s="18">
        <v>1.112057</v>
      </c>
      <c r="AG886" s="18">
        <v>0.542857</v>
      </c>
      <c r="AH886" s="18">
        <v>0.122286</v>
      </c>
      <c r="AI886" s="18">
        <v>0.72261</v>
      </c>
      <c r="AJ886" s="18">
        <v>0.913952</v>
      </c>
      <c r="AK886" s="18">
        <v>0.340476</v>
      </c>
      <c r="AL886" s="19" t="s">
        <v>58</v>
      </c>
      <c r="AM886" s="19"/>
      <c r="AN886" s="19"/>
      <c r="AO886" s="19"/>
      <c r="AP886" s="19"/>
      <c r="AQ886" s="19"/>
    </row>
    <row r="887" hidden="1">
      <c r="A887" s="22" t="s">
        <v>1786</v>
      </c>
      <c r="B887" s="22" t="s">
        <v>1799</v>
      </c>
      <c r="C887" s="22" t="s">
        <v>1783</v>
      </c>
      <c r="D887" s="22" t="s">
        <v>1152</v>
      </c>
      <c r="E887" s="22" t="s">
        <v>60</v>
      </c>
      <c r="F887" s="18">
        <v>2.0</v>
      </c>
      <c r="G887" s="18">
        <v>2.0</v>
      </c>
      <c r="H887" s="18">
        <v>143.0</v>
      </c>
      <c r="I887" s="18">
        <v>143.0</v>
      </c>
      <c r="J887" s="18">
        <v>0.0</v>
      </c>
      <c r="K887" s="18">
        <v>0.0</v>
      </c>
      <c r="L887" s="18">
        <v>0.0</v>
      </c>
      <c r="M887" s="18">
        <v>0.0</v>
      </c>
      <c r="N887" s="18">
        <v>0.0</v>
      </c>
      <c r="O887" s="18">
        <v>0.0</v>
      </c>
      <c r="P887" s="18">
        <v>0.0</v>
      </c>
      <c r="Q887" s="18">
        <v>0.0</v>
      </c>
      <c r="R887" s="18">
        <v>0.0</v>
      </c>
      <c r="S887" s="18">
        <v>0.0</v>
      </c>
      <c r="T887" s="18">
        <v>0.0</v>
      </c>
      <c r="U887" s="18">
        <v>0.0</v>
      </c>
      <c r="V887" s="18">
        <v>0.0</v>
      </c>
      <c r="W887" s="18">
        <v>0.0</v>
      </c>
      <c r="X887" s="18">
        <v>0.0</v>
      </c>
      <c r="Y887" s="18">
        <v>0.0</v>
      </c>
      <c r="Z887" s="18">
        <v>0.602778</v>
      </c>
      <c r="AA887" s="18">
        <v>0.621003</v>
      </c>
      <c r="AB887" s="18">
        <v>1.026658</v>
      </c>
      <c r="AC887" s="18">
        <v>2.325287</v>
      </c>
      <c r="AD887" s="18">
        <v>0.155952</v>
      </c>
      <c r="AE887" s="18">
        <v>0.3</v>
      </c>
      <c r="AF887" s="18">
        <v>0.474734</v>
      </c>
      <c r="AG887" s="18">
        <v>0.0</v>
      </c>
      <c r="AH887" s="18">
        <v>0.122286</v>
      </c>
      <c r="AI887" s="18">
        <v>0.72261</v>
      </c>
      <c r="AJ887" s="18">
        <v>0.913952</v>
      </c>
      <c r="AK887" s="18">
        <v>0.340476</v>
      </c>
      <c r="AL887" s="19" t="s">
        <v>58</v>
      </c>
      <c r="AM887" s="19"/>
      <c r="AN887" s="19"/>
      <c r="AO887" s="19"/>
      <c r="AP887" s="19"/>
      <c r="AQ887" s="19"/>
    </row>
    <row r="888" hidden="1">
      <c r="A888" s="22" t="s">
        <v>1100</v>
      </c>
      <c r="B888" s="22" t="s">
        <v>1156</v>
      </c>
      <c r="C888" s="22" t="s">
        <v>1092</v>
      </c>
      <c r="D888" s="22" t="s">
        <v>1152</v>
      </c>
      <c r="E888" s="20">
        <v>46300.0</v>
      </c>
      <c r="F888" s="18">
        <v>45.0</v>
      </c>
      <c r="G888" s="18">
        <v>1.0</v>
      </c>
      <c r="H888" s="18">
        <v>10816.0</v>
      </c>
      <c r="I888" s="18">
        <v>312.0</v>
      </c>
      <c r="J888" s="18">
        <v>34.66286</v>
      </c>
      <c r="K888" s="18">
        <v>34.35983</v>
      </c>
      <c r="L888" s="18">
        <v>34.23387</v>
      </c>
      <c r="M888" s="18">
        <v>17.2203</v>
      </c>
      <c r="N888" s="18">
        <v>0.501175</v>
      </c>
      <c r="O888" s="18">
        <v>0.116667</v>
      </c>
      <c r="P888" s="18">
        <v>0.2</v>
      </c>
      <c r="Q888" s="18">
        <v>0.366667</v>
      </c>
      <c r="R888" s="18">
        <v>0.585057</v>
      </c>
      <c r="S888" s="18">
        <v>0.887668</v>
      </c>
      <c r="T888" s="18">
        <v>0.2</v>
      </c>
      <c r="U888" s="18">
        <v>0.266667</v>
      </c>
      <c r="V888" s="18">
        <v>0.403704</v>
      </c>
      <c r="W888" s="18">
        <v>0.601852</v>
      </c>
      <c r="X888" s="18">
        <v>0.920124</v>
      </c>
      <c r="Y888" s="18">
        <v>0.780905</v>
      </c>
      <c r="Z888" s="18">
        <v>0.602778</v>
      </c>
      <c r="AA888" s="18">
        <v>0.621003</v>
      </c>
      <c r="AB888" s="18">
        <v>1.026658</v>
      </c>
      <c r="AC888" s="18">
        <v>2.325287</v>
      </c>
      <c r="AD888" s="18">
        <v>0.707407</v>
      </c>
      <c r="AE888" s="18">
        <v>0.724001</v>
      </c>
      <c r="AF888" s="18">
        <v>1.604157</v>
      </c>
      <c r="AG888" s="18">
        <v>1.323342</v>
      </c>
      <c r="AH888" s="18">
        <v>0.625309</v>
      </c>
      <c r="AI888" s="18">
        <v>1.101178</v>
      </c>
      <c r="AJ888" s="18">
        <v>1.968989</v>
      </c>
      <c r="AK888" s="18">
        <v>0.808292</v>
      </c>
      <c r="AL888" s="19" t="s">
        <v>58</v>
      </c>
      <c r="AM888" s="19"/>
      <c r="AN888" s="19"/>
      <c r="AO888" s="19"/>
      <c r="AP888" s="19"/>
      <c r="AQ888" s="19"/>
    </row>
    <row r="889" hidden="1">
      <c r="A889" s="22" t="s">
        <v>1788</v>
      </c>
      <c r="B889" s="22" t="s">
        <v>1156</v>
      </c>
      <c r="C889" s="22" t="s">
        <v>1783</v>
      </c>
      <c r="D889" s="22" t="s">
        <v>1152</v>
      </c>
      <c r="E889" s="20">
        <v>46300.0</v>
      </c>
      <c r="F889" s="18">
        <v>49.0</v>
      </c>
      <c r="G889" s="18">
        <v>3.0</v>
      </c>
      <c r="H889" s="18">
        <v>10854.0</v>
      </c>
      <c r="I889" s="18">
        <v>317.0</v>
      </c>
      <c r="J889" s="18">
        <v>35.23429</v>
      </c>
      <c r="K889" s="18">
        <v>34.865</v>
      </c>
      <c r="L889" s="18">
        <v>34.79147</v>
      </c>
      <c r="M889" s="18">
        <v>17.2203</v>
      </c>
      <c r="N889" s="18">
        <v>0.493914</v>
      </c>
      <c r="O889" s="18">
        <v>0.1</v>
      </c>
      <c r="P889" s="18">
        <v>0.2</v>
      </c>
      <c r="Q889" s="18">
        <v>0.333333</v>
      </c>
      <c r="R889" s="18">
        <v>0.568391</v>
      </c>
      <c r="S889" s="18">
        <v>0.887668</v>
      </c>
      <c r="T889" s="18">
        <v>0.2</v>
      </c>
      <c r="U889" s="18">
        <v>0.266667</v>
      </c>
      <c r="V889" s="18">
        <v>0.403704</v>
      </c>
      <c r="W889" s="18">
        <v>0.593487</v>
      </c>
      <c r="X889" s="18">
        <v>0.920124</v>
      </c>
      <c r="Y889" s="18">
        <v>0.757935</v>
      </c>
      <c r="Z889" s="18">
        <v>0.602778</v>
      </c>
      <c r="AA889" s="18">
        <v>0.621003</v>
      </c>
      <c r="AB889" s="18">
        <v>1.026658</v>
      </c>
      <c r="AC889" s="18">
        <v>2.325287</v>
      </c>
      <c r="AD889" s="18">
        <v>0.638914</v>
      </c>
      <c r="AE889" s="18">
        <v>0.697306</v>
      </c>
      <c r="AF889" s="18">
        <v>1.084359</v>
      </c>
      <c r="AG889" s="18">
        <v>0.861329</v>
      </c>
      <c r="AH889" s="18">
        <v>0.122286</v>
      </c>
      <c r="AI889" s="18">
        <v>0.72261</v>
      </c>
      <c r="AJ889" s="18">
        <v>0.913952</v>
      </c>
      <c r="AK889" s="18">
        <v>0.340476</v>
      </c>
      <c r="AL889" s="19" t="s">
        <v>58</v>
      </c>
      <c r="AM889" s="19"/>
      <c r="AN889" s="19"/>
      <c r="AO889" s="19"/>
      <c r="AP889" s="19"/>
      <c r="AQ889" s="19"/>
    </row>
    <row r="890" hidden="1">
      <c r="A890" s="22" t="s">
        <v>1790</v>
      </c>
      <c r="B890" s="22" t="s">
        <v>1157</v>
      </c>
      <c r="C890" s="22" t="s">
        <v>1783</v>
      </c>
      <c r="D890" s="22" t="s">
        <v>1152</v>
      </c>
      <c r="E890" s="22" t="s">
        <v>62</v>
      </c>
      <c r="F890" s="18">
        <v>1.0</v>
      </c>
      <c r="G890" s="18">
        <v>1.0</v>
      </c>
      <c r="H890" s="18">
        <v>2.0</v>
      </c>
      <c r="I890" s="18">
        <v>2.0</v>
      </c>
      <c r="J890" s="18">
        <v>0.0</v>
      </c>
      <c r="K890" s="18">
        <v>0.0</v>
      </c>
      <c r="L890" s="18">
        <v>0.0</v>
      </c>
      <c r="M890" s="18">
        <v>0.0</v>
      </c>
      <c r="N890" s="18">
        <v>0.0</v>
      </c>
      <c r="O890" s="18">
        <v>0.0</v>
      </c>
      <c r="P890" s="18">
        <v>0.0</v>
      </c>
      <c r="Q890" s="18">
        <v>0.0</v>
      </c>
      <c r="R890" s="18">
        <v>0.0</v>
      </c>
      <c r="S890" s="18">
        <v>0.0</v>
      </c>
      <c r="T890" s="18">
        <v>0.0</v>
      </c>
      <c r="U890" s="18">
        <v>0.0</v>
      </c>
      <c r="V890" s="18">
        <v>0.0</v>
      </c>
      <c r="W890" s="18">
        <v>0.0</v>
      </c>
      <c r="X890" s="18">
        <v>0.0</v>
      </c>
      <c r="Y890" s="18">
        <v>0.0</v>
      </c>
      <c r="Z890" s="18">
        <v>0.602778</v>
      </c>
      <c r="AA890" s="18">
        <v>0.621003</v>
      </c>
      <c r="AB890" s="18">
        <v>1.026658</v>
      </c>
      <c r="AC890" s="18">
        <v>2.325287</v>
      </c>
      <c r="AD890" s="18">
        <v>0.0</v>
      </c>
      <c r="AE890" s="18">
        <v>0.0</v>
      </c>
      <c r="AF890" s="18">
        <v>0.0</v>
      </c>
      <c r="AG890" s="18">
        <v>0.0</v>
      </c>
      <c r="AH890" s="18">
        <v>0.122286</v>
      </c>
      <c r="AI890" s="18">
        <v>0.72261</v>
      </c>
      <c r="AJ890" s="18">
        <v>0.913952</v>
      </c>
      <c r="AK890" s="18">
        <v>0.340476</v>
      </c>
      <c r="AL890" s="19" t="s">
        <v>58</v>
      </c>
      <c r="AM890" s="19"/>
      <c r="AN890" s="19"/>
      <c r="AO890" s="19"/>
      <c r="AP890" s="19"/>
      <c r="AQ890" s="19"/>
    </row>
    <row r="891" hidden="1">
      <c r="A891" s="22" t="s">
        <v>1648</v>
      </c>
      <c r="B891" s="22" t="s">
        <v>1664</v>
      </c>
      <c r="C891" s="22" t="s">
        <v>1650</v>
      </c>
      <c r="D891" s="22" t="s">
        <v>1665</v>
      </c>
      <c r="E891" s="22" t="s">
        <v>88</v>
      </c>
      <c r="F891" s="18">
        <v>23.0</v>
      </c>
      <c r="G891" s="18">
        <v>1.0</v>
      </c>
      <c r="H891" s="18">
        <v>21936.0</v>
      </c>
      <c r="I891" s="18">
        <v>4.0</v>
      </c>
      <c r="J891" s="18">
        <v>308.4722</v>
      </c>
      <c r="K891" s="18">
        <v>303.3027</v>
      </c>
      <c r="L891" s="18">
        <v>305.1879</v>
      </c>
      <c r="M891" s="18">
        <v>262.7453</v>
      </c>
      <c r="N891" s="18">
        <v>0.866281</v>
      </c>
      <c r="O891" s="18">
        <v>0.0</v>
      </c>
      <c r="P891" s="18">
        <v>0.0</v>
      </c>
      <c r="Q891" s="18">
        <v>0.0</v>
      </c>
      <c r="R891" s="18">
        <v>0.160256</v>
      </c>
      <c r="S891" s="18">
        <v>6.246816</v>
      </c>
      <c r="T891" s="18">
        <v>0.805411</v>
      </c>
      <c r="U891" s="18">
        <v>1.0</v>
      </c>
      <c r="V891" s="18">
        <v>2.656232</v>
      </c>
      <c r="W891" s="18">
        <v>17.302</v>
      </c>
      <c r="X891" s="18">
        <v>25.3782</v>
      </c>
      <c r="Y891" s="18">
        <v>11.23343</v>
      </c>
      <c r="Z891" s="18">
        <v>0.0</v>
      </c>
      <c r="AA891" s="18">
        <v>9.299504</v>
      </c>
      <c r="AB891" s="18">
        <v>7.953407</v>
      </c>
      <c r="AC891" s="18">
        <v>9.838368</v>
      </c>
      <c r="AD891" s="18">
        <v>1.626875</v>
      </c>
      <c r="AE891" s="18">
        <v>6.660263</v>
      </c>
      <c r="AF891" s="18">
        <v>7.995258</v>
      </c>
      <c r="AG891" s="18">
        <v>7.367109</v>
      </c>
      <c r="AH891" s="18">
        <v>1.863342</v>
      </c>
      <c r="AI891" s="18">
        <v>4.394911</v>
      </c>
      <c r="AJ891" s="18">
        <v>6.192963</v>
      </c>
      <c r="AK891" s="18">
        <v>6.256928</v>
      </c>
      <c r="AL891" s="19" t="s">
        <v>58</v>
      </c>
      <c r="AM891" s="19"/>
      <c r="AN891" s="19"/>
      <c r="AO891" s="19"/>
      <c r="AP891" s="19"/>
      <c r="AQ891" s="19"/>
    </row>
    <row r="892" hidden="1">
      <c r="A892" s="22" t="s">
        <v>1652</v>
      </c>
      <c r="B892" s="22" t="s">
        <v>1666</v>
      </c>
      <c r="C892" s="22" t="s">
        <v>1650</v>
      </c>
      <c r="D892" s="22" t="s">
        <v>1665</v>
      </c>
      <c r="E892" s="20">
        <v>46310.0</v>
      </c>
      <c r="F892" s="18">
        <v>29.0</v>
      </c>
      <c r="G892" s="18">
        <v>2.0</v>
      </c>
      <c r="H892" s="18">
        <v>13596.0</v>
      </c>
      <c r="I892" s="18">
        <v>26.0</v>
      </c>
      <c r="J892" s="18">
        <v>213.9855</v>
      </c>
      <c r="K892" s="18">
        <v>203.8423</v>
      </c>
      <c r="L892" s="18">
        <v>192.5199</v>
      </c>
      <c r="M892" s="18">
        <v>121.3976</v>
      </c>
      <c r="N892" s="18">
        <v>0.595547</v>
      </c>
      <c r="O892" s="18">
        <v>0.0</v>
      </c>
      <c r="P892" s="18">
        <v>3.172914</v>
      </c>
      <c r="Q892" s="18">
        <v>3.714483</v>
      </c>
      <c r="R892" s="18">
        <v>9.299504</v>
      </c>
      <c r="S892" s="18">
        <v>16.23279</v>
      </c>
      <c r="T892" s="18">
        <v>3.172914</v>
      </c>
      <c r="U892" s="18">
        <v>3.714483</v>
      </c>
      <c r="V892" s="18">
        <v>7.327312</v>
      </c>
      <c r="W892" s="18">
        <v>9.673992</v>
      </c>
      <c r="X892" s="18">
        <v>16.23279</v>
      </c>
      <c r="Y892" s="18">
        <v>12.74014</v>
      </c>
      <c r="Z892" s="18">
        <v>0.0</v>
      </c>
      <c r="AA892" s="18">
        <v>9.299504</v>
      </c>
      <c r="AB892" s="18">
        <v>7.953407</v>
      </c>
      <c r="AC892" s="18">
        <v>9.838368</v>
      </c>
      <c r="AD892" s="18">
        <v>5.06325</v>
      </c>
      <c r="AE892" s="18">
        <v>5.555944</v>
      </c>
      <c r="AF892" s="18">
        <v>8.944062</v>
      </c>
      <c r="AG892" s="18">
        <v>10.92551</v>
      </c>
      <c r="AH892" s="18">
        <v>1.863342</v>
      </c>
      <c r="AI892" s="18">
        <v>4.394911</v>
      </c>
      <c r="AJ892" s="18">
        <v>6.192963</v>
      </c>
      <c r="AK892" s="18">
        <v>6.256928</v>
      </c>
      <c r="AL892" s="19" t="s">
        <v>58</v>
      </c>
      <c r="AM892" s="19"/>
      <c r="AN892" s="19"/>
      <c r="AO892" s="19"/>
      <c r="AP892" s="19"/>
      <c r="AQ892" s="19"/>
    </row>
    <row r="893" hidden="1">
      <c r="A893" s="22" t="s">
        <v>1654</v>
      </c>
      <c r="B893" s="22" t="s">
        <v>1667</v>
      </c>
      <c r="C893" s="22" t="s">
        <v>1650</v>
      </c>
      <c r="D893" s="22" t="s">
        <v>1665</v>
      </c>
      <c r="E893" s="22" t="s">
        <v>72</v>
      </c>
      <c r="F893" s="18">
        <v>21.0</v>
      </c>
      <c r="G893" s="18">
        <v>1.0</v>
      </c>
      <c r="H893" s="18">
        <v>3523.0</v>
      </c>
      <c r="I893" s="18">
        <v>21.0</v>
      </c>
      <c r="J893" s="18">
        <v>28.21886</v>
      </c>
      <c r="K893" s="18">
        <v>25.02771</v>
      </c>
      <c r="L893" s="18">
        <v>24.01877</v>
      </c>
      <c r="M893" s="18">
        <v>13.15892</v>
      </c>
      <c r="N893" s="18">
        <v>0.525774</v>
      </c>
      <c r="O893" s="18">
        <v>0.866228</v>
      </c>
      <c r="P893" s="18">
        <v>0.866228</v>
      </c>
      <c r="Q893" s="18">
        <v>4.16139</v>
      </c>
      <c r="R893" s="18">
        <v>6.841173</v>
      </c>
      <c r="S893" s="18">
        <v>6.841173</v>
      </c>
      <c r="T893" s="18">
        <v>0.866228</v>
      </c>
      <c r="U893" s="18">
        <v>0.866228</v>
      </c>
      <c r="V893" s="18">
        <v>4.16139</v>
      </c>
      <c r="W893" s="18">
        <v>6.841173</v>
      </c>
      <c r="X893" s="18">
        <v>6.841173</v>
      </c>
      <c r="Y893" s="18">
        <v>6.256928</v>
      </c>
      <c r="Z893" s="18">
        <v>0.0</v>
      </c>
      <c r="AA893" s="18">
        <v>9.299504</v>
      </c>
      <c r="AB893" s="18">
        <v>7.953407</v>
      </c>
      <c r="AC893" s="18">
        <v>9.838368</v>
      </c>
      <c r="AD893" s="18">
        <v>4.530188</v>
      </c>
      <c r="AE893" s="18">
        <v>5.666635</v>
      </c>
      <c r="AF893" s="18">
        <v>7.698188</v>
      </c>
      <c r="AG893" s="18">
        <v>6.581996</v>
      </c>
      <c r="AH893" s="18">
        <v>1.863342</v>
      </c>
      <c r="AI893" s="18">
        <v>4.394911</v>
      </c>
      <c r="AJ893" s="18">
        <v>6.192963</v>
      </c>
      <c r="AK893" s="18">
        <v>6.256928</v>
      </c>
      <c r="AL893" s="19" t="s">
        <v>58</v>
      </c>
      <c r="AM893" s="19"/>
      <c r="AN893" s="19"/>
      <c r="AO893" s="19"/>
      <c r="AP893" s="19"/>
      <c r="AQ893" s="19"/>
    </row>
    <row r="894" hidden="1">
      <c r="A894" s="22" t="s">
        <v>1656</v>
      </c>
      <c r="B894" s="22" t="s">
        <v>1668</v>
      </c>
      <c r="C894" s="22" t="s">
        <v>1650</v>
      </c>
      <c r="D894" s="22" t="s">
        <v>1665</v>
      </c>
      <c r="E894" s="22" t="s">
        <v>75</v>
      </c>
      <c r="F894" s="18">
        <v>10.0</v>
      </c>
      <c r="G894" s="18">
        <v>1.0</v>
      </c>
      <c r="H894" s="18">
        <v>2438.0</v>
      </c>
      <c r="I894" s="18">
        <v>14.0</v>
      </c>
      <c r="J894" s="18">
        <v>21.41108</v>
      </c>
      <c r="K894" s="18">
        <v>19.89989</v>
      </c>
      <c r="L894" s="18">
        <v>22.01125</v>
      </c>
      <c r="M894" s="18">
        <v>7.986121</v>
      </c>
      <c r="N894" s="18">
        <v>0.401315</v>
      </c>
      <c r="O894" s="18">
        <v>0.0</v>
      </c>
      <c r="P894" s="18">
        <v>0.0</v>
      </c>
      <c r="Q894" s="18">
        <v>4.817553</v>
      </c>
      <c r="R894" s="18">
        <v>7.096218</v>
      </c>
      <c r="S894" s="18">
        <v>7.096218</v>
      </c>
      <c r="T894" s="18">
        <v>4.817553</v>
      </c>
      <c r="U894" s="18">
        <v>4.817553</v>
      </c>
      <c r="V894" s="18">
        <v>4.817553</v>
      </c>
      <c r="W894" s="18">
        <v>7.096218</v>
      </c>
      <c r="X894" s="18">
        <v>7.986121</v>
      </c>
      <c r="Y894" s="18">
        <v>4.974973</v>
      </c>
      <c r="Z894" s="18">
        <v>0.0</v>
      </c>
      <c r="AA894" s="18">
        <v>9.299504</v>
      </c>
      <c r="AB894" s="18">
        <v>7.953407</v>
      </c>
      <c r="AC894" s="18">
        <v>9.838368</v>
      </c>
      <c r="AD894" s="18">
        <v>3.765238</v>
      </c>
      <c r="AE894" s="18">
        <v>4.166299</v>
      </c>
      <c r="AF894" s="18">
        <v>3.951867</v>
      </c>
      <c r="AG894" s="18">
        <v>4.974973</v>
      </c>
      <c r="AH894" s="18">
        <v>1.863342</v>
      </c>
      <c r="AI894" s="18">
        <v>4.394911</v>
      </c>
      <c r="AJ894" s="18">
        <v>6.192963</v>
      </c>
      <c r="AK894" s="18">
        <v>6.256928</v>
      </c>
      <c r="AL894" s="19" t="s">
        <v>58</v>
      </c>
      <c r="AM894" s="19"/>
      <c r="AN894" s="19"/>
      <c r="AO894" s="19"/>
      <c r="AP894" s="19"/>
      <c r="AQ894" s="19"/>
    </row>
    <row r="895" hidden="1">
      <c r="A895" s="22" t="s">
        <v>1658</v>
      </c>
      <c r="B895" s="22" t="s">
        <v>1669</v>
      </c>
      <c r="C895" s="22" t="s">
        <v>1650</v>
      </c>
      <c r="D895" s="22" t="s">
        <v>1665</v>
      </c>
      <c r="E895" s="22" t="s">
        <v>60</v>
      </c>
      <c r="F895" s="18">
        <v>11.0</v>
      </c>
      <c r="G895" s="18">
        <v>0.0</v>
      </c>
      <c r="H895" s="18">
        <v>2291.0</v>
      </c>
      <c r="I895" s="18">
        <v>0.0</v>
      </c>
      <c r="J895" s="18">
        <v>20.03761</v>
      </c>
      <c r="K895" s="18">
        <v>19.67674</v>
      </c>
      <c r="L895" s="18">
        <v>17.86727</v>
      </c>
      <c r="M895" s="18">
        <v>10.71272</v>
      </c>
      <c r="N895" s="18">
        <v>0.544436</v>
      </c>
      <c r="O895" s="18">
        <v>8.964016</v>
      </c>
      <c r="P895" s="18">
        <v>8.964016</v>
      </c>
      <c r="Q895" s="18">
        <v>8.964016</v>
      </c>
      <c r="R895" s="18">
        <v>10.71272</v>
      </c>
      <c r="S895" s="18">
        <v>10.71272</v>
      </c>
      <c r="T895" s="18">
        <v>8.964016</v>
      </c>
      <c r="U895" s="18">
        <v>8.964016</v>
      </c>
      <c r="V895" s="18">
        <v>8.964016</v>
      </c>
      <c r="W895" s="18">
        <v>10.71272</v>
      </c>
      <c r="X895" s="18">
        <v>10.71272</v>
      </c>
      <c r="Y895" s="18">
        <v>9.838368</v>
      </c>
      <c r="Z895" s="18">
        <v>0.0</v>
      </c>
      <c r="AA895" s="18">
        <v>9.299504</v>
      </c>
      <c r="AB895" s="18">
        <v>7.953407</v>
      </c>
      <c r="AC895" s="18">
        <v>9.838368</v>
      </c>
      <c r="AD895" s="18">
        <v>1.843737</v>
      </c>
      <c r="AE895" s="18">
        <v>1.890513</v>
      </c>
      <c r="AF895" s="18">
        <v>3.489871</v>
      </c>
      <c r="AG895" s="18">
        <v>3.927753</v>
      </c>
      <c r="AH895" s="18">
        <v>1.863342</v>
      </c>
      <c r="AI895" s="18">
        <v>4.394911</v>
      </c>
      <c r="AJ895" s="18">
        <v>6.192963</v>
      </c>
      <c r="AK895" s="18">
        <v>6.256928</v>
      </c>
      <c r="AL895" s="19" t="s">
        <v>58</v>
      </c>
      <c r="AM895" s="19"/>
      <c r="AN895" s="19"/>
      <c r="AO895" s="19"/>
      <c r="AP895" s="19"/>
      <c r="AQ895" s="19"/>
    </row>
    <row r="896" hidden="1">
      <c r="A896" s="22" t="s">
        <v>1660</v>
      </c>
      <c r="B896" s="22" t="s">
        <v>1670</v>
      </c>
      <c r="C896" s="22" t="s">
        <v>1650</v>
      </c>
      <c r="D896" s="22" t="s">
        <v>1665</v>
      </c>
      <c r="E896" s="20">
        <v>46300.0</v>
      </c>
      <c r="F896" s="18">
        <v>12.0</v>
      </c>
      <c r="G896" s="18">
        <v>0.0</v>
      </c>
      <c r="H896" s="18">
        <v>8817.0</v>
      </c>
      <c r="I896" s="18">
        <v>0.0</v>
      </c>
      <c r="J896" s="18">
        <v>93.82303</v>
      </c>
      <c r="K896" s="18">
        <v>96.33689</v>
      </c>
      <c r="L896" s="18">
        <v>95.51685</v>
      </c>
      <c r="M896" s="18">
        <v>95.33689</v>
      </c>
      <c r="N896" s="18">
        <v>0.98962</v>
      </c>
      <c r="O896" s="18">
        <v>0.0</v>
      </c>
      <c r="P896" s="18">
        <v>0.0</v>
      </c>
      <c r="Q896" s="18">
        <v>0.0</v>
      </c>
      <c r="R896" s="18">
        <v>0.0</v>
      </c>
      <c r="S896" s="18">
        <v>1.0</v>
      </c>
      <c r="T896" s="18">
        <v>1.0</v>
      </c>
      <c r="U896" s="18">
        <v>1.0</v>
      </c>
      <c r="V896" s="18">
        <v>1.0</v>
      </c>
      <c r="W896" s="18">
        <v>24.33545</v>
      </c>
      <c r="X896" s="18">
        <v>71.00145</v>
      </c>
      <c r="Y896" s="18">
        <v>13.76241</v>
      </c>
      <c r="Z896" s="18">
        <v>0.0</v>
      </c>
      <c r="AA896" s="18">
        <v>9.299504</v>
      </c>
      <c r="AB896" s="18">
        <v>7.953407</v>
      </c>
      <c r="AC896" s="18">
        <v>9.838368</v>
      </c>
      <c r="AD896" s="18">
        <v>3.702673</v>
      </c>
      <c r="AE896" s="18">
        <v>4.680907</v>
      </c>
      <c r="AF896" s="18">
        <v>7.64331</v>
      </c>
      <c r="AG896" s="18">
        <v>12.29147</v>
      </c>
      <c r="AH896" s="18">
        <v>1.863342</v>
      </c>
      <c r="AI896" s="18">
        <v>4.394911</v>
      </c>
      <c r="AJ896" s="18">
        <v>6.192963</v>
      </c>
      <c r="AK896" s="18">
        <v>6.256928</v>
      </c>
      <c r="AL896" s="19" t="s">
        <v>58</v>
      </c>
      <c r="AM896" s="19"/>
      <c r="AN896" s="19"/>
      <c r="AO896" s="19"/>
      <c r="AP896" s="19"/>
      <c r="AQ896" s="19"/>
    </row>
    <row r="897" hidden="1">
      <c r="A897" s="22" t="s">
        <v>1662</v>
      </c>
      <c r="B897" s="22" t="s">
        <v>1671</v>
      </c>
      <c r="C897" s="22" t="s">
        <v>1650</v>
      </c>
      <c r="D897" s="22" t="s">
        <v>1665</v>
      </c>
      <c r="E897" s="22" t="s">
        <v>62</v>
      </c>
      <c r="F897" s="18">
        <v>3.0</v>
      </c>
      <c r="G897" s="18">
        <v>3.0</v>
      </c>
      <c r="H897" s="18">
        <v>132.0</v>
      </c>
      <c r="I897" s="18">
        <v>132.0</v>
      </c>
      <c r="J897" s="18">
        <v>0.0</v>
      </c>
      <c r="K897" s="18">
        <v>0.0</v>
      </c>
      <c r="L897" s="18">
        <v>0.0</v>
      </c>
      <c r="M897" s="18">
        <v>0.0</v>
      </c>
      <c r="N897" s="18">
        <v>0.0</v>
      </c>
      <c r="O897" s="18">
        <v>0.0</v>
      </c>
      <c r="P897" s="18">
        <v>0.0</v>
      </c>
      <c r="Q897" s="18">
        <v>0.0</v>
      </c>
      <c r="R897" s="18">
        <v>0.0</v>
      </c>
      <c r="S897" s="18">
        <v>0.0</v>
      </c>
      <c r="T897" s="18">
        <v>0.0</v>
      </c>
      <c r="U897" s="18">
        <v>0.0</v>
      </c>
      <c r="V897" s="18">
        <v>0.0</v>
      </c>
      <c r="W897" s="18">
        <v>0.0</v>
      </c>
      <c r="X897" s="18">
        <v>0.0</v>
      </c>
      <c r="Y897" s="18">
        <v>0.0</v>
      </c>
      <c r="Z897" s="18">
        <v>0.0</v>
      </c>
      <c r="AA897" s="18">
        <v>9.299504</v>
      </c>
      <c r="AB897" s="18">
        <v>7.953407</v>
      </c>
      <c r="AC897" s="18">
        <v>9.838368</v>
      </c>
      <c r="AD897" s="18">
        <v>0.0</v>
      </c>
      <c r="AE897" s="18">
        <v>0.0</v>
      </c>
      <c r="AF897" s="18">
        <v>0.0</v>
      </c>
      <c r="AG897" s="18">
        <v>0.0</v>
      </c>
      <c r="AH897" s="18">
        <v>1.863342</v>
      </c>
      <c r="AI897" s="18">
        <v>4.394911</v>
      </c>
      <c r="AJ897" s="18">
        <v>6.192963</v>
      </c>
      <c r="AK897" s="18">
        <v>6.256928</v>
      </c>
      <c r="AL897" s="19" t="s">
        <v>58</v>
      </c>
      <c r="AM897" s="19"/>
      <c r="AN897" s="19"/>
      <c r="AO897" s="19"/>
      <c r="AP897" s="19"/>
      <c r="AQ897" s="19"/>
    </row>
    <row r="898" hidden="1">
      <c r="A898" s="22" t="s">
        <v>661</v>
      </c>
      <c r="B898" s="22" t="s">
        <v>701</v>
      </c>
      <c r="C898" s="22" t="s">
        <v>662</v>
      </c>
      <c r="D898" s="22" t="s">
        <v>702</v>
      </c>
      <c r="E898" s="22" t="s">
        <v>88</v>
      </c>
      <c r="F898" s="18">
        <v>11.0</v>
      </c>
      <c r="G898" s="18">
        <v>0.0</v>
      </c>
      <c r="H898" s="18">
        <v>10814.0</v>
      </c>
      <c r="I898" s="18">
        <v>0.0</v>
      </c>
      <c r="J898" s="18">
        <v>188.5111</v>
      </c>
      <c r="K898" s="18">
        <v>185.1587</v>
      </c>
      <c r="L898" s="18">
        <v>197.6587</v>
      </c>
      <c r="M898" s="18">
        <v>153.542</v>
      </c>
      <c r="N898" s="18">
        <v>0.829245</v>
      </c>
      <c r="O898" s="18">
        <v>0.0</v>
      </c>
      <c r="P898" s="18">
        <v>0.0</v>
      </c>
      <c r="Q898" s="18">
        <v>0.0</v>
      </c>
      <c r="R898" s="18">
        <v>1.2</v>
      </c>
      <c r="S898" s="18">
        <v>10.45321</v>
      </c>
      <c r="T898" s="18">
        <v>0.133333</v>
      </c>
      <c r="U898" s="18">
        <v>0.761343</v>
      </c>
      <c r="V898" s="18">
        <v>1.2</v>
      </c>
      <c r="W898" s="18">
        <v>10.21115</v>
      </c>
      <c r="X898" s="18">
        <v>18.56816</v>
      </c>
      <c r="Y898" s="18">
        <v>11.57242</v>
      </c>
      <c r="Z898" s="18">
        <v>1.579248</v>
      </c>
      <c r="AA898" s="18">
        <v>5.004719</v>
      </c>
      <c r="AB898" s="18">
        <v>6.80395</v>
      </c>
      <c r="AC898" s="18">
        <v>6.758051</v>
      </c>
      <c r="AD898" s="18">
        <v>0.333333</v>
      </c>
      <c r="AE898" s="18">
        <v>10.21115</v>
      </c>
      <c r="AF898" s="18">
        <v>9.336722</v>
      </c>
      <c r="AG898" s="18">
        <v>3.439646</v>
      </c>
      <c r="AH898" s="18">
        <v>1.84238</v>
      </c>
      <c r="AI898" s="18">
        <v>3.88987</v>
      </c>
      <c r="AJ898" s="18">
        <v>6.004494</v>
      </c>
      <c r="AK898" s="18">
        <v>2.750256</v>
      </c>
      <c r="AL898" s="19" t="s">
        <v>58</v>
      </c>
      <c r="AM898" s="19"/>
      <c r="AN898" s="19"/>
      <c r="AO898" s="19"/>
      <c r="AP898" s="19"/>
      <c r="AQ898" s="19"/>
    </row>
    <row r="899" hidden="1">
      <c r="A899" s="22" t="s">
        <v>663</v>
      </c>
      <c r="B899" s="22" t="s">
        <v>703</v>
      </c>
      <c r="C899" s="22" t="s">
        <v>662</v>
      </c>
      <c r="D899" s="22" t="s">
        <v>702</v>
      </c>
      <c r="E899" s="20">
        <v>46310.0</v>
      </c>
      <c r="F899" s="18">
        <v>62.0</v>
      </c>
      <c r="G899" s="18">
        <v>3.0</v>
      </c>
      <c r="H899" s="18">
        <v>24041.0</v>
      </c>
      <c r="I899" s="18">
        <v>22.0</v>
      </c>
      <c r="J899" s="18">
        <v>286.0513</v>
      </c>
      <c r="K899" s="18">
        <v>270.3221</v>
      </c>
      <c r="L899" s="18">
        <v>242.1582</v>
      </c>
      <c r="M899" s="18">
        <v>177.463</v>
      </c>
      <c r="N899" s="18">
        <v>0.656487</v>
      </c>
      <c r="O899" s="18">
        <v>0.0</v>
      </c>
      <c r="P899" s="18">
        <v>0.841844</v>
      </c>
      <c r="Q899" s="18">
        <v>1.208128</v>
      </c>
      <c r="R899" s="18">
        <v>3.084838</v>
      </c>
      <c r="S899" s="18">
        <v>7.080413</v>
      </c>
      <c r="T899" s="18">
        <v>0.841844</v>
      </c>
      <c r="U899" s="18">
        <v>1.208128</v>
      </c>
      <c r="V899" s="18">
        <v>1.756003</v>
      </c>
      <c r="W899" s="18">
        <v>4.004898</v>
      </c>
      <c r="X899" s="18">
        <v>7.149039</v>
      </c>
      <c r="Y899" s="18">
        <v>6.758051</v>
      </c>
      <c r="Z899" s="18">
        <v>1.579248</v>
      </c>
      <c r="AA899" s="18">
        <v>5.004719</v>
      </c>
      <c r="AB899" s="18">
        <v>6.80395</v>
      </c>
      <c r="AC899" s="18">
        <v>6.758051</v>
      </c>
      <c r="AD899" s="18">
        <v>4.205608</v>
      </c>
      <c r="AE899" s="18">
        <v>5.161577</v>
      </c>
      <c r="AF899" s="18">
        <v>8.359847</v>
      </c>
      <c r="AG899" s="18">
        <v>6.758051</v>
      </c>
      <c r="AH899" s="18">
        <v>1.84238</v>
      </c>
      <c r="AI899" s="18">
        <v>3.88987</v>
      </c>
      <c r="AJ899" s="18">
        <v>6.004494</v>
      </c>
      <c r="AK899" s="18">
        <v>2.750256</v>
      </c>
      <c r="AL899" s="19" t="s">
        <v>58</v>
      </c>
      <c r="AM899" s="19"/>
      <c r="AN899" s="19"/>
      <c r="AO899" s="19"/>
      <c r="AP899" s="19"/>
      <c r="AQ899" s="19"/>
    </row>
    <row r="900" hidden="1">
      <c r="A900" s="22" t="s">
        <v>673</v>
      </c>
      <c r="B900" s="22" t="s">
        <v>704</v>
      </c>
      <c r="C900" s="22" t="s">
        <v>662</v>
      </c>
      <c r="D900" s="22" t="s">
        <v>702</v>
      </c>
      <c r="E900" s="22" t="s">
        <v>72</v>
      </c>
      <c r="F900" s="18">
        <v>33.0</v>
      </c>
      <c r="G900" s="18">
        <v>0.0</v>
      </c>
      <c r="H900" s="18">
        <v>11223.0</v>
      </c>
      <c r="I900" s="18">
        <v>0.0</v>
      </c>
      <c r="J900" s="18">
        <v>109.1358</v>
      </c>
      <c r="K900" s="18">
        <v>100.8351</v>
      </c>
      <c r="L900" s="18">
        <v>92.43758</v>
      </c>
      <c r="M900" s="18">
        <v>70.81166</v>
      </c>
      <c r="N900" s="18">
        <v>0.702252</v>
      </c>
      <c r="O900" s="18">
        <v>0.0</v>
      </c>
      <c r="P900" s="18">
        <v>0.0</v>
      </c>
      <c r="Q900" s="18">
        <v>0.266667</v>
      </c>
      <c r="R900" s="18">
        <v>3.596015</v>
      </c>
      <c r="S900" s="18">
        <v>6.386176</v>
      </c>
      <c r="T900" s="18">
        <v>0.266667</v>
      </c>
      <c r="U900" s="18">
        <v>0.3</v>
      </c>
      <c r="V900" s="18">
        <v>3.308998</v>
      </c>
      <c r="W900" s="18">
        <v>4.741367</v>
      </c>
      <c r="X900" s="18">
        <v>6.504782</v>
      </c>
      <c r="Y900" s="18">
        <v>5.601952</v>
      </c>
      <c r="Z900" s="18">
        <v>1.579248</v>
      </c>
      <c r="AA900" s="18">
        <v>5.004719</v>
      </c>
      <c r="AB900" s="18">
        <v>6.80395</v>
      </c>
      <c r="AC900" s="18">
        <v>6.758051</v>
      </c>
      <c r="AD900" s="18">
        <v>2.89835</v>
      </c>
      <c r="AE900" s="18">
        <v>3.596015</v>
      </c>
      <c r="AF900" s="18">
        <v>4.777328</v>
      </c>
      <c r="AG900" s="18">
        <v>4.325593</v>
      </c>
      <c r="AH900" s="18">
        <v>1.84238</v>
      </c>
      <c r="AI900" s="18">
        <v>3.88987</v>
      </c>
      <c r="AJ900" s="18">
        <v>6.004494</v>
      </c>
      <c r="AK900" s="18">
        <v>2.750256</v>
      </c>
      <c r="AL900" s="19" t="s">
        <v>58</v>
      </c>
      <c r="AM900" s="19"/>
      <c r="AN900" s="19"/>
      <c r="AO900" s="19"/>
      <c r="AP900" s="19"/>
      <c r="AQ900" s="19"/>
    </row>
    <row r="901" hidden="1">
      <c r="A901" s="22" t="s">
        <v>665</v>
      </c>
      <c r="B901" s="22" t="s">
        <v>705</v>
      </c>
      <c r="C901" s="22" t="s">
        <v>662</v>
      </c>
      <c r="D901" s="22" t="s">
        <v>702</v>
      </c>
      <c r="E901" s="22" t="s">
        <v>75</v>
      </c>
      <c r="F901" s="18">
        <v>16.0</v>
      </c>
      <c r="G901" s="18">
        <v>3.0</v>
      </c>
      <c r="H901" s="18">
        <v>11121.0</v>
      </c>
      <c r="I901" s="18">
        <v>138.0</v>
      </c>
      <c r="J901" s="18">
        <v>83.16552</v>
      </c>
      <c r="K901" s="18">
        <v>90.16297</v>
      </c>
      <c r="L901" s="18">
        <v>95.63133</v>
      </c>
      <c r="M901" s="18">
        <v>72.79161</v>
      </c>
      <c r="N901" s="18">
        <v>0.807334</v>
      </c>
      <c r="O901" s="18">
        <v>0.166667</v>
      </c>
      <c r="P901" s="18">
        <v>0.765431</v>
      </c>
      <c r="Q901" s="18">
        <v>0.818519</v>
      </c>
      <c r="R901" s="18">
        <v>1.804269</v>
      </c>
      <c r="S901" s="18">
        <v>6.658087</v>
      </c>
      <c r="T901" s="18">
        <v>0.166667</v>
      </c>
      <c r="U901" s="18">
        <v>0.765431</v>
      </c>
      <c r="V901" s="18">
        <v>0.818519</v>
      </c>
      <c r="W901" s="18">
        <v>1.804269</v>
      </c>
      <c r="X901" s="18">
        <v>6.658087</v>
      </c>
      <c r="Y901" s="18">
        <v>9.016297</v>
      </c>
      <c r="Z901" s="18">
        <v>1.579248</v>
      </c>
      <c r="AA901" s="18">
        <v>5.004719</v>
      </c>
      <c r="AB901" s="18">
        <v>6.80395</v>
      </c>
      <c r="AC901" s="18">
        <v>6.758051</v>
      </c>
      <c r="AD901" s="18">
        <v>3.368899</v>
      </c>
      <c r="AE901" s="18">
        <v>3.368899</v>
      </c>
      <c r="AF901" s="18">
        <v>7.196168</v>
      </c>
      <c r="AG901" s="18">
        <v>3.654839</v>
      </c>
      <c r="AH901" s="18">
        <v>1.84238</v>
      </c>
      <c r="AI901" s="18">
        <v>3.88987</v>
      </c>
      <c r="AJ901" s="18">
        <v>6.004494</v>
      </c>
      <c r="AK901" s="18">
        <v>2.750256</v>
      </c>
      <c r="AL901" s="19" t="s">
        <v>58</v>
      </c>
      <c r="AM901" s="19"/>
      <c r="AN901" s="19"/>
      <c r="AO901" s="19"/>
      <c r="AP901" s="19"/>
      <c r="AQ901" s="19"/>
    </row>
    <row r="902" hidden="1">
      <c r="A902" s="22" t="s">
        <v>666</v>
      </c>
      <c r="B902" s="22" t="s">
        <v>706</v>
      </c>
      <c r="C902" s="22" t="s">
        <v>662</v>
      </c>
      <c r="D902" s="22" t="s">
        <v>702</v>
      </c>
      <c r="E902" s="22" t="s">
        <v>60</v>
      </c>
      <c r="F902" s="18">
        <v>7.0</v>
      </c>
      <c r="G902" s="18">
        <v>1.0</v>
      </c>
      <c r="H902" s="18">
        <v>975.0</v>
      </c>
      <c r="I902" s="18">
        <v>2.0</v>
      </c>
      <c r="J902" s="18">
        <v>7.256174</v>
      </c>
      <c r="K902" s="18">
        <v>6.732363</v>
      </c>
      <c r="L902" s="18">
        <v>6.684536</v>
      </c>
      <c r="M902" s="18">
        <v>4.847862</v>
      </c>
      <c r="N902" s="18">
        <v>0.720083</v>
      </c>
      <c r="O902" s="18">
        <v>0.0</v>
      </c>
      <c r="P902" s="18">
        <v>0.0</v>
      </c>
      <c r="Q902" s="18">
        <v>0.0</v>
      </c>
      <c r="R902" s="18">
        <v>1.884501</v>
      </c>
      <c r="S902" s="18">
        <v>4.847862</v>
      </c>
      <c r="T902" s="18">
        <v>1.884501</v>
      </c>
      <c r="U902" s="18">
        <v>1.884501</v>
      </c>
      <c r="V902" s="18">
        <v>1.884501</v>
      </c>
      <c r="W902" s="18">
        <v>4.847862</v>
      </c>
      <c r="X902" s="18">
        <v>4.847862</v>
      </c>
      <c r="Y902" s="18">
        <v>2.244121</v>
      </c>
      <c r="Z902" s="18">
        <v>1.579248</v>
      </c>
      <c r="AA902" s="18">
        <v>5.004719</v>
      </c>
      <c r="AB902" s="18">
        <v>6.80395</v>
      </c>
      <c r="AC902" s="18">
        <v>6.758051</v>
      </c>
      <c r="AD902" s="18">
        <v>1.884501</v>
      </c>
      <c r="AE902" s="18">
        <v>1.884501</v>
      </c>
      <c r="AF902" s="18">
        <v>2.070399</v>
      </c>
      <c r="AG902" s="18">
        <v>1.38883</v>
      </c>
      <c r="AH902" s="18">
        <v>1.84238</v>
      </c>
      <c r="AI902" s="18">
        <v>3.88987</v>
      </c>
      <c r="AJ902" s="18">
        <v>6.004494</v>
      </c>
      <c r="AK902" s="18">
        <v>2.750256</v>
      </c>
      <c r="AL902" s="19" t="s">
        <v>58</v>
      </c>
      <c r="AM902" s="19"/>
      <c r="AN902" s="19"/>
      <c r="AO902" s="19"/>
      <c r="AP902" s="19"/>
      <c r="AQ902" s="19"/>
    </row>
    <row r="903" hidden="1">
      <c r="A903" s="22" t="s">
        <v>668</v>
      </c>
      <c r="B903" s="22" t="s">
        <v>707</v>
      </c>
      <c r="C903" s="22" t="s">
        <v>662</v>
      </c>
      <c r="D903" s="22" t="s">
        <v>702</v>
      </c>
      <c r="E903" s="17">
        <v>46300.0</v>
      </c>
      <c r="F903" s="18">
        <v>40.0</v>
      </c>
      <c r="G903" s="18">
        <v>0.0</v>
      </c>
      <c r="H903" s="18">
        <v>28626.0</v>
      </c>
      <c r="I903" s="18">
        <v>0.0</v>
      </c>
      <c r="J903" s="18">
        <v>356.5089</v>
      </c>
      <c r="K903" s="18">
        <v>326.5575</v>
      </c>
      <c r="L903" s="18">
        <v>331.8611</v>
      </c>
      <c r="M903" s="18">
        <v>226.0155</v>
      </c>
      <c r="N903" s="18">
        <v>0.692115</v>
      </c>
      <c r="O903" s="18">
        <v>0.0</v>
      </c>
      <c r="P903" s="18">
        <v>0.0</v>
      </c>
      <c r="Q903" s="18">
        <v>0.366667</v>
      </c>
      <c r="R903" s="18">
        <v>3.11041</v>
      </c>
      <c r="S903" s="18">
        <v>10.14219</v>
      </c>
      <c r="T903" s="18">
        <v>0.366667</v>
      </c>
      <c r="U903" s="18">
        <v>0.957709</v>
      </c>
      <c r="V903" s="18">
        <v>2.328669</v>
      </c>
      <c r="W903" s="18">
        <v>8.123183</v>
      </c>
      <c r="X903" s="18">
        <v>14.47088</v>
      </c>
      <c r="Y903" s="18">
        <v>8.82588</v>
      </c>
      <c r="Z903" s="18">
        <v>1.579248</v>
      </c>
      <c r="AA903" s="18">
        <v>5.004719</v>
      </c>
      <c r="AB903" s="18">
        <v>6.80395</v>
      </c>
      <c r="AC903" s="18">
        <v>6.758051</v>
      </c>
      <c r="AD903" s="18">
        <v>2.247318</v>
      </c>
      <c r="AE903" s="18">
        <v>3.53281</v>
      </c>
      <c r="AF903" s="18">
        <v>6.572115</v>
      </c>
      <c r="AG903" s="18">
        <v>6.366202</v>
      </c>
      <c r="AH903" s="18">
        <v>1.84238</v>
      </c>
      <c r="AI903" s="18">
        <v>3.88987</v>
      </c>
      <c r="AJ903" s="18">
        <v>6.004494</v>
      </c>
      <c r="AK903" s="18">
        <v>2.750256</v>
      </c>
      <c r="AL903" s="19" t="s">
        <v>58</v>
      </c>
      <c r="AM903" s="19"/>
      <c r="AN903" s="19"/>
      <c r="AO903" s="19"/>
      <c r="AP903" s="19"/>
      <c r="AQ903" s="19"/>
    </row>
    <row r="904" hidden="1">
      <c r="A904" s="22" t="s">
        <v>669</v>
      </c>
      <c r="B904" s="22" t="s">
        <v>708</v>
      </c>
      <c r="C904" s="22" t="s">
        <v>662</v>
      </c>
      <c r="D904" s="22" t="s">
        <v>702</v>
      </c>
      <c r="E904" s="22" t="s">
        <v>62</v>
      </c>
      <c r="F904" s="18">
        <v>14.0</v>
      </c>
      <c r="G904" s="18">
        <v>14.0</v>
      </c>
      <c r="H904" s="18">
        <v>684.0</v>
      </c>
      <c r="I904" s="18">
        <v>684.0</v>
      </c>
      <c r="J904" s="18">
        <v>0.0</v>
      </c>
      <c r="K904" s="18">
        <v>0.0</v>
      </c>
      <c r="L904" s="18">
        <v>0.0</v>
      </c>
      <c r="M904" s="18">
        <v>0.0</v>
      </c>
      <c r="N904" s="18">
        <v>0.0</v>
      </c>
      <c r="O904" s="18">
        <v>0.0</v>
      </c>
      <c r="P904" s="18">
        <v>0.0</v>
      </c>
      <c r="Q904" s="18">
        <v>0.0</v>
      </c>
      <c r="R904" s="18">
        <v>0.0</v>
      </c>
      <c r="S904" s="18">
        <v>0.0</v>
      </c>
      <c r="T904" s="18">
        <v>0.0</v>
      </c>
      <c r="U904" s="18">
        <v>0.0</v>
      </c>
      <c r="V904" s="18">
        <v>0.0</v>
      </c>
      <c r="W904" s="18">
        <v>0.0</v>
      </c>
      <c r="X904" s="18">
        <v>0.0</v>
      </c>
      <c r="Y904" s="18">
        <v>0.0</v>
      </c>
      <c r="Z904" s="18">
        <v>1.579248</v>
      </c>
      <c r="AA904" s="18">
        <v>5.004719</v>
      </c>
      <c r="AB904" s="18">
        <v>6.80395</v>
      </c>
      <c r="AC904" s="18">
        <v>6.758051</v>
      </c>
      <c r="AD904" s="18">
        <v>0.0</v>
      </c>
      <c r="AE904" s="18">
        <v>0.0</v>
      </c>
      <c r="AF904" s="18">
        <v>0.0</v>
      </c>
      <c r="AG904" s="18">
        <v>0.0</v>
      </c>
      <c r="AH904" s="18">
        <v>1.84238</v>
      </c>
      <c r="AI904" s="18">
        <v>3.88987</v>
      </c>
      <c r="AJ904" s="18">
        <v>6.004494</v>
      </c>
      <c r="AK904" s="18">
        <v>2.750256</v>
      </c>
      <c r="AL904" s="19" t="s">
        <v>58</v>
      </c>
      <c r="AM904" s="19"/>
      <c r="AN904" s="19"/>
      <c r="AO904" s="19"/>
      <c r="AP904" s="19"/>
      <c r="AQ904" s="19"/>
    </row>
    <row r="905" hidden="1">
      <c r="A905" s="22" t="s">
        <v>554</v>
      </c>
      <c r="B905" s="22" t="s">
        <v>571</v>
      </c>
      <c r="C905" s="22" t="s">
        <v>535</v>
      </c>
      <c r="D905" s="22" t="s">
        <v>572</v>
      </c>
      <c r="E905" s="22" t="s">
        <v>88</v>
      </c>
      <c r="F905" s="18">
        <v>0.0</v>
      </c>
      <c r="G905" s="18">
        <v>0.0</v>
      </c>
      <c r="H905" s="18">
        <v>0.0</v>
      </c>
      <c r="I905" s="18">
        <v>0.0</v>
      </c>
      <c r="J905" s="18">
        <v>0.0</v>
      </c>
      <c r="K905" s="18">
        <v>0.0</v>
      </c>
      <c r="L905" s="18">
        <v>0.0</v>
      </c>
      <c r="M905" s="18">
        <v>0.0</v>
      </c>
      <c r="N905" s="18">
        <v>0.0</v>
      </c>
      <c r="O905" s="18">
        <v>0.0</v>
      </c>
      <c r="P905" s="18">
        <v>0.0</v>
      </c>
      <c r="Q905" s="18">
        <v>0.0</v>
      </c>
      <c r="R905" s="18">
        <v>0.0</v>
      </c>
      <c r="S905" s="18">
        <v>0.0</v>
      </c>
      <c r="T905" s="18">
        <v>0.0</v>
      </c>
      <c r="U905" s="18">
        <v>0.0</v>
      </c>
      <c r="V905" s="18">
        <v>0.0</v>
      </c>
      <c r="W905" s="18">
        <v>0.0</v>
      </c>
      <c r="X905" s="18">
        <v>0.0</v>
      </c>
      <c r="Y905" s="18">
        <v>0.0</v>
      </c>
      <c r="Z905" s="18">
        <v>2.886221</v>
      </c>
      <c r="AA905" s="18">
        <v>2.886221</v>
      </c>
      <c r="AB905" s="18">
        <v>3.871501</v>
      </c>
      <c r="AC905" s="18">
        <v>1.377841</v>
      </c>
      <c r="AD905" s="18">
        <v>0.0</v>
      </c>
      <c r="AE905" s="18">
        <v>96.94173</v>
      </c>
      <c r="AF905" s="18">
        <v>16.15696</v>
      </c>
      <c r="AG905" s="18">
        <v>0.0</v>
      </c>
      <c r="AH905" s="18">
        <v>3.3173</v>
      </c>
      <c r="AI905" s="18">
        <v>3.964523</v>
      </c>
      <c r="AJ905" s="18">
        <v>6.529036</v>
      </c>
      <c r="AK905" s="18">
        <v>4.965673</v>
      </c>
      <c r="AL905" s="19" t="s">
        <v>58</v>
      </c>
      <c r="AM905" s="19"/>
      <c r="AN905" s="19"/>
      <c r="AO905" s="19"/>
      <c r="AP905" s="19"/>
      <c r="AQ905" s="19"/>
    </row>
    <row r="906" hidden="1">
      <c r="A906" s="22" t="s">
        <v>533</v>
      </c>
      <c r="B906" s="22" t="s">
        <v>573</v>
      </c>
      <c r="C906" s="22" t="s">
        <v>535</v>
      </c>
      <c r="D906" s="22" t="s">
        <v>572</v>
      </c>
      <c r="E906" s="17">
        <v>46310.0</v>
      </c>
      <c r="F906" s="18">
        <v>9.0</v>
      </c>
      <c r="G906" s="18">
        <v>0.0</v>
      </c>
      <c r="H906" s="18">
        <v>4653.0</v>
      </c>
      <c r="I906" s="18">
        <v>0.0</v>
      </c>
      <c r="J906" s="18">
        <v>43.49383</v>
      </c>
      <c r="K906" s="18">
        <v>40.42949</v>
      </c>
      <c r="L906" s="18">
        <v>35.77704</v>
      </c>
      <c r="M906" s="18">
        <v>9.846928</v>
      </c>
      <c r="N906" s="18">
        <v>0.243558</v>
      </c>
      <c r="O906" s="18">
        <v>1.076748</v>
      </c>
      <c r="P906" s="18">
        <v>1.707627</v>
      </c>
      <c r="Q906" s="18">
        <v>2.281874</v>
      </c>
      <c r="R906" s="18">
        <v>8.122868</v>
      </c>
      <c r="S906" s="18">
        <v>8.394539</v>
      </c>
      <c r="T906" s="18">
        <v>1.076748</v>
      </c>
      <c r="U906" s="18">
        <v>1.707627</v>
      </c>
      <c r="V906" s="18">
        <v>2.281874</v>
      </c>
      <c r="W906" s="18">
        <v>8.122868</v>
      </c>
      <c r="X906" s="18">
        <v>8.394539</v>
      </c>
      <c r="Y906" s="18">
        <v>5.775641</v>
      </c>
      <c r="Z906" s="18">
        <v>2.886221</v>
      </c>
      <c r="AA906" s="18">
        <v>2.886221</v>
      </c>
      <c r="AB906" s="18">
        <v>3.871501</v>
      </c>
      <c r="AC906" s="18">
        <v>1.377841</v>
      </c>
      <c r="AD906" s="18">
        <v>4.894091</v>
      </c>
      <c r="AE906" s="18">
        <v>5.226643</v>
      </c>
      <c r="AF906" s="18">
        <v>7.986467</v>
      </c>
      <c r="AG906" s="18">
        <v>7.2494</v>
      </c>
      <c r="AH906" s="18">
        <v>3.3173</v>
      </c>
      <c r="AI906" s="18">
        <v>3.964523</v>
      </c>
      <c r="AJ906" s="18">
        <v>6.529036</v>
      </c>
      <c r="AK906" s="18">
        <v>4.965673</v>
      </c>
      <c r="AL906" s="19" t="s">
        <v>58</v>
      </c>
      <c r="AM906" s="19"/>
      <c r="AN906" s="19"/>
      <c r="AO906" s="19"/>
      <c r="AP906" s="19"/>
      <c r="AQ906" s="19"/>
    </row>
    <row r="907" hidden="1">
      <c r="A907" s="22" t="s">
        <v>1090</v>
      </c>
      <c r="B907" s="22" t="s">
        <v>573</v>
      </c>
      <c r="C907" s="22" t="s">
        <v>1092</v>
      </c>
      <c r="D907" s="22" t="s">
        <v>572</v>
      </c>
      <c r="E907" s="17">
        <v>46310.0</v>
      </c>
      <c r="F907" s="18">
        <v>3.0</v>
      </c>
      <c r="G907" s="18">
        <v>0.0</v>
      </c>
      <c r="H907" s="18">
        <v>1599.0</v>
      </c>
      <c r="I907" s="18">
        <v>0.0</v>
      </c>
      <c r="J907" s="18">
        <v>12.91017</v>
      </c>
      <c r="K907" s="18">
        <v>11.55456</v>
      </c>
      <c r="L907" s="18">
        <v>9.973399</v>
      </c>
      <c r="M907" s="18">
        <v>9.846928</v>
      </c>
      <c r="N907" s="18">
        <v>0.852212</v>
      </c>
      <c r="O907" s="18">
        <v>1.707627</v>
      </c>
      <c r="P907" s="18">
        <v>1.707627</v>
      </c>
      <c r="Q907" s="18">
        <v>1.707627</v>
      </c>
      <c r="R907" s="18">
        <v>9.846928</v>
      </c>
      <c r="S907" s="18">
        <v>9.846928</v>
      </c>
      <c r="T907" s="18">
        <v>1.707627</v>
      </c>
      <c r="U907" s="18">
        <v>1.707627</v>
      </c>
      <c r="V907" s="18">
        <v>1.707627</v>
      </c>
      <c r="W907" s="18">
        <v>9.846928</v>
      </c>
      <c r="X907" s="18">
        <v>9.846928</v>
      </c>
      <c r="Y907" s="18">
        <v>5.777278</v>
      </c>
      <c r="Z907" s="18">
        <v>2.886221</v>
      </c>
      <c r="AA907" s="18">
        <v>2.886221</v>
      </c>
      <c r="AB907" s="18">
        <v>3.871501</v>
      </c>
      <c r="AC907" s="18">
        <v>1.377841</v>
      </c>
      <c r="AD907" s="18">
        <v>1.707627</v>
      </c>
      <c r="AE907" s="18">
        <v>1.945452</v>
      </c>
      <c r="AF907" s="18">
        <v>4.053487</v>
      </c>
      <c r="AG907" s="18">
        <v>2.934829</v>
      </c>
      <c r="AH907" s="18">
        <v>0.625309</v>
      </c>
      <c r="AI907" s="18">
        <v>1.101178</v>
      </c>
      <c r="AJ907" s="18">
        <v>1.968989</v>
      </c>
      <c r="AK907" s="18">
        <v>0.808292</v>
      </c>
      <c r="AL907" s="19" t="s">
        <v>58</v>
      </c>
      <c r="AM907" s="19"/>
      <c r="AN907" s="19"/>
      <c r="AO907" s="19"/>
      <c r="AP907" s="19"/>
      <c r="AQ907" s="19"/>
    </row>
    <row r="908" hidden="1">
      <c r="A908" s="22" t="s">
        <v>537</v>
      </c>
      <c r="B908" s="22" t="s">
        <v>574</v>
      </c>
      <c r="C908" s="22" t="s">
        <v>535</v>
      </c>
      <c r="D908" s="22" t="s">
        <v>572</v>
      </c>
      <c r="E908" s="22" t="s">
        <v>72</v>
      </c>
      <c r="F908" s="18">
        <v>2.0</v>
      </c>
      <c r="G908" s="18">
        <v>0.0</v>
      </c>
      <c r="H908" s="18">
        <v>157.0</v>
      </c>
      <c r="I908" s="18">
        <v>0.0</v>
      </c>
      <c r="J908" s="18">
        <v>0.0</v>
      </c>
      <c r="K908" s="18">
        <v>0.0</v>
      </c>
      <c r="L908" s="18">
        <v>0.0</v>
      </c>
      <c r="M908" s="18">
        <v>0.0</v>
      </c>
      <c r="N908" s="18">
        <v>0.0</v>
      </c>
      <c r="O908" s="18">
        <v>0.0</v>
      </c>
      <c r="P908" s="18">
        <v>0.0</v>
      </c>
      <c r="Q908" s="18">
        <v>0.0</v>
      </c>
      <c r="R908" s="18">
        <v>0.0</v>
      </c>
      <c r="S908" s="18">
        <v>0.0</v>
      </c>
      <c r="T908" s="18">
        <v>0.0</v>
      </c>
      <c r="U908" s="18">
        <v>0.0</v>
      </c>
      <c r="V908" s="18">
        <v>0.0</v>
      </c>
      <c r="W908" s="18">
        <v>0.0</v>
      </c>
      <c r="X908" s="18">
        <v>0.0</v>
      </c>
      <c r="Y908" s="18">
        <v>0.0</v>
      </c>
      <c r="Z908" s="18">
        <v>2.886221</v>
      </c>
      <c r="AA908" s="18">
        <v>2.886221</v>
      </c>
      <c r="AB908" s="18">
        <v>3.871501</v>
      </c>
      <c r="AC908" s="18">
        <v>1.377841</v>
      </c>
      <c r="AD908" s="18">
        <v>5.052628</v>
      </c>
      <c r="AE908" s="18">
        <v>5.052628</v>
      </c>
      <c r="AF908" s="18">
        <v>7.842166</v>
      </c>
      <c r="AG908" s="18">
        <v>6.218119</v>
      </c>
      <c r="AH908" s="18">
        <v>3.3173</v>
      </c>
      <c r="AI908" s="18">
        <v>3.964523</v>
      </c>
      <c r="AJ908" s="18">
        <v>6.529036</v>
      </c>
      <c r="AK908" s="18">
        <v>4.965673</v>
      </c>
      <c r="AL908" s="19" t="s">
        <v>58</v>
      </c>
      <c r="AM908" s="19"/>
      <c r="AN908" s="19"/>
      <c r="AO908" s="19"/>
      <c r="AP908" s="19"/>
      <c r="AQ908" s="19"/>
    </row>
    <row r="909" hidden="1">
      <c r="A909" s="22" t="s">
        <v>541</v>
      </c>
      <c r="B909" s="22" t="s">
        <v>575</v>
      </c>
      <c r="C909" s="22" t="s">
        <v>535</v>
      </c>
      <c r="D909" s="22" t="s">
        <v>572</v>
      </c>
      <c r="E909" s="22" t="s">
        <v>60</v>
      </c>
      <c r="F909" s="18">
        <v>5.0</v>
      </c>
      <c r="G909" s="18">
        <v>0.0</v>
      </c>
      <c r="H909" s="18">
        <v>2496.0</v>
      </c>
      <c r="I909" s="18">
        <v>0.0</v>
      </c>
      <c r="J909" s="18">
        <v>7.70656</v>
      </c>
      <c r="K909" s="18">
        <v>6.889204</v>
      </c>
      <c r="L909" s="18">
        <v>6.720525</v>
      </c>
      <c r="M909" s="18">
        <v>3.565849</v>
      </c>
      <c r="N909" s="18">
        <v>0.5176</v>
      </c>
      <c r="O909" s="18">
        <v>0.153846</v>
      </c>
      <c r="P909" s="18">
        <v>0.557407</v>
      </c>
      <c r="Q909" s="18">
        <v>0.557407</v>
      </c>
      <c r="R909" s="18">
        <v>1.184788</v>
      </c>
      <c r="S909" s="18">
        <v>1.427313</v>
      </c>
      <c r="T909" s="18">
        <v>0.153846</v>
      </c>
      <c r="U909" s="18">
        <v>0.557407</v>
      </c>
      <c r="V909" s="18">
        <v>0.557407</v>
      </c>
      <c r="W909" s="18">
        <v>1.184788</v>
      </c>
      <c r="X909" s="18">
        <v>1.427313</v>
      </c>
      <c r="Y909" s="18">
        <v>1.377841</v>
      </c>
      <c r="Z909" s="18">
        <v>2.886221</v>
      </c>
      <c r="AA909" s="18">
        <v>2.886221</v>
      </c>
      <c r="AB909" s="18">
        <v>3.871501</v>
      </c>
      <c r="AC909" s="18">
        <v>1.377841</v>
      </c>
      <c r="AD909" s="18">
        <v>2.441446</v>
      </c>
      <c r="AE909" s="18">
        <v>2.513386</v>
      </c>
      <c r="AF909" s="18">
        <v>4.153756</v>
      </c>
      <c r="AG909" s="18">
        <v>2.063496</v>
      </c>
      <c r="AH909" s="18">
        <v>3.3173</v>
      </c>
      <c r="AI909" s="18">
        <v>3.964523</v>
      </c>
      <c r="AJ909" s="18">
        <v>6.529036</v>
      </c>
      <c r="AK909" s="18">
        <v>4.965673</v>
      </c>
      <c r="AL909" s="19" t="s">
        <v>58</v>
      </c>
      <c r="AM909" s="19"/>
      <c r="AN909" s="19"/>
      <c r="AO909" s="19"/>
      <c r="AP909" s="19"/>
      <c r="AQ909" s="19"/>
    </row>
    <row r="910" hidden="1">
      <c r="A910" s="22" t="s">
        <v>1098</v>
      </c>
      <c r="B910" s="22" t="s">
        <v>575</v>
      </c>
      <c r="C910" s="22" t="s">
        <v>1092</v>
      </c>
      <c r="D910" s="22" t="s">
        <v>572</v>
      </c>
      <c r="E910" s="22" t="s">
        <v>60</v>
      </c>
      <c r="F910" s="18">
        <v>1.0</v>
      </c>
      <c r="G910" s="18">
        <v>0.0</v>
      </c>
      <c r="H910" s="18">
        <v>374.0</v>
      </c>
      <c r="I910" s="18">
        <v>0.0</v>
      </c>
      <c r="J910" s="18">
        <v>0.0</v>
      </c>
      <c r="K910" s="18">
        <v>0.0</v>
      </c>
      <c r="L910" s="18">
        <v>0.0</v>
      </c>
      <c r="M910" s="18">
        <v>0.0</v>
      </c>
      <c r="N910" s="18">
        <v>0.0</v>
      </c>
      <c r="O910" s="18">
        <v>0.0</v>
      </c>
      <c r="P910" s="18">
        <v>0.0</v>
      </c>
      <c r="Q910" s="18">
        <v>0.0</v>
      </c>
      <c r="R910" s="18">
        <v>0.0</v>
      </c>
      <c r="S910" s="18">
        <v>0.0</v>
      </c>
      <c r="T910" s="18">
        <v>0.0</v>
      </c>
      <c r="U910" s="18">
        <v>0.0</v>
      </c>
      <c r="V910" s="18">
        <v>0.0</v>
      </c>
      <c r="W910" s="18">
        <v>0.0</v>
      </c>
      <c r="X910" s="18">
        <v>0.0</v>
      </c>
      <c r="Y910" s="18">
        <v>0.0</v>
      </c>
      <c r="Z910" s="18">
        <v>2.886221</v>
      </c>
      <c r="AA910" s="18">
        <v>2.886221</v>
      </c>
      <c r="AB910" s="18">
        <v>3.871501</v>
      </c>
      <c r="AC910" s="18">
        <v>1.377841</v>
      </c>
      <c r="AD910" s="18">
        <v>0.3</v>
      </c>
      <c r="AE910" s="18">
        <v>0.750182</v>
      </c>
      <c r="AF910" s="18">
        <v>1.37915</v>
      </c>
      <c r="AG910" s="18">
        <v>0.24636</v>
      </c>
      <c r="AH910" s="18">
        <v>0.625309</v>
      </c>
      <c r="AI910" s="18">
        <v>1.101178</v>
      </c>
      <c r="AJ910" s="18">
        <v>1.968989</v>
      </c>
      <c r="AK910" s="18">
        <v>0.808292</v>
      </c>
      <c r="AL910" s="19" t="s">
        <v>58</v>
      </c>
      <c r="AM910" s="19"/>
      <c r="AN910" s="19"/>
      <c r="AO910" s="19"/>
      <c r="AP910" s="19"/>
      <c r="AQ910" s="19"/>
    </row>
    <row r="911" hidden="1">
      <c r="A911" s="22" t="s">
        <v>543</v>
      </c>
      <c r="B911" s="22" t="s">
        <v>576</v>
      </c>
      <c r="C911" s="22" t="s">
        <v>535</v>
      </c>
      <c r="D911" s="22" t="s">
        <v>572</v>
      </c>
      <c r="E911" s="20">
        <v>46300.0</v>
      </c>
      <c r="F911" s="18">
        <v>3.0</v>
      </c>
      <c r="G911" s="18">
        <v>0.0</v>
      </c>
      <c r="H911" s="18">
        <v>1343.0</v>
      </c>
      <c r="I911" s="18">
        <v>0.0</v>
      </c>
      <c r="J911" s="18">
        <v>11.64878</v>
      </c>
      <c r="K911" s="18">
        <v>10.81377</v>
      </c>
      <c r="L911" s="18">
        <v>10.61797</v>
      </c>
      <c r="M911" s="18">
        <v>4.184219</v>
      </c>
      <c r="N911" s="18">
        <v>0.386934</v>
      </c>
      <c r="O911" s="18">
        <v>2.886221</v>
      </c>
      <c r="P911" s="18">
        <v>2.886221</v>
      </c>
      <c r="Q911" s="18">
        <v>2.886221</v>
      </c>
      <c r="R911" s="18">
        <v>3.743333</v>
      </c>
      <c r="S911" s="18">
        <v>4.184219</v>
      </c>
      <c r="T911" s="18">
        <v>2.886221</v>
      </c>
      <c r="U911" s="18">
        <v>2.886221</v>
      </c>
      <c r="V911" s="18">
        <v>2.886221</v>
      </c>
      <c r="W911" s="18">
        <v>3.743333</v>
      </c>
      <c r="X911" s="18">
        <v>4.184219</v>
      </c>
      <c r="Y911" s="18">
        <v>3.604591</v>
      </c>
      <c r="Z911" s="18">
        <v>2.886221</v>
      </c>
      <c r="AA911" s="18">
        <v>2.886221</v>
      </c>
      <c r="AB911" s="18">
        <v>3.871501</v>
      </c>
      <c r="AC911" s="18">
        <v>1.377841</v>
      </c>
      <c r="AD911" s="18">
        <v>4.184219</v>
      </c>
      <c r="AE911" s="18">
        <v>5.641307</v>
      </c>
      <c r="AF911" s="18">
        <v>9.07508</v>
      </c>
      <c r="AG911" s="18">
        <v>5.477437</v>
      </c>
      <c r="AH911" s="18">
        <v>3.3173</v>
      </c>
      <c r="AI911" s="18">
        <v>3.964523</v>
      </c>
      <c r="AJ911" s="18">
        <v>6.529036</v>
      </c>
      <c r="AK911" s="18">
        <v>4.965673</v>
      </c>
      <c r="AL911" s="19" t="s">
        <v>58</v>
      </c>
      <c r="AM911" s="19"/>
      <c r="AN911" s="19"/>
      <c r="AO911" s="19"/>
      <c r="AP911" s="19"/>
      <c r="AQ911" s="19"/>
    </row>
    <row r="912" hidden="1">
      <c r="A912" s="22" t="s">
        <v>545</v>
      </c>
      <c r="B912" s="22" t="s">
        <v>577</v>
      </c>
      <c r="C912" s="22" t="s">
        <v>535</v>
      </c>
      <c r="D912" s="22" t="s">
        <v>572</v>
      </c>
      <c r="E912" s="22" t="s">
        <v>62</v>
      </c>
      <c r="F912" s="18">
        <v>3.0</v>
      </c>
      <c r="G912" s="18">
        <v>3.0</v>
      </c>
      <c r="H912" s="18">
        <v>234.0</v>
      </c>
      <c r="I912" s="18">
        <v>234.0</v>
      </c>
      <c r="J912" s="18">
        <v>0.0</v>
      </c>
      <c r="K912" s="18">
        <v>0.0</v>
      </c>
      <c r="L912" s="18">
        <v>0.0</v>
      </c>
      <c r="M912" s="18">
        <v>0.0</v>
      </c>
      <c r="N912" s="18">
        <v>0.0</v>
      </c>
      <c r="O912" s="18">
        <v>0.0</v>
      </c>
      <c r="P912" s="18">
        <v>0.0</v>
      </c>
      <c r="Q912" s="18">
        <v>0.0</v>
      </c>
      <c r="R912" s="18">
        <v>0.0</v>
      </c>
      <c r="S912" s="18">
        <v>0.0</v>
      </c>
      <c r="T912" s="18">
        <v>0.0</v>
      </c>
      <c r="U912" s="18">
        <v>0.0</v>
      </c>
      <c r="V912" s="18">
        <v>0.0</v>
      </c>
      <c r="W912" s="18">
        <v>0.0</v>
      </c>
      <c r="X912" s="18">
        <v>0.0</v>
      </c>
      <c r="Y912" s="18">
        <v>0.0</v>
      </c>
      <c r="Z912" s="18">
        <v>2.886221</v>
      </c>
      <c r="AA912" s="18">
        <v>2.886221</v>
      </c>
      <c r="AB912" s="18">
        <v>3.871501</v>
      </c>
      <c r="AC912" s="18">
        <v>1.377841</v>
      </c>
      <c r="AD912" s="18">
        <v>0.0</v>
      </c>
      <c r="AE912" s="18">
        <v>0.0</v>
      </c>
      <c r="AF912" s="18">
        <v>0.0</v>
      </c>
      <c r="AG912" s="18">
        <v>0.0</v>
      </c>
      <c r="AH912" s="18">
        <v>3.3173</v>
      </c>
      <c r="AI912" s="18">
        <v>3.964523</v>
      </c>
      <c r="AJ912" s="18">
        <v>6.529036</v>
      </c>
      <c r="AK912" s="18">
        <v>4.965673</v>
      </c>
      <c r="AL912" s="19" t="s">
        <v>58</v>
      </c>
      <c r="AM912" s="19"/>
      <c r="AN912" s="19"/>
      <c r="AO912" s="19"/>
      <c r="AP912" s="19"/>
      <c r="AQ912" s="19"/>
    </row>
    <row r="913" hidden="1">
      <c r="A913" s="22" t="s">
        <v>1556</v>
      </c>
      <c r="B913" s="22" t="s">
        <v>1594</v>
      </c>
      <c r="C913" s="22" t="s">
        <v>1551</v>
      </c>
      <c r="D913" s="22" t="s">
        <v>1595</v>
      </c>
      <c r="E913" s="17">
        <v>46310.0</v>
      </c>
      <c r="F913" s="18">
        <v>9.0</v>
      </c>
      <c r="G913" s="18">
        <v>0.0</v>
      </c>
      <c r="H913" s="18">
        <v>3030.0</v>
      </c>
      <c r="I913" s="18">
        <v>0.0</v>
      </c>
      <c r="J913" s="18">
        <v>21.96304</v>
      </c>
      <c r="K913" s="18">
        <v>23.28948</v>
      </c>
      <c r="L913" s="18">
        <v>25.18301</v>
      </c>
      <c r="M913" s="18">
        <v>10.18666</v>
      </c>
      <c r="N913" s="18">
        <v>0.437393</v>
      </c>
      <c r="O913" s="18">
        <v>0.247884</v>
      </c>
      <c r="P913" s="18">
        <v>0.592418</v>
      </c>
      <c r="Q913" s="18">
        <v>1.858833</v>
      </c>
      <c r="R913" s="18">
        <v>2.034921</v>
      </c>
      <c r="S913" s="18">
        <v>3.571284</v>
      </c>
      <c r="T913" s="18">
        <v>0.247884</v>
      </c>
      <c r="U913" s="18">
        <v>0.592418</v>
      </c>
      <c r="V913" s="18">
        <v>1.858833</v>
      </c>
      <c r="W913" s="18">
        <v>2.034921</v>
      </c>
      <c r="X913" s="18">
        <v>3.571284</v>
      </c>
      <c r="Y913" s="18">
        <v>2.58772</v>
      </c>
      <c r="Z913" s="18">
        <v>2.034921</v>
      </c>
      <c r="AA913" s="18">
        <v>2.034921</v>
      </c>
      <c r="AB913" s="18">
        <v>3.510959</v>
      </c>
      <c r="AC913" s="18">
        <v>2.58772</v>
      </c>
      <c r="AD913" s="18">
        <v>3.143347</v>
      </c>
      <c r="AE913" s="18">
        <v>3.143347</v>
      </c>
      <c r="AF913" s="18">
        <v>4.48771</v>
      </c>
      <c r="AG913" s="18">
        <v>2.415874</v>
      </c>
      <c r="AH913" s="18">
        <v>2.223929</v>
      </c>
      <c r="AI913" s="18">
        <v>3.510248</v>
      </c>
      <c r="AJ913" s="18">
        <v>5.382914</v>
      </c>
      <c r="AK913" s="18">
        <v>1.329015</v>
      </c>
      <c r="AL913" s="19" t="s">
        <v>58</v>
      </c>
      <c r="AM913" s="19"/>
      <c r="AN913" s="19"/>
      <c r="AO913" s="19"/>
      <c r="AP913" s="19"/>
      <c r="AQ913" s="19"/>
    </row>
    <row r="914" hidden="1">
      <c r="A914" s="22" t="s">
        <v>1566</v>
      </c>
      <c r="B914" s="22" t="s">
        <v>1596</v>
      </c>
      <c r="C914" s="22" t="s">
        <v>1551</v>
      </c>
      <c r="D914" s="22" t="s">
        <v>1595</v>
      </c>
      <c r="E914" s="22" t="s">
        <v>72</v>
      </c>
      <c r="F914" s="18">
        <v>3.0</v>
      </c>
      <c r="G914" s="18">
        <v>0.0</v>
      </c>
      <c r="H914" s="18">
        <v>1202.0</v>
      </c>
      <c r="I914" s="18">
        <v>0.0</v>
      </c>
      <c r="J914" s="18">
        <v>16.13914</v>
      </c>
      <c r="K914" s="18">
        <v>14.13376</v>
      </c>
      <c r="L914" s="18">
        <v>13.33085</v>
      </c>
      <c r="M914" s="18">
        <v>7.266391</v>
      </c>
      <c r="N914" s="18">
        <v>0.514116</v>
      </c>
      <c r="O914" s="18">
        <v>3.251716</v>
      </c>
      <c r="P914" s="18">
        <v>3.251716</v>
      </c>
      <c r="Q914" s="18">
        <v>3.251716</v>
      </c>
      <c r="R914" s="18">
        <v>3.615655</v>
      </c>
      <c r="S914" s="18">
        <v>7.266391</v>
      </c>
      <c r="T914" s="18">
        <v>3.251716</v>
      </c>
      <c r="U914" s="18">
        <v>3.251716</v>
      </c>
      <c r="V914" s="18">
        <v>3.251716</v>
      </c>
      <c r="W914" s="18">
        <v>3.615655</v>
      </c>
      <c r="X914" s="18">
        <v>7.266391</v>
      </c>
      <c r="Y914" s="18">
        <v>4.711254</v>
      </c>
      <c r="Z914" s="18">
        <v>2.034921</v>
      </c>
      <c r="AA914" s="18">
        <v>2.034921</v>
      </c>
      <c r="AB914" s="18">
        <v>3.510959</v>
      </c>
      <c r="AC914" s="18">
        <v>2.58772</v>
      </c>
      <c r="AD914" s="18">
        <v>3.251716</v>
      </c>
      <c r="AE914" s="18">
        <v>3.615655</v>
      </c>
      <c r="AF914" s="18">
        <v>3.043352</v>
      </c>
      <c r="AG914" s="18">
        <v>2.273497</v>
      </c>
      <c r="AH914" s="18">
        <v>2.223929</v>
      </c>
      <c r="AI914" s="18">
        <v>3.510248</v>
      </c>
      <c r="AJ914" s="18">
        <v>5.382914</v>
      </c>
      <c r="AK914" s="18">
        <v>1.329015</v>
      </c>
      <c r="AL914" s="19" t="s">
        <v>58</v>
      </c>
      <c r="AM914" s="19"/>
      <c r="AN914" s="19"/>
      <c r="AO914" s="19"/>
      <c r="AP914" s="19"/>
      <c r="AQ914" s="19"/>
    </row>
    <row r="915" hidden="1">
      <c r="A915" s="22" t="s">
        <v>1558</v>
      </c>
      <c r="B915" s="22" t="s">
        <v>1597</v>
      </c>
      <c r="C915" s="22" t="s">
        <v>1551</v>
      </c>
      <c r="D915" s="22" t="s">
        <v>1595</v>
      </c>
      <c r="E915" s="22" t="s">
        <v>75</v>
      </c>
      <c r="F915" s="18">
        <v>2.0</v>
      </c>
      <c r="G915" s="18">
        <v>0.0</v>
      </c>
      <c r="H915" s="18">
        <v>466.0</v>
      </c>
      <c r="I915" s="18">
        <v>0.0</v>
      </c>
      <c r="J915" s="18">
        <v>3.517782</v>
      </c>
      <c r="K915" s="18">
        <v>3.329818</v>
      </c>
      <c r="L915" s="18">
        <v>3.190874</v>
      </c>
      <c r="M915" s="18">
        <v>1.667552</v>
      </c>
      <c r="N915" s="18">
        <v>0.500794</v>
      </c>
      <c r="O915" s="18">
        <v>1.662267</v>
      </c>
      <c r="P915" s="18">
        <v>1.662267</v>
      </c>
      <c r="Q915" s="18">
        <v>1.662267</v>
      </c>
      <c r="R915" s="18">
        <v>1.667552</v>
      </c>
      <c r="S915" s="18">
        <v>1.667552</v>
      </c>
      <c r="T915" s="18">
        <v>1.662267</v>
      </c>
      <c r="U915" s="18">
        <v>1.662267</v>
      </c>
      <c r="V915" s="18">
        <v>1.662267</v>
      </c>
      <c r="W915" s="18">
        <v>1.667552</v>
      </c>
      <c r="X915" s="18">
        <v>1.667552</v>
      </c>
      <c r="Y915" s="18">
        <v>1.664909</v>
      </c>
      <c r="Z915" s="18">
        <v>2.034921</v>
      </c>
      <c r="AA915" s="18">
        <v>2.034921</v>
      </c>
      <c r="AB915" s="18">
        <v>3.510959</v>
      </c>
      <c r="AC915" s="18">
        <v>2.58772</v>
      </c>
      <c r="AD915" s="18">
        <v>1.667552</v>
      </c>
      <c r="AE915" s="18">
        <v>1.667552</v>
      </c>
      <c r="AF915" s="18">
        <v>4.679928</v>
      </c>
      <c r="AG915" s="18">
        <v>2.79282</v>
      </c>
      <c r="AH915" s="18">
        <v>2.223929</v>
      </c>
      <c r="AI915" s="18">
        <v>3.510248</v>
      </c>
      <c r="AJ915" s="18">
        <v>5.382914</v>
      </c>
      <c r="AK915" s="18">
        <v>1.329015</v>
      </c>
      <c r="AL915" s="19" t="s">
        <v>58</v>
      </c>
      <c r="AM915" s="19"/>
      <c r="AN915" s="19"/>
      <c r="AO915" s="19"/>
      <c r="AP915" s="19"/>
      <c r="AQ915" s="19"/>
    </row>
    <row r="916" hidden="1">
      <c r="A916" s="22" t="s">
        <v>1549</v>
      </c>
      <c r="B916" s="22" t="s">
        <v>1598</v>
      </c>
      <c r="C916" s="22" t="s">
        <v>1551</v>
      </c>
      <c r="D916" s="22" t="s">
        <v>1595</v>
      </c>
      <c r="E916" s="22" t="s">
        <v>60</v>
      </c>
      <c r="F916" s="18">
        <v>2.0</v>
      </c>
      <c r="G916" s="18">
        <v>0.0</v>
      </c>
      <c r="H916" s="18">
        <v>482.0</v>
      </c>
      <c r="I916" s="18">
        <v>0.0</v>
      </c>
      <c r="J916" s="18">
        <v>1.142857</v>
      </c>
      <c r="K916" s="18">
        <v>1.537037</v>
      </c>
      <c r="L916" s="18">
        <v>1.571218</v>
      </c>
      <c r="M916" s="18">
        <v>1.07037</v>
      </c>
      <c r="N916" s="18">
        <v>0.696386</v>
      </c>
      <c r="O916" s="18">
        <v>0.466667</v>
      </c>
      <c r="P916" s="18">
        <v>0.466667</v>
      </c>
      <c r="Q916" s="18">
        <v>0.466667</v>
      </c>
      <c r="R916" s="18">
        <v>1.07037</v>
      </c>
      <c r="S916" s="18">
        <v>1.07037</v>
      </c>
      <c r="T916" s="18">
        <v>0.466667</v>
      </c>
      <c r="U916" s="18">
        <v>0.466667</v>
      </c>
      <c r="V916" s="18">
        <v>0.466667</v>
      </c>
      <c r="W916" s="18">
        <v>1.07037</v>
      </c>
      <c r="X916" s="18">
        <v>1.07037</v>
      </c>
      <c r="Y916" s="18">
        <v>0.768519</v>
      </c>
      <c r="Z916" s="18">
        <v>2.034921</v>
      </c>
      <c r="AA916" s="18">
        <v>2.034921</v>
      </c>
      <c r="AB916" s="18">
        <v>3.510959</v>
      </c>
      <c r="AC916" s="18">
        <v>2.58772</v>
      </c>
      <c r="AD916" s="18">
        <v>2.300114</v>
      </c>
      <c r="AE916" s="18">
        <v>2.324953</v>
      </c>
      <c r="AF916" s="18">
        <v>3.562274</v>
      </c>
      <c r="AG916" s="18">
        <v>0.768519</v>
      </c>
      <c r="AH916" s="18">
        <v>2.223929</v>
      </c>
      <c r="AI916" s="18">
        <v>3.510248</v>
      </c>
      <c r="AJ916" s="18">
        <v>5.382914</v>
      </c>
      <c r="AK916" s="18">
        <v>1.329015</v>
      </c>
      <c r="AL916" s="19" t="s">
        <v>58</v>
      </c>
      <c r="AM916" s="19"/>
      <c r="AN916" s="19"/>
      <c r="AO916" s="19"/>
      <c r="AP916" s="19"/>
      <c r="AQ916" s="19"/>
    </row>
    <row r="917" hidden="1">
      <c r="A917" s="22" t="s">
        <v>1570</v>
      </c>
      <c r="B917" s="22" t="s">
        <v>1599</v>
      </c>
      <c r="C917" s="22" t="s">
        <v>1551</v>
      </c>
      <c r="D917" s="22" t="s">
        <v>1595</v>
      </c>
      <c r="E917" s="17">
        <v>46300.0</v>
      </c>
      <c r="F917" s="18">
        <v>2.0</v>
      </c>
      <c r="G917" s="18">
        <v>0.0</v>
      </c>
      <c r="H917" s="18">
        <v>1864.0</v>
      </c>
      <c r="I917" s="18">
        <v>0.0</v>
      </c>
      <c r="J917" s="18">
        <v>15.98901</v>
      </c>
      <c r="K917" s="18">
        <v>20.90716</v>
      </c>
      <c r="L917" s="18">
        <v>22.99984</v>
      </c>
      <c r="M917" s="18">
        <v>20.90716</v>
      </c>
      <c r="N917" s="18">
        <v>1.0</v>
      </c>
      <c r="O917" s="18">
        <v>20.90716</v>
      </c>
      <c r="P917" s="18">
        <v>20.90716</v>
      </c>
      <c r="Q917" s="18">
        <v>20.90716</v>
      </c>
      <c r="R917" s="18">
        <v>20.90716</v>
      </c>
      <c r="S917" s="18">
        <v>20.90716</v>
      </c>
      <c r="T917" s="18">
        <v>20.90716</v>
      </c>
      <c r="U917" s="18">
        <v>20.90716</v>
      </c>
      <c r="V917" s="18">
        <v>20.90716</v>
      </c>
      <c r="W917" s="18">
        <v>20.90716</v>
      </c>
      <c r="X917" s="18">
        <v>20.90716</v>
      </c>
      <c r="Y917" s="18">
        <v>20.90716</v>
      </c>
      <c r="Z917" s="18">
        <v>2.034921</v>
      </c>
      <c r="AA917" s="18">
        <v>2.034921</v>
      </c>
      <c r="AB917" s="18">
        <v>3.510959</v>
      </c>
      <c r="AC917" s="18">
        <v>2.58772</v>
      </c>
      <c r="AD917" s="18">
        <v>5.300536</v>
      </c>
      <c r="AE917" s="18">
        <v>5.572108</v>
      </c>
      <c r="AF917" s="18">
        <v>9.893238</v>
      </c>
      <c r="AG917" s="18">
        <v>12.67952</v>
      </c>
      <c r="AH917" s="18">
        <v>2.223929</v>
      </c>
      <c r="AI917" s="18">
        <v>3.510248</v>
      </c>
      <c r="AJ917" s="18">
        <v>5.382914</v>
      </c>
      <c r="AK917" s="18">
        <v>1.329015</v>
      </c>
      <c r="AL917" s="19" t="s">
        <v>58</v>
      </c>
      <c r="AM917" s="19"/>
      <c r="AN917" s="19"/>
      <c r="AO917" s="19"/>
      <c r="AP917" s="19"/>
      <c r="AQ917" s="19"/>
    </row>
    <row r="918" hidden="1">
      <c r="A918" s="22" t="s">
        <v>1561</v>
      </c>
      <c r="B918" s="22" t="s">
        <v>1600</v>
      </c>
      <c r="C918" s="22" t="s">
        <v>1551</v>
      </c>
      <c r="D918" s="22" t="s">
        <v>1595</v>
      </c>
      <c r="E918" s="22" t="s">
        <v>62</v>
      </c>
      <c r="F918" s="18">
        <v>2.0</v>
      </c>
      <c r="G918" s="18">
        <v>2.0</v>
      </c>
      <c r="H918" s="18">
        <v>60.0</v>
      </c>
      <c r="I918" s="18">
        <v>60.0</v>
      </c>
      <c r="J918" s="18">
        <v>0.0</v>
      </c>
      <c r="K918" s="18">
        <v>0.0</v>
      </c>
      <c r="L918" s="18">
        <v>0.0</v>
      </c>
      <c r="M918" s="18">
        <v>0.0</v>
      </c>
      <c r="N918" s="18">
        <v>0.0</v>
      </c>
      <c r="O918" s="18">
        <v>0.0</v>
      </c>
      <c r="P918" s="18">
        <v>0.0</v>
      </c>
      <c r="Q918" s="18">
        <v>0.0</v>
      </c>
      <c r="R918" s="18">
        <v>0.0</v>
      </c>
      <c r="S918" s="18">
        <v>0.0</v>
      </c>
      <c r="T918" s="18">
        <v>0.0</v>
      </c>
      <c r="U918" s="18">
        <v>0.0</v>
      </c>
      <c r="V918" s="18">
        <v>0.0</v>
      </c>
      <c r="W918" s="18">
        <v>0.0</v>
      </c>
      <c r="X918" s="18">
        <v>0.0</v>
      </c>
      <c r="Y918" s="18">
        <v>0.0</v>
      </c>
      <c r="Z918" s="18">
        <v>2.034921</v>
      </c>
      <c r="AA918" s="18">
        <v>2.034921</v>
      </c>
      <c r="AB918" s="18">
        <v>3.510959</v>
      </c>
      <c r="AC918" s="18">
        <v>2.58772</v>
      </c>
      <c r="AD918" s="18">
        <v>0.0</v>
      </c>
      <c r="AE918" s="18">
        <v>0.0</v>
      </c>
      <c r="AF918" s="18">
        <v>0.0</v>
      </c>
      <c r="AG918" s="18">
        <v>0.0</v>
      </c>
      <c r="AH918" s="18">
        <v>2.223929</v>
      </c>
      <c r="AI918" s="18">
        <v>3.510248</v>
      </c>
      <c r="AJ918" s="18">
        <v>5.382914</v>
      </c>
      <c r="AK918" s="18">
        <v>1.329015</v>
      </c>
      <c r="AL918" s="19" t="s">
        <v>58</v>
      </c>
      <c r="AM918" s="19"/>
      <c r="AN918" s="19"/>
      <c r="AO918" s="19"/>
      <c r="AP918" s="19"/>
      <c r="AQ918" s="19"/>
    </row>
    <row r="919" hidden="1">
      <c r="A919" s="22" t="s">
        <v>1460</v>
      </c>
      <c r="B919" s="22" t="s">
        <v>1466</v>
      </c>
      <c r="C919" s="22" t="s">
        <v>1462</v>
      </c>
      <c r="D919" s="22" t="s">
        <v>1467</v>
      </c>
      <c r="E919" s="22" t="s">
        <v>60</v>
      </c>
      <c r="F919" s="18">
        <v>2.0</v>
      </c>
      <c r="G919" s="18">
        <v>2.0</v>
      </c>
      <c r="H919" s="18">
        <v>10.0</v>
      </c>
      <c r="I919" s="18">
        <v>10.0</v>
      </c>
      <c r="J919" s="18">
        <v>0.0</v>
      </c>
      <c r="K919" s="18">
        <v>0.0</v>
      </c>
      <c r="L919" s="18">
        <v>0.0</v>
      </c>
      <c r="M919" s="18">
        <v>0.0</v>
      </c>
      <c r="N919" s="18">
        <v>0.0</v>
      </c>
      <c r="O919" s="18">
        <v>0.0</v>
      </c>
      <c r="P919" s="18">
        <v>0.0</v>
      </c>
      <c r="Q919" s="18">
        <v>0.0</v>
      </c>
      <c r="R919" s="18">
        <v>0.0</v>
      </c>
      <c r="S919" s="18">
        <v>0.0</v>
      </c>
      <c r="T919" s="18">
        <v>0.0</v>
      </c>
      <c r="U919" s="18">
        <v>0.0</v>
      </c>
      <c r="V919" s="18">
        <v>0.0</v>
      </c>
      <c r="W919" s="18">
        <v>0.0</v>
      </c>
      <c r="X919" s="18">
        <v>0.0</v>
      </c>
      <c r="Y919" s="18">
        <v>0.0</v>
      </c>
      <c r="Z919" s="18">
        <v>0.0</v>
      </c>
      <c r="AA919" s="18">
        <v>0.0</v>
      </c>
      <c r="AB919" s="18">
        <v>0.0</v>
      </c>
      <c r="AC919" s="18">
        <v>0.0</v>
      </c>
      <c r="AD919" s="18">
        <v>0.0</v>
      </c>
      <c r="AE919" s="18">
        <v>0.0</v>
      </c>
      <c r="AF919" s="18">
        <v>0.0</v>
      </c>
      <c r="AG919" s="18">
        <v>0.0</v>
      </c>
      <c r="AH919" s="18">
        <v>0.0</v>
      </c>
      <c r="AI919" s="18">
        <v>0.0</v>
      </c>
      <c r="AJ919" s="18">
        <v>0.0</v>
      </c>
      <c r="AK919" s="18">
        <v>0.0</v>
      </c>
      <c r="AL919" s="19" t="s">
        <v>58</v>
      </c>
      <c r="AM919" s="19"/>
      <c r="AN919" s="19"/>
      <c r="AO919" s="19"/>
      <c r="AP919" s="19"/>
      <c r="AQ919" s="19"/>
    </row>
    <row r="920" hidden="1">
      <c r="A920" s="22" t="s">
        <v>1464</v>
      </c>
      <c r="B920" s="22" t="s">
        <v>1468</v>
      </c>
      <c r="C920" s="22" t="s">
        <v>1462</v>
      </c>
      <c r="D920" s="22" t="s">
        <v>1467</v>
      </c>
      <c r="E920" s="22" t="s">
        <v>62</v>
      </c>
      <c r="F920" s="18">
        <v>0.0</v>
      </c>
      <c r="G920" s="18">
        <v>0.0</v>
      </c>
      <c r="H920" s="18">
        <v>0.0</v>
      </c>
      <c r="I920" s="18">
        <v>0.0</v>
      </c>
      <c r="J920" s="18">
        <v>0.0</v>
      </c>
      <c r="K920" s="18">
        <v>0.0</v>
      </c>
      <c r="L920" s="18">
        <v>0.0</v>
      </c>
      <c r="M920" s="18">
        <v>0.0</v>
      </c>
      <c r="N920" s="18">
        <v>0.0</v>
      </c>
      <c r="O920" s="18">
        <v>0.0</v>
      </c>
      <c r="P920" s="18">
        <v>0.0</v>
      </c>
      <c r="Q920" s="18">
        <v>0.0</v>
      </c>
      <c r="R920" s="18">
        <v>0.0</v>
      </c>
      <c r="S920" s="18">
        <v>0.0</v>
      </c>
      <c r="T920" s="18">
        <v>0.0</v>
      </c>
      <c r="U920" s="18">
        <v>0.0</v>
      </c>
      <c r="V920" s="18">
        <v>0.0</v>
      </c>
      <c r="W920" s="18">
        <v>0.0</v>
      </c>
      <c r="X920" s="18">
        <v>0.0</v>
      </c>
      <c r="Y920" s="18">
        <v>0.0</v>
      </c>
      <c r="Z920" s="18">
        <v>0.0</v>
      </c>
      <c r="AA920" s="18">
        <v>0.0</v>
      </c>
      <c r="AB920" s="18">
        <v>0.0</v>
      </c>
      <c r="AC920" s="18">
        <v>0.0</v>
      </c>
      <c r="AD920" s="18">
        <v>0.0</v>
      </c>
      <c r="AE920" s="18">
        <v>0.0</v>
      </c>
      <c r="AF920" s="18">
        <v>0.0</v>
      </c>
      <c r="AG920" s="18">
        <v>0.0</v>
      </c>
      <c r="AH920" s="18">
        <v>0.0</v>
      </c>
      <c r="AI920" s="18">
        <v>0.0</v>
      </c>
      <c r="AJ920" s="18">
        <v>0.0</v>
      </c>
      <c r="AK920" s="18">
        <v>0.0</v>
      </c>
      <c r="AL920" s="19" t="s">
        <v>58</v>
      </c>
      <c r="AM920" s="19"/>
      <c r="AN920" s="19"/>
      <c r="AO920" s="19"/>
      <c r="AP920" s="19"/>
      <c r="AQ920" s="19"/>
    </row>
    <row r="921" hidden="1">
      <c r="A921" s="22" t="s">
        <v>412</v>
      </c>
      <c r="B921" s="22" t="s">
        <v>454</v>
      </c>
      <c r="C921" s="22" t="s">
        <v>414</v>
      </c>
      <c r="D921" s="22" t="s">
        <v>455</v>
      </c>
      <c r="E921" s="22" t="s">
        <v>88</v>
      </c>
      <c r="F921" s="18">
        <v>2.0</v>
      </c>
      <c r="G921" s="18">
        <v>0.0</v>
      </c>
      <c r="H921" s="18">
        <v>321.0</v>
      </c>
      <c r="I921" s="18">
        <v>0.0</v>
      </c>
      <c r="J921" s="18">
        <v>0.142857</v>
      </c>
      <c r="K921" s="18">
        <v>0.1</v>
      </c>
      <c r="L921" s="18">
        <v>0.122299</v>
      </c>
      <c r="M921" s="18">
        <v>0.1</v>
      </c>
      <c r="N921" s="18">
        <v>1.0</v>
      </c>
      <c r="O921" s="18">
        <v>0.0</v>
      </c>
      <c r="P921" s="18">
        <v>0.0</v>
      </c>
      <c r="Q921" s="18">
        <v>0.0</v>
      </c>
      <c r="R921" s="18">
        <v>0.0</v>
      </c>
      <c r="S921" s="18">
        <v>0.1</v>
      </c>
      <c r="T921" s="18">
        <v>0.1</v>
      </c>
      <c r="U921" s="18">
        <v>0.1</v>
      </c>
      <c r="V921" s="18">
        <v>0.1</v>
      </c>
      <c r="W921" s="18">
        <v>0.1</v>
      </c>
      <c r="X921" s="18">
        <v>0.1</v>
      </c>
      <c r="Y921" s="18">
        <v>0.033333</v>
      </c>
      <c r="Z921" s="18">
        <v>1.454853</v>
      </c>
      <c r="AA921" s="18">
        <v>2.567446</v>
      </c>
      <c r="AB921" s="18">
        <v>3.422977</v>
      </c>
      <c r="AC921" s="18">
        <v>2.249909</v>
      </c>
      <c r="AD921" s="18">
        <v>0.0</v>
      </c>
      <c r="AE921" s="18">
        <v>2.262787</v>
      </c>
      <c r="AF921" s="18">
        <v>7.460308</v>
      </c>
      <c r="AG921" s="18">
        <v>1.480072</v>
      </c>
      <c r="AH921" s="18">
        <v>0.853653</v>
      </c>
      <c r="AI921" s="18">
        <v>3.320792</v>
      </c>
      <c r="AJ921" s="18">
        <v>6.684712</v>
      </c>
      <c r="AK921" s="18">
        <v>2.218711</v>
      </c>
      <c r="AL921" s="19" t="s">
        <v>58</v>
      </c>
      <c r="AM921" s="19"/>
      <c r="AN921" s="19"/>
      <c r="AO921" s="19"/>
      <c r="AP921" s="19"/>
      <c r="AQ921" s="19"/>
    </row>
    <row r="922" hidden="1">
      <c r="A922" s="22" t="s">
        <v>416</v>
      </c>
      <c r="B922" s="22" t="s">
        <v>456</v>
      </c>
      <c r="C922" s="22" t="s">
        <v>414</v>
      </c>
      <c r="D922" s="22" t="s">
        <v>455</v>
      </c>
      <c r="E922" s="17">
        <v>46310.0</v>
      </c>
      <c r="F922" s="18">
        <v>17.0</v>
      </c>
      <c r="G922" s="18">
        <v>0.0</v>
      </c>
      <c r="H922" s="18">
        <v>5732.0</v>
      </c>
      <c r="I922" s="18">
        <v>0.0</v>
      </c>
      <c r="J922" s="18">
        <v>59.93822</v>
      </c>
      <c r="K922" s="18">
        <v>56.49072</v>
      </c>
      <c r="L922" s="18">
        <v>53.48385</v>
      </c>
      <c r="M922" s="18">
        <v>32.12914</v>
      </c>
      <c r="N922" s="18">
        <v>0.568751</v>
      </c>
      <c r="O922" s="18">
        <v>0.266667</v>
      </c>
      <c r="P922" s="18">
        <v>1.456851</v>
      </c>
      <c r="Q922" s="18">
        <v>1.815353</v>
      </c>
      <c r="R922" s="18">
        <v>4.172813</v>
      </c>
      <c r="S922" s="18">
        <v>5.26981</v>
      </c>
      <c r="T922" s="18">
        <v>0.266667</v>
      </c>
      <c r="U922" s="18">
        <v>1.456851</v>
      </c>
      <c r="V922" s="18">
        <v>1.815353</v>
      </c>
      <c r="W922" s="18">
        <v>4.172813</v>
      </c>
      <c r="X922" s="18">
        <v>5.26981</v>
      </c>
      <c r="Y922" s="18">
        <v>4.70756</v>
      </c>
      <c r="Z922" s="18">
        <v>1.454853</v>
      </c>
      <c r="AA922" s="18">
        <v>2.567446</v>
      </c>
      <c r="AB922" s="18">
        <v>3.422977</v>
      </c>
      <c r="AC922" s="18">
        <v>2.249909</v>
      </c>
      <c r="AD922" s="18">
        <v>3.847384</v>
      </c>
      <c r="AE922" s="18">
        <v>3.890756</v>
      </c>
      <c r="AF922" s="18">
        <v>5.804811</v>
      </c>
      <c r="AG922" s="18">
        <v>3.747947</v>
      </c>
      <c r="AH922" s="18">
        <v>0.853653</v>
      </c>
      <c r="AI922" s="18">
        <v>3.320792</v>
      </c>
      <c r="AJ922" s="18">
        <v>6.684712</v>
      </c>
      <c r="AK922" s="18">
        <v>2.218711</v>
      </c>
      <c r="AL922" s="19" t="s">
        <v>58</v>
      </c>
      <c r="AM922" s="19"/>
      <c r="AN922" s="19"/>
      <c r="AO922" s="19"/>
      <c r="AP922" s="19"/>
      <c r="AQ922" s="19"/>
    </row>
    <row r="923" hidden="1">
      <c r="A923" s="22" t="s">
        <v>418</v>
      </c>
      <c r="B923" s="22" t="s">
        <v>457</v>
      </c>
      <c r="C923" s="22" t="s">
        <v>414</v>
      </c>
      <c r="D923" s="22" t="s">
        <v>455</v>
      </c>
      <c r="E923" s="22" t="s">
        <v>72</v>
      </c>
      <c r="F923" s="18">
        <v>11.0</v>
      </c>
      <c r="G923" s="18">
        <v>0.0</v>
      </c>
      <c r="H923" s="18">
        <v>3483.0</v>
      </c>
      <c r="I923" s="18">
        <v>0.0</v>
      </c>
      <c r="J923" s="18">
        <v>38.82977</v>
      </c>
      <c r="K923" s="18">
        <v>39.99726</v>
      </c>
      <c r="L923" s="18">
        <v>40.28919</v>
      </c>
      <c r="M923" s="18">
        <v>18.97386</v>
      </c>
      <c r="N923" s="18">
        <v>0.474379</v>
      </c>
      <c r="O923" s="18">
        <v>3.000158</v>
      </c>
      <c r="P923" s="18">
        <v>5.294009</v>
      </c>
      <c r="Q923" s="18">
        <v>5.294009</v>
      </c>
      <c r="R923" s="18">
        <v>5.852805</v>
      </c>
      <c r="S923" s="18">
        <v>6.876431</v>
      </c>
      <c r="T923" s="18">
        <v>3.000158</v>
      </c>
      <c r="U923" s="18">
        <v>5.294009</v>
      </c>
      <c r="V923" s="18">
        <v>5.294009</v>
      </c>
      <c r="W923" s="18">
        <v>5.852805</v>
      </c>
      <c r="X923" s="18">
        <v>6.876431</v>
      </c>
      <c r="Y923" s="18">
        <v>7.999453</v>
      </c>
      <c r="Z923" s="18">
        <v>1.454853</v>
      </c>
      <c r="AA923" s="18">
        <v>2.567446</v>
      </c>
      <c r="AB923" s="18">
        <v>3.422977</v>
      </c>
      <c r="AC923" s="18">
        <v>2.249909</v>
      </c>
      <c r="AD923" s="18">
        <v>5.294009</v>
      </c>
      <c r="AE923" s="18">
        <v>5.294009</v>
      </c>
      <c r="AF923" s="18">
        <v>9.992405</v>
      </c>
      <c r="AG923" s="18">
        <v>11.66724</v>
      </c>
      <c r="AH923" s="18">
        <v>0.853653</v>
      </c>
      <c r="AI923" s="18">
        <v>3.320792</v>
      </c>
      <c r="AJ923" s="18">
        <v>6.684712</v>
      </c>
      <c r="AK923" s="18">
        <v>2.218711</v>
      </c>
      <c r="AL923" s="19" t="s">
        <v>58</v>
      </c>
      <c r="AM923" s="19"/>
      <c r="AN923" s="19"/>
      <c r="AO923" s="19"/>
      <c r="AP923" s="19"/>
      <c r="AQ923" s="19"/>
    </row>
    <row r="924" hidden="1">
      <c r="A924" s="22" t="s">
        <v>420</v>
      </c>
      <c r="B924" s="22" t="s">
        <v>458</v>
      </c>
      <c r="C924" s="22" t="s">
        <v>414</v>
      </c>
      <c r="D924" s="22" t="s">
        <v>455</v>
      </c>
      <c r="E924" s="22" t="s">
        <v>75</v>
      </c>
      <c r="F924" s="18">
        <v>7.0</v>
      </c>
      <c r="G924" s="18">
        <v>0.0</v>
      </c>
      <c r="H924" s="18">
        <v>609.0</v>
      </c>
      <c r="I924" s="18">
        <v>0.0</v>
      </c>
      <c r="J924" s="18">
        <v>4.757875</v>
      </c>
      <c r="K924" s="18">
        <v>4.499818</v>
      </c>
      <c r="L924" s="18">
        <v>4.572447</v>
      </c>
      <c r="M924" s="18">
        <v>2.402366</v>
      </c>
      <c r="N924" s="18">
        <v>0.533881</v>
      </c>
      <c r="O924" s="18">
        <v>2.097452</v>
      </c>
      <c r="P924" s="18">
        <v>2.097452</v>
      </c>
      <c r="Q924" s="18">
        <v>2.097452</v>
      </c>
      <c r="R924" s="18">
        <v>2.402366</v>
      </c>
      <c r="S924" s="18">
        <v>2.402366</v>
      </c>
      <c r="T924" s="18">
        <v>2.097452</v>
      </c>
      <c r="U924" s="18">
        <v>2.097452</v>
      </c>
      <c r="V924" s="18">
        <v>2.097452</v>
      </c>
      <c r="W924" s="18">
        <v>2.402366</v>
      </c>
      <c r="X924" s="18">
        <v>2.402366</v>
      </c>
      <c r="Y924" s="18">
        <v>2.249909</v>
      </c>
      <c r="Z924" s="18">
        <v>1.454853</v>
      </c>
      <c r="AA924" s="18">
        <v>2.567446</v>
      </c>
      <c r="AB924" s="18">
        <v>3.422977</v>
      </c>
      <c r="AC924" s="18">
        <v>2.249909</v>
      </c>
      <c r="AD924" s="18">
        <v>2.402366</v>
      </c>
      <c r="AE924" s="18">
        <v>3.760427</v>
      </c>
      <c r="AF924" s="18">
        <v>6.739757</v>
      </c>
      <c r="AG924" s="18">
        <v>2.249909</v>
      </c>
      <c r="AH924" s="18">
        <v>0.853653</v>
      </c>
      <c r="AI924" s="18">
        <v>3.320792</v>
      </c>
      <c r="AJ924" s="18">
        <v>6.684712</v>
      </c>
      <c r="AK924" s="18">
        <v>2.218711</v>
      </c>
      <c r="AL924" s="19" t="s">
        <v>58</v>
      </c>
      <c r="AM924" s="19"/>
      <c r="AN924" s="19"/>
      <c r="AO924" s="19"/>
      <c r="AP924" s="19"/>
      <c r="AQ924" s="19"/>
    </row>
    <row r="925" hidden="1">
      <c r="A925" s="22" t="s">
        <v>422</v>
      </c>
      <c r="B925" s="22" t="s">
        <v>459</v>
      </c>
      <c r="C925" s="22" t="s">
        <v>414</v>
      </c>
      <c r="D925" s="22" t="s">
        <v>455</v>
      </c>
      <c r="E925" s="22" t="s">
        <v>60</v>
      </c>
      <c r="F925" s="18">
        <v>14.0</v>
      </c>
      <c r="G925" s="18">
        <v>1.0</v>
      </c>
      <c r="H925" s="18">
        <v>2059.0</v>
      </c>
      <c r="I925" s="18">
        <v>140.0</v>
      </c>
      <c r="J925" s="18">
        <v>5.506177</v>
      </c>
      <c r="K925" s="18">
        <v>6.545264</v>
      </c>
      <c r="L925" s="18">
        <v>6.25005</v>
      </c>
      <c r="M925" s="18">
        <v>3.731477</v>
      </c>
      <c r="N925" s="18">
        <v>0.570103</v>
      </c>
      <c r="O925" s="18">
        <v>0.6</v>
      </c>
      <c r="P925" s="18">
        <v>0.6</v>
      </c>
      <c r="Q925" s="18">
        <v>0.756349</v>
      </c>
      <c r="R925" s="18">
        <v>1.457439</v>
      </c>
      <c r="S925" s="18">
        <v>1.457439</v>
      </c>
      <c r="T925" s="18">
        <v>0.6</v>
      </c>
      <c r="U925" s="18">
        <v>0.6</v>
      </c>
      <c r="V925" s="18">
        <v>0.756349</v>
      </c>
      <c r="W925" s="18">
        <v>1.457439</v>
      </c>
      <c r="X925" s="18">
        <v>1.457439</v>
      </c>
      <c r="Y925" s="18">
        <v>1.636316</v>
      </c>
      <c r="Z925" s="18">
        <v>1.454853</v>
      </c>
      <c r="AA925" s="18">
        <v>2.567446</v>
      </c>
      <c r="AB925" s="18">
        <v>3.422977</v>
      </c>
      <c r="AC925" s="18">
        <v>2.249909</v>
      </c>
      <c r="AD925" s="18">
        <v>1.457439</v>
      </c>
      <c r="AE925" s="18">
        <v>1.955556</v>
      </c>
      <c r="AF925" s="18">
        <v>5.750584</v>
      </c>
      <c r="AG925" s="18">
        <v>1.636316</v>
      </c>
      <c r="AH925" s="18">
        <v>0.853653</v>
      </c>
      <c r="AI925" s="18">
        <v>3.320792</v>
      </c>
      <c r="AJ925" s="18">
        <v>6.684712</v>
      </c>
      <c r="AK925" s="18">
        <v>2.218711</v>
      </c>
      <c r="AL925" s="19" t="s">
        <v>58</v>
      </c>
      <c r="AM925" s="19"/>
      <c r="AN925" s="19"/>
      <c r="AO925" s="19"/>
      <c r="AP925" s="19"/>
      <c r="AQ925" s="19"/>
    </row>
    <row r="926" hidden="1">
      <c r="A926" s="22" t="s">
        <v>424</v>
      </c>
      <c r="B926" s="22" t="s">
        <v>460</v>
      </c>
      <c r="C926" s="22" t="s">
        <v>414</v>
      </c>
      <c r="D926" s="22" t="s">
        <v>455</v>
      </c>
      <c r="E926" s="20">
        <v>46300.0</v>
      </c>
      <c r="F926" s="18">
        <v>21.0</v>
      </c>
      <c r="G926" s="18">
        <v>0.0</v>
      </c>
      <c r="H926" s="18">
        <v>9028.0</v>
      </c>
      <c r="I926" s="18">
        <v>0.0</v>
      </c>
      <c r="J926" s="18">
        <v>90.83764</v>
      </c>
      <c r="K926" s="18">
        <v>87.47661</v>
      </c>
      <c r="L926" s="18">
        <v>87.9383</v>
      </c>
      <c r="M926" s="18">
        <v>60.59056</v>
      </c>
      <c r="N926" s="18">
        <v>0.692649</v>
      </c>
      <c r="O926" s="18">
        <v>0.238462</v>
      </c>
      <c r="P926" s="18">
        <v>0.35</v>
      </c>
      <c r="Q926" s="18">
        <v>0.766667</v>
      </c>
      <c r="R926" s="18">
        <v>2.212159</v>
      </c>
      <c r="S926" s="18">
        <v>3.200987</v>
      </c>
      <c r="T926" s="18">
        <v>0.238462</v>
      </c>
      <c r="U926" s="18">
        <v>0.35</v>
      </c>
      <c r="V926" s="18">
        <v>0.766667</v>
      </c>
      <c r="W926" s="18">
        <v>2.212159</v>
      </c>
      <c r="X926" s="18">
        <v>3.200987</v>
      </c>
      <c r="Y926" s="18">
        <v>4.859812</v>
      </c>
      <c r="Z926" s="18">
        <v>1.454853</v>
      </c>
      <c r="AA926" s="18">
        <v>2.567446</v>
      </c>
      <c r="AB926" s="18">
        <v>3.422977</v>
      </c>
      <c r="AC926" s="18">
        <v>2.249909</v>
      </c>
      <c r="AD926" s="18">
        <v>2.212159</v>
      </c>
      <c r="AE926" s="18">
        <v>3.109816</v>
      </c>
      <c r="AF926" s="18">
        <v>9.200524</v>
      </c>
      <c r="AG926" s="18">
        <v>7.938647</v>
      </c>
      <c r="AH926" s="18">
        <v>0.853653</v>
      </c>
      <c r="AI926" s="18">
        <v>3.320792</v>
      </c>
      <c r="AJ926" s="18">
        <v>6.684712</v>
      </c>
      <c r="AK926" s="18">
        <v>2.218711</v>
      </c>
      <c r="AL926" s="19" t="s">
        <v>58</v>
      </c>
      <c r="AM926" s="19"/>
      <c r="AN926" s="19"/>
      <c r="AO926" s="19"/>
      <c r="AP926" s="19"/>
      <c r="AQ926" s="19"/>
    </row>
    <row r="927" hidden="1">
      <c r="A927" s="22" t="s">
        <v>426</v>
      </c>
      <c r="B927" s="22" t="s">
        <v>461</v>
      </c>
      <c r="C927" s="22" t="s">
        <v>414</v>
      </c>
      <c r="D927" s="22" t="s">
        <v>455</v>
      </c>
      <c r="E927" s="22" t="s">
        <v>62</v>
      </c>
      <c r="F927" s="18">
        <v>4.0</v>
      </c>
      <c r="G927" s="18">
        <v>4.0</v>
      </c>
      <c r="H927" s="18">
        <v>128.0</v>
      </c>
      <c r="I927" s="18">
        <v>128.0</v>
      </c>
      <c r="J927" s="18">
        <v>0.0</v>
      </c>
      <c r="K927" s="18">
        <v>0.0</v>
      </c>
      <c r="L927" s="18">
        <v>0.0</v>
      </c>
      <c r="M927" s="18">
        <v>0.0</v>
      </c>
      <c r="N927" s="18">
        <v>0.0</v>
      </c>
      <c r="O927" s="18">
        <v>0.0</v>
      </c>
      <c r="P927" s="18">
        <v>0.0</v>
      </c>
      <c r="Q927" s="18">
        <v>0.0</v>
      </c>
      <c r="R927" s="18">
        <v>0.0</v>
      </c>
      <c r="S927" s="18">
        <v>0.0</v>
      </c>
      <c r="T927" s="18">
        <v>0.0</v>
      </c>
      <c r="U927" s="18">
        <v>0.0</v>
      </c>
      <c r="V927" s="18">
        <v>0.0</v>
      </c>
      <c r="W927" s="18">
        <v>0.0</v>
      </c>
      <c r="X927" s="18">
        <v>0.0</v>
      </c>
      <c r="Y927" s="18">
        <v>0.0</v>
      </c>
      <c r="Z927" s="18">
        <v>1.454853</v>
      </c>
      <c r="AA927" s="18">
        <v>2.567446</v>
      </c>
      <c r="AB927" s="18">
        <v>3.422977</v>
      </c>
      <c r="AC927" s="18">
        <v>2.249909</v>
      </c>
      <c r="AD927" s="18">
        <v>0.0</v>
      </c>
      <c r="AE927" s="18">
        <v>0.0</v>
      </c>
      <c r="AF927" s="18">
        <v>0.0</v>
      </c>
      <c r="AG927" s="18">
        <v>0.0</v>
      </c>
      <c r="AH927" s="18">
        <v>0.853653</v>
      </c>
      <c r="AI927" s="18">
        <v>3.320792</v>
      </c>
      <c r="AJ927" s="18">
        <v>6.684712</v>
      </c>
      <c r="AK927" s="18">
        <v>2.218711</v>
      </c>
      <c r="AL927" s="19" t="s">
        <v>58</v>
      </c>
      <c r="AM927" s="19"/>
      <c r="AN927" s="19"/>
      <c r="AO927" s="19"/>
      <c r="AP927" s="19"/>
      <c r="AQ927" s="19"/>
    </row>
    <row r="928" hidden="1">
      <c r="A928" s="22" t="s">
        <v>1363</v>
      </c>
      <c r="B928" s="22" t="s">
        <v>1418</v>
      </c>
      <c r="C928" s="22" t="s">
        <v>1365</v>
      </c>
      <c r="D928" s="22" t="s">
        <v>1419</v>
      </c>
      <c r="E928" s="22" t="s">
        <v>88</v>
      </c>
      <c r="F928" s="18">
        <v>8.0</v>
      </c>
      <c r="G928" s="18">
        <v>0.0</v>
      </c>
      <c r="H928" s="18">
        <v>16840.0</v>
      </c>
      <c r="I928" s="18">
        <v>0.0</v>
      </c>
      <c r="J928" s="18">
        <v>1128.496</v>
      </c>
      <c r="K928" s="18">
        <v>1126.535</v>
      </c>
      <c r="L928" s="18">
        <v>1051.798</v>
      </c>
      <c r="M928" s="18">
        <v>559.7327</v>
      </c>
      <c r="N928" s="18">
        <v>0.496862</v>
      </c>
      <c r="O928" s="18">
        <v>28.77526</v>
      </c>
      <c r="P928" s="18">
        <v>56.95983</v>
      </c>
      <c r="Q928" s="18">
        <v>67.70796</v>
      </c>
      <c r="R928" s="18">
        <v>91.22031</v>
      </c>
      <c r="S928" s="18">
        <v>135.2929</v>
      </c>
      <c r="T928" s="18">
        <v>28.77526</v>
      </c>
      <c r="U928" s="18">
        <v>56.95983</v>
      </c>
      <c r="V928" s="18">
        <v>67.70796</v>
      </c>
      <c r="W928" s="18">
        <v>91.22031</v>
      </c>
      <c r="X928" s="18">
        <v>135.2929</v>
      </c>
      <c r="Y928" s="18">
        <v>125.1706</v>
      </c>
      <c r="Z928" s="18">
        <v>28.77526</v>
      </c>
      <c r="AA928" s="18">
        <v>67.70796</v>
      </c>
      <c r="AB928" s="18">
        <v>74.53768</v>
      </c>
      <c r="AC928" s="18">
        <v>84.10171</v>
      </c>
      <c r="AD928" s="18">
        <v>51.46062</v>
      </c>
      <c r="AE928" s="18">
        <v>56.03461</v>
      </c>
      <c r="AF928" s="18">
        <v>82.98664</v>
      </c>
      <c r="AG928" s="18">
        <v>94.77672</v>
      </c>
      <c r="AH928" s="18">
        <v>12.96834</v>
      </c>
      <c r="AI928" s="18">
        <v>35.5969</v>
      </c>
      <c r="AJ928" s="18">
        <v>41.99744</v>
      </c>
      <c r="AK928" s="18">
        <v>22.39051</v>
      </c>
      <c r="AL928" s="19" t="s">
        <v>58</v>
      </c>
      <c r="AM928" s="19"/>
      <c r="AN928" s="19"/>
      <c r="AO928" s="19"/>
      <c r="AP928" s="19"/>
      <c r="AQ928" s="19"/>
    </row>
    <row r="929" hidden="1">
      <c r="A929" s="22" t="s">
        <v>1367</v>
      </c>
      <c r="B929" s="22" t="s">
        <v>1420</v>
      </c>
      <c r="C929" s="22" t="s">
        <v>1365</v>
      </c>
      <c r="D929" s="22" t="s">
        <v>1419</v>
      </c>
      <c r="E929" s="17">
        <v>46310.0</v>
      </c>
      <c r="F929" s="18">
        <v>8.0</v>
      </c>
      <c r="G929" s="18">
        <v>0.0</v>
      </c>
      <c r="H929" s="18">
        <v>21097.0</v>
      </c>
      <c r="I929" s="18">
        <v>0.0</v>
      </c>
      <c r="J929" s="18">
        <v>686.7743</v>
      </c>
      <c r="K929" s="18">
        <v>672.8137</v>
      </c>
      <c r="L929" s="18">
        <v>683.2933</v>
      </c>
      <c r="M929" s="18">
        <v>481.7557</v>
      </c>
      <c r="N929" s="18">
        <v>0.716031</v>
      </c>
      <c r="O929" s="18">
        <v>14.14246</v>
      </c>
      <c r="P929" s="18">
        <v>16.17537</v>
      </c>
      <c r="Q929" s="18">
        <v>19.18257</v>
      </c>
      <c r="R929" s="18">
        <v>48.94119</v>
      </c>
      <c r="S929" s="18">
        <v>53.53444</v>
      </c>
      <c r="T929" s="18">
        <v>14.14246</v>
      </c>
      <c r="U929" s="18">
        <v>16.17537</v>
      </c>
      <c r="V929" s="18">
        <v>19.18257</v>
      </c>
      <c r="W929" s="18">
        <v>48.94119</v>
      </c>
      <c r="X929" s="18">
        <v>53.53444</v>
      </c>
      <c r="Y929" s="18">
        <v>84.10171</v>
      </c>
      <c r="Z929" s="18">
        <v>28.77526</v>
      </c>
      <c r="AA929" s="18">
        <v>67.70796</v>
      </c>
      <c r="AB929" s="18">
        <v>74.53768</v>
      </c>
      <c r="AC929" s="18">
        <v>84.10171</v>
      </c>
      <c r="AD929" s="18">
        <v>30.14484</v>
      </c>
      <c r="AE929" s="18">
        <v>35.5824</v>
      </c>
      <c r="AF929" s="18">
        <v>65.0064</v>
      </c>
      <c r="AG929" s="18">
        <v>21.90637</v>
      </c>
      <c r="AH929" s="18">
        <v>12.96834</v>
      </c>
      <c r="AI929" s="18">
        <v>35.5969</v>
      </c>
      <c r="AJ929" s="18">
        <v>41.99744</v>
      </c>
      <c r="AK929" s="18">
        <v>22.39051</v>
      </c>
      <c r="AL929" s="19" t="s">
        <v>58</v>
      </c>
      <c r="AM929" s="19"/>
      <c r="AN929" s="19"/>
      <c r="AO929" s="19"/>
      <c r="AP929" s="19"/>
      <c r="AQ929" s="19"/>
    </row>
    <row r="930" hidden="1">
      <c r="A930" s="22" t="s">
        <v>1369</v>
      </c>
      <c r="B930" s="22" t="s">
        <v>1421</v>
      </c>
      <c r="C930" s="22" t="s">
        <v>1365</v>
      </c>
      <c r="D930" s="22" t="s">
        <v>1419</v>
      </c>
      <c r="E930" s="22" t="s">
        <v>72</v>
      </c>
      <c r="F930" s="18">
        <v>1.0</v>
      </c>
      <c r="G930" s="18">
        <v>0.0</v>
      </c>
      <c r="H930" s="18">
        <v>8.0</v>
      </c>
      <c r="I930" s="18">
        <v>0.0</v>
      </c>
      <c r="J930" s="18">
        <v>0.0</v>
      </c>
      <c r="K930" s="18">
        <v>0.0</v>
      </c>
      <c r="L930" s="18">
        <v>0.0</v>
      </c>
      <c r="M930" s="18">
        <v>0.0</v>
      </c>
      <c r="N930" s="18">
        <v>0.0</v>
      </c>
      <c r="O930" s="18">
        <v>0.0</v>
      </c>
      <c r="P930" s="18">
        <v>0.0</v>
      </c>
      <c r="Q930" s="18">
        <v>0.0</v>
      </c>
      <c r="R930" s="18">
        <v>0.0</v>
      </c>
      <c r="S930" s="18">
        <v>0.0</v>
      </c>
      <c r="T930" s="18">
        <v>0.0</v>
      </c>
      <c r="U930" s="18">
        <v>0.0</v>
      </c>
      <c r="V930" s="18">
        <v>0.0</v>
      </c>
      <c r="W930" s="18">
        <v>0.0</v>
      </c>
      <c r="X930" s="18">
        <v>0.0</v>
      </c>
      <c r="Y930" s="18">
        <v>0.0</v>
      </c>
      <c r="Z930" s="18">
        <v>28.77526</v>
      </c>
      <c r="AA930" s="18">
        <v>67.70796</v>
      </c>
      <c r="AB930" s="18">
        <v>74.53768</v>
      </c>
      <c r="AC930" s="18">
        <v>84.10171</v>
      </c>
      <c r="AD930" s="18">
        <v>13.94191</v>
      </c>
      <c r="AE930" s="18">
        <v>14.83559</v>
      </c>
      <c r="AF930" s="18">
        <v>25.49799</v>
      </c>
      <c r="AG930" s="18">
        <v>22.89142</v>
      </c>
      <c r="AH930" s="18">
        <v>12.96834</v>
      </c>
      <c r="AI930" s="18">
        <v>35.5969</v>
      </c>
      <c r="AJ930" s="18">
        <v>41.99744</v>
      </c>
      <c r="AK930" s="18">
        <v>22.39051</v>
      </c>
      <c r="AL930" s="19" t="s">
        <v>58</v>
      </c>
      <c r="AM930" s="19"/>
      <c r="AN930" s="19"/>
      <c r="AO930" s="19"/>
      <c r="AP930" s="19"/>
      <c r="AQ930" s="19"/>
    </row>
    <row r="931" hidden="1">
      <c r="A931" s="22" t="s">
        <v>1373</v>
      </c>
      <c r="B931" s="22" t="s">
        <v>1422</v>
      </c>
      <c r="C931" s="22" t="s">
        <v>1365</v>
      </c>
      <c r="D931" s="22" t="s">
        <v>1419</v>
      </c>
      <c r="E931" s="22" t="s">
        <v>60</v>
      </c>
      <c r="F931" s="18">
        <v>5.0</v>
      </c>
      <c r="G931" s="18">
        <v>0.0</v>
      </c>
      <c r="H931" s="18">
        <v>2399.0</v>
      </c>
      <c r="I931" s="18">
        <v>0.0</v>
      </c>
      <c r="J931" s="18">
        <v>55.57035</v>
      </c>
      <c r="K931" s="18">
        <v>56.41335</v>
      </c>
      <c r="L931" s="18">
        <v>61.931</v>
      </c>
      <c r="M931" s="18">
        <v>52.76865</v>
      </c>
      <c r="N931" s="18">
        <v>0.935393</v>
      </c>
      <c r="O931" s="18">
        <v>0.0</v>
      </c>
      <c r="P931" s="18">
        <v>0.0</v>
      </c>
      <c r="Q931" s="18">
        <v>0.0</v>
      </c>
      <c r="R931" s="18">
        <v>3.644699</v>
      </c>
      <c r="S931" s="18">
        <v>52.76865</v>
      </c>
      <c r="T931" s="18">
        <v>3.644699</v>
      </c>
      <c r="U931" s="18">
        <v>3.644699</v>
      </c>
      <c r="V931" s="18">
        <v>3.644699</v>
      </c>
      <c r="W931" s="18">
        <v>52.76865</v>
      </c>
      <c r="X931" s="18">
        <v>52.76865</v>
      </c>
      <c r="Y931" s="18">
        <v>18.80445</v>
      </c>
      <c r="Z931" s="18">
        <v>28.77526</v>
      </c>
      <c r="AA931" s="18">
        <v>67.70796</v>
      </c>
      <c r="AB931" s="18">
        <v>74.53768</v>
      </c>
      <c r="AC931" s="18">
        <v>84.10171</v>
      </c>
      <c r="AD931" s="18">
        <v>9.389763</v>
      </c>
      <c r="AE931" s="18">
        <v>11.57689</v>
      </c>
      <c r="AF931" s="18">
        <v>19.85229</v>
      </c>
      <c r="AG931" s="18">
        <v>18.80445</v>
      </c>
      <c r="AH931" s="18">
        <v>12.96834</v>
      </c>
      <c r="AI931" s="18">
        <v>35.5969</v>
      </c>
      <c r="AJ931" s="18">
        <v>41.99744</v>
      </c>
      <c r="AK931" s="18">
        <v>22.39051</v>
      </c>
      <c r="AL931" s="19" t="s">
        <v>58</v>
      </c>
      <c r="AM931" s="19"/>
      <c r="AN931" s="19"/>
      <c r="AO931" s="19"/>
      <c r="AP931" s="19"/>
      <c r="AQ931" s="19"/>
    </row>
    <row r="932" hidden="1">
      <c r="A932" s="22" t="s">
        <v>1375</v>
      </c>
      <c r="B932" s="22" t="s">
        <v>1423</v>
      </c>
      <c r="C932" s="22" t="s">
        <v>1365</v>
      </c>
      <c r="D932" s="22" t="s">
        <v>1419</v>
      </c>
      <c r="E932" s="20">
        <v>46300.0</v>
      </c>
      <c r="F932" s="18">
        <v>14.0</v>
      </c>
      <c r="G932" s="18">
        <v>0.0</v>
      </c>
      <c r="H932" s="18">
        <v>35481.0</v>
      </c>
      <c r="I932" s="18">
        <v>0.0</v>
      </c>
      <c r="J932" s="18">
        <v>2268.58</v>
      </c>
      <c r="K932" s="18">
        <v>2318.348</v>
      </c>
      <c r="L932" s="18">
        <v>2283.819</v>
      </c>
      <c r="M932" s="18">
        <v>1280.481</v>
      </c>
      <c r="N932" s="18">
        <v>0.552325</v>
      </c>
      <c r="O932" s="18">
        <v>16.33333</v>
      </c>
      <c r="P932" s="18">
        <v>46.1135</v>
      </c>
      <c r="Q932" s="18">
        <v>51.36987</v>
      </c>
      <c r="R932" s="18">
        <v>83.97313</v>
      </c>
      <c r="S932" s="18">
        <v>200.0518</v>
      </c>
      <c r="T932" s="18">
        <v>16.33333</v>
      </c>
      <c r="U932" s="18">
        <v>46.1135</v>
      </c>
      <c r="V932" s="18">
        <v>51.36987</v>
      </c>
      <c r="W932" s="18">
        <v>83.97313</v>
      </c>
      <c r="X932" s="18">
        <v>200.0518</v>
      </c>
      <c r="Y932" s="18">
        <v>154.5565</v>
      </c>
      <c r="Z932" s="18">
        <v>28.77526</v>
      </c>
      <c r="AA932" s="18">
        <v>67.70796</v>
      </c>
      <c r="AB932" s="18">
        <v>74.53768</v>
      </c>
      <c r="AC932" s="18">
        <v>84.10171</v>
      </c>
      <c r="AD932" s="18">
        <v>38.24496</v>
      </c>
      <c r="AE932" s="18">
        <v>43.1674</v>
      </c>
      <c r="AF932" s="18">
        <v>77.29282</v>
      </c>
      <c r="AG932" s="18">
        <v>67.05121</v>
      </c>
      <c r="AH932" s="18">
        <v>12.96834</v>
      </c>
      <c r="AI932" s="18">
        <v>35.5969</v>
      </c>
      <c r="AJ932" s="18">
        <v>41.99744</v>
      </c>
      <c r="AK932" s="18">
        <v>22.39051</v>
      </c>
      <c r="AL932" s="19" t="s">
        <v>58</v>
      </c>
      <c r="AM932" s="19"/>
      <c r="AN932" s="19"/>
      <c r="AO932" s="19"/>
      <c r="AP932" s="19"/>
      <c r="AQ932" s="19"/>
    </row>
    <row r="933" hidden="1">
      <c r="A933" s="22" t="s">
        <v>1377</v>
      </c>
      <c r="B933" s="22" t="s">
        <v>1424</v>
      </c>
      <c r="C933" s="22" t="s">
        <v>1365</v>
      </c>
      <c r="D933" s="22" t="s">
        <v>1419</v>
      </c>
      <c r="E933" s="22" t="s">
        <v>62</v>
      </c>
      <c r="F933" s="18">
        <v>2.0</v>
      </c>
      <c r="G933" s="18">
        <v>2.0</v>
      </c>
      <c r="H933" s="18">
        <v>18.0</v>
      </c>
      <c r="I933" s="18">
        <v>18.0</v>
      </c>
      <c r="J933" s="18">
        <v>0.0</v>
      </c>
      <c r="K933" s="18">
        <v>0.0</v>
      </c>
      <c r="L933" s="18">
        <v>0.0</v>
      </c>
      <c r="M933" s="18">
        <v>0.0</v>
      </c>
      <c r="N933" s="18">
        <v>0.0</v>
      </c>
      <c r="O933" s="18">
        <v>0.0</v>
      </c>
      <c r="P933" s="18">
        <v>0.0</v>
      </c>
      <c r="Q933" s="18">
        <v>0.0</v>
      </c>
      <c r="R933" s="18">
        <v>0.0</v>
      </c>
      <c r="S933" s="18">
        <v>0.0</v>
      </c>
      <c r="T933" s="18">
        <v>0.0</v>
      </c>
      <c r="U933" s="18">
        <v>0.0</v>
      </c>
      <c r="V933" s="18">
        <v>0.0</v>
      </c>
      <c r="W933" s="18">
        <v>0.0</v>
      </c>
      <c r="X933" s="18">
        <v>0.0</v>
      </c>
      <c r="Y933" s="18">
        <v>0.0</v>
      </c>
      <c r="Z933" s="18">
        <v>28.77526</v>
      </c>
      <c r="AA933" s="18">
        <v>67.70796</v>
      </c>
      <c r="AB933" s="18">
        <v>74.53768</v>
      </c>
      <c r="AC933" s="18">
        <v>84.10171</v>
      </c>
      <c r="AD933" s="18">
        <v>0.0</v>
      </c>
      <c r="AE933" s="18">
        <v>0.0</v>
      </c>
      <c r="AF933" s="18">
        <v>0.0</v>
      </c>
      <c r="AG933" s="18">
        <v>0.0</v>
      </c>
      <c r="AH933" s="18">
        <v>12.96834</v>
      </c>
      <c r="AI933" s="18">
        <v>35.5969</v>
      </c>
      <c r="AJ933" s="18">
        <v>41.99744</v>
      </c>
      <c r="AK933" s="18">
        <v>22.39051</v>
      </c>
      <c r="AL933" s="19" t="s">
        <v>58</v>
      </c>
      <c r="AM933" s="19"/>
      <c r="AN933" s="19"/>
      <c r="AO933" s="19"/>
      <c r="AP933" s="19"/>
      <c r="AQ933" s="19"/>
    </row>
    <row r="934" hidden="1">
      <c r="A934" s="22" t="s">
        <v>601</v>
      </c>
      <c r="B934" s="22" t="s">
        <v>627</v>
      </c>
      <c r="C934" s="22" t="s">
        <v>591</v>
      </c>
      <c r="D934" s="22" t="s">
        <v>628</v>
      </c>
      <c r="E934" s="17">
        <v>46310.0</v>
      </c>
      <c r="F934" s="18">
        <v>20.0</v>
      </c>
      <c r="G934" s="18">
        <v>2.0</v>
      </c>
      <c r="H934" s="18">
        <v>19027.0</v>
      </c>
      <c r="I934" s="18">
        <v>6.0</v>
      </c>
      <c r="J934" s="18">
        <v>186.2373</v>
      </c>
      <c r="K934" s="18">
        <v>183.6212</v>
      </c>
      <c r="L934" s="18">
        <v>168.3249</v>
      </c>
      <c r="M934" s="18">
        <v>94.46807</v>
      </c>
      <c r="N934" s="18">
        <v>0.514473</v>
      </c>
      <c r="O934" s="18">
        <v>1.829639</v>
      </c>
      <c r="P934" s="18">
        <v>5.638221</v>
      </c>
      <c r="Q934" s="18">
        <v>5.722659</v>
      </c>
      <c r="R934" s="18">
        <v>8.559452</v>
      </c>
      <c r="S934" s="18">
        <v>14.28017</v>
      </c>
      <c r="T934" s="18">
        <v>1.829639</v>
      </c>
      <c r="U934" s="18">
        <v>5.638221</v>
      </c>
      <c r="V934" s="18">
        <v>5.722659</v>
      </c>
      <c r="W934" s="18">
        <v>8.559452</v>
      </c>
      <c r="X934" s="18">
        <v>14.28017</v>
      </c>
      <c r="Y934" s="18">
        <v>11.47632</v>
      </c>
      <c r="Z934" s="18">
        <v>2.344903</v>
      </c>
      <c r="AA934" s="18">
        <v>4.258836</v>
      </c>
      <c r="AB934" s="18">
        <v>5.561164</v>
      </c>
      <c r="AC934" s="18">
        <v>3.537972</v>
      </c>
      <c r="AD934" s="18">
        <v>7.186134</v>
      </c>
      <c r="AE934" s="18">
        <v>7.421212</v>
      </c>
      <c r="AF934" s="18">
        <v>7.789098</v>
      </c>
      <c r="AG934" s="18">
        <v>7.518667</v>
      </c>
      <c r="AH934" s="18">
        <v>1.658133</v>
      </c>
      <c r="AI934" s="18">
        <v>3.469622</v>
      </c>
      <c r="AJ934" s="18">
        <v>4.544348</v>
      </c>
      <c r="AK934" s="18">
        <v>2.767899</v>
      </c>
      <c r="AL934" s="19" t="s">
        <v>58</v>
      </c>
      <c r="AM934" s="19"/>
      <c r="AN934" s="19"/>
      <c r="AO934" s="19"/>
      <c r="AP934" s="19"/>
      <c r="AQ934" s="19"/>
    </row>
    <row r="935" hidden="1">
      <c r="A935" s="22" t="s">
        <v>593</v>
      </c>
      <c r="B935" s="22" t="s">
        <v>629</v>
      </c>
      <c r="C935" s="22" t="s">
        <v>591</v>
      </c>
      <c r="D935" s="22" t="s">
        <v>628</v>
      </c>
      <c r="E935" s="22" t="s">
        <v>72</v>
      </c>
      <c r="F935" s="18">
        <v>9.0</v>
      </c>
      <c r="G935" s="18">
        <v>1.0</v>
      </c>
      <c r="H935" s="18">
        <v>2431.0</v>
      </c>
      <c r="I935" s="18">
        <v>4.0</v>
      </c>
      <c r="J935" s="18">
        <v>28.97453</v>
      </c>
      <c r="K935" s="18">
        <v>24.76581</v>
      </c>
      <c r="L935" s="18">
        <v>27.51197</v>
      </c>
      <c r="M935" s="18">
        <v>14.27438</v>
      </c>
      <c r="N935" s="18">
        <v>0.576375</v>
      </c>
      <c r="O935" s="18">
        <v>0.233333</v>
      </c>
      <c r="P935" s="18">
        <v>0.392857</v>
      </c>
      <c r="Q935" s="18">
        <v>2.962572</v>
      </c>
      <c r="R935" s="18">
        <v>3.11859</v>
      </c>
      <c r="S935" s="18">
        <v>3.78407</v>
      </c>
      <c r="T935" s="18">
        <v>0.233333</v>
      </c>
      <c r="U935" s="18">
        <v>0.392857</v>
      </c>
      <c r="V935" s="18">
        <v>2.962572</v>
      </c>
      <c r="W935" s="18">
        <v>3.11859</v>
      </c>
      <c r="X935" s="18">
        <v>3.78407</v>
      </c>
      <c r="Y935" s="18">
        <v>3.537972</v>
      </c>
      <c r="Z935" s="18">
        <v>2.344903</v>
      </c>
      <c r="AA935" s="18">
        <v>4.258836</v>
      </c>
      <c r="AB935" s="18">
        <v>5.561164</v>
      </c>
      <c r="AC935" s="18">
        <v>3.537972</v>
      </c>
      <c r="AD935" s="18">
        <v>3.518115</v>
      </c>
      <c r="AE935" s="18">
        <v>3.530595</v>
      </c>
      <c r="AF935" s="18">
        <v>5.3895</v>
      </c>
      <c r="AG935" s="18">
        <v>5.47548</v>
      </c>
      <c r="AH935" s="18">
        <v>1.658133</v>
      </c>
      <c r="AI935" s="18">
        <v>3.469622</v>
      </c>
      <c r="AJ935" s="18">
        <v>4.544348</v>
      </c>
      <c r="AK935" s="18">
        <v>2.767899</v>
      </c>
      <c r="AL935" s="19" t="s">
        <v>58</v>
      </c>
      <c r="AM935" s="19"/>
      <c r="AN935" s="19"/>
      <c r="AO935" s="19"/>
      <c r="AP935" s="19"/>
      <c r="AQ935" s="19"/>
    </row>
    <row r="936" hidden="1">
      <c r="A936" s="22" t="s">
        <v>605</v>
      </c>
      <c r="B936" s="22" t="s">
        <v>630</v>
      </c>
      <c r="C936" s="22" t="s">
        <v>591</v>
      </c>
      <c r="D936" s="22" t="s">
        <v>628</v>
      </c>
      <c r="E936" s="22" t="s">
        <v>75</v>
      </c>
      <c r="F936" s="18">
        <v>32.0</v>
      </c>
      <c r="G936" s="18">
        <v>0.0</v>
      </c>
      <c r="H936" s="18">
        <v>19578.0</v>
      </c>
      <c r="I936" s="18">
        <v>0.0</v>
      </c>
      <c r="J936" s="18">
        <v>286.9127</v>
      </c>
      <c r="K936" s="18">
        <v>276.9256</v>
      </c>
      <c r="L936" s="18">
        <v>249.3671</v>
      </c>
      <c r="M936" s="18">
        <v>171.8436</v>
      </c>
      <c r="N936" s="18">
        <v>0.62054</v>
      </c>
      <c r="O936" s="18">
        <v>1.815781</v>
      </c>
      <c r="P936" s="18">
        <v>3.799708</v>
      </c>
      <c r="Q936" s="18">
        <v>4.980609</v>
      </c>
      <c r="R936" s="18">
        <v>6.110616</v>
      </c>
      <c r="S936" s="18">
        <v>11.40703</v>
      </c>
      <c r="T936" s="18">
        <v>2.79637</v>
      </c>
      <c r="U936" s="18">
        <v>4.871035</v>
      </c>
      <c r="V936" s="18">
        <v>5.114453</v>
      </c>
      <c r="W936" s="18">
        <v>6.821825</v>
      </c>
      <c r="X936" s="18">
        <v>11.40703</v>
      </c>
      <c r="Y936" s="18">
        <v>12.04025</v>
      </c>
      <c r="Z936" s="18">
        <v>2.344903</v>
      </c>
      <c r="AA936" s="18">
        <v>4.258836</v>
      </c>
      <c r="AB936" s="18">
        <v>5.561164</v>
      </c>
      <c r="AC936" s="18">
        <v>3.537972</v>
      </c>
      <c r="AD936" s="18">
        <v>4.980609</v>
      </c>
      <c r="AE936" s="18">
        <v>5.216669</v>
      </c>
      <c r="AF936" s="18">
        <v>8.205997</v>
      </c>
      <c r="AG936" s="18">
        <v>4.108461</v>
      </c>
      <c r="AH936" s="18">
        <v>1.658133</v>
      </c>
      <c r="AI936" s="18">
        <v>3.469622</v>
      </c>
      <c r="AJ936" s="18">
        <v>4.544348</v>
      </c>
      <c r="AK936" s="18">
        <v>2.767899</v>
      </c>
      <c r="AL936" s="19" t="s">
        <v>58</v>
      </c>
      <c r="AM936" s="19"/>
      <c r="AN936" s="19"/>
      <c r="AO936" s="19"/>
      <c r="AP936" s="19"/>
      <c r="AQ936" s="19"/>
    </row>
    <row r="937" hidden="1">
      <c r="A937" s="22" t="s">
        <v>595</v>
      </c>
      <c r="B937" s="22" t="s">
        <v>631</v>
      </c>
      <c r="C937" s="22" t="s">
        <v>591</v>
      </c>
      <c r="D937" s="22" t="s">
        <v>628</v>
      </c>
      <c r="E937" s="22" t="s">
        <v>60</v>
      </c>
      <c r="F937" s="18">
        <v>64.0</v>
      </c>
      <c r="G937" s="18">
        <v>9.0</v>
      </c>
      <c r="H937" s="18">
        <v>14996.0</v>
      </c>
      <c r="I937" s="18">
        <v>197.0</v>
      </c>
      <c r="J937" s="18">
        <v>154.274</v>
      </c>
      <c r="K937" s="18">
        <v>143.0989</v>
      </c>
      <c r="L937" s="18">
        <v>130.7739</v>
      </c>
      <c r="M937" s="18">
        <v>98.48532</v>
      </c>
      <c r="N937" s="18">
        <v>0.688233</v>
      </c>
      <c r="O937" s="18">
        <v>0.04</v>
      </c>
      <c r="P937" s="18">
        <v>0.238528</v>
      </c>
      <c r="Q937" s="18">
        <v>0.458047</v>
      </c>
      <c r="R937" s="18">
        <v>1.362241</v>
      </c>
      <c r="S937" s="18">
        <v>3.034483</v>
      </c>
      <c r="T937" s="18">
        <v>0.205128</v>
      </c>
      <c r="U937" s="18">
        <v>0.416667</v>
      </c>
      <c r="V937" s="18">
        <v>0.669697</v>
      </c>
      <c r="W937" s="18">
        <v>1.528989</v>
      </c>
      <c r="X937" s="18">
        <v>3.33784</v>
      </c>
      <c r="Y937" s="18">
        <v>3.044657</v>
      </c>
      <c r="Z937" s="18">
        <v>2.344903</v>
      </c>
      <c r="AA937" s="18">
        <v>4.258836</v>
      </c>
      <c r="AB937" s="18">
        <v>5.561164</v>
      </c>
      <c r="AC937" s="18">
        <v>3.537972</v>
      </c>
      <c r="AD937" s="18">
        <v>1.568446</v>
      </c>
      <c r="AE937" s="18">
        <v>1.879126</v>
      </c>
      <c r="AF937" s="18">
        <v>3.973122</v>
      </c>
      <c r="AG937" s="18">
        <v>2.080769</v>
      </c>
      <c r="AH937" s="18">
        <v>1.658133</v>
      </c>
      <c r="AI937" s="18">
        <v>3.469622</v>
      </c>
      <c r="AJ937" s="18">
        <v>4.544348</v>
      </c>
      <c r="AK937" s="18">
        <v>2.767899</v>
      </c>
      <c r="AL937" s="19" t="s">
        <v>58</v>
      </c>
      <c r="AM937" s="19"/>
      <c r="AN937" s="19"/>
      <c r="AO937" s="19"/>
      <c r="AP937" s="19"/>
      <c r="AQ937" s="19"/>
    </row>
    <row r="938" hidden="1">
      <c r="A938" s="22" t="s">
        <v>599</v>
      </c>
      <c r="B938" s="22" t="s">
        <v>632</v>
      </c>
      <c r="C938" s="22" t="s">
        <v>591</v>
      </c>
      <c r="D938" s="22" t="s">
        <v>628</v>
      </c>
      <c r="E938" s="22" t="s">
        <v>62</v>
      </c>
      <c r="F938" s="18">
        <v>8.0</v>
      </c>
      <c r="G938" s="18">
        <v>8.0</v>
      </c>
      <c r="H938" s="18">
        <v>1148.0</v>
      </c>
      <c r="I938" s="18">
        <v>1148.0</v>
      </c>
      <c r="J938" s="18">
        <v>0.0</v>
      </c>
      <c r="K938" s="18">
        <v>0.0</v>
      </c>
      <c r="L938" s="18">
        <v>0.0</v>
      </c>
      <c r="M938" s="18">
        <v>0.0</v>
      </c>
      <c r="N938" s="18">
        <v>0.0</v>
      </c>
      <c r="O938" s="18">
        <v>0.0</v>
      </c>
      <c r="P938" s="18">
        <v>0.0</v>
      </c>
      <c r="Q938" s="18">
        <v>0.0</v>
      </c>
      <c r="R938" s="18">
        <v>0.0</v>
      </c>
      <c r="S938" s="18">
        <v>0.0</v>
      </c>
      <c r="T938" s="18">
        <v>0.0</v>
      </c>
      <c r="U938" s="18">
        <v>0.0</v>
      </c>
      <c r="V938" s="18">
        <v>0.0</v>
      </c>
      <c r="W938" s="18">
        <v>0.0</v>
      </c>
      <c r="X938" s="18">
        <v>0.0</v>
      </c>
      <c r="Y938" s="18">
        <v>0.0</v>
      </c>
      <c r="Z938" s="18">
        <v>2.344903</v>
      </c>
      <c r="AA938" s="18">
        <v>4.258836</v>
      </c>
      <c r="AB938" s="18">
        <v>5.561164</v>
      </c>
      <c r="AC938" s="18">
        <v>3.537972</v>
      </c>
      <c r="AD938" s="18">
        <v>0.0</v>
      </c>
      <c r="AE938" s="18">
        <v>0.0</v>
      </c>
      <c r="AF938" s="18">
        <v>0.0</v>
      </c>
      <c r="AG938" s="18">
        <v>0.0</v>
      </c>
      <c r="AH938" s="18">
        <v>1.658133</v>
      </c>
      <c r="AI938" s="18">
        <v>3.469622</v>
      </c>
      <c r="AJ938" s="18">
        <v>4.544348</v>
      </c>
      <c r="AK938" s="18">
        <v>2.767899</v>
      </c>
      <c r="AL938" s="19" t="s">
        <v>58</v>
      </c>
      <c r="AM938" s="19"/>
      <c r="AN938" s="19"/>
      <c r="AO938" s="19"/>
      <c r="AP938" s="19"/>
      <c r="AQ938" s="19"/>
    </row>
    <row r="939" hidden="1">
      <c r="A939" s="22" t="s">
        <v>1692</v>
      </c>
      <c r="B939" s="22" t="s">
        <v>1736</v>
      </c>
      <c r="C939" s="22" t="s">
        <v>1690</v>
      </c>
      <c r="D939" s="22" t="s">
        <v>1737</v>
      </c>
      <c r="E939" s="22" t="s">
        <v>88</v>
      </c>
      <c r="F939" s="18">
        <v>6.0</v>
      </c>
      <c r="G939" s="18">
        <v>0.0</v>
      </c>
      <c r="H939" s="18">
        <v>7121.0</v>
      </c>
      <c r="I939" s="18">
        <v>0.0</v>
      </c>
      <c r="J939" s="18">
        <v>1073.332</v>
      </c>
      <c r="K939" s="18">
        <v>1066.096</v>
      </c>
      <c r="L939" s="18">
        <v>1141.616</v>
      </c>
      <c r="M939" s="18">
        <v>808.1819</v>
      </c>
      <c r="N939" s="18">
        <v>0.758076</v>
      </c>
      <c r="O939" s="18">
        <v>0.0</v>
      </c>
      <c r="P939" s="18">
        <v>1.0</v>
      </c>
      <c r="Q939" s="18">
        <v>54.89903</v>
      </c>
      <c r="R939" s="18">
        <v>85.16355</v>
      </c>
      <c r="S939" s="18">
        <v>116.852</v>
      </c>
      <c r="T939" s="18">
        <v>1.0</v>
      </c>
      <c r="U939" s="18">
        <v>54.89903</v>
      </c>
      <c r="V939" s="18">
        <v>54.89903</v>
      </c>
      <c r="W939" s="18">
        <v>116.852</v>
      </c>
      <c r="X939" s="18">
        <v>152.1043</v>
      </c>
      <c r="Y939" s="18">
        <v>152.2995</v>
      </c>
      <c r="Z939" s="18">
        <v>3.650629</v>
      </c>
      <c r="AA939" s="18">
        <v>15.53679</v>
      </c>
      <c r="AB939" s="18">
        <v>45.33246</v>
      </c>
      <c r="AC939" s="18">
        <v>9.581883</v>
      </c>
      <c r="AD939" s="18">
        <v>18.3946</v>
      </c>
      <c r="AE939" s="18">
        <v>22.35551</v>
      </c>
      <c r="AF939" s="18">
        <v>56.78119</v>
      </c>
      <c r="AG939" s="18">
        <v>35.29723</v>
      </c>
      <c r="AH939" s="18">
        <v>3.845423</v>
      </c>
      <c r="AI939" s="18">
        <v>7.468826</v>
      </c>
      <c r="AJ939" s="18">
        <v>17.18541</v>
      </c>
      <c r="AK939" s="18">
        <v>6.064664</v>
      </c>
      <c r="AL939" s="19" t="s">
        <v>58</v>
      </c>
      <c r="AM939" s="19"/>
      <c r="AN939" s="19"/>
      <c r="AO939" s="19"/>
      <c r="AP939" s="19"/>
      <c r="AQ939" s="19"/>
    </row>
    <row r="940" hidden="1">
      <c r="A940" s="22" t="s">
        <v>1695</v>
      </c>
      <c r="B940" s="22" t="s">
        <v>1738</v>
      </c>
      <c r="C940" s="22" t="s">
        <v>1690</v>
      </c>
      <c r="D940" s="22" t="s">
        <v>1737</v>
      </c>
      <c r="E940" s="17">
        <v>46310.0</v>
      </c>
      <c r="F940" s="18">
        <v>3.0</v>
      </c>
      <c r="G940" s="18">
        <v>0.0</v>
      </c>
      <c r="H940" s="18">
        <v>1644.0</v>
      </c>
      <c r="I940" s="18">
        <v>0.0</v>
      </c>
      <c r="J940" s="18">
        <v>18.6653</v>
      </c>
      <c r="K940" s="18">
        <v>19.16377</v>
      </c>
      <c r="L940" s="18">
        <v>26.51743</v>
      </c>
      <c r="M940" s="18">
        <v>19.16377</v>
      </c>
      <c r="N940" s="18">
        <v>1.0</v>
      </c>
      <c r="O940" s="18">
        <v>0.0</v>
      </c>
      <c r="P940" s="18">
        <v>0.0</v>
      </c>
      <c r="Q940" s="18">
        <v>0.0</v>
      </c>
      <c r="R940" s="18">
        <v>19.16377</v>
      </c>
      <c r="S940" s="18">
        <v>19.16377</v>
      </c>
      <c r="T940" s="18">
        <v>19.16377</v>
      </c>
      <c r="U940" s="18">
        <v>19.16377</v>
      </c>
      <c r="V940" s="18">
        <v>19.16377</v>
      </c>
      <c r="W940" s="18">
        <v>19.16377</v>
      </c>
      <c r="X940" s="18">
        <v>19.16377</v>
      </c>
      <c r="Y940" s="18">
        <v>9.581883</v>
      </c>
      <c r="Z940" s="18">
        <v>3.650629</v>
      </c>
      <c r="AA940" s="18">
        <v>15.53679</v>
      </c>
      <c r="AB940" s="18">
        <v>45.33246</v>
      </c>
      <c r="AC940" s="18">
        <v>9.581883</v>
      </c>
      <c r="AD940" s="18">
        <v>6.619599</v>
      </c>
      <c r="AE940" s="18">
        <v>7.571816</v>
      </c>
      <c r="AF940" s="18">
        <v>11.10231</v>
      </c>
      <c r="AG940" s="18">
        <v>10.47963</v>
      </c>
      <c r="AH940" s="18">
        <v>3.845423</v>
      </c>
      <c r="AI940" s="18">
        <v>7.468826</v>
      </c>
      <c r="AJ940" s="18">
        <v>17.18541</v>
      </c>
      <c r="AK940" s="18">
        <v>6.064664</v>
      </c>
      <c r="AL940" s="19" t="s">
        <v>58</v>
      </c>
      <c r="AM940" s="19"/>
      <c r="AN940" s="19"/>
      <c r="AO940" s="19"/>
      <c r="AP940" s="19"/>
      <c r="AQ940" s="19"/>
    </row>
    <row r="941" hidden="1">
      <c r="A941" s="22" t="s">
        <v>1697</v>
      </c>
      <c r="B941" s="22" t="s">
        <v>1739</v>
      </c>
      <c r="C941" s="22" t="s">
        <v>1690</v>
      </c>
      <c r="D941" s="22" t="s">
        <v>1737</v>
      </c>
      <c r="E941" s="22" t="s">
        <v>72</v>
      </c>
      <c r="F941" s="18">
        <v>9.0</v>
      </c>
      <c r="G941" s="18">
        <v>0.0</v>
      </c>
      <c r="H941" s="18">
        <v>11327.0</v>
      </c>
      <c r="I941" s="18">
        <v>0.0</v>
      </c>
      <c r="J941" s="18">
        <v>106.0952</v>
      </c>
      <c r="K941" s="18">
        <v>105.6383</v>
      </c>
      <c r="L941" s="18">
        <v>103.9002</v>
      </c>
      <c r="M941" s="18">
        <v>47.36335</v>
      </c>
      <c r="N941" s="18">
        <v>0.448354</v>
      </c>
      <c r="O941" s="18">
        <v>0.142857</v>
      </c>
      <c r="P941" s="18">
        <v>1.558307</v>
      </c>
      <c r="Q941" s="18">
        <v>3.650629</v>
      </c>
      <c r="R941" s="18">
        <v>13.06893</v>
      </c>
      <c r="S941" s="18">
        <v>15.53679</v>
      </c>
      <c r="T941" s="18">
        <v>0.142857</v>
      </c>
      <c r="U941" s="18">
        <v>1.558307</v>
      </c>
      <c r="V941" s="18">
        <v>3.650629</v>
      </c>
      <c r="W941" s="18">
        <v>13.06893</v>
      </c>
      <c r="X941" s="18">
        <v>15.53679</v>
      </c>
      <c r="Y941" s="18">
        <v>11.73759</v>
      </c>
      <c r="Z941" s="18">
        <v>3.650629</v>
      </c>
      <c r="AA941" s="18">
        <v>15.53679</v>
      </c>
      <c r="AB941" s="18">
        <v>45.33246</v>
      </c>
      <c r="AC941" s="18">
        <v>9.581883</v>
      </c>
      <c r="AD941" s="18">
        <v>5.733114</v>
      </c>
      <c r="AE941" s="18">
        <v>7.235743</v>
      </c>
      <c r="AF941" s="18">
        <v>9.27222</v>
      </c>
      <c r="AG941" s="18">
        <v>8.543328</v>
      </c>
      <c r="AH941" s="18">
        <v>3.845423</v>
      </c>
      <c r="AI941" s="18">
        <v>7.468826</v>
      </c>
      <c r="AJ941" s="18">
        <v>17.18541</v>
      </c>
      <c r="AK941" s="18">
        <v>6.064664</v>
      </c>
      <c r="AL941" s="19" t="s">
        <v>58</v>
      </c>
      <c r="AM941" s="19"/>
      <c r="AN941" s="19"/>
      <c r="AO941" s="19"/>
      <c r="AP941" s="19"/>
      <c r="AQ941" s="19"/>
    </row>
    <row r="942" hidden="1">
      <c r="A942" s="22" t="s">
        <v>1699</v>
      </c>
      <c r="B942" s="22" t="s">
        <v>1740</v>
      </c>
      <c r="C942" s="22" t="s">
        <v>1690</v>
      </c>
      <c r="D942" s="22" t="s">
        <v>1737</v>
      </c>
      <c r="E942" s="22" t="s">
        <v>75</v>
      </c>
      <c r="F942" s="18">
        <v>1.0</v>
      </c>
      <c r="G942" s="18">
        <v>0.0</v>
      </c>
      <c r="H942" s="18">
        <v>7.0</v>
      </c>
      <c r="I942" s="18">
        <v>0.0</v>
      </c>
      <c r="J942" s="18">
        <v>0.0</v>
      </c>
      <c r="K942" s="18">
        <v>0.0</v>
      </c>
      <c r="L942" s="18">
        <v>0.0</v>
      </c>
      <c r="M942" s="18">
        <v>0.0</v>
      </c>
      <c r="N942" s="18">
        <v>0.0</v>
      </c>
      <c r="O942" s="18">
        <v>0.0</v>
      </c>
      <c r="P942" s="18">
        <v>0.0</v>
      </c>
      <c r="Q942" s="18">
        <v>0.0</v>
      </c>
      <c r="R942" s="18">
        <v>0.0</v>
      </c>
      <c r="S942" s="18">
        <v>0.0</v>
      </c>
      <c r="T942" s="18">
        <v>0.0</v>
      </c>
      <c r="U942" s="18">
        <v>0.0</v>
      </c>
      <c r="V942" s="18">
        <v>0.0</v>
      </c>
      <c r="W942" s="18">
        <v>0.0</v>
      </c>
      <c r="X942" s="18">
        <v>0.0</v>
      </c>
      <c r="Y942" s="18">
        <v>0.0</v>
      </c>
      <c r="Z942" s="18">
        <v>3.650629</v>
      </c>
      <c r="AA942" s="18">
        <v>15.53679</v>
      </c>
      <c r="AB942" s="18">
        <v>45.33246</v>
      </c>
      <c r="AC942" s="18">
        <v>9.581883</v>
      </c>
      <c r="AD942" s="18">
        <v>5.158176</v>
      </c>
      <c r="AE942" s="18">
        <v>5.348429</v>
      </c>
      <c r="AF942" s="18">
        <v>6.938988</v>
      </c>
      <c r="AG942" s="18">
        <v>6.064664</v>
      </c>
      <c r="AH942" s="18">
        <v>3.845423</v>
      </c>
      <c r="AI942" s="18">
        <v>7.468826</v>
      </c>
      <c r="AJ942" s="18">
        <v>17.18541</v>
      </c>
      <c r="AK942" s="18">
        <v>6.064664</v>
      </c>
      <c r="AL942" s="19" t="s">
        <v>58</v>
      </c>
      <c r="AM942" s="19"/>
      <c r="AN942" s="19"/>
      <c r="AO942" s="19"/>
      <c r="AP942" s="19"/>
      <c r="AQ942" s="19"/>
    </row>
    <row r="943" hidden="1">
      <c r="A943" s="22" t="s">
        <v>1701</v>
      </c>
      <c r="B943" s="22" t="s">
        <v>1741</v>
      </c>
      <c r="C943" s="22" t="s">
        <v>1690</v>
      </c>
      <c r="D943" s="22" t="s">
        <v>1737</v>
      </c>
      <c r="E943" s="22" t="s">
        <v>60</v>
      </c>
      <c r="F943" s="18">
        <v>4.0</v>
      </c>
      <c r="G943" s="18">
        <v>0.0</v>
      </c>
      <c r="H943" s="18">
        <v>1880.0</v>
      </c>
      <c r="I943" s="18">
        <v>0.0</v>
      </c>
      <c r="J943" s="18">
        <v>1.949828</v>
      </c>
      <c r="K943" s="18">
        <v>2.868298</v>
      </c>
      <c r="L943" s="18">
        <v>3.320473</v>
      </c>
      <c r="M943" s="18">
        <v>1.568298</v>
      </c>
      <c r="N943" s="18">
        <v>0.54677</v>
      </c>
      <c r="O943" s="18">
        <v>1.3</v>
      </c>
      <c r="P943" s="18">
        <v>1.3</v>
      </c>
      <c r="Q943" s="18">
        <v>1.3</v>
      </c>
      <c r="R943" s="18">
        <v>1.568298</v>
      </c>
      <c r="S943" s="18">
        <v>1.568298</v>
      </c>
      <c r="T943" s="18">
        <v>1.3</v>
      </c>
      <c r="U943" s="18">
        <v>1.3</v>
      </c>
      <c r="V943" s="18">
        <v>1.3</v>
      </c>
      <c r="W943" s="18">
        <v>1.568298</v>
      </c>
      <c r="X943" s="18">
        <v>1.568298</v>
      </c>
      <c r="Y943" s="18">
        <v>1.434149</v>
      </c>
      <c r="Z943" s="18">
        <v>3.650629</v>
      </c>
      <c r="AA943" s="18">
        <v>15.53679</v>
      </c>
      <c r="AB943" s="18">
        <v>45.33246</v>
      </c>
      <c r="AC943" s="18">
        <v>9.581883</v>
      </c>
      <c r="AD943" s="18">
        <v>1.897129</v>
      </c>
      <c r="AE943" s="18">
        <v>2.240978</v>
      </c>
      <c r="AF943" s="18">
        <v>3.711421</v>
      </c>
      <c r="AG943" s="18">
        <v>2.529761</v>
      </c>
      <c r="AH943" s="18">
        <v>3.845423</v>
      </c>
      <c r="AI943" s="18">
        <v>7.468826</v>
      </c>
      <c r="AJ943" s="18">
        <v>17.18541</v>
      </c>
      <c r="AK943" s="18">
        <v>6.064664</v>
      </c>
      <c r="AL943" s="19" t="s">
        <v>58</v>
      </c>
      <c r="AM943" s="19"/>
      <c r="AN943" s="19"/>
      <c r="AO943" s="19"/>
      <c r="AP943" s="19"/>
      <c r="AQ943" s="19"/>
    </row>
    <row r="944" hidden="1">
      <c r="A944" s="22" t="s">
        <v>1703</v>
      </c>
      <c r="B944" s="22" t="s">
        <v>1742</v>
      </c>
      <c r="C944" s="22" t="s">
        <v>1690</v>
      </c>
      <c r="D944" s="22" t="s">
        <v>1737</v>
      </c>
      <c r="E944" s="17">
        <v>46300.0</v>
      </c>
      <c r="F944" s="18">
        <v>2.0</v>
      </c>
      <c r="G944" s="18">
        <v>0.0</v>
      </c>
      <c r="H944" s="18">
        <v>97.0</v>
      </c>
      <c r="I944" s="18">
        <v>0.0</v>
      </c>
      <c r="J944" s="18">
        <v>0.0</v>
      </c>
      <c r="K944" s="18">
        <v>30.20952</v>
      </c>
      <c r="L944" s="18">
        <v>28.42619</v>
      </c>
      <c r="M944" s="18">
        <v>30.20952</v>
      </c>
      <c r="N944" s="18">
        <v>1.0</v>
      </c>
      <c r="O944" s="18">
        <v>30.20952</v>
      </c>
      <c r="P944" s="18">
        <v>30.20952</v>
      </c>
      <c r="Q944" s="18">
        <v>30.20952</v>
      </c>
      <c r="R944" s="18">
        <v>30.20952</v>
      </c>
      <c r="S944" s="18">
        <v>30.20952</v>
      </c>
      <c r="T944" s="18">
        <v>30.20952</v>
      </c>
      <c r="U944" s="18">
        <v>30.20952</v>
      </c>
      <c r="V944" s="18">
        <v>30.20952</v>
      </c>
      <c r="W944" s="18">
        <v>30.20952</v>
      </c>
      <c r="X944" s="18">
        <v>30.20952</v>
      </c>
      <c r="Y944" s="18">
        <v>30.20952</v>
      </c>
      <c r="Z944" s="18">
        <v>3.650629</v>
      </c>
      <c r="AA944" s="18">
        <v>15.53679</v>
      </c>
      <c r="AB944" s="18">
        <v>45.33246</v>
      </c>
      <c r="AC944" s="18">
        <v>9.581883</v>
      </c>
      <c r="AD944" s="18">
        <v>5.249974</v>
      </c>
      <c r="AE944" s="18">
        <v>6.534852</v>
      </c>
      <c r="AF944" s="18">
        <v>15.32592</v>
      </c>
      <c r="AG944" s="18">
        <v>19.04532</v>
      </c>
      <c r="AH944" s="18">
        <v>3.845423</v>
      </c>
      <c r="AI944" s="18">
        <v>7.468826</v>
      </c>
      <c r="AJ944" s="18">
        <v>17.18541</v>
      </c>
      <c r="AK944" s="18">
        <v>6.064664</v>
      </c>
      <c r="AL944" s="19" t="s">
        <v>58</v>
      </c>
      <c r="AM944" s="19"/>
      <c r="AN944" s="19"/>
      <c r="AO944" s="19"/>
      <c r="AP944" s="19"/>
      <c r="AQ944" s="19"/>
    </row>
    <row r="945" hidden="1">
      <c r="A945" s="22" t="s">
        <v>1688</v>
      </c>
      <c r="B945" s="22" t="s">
        <v>1743</v>
      </c>
      <c r="C945" s="22" t="s">
        <v>1690</v>
      </c>
      <c r="D945" s="22" t="s">
        <v>1737</v>
      </c>
      <c r="E945" s="22" t="s">
        <v>62</v>
      </c>
      <c r="F945" s="18">
        <v>3.0</v>
      </c>
      <c r="G945" s="18">
        <v>3.0</v>
      </c>
      <c r="H945" s="18">
        <v>125.0</v>
      </c>
      <c r="I945" s="18">
        <v>125.0</v>
      </c>
      <c r="J945" s="18">
        <v>0.0</v>
      </c>
      <c r="K945" s="18">
        <v>0.0</v>
      </c>
      <c r="L945" s="18">
        <v>0.0</v>
      </c>
      <c r="M945" s="18">
        <v>0.0</v>
      </c>
      <c r="N945" s="18">
        <v>0.0</v>
      </c>
      <c r="O945" s="18">
        <v>0.0</v>
      </c>
      <c r="P945" s="18">
        <v>0.0</v>
      </c>
      <c r="Q945" s="18">
        <v>0.0</v>
      </c>
      <c r="R945" s="18">
        <v>0.0</v>
      </c>
      <c r="S945" s="18">
        <v>0.0</v>
      </c>
      <c r="T945" s="18">
        <v>0.0</v>
      </c>
      <c r="U945" s="18">
        <v>0.0</v>
      </c>
      <c r="V945" s="18">
        <v>0.0</v>
      </c>
      <c r="W945" s="18">
        <v>0.0</v>
      </c>
      <c r="X945" s="18">
        <v>0.0</v>
      </c>
      <c r="Y945" s="18">
        <v>0.0</v>
      </c>
      <c r="Z945" s="18">
        <v>3.650629</v>
      </c>
      <c r="AA945" s="18">
        <v>15.53679</v>
      </c>
      <c r="AB945" s="18">
        <v>45.33246</v>
      </c>
      <c r="AC945" s="18">
        <v>9.581883</v>
      </c>
      <c r="AD945" s="18">
        <v>0.0</v>
      </c>
      <c r="AE945" s="18">
        <v>0.0</v>
      </c>
      <c r="AF945" s="18">
        <v>0.0</v>
      </c>
      <c r="AG945" s="18">
        <v>0.0</v>
      </c>
      <c r="AH945" s="18">
        <v>3.845423</v>
      </c>
      <c r="AI945" s="18">
        <v>7.468826</v>
      </c>
      <c r="AJ945" s="18">
        <v>17.18541</v>
      </c>
      <c r="AK945" s="18">
        <v>6.064664</v>
      </c>
      <c r="AL945" s="19" t="s">
        <v>58</v>
      </c>
      <c r="AM945" s="19"/>
      <c r="AN945" s="19"/>
      <c r="AO945" s="19"/>
      <c r="AP945" s="19"/>
      <c r="AQ945" s="19"/>
    </row>
    <row r="946" hidden="1">
      <c r="A946" s="22" t="s">
        <v>1603</v>
      </c>
      <c r="B946" s="22" t="s">
        <v>1605</v>
      </c>
      <c r="C946" s="22" t="s">
        <v>1602</v>
      </c>
      <c r="D946" s="22" t="s">
        <v>1606</v>
      </c>
      <c r="E946" s="22" t="s">
        <v>60</v>
      </c>
      <c r="F946" s="18">
        <v>2.0</v>
      </c>
      <c r="G946" s="18">
        <v>2.0</v>
      </c>
      <c r="H946" s="18">
        <v>7.0</v>
      </c>
      <c r="I946" s="18">
        <v>7.0</v>
      </c>
      <c r="J946" s="18">
        <v>0.0</v>
      </c>
      <c r="K946" s="18">
        <v>0.0</v>
      </c>
      <c r="L946" s="18">
        <v>0.0</v>
      </c>
      <c r="M946" s="18">
        <v>0.0</v>
      </c>
      <c r="N946" s="18">
        <v>0.0</v>
      </c>
      <c r="O946" s="18">
        <v>0.0</v>
      </c>
      <c r="P946" s="18">
        <v>0.0</v>
      </c>
      <c r="Q946" s="18">
        <v>0.0</v>
      </c>
      <c r="R946" s="18">
        <v>0.0</v>
      </c>
      <c r="S946" s="18">
        <v>0.0</v>
      </c>
      <c r="T946" s="18">
        <v>0.0</v>
      </c>
      <c r="U946" s="18">
        <v>0.0</v>
      </c>
      <c r="V946" s="18">
        <v>0.0</v>
      </c>
      <c r="W946" s="18">
        <v>0.0</v>
      </c>
      <c r="X946" s="18">
        <v>0.0</v>
      </c>
      <c r="Y946" s="18">
        <v>0.0</v>
      </c>
      <c r="Z946" s="18">
        <v>0.0</v>
      </c>
      <c r="AA946" s="18">
        <v>0.0</v>
      </c>
      <c r="AB946" s="18">
        <v>0.0</v>
      </c>
      <c r="AC946" s="18">
        <v>0.0</v>
      </c>
      <c r="AD946" s="18">
        <v>0.0</v>
      </c>
      <c r="AE946" s="18">
        <v>0.0</v>
      </c>
      <c r="AF946" s="18">
        <v>0.0</v>
      </c>
      <c r="AG946" s="18">
        <v>0.0</v>
      </c>
      <c r="AH946" s="18">
        <v>0.0</v>
      </c>
      <c r="AI946" s="18">
        <v>0.0</v>
      </c>
      <c r="AJ946" s="18">
        <v>0.0</v>
      </c>
      <c r="AK946" s="18">
        <v>0.0</v>
      </c>
      <c r="AL946" s="19" t="s">
        <v>58</v>
      </c>
      <c r="AM946" s="19"/>
      <c r="AN946" s="19"/>
      <c r="AO946" s="19"/>
      <c r="AP946" s="19"/>
      <c r="AQ946" s="19"/>
    </row>
    <row r="947" hidden="1">
      <c r="A947" s="22" t="s">
        <v>1363</v>
      </c>
      <c r="B947" s="22" t="s">
        <v>1425</v>
      </c>
      <c r="C947" s="22" t="s">
        <v>1365</v>
      </c>
      <c r="D947" s="22" t="s">
        <v>1426</v>
      </c>
      <c r="E947" s="22" t="s">
        <v>88</v>
      </c>
      <c r="F947" s="18">
        <v>3.0</v>
      </c>
      <c r="G947" s="18">
        <v>0.0</v>
      </c>
      <c r="H947" s="18">
        <v>6001.0</v>
      </c>
      <c r="I947" s="18">
        <v>0.0</v>
      </c>
      <c r="J947" s="18">
        <v>70.46112</v>
      </c>
      <c r="K947" s="18">
        <v>69.40703</v>
      </c>
      <c r="L947" s="18">
        <v>71.44019</v>
      </c>
      <c r="M947" s="18">
        <v>47.17132</v>
      </c>
      <c r="N947" s="18">
        <v>0.679633</v>
      </c>
      <c r="O947" s="18">
        <v>7.582699</v>
      </c>
      <c r="P947" s="18">
        <v>7.582699</v>
      </c>
      <c r="Q947" s="18">
        <v>7.582699</v>
      </c>
      <c r="R947" s="18">
        <v>14.65301</v>
      </c>
      <c r="S947" s="18">
        <v>47.17132</v>
      </c>
      <c r="T947" s="18">
        <v>7.582699</v>
      </c>
      <c r="U947" s="18">
        <v>7.582699</v>
      </c>
      <c r="V947" s="18">
        <v>7.582699</v>
      </c>
      <c r="W947" s="18">
        <v>14.65301</v>
      </c>
      <c r="X947" s="18">
        <v>47.17132</v>
      </c>
      <c r="Y947" s="18">
        <v>23.13568</v>
      </c>
      <c r="Z947" s="18">
        <v>9.457187</v>
      </c>
      <c r="AA947" s="18">
        <v>13.79908</v>
      </c>
      <c r="AB947" s="18">
        <v>13.10091</v>
      </c>
      <c r="AC947" s="18">
        <v>4.728594</v>
      </c>
      <c r="AD947" s="18">
        <v>51.46062</v>
      </c>
      <c r="AE947" s="18">
        <v>56.03461</v>
      </c>
      <c r="AF947" s="18">
        <v>82.98664</v>
      </c>
      <c r="AG947" s="18">
        <v>94.77672</v>
      </c>
      <c r="AH947" s="18">
        <v>12.96834</v>
      </c>
      <c r="AI947" s="18">
        <v>35.5969</v>
      </c>
      <c r="AJ947" s="18">
        <v>41.99744</v>
      </c>
      <c r="AK947" s="18">
        <v>22.39051</v>
      </c>
      <c r="AL947" s="19" t="s">
        <v>58</v>
      </c>
      <c r="AM947" s="19"/>
      <c r="AN947" s="19"/>
      <c r="AO947" s="19"/>
      <c r="AP947" s="19"/>
      <c r="AQ947" s="19"/>
    </row>
    <row r="948" hidden="1">
      <c r="A948" s="22" t="s">
        <v>1367</v>
      </c>
      <c r="B948" s="22" t="s">
        <v>1427</v>
      </c>
      <c r="C948" s="22" t="s">
        <v>1365</v>
      </c>
      <c r="D948" s="22" t="s">
        <v>1426</v>
      </c>
      <c r="E948" s="17">
        <v>46310.0</v>
      </c>
      <c r="F948" s="18">
        <v>0.0</v>
      </c>
      <c r="G948" s="18">
        <v>0.0</v>
      </c>
      <c r="H948" s="18">
        <v>0.0</v>
      </c>
      <c r="I948" s="18">
        <v>0.0</v>
      </c>
      <c r="J948" s="18">
        <v>0.0</v>
      </c>
      <c r="K948" s="18">
        <v>0.0</v>
      </c>
      <c r="L948" s="18">
        <v>0.0</v>
      </c>
      <c r="M948" s="18">
        <v>0.0</v>
      </c>
      <c r="N948" s="18">
        <v>0.0</v>
      </c>
      <c r="O948" s="18">
        <v>0.0</v>
      </c>
      <c r="P948" s="18">
        <v>0.0</v>
      </c>
      <c r="Q948" s="18">
        <v>0.0</v>
      </c>
      <c r="R948" s="18">
        <v>0.0</v>
      </c>
      <c r="S948" s="18">
        <v>0.0</v>
      </c>
      <c r="T948" s="18">
        <v>0.0</v>
      </c>
      <c r="U948" s="18">
        <v>0.0</v>
      </c>
      <c r="V948" s="18">
        <v>0.0</v>
      </c>
      <c r="W948" s="18">
        <v>0.0</v>
      </c>
      <c r="X948" s="18">
        <v>0.0</v>
      </c>
      <c r="Y948" s="18">
        <v>0.0</v>
      </c>
      <c r="Z948" s="18">
        <v>9.457187</v>
      </c>
      <c r="AA948" s="18">
        <v>13.79908</v>
      </c>
      <c r="AB948" s="18">
        <v>13.10091</v>
      </c>
      <c r="AC948" s="18">
        <v>4.728594</v>
      </c>
      <c r="AD948" s="18">
        <v>30.14484</v>
      </c>
      <c r="AE948" s="18">
        <v>35.5824</v>
      </c>
      <c r="AF948" s="18">
        <v>65.0064</v>
      </c>
      <c r="AG948" s="18">
        <v>21.90637</v>
      </c>
      <c r="AH948" s="18">
        <v>12.96834</v>
      </c>
      <c r="AI948" s="18">
        <v>35.5969</v>
      </c>
      <c r="AJ948" s="18">
        <v>41.99744</v>
      </c>
      <c r="AK948" s="18">
        <v>22.39051</v>
      </c>
      <c r="AL948" s="19" t="s">
        <v>58</v>
      </c>
      <c r="AM948" s="19"/>
      <c r="AN948" s="19"/>
      <c r="AO948" s="19"/>
      <c r="AP948" s="19"/>
      <c r="AQ948" s="19"/>
    </row>
    <row r="949" hidden="1">
      <c r="A949" s="22" t="s">
        <v>1369</v>
      </c>
      <c r="B949" s="22" t="s">
        <v>1428</v>
      </c>
      <c r="C949" s="22" t="s">
        <v>1365</v>
      </c>
      <c r="D949" s="22" t="s">
        <v>1426</v>
      </c>
      <c r="E949" s="22" t="s">
        <v>72</v>
      </c>
      <c r="F949" s="18">
        <v>1.0</v>
      </c>
      <c r="G949" s="18">
        <v>0.0</v>
      </c>
      <c r="H949" s="18">
        <v>874.0</v>
      </c>
      <c r="I949" s="18">
        <v>0.0</v>
      </c>
      <c r="J949" s="18">
        <v>9.876207</v>
      </c>
      <c r="K949" s="18">
        <v>9.457187</v>
      </c>
      <c r="L949" s="18">
        <v>9.859934</v>
      </c>
      <c r="M949" s="18">
        <v>9.457187</v>
      </c>
      <c r="N949" s="18">
        <v>1.0</v>
      </c>
      <c r="O949" s="18">
        <v>0.0</v>
      </c>
      <c r="P949" s="18">
        <v>0.0</v>
      </c>
      <c r="Q949" s="18">
        <v>0.0</v>
      </c>
      <c r="R949" s="18">
        <v>9.457187</v>
      </c>
      <c r="S949" s="18">
        <v>9.457187</v>
      </c>
      <c r="T949" s="18">
        <v>9.457187</v>
      </c>
      <c r="U949" s="18">
        <v>9.457187</v>
      </c>
      <c r="V949" s="18">
        <v>9.457187</v>
      </c>
      <c r="W949" s="18">
        <v>9.457187</v>
      </c>
      <c r="X949" s="18">
        <v>9.457187</v>
      </c>
      <c r="Y949" s="18">
        <v>4.728594</v>
      </c>
      <c r="Z949" s="18">
        <v>9.457187</v>
      </c>
      <c r="AA949" s="18">
        <v>13.79908</v>
      </c>
      <c r="AB949" s="18">
        <v>13.10091</v>
      </c>
      <c r="AC949" s="18">
        <v>4.728594</v>
      </c>
      <c r="AD949" s="18">
        <v>13.94191</v>
      </c>
      <c r="AE949" s="18">
        <v>14.83559</v>
      </c>
      <c r="AF949" s="18">
        <v>25.49799</v>
      </c>
      <c r="AG949" s="18">
        <v>22.89142</v>
      </c>
      <c r="AH949" s="18">
        <v>12.96834</v>
      </c>
      <c r="AI949" s="18">
        <v>35.5969</v>
      </c>
      <c r="AJ949" s="18">
        <v>41.99744</v>
      </c>
      <c r="AK949" s="18">
        <v>22.39051</v>
      </c>
      <c r="AL949" s="19" t="s">
        <v>58</v>
      </c>
      <c r="AM949" s="19"/>
      <c r="AN949" s="19"/>
      <c r="AO949" s="19"/>
      <c r="AP949" s="19"/>
      <c r="AQ949" s="19"/>
    </row>
    <row r="950" hidden="1">
      <c r="A950" s="22" t="s">
        <v>1371</v>
      </c>
      <c r="B950" s="22" t="s">
        <v>1429</v>
      </c>
      <c r="C950" s="22" t="s">
        <v>1365</v>
      </c>
      <c r="D950" s="22" t="s">
        <v>1426</v>
      </c>
      <c r="E950" s="22" t="s">
        <v>75</v>
      </c>
      <c r="F950" s="18">
        <v>3.0</v>
      </c>
      <c r="G950" s="18">
        <v>0.0</v>
      </c>
      <c r="H950" s="18">
        <v>1171.0</v>
      </c>
      <c r="I950" s="18">
        <v>0.0</v>
      </c>
      <c r="J950" s="18">
        <v>6.672661</v>
      </c>
      <c r="K950" s="18">
        <v>6.329501</v>
      </c>
      <c r="L950" s="18">
        <v>5.964346</v>
      </c>
      <c r="M950" s="18">
        <v>6.329501</v>
      </c>
      <c r="N950" s="18">
        <v>1.0</v>
      </c>
      <c r="O950" s="18">
        <v>6.329501</v>
      </c>
      <c r="P950" s="18">
        <v>6.329501</v>
      </c>
      <c r="Q950" s="18">
        <v>6.329501</v>
      </c>
      <c r="R950" s="18">
        <v>6.329501</v>
      </c>
      <c r="S950" s="18">
        <v>6.329501</v>
      </c>
      <c r="T950" s="18">
        <v>6.329501</v>
      </c>
      <c r="U950" s="18">
        <v>6.329501</v>
      </c>
      <c r="V950" s="18">
        <v>6.329501</v>
      </c>
      <c r="W950" s="18">
        <v>6.329501</v>
      </c>
      <c r="X950" s="18">
        <v>6.329501</v>
      </c>
      <c r="Y950" s="18">
        <v>6.329501</v>
      </c>
      <c r="Z950" s="18">
        <v>9.457187</v>
      </c>
      <c r="AA950" s="18">
        <v>13.79908</v>
      </c>
      <c r="AB950" s="18">
        <v>13.10091</v>
      </c>
      <c r="AC950" s="18">
        <v>4.728594</v>
      </c>
      <c r="AD950" s="18">
        <v>22.39051</v>
      </c>
      <c r="AE950" s="18">
        <v>22.39051</v>
      </c>
      <c r="AF950" s="18">
        <v>29.35589</v>
      </c>
      <c r="AG950" s="18">
        <v>22.39051</v>
      </c>
      <c r="AH950" s="18">
        <v>12.96834</v>
      </c>
      <c r="AI950" s="18">
        <v>35.5969</v>
      </c>
      <c r="AJ950" s="18">
        <v>41.99744</v>
      </c>
      <c r="AK950" s="18">
        <v>22.39051</v>
      </c>
      <c r="AL950" s="19" t="s">
        <v>58</v>
      </c>
      <c r="AM950" s="19"/>
      <c r="AN950" s="19"/>
      <c r="AO950" s="19"/>
      <c r="AP950" s="19"/>
      <c r="AQ950" s="19"/>
    </row>
    <row r="951" hidden="1">
      <c r="A951" s="22" t="s">
        <v>1373</v>
      </c>
      <c r="B951" s="22" t="s">
        <v>1430</v>
      </c>
      <c r="C951" s="22" t="s">
        <v>1365</v>
      </c>
      <c r="D951" s="22" t="s">
        <v>1426</v>
      </c>
      <c r="E951" s="22" t="s">
        <v>60</v>
      </c>
      <c r="F951" s="18">
        <v>4.0</v>
      </c>
      <c r="G951" s="18">
        <v>0.0</v>
      </c>
      <c r="H951" s="18">
        <v>1342.0</v>
      </c>
      <c r="I951" s="18">
        <v>0.0</v>
      </c>
      <c r="J951" s="18">
        <v>1.97619</v>
      </c>
      <c r="K951" s="18">
        <v>2.115435</v>
      </c>
      <c r="L951" s="18">
        <v>2.162645</v>
      </c>
      <c r="M951" s="18">
        <v>2.115435</v>
      </c>
      <c r="N951" s="18">
        <v>1.0</v>
      </c>
      <c r="O951" s="18">
        <v>2.115435</v>
      </c>
      <c r="P951" s="18">
        <v>2.115435</v>
      </c>
      <c r="Q951" s="18">
        <v>2.115435</v>
      </c>
      <c r="R951" s="18">
        <v>2.115435</v>
      </c>
      <c r="S951" s="18">
        <v>2.115435</v>
      </c>
      <c r="T951" s="18">
        <v>2.115435</v>
      </c>
      <c r="U951" s="18">
        <v>2.115435</v>
      </c>
      <c r="V951" s="18">
        <v>2.115435</v>
      </c>
      <c r="W951" s="18">
        <v>2.115435</v>
      </c>
      <c r="X951" s="18">
        <v>2.115435</v>
      </c>
      <c r="Y951" s="18">
        <v>2.115435</v>
      </c>
      <c r="Z951" s="18">
        <v>9.457187</v>
      </c>
      <c r="AA951" s="18">
        <v>13.79908</v>
      </c>
      <c r="AB951" s="18">
        <v>13.10091</v>
      </c>
      <c r="AC951" s="18">
        <v>4.728594</v>
      </c>
      <c r="AD951" s="18">
        <v>9.389763</v>
      </c>
      <c r="AE951" s="18">
        <v>11.57689</v>
      </c>
      <c r="AF951" s="18">
        <v>19.85229</v>
      </c>
      <c r="AG951" s="18">
        <v>18.80445</v>
      </c>
      <c r="AH951" s="18">
        <v>12.96834</v>
      </c>
      <c r="AI951" s="18">
        <v>35.5969</v>
      </c>
      <c r="AJ951" s="18">
        <v>41.99744</v>
      </c>
      <c r="AK951" s="18">
        <v>22.39051</v>
      </c>
      <c r="AL951" s="19" t="s">
        <v>58</v>
      </c>
      <c r="AM951" s="19"/>
      <c r="AN951" s="19"/>
      <c r="AO951" s="19"/>
      <c r="AP951" s="19"/>
      <c r="AQ951" s="19"/>
    </row>
    <row r="952" hidden="1">
      <c r="A952" s="22" t="s">
        <v>1375</v>
      </c>
      <c r="B952" s="22" t="s">
        <v>1431</v>
      </c>
      <c r="C952" s="22" t="s">
        <v>1365</v>
      </c>
      <c r="D952" s="22" t="s">
        <v>1426</v>
      </c>
      <c r="E952" s="20">
        <v>46300.0</v>
      </c>
      <c r="F952" s="18">
        <v>8.0</v>
      </c>
      <c r="G952" s="18">
        <v>1.0</v>
      </c>
      <c r="H952" s="18">
        <v>7774.0</v>
      </c>
      <c r="I952" s="18">
        <v>4.0</v>
      </c>
      <c r="J952" s="18">
        <v>101.5835</v>
      </c>
      <c r="K952" s="18">
        <v>96.10353</v>
      </c>
      <c r="L952" s="18">
        <v>91.62297</v>
      </c>
      <c r="M952" s="18">
        <v>53.88172</v>
      </c>
      <c r="N952" s="18">
        <v>0.560663</v>
      </c>
      <c r="O952" s="18">
        <v>2.776382</v>
      </c>
      <c r="P952" s="18">
        <v>8.14132</v>
      </c>
      <c r="Q952" s="18">
        <v>8.14132</v>
      </c>
      <c r="R952" s="18">
        <v>17.50502</v>
      </c>
      <c r="S952" s="18">
        <v>20.44806</v>
      </c>
      <c r="T952" s="18">
        <v>2.776382</v>
      </c>
      <c r="U952" s="18">
        <v>8.14132</v>
      </c>
      <c r="V952" s="18">
        <v>8.14132</v>
      </c>
      <c r="W952" s="18">
        <v>17.50502</v>
      </c>
      <c r="X952" s="18">
        <v>20.44806</v>
      </c>
      <c r="Y952" s="18">
        <v>16.01725</v>
      </c>
      <c r="Z952" s="18">
        <v>9.457187</v>
      </c>
      <c r="AA952" s="18">
        <v>13.79908</v>
      </c>
      <c r="AB952" s="18">
        <v>13.10091</v>
      </c>
      <c r="AC952" s="18">
        <v>4.728594</v>
      </c>
      <c r="AD952" s="18">
        <v>38.24496</v>
      </c>
      <c r="AE952" s="18">
        <v>43.1674</v>
      </c>
      <c r="AF952" s="18">
        <v>77.29282</v>
      </c>
      <c r="AG952" s="18">
        <v>67.05121</v>
      </c>
      <c r="AH952" s="18">
        <v>12.96834</v>
      </c>
      <c r="AI952" s="18">
        <v>35.5969</v>
      </c>
      <c r="AJ952" s="18">
        <v>41.99744</v>
      </c>
      <c r="AK952" s="18">
        <v>22.39051</v>
      </c>
      <c r="AL952" s="19" t="s">
        <v>58</v>
      </c>
      <c r="AM952" s="19"/>
      <c r="AN952" s="19"/>
      <c r="AO952" s="19"/>
      <c r="AP952" s="19"/>
      <c r="AQ952" s="19"/>
    </row>
    <row r="953" hidden="1">
      <c r="A953" s="22" t="s">
        <v>1377</v>
      </c>
      <c r="B953" s="22" t="s">
        <v>1432</v>
      </c>
      <c r="C953" s="22" t="s">
        <v>1365</v>
      </c>
      <c r="D953" s="22" t="s">
        <v>1426</v>
      </c>
      <c r="E953" s="22" t="s">
        <v>62</v>
      </c>
      <c r="F953" s="18">
        <v>3.0</v>
      </c>
      <c r="G953" s="18">
        <v>3.0</v>
      </c>
      <c r="H953" s="18">
        <v>243.0</v>
      </c>
      <c r="I953" s="18">
        <v>243.0</v>
      </c>
      <c r="J953" s="18">
        <v>0.0</v>
      </c>
      <c r="K953" s="18">
        <v>0.0</v>
      </c>
      <c r="L953" s="18">
        <v>0.0</v>
      </c>
      <c r="M953" s="18">
        <v>0.0</v>
      </c>
      <c r="N953" s="18">
        <v>0.0</v>
      </c>
      <c r="O953" s="18">
        <v>0.0</v>
      </c>
      <c r="P953" s="18">
        <v>0.0</v>
      </c>
      <c r="Q953" s="18">
        <v>0.0</v>
      </c>
      <c r="R953" s="18">
        <v>0.0</v>
      </c>
      <c r="S953" s="18">
        <v>0.0</v>
      </c>
      <c r="T953" s="18">
        <v>0.0</v>
      </c>
      <c r="U953" s="18">
        <v>0.0</v>
      </c>
      <c r="V953" s="18">
        <v>0.0</v>
      </c>
      <c r="W953" s="18">
        <v>0.0</v>
      </c>
      <c r="X953" s="18">
        <v>0.0</v>
      </c>
      <c r="Y953" s="18">
        <v>0.0</v>
      </c>
      <c r="Z953" s="18">
        <v>9.457187</v>
      </c>
      <c r="AA953" s="18">
        <v>13.79908</v>
      </c>
      <c r="AB953" s="18">
        <v>13.10091</v>
      </c>
      <c r="AC953" s="18">
        <v>4.728594</v>
      </c>
      <c r="AD953" s="18">
        <v>0.0</v>
      </c>
      <c r="AE953" s="18">
        <v>0.0</v>
      </c>
      <c r="AF953" s="18">
        <v>0.0</v>
      </c>
      <c r="AG953" s="18">
        <v>0.0</v>
      </c>
      <c r="AH953" s="18">
        <v>12.96834</v>
      </c>
      <c r="AI953" s="18">
        <v>35.5969</v>
      </c>
      <c r="AJ953" s="18">
        <v>41.99744</v>
      </c>
      <c r="AK953" s="18">
        <v>22.39051</v>
      </c>
      <c r="AL953" s="19" t="s">
        <v>58</v>
      </c>
      <c r="AM953" s="19"/>
      <c r="AN953" s="19"/>
      <c r="AO953" s="19"/>
      <c r="AP953" s="19"/>
      <c r="AQ953" s="19"/>
    </row>
    <row r="954" hidden="1">
      <c r="A954" s="22" t="s">
        <v>601</v>
      </c>
      <c r="B954" s="22" t="s">
        <v>633</v>
      </c>
      <c r="C954" s="22" t="s">
        <v>591</v>
      </c>
      <c r="D954" s="22" t="s">
        <v>634</v>
      </c>
      <c r="E954" s="17">
        <v>46310.0</v>
      </c>
      <c r="F954" s="18">
        <v>3.0</v>
      </c>
      <c r="G954" s="18">
        <v>0.0</v>
      </c>
      <c r="H954" s="18">
        <v>1035.0</v>
      </c>
      <c r="I954" s="18">
        <v>0.0</v>
      </c>
      <c r="J954" s="18">
        <v>20.74559</v>
      </c>
      <c r="K954" s="18">
        <v>20.06588</v>
      </c>
      <c r="L954" s="18">
        <v>21.83815</v>
      </c>
      <c r="M954" s="18">
        <v>15.56621</v>
      </c>
      <c r="N954" s="18">
        <v>0.775755</v>
      </c>
      <c r="O954" s="18">
        <v>0.0</v>
      </c>
      <c r="P954" s="18">
        <v>0.0</v>
      </c>
      <c r="Q954" s="18">
        <v>0.977825</v>
      </c>
      <c r="R954" s="18">
        <v>3.521839</v>
      </c>
      <c r="S954" s="18">
        <v>3.521839</v>
      </c>
      <c r="T954" s="18">
        <v>0.977825</v>
      </c>
      <c r="U954" s="18">
        <v>0.977825</v>
      </c>
      <c r="V954" s="18">
        <v>0.977825</v>
      </c>
      <c r="W954" s="18">
        <v>3.521839</v>
      </c>
      <c r="X954" s="18">
        <v>15.56621</v>
      </c>
      <c r="Y954" s="18">
        <v>5.016469</v>
      </c>
      <c r="Z954" s="18">
        <v>0.977825</v>
      </c>
      <c r="AA954" s="18">
        <v>3.521839</v>
      </c>
      <c r="AB954" s="18">
        <v>3.758828</v>
      </c>
      <c r="AC954" s="18">
        <v>4.049366</v>
      </c>
      <c r="AD954" s="18">
        <v>7.186134</v>
      </c>
      <c r="AE954" s="18">
        <v>7.421212</v>
      </c>
      <c r="AF954" s="18">
        <v>7.789098</v>
      </c>
      <c r="AG954" s="18">
        <v>7.518667</v>
      </c>
      <c r="AH954" s="18">
        <v>1.658133</v>
      </c>
      <c r="AI954" s="18">
        <v>3.469622</v>
      </c>
      <c r="AJ954" s="18">
        <v>4.544348</v>
      </c>
      <c r="AK954" s="18">
        <v>2.767899</v>
      </c>
      <c r="AL954" s="19" t="s">
        <v>58</v>
      </c>
      <c r="AM954" s="19"/>
      <c r="AN954" s="19"/>
      <c r="AO954" s="19"/>
      <c r="AP954" s="19"/>
      <c r="AQ954" s="19"/>
    </row>
    <row r="955" hidden="1">
      <c r="A955" s="22" t="s">
        <v>593</v>
      </c>
      <c r="B955" s="22" t="s">
        <v>635</v>
      </c>
      <c r="C955" s="22" t="s">
        <v>591</v>
      </c>
      <c r="D955" s="22" t="s">
        <v>634</v>
      </c>
      <c r="E955" s="22" t="s">
        <v>72</v>
      </c>
      <c r="F955" s="18">
        <v>2.0</v>
      </c>
      <c r="G955" s="18">
        <v>0.0</v>
      </c>
      <c r="H955" s="18">
        <v>428.0</v>
      </c>
      <c r="I955" s="18">
        <v>0.0</v>
      </c>
      <c r="J955" s="18">
        <v>18.023</v>
      </c>
      <c r="K955" s="18">
        <v>16.42644</v>
      </c>
      <c r="L955" s="18">
        <v>15.26314</v>
      </c>
      <c r="M955" s="18">
        <v>15.49311</v>
      </c>
      <c r="N955" s="18">
        <v>0.943181</v>
      </c>
      <c r="O955" s="18">
        <v>0.0</v>
      </c>
      <c r="P955" s="18">
        <v>0.0</v>
      </c>
      <c r="Q955" s="18">
        <v>0.0</v>
      </c>
      <c r="R955" s="18">
        <v>0.933333</v>
      </c>
      <c r="S955" s="18">
        <v>15.49311</v>
      </c>
      <c r="T955" s="18">
        <v>0.933333</v>
      </c>
      <c r="U955" s="18">
        <v>0.933333</v>
      </c>
      <c r="V955" s="18">
        <v>0.933333</v>
      </c>
      <c r="W955" s="18">
        <v>15.49311</v>
      </c>
      <c r="X955" s="18">
        <v>15.49311</v>
      </c>
      <c r="Y955" s="18">
        <v>5.47548</v>
      </c>
      <c r="Z955" s="18">
        <v>0.977825</v>
      </c>
      <c r="AA955" s="18">
        <v>3.521839</v>
      </c>
      <c r="AB955" s="18">
        <v>3.758828</v>
      </c>
      <c r="AC955" s="18">
        <v>4.049366</v>
      </c>
      <c r="AD955" s="18">
        <v>3.518115</v>
      </c>
      <c r="AE955" s="18">
        <v>3.530595</v>
      </c>
      <c r="AF955" s="18">
        <v>5.3895</v>
      </c>
      <c r="AG955" s="18">
        <v>5.47548</v>
      </c>
      <c r="AH955" s="18">
        <v>1.658133</v>
      </c>
      <c r="AI955" s="18">
        <v>3.469622</v>
      </c>
      <c r="AJ955" s="18">
        <v>4.544348</v>
      </c>
      <c r="AK955" s="18">
        <v>2.767899</v>
      </c>
      <c r="AL955" s="19" t="s">
        <v>58</v>
      </c>
      <c r="AM955" s="19"/>
      <c r="AN955" s="19"/>
      <c r="AO955" s="19"/>
      <c r="AP955" s="19"/>
      <c r="AQ955" s="19"/>
    </row>
    <row r="956" hidden="1">
      <c r="A956" s="22" t="s">
        <v>605</v>
      </c>
      <c r="B956" s="22" t="s">
        <v>636</v>
      </c>
      <c r="C956" s="22" t="s">
        <v>591</v>
      </c>
      <c r="D956" s="22" t="s">
        <v>634</v>
      </c>
      <c r="E956" s="22" t="s">
        <v>75</v>
      </c>
      <c r="F956" s="18">
        <v>1.0</v>
      </c>
      <c r="G956" s="18">
        <v>0.0</v>
      </c>
      <c r="H956" s="18">
        <v>444.0</v>
      </c>
      <c r="I956" s="18">
        <v>0.0</v>
      </c>
      <c r="J956" s="18">
        <v>4.502747</v>
      </c>
      <c r="K956" s="18">
        <v>4.049366</v>
      </c>
      <c r="L956" s="18">
        <v>4.014997</v>
      </c>
      <c r="M956" s="18">
        <v>4.049366</v>
      </c>
      <c r="N956" s="18">
        <v>1.0</v>
      </c>
      <c r="O956" s="18">
        <v>4.049366</v>
      </c>
      <c r="P956" s="18">
        <v>4.049366</v>
      </c>
      <c r="Q956" s="18">
        <v>4.049366</v>
      </c>
      <c r="R956" s="18">
        <v>4.049366</v>
      </c>
      <c r="S956" s="18">
        <v>4.049366</v>
      </c>
      <c r="T956" s="18">
        <v>4.049366</v>
      </c>
      <c r="U956" s="18">
        <v>4.049366</v>
      </c>
      <c r="V956" s="18">
        <v>4.049366</v>
      </c>
      <c r="W956" s="18">
        <v>4.049366</v>
      </c>
      <c r="X956" s="18">
        <v>4.049366</v>
      </c>
      <c r="Y956" s="18">
        <v>4.049366</v>
      </c>
      <c r="Z956" s="18">
        <v>0.977825</v>
      </c>
      <c r="AA956" s="18">
        <v>3.521839</v>
      </c>
      <c r="AB956" s="18">
        <v>3.758828</v>
      </c>
      <c r="AC956" s="18">
        <v>4.049366</v>
      </c>
      <c r="AD956" s="18">
        <v>4.980609</v>
      </c>
      <c r="AE956" s="18">
        <v>5.216669</v>
      </c>
      <c r="AF956" s="18">
        <v>8.205997</v>
      </c>
      <c r="AG956" s="18">
        <v>4.108461</v>
      </c>
      <c r="AH956" s="18">
        <v>1.658133</v>
      </c>
      <c r="AI956" s="18">
        <v>3.469622</v>
      </c>
      <c r="AJ956" s="18">
        <v>4.544348</v>
      </c>
      <c r="AK956" s="18">
        <v>2.767899</v>
      </c>
      <c r="AL956" s="19" t="s">
        <v>58</v>
      </c>
      <c r="AM956" s="19"/>
      <c r="AN956" s="19"/>
      <c r="AO956" s="19"/>
      <c r="AP956" s="19"/>
      <c r="AQ956" s="19"/>
    </row>
    <row r="957" hidden="1">
      <c r="A957" s="22" t="s">
        <v>595</v>
      </c>
      <c r="B957" s="22" t="s">
        <v>637</v>
      </c>
      <c r="C957" s="22" t="s">
        <v>591</v>
      </c>
      <c r="D957" s="22" t="s">
        <v>634</v>
      </c>
      <c r="E957" s="22" t="s">
        <v>60</v>
      </c>
      <c r="F957" s="18">
        <v>5.0</v>
      </c>
      <c r="G957" s="18">
        <v>0.0</v>
      </c>
      <c r="H957" s="18">
        <v>786.0</v>
      </c>
      <c r="I957" s="18">
        <v>0.0</v>
      </c>
      <c r="J957" s="18">
        <v>8.039907</v>
      </c>
      <c r="K957" s="18">
        <v>8.323078</v>
      </c>
      <c r="L957" s="18">
        <v>7.327537</v>
      </c>
      <c r="M957" s="18">
        <v>4.539214</v>
      </c>
      <c r="N957" s="18">
        <v>0.545377</v>
      </c>
      <c r="O957" s="18">
        <v>0.5</v>
      </c>
      <c r="P957" s="18">
        <v>0.5</v>
      </c>
      <c r="Q957" s="18">
        <v>0.733333</v>
      </c>
      <c r="R957" s="18">
        <v>2.550531</v>
      </c>
      <c r="S957" s="18">
        <v>2.550531</v>
      </c>
      <c r="T957" s="18">
        <v>0.5</v>
      </c>
      <c r="U957" s="18">
        <v>0.5</v>
      </c>
      <c r="V957" s="18">
        <v>0.733333</v>
      </c>
      <c r="W957" s="18">
        <v>2.550531</v>
      </c>
      <c r="X957" s="18">
        <v>2.550531</v>
      </c>
      <c r="Y957" s="18">
        <v>2.080769</v>
      </c>
      <c r="Z957" s="18">
        <v>0.977825</v>
      </c>
      <c r="AA957" s="18">
        <v>3.521839</v>
      </c>
      <c r="AB957" s="18">
        <v>3.758828</v>
      </c>
      <c r="AC957" s="18">
        <v>4.049366</v>
      </c>
      <c r="AD957" s="18">
        <v>1.568446</v>
      </c>
      <c r="AE957" s="18">
        <v>1.879126</v>
      </c>
      <c r="AF957" s="18">
        <v>3.973122</v>
      </c>
      <c r="AG957" s="18">
        <v>2.080769</v>
      </c>
      <c r="AH957" s="18">
        <v>1.658133</v>
      </c>
      <c r="AI957" s="18">
        <v>3.469622</v>
      </c>
      <c r="AJ957" s="18">
        <v>4.544348</v>
      </c>
      <c r="AK957" s="18">
        <v>2.767899</v>
      </c>
      <c r="AL957" s="19" t="s">
        <v>58</v>
      </c>
      <c r="AM957" s="19"/>
      <c r="AN957" s="19"/>
      <c r="AO957" s="19"/>
      <c r="AP957" s="19"/>
      <c r="AQ957" s="19"/>
    </row>
    <row r="958" hidden="1">
      <c r="A958" s="22" t="s">
        <v>597</v>
      </c>
      <c r="B958" s="22" t="s">
        <v>638</v>
      </c>
      <c r="C958" s="22" t="s">
        <v>591</v>
      </c>
      <c r="D958" s="22" t="s">
        <v>634</v>
      </c>
      <c r="E958" s="20">
        <v>46300.0</v>
      </c>
      <c r="F958" s="18">
        <v>1.0</v>
      </c>
      <c r="G958" s="18">
        <v>0.0</v>
      </c>
      <c r="H958" s="18">
        <v>809.0</v>
      </c>
      <c r="I958" s="18">
        <v>0.0</v>
      </c>
      <c r="J958" s="18">
        <v>0.0</v>
      </c>
      <c r="K958" s="18">
        <v>0.0</v>
      </c>
      <c r="L958" s="18">
        <v>0.0</v>
      </c>
      <c r="M958" s="18">
        <v>0.0</v>
      </c>
      <c r="N958" s="18">
        <v>0.0</v>
      </c>
      <c r="O958" s="18">
        <v>0.0</v>
      </c>
      <c r="P958" s="18">
        <v>0.0</v>
      </c>
      <c r="Q958" s="18">
        <v>0.0</v>
      </c>
      <c r="R958" s="18">
        <v>0.0</v>
      </c>
      <c r="S958" s="18">
        <v>0.0</v>
      </c>
      <c r="T958" s="18">
        <v>0.0</v>
      </c>
      <c r="U958" s="18">
        <v>0.0</v>
      </c>
      <c r="V958" s="18">
        <v>0.0</v>
      </c>
      <c r="W958" s="18">
        <v>0.0</v>
      </c>
      <c r="X958" s="18">
        <v>0.0</v>
      </c>
      <c r="Y958" s="18">
        <v>0.0</v>
      </c>
      <c r="Z958" s="18">
        <v>0.977825</v>
      </c>
      <c r="AA958" s="18">
        <v>3.521839</v>
      </c>
      <c r="AB958" s="18">
        <v>3.758828</v>
      </c>
      <c r="AC958" s="18">
        <v>4.049366</v>
      </c>
      <c r="AD958" s="18">
        <v>0.0</v>
      </c>
      <c r="AE958" s="18">
        <v>6.364411</v>
      </c>
      <c r="AF958" s="18">
        <v>3.508501</v>
      </c>
      <c r="AG958" s="18">
        <v>2.287059</v>
      </c>
      <c r="AH958" s="18">
        <v>1.658133</v>
      </c>
      <c r="AI958" s="18">
        <v>3.469622</v>
      </c>
      <c r="AJ958" s="18">
        <v>4.544348</v>
      </c>
      <c r="AK958" s="18">
        <v>2.767899</v>
      </c>
      <c r="AL958" s="19" t="s">
        <v>58</v>
      </c>
      <c r="AM958" s="19"/>
      <c r="AN958" s="19"/>
      <c r="AO958" s="19"/>
      <c r="AP958" s="19"/>
      <c r="AQ958" s="19"/>
    </row>
    <row r="959" hidden="1">
      <c r="A959" s="22" t="s">
        <v>599</v>
      </c>
      <c r="B959" s="22" t="s">
        <v>639</v>
      </c>
      <c r="C959" s="22" t="s">
        <v>591</v>
      </c>
      <c r="D959" s="22" t="s">
        <v>634</v>
      </c>
      <c r="E959" s="22" t="s">
        <v>62</v>
      </c>
      <c r="F959" s="18">
        <v>0.0</v>
      </c>
      <c r="G959" s="18">
        <v>0.0</v>
      </c>
      <c r="H959" s="18">
        <v>0.0</v>
      </c>
      <c r="I959" s="18">
        <v>0.0</v>
      </c>
      <c r="J959" s="18">
        <v>0.0</v>
      </c>
      <c r="K959" s="18">
        <v>0.0</v>
      </c>
      <c r="L959" s="18">
        <v>0.0</v>
      </c>
      <c r="M959" s="18">
        <v>0.0</v>
      </c>
      <c r="N959" s="18">
        <v>0.0</v>
      </c>
      <c r="O959" s="18">
        <v>0.0</v>
      </c>
      <c r="P959" s="18">
        <v>0.0</v>
      </c>
      <c r="Q959" s="18">
        <v>0.0</v>
      </c>
      <c r="R959" s="18">
        <v>0.0</v>
      </c>
      <c r="S959" s="18">
        <v>0.0</v>
      </c>
      <c r="T959" s="18">
        <v>0.0</v>
      </c>
      <c r="U959" s="18">
        <v>0.0</v>
      </c>
      <c r="V959" s="18">
        <v>0.0</v>
      </c>
      <c r="W959" s="18">
        <v>0.0</v>
      </c>
      <c r="X959" s="18">
        <v>0.0</v>
      </c>
      <c r="Y959" s="18">
        <v>0.0</v>
      </c>
      <c r="Z959" s="18">
        <v>0.977825</v>
      </c>
      <c r="AA959" s="18">
        <v>3.521839</v>
      </c>
      <c r="AB959" s="18">
        <v>3.758828</v>
      </c>
      <c r="AC959" s="18">
        <v>4.049366</v>
      </c>
      <c r="AD959" s="18">
        <v>0.0</v>
      </c>
      <c r="AE959" s="18">
        <v>0.0</v>
      </c>
      <c r="AF959" s="18">
        <v>0.0</v>
      </c>
      <c r="AG959" s="18">
        <v>0.0</v>
      </c>
      <c r="AH959" s="18">
        <v>1.658133</v>
      </c>
      <c r="AI959" s="18">
        <v>3.469622</v>
      </c>
      <c r="AJ959" s="18">
        <v>4.544348</v>
      </c>
      <c r="AK959" s="18">
        <v>2.767899</v>
      </c>
      <c r="AL959" s="19" t="s">
        <v>58</v>
      </c>
      <c r="AM959" s="19"/>
      <c r="AN959" s="19"/>
      <c r="AO959" s="19"/>
      <c r="AP959" s="19"/>
      <c r="AQ959" s="19"/>
    </row>
    <row r="960" hidden="1">
      <c r="A960" s="22" t="s">
        <v>648</v>
      </c>
      <c r="B960" s="22" t="s">
        <v>2115</v>
      </c>
      <c r="C960" s="22" t="s">
        <v>650</v>
      </c>
      <c r="D960" s="22" t="s">
        <v>660</v>
      </c>
      <c r="E960" s="22" t="s">
        <v>60</v>
      </c>
      <c r="F960" s="18">
        <v>1.0</v>
      </c>
      <c r="G960" s="18">
        <v>1.0</v>
      </c>
      <c r="H960" s="18">
        <v>1.0</v>
      </c>
      <c r="I960" s="18">
        <v>1.0</v>
      </c>
      <c r="J960" s="18">
        <v>0.0</v>
      </c>
      <c r="K960" s="18">
        <v>0.0</v>
      </c>
      <c r="L960" s="18">
        <v>0.0</v>
      </c>
      <c r="M960" s="18">
        <v>0.0</v>
      </c>
      <c r="N960" s="18">
        <v>0.0</v>
      </c>
      <c r="O960" s="18">
        <v>0.0</v>
      </c>
      <c r="P960" s="18">
        <v>0.0</v>
      </c>
      <c r="Q960" s="18">
        <v>0.0</v>
      </c>
      <c r="R960" s="18">
        <v>0.0</v>
      </c>
      <c r="S960" s="18">
        <v>0.0</v>
      </c>
      <c r="T960" s="18">
        <v>0.0</v>
      </c>
      <c r="U960" s="18">
        <v>0.0</v>
      </c>
      <c r="V960" s="18">
        <v>0.0</v>
      </c>
      <c r="W960" s="18">
        <v>0.0</v>
      </c>
      <c r="X960" s="18">
        <v>0.0</v>
      </c>
      <c r="Y960" s="18">
        <v>0.0</v>
      </c>
      <c r="Z960" s="18">
        <v>0.0</v>
      </c>
      <c r="AA960" s="18">
        <v>0.0</v>
      </c>
      <c r="AB960" s="18">
        <v>0.0</v>
      </c>
      <c r="AC960" s="18">
        <v>0.0</v>
      </c>
      <c r="AD960" s="18">
        <v>0.0</v>
      </c>
      <c r="AE960" s="18">
        <v>0.0</v>
      </c>
      <c r="AF960" s="18">
        <v>0.0</v>
      </c>
      <c r="AG960" s="18">
        <v>0.0</v>
      </c>
      <c r="AH960" s="18">
        <v>0.0</v>
      </c>
      <c r="AI960" s="18">
        <v>0.0</v>
      </c>
      <c r="AJ960" s="18">
        <v>0.0</v>
      </c>
      <c r="AK960" s="18">
        <v>0.0</v>
      </c>
      <c r="AL960" s="19" t="s">
        <v>58</v>
      </c>
      <c r="AM960" s="19"/>
      <c r="AN960" s="19"/>
      <c r="AO960" s="19"/>
      <c r="AP960" s="19"/>
      <c r="AQ960" s="19"/>
    </row>
    <row r="961" hidden="1">
      <c r="A961" s="22" t="s">
        <v>1444</v>
      </c>
      <c r="B961" s="22" t="s">
        <v>1456</v>
      </c>
      <c r="C961" s="22" t="s">
        <v>1442</v>
      </c>
      <c r="D961" s="22" t="s">
        <v>1455</v>
      </c>
      <c r="E961" s="22" t="s">
        <v>62</v>
      </c>
      <c r="F961" s="18">
        <v>0.0</v>
      </c>
      <c r="G961" s="18">
        <v>0.0</v>
      </c>
      <c r="H961" s="18">
        <v>0.0</v>
      </c>
      <c r="I961" s="18">
        <v>0.0</v>
      </c>
      <c r="J961" s="18">
        <v>0.0</v>
      </c>
      <c r="K961" s="18">
        <v>0.0</v>
      </c>
      <c r="L961" s="18">
        <v>0.0</v>
      </c>
      <c r="M961" s="18">
        <v>0.0</v>
      </c>
      <c r="N961" s="18">
        <v>0.0</v>
      </c>
      <c r="O961" s="18">
        <v>0.0</v>
      </c>
      <c r="P961" s="18">
        <v>0.0</v>
      </c>
      <c r="Q961" s="18">
        <v>0.0</v>
      </c>
      <c r="R961" s="18">
        <v>0.0</v>
      </c>
      <c r="S961" s="18">
        <v>0.0</v>
      </c>
      <c r="T961" s="18">
        <v>0.0</v>
      </c>
      <c r="U961" s="18">
        <v>0.0</v>
      </c>
      <c r="V961" s="18">
        <v>0.0</v>
      </c>
      <c r="W961" s="18">
        <v>0.0</v>
      </c>
      <c r="X961" s="18">
        <v>0.0</v>
      </c>
      <c r="Y961" s="18">
        <v>0.0</v>
      </c>
      <c r="Z961" s="18">
        <v>0.0</v>
      </c>
      <c r="AA961" s="18">
        <v>0.0</v>
      </c>
      <c r="AB961" s="18">
        <v>0.0</v>
      </c>
      <c r="AC961" s="18">
        <v>0.0</v>
      </c>
      <c r="AD961" s="18">
        <v>0.0</v>
      </c>
      <c r="AE961" s="18">
        <v>0.0</v>
      </c>
      <c r="AF961" s="18">
        <v>0.0</v>
      </c>
      <c r="AG961" s="18">
        <v>0.0</v>
      </c>
      <c r="AH961" s="18">
        <v>0.0</v>
      </c>
      <c r="AI961" s="18">
        <v>0.0</v>
      </c>
      <c r="AJ961" s="18">
        <v>0.0</v>
      </c>
      <c r="AK961" s="18">
        <v>0.0</v>
      </c>
      <c r="AL961" s="19" t="s">
        <v>58</v>
      </c>
      <c r="AM961" s="19"/>
      <c r="AN961" s="19"/>
      <c r="AO961" s="19"/>
      <c r="AP961" s="19"/>
      <c r="AQ961" s="19"/>
    </row>
    <row r="962" hidden="1">
      <c r="A962" s="22" t="s">
        <v>137</v>
      </c>
      <c r="B962" s="22" t="s">
        <v>2116</v>
      </c>
      <c r="C962" s="22" t="s">
        <v>135</v>
      </c>
      <c r="D962" s="22" t="s">
        <v>180</v>
      </c>
      <c r="E962" s="17">
        <v>46310.0</v>
      </c>
      <c r="F962" s="18">
        <v>1.0</v>
      </c>
      <c r="G962" s="18">
        <v>0.0</v>
      </c>
      <c r="H962" s="18">
        <v>8.0</v>
      </c>
      <c r="I962" s="18">
        <v>0.0</v>
      </c>
      <c r="J962" s="18">
        <v>0.0</v>
      </c>
      <c r="K962" s="18">
        <v>0.0</v>
      </c>
      <c r="L962" s="18">
        <v>0.0</v>
      </c>
      <c r="M962" s="18">
        <v>0.0</v>
      </c>
      <c r="N962" s="18">
        <v>0.0</v>
      </c>
      <c r="O962" s="18">
        <v>0.0</v>
      </c>
      <c r="P962" s="18">
        <v>0.0</v>
      </c>
      <c r="Q962" s="18">
        <v>0.0</v>
      </c>
      <c r="R962" s="18">
        <v>0.0</v>
      </c>
      <c r="S962" s="18">
        <v>0.0</v>
      </c>
      <c r="T962" s="18">
        <v>0.0</v>
      </c>
      <c r="U962" s="18">
        <v>0.0</v>
      </c>
      <c r="V962" s="18">
        <v>0.0</v>
      </c>
      <c r="W962" s="18">
        <v>0.0</v>
      </c>
      <c r="X962" s="18">
        <v>0.0</v>
      </c>
      <c r="Y962" s="18">
        <v>0.0</v>
      </c>
      <c r="Z962" s="18">
        <v>0.0</v>
      </c>
      <c r="AA962" s="18">
        <v>0.0</v>
      </c>
      <c r="AB962" s="18">
        <v>0.0</v>
      </c>
      <c r="AC962" s="18">
        <v>0.0</v>
      </c>
      <c r="AD962" s="18">
        <v>8.714901</v>
      </c>
      <c r="AE962" s="18">
        <v>8.714901</v>
      </c>
      <c r="AF962" s="18">
        <v>18.91489</v>
      </c>
      <c r="AG962" s="18">
        <v>9.997978</v>
      </c>
      <c r="AH962" s="18">
        <v>2.906413</v>
      </c>
      <c r="AI962" s="18">
        <v>12.98823</v>
      </c>
      <c r="AJ962" s="18">
        <v>17.4248</v>
      </c>
      <c r="AK962" s="18">
        <v>3.682801</v>
      </c>
      <c r="AL962" s="19" t="s">
        <v>58</v>
      </c>
      <c r="AM962" s="19"/>
      <c r="AN962" s="19"/>
      <c r="AO962" s="19"/>
      <c r="AP962" s="19"/>
      <c r="AQ962" s="19"/>
    </row>
    <row r="963" hidden="1">
      <c r="A963" s="22" t="s">
        <v>145</v>
      </c>
      <c r="B963" s="22" t="s">
        <v>179</v>
      </c>
      <c r="C963" s="22" t="s">
        <v>135</v>
      </c>
      <c r="D963" s="22" t="s">
        <v>180</v>
      </c>
      <c r="E963" s="22" t="s">
        <v>62</v>
      </c>
      <c r="F963" s="18">
        <v>0.0</v>
      </c>
      <c r="G963" s="18">
        <v>0.0</v>
      </c>
      <c r="H963" s="18">
        <v>0.0</v>
      </c>
      <c r="I963" s="18">
        <v>0.0</v>
      </c>
      <c r="J963" s="18">
        <v>0.0</v>
      </c>
      <c r="K963" s="18">
        <v>0.0</v>
      </c>
      <c r="L963" s="18">
        <v>0.0</v>
      </c>
      <c r="M963" s="18">
        <v>0.0</v>
      </c>
      <c r="N963" s="18">
        <v>0.0</v>
      </c>
      <c r="O963" s="18">
        <v>0.0</v>
      </c>
      <c r="P963" s="18">
        <v>0.0</v>
      </c>
      <c r="Q963" s="18">
        <v>0.0</v>
      </c>
      <c r="R963" s="18">
        <v>0.0</v>
      </c>
      <c r="S963" s="18">
        <v>0.0</v>
      </c>
      <c r="T963" s="18">
        <v>0.0</v>
      </c>
      <c r="U963" s="18">
        <v>0.0</v>
      </c>
      <c r="V963" s="18">
        <v>0.0</v>
      </c>
      <c r="W963" s="18">
        <v>0.0</v>
      </c>
      <c r="X963" s="18">
        <v>0.0</v>
      </c>
      <c r="Y963" s="18">
        <v>0.0</v>
      </c>
      <c r="Z963" s="18">
        <v>0.0</v>
      </c>
      <c r="AA963" s="18">
        <v>0.0</v>
      </c>
      <c r="AB963" s="18">
        <v>0.0</v>
      </c>
      <c r="AC963" s="18">
        <v>0.0</v>
      </c>
      <c r="AD963" s="18">
        <v>0.0</v>
      </c>
      <c r="AE963" s="18">
        <v>0.0</v>
      </c>
      <c r="AF963" s="18">
        <v>0.0</v>
      </c>
      <c r="AG963" s="18">
        <v>0.0</v>
      </c>
      <c r="AH963" s="18">
        <v>2.906413</v>
      </c>
      <c r="AI963" s="18">
        <v>12.98823</v>
      </c>
      <c r="AJ963" s="18">
        <v>17.4248</v>
      </c>
      <c r="AK963" s="18">
        <v>3.682801</v>
      </c>
      <c r="AL963" s="19" t="s">
        <v>58</v>
      </c>
      <c r="AM963" s="19"/>
      <c r="AN963" s="19"/>
      <c r="AO963" s="19"/>
      <c r="AP963" s="19"/>
      <c r="AQ963" s="19"/>
    </row>
    <row r="964" hidden="1">
      <c r="A964" s="22" t="s">
        <v>1692</v>
      </c>
      <c r="B964" s="22" t="s">
        <v>1744</v>
      </c>
      <c r="C964" s="22" t="s">
        <v>1690</v>
      </c>
      <c r="D964" s="22" t="s">
        <v>1745</v>
      </c>
      <c r="E964" s="22" t="s">
        <v>88</v>
      </c>
      <c r="F964" s="18">
        <v>6.0</v>
      </c>
      <c r="G964" s="18">
        <v>1.0</v>
      </c>
      <c r="H964" s="18">
        <v>2853.0</v>
      </c>
      <c r="I964" s="18">
        <v>2.0</v>
      </c>
      <c r="J964" s="18">
        <v>57.10557</v>
      </c>
      <c r="K964" s="18">
        <v>57.15644</v>
      </c>
      <c r="L964" s="18">
        <v>51.53626</v>
      </c>
      <c r="M964" s="18">
        <v>33.75978</v>
      </c>
      <c r="N964" s="18">
        <v>0.590656</v>
      </c>
      <c r="O964" s="18">
        <v>0.0</v>
      </c>
      <c r="P964" s="18">
        <v>0.034483</v>
      </c>
      <c r="Q964" s="18">
        <v>0.034483</v>
      </c>
      <c r="R964" s="18">
        <v>3.946953</v>
      </c>
      <c r="S964" s="18">
        <v>19.41522</v>
      </c>
      <c r="T964" s="18">
        <v>0.034483</v>
      </c>
      <c r="U964" s="18">
        <v>0.034483</v>
      </c>
      <c r="V964" s="18">
        <v>3.946953</v>
      </c>
      <c r="W964" s="18">
        <v>19.41522</v>
      </c>
      <c r="X964" s="18">
        <v>19.41522</v>
      </c>
      <c r="Y964" s="18">
        <v>11.43129</v>
      </c>
      <c r="Z964" s="18">
        <v>3.894824</v>
      </c>
      <c r="AA964" s="18">
        <v>4.525347</v>
      </c>
      <c r="AB964" s="18">
        <v>6.322703</v>
      </c>
      <c r="AC964" s="18">
        <v>7.007761</v>
      </c>
      <c r="AD964" s="18">
        <v>18.3946</v>
      </c>
      <c r="AE964" s="18">
        <v>22.35551</v>
      </c>
      <c r="AF964" s="18">
        <v>56.78119</v>
      </c>
      <c r="AG964" s="18">
        <v>35.29723</v>
      </c>
      <c r="AH964" s="18">
        <v>3.845423</v>
      </c>
      <c r="AI964" s="18">
        <v>7.468826</v>
      </c>
      <c r="AJ964" s="18">
        <v>17.18541</v>
      </c>
      <c r="AK964" s="18">
        <v>6.064664</v>
      </c>
      <c r="AL964" s="19" t="s">
        <v>58</v>
      </c>
      <c r="AM964" s="19"/>
      <c r="AN964" s="19"/>
      <c r="AO964" s="19"/>
      <c r="AP964" s="19"/>
      <c r="AQ964" s="19"/>
    </row>
    <row r="965" hidden="1">
      <c r="A965" s="22" t="s">
        <v>1695</v>
      </c>
      <c r="B965" s="22" t="s">
        <v>1746</v>
      </c>
      <c r="C965" s="22" t="s">
        <v>1690</v>
      </c>
      <c r="D965" s="22" t="s">
        <v>1745</v>
      </c>
      <c r="E965" s="17">
        <v>46310.0</v>
      </c>
      <c r="F965" s="18">
        <v>3.0</v>
      </c>
      <c r="G965" s="18">
        <v>1.0</v>
      </c>
      <c r="H965" s="18">
        <v>2165.0</v>
      </c>
      <c r="I965" s="18">
        <v>18.0</v>
      </c>
      <c r="J965" s="18">
        <v>17.10947</v>
      </c>
      <c r="K965" s="18">
        <v>21.02328</v>
      </c>
      <c r="L965" s="18">
        <v>24.15386</v>
      </c>
      <c r="M965" s="18">
        <v>20.02328</v>
      </c>
      <c r="N965" s="18">
        <v>0.952434</v>
      </c>
      <c r="O965" s="18">
        <v>0.0</v>
      </c>
      <c r="P965" s="18">
        <v>0.0</v>
      </c>
      <c r="Q965" s="18">
        <v>0.0</v>
      </c>
      <c r="R965" s="18">
        <v>1.0</v>
      </c>
      <c r="S965" s="18">
        <v>20.02328</v>
      </c>
      <c r="T965" s="18">
        <v>1.0</v>
      </c>
      <c r="U965" s="18">
        <v>1.0</v>
      </c>
      <c r="V965" s="18">
        <v>1.0</v>
      </c>
      <c r="W965" s="18">
        <v>20.02328</v>
      </c>
      <c r="X965" s="18">
        <v>20.02328</v>
      </c>
      <c r="Y965" s="18">
        <v>7.007761</v>
      </c>
      <c r="Z965" s="18">
        <v>3.894824</v>
      </c>
      <c r="AA965" s="18">
        <v>4.525347</v>
      </c>
      <c r="AB965" s="18">
        <v>6.322703</v>
      </c>
      <c r="AC965" s="18">
        <v>7.007761</v>
      </c>
      <c r="AD965" s="18">
        <v>6.619599</v>
      </c>
      <c r="AE965" s="18">
        <v>7.571816</v>
      </c>
      <c r="AF965" s="18">
        <v>11.10231</v>
      </c>
      <c r="AG965" s="18">
        <v>10.47963</v>
      </c>
      <c r="AH965" s="18">
        <v>3.845423</v>
      </c>
      <c r="AI965" s="18">
        <v>7.468826</v>
      </c>
      <c r="AJ965" s="18">
        <v>17.18541</v>
      </c>
      <c r="AK965" s="18">
        <v>6.064664</v>
      </c>
      <c r="AL965" s="19" t="s">
        <v>58</v>
      </c>
      <c r="AM965" s="19"/>
      <c r="AN965" s="19"/>
      <c r="AO965" s="19"/>
      <c r="AP965" s="19"/>
      <c r="AQ965" s="19"/>
    </row>
    <row r="966" hidden="1">
      <c r="A966" s="22" t="s">
        <v>1703</v>
      </c>
      <c r="B966" s="22" t="s">
        <v>1749</v>
      </c>
      <c r="C966" s="22" t="s">
        <v>1690</v>
      </c>
      <c r="D966" s="22" t="s">
        <v>1745</v>
      </c>
      <c r="E966" s="20">
        <v>46300.0</v>
      </c>
      <c r="F966" s="18">
        <v>15.0</v>
      </c>
      <c r="G966" s="18">
        <v>0.0</v>
      </c>
      <c r="H966" s="18">
        <v>11423.0</v>
      </c>
      <c r="I966" s="18">
        <v>0.0</v>
      </c>
      <c r="J966" s="18">
        <v>78.66702</v>
      </c>
      <c r="K966" s="18">
        <v>79.88786</v>
      </c>
      <c r="L966" s="18">
        <v>81.45291</v>
      </c>
      <c r="M966" s="18">
        <v>41.59541</v>
      </c>
      <c r="N966" s="18">
        <v>0.520672</v>
      </c>
      <c r="O966" s="18">
        <v>1.468452</v>
      </c>
      <c r="P966" s="18">
        <v>1.483333</v>
      </c>
      <c r="Q966" s="18">
        <v>3.185833</v>
      </c>
      <c r="R966" s="18">
        <v>4.525347</v>
      </c>
      <c r="S966" s="18">
        <v>5.23223</v>
      </c>
      <c r="T966" s="18">
        <v>1.468452</v>
      </c>
      <c r="U966" s="18">
        <v>1.483333</v>
      </c>
      <c r="V966" s="18">
        <v>3.185833</v>
      </c>
      <c r="W966" s="18">
        <v>4.525347</v>
      </c>
      <c r="X966" s="18">
        <v>5.23223</v>
      </c>
      <c r="Y966" s="18">
        <v>5.706275</v>
      </c>
      <c r="Z966" s="18">
        <v>3.894824</v>
      </c>
      <c r="AA966" s="18">
        <v>4.525347</v>
      </c>
      <c r="AB966" s="18">
        <v>6.322703</v>
      </c>
      <c r="AC966" s="18">
        <v>7.007761</v>
      </c>
      <c r="AD966" s="18">
        <v>5.249974</v>
      </c>
      <c r="AE966" s="18">
        <v>6.534852</v>
      </c>
      <c r="AF966" s="18">
        <v>15.32592</v>
      </c>
      <c r="AG966" s="18">
        <v>19.04532</v>
      </c>
      <c r="AH966" s="18">
        <v>3.845423</v>
      </c>
      <c r="AI966" s="18">
        <v>7.468826</v>
      </c>
      <c r="AJ966" s="18">
        <v>17.18541</v>
      </c>
      <c r="AK966" s="18">
        <v>6.064664</v>
      </c>
      <c r="AL966" s="19" t="s">
        <v>58</v>
      </c>
      <c r="AM966" s="19"/>
      <c r="AN966" s="19"/>
      <c r="AO966" s="19"/>
      <c r="AP966" s="19"/>
      <c r="AQ966" s="19"/>
    </row>
    <row r="967" hidden="1">
      <c r="A967" s="22" t="s">
        <v>1688</v>
      </c>
      <c r="B967" s="22" t="s">
        <v>1750</v>
      </c>
      <c r="C967" s="22" t="s">
        <v>1690</v>
      </c>
      <c r="D967" s="22" t="s">
        <v>1745</v>
      </c>
      <c r="E967" s="22" t="s">
        <v>62</v>
      </c>
      <c r="F967" s="18">
        <v>1.0</v>
      </c>
      <c r="G967" s="18">
        <v>1.0</v>
      </c>
      <c r="H967" s="18">
        <v>2.0</v>
      </c>
      <c r="I967" s="18">
        <v>2.0</v>
      </c>
      <c r="J967" s="18">
        <v>0.0</v>
      </c>
      <c r="K967" s="18">
        <v>0.0</v>
      </c>
      <c r="L967" s="18">
        <v>0.0</v>
      </c>
      <c r="M967" s="18">
        <v>0.0</v>
      </c>
      <c r="N967" s="18">
        <v>0.0</v>
      </c>
      <c r="O967" s="18">
        <v>0.0</v>
      </c>
      <c r="P967" s="18">
        <v>0.0</v>
      </c>
      <c r="Q967" s="18">
        <v>0.0</v>
      </c>
      <c r="R967" s="18">
        <v>0.0</v>
      </c>
      <c r="S967" s="18">
        <v>0.0</v>
      </c>
      <c r="T967" s="18">
        <v>0.0</v>
      </c>
      <c r="U967" s="18">
        <v>0.0</v>
      </c>
      <c r="V967" s="18">
        <v>0.0</v>
      </c>
      <c r="W967" s="18">
        <v>0.0</v>
      </c>
      <c r="X967" s="18">
        <v>0.0</v>
      </c>
      <c r="Y967" s="18">
        <v>0.0</v>
      </c>
      <c r="Z967" s="18">
        <v>3.894824</v>
      </c>
      <c r="AA967" s="18">
        <v>4.525347</v>
      </c>
      <c r="AB967" s="18">
        <v>6.322703</v>
      </c>
      <c r="AC967" s="18">
        <v>7.007761</v>
      </c>
      <c r="AD967" s="18">
        <v>0.0</v>
      </c>
      <c r="AE967" s="18">
        <v>0.0</v>
      </c>
      <c r="AF967" s="18">
        <v>0.0</v>
      </c>
      <c r="AG967" s="18">
        <v>0.0</v>
      </c>
      <c r="AH967" s="18">
        <v>3.845423</v>
      </c>
      <c r="AI967" s="18">
        <v>7.468826</v>
      </c>
      <c r="AJ967" s="18">
        <v>17.18541</v>
      </c>
      <c r="AK967" s="18">
        <v>6.064664</v>
      </c>
      <c r="AL967" s="19" t="s">
        <v>58</v>
      </c>
      <c r="AM967" s="19"/>
      <c r="AN967" s="19"/>
      <c r="AO967" s="19"/>
      <c r="AP967" s="19"/>
      <c r="AQ967" s="19"/>
    </row>
    <row r="968" hidden="1">
      <c r="A968" s="22" t="s">
        <v>1648</v>
      </c>
      <c r="B968" s="22" t="s">
        <v>1672</v>
      </c>
      <c r="C968" s="22" t="s">
        <v>1650</v>
      </c>
      <c r="D968" s="22" t="s">
        <v>1673</v>
      </c>
      <c r="E968" s="22" t="s">
        <v>88</v>
      </c>
      <c r="F968" s="18">
        <v>38.0</v>
      </c>
      <c r="G968" s="18">
        <v>6.0</v>
      </c>
      <c r="H968" s="18">
        <v>23627.0</v>
      </c>
      <c r="I968" s="18">
        <v>38.0</v>
      </c>
      <c r="J968" s="18">
        <v>193.1272</v>
      </c>
      <c r="K968" s="18">
        <v>200.1759</v>
      </c>
      <c r="L968" s="18">
        <v>192.464</v>
      </c>
      <c r="M968" s="18">
        <v>133.0967</v>
      </c>
      <c r="N968" s="18">
        <v>0.664899</v>
      </c>
      <c r="O968" s="18">
        <v>0.0</v>
      </c>
      <c r="P968" s="18">
        <v>0.0</v>
      </c>
      <c r="Q968" s="18">
        <v>0.166667</v>
      </c>
      <c r="R968" s="18">
        <v>3.948076</v>
      </c>
      <c r="S968" s="18">
        <v>7.209657</v>
      </c>
      <c r="T968" s="18">
        <v>0.284722</v>
      </c>
      <c r="U968" s="18">
        <v>1.987851</v>
      </c>
      <c r="V968" s="18">
        <v>2.456716</v>
      </c>
      <c r="W968" s="18">
        <v>6.660263</v>
      </c>
      <c r="X968" s="18">
        <v>8.401231</v>
      </c>
      <c r="Y968" s="18">
        <v>6.255497</v>
      </c>
      <c r="Z968" s="18">
        <v>2.160881</v>
      </c>
      <c r="AA968" s="18">
        <v>3.602725</v>
      </c>
      <c r="AB968" s="18">
        <v>5.155783</v>
      </c>
      <c r="AC968" s="18">
        <v>4.818776</v>
      </c>
      <c r="AD968" s="18">
        <v>1.626875</v>
      </c>
      <c r="AE968" s="18">
        <v>6.660263</v>
      </c>
      <c r="AF968" s="18">
        <v>7.995258</v>
      </c>
      <c r="AG968" s="18">
        <v>7.367109</v>
      </c>
      <c r="AH968" s="18">
        <v>1.863342</v>
      </c>
      <c r="AI968" s="18">
        <v>4.394911</v>
      </c>
      <c r="AJ968" s="18">
        <v>6.192963</v>
      </c>
      <c r="AK968" s="18">
        <v>6.256928</v>
      </c>
      <c r="AL968" s="19" t="s">
        <v>58</v>
      </c>
      <c r="AM968" s="19"/>
      <c r="AN968" s="19"/>
      <c r="AO968" s="19"/>
      <c r="AP968" s="19"/>
      <c r="AQ968" s="19"/>
    </row>
    <row r="969" hidden="1">
      <c r="A969" s="22" t="s">
        <v>1652</v>
      </c>
      <c r="B969" s="22" t="s">
        <v>1674</v>
      </c>
      <c r="C969" s="22" t="s">
        <v>1650</v>
      </c>
      <c r="D969" s="22" t="s">
        <v>1673</v>
      </c>
      <c r="E969" s="17">
        <v>46310.0</v>
      </c>
      <c r="F969" s="18">
        <v>49.0</v>
      </c>
      <c r="G969" s="18">
        <v>2.0</v>
      </c>
      <c r="H969" s="18">
        <v>24081.0</v>
      </c>
      <c r="I969" s="18">
        <v>46.0</v>
      </c>
      <c r="J969" s="18">
        <v>258.3855</v>
      </c>
      <c r="K969" s="18">
        <v>234.0979</v>
      </c>
      <c r="L969" s="18">
        <v>243.9773</v>
      </c>
      <c r="M969" s="18">
        <v>162.5625</v>
      </c>
      <c r="N969" s="18">
        <v>0.694421</v>
      </c>
      <c r="O969" s="18">
        <v>0.066667</v>
      </c>
      <c r="P969" s="18">
        <v>0.321429</v>
      </c>
      <c r="Q969" s="18">
        <v>0.533333</v>
      </c>
      <c r="R969" s="18">
        <v>1.449555</v>
      </c>
      <c r="S969" s="18">
        <v>10.14174</v>
      </c>
      <c r="T969" s="18">
        <v>0.133333</v>
      </c>
      <c r="U969" s="18">
        <v>0.508832</v>
      </c>
      <c r="V969" s="18">
        <v>0.647619</v>
      </c>
      <c r="W969" s="18">
        <v>2.516546</v>
      </c>
      <c r="X969" s="18">
        <v>10.14174</v>
      </c>
      <c r="Y969" s="18">
        <v>7.093875</v>
      </c>
      <c r="Z969" s="18">
        <v>2.160881</v>
      </c>
      <c r="AA969" s="18">
        <v>3.602725</v>
      </c>
      <c r="AB969" s="18">
        <v>5.155783</v>
      </c>
      <c r="AC969" s="18">
        <v>4.818776</v>
      </c>
      <c r="AD969" s="18">
        <v>5.06325</v>
      </c>
      <c r="AE969" s="18">
        <v>5.555944</v>
      </c>
      <c r="AF969" s="18">
        <v>8.944062</v>
      </c>
      <c r="AG969" s="18">
        <v>10.92551</v>
      </c>
      <c r="AH969" s="18">
        <v>1.863342</v>
      </c>
      <c r="AI969" s="18">
        <v>4.394911</v>
      </c>
      <c r="AJ969" s="18">
        <v>6.192963</v>
      </c>
      <c r="AK969" s="18">
        <v>6.256928</v>
      </c>
      <c r="AL969" s="19" t="s">
        <v>58</v>
      </c>
      <c r="AM969" s="19"/>
      <c r="AN969" s="19"/>
      <c r="AO969" s="19"/>
      <c r="AP969" s="19"/>
      <c r="AQ969" s="19"/>
    </row>
    <row r="970" hidden="1">
      <c r="A970" s="22" t="s">
        <v>1654</v>
      </c>
      <c r="B970" s="22" t="s">
        <v>1675</v>
      </c>
      <c r="C970" s="22" t="s">
        <v>1650</v>
      </c>
      <c r="D970" s="22" t="s">
        <v>1673</v>
      </c>
      <c r="E970" s="22" t="s">
        <v>72</v>
      </c>
      <c r="F970" s="18">
        <v>18.0</v>
      </c>
      <c r="G970" s="18">
        <v>0.0</v>
      </c>
      <c r="H970" s="18">
        <v>10765.0</v>
      </c>
      <c r="I970" s="18">
        <v>0.0</v>
      </c>
      <c r="J970" s="18">
        <v>86.187</v>
      </c>
      <c r="K970" s="18">
        <v>85.56595</v>
      </c>
      <c r="L970" s="18">
        <v>91.04818</v>
      </c>
      <c r="M970" s="18">
        <v>49.08914</v>
      </c>
      <c r="N970" s="18">
        <v>0.573699</v>
      </c>
      <c r="O970" s="18">
        <v>0.290909</v>
      </c>
      <c r="P970" s="18">
        <v>0.437037</v>
      </c>
      <c r="Q970" s="18">
        <v>0.821429</v>
      </c>
      <c r="R970" s="18">
        <v>5.179837</v>
      </c>
      <c r="S970" s="18">
        <v>9.621004</v>
      </c>
      <c r="T970" s="18">
        <v>0.290909</v>
      </c>
      <c r="U970" s="18">
        <v>0.437037</v>
      </c>
      <c r="V970" s="18">
        <v>0.821429</v>
      </c>
      <c r="W970" s="18">
        <v>5.179837</v>
      </c>
      <c r="X970" s="18">
        <v>9.621004</v>
      </c>
      <c r="Y970" s="18">
        <v>6.581996</v>
      </c>
      <c r="Z970" s="18">
        <v>2.160881</v>
      </c>
      <c r="AA970" s="18">
        <v>3.602725</v>
      </c>
      <c r="AB970" s="18">
        <v>5.155783</v>
      </c>
      <c r="AC970" s="18">
        <v>4.818776</v>
      </c>
      <c r="AD970" s="18">
        <v>4.530188</v>
      </c>
      <c r="AE970" s="18">
        <v>5.666635</v>
      </c>
      <c r="AF970" s="18">
        <v>7.698188</v>
      </c>
      <c r="AG970" s="18">
        <v>6.581996</v>
      </c>
      <c r="AH970" s="18">
        <v>1.863342</v>
      </c>
      <c r="AI970" s="18">
        <v>4.394911</v>
      </c>
      <c r="AJ970" s="18">
        <v>6.192963</v>
      </c>
      <c r="AK970" s="18">
        <v>6.256928</v>
      </c>
      <c r="AL970" s="19" t="s">
        <v>58</v>
      </c>
      <c r="AM970" s="19"/>
      <c r="AN970" s="19"/>
      <c r="AO970" s="19"/>
      <c r="AP970" s="19"/>
      <c r="AQ970" s="19"/>
    </row>
    <row r="971" hidden="1">
      <c r="A971" s="22" t="s">
        <v>1656</v>
      </c>
      <c r="B971" s="22" t="s">
        <v>1676</v>
      </c>
      <c r="C971" s="22" t="s">
        <v>1650</v>
      </c>
      <c r="D971" s="22" t="s">
        <v>1673</v>
      </c>
      <c r="E971" s="22" t="s">
        <v>75</v>
      </c>
      <c r="F971" s="18">
        <v>7.0</v>
      </c>
      <c r="G971" s="18">
        <v>1.0</v>
      </c>
      <c r="H971" s="18">
        <v>1339.0</v>
      </c>
      <c r="I971" s="18">
        <v>36.0</v>
      </c>
      <c r="J971" s="18">
        <v>6.343906</v>
      </c>
      <c r="K971" s="18">
        <v>9.344497</v>
      </c>
      <c r="L971" s="18">
        <v>8.904986</v>
      </c>
      <c r="M971" s="18">
        <v>4.519344</v>
      </c>
      <c r="N971" s="18">
        <v>0.483637</v>
      </c>
      <c r="O971" s="18">
        <v>0.1</v>
      </c>
      <c r="P971" s="18">
        <v>0.1</v>
      </c>
      <c r="Q971" s="18">
        <v>0.343122</v>
      </c>
      <c r="R971" s="18">
        <v>4.382032</v>
      </c>
      <c r="S971" s="18">
        <v>4.382032</v>
      </c>
      <c r="T971" s="18">
        <v>0.1</v>
      </c>
      <c r="U971" s="18">
        <v>0.1</v>
      </c>
      <c r="V971" s="18">
        <v>0.343122</v>
      </c>
      <c r="W971" s="18">
        <v>4.382032</v>
      </c>
      <c r="X971" s="18">
        <v>4.382032</v>
      </c>
      <c r="Y971" s="18">
        <v>2.336124</v>
      </c>
      <c r="Z971" s="18">
        <v>2.160881</v>
      </c>
      <c r="AA971" s="18">
        <v>3.602725</v>
      </c>
      <c r="AB971" s="18">
        <v>5.155783</v>
      </c>
      <c r="AC971" s="18">
        <v>4.818776</v>
      </c>
      <c r="AD971" s="18">
        <v>3.765238</v>
      </c>
      <c r="AE971" s="18">
        <v>4.166299</v>
      </c>
      <c r="AF971" s="18">
        <v>3.951867</v>
      </c>
      <c r="AG971" s="18">
        <v>4.974973</v>
      </c>
      <c r="AH971" s="18">
        <v>1.863342</v>
      </c>
      <c r="AI971" s="18">
        <v>4.394911</v>
      </c>
      <c r="AJ971" s="18">
        <v>6.192963</v>
      </c>
      <c r="AK971" s="18">
        <v>6.256928</v>
      </c>
      <c r="AL971" s="19" t="s">
        <v>58</v>
      </c>
      <c r="AM971" s="19"/>
      <c r="AN971" s="19"/>
      <c r="AO971" s="19"/>
      <c r="AP971" s="19"/>
      <c r="AQ971" s="19"/>
    </row>
    <row r="972" hidden="1">
      <c r="A972" s="22" t="s">
        <v>1658</v>
      </c>
      <c r="B972" s="22" t="s">
        <v>1677</v>
      </c>
      <c r="C972" s="22" t="s">
        <v>1650</v>
      </c>
      <c r="D972" s="22" t="s">
        <v>1673</v>
      </c>
      <c r="E972" s="22" t="s">
        <v>60</v>
      </c>
      <c r="F972" s="18">
        <v>14.0</v>
      </c>
      <c r="G972" s="18">
        <v>2.0</v>
      </c>
      <c r="H972" s="18">
        <v>4656.0</v>
      </c>
      <c r="I972" s="18">
        <v>169.0</v>
      </c>
      <c r="J972" s="18">
        <v>23.25852</v>
      </c>
      <c r="K972" s="18">
        <v>26.56366</v>
      </c>
      <c r="L972" s="18">
        <v>27.82066</v>
      </c>
      <c r="M972" s="18">
        <v>16.18913</v>
      </c>
      <c r="N972" s="18">
        <v>0.609446</v>
      </c>
      <c r="O972" s="18">
        <v>0.1</v>
      </c>
      <c r="P972" s="18">
        <v>0.141667</v>
      </c>
      <c r="Q972" s="18">
        <v>0.607167</v>
      </c>
      <c r="R972" s="18">
        <v>1.890513</v>
      </c>
      <c r="S972" s="18">
        <v>3.66735</v>
      </c>
      <c r="T972" s="18">
        <v>0.141667</v>
      </c>
      <c r="U972" s="18">
        <v>0.607167</v>
      </c>
      <c r="V972" s="18">
        <v>1.843737</v>
      </c>
      <c r="W972" s="18">
        <v>2.124096</v>
      </c>
      <c r="X972" s="18">
        <v>4.672916</v>
      </c>
      <c r="Y972" s="18">
        <v>2.414878</v>
      </c>
      <c r="Z972" s="18">
        <v>2.160881</v>
      </c>
      <c r="AA972" s="18">
        <v>3.602725</v>
      </c>
      <c r="AB972" s="18">
        <v>5.155783</v>
      </c>
      <c r="AC972" s="18">
        <v>4.818776</v>
      </c>
      <c r="AD972" s="18">
        <v>1.843737</v>
      </c>
      <c r="AE972" s="18">
        <v>1.890513</v>
      </c>
      <c r="AF972" s="18">
        <v>3.489871</v>
      </c>
      <c r="AG972" s="18">
        <v>3.927753</v>
      </c>
      <c r="AH972" s="18">
        <v>1.863342</v>
      </c>
      <c r="AI972" s="18">
        <v>4.394911</v>
      </c>
      <c r="AJ972" s="18">
        <v>6.192963</v>
      </c>
      <c r="AK972" s="18">
        <v>6.256928</v>
      </c>
      <c r="AL972" s="19" t="s">
        <v>58</v>
      </c>
      <c r="AM972" s="19"/>
      <c r="AN972" s="19"/>
      <c r="AO972" s="19"/>
      <c r="AP972" s="19"/>
      <c r="AQ972" s="19"/>
    </row>
    <row r="973" hidden="1">
      <c r="A973" s="22" t="s">
        <v>1660</v>
      </c>
      <c r="B973" s="22" t="s">
        <v>1678</v>
      </c>
      <c r="C973" s="22" t="s">
        <v>1650</v>
      </c>
      <c r="D973" s="22" t="s">
        <v>1673</v>
      </c>
      <c r="E973" s="20">
        <v>46300.0</v>
      </c>
      <c r="F973" s="18">
        <v>68.0</v>
      </c>
      <c r="G973" s="18">
        <v>0.0</v>
      </c>
      <c r="H973" s="18">
        <v>45787.0</v>
      </c>
      <c r="I973" s="18">
        <v>0.0</v>
      </c>
      <c r="J973" s="18">
        <v>271.5553</v>
      </c>
      <c r="K973" s="18">
        <v>279.489</v>
      </c>
      <c r="L973" s="18">
        <v>280.4647</v>
      </c>
      <c r="M973" s="18">
        <v>165.0081</v>
      </c>
      <c r="N973" s="18">
        <v>0.590392</v>
      </c>
      <c r="O973" s="18">
        <v>0.287179</v>
      </c>
      <c r="P973" s="18">
        <v>0.9479</v>
      </c>
      <c r="Q973" s="18">
        <v>1.463475</v>
      </c>
      <c r="R973" s="18">
        <v>2.922125</v>
      </c>
      <c r="S973" s="18">
        <v>5.04981</v>
      </c>
      <c r="T973" s="18">
        <v>0.703704</v>
      </c>
      <c r="U973" s="18">
        <v>1.239011</v>
      </c>
      <c r="V973" s="18">
        <v>1.622528</v>
      </c>
      <c r="W973" s="18">
        <v>3.504636</v>
      </c>
      <c r="X973" s="18">
        <v>5.297038</v>
      </c>
      <c r="Y973" s="18">
        <v>4.818776</v>
      </c>
      <c r="Z973" s="18">
        <v>2.160881</v>
      </c>
      <c r="AA973" s="18">
        <v>3.602725</v>
      </c>
      <c r="AB973" s="18">
        <v>5.155783</v>
      </c>
      <c r="AC973" s="18">
        <v>4.818776</v>
      </c>
      <c r="AD973" s="18">
        <v>3.702673</v>
      </c>
      <c r="AE973" s="18">
        <v>4.680907</v>
      </c>
      <c r="AF973" s="18">
        <v>7.64331</v>
      </c>
      <c r="AG973" s="18">
        <v>12.29147</v>
      </c>
      <c r="AH973" s="18">
        <v>1.863342</v>
      </c>
      <c r="AI973" s="18">
        <v>4.394911</v>
      </c>
      <c r="AJ973" s="18">
        <v>6.192963</v>
      </c>
      <c r="AK973" s="18">
        <v>6.256928</v>
      </c>
      <c r="AL973" s="19" t="s">
        <v>58</v>
      </c>
      <c r="AM973" s="19"/>
      <c r="AN973" s="19"/>
      <c r="AO973" s="19"/>
      <c r="AP973" s="19"/>
      <c r="AQ973" s="19"/>
    </row>
    <row r="974" hidden="1">
      <c r="A974" s="22" t="s">
        <v>1662</v>
      </c>
      <c r="B974" s="22" t="s">
        <v>1679</v>
      </c>
      <c r="C974" s="22" t="s">
        <v>1650</v>
      </c>
      <c r="D974" s="22" t="s">
        <v>1673</v>
      </c>
      <c r="E974" s="22" t="s">
        <v>62</v>
      </c>
      <c r="F974" s="18">
        <v>5.0</v>
      </c>
      <c r="G974" s="18">
        <v>5.0</v>
      </c>
      <c r="H974" s="18">
        <v>113.0</v>
      </c>
      <c r="I974" s="18">
        <v>113.0</v>
      </c>
      <c r="J974" s="18">
        <v>0.0</v>
      </c>
      <c r="K974" s="18">
        <v>0.0</v>
      </c>
      <c r="L974" s="18">
        <v>0.0</v>
      </c>
      <c r="M974" s="18">
        <v>0.0</v>
      </c>
      <c r="N974" s="18">
        <v>0.0</v>
      </c>
      <c r="O974" s="18">
        <v>0.0</v>
      </c>
      <c r="P974" s="18">
        <v>0.0</v>
      </c>
      <c r="Q974" s="18">
        <v>0.0</v>
      </c>
      <c r="R974" s="18">
        <v>0.0</v>
      </c>
      <c r="S974" s="18">
        <v>0.0</v>
      </c>
      <c r="T974" s="18">
        <v>0.0</v>
      </c>
      <c r="U974" s="18">
        <v>0.0</v>
      </c>
      <c r="V974" s="18">
        <v>0.0</v>
      </c>
      <c r="W974" s="18">
        <v>0.0</v>
      </c>
      <c r="X974" s="18">
        <v>0.0</v>
      </c>
      <c r="Y974" s="18">
        <v>0.0</v>
      </c>
      <c r="Z974" s="18">
        <v>2.160881</v>
      </c>
      <c r="AA974" s="18">
        <v>3.602725</v>
      </c>
      <c r="AB974" s="18">
        <v>5.155783</v>
      </c>
      <c r="AC974" s="18">
        <v>4.818776</v>
      </c>
      <c r="AD974" s="18">
        <v>0.0</v>
      </c>
      <c r="AE974" s="18">
        <v>0.0</v>
      </c>
      <c r="AF974" s="18">
        <v>0.0</v>
      </c>
      <c r="AG974" s="18">
        <v>0.0</v>
      </c>
      <c r="AH974" s="18">
        <v>1.863342</v>
      </c>
      <c r="AI974" s="18">
        <v>4.394911</v>
      </c>
      <c r="AJ974" s="18">
        <v>6.192963</v>
      </c>
      <c r="AK974" s="18">
        <v>6.256928</v>
      </c>
      <c r="AL974" s="19" t="s">
        <v>58</v>
      </c>
      <c r="AM974" s="19"/>
      <c r="AN974" s="19"/>
      <c r="AO974" s="19"/>
      <c r="AP974" s="19"/>
      <c r="AQ974" s="19"/>
    </row>
    <row r="975" hidden="1">
      <c r="A975" s="22" t="s">
        <v>1607</v>
      </c>
      <c r="B975" s="22" t="s">
        <v>1608</v>
      </c>
      <c r="C975" s="22" t="s">
        <v>1609</v>
      </c>
      <c r="D975" s="22" t="s">
        <v>1610</v>
      </c>
      <c r="E975" s="22" t="s">
        <v>62</v>
      </c>
      <c r="F975" s="18">
        <v>0.0</v>
      </c>
      <c r="G975" s="18">
        <v>0.0</v>
      </c>
      <c r="H975" s="18">
        <v>0.0</v>
      </c>
      <c r="I975" s="18">
        <v>0.0</v>
      </c>
      <c r="J975" s="18">
        <v>0.0</v>
      </c>
      <c r="K975" s="18">
        <v>0.0</v>
      </c>
      <c r="L975" s="18">
        <v>0.0</v>
      </c>
      <c r="M975" s="18">
        <v>0.0</v>
      </c>
      <c r="N975" s="18">
        <v>0.0</v>
      </c>
      <c r="O975" s="18">
        <v>0.0</v>
      </c>
      <c r="P975" s="18">
        <v>0.0</v>
      </c>
      <c r="Q975" s="18">
        <v>0.0</v>
      </c>
      <c r="R975" s="18">
        <v>0.0</v>
      </c>
      <c r="S975" s="18">
        <v>0.0</v>
      </c>
      <c r="T975" s="18">
        <v>0.0</v>
      </c>
      <c r="U975" s="18">
        <v>0.0</v>
      </c>
      <c r="V975" s="18">
        <v>0.0</v>
      </c>
      <c r="W975" s="18">
        <v>0.0</v>
      </c>
      <c r="X975" s="18">
        <v>0.0</v>
      </c>
      <c r="Y975" s="18">
        <v>0.0</v>
      </c>
      <c r="Z975" s="18">
        <v>0.0</v>
      </c>
      <c r="AA975" s="18">
        <v>0.0</v>
      </c>
      <c r="AB975" s="18">
        <v>0.0</v>
      </c>
      <c r="AC975" s="18">
        <v>0.0</v>
      </c>
      <c r="AD975" s="18">
        <v>0.0</v>
      </c>
      <c r="AE975" s="18">
        <v>0.0</v>
      </c>
      <c r="AF975" s="18">
        <v>0.0</v>
      </c>
      <c r="AG975" s="18">
        <v>0.0</v>
      </c>
      <c r="AH975" s="18">
        <v>0.0</v>
      </c>
      <c r="AI975" s="18">
        <v>0.0</v>
      </c>
      <c r="AJ975" s="18">
        <v>0.0</v>
      </c>
      <c r="AK975" s="18">
        <v>0.0</v>
      </c>
      <c r="AL975" s="19" t="s">
        <v>58</v>
      </c>
      <c r="AM975" s="19"/>
      <c r="AN975" s="19"/>
      <c r="AO975" s="19"/>
      <c r="AP975" s="19"/>
      <c r="AQ975" s="19"/>
    </row>
    <row r="976" hidden="1">
      <c r="A976" s="22" t="s">
        <v>890</v>
      </c>
      <c r="B976" s="22" t="s">
        <v>935</v>
      </c>
      <c r="C976" s="22" t="s">
        <v>888</v>
      </c>
      <c r="D976" s="22" t="s">
        <v>936</v>
      </c>
      <c r="E976" s="22" t="s">
        <v>88</v>
      </c>
      <c r="F976" s="18">
        <v>0.0</v>
      </c>
      <c r="G976" s="18">
        <v>0.0</v>
      </c>
      <c r="H976" s="18">
        <v>0.0</v>
      </c>
      <c r="I976" s="18">
        <v>0.0</v>
      </c>
      <c r="J976" s="18">
        <v>0.0</v>
      </c>
      <c r="K976" s="18">
        <v>0.0</v>
      </c>
      <c r="L976" s="18">
        <v>0.1</v>
      </c>
      <c r="M976" s="18">
        <v>0.0</v>
      </c>
      <c r="N976" s="18">
        <v>0.0</v>
      </c>
      <c r="O976" s="18">
        <v>0.0</v>
      </c>
      <c r="P976" s="18">
        <v>0.0</v>
      </c>
      <c r="Q976" s="18">
        <v>0.0</v>
      </c>
      <c r="R976" s="18">
        <v>0.0</v>
      </c>
      <c r="S976" s="18">
        <v>0.0</v>
      </c>
      <c r="T976" s="18">
        <v>0.0</v>
      </c>
      <c r="U976" s="18">
        <v>0.0</v>
      </c>
      <c r="V976" s="18">
        <v>0.0</v>
      </c>
      <c r="W976" s="18">
        <v>0.0</v>
      </c>
      <c r="X976" s="18">
        <v>0.0</v>
      </c>
      <c r="Y976" s="18">
        <v>0.0</v>
      </c>
      <c r="Z976" s="18">
        <v>0.0</v>
      </c>
      <c r="AA976" s="18">
        <v>4.533587</v>
      </c>
      <c r="AB976" s="18">
        <v>2.178453</v>
      </c>
      <c r="AC976" s="18">
        <v>0.5</v>
      </c>
      <c r="AD976" s="18">
        <v>0.0</v>
      </c>
      <c r="AE976" s="18">
        <v>19.91445</v>
      </c>
      <c r="AF976" s="18">
        <v>5.843476</v>
      </c>
      <c r="AG976" s="18">
        <v>6.506259</v>
      </c>
      <c r="AH976" s="18">
        <v>1.737923</v>
      </c>
      <c r="AI976" s="18">
        <v>5.658116</v>
      </c>
      <c r="AJ976" s="18">
        <v>5.94056</v>
      </c>
      <c r="AK976" s="18">
        <v>3.962002</v>
      </c>
      <c r="AL976" s="19" t="s">
        <v>58</v>
      </c>
      <c r="AM976" s="19"/>
      <c r="AN976" s="19"/>
      <c r="AO976" s="19"/>
      <c r="AP976" s="19"/>
      <c r="AQ976" s="19"/>
    </row>
    <row r="977" hidden="1">
      <c r="A977" s="22" t="s">
        <v>893</v>
      </c>
      <c r="B977" s="22" t="s">
        <v>937</v>
      </c>
      <c r="C977" s="22" t="s">
        <v>888</v>
      </c>
      <c r="D977" s="22" t="s">
        <v>936</v>
      </c>
      <c r="E977" s="17">
        <v>46310.0</v>
      </c>
      <c r="F977" s="18">
        <v>7.0</v>
      </c>
      <c r="G977" s="18">
        <v>1.0</v>
      </c>
      <c r="H977" s="18">
        <v>1809.0</v>
      </c>
      <c r="I977" s="18">
        <v>2.0</v>
      </c>
      <c r="J977" s="18">
        <v>24.08231</v>
      </c>
      <c r="K977" s="18">
        <v>21.45926</v>
      </c>
      <c r="L977" s="18">
        <v>18.8606</v>
      </c>
      <c r="M977" s="18">
        <v>14.46171</v>
      </c>
      <c r="N977" s="18">
        <v>0.673915</v>
      </c>
      <c r="O977" s="18">
        <v>0.0</v>
      </c>
      <c r="P977" s="18">
        <v>0.0</v>
      </c>
      <c r="Q977" s="18">
        <v>0.0</v>
      </c>
      <c r="R977" s="18">
        <v>2.910164</v>
      </c>
      <c r="S977" s="18">
        <v>4.087386</v>
      </c>
      <c r="T977" s="18">
        <v>2.910164</v>
      </c>
      <c r="U977" s="18">
        <v>2.910164</v>
      </c>
      <c r="V977" s="18">
        <v>4.087386</v>
      </c>
      <c r="W977" s="18">
        <v>4.533587</v>
      </c>
      <c r="X977" s="18">
        <v>4.533587</v>
      </c>
      <c r="Y977" s="18">
        <v>3.065609</v>
      </c>
      <c r="Z977" s="18">
        <v>0.0</v>
      </c>
      <c r="AA977" s="18">
        <v>4.533587</v>
      </c>
      <c r="AB977" s="18">
        <v>2.178453</v>
      </c>
      <c r="AC977" s="18">
        <v>0.5</v>
      </c>
      <c r="AD977" s="18">
        <v>9.154758</v>
      </c>
      <c r="AE977" s="18">
        <v>10.54094</v>
      </c>
      <c r="AF977" s="18">
        <v>9.544453</v>
      </c>
      <c r="AG977" s="18">
        <v>7.485815</v>
      </c>
      <c r="AH977" s="18">
        <v>1.737923</v>
      </c>
      <c r="AI977" s="18">
        <v>5.658116</v>
      </c>
      <c r="AJ977" s="18">
        <v>5.94056</v>
      </c>
      <c r="AK977" s="18">
        <v>3.962002</v>
      </c>
      <c r="AL977" s="19" t="s">
        <v>58</v>
      </c>
      <c r="AM977" s="19"/>
      <c r="AN977" s="19"/>
      <c r="AO977" s="19"/>
      <c r="AP977" s="19"/>
      <c r="AQ977" s="19"/>
    </row>
    <row r="978" hidden="1">
      <c r="A978" s="22" t="s">
        <v>895</v>
      </c>
      <c r="B978" s="22" t="s">
        <v>938</v>
      </c>
      <c r="C978" s="22" t="s">
        <v>888</v>
      </c>
      <c r="D978" s="22" t="s">
        <v>936</v>
      </c>
      <c r="E978" s="22" t="s">
        <v>72</v>
      </c>
      <c r="F978" s="18">
        <v>2.0</v>
      </c>
      <c r="G978" s="18">
        <v>1.0</v>
      </c>
      <c r="H978" s="18">
        <v>133.0</v>
      </c>
      <c r="I978" s="18">
        <v>12.0</v>
      </c>
      <c r="J978" s="18">
        <v>0.0</v>
      </c>
      <c r="K978" s="18">
        <v>0.5</v>
      </c>
      <c r="L978" s="18">
        <v>0.564558</v>
      </c>
      <c r="M978" s="18">
        <v>0.5</v>
      </c>
      <c r="N978" s="18">
        <v>1.0</v>
      </c>
      <c r="O978" s="18">
        <v>0.5</v>
      </c>
      <c r="P978" s="18">
        <v>0.5</v>
      </c>
      <c r="Q978" s="18">
        <v>0.5</v>
      </c>
      <c r="R978" s="18">
        <v>0.5</v>
      </c>
      <c r="S978" s="18">
        <v>0.5</v>
      </c>
      <c r="T978" s="18">
        <v>0.5</v>
      </c>
      <c r="U978" s="18">
        <v>0.5</v>
      </c>
      <c r="V978" s="18">
        <v>0.5</v>
      </c>
      <c r="W978" s="18">
        <v>0.5</v>
      </c>
      <c r="X978" s="18">
        <v>0.5</v>
      </c>
      <c r="Y978" s="18">
        <v>0.5</v>
      </c>
      <c r="Z978" s="18">
        <v>0.0</v>
      </c>
      <c r="AA978" s="18">
        <v>4.533587</v>
      </c>
      <c r="AB978" s="18">
        <v>2.178453</v>
      </c>
      <c r="AC978" s="18">
        <v>0.5</v>
      </c>
      <c r="AD978" s="18">
        <v>4.3807</v>
      </c>
      <c r="AE978" s="18">
        <v>4.802274</v>
      </c>
      <c r="AF978" s="18">
        <v>8.807742</v>
      </c>
      <c r="AG978" s="18">
        <v>5.437256</v>
      </c>
      <c r="AH978" s="18">
        <v>1.737923</v>
      </c>
      <c r="AI978" s="18">
        <v>5.658116</v>
      </c>
      <c r="AJ978" s="18">
        <v>5.94056</v>
      </c>
      <c r="AK978" s="18">
        <v>3.962002</v>
      </c>
      <c r="AL978" s="19" t="s">
        <v>58</v>
      </c>
      <c r="AM978" s="19"/>
      <c r="AN978" s="19"/>
      <c r="AO978" s="19"/>
      <c r="AP978" s="19"/>
      <c r="AQ978" s="19"/>
    </row>
    <row r="979" hidden="1">
      <c r="A979" s="22" t="s">
        <v>897</v>
      </c>
      <c r="B979" s="22" t="s">
        <v>939</v>
      </c>
      <c r="C979" s="22" t="s">
        <v>888</v>
      </c>
      <c r="D979" s="22" t="s">
        <v>936</v>
      </c>
      <c r="E979" s="22" t="s">
        <v>75</v>
      </c>
      <c r="F979" s="18">
        <v>12.0</v>
      </c>
      <c r="G979" s="18">
        <v>1.0</v>
      </c>
      <c r="H979" s="18">
        <v>3379.0</v>
      </c>
      <c r="I979" s="18">
        <v>2.0</v>
      </c>
      <c r="J979" s="18">
        <v>22.12829</v>
      </c>
      <c r="K979" s="18">
        <v>26.60837</v>
      </c>
      <c r="L979" s="18">
        <v>24.68876</v>
      </c>
      <c r="M979" s="18">
        <v>18.3623</v>
      </c>
      <c r="N979" s="18">
        <v>0.690095</v>
      </c>
      <c r="O979" s="18">
        <v>0.0</v>
      </c>
      <c r="P979" s="18">
        <v>0.882468</v>
      </c>
      <c r="Q979" s="18">
        <v>2.15864</v>
      </c>
      <c r="R979" s="18">
        <v>2.454958</v>
      </c>
      <c r="S979" s="18">
        <v>2.75</v>
      </c>
      <c r="T979" s="18">
        <v>0.882468</v>
      </c>
      <c r="U979" s="18">
        <v>2.15864</v>
      </c>
      <c r="V979" s="18">
        <v>2.15864</v>
      </c>
      <c r="W979" s="18">
        <v>2.75</v>
      </c>
      <c r="X979" s="18">
        <v>5.402186</v>
      </c>
      <c r="Y979" s="18">
        <v>3.801195</v>
      </c>
      <c r="Z979" s="18">
        <v>0.0</v>
      </c>
      <c r="AA979" s="18">
        <v>4.533587</v>
      </c>
      <c r="AB979" s="18">
        <v>2.178453</v>
      </c>
      <c r="AC979" s="18">
        <v>0.5</v>
      </c>
      <c r="AD979" s="18">
        <v>3.718719</v>
      </c>
      <c r="AE979" s="18">
        <v>4.26358</v>
      </c>
      <c r="AF979" s="18">
        <v>8.713984</v>
      </c>
      <c r="AG979" s="18">
        <v>8.501264</v>
      </c>
      <c r="AH979" s="18">
        <v>1.737923</v>
      </c>
      <c r="AI979" s="18">
        <v>5.658116</v>
      </c>
      <c r="AJ979" s="18">
        <v>5.94056</v>
      </c>
      <c r="AK979" s="18">
        <v>3.962002</v>
      </c>
      <c r="AL979" s="19" t="s">
        <v>58</v>
      </c>
      <c r="AM979" s="19"/>
      <c r="AN979" s="19"/>
      <c r="AO979" s="19"/>
      <c r="AP979" s="19"/>
      <c r="AQ979" s="19"/>
    </row>
    <row r="980" hidden="1">
      <c r="A980" s="22" t="s">
        <v>899</v>
      </c>
      <c r="B980" s="22" t="s">
        <v>940</v>
      </c>
      <c r="C980" s="22" t="s">
        <v>888</v>
      </c>
      <c r="D980" s="22" t="s">
        <v>936</v>
      </c>
      <c r="E980" s="22" t="s">
        <v>60</v>
      </c>
      <c r="F980" s="18">
        <v>11.0</v>
      </c>
      <c r="G980" s="18">
        <v>2.0</v>
      </c>
      <c r="H980" s="18">
        <v>3607.0</v>
      </c>
      <c r="I980" s="18">
        <v>8.0</v>
      </c>
      <c r="J980" s="18">
        <v>54.89707</v>
      </c>
      <c r="K980" s="18">
        <v>47.28429</v>
      </c>
      <c r="L980" s="18">
        <v>41.1235</v>
      </c>
      <c r="M980" s="18">
        <v>23.38968</v>
      </c>
      <c r="N980" s="18">
        <v>0.494661</v>
      </c>
      <c r="O980" s="18">
        <v>2.501453</v>
      </c>
      <c r="P980" s="18">
        <v>3.522938</v>
      </c>
      <c r="Q980" s="18">
        <v>5.118695</v>
      </c>
      <c r="R980" s="18">
        <v>5.381137</v>
      </c>
      <c r="S980" s="18">
        <v>7.370387</v>
      </c>
      <c r="T980" s="18">
        <v>2.501453</v>
      </c>
      <c r="U980" s="18">
        <v>3.522938</v>
      </c>
      <c r="V980" s="18">
        <v>5.118695</v>
      </c>
      <c r="W980" s="18">
        <v>5.381137</v>
      </c>
      <c r="X980" s="18">
        <v>7.370387</v>
      </c>
      <c r="Y980" s="18">
        <v>6.754899</v>
      </c>
      <c r="Z980" s="18">
        <v>0.0</v>
      </c>
      <c r="AA980" s="18">
        <v>4.533587</v>
      </c>
      <c r="AB980" s="18">
        <v>2.178453</v>
      </c>
      <c r="AC980" s="18">
        <v>0.5</v>
      </c>
      <c r="AD980" s="18">
        <v>3.016419</v>
      </c>
      <c r="AE980" s="18">
        <v>3.174701</v>
      </c>
      <c r="AF980" s="18">
        <v>4.012539</v>
      </c>
      <c r="AG980" s="18">
        <v>3.72568</v>
      </c>
      <c r="AH980" s="18">
        <v>1.737923</v>
      </c>
      <c r="AI980" s="18">
        <v>5.658116</v>
      </c>
      <c r="AJ980" s="18">
        <v>5.94056</v>
      </c>
      <c r="AK980" s="18">
        <v>3.962002</v>
      </c>
      <c r="AL980" s="19" t="s">
        <v>58</v>
      </c>
      <c r="AM980" s="19"/>
      <c r="AN980" s="19"/>
      <c r="AO980" s="19"/>
      <c r="AP980" s="19"/>
      <c r="AQ980" s="19"/>
    </row>
    <row r="981" hidden="1">
      <c r="A981" s="22" t="s">
        <v>901</v>
      </c>
      <c r="B981" s="22" t="s">
        <v>941</v>
      </c>
      <c r="C981" s="22" t="s">
        <v>888</v>
      </c>
      <c r="D981" s="22" t="s">
        <v>936</v>
      </c>
      <c r="E981" s="20">
        <v>46300.0</v>
      </c>
      <c r="F981" s="18">
        <v>7.0</v>
      </c>
      <c r="G981" s="18">
        <v>4.0</v>
      </c>
      <c r="H981" s="18">
        <v>101.0</v>
      </c>
      <c r="I981" s="18">
        <v>17.0</v>
      </c>
      <c r="J981" s="18">
        <v>0.0</v>
      </c>
      <c r="K981" s="18">
        <v>0.0</v>
      </c>
      <c r="L981" s="18">
        <v>0.0</v>
      </c>
      <c r="M981" s="18">
        <v>0.0</v>
      </c>
      <c r="N981" s="18">
        <v>0.0</v>
      </c>
      <c r="O981" s="18">
        <v>0.0</v>
      </c>
      <c r="P981" s="18">
        <v>0.0</v>
      </c>
      <c r="Q981" s="18">
        <v>0.0</v>
      </c>
      <c r="R981" s="18">
        <v>0.0</v>
      </c>
      <c r="S981" s="18">
        <v>0.0</v>
      </c>
      <c r="T981" s="18">
        <v>0.0</v>
      </c>
      <c r="U981" s="18">
        <v>0.0</v>
      </c>
      <c r="V981" s="18">
        <v>0.0</v>
      </c>
      <c r="W981" s="18">
        <v>0.0</v>
      </c>
      <c r="X981" s="18">
        <v>0.0</v>
      </c>
      <c r="Y981" s="18">
        <v>0.0</v>
      </c>
      <c r="Z981" s="18">
        <v>0.0</v>
      </c>
      <c r="AA981" s="18">
        <v>4.533587</v>
      </c>
      <c r="AB981" s="18">
        <v>2.178453</v>
      </c>
      <c r="AC981" s="18">
        <v>0.5</v>
      </c>
      <c r="AD981" s="18">
        <v>6.712877</v>
      </c>
      <c r="AE981" s="18">
        <v>17.19081</v>
      </c>
      <c r="AF981" s="18">
        <v>12.45708</v>
      </c>
      <c r="AG981" s="18">
        <v>11.04455</v>
      </c>
      <c r="AH981" s="18">
        <v>1.737923</v>
      </c>
      <c r="AI981" s="18">
        <v>5.658116</v>
      </c>
      <c r="AJ981" s="18">
        <v>5.94056</v>
      </c>
      <c r="AK981" s="18">
        <v>3.962002</v>
      </c>
      <c r="AL981" s="19" t="s">
        <v>58</v>
      </c>
      <c r="AM981" s="19"/>
      <c r="AN981" s="19"/>
      <c r="AO981" s="19"/>
      <c r="AP981" s="19"/>
      <c r="AQ981" s="19"/>
    </row>
    <row r="982" hidden="1">
      <c r="A982" s="22" t="s">
        <v>886</v>
      </c>
      <c r="B982" s="22" t="s">
        <v>942</v>
      </c>
      <c r="C982" s="22" t="s">
        <v>888</v>
      </c>
      <c r="D982" s="22" t="s">
        <v>936</v>
      </c>
      <c r="E982" s="22" t="s">
        <v>62</v>
      </c>
      <c r="F982" s="18">
        <v>6.0</v>
      </c>
      <c r="G982" s="18">
        <v>6.0</v>
      </c>
      <c r="H982" s="18">
        <v>61.0</v>
      </c>
      <c r="I982" s="18">
        <v>61.0</v>
      </c>
      <c r="J982" s="18">
        <v>0.0</v>
      </c>
      <c r="K982" s="18">
        <v>0.0</v>
      </c>
      <c r="L982" s="18">
        <v>0.0</v>
      </c>
      <c r="M982" s="18">
        <v>0.0</v>
      </c>
      <c r="N982" s="18">
        <v>0.0</v>
      </c>
      <c r="O982" s="18">
        <v>0.0</v>
      </c>
      <c r="P982" s="18">
        <v>0.0</v>
      </c>
      <c r="Q982" s="18">
        <v>0.0</v>
      </c>
      <c r="R982" s="18">
        <v>0.0</v>
      </c>
      <c r="S982" s="18">
        <v>0.0</v>
      </c>
      <c r="T982" s="18">
        <v>0.0</v>
      </c>
      <c r="U982" s="18">
        <v>0.0</v>
      </c>
      <c r="V982" s="18">
        <v>0.0</v>
      </c>
      <c r="W982" s="18">
        <v>0.0</v>
      </c>
      <c r="X982" s="18">
        <v>0.0</v>
      </c>
      <c r="Y982" s="18">
        <v>0.0</v>
      </c>
      <c r="Z982" s="18">
        <v>0.0</v>
      </c>
      <c r="AA982" s="18">
        <v>4.533587</v>
      </c>
      <c r="AB982" s="18">
        <v>2.178453</v>
      </c>
      <c r="AC982" s="18">
        <v>0.5</v>
      </c>
      <c r="AD982" s="18">
        <v>0.0</v>
      </c>
      <c r="AE982" s="18">
        <v>0.0</v>
      </c>
      <c r="AF982" s="18">
        <v>0.0</v>
      </c>
      <c r="AG982" s="18">
        <v>0.0</v>
      </c>
      <c r="AH982" s="18">
        <v>1.737923</v>
      </c>
      <c r="AI982" s="18">
        <v>5.658116</v>
      </c>
      <c r="AJ982" s="18">
        <v>5.94056</v>
      </c>
      <c r="AK982" s="18">
        <v>3.962002</v>
      </c>
      <c r="AL982" s="19" t="s">
        <v>58</v>
      </c>
      <c r="AM982" s="19"/>
      <c r="AN982" s="19"/>
      <c r="AO982" s="19"/>
      <c r="AP982" s="19"/>
      <c r="AQ982" s="19"/>
    </row>
    <row r="983" hidden="1">
      <c r="A983" s="22" t="s">
        <v>1621</v>
      </c>
      <c r="B983" s="22" t="s">
        <v>1639</v>
      </c>
      <c r="C983" s="22" t="s">
        <v>1623</v>
      </c>
      <c r="D983" s="22" t="s">
        <v>1640</v>
      </c>
      <c r="E983" s="22" t="s">
        <v>62</v>
      </c>
      <c r="F983" s="18">
        <v>0.0</v>
      </c>
      <c r="G983" s="18">
        <v>0.0</v>
      </c>
      <c r="H983" s="18">
        <v>0.0</v>
      </c>
      <c r="I983" s="18">
        <v>0.0</v>
      </c>
      <c r="J983" s="18">
        <v>0.0</v>
      </c>
      <c r="K983" s="18">
        <v>0.0</v>
      </c>
      <c r="L983" s="18">
        <v>0.0</v>
      </c>
      <c r="M983" s="18">
        <v>0.0</v>
      </c>
      <c r="N983" s="18">
        <v>0.0</v>
      </c>
      <c r="O983" s="18">
        <v>0.0</v>
      </c>
      <c r="P983" s="18">
        <v>0.0</v>
      </c>
      <c r="Q983" s="18">
        <v>0.0</v>
      </c>
      <c r="R983" s="18">
        <v>0.0</v>
      </c>
      <c r="S983" s="18">
        <v>0.0</v>
      </c>
      <c r="T983" s="18">
        <v>0.0</v>
      </c>
      <c r="U983" s="18">
        <v>0.0</v>
      </c>
      <c r="V983" s="18">
        <v>0.0</v>
      </c>
      <c r="W983" s="18">
        <v>0.0</v>
      </c>
      <c r="X983" s="18">
        <v>0.0</v>
      </c>
      <c r="Y983" s="18">
        <v>0.0</v>
      </c>
      <c r="Z983" s="18">
        <v>0.0</v>
      </c>
      <c r="AA983" s="18">
        <v>0.0</v>
      </c>
      <c r="AB983" s="18">
        <v>0.0</v>
      </c>
      <c r="AC983" s="18">
        <v>0.0</v>
      </c>
      <c r="AD983" s="18">
        <v>0.0</v>
      </c>
      <c r="AE983" s="18">
        <v>0.0</v>
      </c>
      <c r="AF983" s="18">
        <v>0.0</v>
      </c>
      <c r="AG983" s="18">
        <v>0.0</v>
      </c>
      <c r="AH983" s="18">
        <v>0.190909</v>
      </c>
      <c r="AI983" s="18">
        <v>1.189394</v>
      </c>
      <c r="AJ983" s="18">
        <v>2.598914</v>
      </c>
      <c r="AK983" s="18">
        <v>0.951269</v>
      </c>
      <c r="AL983" s="19" t="s">
        <v>58</v>
      </c>
      <c r="AM983" s="19"/>
      <c r="AN983" s="19"/>
      <c r="AO983" s="19"/>
      <c r="AP983" s="19"/>
      <c r="AQ983" s="19"/>
    </row>
    <row r="984" hidden="1">
      <c r="A984" s="22" t="s">
        <v>1613</v>
      </c>
      <c r="B984" s="22" t="s">
        <v>1617</v>
      </c>
      <c r="C984" s="22" t="s">
        <v>1615</v>
      </c>
      <c r="D984" s="22" t="s">
        <v>1618</v>
      </c>
      <c r="E984" s="22" t="s">
        <v>62</v>
      </c>
      <c r="F984" s="18">
        <v>0.0</v>
      </c>
      <c r="G984" s="18">
        <v>0.0</v>
      </c>
      <c r="H984" s="18">
        <v>0.0</v>
      </c>
      <c r="I984" s="18">
        <v>0.0</v>
      </c>
      <c r="J984" s="18">
        <v>0.0</v>
      </c>
      <c r="K984" s="18">
        <v>0.0</v>
      </c>
      <c r="L984" s="18">
        <v>0.0</v>
      </c>
      <c r="M984" s="18">
        <v>0.0</v>
      </c>
      <c r="N984" s="18">
        <v>0.0</v>
      </c>
      <c r="O984" s="18">
        <v>0.0</v>
      </c>
      <c r="P984" s="18">
        <v>0.0</v>
      </c>
      <c r="Q984" s="18">
        <v>0.0</v>
      </c>
      <c r="R984" s="18">
        <v>0.0</v>
      </c>
      <c r="S984" s="18">
        <v>0.0</v>
      </c>
      <c r="T984" s="18">
        <v>0.0</v>
      </c>
      <c r="U984" s="18">
        <v>0.0</v>
      </c>
      <c r="V984" s="18">
        <v>0.0</v>
      </c>
      <c r="W984" s="18">
        <v>0.0</v>
      </c>
      <c r="X984" s="18">
        <v>0.0</v>
      </c>
      <c r="Y984" s="18">
        <v>0.0</v>
      </c>
      <c r="Z984" s="18">
        <v>0.0</v>
      </c>
      <c r="AA984" s="18">
        <v>0.0</v>
      </c>
      <c r="AB984" s="18">
        <v>0.0</v>
      </c>
      <c r="AC984" s="18">
        <v>0.0</v>
      </c>
      <c r="AD984" s="18">
        <v>0.0</v>
      </c>
      <c r="AE984" s="18">
        <v>0.0</v>
      </c>
      <c r="AF984" s="18">
        <v>0.0</v>
      </c>
      <c r="AG984" s="18">
        <v>0.0</v>
      </c>
      <c r="AH984" s="18">
        <v>0.0</v>
      </c>
      <c r="AI984" s="18">
        <v>0.0</v>
      </c>
      <c r="AJ984" s="18">
        <v>0.0</v>
      </c>
      <c r="AK984" s="18">
        <v>0.0</v>
      </c>
      <c r="AL984" s="19" t="s">
        <v>58</v>
      </c>
      <c r="AM984" s="19"/>
      <c r="AN984" s="19"/>
      <c r="AO984" s="19"/>
      <c r="AP984" s="19"/>
      <c r="AQ984" s="19"/>
    </row>
    <row r="985" hidden="1">
      <c r="A985" s="22" t="s">
        <v>1613</v>
      </c>
      <c r="B985" s="22" t="s">
        <v>1619</v>
      </c>
      <c r="C985" s="22" t="s">
        <v>1615</v>
      </c>
      <c r="D985" s="22" t="s">
        <v>1620</v>
      </c>
      <c r="E985" s="22" t="s">
        <v>62</v>
      </c>
      <c r="F985" s="18">
        <v>0.0</v>
      </c>
      <c r="G985" s="18">
        <v>0.0</v>
      </c>
      <c r="H985" s="18">
        <v>0.0</v>
      </c>
      <c r="I985" s="18">
        <v>0.0</v>
      </c>
      <c r="J985" s="18">
        <v>0.0</v>
      </c>
      <c r="K985" s="18">
        <v>0.0</v>
      </c>
      <c r="L985" s="18">
        <v>0.0</v>
      </c>
      <c r="M985" s="18">
        <v>0.0</v>
      </c>
      <c r="N985" s="18">
        <v>0.0</v>
      </c>
      <c r="O985" s="18">
        <v>0.0</v>
      </c>
      <c r="P985" s="18">
        <v>0.0</v>
      </c>
      <c r="Q985" s="18">
        <v>0.0</v>
      </c>
      <c r="R985" s="18">
        <v>0.0</v>
      </c>
      <c r="S985" s="18">
        <v>0.0</v>
      </c>
      <c r="T985" s="18">
        <v>0.0</v>
      </c>
      <c r="U985" s="18">
        <v>0.0</v>
      </c>
      <c r="V985" s="18">
        <v>0.0</v>
      </c>
      <c r="W985" s="18">
        <v>0.0</v>
      </c>
      <c r="X985" s="18">
        <v>0.0</v>
      </c>
      <c r="Y985" s="18">
        <v>0.0</v>
      </c>
      <c r="Z985" s="18">
        <v>0.0</v>
      </c>
      <c r="AA985" s="18">
        <v>0.0</v>
      </c>
      <c r="AB985" s="18">
        <v>0.0</v>
      </c>
      <c r="AC985" s="18">
        <v>0.0</v>
      </c>
      <c r="AD985" s="18">
        <v>0.0</v>
      </c>
      <c r="AE985" s="18">
        <v>0.0</v>
      </c>
      <c r="AF985" s="18">
        <v>0.0</v>
      </c>
      <c r="AG985" s="18">
        <v>0.0</v>
      </c>
      <c r="AH985" s="18">
        <v>0.0</v>
      </c>
      <c r="AI985" s="18">
        <v>0.0</v>
      </c>
      <c r="AJ985" s="18">
        <v>0.0</v>
      </c>
      <c r="AK985" s="18">
        <v>0.0</v>
      </c>
      <c r="AL985" s="19" t="s">
        <v>58</v>
      </c>
      <c r="AM985" s="19"/>
      <c r="AN985" s="19"/>
      <c r="AO985" s="19"/>
      <c r="AP985" s="19"/>
      <c r="AQ985" s="19"/>
    </row>
    <row r="986" hidden="1">
      <c r="A986" s="22" t="s">
        <v>1621</v>
      </c>
      <c r="B986" s="22" t="s">
        <v>1641</v>
      </c>
      <c r="C986" s="22" t="s">
        <v>1623</v>
      </c>
      <c r="D986" s="22" t="s">
        <v>1642</v>
      </c>
      <c r="E986" s="22" t="s">
        <v>62</v>
      </c>
      <c r="F986" s="18">
        <v>1.0</v>
      </c>
      <c r="G986" s="18">
        <v>1.0</v>
      </c>
      <c r="H986" s="18">
        <v>98.0</v>
      </c>
      <c r="I986" s="18">
        <v>98.0</v>
      </c>
      <c r="J986" s="18">
        <v>0.0</v>
      </c>
      <c r="K986" s="18">
        <v>0.0</v>
      </c>
      <c r="L986" s="18">
        <v>0.0</v>
      </c>
      <c r="M986" s="18">
        <v>0.0</v>
      </c>
      <c r="N986" s="18">
        <v>0.0</v>
      </c>
      <c r="O986" s="18">
        <v>0.0</v>
      </c>
      <c r="P986" s="18">
        <v>0.0</v>
      </c>
      <c r="Q986" s="18">
        <v>0.0</v>
      </c>
      <c r="R986" s="18">
        <v>0.0</v>
      </c>
      <c r="S986" s="18">
        <v>0.0</v>
      </c>
      <c r="T986" s="18">
        <v>0.0</v>
      </c>
      <c r="U986" s="18">
        <v>0.0</v>
      </c>
      <c r="V986" s="18">
        <v>0.0</v>
      </c>
      <c r="W986" s="18">
        <v>0.0</v>
      </c>
      <c r="X986" s="18">
        <v>0.0</v>
      </c>
      <c r="Y986" s="18">
        <v>0.0</v>
      </c>
      <c r="Z986" s="18">
        <v>0.0</v>
      </c>
      <c r="AA986" s="18">
        <v>0.0</v>
      </c>
      <c r="AB986" s="18">
        <v>0.0</v>
      </c>
      <c r="AC986" s="18">
        <v>0.0</v>
      </c>
      <c r="AD986" s="18">
        <v>0.0</v>
      </c>
      <c r="AE986" s="18">
        <v>0.0</v>
      </c>
      <c r="AF986" s="18">
        <v>0.0</v>
      </c>
      <c r="AG986" s="18">
        <v>0.0</v>
      </c>
      <c r="AH986" s="18">
        <v>0.190909</v>
      </c>
      <c r="AI986" s="18">
        <v>1.189394</v>
      </c>
      <c r="AJ986" s="18">
        <v>2.598914</v>
      </c>
      <c r="AK986" s="18">
        <v>0.951269</v>
      </c>
      <c r="AL986" s="19" t="s">
        <v>58</v>
      </c>
      <c r="AM986" s="19"/>
      <c r="AN986" s="19"/>
      <c r="AO986" s="19"/>
      <c r="AP986" s="19"/>
      <c r="AQ986" s="19"/>
    </row>
    <row r="987" hidden="1">
      <c r="A987" s="22" t="s">
        <v>290</v>
      </c>
      <c r="B987" s="22" t="s">
        <v>321</v>
      </c>
      <c r="C987" s="22" t="s">
        <v>288</v>
      </c>
      <c r="D987" s="22" t="s">
        <v>322</v>
      </c>
      <c r="E987" s="22" t="s">
        <v>62</v>
      </c>
      <c r="F987" s="18">
        <v>0.0</v>
      </c>
      <c r="G987" s="18">
        <v>0.0</v>
      </c>
      <c r="H987" s="18">
        <v>0.0</v>
      </c>
      <c r="I987" s="18">
        <v>0.0</v>
      </c>
      <c r="J987" s="18">
        <v>0.0</v>
      </c>
      <c r="K987" s="18">
        <v>0.0</v>
      </c>
      <c r="L987" s="18">
        <v>0.0</v>
      </c>
      <c r="M987" s="18">
        <v>0.0</v>
      </c>
      <c r="N987" s="18">
        <v>0.0</v>
      </c>
      <c r="O987" s="18">
        <v>0.0</v>
      </c>
      <c r="P987" s="18">
        <v>0.0</v>
      </c>
      <c r="Q987" s="18">
        <v>0.0</v>
      </c>
      <c r="R987" s="18">
        <v>0.0</v>
      </c>
      <c r="S987" s="18">
        <v>0.0</v>
      </c>
      <c r="T987" s="18">
        <v>0.0</v>
      </c>
      <c r="U987" s="18">
        <v>0.0</v>
      </c>
      <c r="V987" s="18">
        <v>0.0</v>
      </c>
      <c r="W987" s="18">
        <v>0.0</v>
      </c>
      <c r="X987" s="18">
        <v>0.0</v>
      </c>
      <c r="Y987" s="18">
        <v>0.0</v>
      </c>
      <c r="Z987" s="18">
        <v>0.0</v>
      </c>
      <c r="AA987" s="18">
        <v>0.0</v>
      </c>
      <c r="AB987" s="18">
        <v>0.0</v>
      </c>
      <c r="AC987" s="18">
        <v>0.0</v>
      </c>
      <c r="AD987" s="18">
        <v>0.0</v>
      </c>
      <c r="AE987" s="18">
        <v>0.0</v>
      </c>
      <c r="AF987" s="18">
        <v>0.0</v>
      </c>
      <c r="AG987" s="18">
        <v>0.0</v>
      </c>
      <c r="AH987" s="18">
        <v>6.338031</v>
      </c>
      <c r="AI987" s="18">
        <v>16.69185</v>
      </c>
      <c r="AJ987" s="18">
        <v>24.73162</v>
      </c>
      <c r="AK987" s="18">
        <v>11.38793</v>
      </c>
      <c r="AL987" s="19" t="s">
        <v>58</v>
      </c>
      <c r="AM987" s="19"/>
      <c r="AN987" s="19"/>
      <c r="AO987" s="19"/>
      <c r="AP987" s="19"/>
      <c r="AQ987" s="19"/>
    </row>
    <row r="988" hidden="1">
      <c r="A988" s="22" t="s">
        <v>1648</v>
      </c>
      <c r="B988" s="22" t="s">
        <v>1680</v>
      </c>
      <c r="C988" s="22" t="s">
        <v>1650</v>
      </c>
      <c r="D988" s="22" t="s">
        <v>1681</v>
      </c>
      <c r="E988" s="22" t="s">
        <v>88</v>
      </c>
      <c r="F988" s="18">
        <v>8.0</v>
      </c>
      <c r="G988" s="18">
        <v>0.0</v>
      </c>
      <c r="H988" s="18">
        <v>6408.0</v>
      </c>
      <c r="I988" s="18">
        <v>0.0</v>
      </c>
      <c r="J988" s="18">
        <v>50.62248</v>
      </c>
      <c r="K988" s="18">
        <v>48.53554</v>
      </c>
      <c r="L988" s="18">
        <v>47.57756</v>
      </c>
      <c r="M988" s="18">
        <v>37.7231</v>
      </c>
      <c r="N988" s="18">
        <v>0.777226</v>
      </c>
      <c r="O988" s="18">
        <v>0.602299</v>
      </c>
      <c r="P988" s="18">
        <v>1.319943</v>
      </c>
      <c r="Q988" s="18">
        <v>1.360518</v>
      </c>
      <c r="R988" s="18">
        <v>2.446366</v>
      </c>
      <c r="S988" s="18">
        <v>3.687074</v>
      </c>
      <c r="T988" s="18">
        <v>0.602299</v>
      </c>
      <c r="U988" s="18">
        <v>1.319943</v>
      </c>
      <c r="V988" s="18">
        <v>1.360518</v>
      </c>
      <c r="W988" s="18">
        <v>2.446366</v>
      </c>
      <c r="X988" s="18">
        <v>3.687074</v>
      </c>
      <c r="Y988" s="18">
        <v>6.066942</v>
      </c>
      <c r="Z988" s="18">
        <v>2.017923</v>
      </c>
      <c r="AA988" s="18">
        <v>3.418301</v>
      </c>
      <c r="AB988" s="18">
        <v>6.185352</v>
      </c>
      <c r="AC988" s="18">
        <v>6.066942</v>
      </c>
      <c r="AD988" s="18">
        <v>1.626875</v>
      </c>
      <c r="AE988" s="18">
        <v>6.660263</v>
      </c>
      <c r="AF988" s="18">
        <v>7.995258</v>
      </c>
      <c r="AG988" s="18">
        <v>7.367109</v>
      </c>
      <c r="AH988" s="18">
        <v>1.863342</v>
      </c>
      <c r="AI988" s="18">
        <v>4.394911</v>
      </c>
      <c r="AJ988" s="18">
        <v>6.192963</v>
      </c>
      <c r="AK988" s="18">
        <v>6.256928</v>
      </c>
      <c r="AL988" s="19" t="s">
        <v>58</v>
      </c>
      <c r="AM988" s="19"/>
      <c r="AN988" s="19"/>
      <c r="AO988" s="19"/>
      <c r="AP988" s="19"/>
      <c r="AQ988" s="19"/>
    </row>
    <row r="989" hidden="1">
      <c r="A989" s="22" t="s">
        <v>1652</v>
      </c>
      <c r="B989" s="22" t="s">
        <v>1682</v>
      </c>
      <c r="C989" s="22" t="s">
        <v>1650</v>
      </c>
      <c r="D989" s="22" t="s">
        <v>1681</v>
      </c>
      <c r="E989" s="17">
        <v>46310.0</v>
      </c>
      <c r="F989" s="18">
        <v>21.0</v>
      </c>
      <c r="G989" s="18">
        <v>1.0</v>
      </c>
      <c r="H989" s="18">
        <v>13825.0</v>
      </c>
      <c r="I989" s="18">
        <v>2.0</v>
      </c>
      <c r="J989" s="18">
        <v>146.4293</v>
      </c>
      <c r="K989" s="18">
        <v>142.0317</v>
      </c>
      <c r="L989" s="18">
        <v>144.083</v>
      </c>
      <c r="M989" s="18">
        <v>83.66435</v>
      </c>
      <c r="N989" s="18">
        <v>0.589054</v>
      </c>
      <c r="O989" s="18">
        <v>1.207427</v>
      </c>
      <c r="P989" s="18">
        <v>1.896232</v>
      </c>
      <c r="Q989" s="18">
        <v>2.111833</v>
      </c>
      <c r="R989" s="18">
        <v>8.83686</v>
      </c>
      <c r="S989" s="18">
        <v>12.26485</v>
      </c>
      <c r="T989" s="18">
        <v>1.896232</v>
      </c>
      <c r="U989" s="18">
        <v>2.111833</v>
      </c>
      <c r="V989" s="18">
        <v>4.750237</v>
      </c>
      <c r="W989" s="18">
        <v>10.35918</v>
      </c>
      <c r="X989" s="18">
        <v>12.26485</v>
      </c>
      <c r="Y989" s="18">
        <v>10.92551</v>
      </c>
      <c r="Z989" s="18">
        <v>2.017923</v>
      </c>
      <c r="AA989" s="18">
        <v>3.418301</v>
      </c>
      <c r="AB989" s="18">
        <v>6.185352</v>
      </c>
      <c r="AC989" s="18">
        <v>6.066942</v>
      </c>
      <c r="AD989" s="18">
        <v>5.06325</v>
      </c>
      <c r="AE989" s="18">
        <v>5.555944</v>
      </c>
      <c r="AF989" s="18">
        <v>8.944062</v>
      </c>
      <c r="AG989" s="18">
        <v>10.92551</v>
      </c>
      <c r="AH989" s="18">
        <v>1.863342</v>
      </c>
      <c r="AI989" s="18">
        <v>4.394911</v>
      </c>
      <c r="AJ989" s="18">
        <v>6.192963</v>
      </c>
      <c r="AK989" s="18">
        <v>6.256928</v>
      </c>
      <c r="AL989" s="19" t="s">
        <v>58</v>
      </c>
      <c r="AM989" s="19"/>
      <c r="AN989" s="19"/>
      <c r="AO989" s="19"/>
      <c r="AP989" s="19"/>
      <c r="AQ989" s="19"/>
    </row>
    <row r="990" hidden="1">
      <c r="A990" s="22" t="s">
        <v>1654</v>
      </c>
      <c r="B990" s="22" t="s">
        <v>1683</v>
      </c>
      <c r="C990" s="22" t="s">
        <v>1650</v>
      </c>
      <c r="D990" s="22" t="s">
        <v>1681</v>
      </c>
      <c r="E990" s="22" t="s">
        <v>72</v>
      </c>
      <c r="F990" s="18">
        <v>16.0</v>
      </c>
      <c r="G990" s="18">
        <v>1.0</v>
      </c>
      <c r="H990" s="18">
        <v>10290.0</v>
      </c>
      <c r="I990" s="18">
        <v>12.0</v>
      </c>
      <c r="J990" s="18">
        <v>116.2801</v>
      </c>
      <c r="K990" s="18">
        <v>111.0221</v>
      </c>
      <c r="L990" s="18">
        <v>115.4799</v>
      </c>
      <c r="M990" s="18">
        <v>79.4634</v>
      </c>
      <c r="N990" s="18">
        <v>0.715744</v>
      </c>
      <c r="O990" s="18">
        <v>0.0</v>
      </c>
      <c r="P990" s="18">
        <v>0.0</v>
      </c>
      <c r="Q990" s="18">
        <v>2.142632</v>
      </c>
      <c r="R990" s="18">
        <v>5.666635</v>
      </c>
      <c r="S990" s="18">
        <v>11.98885</v>
      </c>
      <c r="T990" s="18">
        <v>2.142632</v>
      </c>
      <c r="U990" s="18">
        <v>4.098735</v>
      </c>
      <c r="V990" s="18">
        <v>5.666635</v>
      </c>
      <c r="W990" s="18">
        <v>7.661894</v>
      </c>
      <c r="X990" s="18">
        <v>11.98885</v>
      </c>
      <c r="Y990" s="18">
        <v>11.10221</v>
      </c>
      <c r="Z990" s="18">
        <v>2.017923</v>
      </c>
      <c r="AA990" s="18">
        <v>3.418301</v>
      </c>
      <c r="AB990" s="18">
        <v>6.185352</v>
      </c>
      <c r="AC990" s="18">
        <v>6.066942</v>
      </c>
      <c r="AD990" s="18">
        <v>4.530188</v>
      </c>
      <c r="AE990" s="18">
        <v>5.666635</v>
      </c>
      <c r="AF990" s="18">
        <v>7.698188</v>
      </c>
      <c r="AG990" s="18">
        <v>6.581996</v>
      </c>
      <c r="AH990" s="18">
        <v>1.863342</v>
      </c>
      <c r="AI990" s="18">
        <v>4.394911</v>
      </c>
      <c r="AJ990" s="18">
        <v>6.192963</v>
      </c>
      <c r="AK990" s="18">
        <v>6.256928</v>
      </c>
      <c r="AL990" s="19" t="s">
        <v>58</v>
      </c>
      <c r="AM990" s="19"/>
      <c r="AN990" s="19"/>
      <c r="AO990" s="19"/>
      <c r="AP990" s="19"/>
      <c r="AQ990" s="19"/>
    </row>
    <row r="991" hidden="1">
      <c r="A991" s="22" t="s">
        <v>1656</v>
      </c>
      <c r="B991" s="22" t="s">
        <v>1684</v>
      </c>
      <c r="C991" s="22" t="s">
        <v>1650</v>
      </c>
      <c r="D991" s="22" t="s">
        <v>1681</v>
      </c>
      <c r="E991" s="22" t="s">
        <v>75</v>
      </c>
      <c r="F991" s="18">
        <v>13.0</v>
      </c>
      <c r="G991" s="18">
        <v>0.0</v>
      </c>
      <c r="H991" s="18">
        <v>4960.0</v>
      </c>
      <c r="I991" s="18">
        <v>0.0</v>
      </c>
      <c r="J991" s="18">
        <v>18.35257</v>
      </c>
      <c r="K991" s="18">
        <v>20.37192</v>
      </c>
      <c r="L991" s="18">
        <v>22.05389</v>
      </c>
      <c r="M991" s="18">
        <v>9.792951</v>
      </c>
      <c r="N991" s="18">
        <v>0.480708</v>
      </c>
      <c r="O991" s="18">
        <v>0.0</v>
      </c>
      <c r="P991" s="18">
        <v>0.392857</v>
      </c>
      <c r="Q991" s="18">
        <v>0.714743</v>
      </c>
      <c r="R991" s="18">
        <v>1.282079</v>
      </c>
      <c r="S991" s="18">
        <v>3.765238</v>
      </c>
      <c r="T991" s="18">
        <v>0.392857</v>
      </c>
      <c r="U991" s="18">
        <v>0.714743</v>
      </c>
      <c r="V991" s="18">
        <v>1.005747</v>
      </c>
      <c r="W991" s="18">
        <v>3.418301</v>
      </c>
      <c r="X991" s="18">
        <v>3.765238</v>
      </c>
      <c r="Y991" s="18">
        <v>2.263546</v>
      </c>
      <c r="Z991" s="18">
        <v>2.017923</v>
      </c>
      <c r="AA991" s="18">
        <v>3.418301</v>
      </c>
      <c r="AB991" s="18">
        <v>6.185352</v>
      </c>
      <c r="AC991" s="18">
        <v>6.066942</v>
      </c>
      <c r="AD991" s="18">
        <v>3.765238</v>
      </c>
      <c r="AE991" s="18">
        <v>4.166299</v>
      </c>
      <c r="AF991" s="18">
        <v>3.951867</v>
      </c>
      <c r="AG991" s="18">
        <v>4.974973</v>
      </c>
      <c r="AH991" s="18">
        <v>1.863342</v>
      </c>
      <c r="AI991" s="18">
        <v>4.394911</v>
      </c>
      <c r="AJ991" s="18">
        <v>6.192963</v>
      </c>
      <c r="AK991" s="18">
        <v>6.256928</v>
      </c>
      <c r="AL991" s="19" t="s">
        <v>58</v>
      </c>
      <c r="AM991" s="19"/>
      <c r="AN991" s="19"/>
      <c r="AO991" s="19"/>
      <c r="AP991" s="19"/>
      <c r="AQ991" s="19"/>
    </row>
    <row r="992" hidden="1">
      <c r="A992" s="22" t="s">
        <v>1658</v>
      </c>
      <c r="B992" s="22" t="s">
        <v>1685</v>
      </c>
      <c r="C992" s="22" t="s">
        <v>1650</v>
      </c>
      <c r="D992" s="22" t="s">
        <v>1681</v>
      </c>
      <c r="E992" s="22" t="s">
        <v>60</v>
      </c>
      <c r="F992" s="18">
        <v>42.0</v>
      </c>
      <c r="G992" s="18">
        <v>0.0</v>
      </c>
      <c r="H992" s="18">
        <v>23589.0</v>
      </c>
      <c r="I992" s="18">
        <v>0.0</v>
      </c>
      <c r="J992" s="18">
        <v>110.1872</v>
      </c>
      <c r="K992" s="18">
        <v>117.8326</v>
      </c>
      <c r="L992" s="18">
        <v>131.0309</v>
      </c>
      <c r="M992" s="18">
        <v>84.91812</v>
      </c>
      <c r="N992" s="18">
        <v>0.720667</v>
      </c>
      <c r="O992" s="18">
        <v>0.1</v>
      </c>
      <c r="P992" s="18">
        <v>0.25</v>
      </c>
      <c r="Q992" s="18">
        <v>0.443981</v>
      </c>
      <c r="R992" s="18">
        <v>1.483752</v>
      </c>
      <c r="S992" s="18">
        <v>3.534442</v>
      </c>
      <c r="T992" s="18">
        <v>0.133333</v>
      </c>
      <c r="U992" s="18">
        <v>0.3</v>
      </c>
      <c r="V992" s="18">
        <v>0.598947</v>
      </c>
      <c r="W992" s="18">
        <v>1.633804</v>
      </c>
      <c r="X992" s="18">
        <v>3.534442</v>
      </c>
      <c r="Y992" s="18">
        <v>3.927753</v>
      </c>
      <c r="Z992" s="18">
        <v>2.017923</v>
      </c>
      <c r="AA992" s="18">
        <v>3.418301</v>
      </c>
      <c r="AB992" s="18">
        <v>6.185352</v>
      </c>
      <c r="AC992" s="18">
        <v>6.066942</v>
      </c>
      <c r="AD992" s="18">
        <v>1.843737</v>
      </c>
      <c r="AE992" s="18">
        <v>1.890513</v>
      </c>
      <c r="AF992" s="18">
        <v>3.489871</v>
      </c>
      <c r="AG992" s="18">
        <v>3.927753</v>
      </c>
      <c r="AH992" s="18">
        <v>1.863342</v>
      </c>
      <c r="AI992" s="18">
        <v>4.394911</v>
      </c>
      <c r="AJ992" s="18">
        <v>6.192963</v>
      </c>
      <c r="AK992" s="18">
        <v>6.256928</v>
      </c>
      <c r="AL992" s="19" t="s">
        <v>58</v>
      </c>
      <c r="AM992" s="19"/>
      <c r="AN992" s="19"/>
      <c r="AO992" s="19"/>
      <c r="AP992" s="19"/>
      <c r="AQ992" s="19"/>
    </row>
    <row r="993" hidden="1">
      <c r="A993" s="22" t="s">
        <v>1660</v>
      </c>
      <c r="B993" s="22" t="s">
        <v>1686</v>
      </c>
      <c r="C993" s="22" t="s">
        <v>1650</v>
      </c>
      <c r="D993" s="22" t="s">
        <v>1681</v>
      </c>
      <c r="E993" s="20">
        <v>46300.0</v>
      </c>
      <c r="F993" s="18">
        <v>13.0</v>
      </c>
      <c r="G993" s="18">
        <v>1.0</v>
      </c>
      <c r="H993" s="18">
        <v>10125.0</v>
      </c>
      <c r="I993" s="18">
        <v>2.0</v>
      </c>
      <c r="J993" s="18">
        <v>97.76763</v>
      </c>
      <c r="K993" s="18">
        <v>98.33177</v>
      </c>
      <c r="L993" s="18">
        <v>96.17617</v>
      </c>
      <c r="M993" s="18">
        <v>60.26494</v>
      </c>
      <c r="N993" s="18">
        <v>0.612873</v>
      </c>
      <c r="O993" s="18">
        <v>0.0625</v>
      </c>
      <c r="P993" s="18">
        <v>0.277778</v>
      </c>
      <c r="Q993" s="18">
        <v>2.318616</v>
      </c>
      <c r="R993" s="18">
        <v>11.95632</v>
      </c>
      <c r="S993" s="18">
        <v>15.45642</v>
      </c>
      <c r="T993" s="18">
        <v>0.0625</v>
      </c>
      <c r="U993" s="18">
        <v>0.277778</v>
      </c>
      <c r="V993" s="18">
        <v>2.318616</v>
      </c>
      <c r="W993" s="18">
        <v>11.95632</v>
      </c>
      <c r="X993" s="18">
        <v>15.45642</v>
      </c>
      <c r="Y993" s="18">
        <v>12.29147</v>
      </c>
      <c r="Z993" s="18">
        <v>2.017923</v>
      </c>
      <c r="AA993" s="18">
        <v>3.418301</v>
      </c>
      <c r="AB993" s="18">
        <v>6.185352</v>
      </c>
      <c r="AC993" s="18">
        <v>6.066942</v>
      </c>
      <c r="AD993" s="18">
        <v>3.702673</v>
      </c>
      <c r="AE993" s="18">
        <v>4.680907</v>
      </c>
      <c r="AF993" s="18">
        <v>7.64331</v>
      </c>
      <c r="AG993" s="18">
        <v>12.29147</v>
      </c>
      <c r="AH993" s="18">
        <v>1.863342</v>
      </c>
      <c r="AI993" s="18">
        <v>4.394911</v>
      </c>
      <c r="AJ993" s="18">
        <v>6.192963</v>
      </c>
      <c r="AK993" s="18">
        <v>6.256928</v>
      </c>
      <c r="AL993" s="19" t="s">
        <v>58</v>
      </c>
      <c r="AM993" s="19"/>
      <c r="AN993" s="19"/>
      <c r="AO993" s="19"/>
      <c r="AP993" s="19"/>
      <c r="AQ993" s="19"/>
    </row>
    <row r="994" hidden="1">
      <c r="A994" s="22" t="s">
        <v>1662</v>
      </c>
      <c r="B994" s="22" t="s">
        <v>1687</v>
      </c>
      <c r="C994" s="22" t="s">
        <v>1650</v>
      </c>
      <c r="D994" s="22" t="s">
        <v>1681</v>
      </c>
      <c r="E994" s="22" t="s">
        <v>62</v>
      </c>
      <c r="F994" s="18">
        <v>3.0</v>
      </c>
      <c r="G994" s="18">
        <v>3.0</v>
      </c>
      <c r="H994" s="18">
        <v>369.0</v>
      </c>
      <c r="I994" s="18">
        <v>369.0</v>
      </c>
      <c r="J994" s="18">
        <v>0.0</v>
      </c>
      <c r="K994" s="18">
        <v>0.0</v>
      </c>
      <c r="L994" s="18">
        <v>0.0</v>
      </c>
      <c r="M994" s="18">
        <v>0.0</v>
      </c>
      <c r="N994" s="18">
        <v>0.0</v>
      </c>
      <c r="O994" s="18">
        <v>0.0</v>
      </c>
      <c r="P994" s="18">
        <v>0.0</v>
      </c>
      <c r="Q994" s="18">
        <v>0.0</v>
      </c>
      <c r="R994" s="18">
        <v>0.0</v>
      </c>
      <c r="S994" s="18">
        <v>0.0</v>
      </c>
      <c r="T994" s="18">
        <v>0.0</v>
      </c>
      <c r="U994" s="18">
        <v>0.0</v>
      </c>
      <c r="V994" s="18">
        <v>0.0</v>
      </c>
      <c r="W994" s="18">
        <v>0.0</v>
      </c>
      <c r="X994" s="18">
        <v>0.0</v>
      </c>
      <c r="Y994" s="18">
        <v>0.0</v>
      </c>
      <c r="Z994" s="18">
        <v>2.017923</v>
      </c>
      <c r="AA994" s="18">
        <v>3.418301</v>
      </c>
      <c r="AB994" s="18">
        <v>6.185352</v>
      </c>
      <c r="AC994" s="18">
        <v>6.066942</v>
      </c>
      <c r="AD994" s="18">
        <v>0.0</v>
      </c>
      <c r="AE994" s="18">
        <v>0.0</v>
      </c>
      <c r="AF994" s="18">
        <v>0.0</v>
      </c>
      <c r="AG994" s="18">
        <v>0.0</v>
      </c>
      <c r="AH994" s="18">
        <v>1.863342</v>
      </c>
      <c r="AI994" s="18">
        <v>4.394911</v>
      </c>
      <c r="AJ994" s="18">
        <v>6.192963</v>
      </c>
      <c r="AK994" s="18">
        <v>6.256928</v>
      </c>
      <c r="AL994" s="19" t="s">
        <v>58</v>
      </c>
      <c r="AM994" s="19"/>
      <c r="AN994" s="19"/>
      <c r="AO994" s="19"/>
      <c r="AP994" s="19"/>
      <c r="AQ994" s="19"/>
    </row>
    <row r="995" hidden="1">
      <c r="A995" s="22" t="s">
        <v>133</v>
      </c>
      <c r="B995" s="22" t="s">
        <v>181</v>
      </c>
      <c r="C995" s="22" t="s">
        <v>135</v>
      </c>
      <c r="D995" s="22" t="s">
        <v>182</v>
      </c>
      <c r="E995" s="22" t="s">
        <v>88</v>
      </c>
      <c r="F995" s="18">
        <v>10.0</v>
      </c>
      <c r="G995" s="18">
        <v>0.0</v>
      </c>
      <c r="H995" s="18">
        <v>18022.0</v>
      </c>
      <c r="I995" s="18">
        <v>0.0</v>
      </c>
      <c r="J995" s="18">
        <v>185.8695</v>
      </c>
      <c r="K995" s="18">
        <v>195.2183</v>
      </c>
      <c r="L995" s="18">
        <v>205.4181</v>
      </c>
      <c r="M995" s="18">
        <v>92.00975</v>
      </c>
      <c r="N995" s="18">
        <v>0.471317</v>
      </c>
      <c r="O995" s="18">
        <v>0.0</v>
      </c>
      <c r="P995" s="18">
        <v>0.0</v>
      </c>
      <c r="Q995" s="18">
        <v>0.0</v>
      </c>
      <c r="R995" s="18">
        <v>23.98885</v>
      </c>
      <c r="S995" s="18">
        <v>38.08519</v>
      </c>
      <c r="T995" s="18">
        <v>12.18669</v>
      </c>
      <c r="U995" s="18">
        <v>23.98885</v>
      </c>
      <c r="V995" s="18">
        <v>23.98885</v>
      </c>
      <c r="W995" s="18">
        <v>38.08519</v>
      </c>
      <c r="X995" s="18">
        <v>40.01676</v>
      </c>
      <c r="Y995" s="18">
        <v>19.52183</v>
      </c>
      <c r="Z995" s="18">
        <v>0.766667</v>
      </c>
      <c r="AA995" s="18">
        <v>2.688889</v>
      </c>
      <c r="AB995" s="18">
        <v>5.323777</v>
      </c>
      <c r="AC995" s="18">
        <v>1.851297</v>
      </c>
      <c r="AD995" s="18">
        <v>32.04884</v>
      </c>
      <c r="AE995" s="18">
        <v>36.00952</v>
      </c>
      <c r="AF995" s="18">
        <v>51.36789</v>
      </c>
      <c r="AG995" s="18">
        <v>52.47537</v>
      </c>
      <c r="AH995" s="18">
        <v>2.906413</v>
      </c>
      <c r="AI995" s="18">
        <v>12.98823</v>
      </c>
      <c r="AJ995" s="18">
        <v>17.4248</v>
      </c>
      <c r="AK995" s="18">
        <v>3.682801</v>
      </c>
      <c r="AL995" s="19" t="s">
        <v>58</v>
      </c>
      <c r="AM995" s="19"/>
      <c r="AN995" s="19"/>
      <c r="AO995" s="19"/>
      <c r="AP995" s="19"/>
      <c r="AQ995" s="19"/>
    </row>
    <row r="996" hidden="1">
      <c r="A996" s="22" t="s">
        <v>137</v>
      </c>
      <c r="B996" s="22" t="s">
        <v>183</v>
      </c>
      <c r="C996" s="22" t="s">
        <v>135</v>
      </c>
      <c r="D996" s="22" t="s">
        <v>182</v>
      </c>
      <c r="E996" s="17">
        <v>46310.0</v>
      </c>
      <c r="F996" s="18">
        <v>10.0</v>
      </c>
      <c r="G996" s="18">
        <v>0.0</v>
      </c>
      <c r="H996" s="18">
        <v>3039.0</v>
      </c>
      <c r="I996" s="18">
        <v>0.0</v>
      </c>
      <c r="J996" s="18">
        <v>22.42153</v>
      </c>
      <c r="K996" s="18">
        <v>24.10853</v>
      </c>
      <c r="L996" s="18">
        <v>24.30382</v>
      </c>
      <c r="M996" s="18">
        <v>12.09544</v>
      </c>
      <c r="N996" s="18">
        <v>0.501708</v>
      </c>
      <c r="O996" s="18">
        <v>0.766667</v>
      </c>
      <c r="P996" s="18">
        <v>1.046961</v>
      </c>
      <c r="Q996" s="18">
        <v>1.802955</v>
      </c>
      <c r="R996" s="18">
        <v>2.688889</v>
      </c>
      <c r="S996" s="18">
        <v>3.070863</v>
      </c>
      <c r="T996" s="18">
        <v>0.766667</v>
      </c>
      <c r="U996" s="18">
        <v>1.046961</v>
      </c>
      <c r="V996" s="18">
        <v>1.802955</v>
      </c>
      <c r="W996" s="18">
        <v>2.688889</v>
      </c>
      <c r="X996" s="18">
        <v>3.070863</v>
      </c>
      <c r="Y996" s="18">
        <v>3.013566</v>
      </c>
      <c r="Z996" s="18">
        <v>0.766667</v>
      </c>
      <c r="AA996" s="18">
        <v>2.688889</v>
      </c>
      <c r="AB996" s="18">
        <v>5.323777</v>
      </c>
      <c r="AC996" s="18">
        <v>1.851297</v>
      </c>
      <c r="AD996" s="18">
        <v>8.714901</v>
      </c>
      <c r="AE996" s="18">
        <v>8.714901</v>
      </c>
      <c r="AF996" s="18">
        <v>18.91489</v>
      </c>
      <c r="AG996" s="18">
        <v>9.997978</v>
      </c>
      <c r="AH996" s="18">
        <v>2.906413</v>
      </c>
      <c r="AI996" s="18">
        <v>12.98823</v>
      </c>
      <c r="AJ996" s="18">
        <v>17.4248</v>
      </c>
      <c r="AK996" s="18">
        <v>3.682801</v>
      </c>
      <c r="AL996" s="19" t="s">
        <v>58</v>
      </c>
      <c r="AM996" s="19"/>
      <c r="AN996" s="19"/>
      <c r="AO996" s="19"/>
      <c r="AP996" s="19"/>
      <c r="AQ996" s="19"/>
    </row>
    <row r="997" hidden="1">
      <c r="A997" s="22" t="s">
        <v>139</v>
      </c>
      <c r="B997" s="22" t="s">
        <v>184</v>
      </c>
      <c r="C997" s="22" t="s">
        <v>135</v>
      </c>
      <c r="D997" s="22" t="s">
        <v>182</v>
      </c>
      <c r="E997" s="22" t="s">
        <v>72</v>
      </c>
      <c r="F997" s="18">
        <v>4.0</v>
      </c>
      <c r="G997" s="18">
        <v>0.0</v>
      </c>
      <c r="H997" s="18">
        <v>1023.0</v>
      </c>
      <c r="I997" s="18">
        <v>0.0</v>
      </c>
      <c r="J997" s="18">
        <v>1.868254</v>
      </c>
      <c r="K997" s="18">
        <v>2.500659</v>
      </c>
      <c r="L997" s="18">
        <v>2.211202</v>
      </c>
      <c r="M997" s="18">
        <v>1.067326</v>
      </c>
      <c r="N997" s="18">
        <v>0.426818</v>
      </c>
      <c r="O997" s="18">
        <v>0.4</v>
      </c>
      <c r="P997" s="18">
        <v>0.4</v>
      </c>
      <c r="Q997" s="18">
        <v>0.433333</v>
      </c>
      <c r="R997" s="18">
        <v>0.6</v>
      </c>
      <c r="S997" s="18">
        <v>0.6</v>
      </c>
      <c r="T997" s="18">
        <v>0.4</v>
      </c>
      <c r="U997" s="18">
        <v>0.4</v>
      </c>
      <c r="V997" s="18">
        <v>0.433333</v>
      </c>
      <c r="W997" s="18">
        <v>0.6</v>
      </c>
      <c r="X997" s="18">
        <v>0.6</v>
      </c>
      <c r="Y997" s="18">
        <v>0.625165</v>
      </c>
      <c r="Z997" s="18">
        <v>0.766667</v>
      </c>
      <c r="AA997" s="18">
        <v>2.688889</v>
      </c>
      <c r="AB997" s="18">
        <v>5.323777</v>
      </c>
      <c r="AC997" s="18">
        <v>1.851297</v>
      </c>
      <c r="AD997" s="18">
        <v>5.525733</v>
      </c>
      <c r="AE997" s="18">
        <v>5.525733</v>
      </c>
      <c r="AF997" s="18">
        <v>16.11666</v>
      </c>
      <c r="AG997" s="18">
        <v>6.846322</v>
      </c>
      <c r="AH997" s="18">
        <v>2.906413</v>
      </c>
      <c r="AI997" s="18">
        <v>12.98823</v>
      </c>
      <c r="AJ997" s="18">
        <v>17.4248</v>
      </c>
      <c r="AK997" s="18">
        <v>3.682801</v>
      </c>
      <c r="AL997" s="19" t="s">
        <v>58</v>
      </c>
      <c r="AM997" s="19"/>
      <c r="AN997" s="19"/>
      <c r="AO997" s="19"/>
      <c r="AP997" s="19"/>
      <c r="AQ997" s="19"/>
    </row>
    <row r="998" hidden="1">
      <c r="A998" s="22" t="s">
        <v>141</v>
      </c>
      <c r="B998" s="22" t="s">
        <v>185</v>
      </c>
      <c r="C998" s="22" t="s">
        <v>135</v>
      </c>
      <c r="D998" s="22" t="s">
        <v>182</v>
      </c>
      <c r="E998" s="22" t="s">
        <v>75</v>
      </c>
      <c r="F998" s="18">
        <v>3.0</v>
      </c>
      <c r="G998" s="18">
        <v>0.0</v>
      </c>
      <c r="H998" s="18">
        <v>454.0</v>
      </c>
      <c r="I998" s="18">
        <v>0.0</v>
      </c>
      <c r="J998" s="18">
        <v>2.588492</v>
      </c>
      <c r="K998" s="18">
        <v>3.702594</v>
      </c>
      <c r="L998" s="18">
        <v>3.008541</v>
      </c>
      <c r="M998" s="18">
        <v>2.409636</v>
      </c>
      <c r="N998" s="18">
        <v>0.650797</v>
      </c>
      <c r="O998" s="18">
        <v>1.292957</v>
      </c>
      <c r="P998" s="18">
        <v>1.292957</v>
      </c>
      <c r="Q998" s="18">
        <v>1.292957</v>
      </c>
      <c r="R998" s="18">
        <v>2.409636</v>
      </c>
      <c r="S998" s="18">
        <v>2.409636</v>
      </c>
      <c r="T998" s="18">
        <v>1.292957</v>
      </c>
      <c r="U998" s="18">
        <v>1.292957</v>
      </c>
      <c r="V998" s="18">
        <v>1.292957</v>
      </c>
      <c r="W998" s="18">
        <v>2.409636</v>
      </c>
      <c r="X998" s="18">
        <v>2.409636</v>
      </c>
      <c r="Y998" s="18">
        <v>1.851297</v>
      </c>
      <c r="Z998" s="18">
        <v>0.766667</v>
      </c>
      <c r="AA998" s="18">
        <v>2.688889</v>
      </c>
      <c r="AB998" s="18">
        <v>5.323777</v>
      </c>
      <c r="AC998" s="18">
        <v>1.851297</v>
      </c>
      <c r="AD998" s="18">
        <v>3.320361</v>
      </c>
      <c r="AE998" s="18">
        <v>4.471176</v>
      </c>
      <c r="AF998" s="18">
        <v>5.639001</v>
      </c>
      <c r="AG998" s="18">
        <v>3.682801</v>
      </c>
      <c r="AH998" s="18">
        <v>2.906413</v>
      </c>
      <c r="AI998" s="18">
        <v>12.98823</v>
      </c>
      <c r="AJ998" s="18">
        <v>17.4248</v>
      </c>
      <c r="AK998" s="18">
        <v>3.682801</v>
      </c>
      <c r="AL998" s="19" t="s">
        <v>58</v>
      </c>
      <c r="AM998" s="19"/>
      <c r="AN998" s="19"/>
      <c r="AO998" s="19"/>
      <c r="AP998" s="19"/>
      <c r="AQ998" s="19"/>
    </row>
    <row r="999" hidden="1">
      <c r="A999" s="22" t="s">
        <v>150</v>
      </c>
      <c r="B999" s="22" t="s">
        <v>186</v>
      </c>
      <c r="C999" s="22" t="s">
        <v>135</v>
      </c>
      <c r="D999" s="22" t="s">
        <v>182</v>
      </c>
      <c r="E999" s="22" t="s">
        <v>60</v>
      </c>
      <c r="F999" s="18">
        <v>4.0</v>
      </c>
      <c r="G999" s="18">
        <v>0.0</v>
      </c>
      <c r="H999" s="18">
        <v>853.0</v>
      </c>
      <c r="I999" s="18">
        <v>0.0</v>
      </c>
      <c r="J999" s="18">
        <v>4.253247</v>
      </c>
      <c r="K999" s="18">
        <v>4.253357</v>
      </c>
      <c r="L999" s="18">
        <v>4.766814</v>
      </c>
      <c r="M999" s="18">
        <v>1.616585</v>
      </c>
      <c r="N999" s="18">
        <v>0.380073</v>
      </c>
      <c r="O999" s="18">
        <v>1.120106</v>
      </c>
      <c r="P999" s="18">
        <v>1.120106</v>
      </c>
      <c r="Q999" s="18">
        <v>1.120106</v>
      </c>
      <c r="R999" s="18">
        <v>1.516667</v>
      </c>
      <c r="S999" s="18">
        <v>1.616585</v>
      </c>
      <c r="T999" s="18">
        <v>1.120106</v>
      </c>
      <c r="U999" s="18">
        <v>1.120106</v>
      </c>
      <c r="V999" s="18">
        <v>1.120106</v>
      </c>
      <c r="W999" s="18">
        <v>1.516667</v>
      </c>
      <c r="X999" s="18">
        <v>1.616585</v>
      </c>
      <c r="Y999" s="18">
        <v>1.417786</v>
      </c>
      <c r="Z999" s="18">
        <v>0.766667</v>
      </c>
      <c r="AA999" s="18">
        <v>2.688889</v>
      </c>
      <c r="AB999" s="18">
        <v>5.323777</v>
      </c>
      <c r="AC999" s="18">
        <v>1.851297</v>
      </c>
      <c r="AD999" s="18">
        <v>2.697105</v>
      </c>
      <c r="AE999" s="18">
        <v>3.187913</v>
      </c>
      <c r="AF999" s="18">
        <v>4.680175</v>
      </c>
      <c r="AG999" s="18">
        <v>2.670885</v>
      </c>
      <c r="AH999" s="18">
        <v>2.906413</v>
      </c>
      <c r="AI999" s="18">
        <v>12.98823</v>
      </c>
      <c r="AJ999" s="18">
        <v>17.4248</v>
      </c>
      <c r="AK999" s="18">
        <v>3.682801</v>
      </c>
      <c r="AL999" s="19" t="s">
        <v>58</v>
      </c>
      <c r="AM999" s="19"/>
      <c r="AN999" s="19"/>
      <c r="AO999" s="19"/>
      <c r="AP999" s="19"/>
      <c r="AQ999" s="19"/>
    </row>
    <row r="1000" hidden="1">
      <c r="A1000" s="22" t="s">
        <v>143</v>
      </c>
      <c r="B1000" s="22" t="s">
        <v>187</v>
      </c>
      <c r="C1000" s="22" t="s">
        <v>135</v>
      </c>
      <c r="D1000" s="22" t="s">
        <v>182</v>
      </c>
      <c r="E1000" s="17">
        <v>46300.0</v>
      </c>
      <c r="F1000" s="18">
        <v>7.0</v>
      </c>
      <c r="G1000" s="18">
        <v>1.0</v>
      </c>
      <c r="H1000" s="18">
        <v>1920.0</v>
      </c>
      <c r="I1000" s="18">
        <v>2.0</v>
      </c>
      <c r="J1000" s="18">
        <v>14.49106</v>
      </c>
      <c r="K1000" s="18">
        <v>15.11033</v>
      </c>
      <c r="L1000" s="18">
        <v>18.26197</v>
      </c>
      <c r="M1000" s="18">
        <v>11.75603</v>
      </c>
      <c r="N1000" s="18">
        <v>0.778012</v>
      </c>
      <c r="O1000" s="18">
        <v>0.0</v>
      </c>
      <c r="P1000" s="18">
        <v>0.0</v>
      </c>
      <c r="Q1000" s="18">
        <v>0.0</v>
      </c>
      <c r="R1000" s="18">
        <v>3.354309</v>
      </c>
      <c r="S1000" s="18">
        <v>3.442512</v>
      </c>
      <c r="T1000" s="18">
        <v>3.354309</v>
      </c>
      <c r="U1000" s="18">
        <v>3.354309</v>
      </c>
      <c r="V1000" s="18">
        <v>3.354309</v>
      </c>
      <c r="W1000" s="18">
        <v>3.442512</v>
      </c>
      <c r="X1000" s="18">
        <v>8.313514</v>
      </c>
      <c r="Y1000" s="18">
        <v>2.518389</v>
      </c>
      <c r="Z1000" s="18">
        <v>0.766667</v>
      </c>
      <c r="AA1000" s="18">
        <v>2.688889</v>
      </c>
      <c r="AB1000" s="18">
        <v>5.323777</v>
      </c>
      <c r="AC1000" s="18">
        <v>1.851297</v>
      </c>
      <c r="AD1000" s="18">
        <v>14.80926</v>
      </c>
      <c r="AE1000" s="18">
        <v>15.17651</v>
      </c>
      <c r="AF1000" s="18">
        <v>33.02318</v>
      </c>
      <c r="AG1000" s="18">
        <v>24.71847</v>
      </c>
      <c r="AH1000" s="18">
        <v>2.906413</v>
      </c>
      <c r="AI1000" s="18">
        <v>12.98823</v>
      </c>
      <c r="AJ1000" s="18">
        <v>17.4248</v>
      </c>
      <c r="AK1000" s="18">
        <v>3.682801</v>
      </c>
      <c r="AL1000" s="19" t="s">
        <v>58</v>
      </c>
      <c r="AM1000" s="19"/>
      <c r="AN1000" s="19"/>
      <c r="AO1000" s="19"/>
      <c r="AP1000" s="19"/>
      <c r="AQ1000" s="19"/>
    </row>
    <row r="1001" hidden="1">
      <c r="A1001" s="22" t="s">
        <v>145</v>
      </c>
      <c r="B1001" s="22" t="s">
        <v>188</v>
      </c>
      <c r="C1001" s="22" t="s">
        <v>135</v>
      </c>
      <c r="D1001" s="22" t="s">
        <v>182</v>
      </c>
      <c r="E1001" s="22" t="s">
        <v>62</v>
      </c>
      <c r="F1001" s="18">
        <v>0.0</v>
      </c>
      <c r="G1001" s="18">
        <v>0.0</v>
      </c>
      <c r="H1001" s="18">
        <v>0.0</v>
      </c>
      <c r="I1001" s="18">
        <v>0.0</v>
      </c>
      <c r="J1001" s="18">
        <v>0.0</v>
      </c>
      <c r="K1001" s="18">
        <v>0.0</v>
      </c>
      <c r="L1001" s="18">
        <v>0.0</v>
      </c>
      <c r="M1001" s="18">
        <v>0.0</v>
      </c>
      <c r="N1001" s="18">
        <v>0.0</v>
      </c>
      <c r="O1001" s="18">
        <v>0.0</v>
      </c>
      <c r="P1001" s="18">
        <v>0.0</v>
      </c>
      <c r="Q1001" s="18">
        <v>0.0</v>
      </c>
      <c r="R1001" s="18">
        <v>0.0</v>
      </c>
      <c r="S1001" s="18">
        <v>0.0</v>
      </c>
      <c r="T1001" s="18">
        <v>0.0</v>
      </c>
      <c r="U1001" s="18">
        <v>0.0</v>
      </c>
      <c r="V1001" s="18">
        <v>0.0</v>
      </c>
      <c r="W1001" s="18">
        <v>0.0</v>
      </c>
      <c r="X1001" s="18">
        <v>0.0</v>
      </c>
      <c r="Y1001" s="18">
        <v>0.0</v>
      </c>
      <c r="Z1001" s="18">
        <v>0.766667</v>
      </c>
      <c r="AA1001" s="18">
        <v>2.688889</v>
      </c>
      <c r="AB1001" s="18">
        <v>5.323777</v>
      </c>
      <c r="AC1001" s="18">
        <v>1.851297</v>
      </c>
      <c r="AD1001" s="18">
        <v>0.0</v>
      </c>
      <c r="AE1001" s="18">
        <v>0.0</v>
      </c>
      <c r="AF1001" s="18">
        <v>0.0</v>
      </c>
      <c r="AG1001" s="18">
        <v>0.0</v>
      </c>
      <c r="AH1001" s="18">
        <v>2.906413</v>
      </c>
      <c r="AI1001" s="18">
        <v>12.98823</v>
      </c>
      <c r="AJ1001" s="18">
        <v>17.4248</v>
      </c>
      <c r="AK1001" s="18">
        <v>3.682801</v>
      </c>
      <c r="AL1001" s="19" t="s">
        <v>58</v>
      </c>
      <c r="AM1001" s="19"/>
      <c r="AN1001" s="19"/>
      <c r="AO1001" s="19"/>
      <c r="AP1001" s="19"/>
      <c r="AQ1001" s="19"/>
    </row>
    <row r="1002" hidden="1">
      <c r="A1002" s="22" t="s">
        <v>1630</v>
      </c>
      <c r="B1002" s="22" t="s">
        <v>1643</v>
      </c>
      <c r="C1002" s="22" t="s">
        <v>1623</v>
      </c>
      <c r="D1002" s="22" t="s">
        <v>1644</v>
      </c>
      <c r="E1002" s="22" t="s">
        <v>72</v>
      </c>
      <c r="F1002" s="18">
        <v>2.0</v>
      </c>
      <c r="G1002" s="18">
        <v>0.0</v>
      </c>
      <c r="H1002" s="18">
        <v>8.0</v>
      </c>
      <c r="I1002" s="18">
        <v>0.0</v>
      </c>
      <c r="J1002" s="18">
        <v>3.37785</v>
      </c>
      <c r="K1002" s="18">
        <v>3.800072</v>
      </c>
      <c r="L1002" s="18">
        <v>3.800072</v>
      </c>
      <c r="M1002" s="18">
        <v>1.924603</v>
      </c>
      <c r="N1002" s="18">
        <v>0.506465</v>
      </c>
      <c r="O1002" s="18">
        <v>1.875469</v>
      </c>
      <c r="P1002" s="18">
        <v>1.875469</v>
      </c>
      <c r="Q1002" s="18">
        <v>1.875469</v>
      </c>
      <c r="R1002" s="18">
        <v>1.924603</v>
      </c>
      <c r="S1002" s="18">
        <v>1.924603</v>
      </c>
      <c r="T1002" s="18">
        <v>1.875469</v>
      </c>
      <c r="U1002" s="18">
        <v>1.875469</v>
      </c>
      <c r="V1002" s="18">
        <v>1.875469</v>
      </c>
      <c r="W1002" s="18">
        <v>1.924603</v>
      </c>
      <c r="X1002" s="18">
        <v>1.924603</v>
      </c>
      <c r="Y1002" s="18">
        <v>1.900036</v>
      </c>
      <c r="Z1002" s="18">
        <v>0.0</v>
      </c>
      <c r="AA1002" s="18">
        <v>1.875469</v>
      </c>
      <c r="AB1002" s="18">
        <v>10.33426</v>
      </c>
      <c r="AC1002" s="18">
        <v>1.900036</v>
      </c>
      <c r="AD1002" s="18">
        <v>1.405747</v>
      </c>
      <c r="AE1002" s="18">
        <v>1.405747</v>
      </c>
      <c r="AF1002" s="18">
        <v>1.914104</v>
      </c>
      <c r="AG1002" s="18">
        <v>1.91598</v>
      </c>
      <c r="AH1002" s="18">
        <v>0.190909</v>
      </c>
      <c r="AI1002" s="18">
        <v>1.189394</v>
      </c>
      <c r="AJ1002" s="18">
        <v>2.598914</v>
      </c>
      <c r="AK1002" s="18">
        <v>0.951269</v>
      </c>
      <c r="AL1002" s="19" t="s">
        <v>58</v>
      </c>
      <c r="AM1002" s="19"/>
      <c r="AN1002" s="19"/>
      <c r="AO1002" s="19"/>
      <c r="AP1002" s="19"/>
      <c r="AQ1002" s="19"/>
    </row>
    <row r="1003" hidden="1">
      <c r="A1003" s="22" t="s">
        <v>1632</v>
      </c>
      <c r="B1003" s="22" t="s">
        <v>1645</v>
      </c>
      <c r="C1003" s="22" t="s">
        <v>1623</v>
      </c>
      <c r="D1003" s="22" t="s">
        <v>1644</v>
      </c>
      <c r="E1003" s="22" t="s">
        <v>75</v>
      </c>
      <c r="F1003" s="18">
        <v>3.0</v>
      </c>
      <c r="G1003" s="18">
        <v>0.0</v>
      </c>
      <c r="H1003" s="18">
        <v>12.0</v>
      </c>
      <c r="I1003" s="18">
        <v>0.0</v>
      </c>
      <c r="J1003" s="18">
        <v>2.318939</v>
      </c>
      <c r="K1003" s="18">
        <v>2.550758</v>
      </c>
      <c r="L1003" s="18">
        <v>2.550758</v>
      </c>
      <c r="M1003" s="18">
        <v>1.189394</v>
      </c>
      <c r="N1003" s="18">
        <v>0.46629</v>
      </c>
      <c r="O1003" s="18">
        <v>0.581818</v>
      </c>
      <c r="P1003" s="18">
        <v>0.581818</v>
      </c>
      <c r="Q1003" s="18">
        <v>0.581818</v>
      </c>
      <c r="R1003" s="18">
        <v>0.779545</v>
      </c>
      <c r="S1003" s="18">
        <v>1.189394</v>
      </c>
      <c r="T1003" s="18">
        <v>0.581818</v>
      </c>
      <c r="U1003" s="18">
        <v>0.581818</v>
      </c>
      <c r="V1003" s="18">
        <v>0.581818</v>
      </c>
      <c r="W1003" s="18">
        <v>0.779545</v>
      </c>
      <c r="X1003" s="18">
        <v>1.189394</v>
      </c>
      <c r="Y1003" s="18">
        <v>0.850253</v>
      </c>
      <c r="Z1003" s="18">
        <v>0.0</v>
      </c>
      <c r="AA1003" s="18">
        <v>1.875469</v>
      </c>
      <c r="AB1003" s="18">
        <v>10.33426</v>
      </c>
      <c r="AC1003" s="18">
        <v>1.900036</v>
      </c>
      <c r="AD1003" s="18">
        <v>0.779545</v>
      </c>
      <c r="AE1003" s="18">
        <v>0.779545</v>
      </c>
      <c r="AF1003" s="18">
        <v>0.927958</v>
      </c>
      <c r="AG1003" s="18">
        <v>0.951269</v>
      </c>
      <c r="AH1003" s="18">
        <v>0.190909</v>
      </c>
      <c r="AI1003" s="18">
        <v>1.189394</v>
      </c>
      <c r="AJ1003" s="18">
        <v>2.598914</v>
      </c>
      <c r="AK1003" s="18">
        <v>0.951269</v>
      </c>
      <c r="AL1003" s="19" t="s">
        <v>58</v>
      </c>
      <c r="AM1003" s="19"/>
      <c r="AN1003" s="19"/>
      <c r="AO1003" s="19"/>
      <c r="AP1003" s="19"/>
      <c r="AQ1003" s="19"/>
    </row>
    <row r="1004" hidden="1">
      <c r="A1004" s="22" t="s">
        <v>1636</v>
      </c>
      <c r="B1004" s="22" t="s">
        <v>1646</v>
      </c>
      <c r="C1004" s="22" t="s">
        <v>1623</v>
      </c>
      <c r="D1004" s="22" t="s">
        <v>1644</v>
      </c>
      <c r="E1004" s="17">
        <v>46300.0</v>
      </c>
      <c r="F1004" s="18">
        <v>1.0</v>
      </c>
      <c r="G1004" s="18">
        <v>0.0</v>
      </c>
      <c r="H1004" s="18">
        <v>662.0</v>
      </c>
      <c r="I1004" s="18">
        <v>0.0</v>
      </c>
      <c r="J1004" s="18">
        <v>131.2832</v>
      </c>
      <c r="K1004" s="18">
        <v>127.9946</v>
      </c>
      <c r="L1004" s="18">
        <v>134.4282</v>
      </c>
      <c r="M1004" s="18">
        <v>127.9946</v>
      </c>
      <c r="N1004" s="18">
        <v>1.0</v>
      </c>
      <c r="O1004" s="18">
        <v>127.9946</v>
      </c>
      <c r="P1004" s="18">
        <v>127.9946</v>
      </c>
      <c r="Q1004" s="18">
        <v>127.9946</v>
      </c>
      <c r="R1004" s="18">
        <v>127.9946</v>
      </c>
      <c r="S1004" s="18">
        <v>127.9946</v>
      </c>
      <c r="T1004" s="18">
        <v>127.9946</v>
      </c>
      <c r="U1004" s="18">
        <v>127.9946</v>
      </c>
      <c r="V1004" s="18">
        <v>127.9946</v>
      </c>
      <c r="W1004" s="18">
        <v>127.9946</v>
      </c>
      <c r="X1004" s="18">
        <v>127.9946</v>
      </c>
      <c r="Y1004" s="18">
        <v>127.9946</v>
      </c>
      <c r="Z1004" s="18">
        <v>0.0</v>
      </c>
      <c r="AA1004" s="18">
        <v>1.875469</v>
      </c>
      <c r="AB1004" s="18">
        <v>10.33426</v>
      </c>
      <c r="AC1004" s="18">
        <v>1.900036</v>
      </c>
      <c r="AD1004" s="18">
        <v>6.224924</v>
      </c>
      <c r="AE1004" s="18">
        <v>6.224924</v>
      </c>
      <c r="AF1004" s="18">
        <v>30.65748</v>
      </c>
      <c r="AG1004" s="18">
        <v>127.9946</v>
      </c>
      <c r="AH1004" s="18">
        <v>0.190909</v>
      </c>
      <c r="AI1004" s="18">
        <v>1.189394</v>
      </c>
      <c r="AJ1004" s="18">
        <v>2.598914</v>
      </c>
      <c r="AK1004" s="18">
        <v>0.951269</v>
      </c>
      <c r="AL1004" s="19" t="s">
        <v>58</v>
      </c>
      <c r="AM1004" s="19"/>
      <c r="AN1004" s="19"/>
      <c r="AO1004" s="19"/>
      <c r="AP1004" s="19"/>
      <c r="AQ1004" s="19"/>
    </row>
    <row r="1005" hidden="1">
      <c r="A1005" s="22" t="s">
        <v>1621</v>
      </c>
      <c r="B1005" s="22" t="s">
        <v>1647</v>
      </c>
      <c r="C1005" s="22" t="s">
        <v>1623</v>
      </c>
      <c r="D1005" s="22" t="s">
        <v>1644</v>
      </c>
      <c r="E1005" s="22" t="s">
        <v>62</v>
      </c>
      <c r="F1005" s="18">
        <v>0.0</v>
      </c>
      <c r="G1005" s="18">
        <v>0.0</v>
      </c>
      <c r="H1005" s="18">
        <v>0.0</v>
      </c>
      <c r="I1005" s="18">
        <v>0.0</v>
      </c>
      <c r="J1005" s="18">
        <v>0.0</v>
      </c>
      <c r="K1005" s="18">
        <v>0.0</v>
      </c>
      <c r="L1005" s="18">
        <v>0.0</v>
      </c>
      <c r="M1005" s="18">
        <v>0.0</v>
      </c>
      <c r="N1005" s="18">
        <v>0.0</v>
      </c>
      <c r="O1005" s="18">
        <v>0.0</v>
      </c>
      <c r="P1005" s="18">
        <v>0.0</v>
      </c>
      <c r="Q1005" s="18">
        <v>0.0</v>
      </c>
      <c r="R1005" s="18">
        <v>0.0</v>
      </c>
      <c r="S1005" s="18">
        <v>0.0</v>
      </c>
      <c r="T1005" s="18">
        <v>0.0</v>
      </c>
      <c r="U1005" s="18">
        <v>0.0</v>
      </c>
      <c r="V1005" s="18">
        <v>0.0</v>
      </c>
      <c r="W1005" s="18">
        <v>0.0</v>
      </c>
      <c r="X1005" s="18">
        <v>0.0</v>
      </c>
      <c r="Y1005" s="18">
        <v>0.0</v>
      </c>
      <c r="Z1005" s="18">
        <v>0.0</v>
      </c>
      <c r="AA1005" s="18">
        <v>1.875469</v>
      </c>
      <c r="AB1005" s="18">
        <v>10.33426</v>
      </c>
      <c r="AC1005" s="18">
        <v>1.900036</v>
      </c>
      <c r="AD1005" s="18">
        <v>0.0</v>
      </c>
      <c r="AE1005" s="18">
        <v>0.0</v>
      </c>
      <c r="AF1005" s="18">
        <v>0.0</v>
      </c>
      <c r="AG1005" s="18">
        <v>0.0</v>
      </c>
      <c r="AH1005" s="18">
        <v>0.190909</v>
      </c>
      <c r="AI1005" s="18">
        <v>1.189394</v>
      </c>
      <c r="AJ1005" s="18">
        <v>2.598914</v>
      </c>
      <c r="AK1005" s="18">
        <v>0.951269</v>
      </c>
      <c r="AL1005" s="19" t="s">
        <v>58</v>
      </c>
      <c r="AM1005" s="19"/>
      <c r="AN1005" s="19"/>
      <c r="AO1005" s="19"/>
      <c r="AP1005" s="19"/>
      <c r="AQ1005" s="19"/>
    </row>
    <row r="1006" hidden="1">
      <c r="A1006" s="22" t="s">
        <v>1486</v>
      </c>
      <c r="B1006" s="22" t="s">
        <v>1514</v>
      </c>
      <c r="C1006" s="22" t="s">
        <v>1488</v>
      </c>
      <c r="D1006" s="22" t="s">
        <v>1515</v>
      </c>
      <c r="E1006" s="22" t="s">
        <v>88</v>
      </c>
      <c r="F1006" s="18">
        <v>7.0</v>
      </c>
      <c r="G1006" s="18">
        <v>0.0</v>
      </c>
      <c r="H1006" s="18">
        <v>9222.0</v>
      </c>
      <c r="I1006" s="18">
        <v>0.0</v>
      </c>
      <c r="J1006" s="18">
        <v>152.5147</v>
      </c>
      <c r="K1006" s="18">
        <v>118.7948</v>
      </c>
      <c r="L1006" s="18">
        <v>113.3322</v>
      </c>
      <c r="M1006" s="18">
        <v>83.47912</v>
      </c>
      <c r="N1006" s="18">
        <v>0.702717</v>
      </c>
      <c r="O1006" s="18">
        <v>0.0</v>
      </c>
      <c r="P1006" s="18">
        <v>0.0</v>
      </c>
      <c r="Q1006" s="18">
        <v>0.190909</v>
      </c>
      <c r="R1006" s="18">
        <v>4.126534</v>
      </c>
      <c r="S1006" s="18">
        <v>18.42291</v>
      </c>
      <c r="T1006" s="18">
        <v>0.190909</v>
      </c>
      <c r="U1006" s="18">
        <v>1.695358</v>
      </c>
      <c r="V1006" s="18">
        <v>4.126534</v>
      </c>
      <c r="W1006" s="18">
        <v>10.87994</v>
      </c>
      <c r="X1006" s="18">
        <v>18.42291</v>
      </c>
      <c r="Y1006" s="18">
        <v>13.19942</v>
      </c>
      <c r="Z1006" s="18">
        <v>5.854453</v>
      </c>
      <c r="AA1006" s="18">
        <v>10.87994</v>
      </c>
      <c r="AB1006" s="18">
        <v>11.25566</v>
      </c>
      <c r="AC1006" s="18">
        <v>10.1642</v>
      </c>
      <c r="AD1006" s="18">
        <v>2.840166</v>
      </c>
      <c r="AE1006" s="18">
        <v>3.577462</v>
      </c>
      <c r="AF1006" s="18">
        <v>7.54259</v>
      </c>
      <c r="AG1006" s="18">
        <v>13.19942</v>
      </c>
      <c r="AH1006" s="18">
        <v>2.110728</v>
      </c>
      <c r="AI1006" s="18">
        <v>3.093593</v>
      </c>
      <c r="AJ1006" s="18">
        <v>4.970694</v>
      </c>
      <c r="AK1006" s="18">
        <v>3.639938</v>
      </c>
      <c r="AL1006" s="19" t="s">
        <v>58</v>
      </c>
      <c r="AM1006" s="19"/>
      <c r="AN1006" s="19"/>
      <c r="AO1006" s="19"/>
      <c r="AP1006" s="19"/>
      <c r="AQ1006" s="19"/>
    </row>
    <row r="1007" hidden="1">
      <c r="A1007" s="22" t="s">
        <v>1490</v>
      </c>
      <c r="B1007" s="22" t="s">
        <v>1516</v>
      </c>
      <c r="C1007" s="22" t="s">
        <v>1488</v>
      </c>
      <c r="D1007" s="22" t="s">
        <v>1515</v>
      </c>
      <c r="E1007" s="17">
        <v>46310.0</v>
      </c>
      <c r="F1007" s="18">
        <v>10.0</v>
      </c>
      <c r="G1007" s="18">
        <v>0.0</v>
      </c>
      <c r="H1007" s="18">
        <v>5363.0</v>
      </c>
      <c r="I1007" s="18">
        <v>0.0</v>
      </c>
      <c r="J1007" s="18">
        <v>56.63794</v>
      </c>
      <c r="K1007" s="18">
        <v>57.88227</v>
      </c>
      <c r="L1007" s="18">
        <v>56.60461</v>
      </c>
      <c r="M1007" s="18">
        <v>33.89608</v>
      </c>
      <c r="N1007" s="18">
        <v>0.585604</v>
      </c>
      <c r="O1007" s="18">
        <v>2.58555</v>
      </c>
      <c r="P1007" s="18">
        <v>4.149444</v>
      </c>
      <c r="Q1007" s="18">
        <v>4.149444</v>
      </c>
      <c r="R1007" s="18">
        <v>11.39674</v>
      </c>
      <c r="S1007" s="18">
        <v>12.95255</v>
      </c>
      <c r="T1007" s="18">
        <v>2.58555</v>
      </c>
      <c r="U1007" s="18">
        <v>4.149444</v>
      </c>
      <c r="V1007" s="18">
        <v>4.149444</v>
      </c>
      <c r="W1007" s="18">
        <v>11.39674</v>
      </c>
      <c r="X1007" s="18">
        <v>12.95255</v>
      </c>
      <c r="Y1007" s="18">
        <v>9.647044</v>
      </c>
      <c r="Z1007" s="18">
        <v>5.854453</v>
      </c>
      <c r="AA1007" s="18">
        <v>10.87994</v>
      </c>
      <c r="AB1007" s="18">
        <v>11.25566</v>
      </c>
      <c r="AC1007" s="18">
        <v>10.1642</v>
      </c>
      <c r="AD1007" s="18">
        <v>3.80198</v>
      </c>
      <c r="AE1007" s="18">
        <v>3.948401</v>
      </c>
      <c r="AF1007" s="18">
        <v>5.794647</v>
      </c>
      <c r="AG1007" s="18">
        <v>3.099098</v>
      </c>
      <c r="AH1007" s="18">
        <v>2.110728</v>
      </c>
      <c r="AI1007" s="18">
        <v>3.093593</v>
      </c>
      <c r="AJ1007" s="18">
        <v>4.970694</v>
      </c>
      <c r="AK1007" s="18">
        <v>3.639938</v>
      </c>
      <c r="AL1007" s="19" t="s">
        <v>58</v>
      </c>
      <c r="AM1007" s="19"/>
      <c r="AN1007" s="19"/>
      <c r="AO1007" s="19"/>
      <c r="AP1007" s="19"/>
      <c r="AQ1007" s="19"/>
    </row>
    <row r="1008" hidden="1">
      <c r="A1008" s="22" t="s">
        <v>1492</v>
      </c>
      <c r="B1008" s="22" t="s">
        <v>1517</v>
      </c>
      <c r="C1008" s="22" t="s">
        <v>1488</v>
      </c>
      <c r="D1008" s="22" t="s">
        <v>1515</v>
      </c>
      <c r="E1008" s="22" t="s">
        <v>72</v>
      </c>
      <c r="F1008" s="18">
        <v>3.0</v>
      </c>
      <c r="G1008" s="18">
        <v>0.0</v>
      </c>
      <c r="H1008" s="18">
        <v>2219.0</v>
      </c>
      <c r="I1008" s="18">
        <v>0.0</v>
      </c>
      <c r="J1008" s="18">
        <v>30.74416</v>
      </c>
      <c r="K1008" s="18">
        <v>30.49261</v>
      </c>
      <c r="L1008" s="18">
        <v>29.36736</v>
      </c>
      <c r="M1008" s="18">
        <v>26.35428</v>
      </c>
      <c r="N1008" s="18">
        <v>0.864284</v>
      </c>
      <c r="O1008" s="18">
        <v>1.508832</v>
      </c>
      <c r="P1008" s="18">
        <v>1.508832</v>
      </c>
      <c r="Q1008" s="18">
        <v>1.508832</v>
      </c>
      <c r="R1008" s="18">
        <v>2.629502</v>
      </c>
      <c r="S1008" s="18">
        <v>26.35428</v>
      </c>
      <c r="T1008" s="18">
        <v>1.508832</v>
      </c>
      <c r="U1008" s="18">
        <v>1.508832</v>
      </c>
      <c r="V1008" s="18">
        <v>1.508832</v>
      </c>
      <c r="W1008" s="18">
        <v>2.629502</v>
      </c>
      <c r="X1008" s="18">
        <v>26.35428</v>
      </c>
      <c r="Y1008" s="18">
        <v>10.1642</v>
      </c>
      <c r="Z1008" s="18">
        <v>5.854453</v>
      </c>
      <c r="AA1008" s="18">
        <v>10.87994</v>
      </c>
      <c r="AB1008" s="18">
        <v>11.25566</v>
      </c>
      <c r="AC1008" s="18">
        <v>10.1642</v>
      </c>
      <c r="AD1008" s="18">
        <v>3.127575</v>
      </c>
      <c r="AE1008" s="18">
        <v>3.610875</v>
      </c>
      <c r="AF1008" s="18">
        <v>5.061538</v>
      </c>
      <c r="AG1008" s="18">
        <v>5.131139</v>
      </c>
      <c r="AH1008" s="18">
        <v>2.110728</v>
      </c>
      <c r="AI1008" s="18">
        <v>3.093593</v>
      </c>
      <c r="AJ1008" s="18">
        <v>4.970694</v>
      </c>
      <c r="AK1008" s="18">
        <v>3.639938</v>
      </c>
      <c r="AL1008" s="19" t="s">
        <v>58</v>
      </c>
      <c r="AM1008" s="19"/>
      <c r="AN1008" s="19"/>
      <c r="AO1008" s="19"/>
      <c r="AP1008" s="19"/>
      <c r="AQ1008" s="19"/>
    </row>
    <row r="1009" hidden="1">
      <c r="A1009" s="22" t="s">
        <v>1503</v>
      </c>
      <c r="B1009" s="22" t="s">
        <v>2117</v>
      </c>
      <c r="C1009" s="22" t="s">
        <v>1488</v>
      </c>
      <c r="D1009" s="22" t="s">
        <v>1515</v>
      </c>
      <c r="E1009" s="22" t="s">
        <v>75</v>
      </c>
      <c r="F1009" s="18">
        <v>2.0</v>
      </c>
      <c r="G1009" s="18">
        <v>0.0</v>
      </c>
      <c r="H1009" s="18">
        <v>68.0</v>
      </c>
      <c r="I1009" s="18">
        <v>0.0</v>
      </c>
      <c r="J1009" s="18">
        <v>0.0</v>
      </c>
      <c r="K1009" s="18">
        <v>0.0</v>
      </c>
      <c r="L1009" s="18">
        <v>0.0</v>
      </c>
      <c r="M1009" s="18">
        <v>0.0</v>
      </c>
      <c r="N1009" s="18">
        <v>0.0</v>
      </c>
      <c r="O1009" s="18">
        <v>0.0</v>
      </c>
      <c r="P1009" s="18">
        <v>0.0</v>
      </c>
      <c r="Q1009" s="18">
        <v>0.0</v>
      </c>
      <c r="R1009" s="18">
        <v>0.0</v>
      </c>
      <c r="S1009" s="18">
        <v>0.0</v>
      </c>
      <c r="T1009" s="18">
        <v>0.0</v>
      </c>
      <c r="U1009" s="18">
        <v>0.0</v>
      </c>
      <c r="V1009" s="18">
        <v>0.0</v>
      </c>
      <c r="W1009" s="18">
        <v>0.0</v>
      </c>
      <c r="X1009" s="18">
        <v>0.0</v>
      </c>
      <c r="Y1009" s="18">
        <v>0.0</v>
      </c>
      <c r="Z1009" s="18">
        <v>5.854453</v>
      </c>
      <c r="AA1009" s="18">
        <v>10.87994</v>
      </c>
      <c r="AB1009" s="18">
        <v>11.25566</v>
      </c>
      <c r="AC1009" s="18">
        <v>10.1642</v>
      </c>
      <c r="AD1009" s="18">
        <v>3.255734</v>
      </c>
      <c r="AE1009" s="18">
        <v>3.255734</v>
      </c>
      <c r="AF1009" s="18">
        <v>7.700168</v>
      </c>
      <c r="AG1009" s="18">
        <v>2.127815</v>
      </c>
      <c r="AH1009" s="18">
        <v>2.110728</v>
      </c>
      <c r="AI1009" s="18">
        <v>3.093593</v>
      </c>
      <c r="AJ1009" s="18">
        <v>4.970694</v>
      </c>
      <c r="AK1009" s="18">
        <v>3.639938</v>
      </c>
      <c r="AL1009" s="19" t="s">
        <v>58</v>
      </c>
      <c r="AM1009" s="19"/>
      <c r="AN1009" s="19"/>
      <c r="AO1009" s="19"/>
      <c r="AP1009" s="19"/>
      <c r="AQ1009" s="19"/>
    </row>
    <row r="1010" hidden="1">
      <c r="A1010" s="22" t="s">
        <v>1496</v>
      </c>
      <c r="B1010" s="22" t="s">
        <v>1519</v>
      </c>
      <c r="C1010" s="22" t="s">
        <v>1488</v>
      </c>
      <c r="D1010" s="22" t="s">
        <v>1515</v>
      </c>
      <c r="E1010" s="20">
        <v>46300.0</v>
      </c>
      <c r="F1010" s="18">
        <v>13.0</v>
      </c>
      <c r="G1010" s="18">
        <v>0.0</v>
      </c>
      <c r="H1010" s="18">
        <v>11639.0</v>
      </c>
      <c r="I1010" s="18">
        <v>0.0</v>
      </c>
      <c r="J1010" s="18">
        <v>115.7295</v>
      </c>
      <c r="K1010" s="18">
        <v>107.9888</v>
      </c>
      <c r="L1010" s="18">
        <v>102.4567</v>
      </c>
      <c r="M1010" s="18">
        <v>65.78568</v>
      </c>
      <c r="N1010" s="18">
        <v>0.60919</v>
      </c>
      <c r="O1010" s="18">
        <v>0.0</v>
      </c>
      <c r="P1010" s="18">
        <v>0.0</v>
      </c>
      <c r="Q1010" s="18">
        <v>1.377861</v>
      </c>
      <c r="R1010" s="18">
        <v>7.561446</v>
      </c>
      <c r="S1010" s="18">
        <v>17.77451</v>
      </c>
      <c r="T1010" s="18">
        <v>1.377861</v>
      </c>
      <c r="U1010" s="18">
        <v>4.218651</v>
      </c>
      <c r="V1010" s="18">
        <v>7.561446</v>
      </c>
      <c r="W1010" s="18">
        <v>11.27066</v>
      </c>
      <c r="X1010" s="18">
        <v>17.77451</v>
      </c>
      <c r="Y1010" s="18">
        <v>10.79888</v>
      </c>
      <c r="Z1010" s="18">
        <v>5.854453</v>
      </c>
      <c r="AA1010" s="18">
        <v>10.87994</v>
      </c>
      <c r="AB1010" s="18">
        <v>11.25566</v>
      </c>
      <c r="AC1010" s="18">
        <v>10.1642</v>
      </c>
      <c r="AD1010" s="18">
        <v>2.944754</v>
      </c>
      <c r="AE1010" s="18">
        <v>3.348559</v>
      </c>
      <c r="AF1010" s="18">
        <v>5.28871</v>
      </c>
      <c r="AG1010" s="18">
        <v>7.726656</v>
      </c>
      <c r="AH1010" s="18">
        <v>2.110728</v>
      </c>
      <c r="AI1010" s="18">
        <v>3.093593</v>
      </c>
      <c r="AJ1010" s="18">
        <v>4.970694</v>
      </c>
      <c r="AK1010" s="18">
        <v>3.639938</v>
      </c>
      <c r="AL1010" s="19" t="s">
        <v>58</v>
      </c>
      <c r="AM1010" s="19"/>
      <c r="AN1010" s="19"/>
      <c r="AO1010" s="19"/>
      <c r="AP1010" s="19"/>
      <c r="AQ1010" s="19"/>
    </row>
    <row r="1011" hidden="1">
      <c r="A1011" s="22" t="s">
        <v>1498</v>
      </c>
      <c r="B1011" s="22" t="s">
        <v>1520</v>
      </c>
      <c r="C1011" s="22" t="s">
        <v>1488</v>
      </c>
      <c r="D1011" s="22" t="s">
        <v>1515</v>
      </c>
      <c r="E1011" s="22" t="s">
        <v>62</v>
      </c>
      <c r="F1011" s="18">
        <v>2.0</v>
      </c>
      <c r="G1011" s="18">
        <v>2.0</v>
      </c>
      <c r="H1011" s="18">
        <v>51.0</v>
      </c>
      <c r="I1011" s="18">
        <v>51.0</v>
      </c>
      <c r="J1011" s="18">
        <v>0.0</v>
      </c>
      <c r="K1011" s="18">
        <v>0.0</v>
      </c>
      <c r="L1011" s="18">
        <v>0.0</v>
      </c>
      <c r="M1011" s="18">
        <v>0.0</v>
      </c>
      <c r="N1011" s="18">
        <v>0.0</v>
      </c>
      <c r="O1011" s="18">
        <v>0.0</v>
      </c>
      <c r="P1011" s="18">
        <v>0.0</v>
      </c>
      <c r="Q1011" s="18">
        <v>0.0</v>
      </c>
      <c r="R1011" s="18">
        <v>0.0</v>
      </c>
      <c r="S1011" s="18">
        <v>0.0</v>
      </c>
      <c r="T1011" s="18">
        <v>0.0</v>
      </c>
      <c r="U1011" s="18">
        <v>0.0</v>
      </c>
      <c r="V1011" s="18">
        <v>0.0</v>
      </c>
      <c r="W1011" s="18">
        <v>0.0</v>
      </c>
      <c r="X1011" s="18">
        <v>0.0</v>
      </c>
      <c r="Y1011" s="18">
        <v>0.0</v>
      </c>
      <c r="Z1011" s="18">
        <v>5.854453</v>
      </c>
      <c r="AA1011" s="18">
        <v>10.87994</v>
      </c>
      <c r="AB1011" s="18">
        <v>11.25566</v>
      </c>
      <c r="AC1011" s="18">
        <v>10.1642</v>
      </c>
      <c r="AD1011" s="18">
        <v>0.0</v>
      </c>
      <c r="AE1011" s="18">
        <v>0.0</v>
      </c>
      <c r="AF1011" s="18">
        <v>0.0</v>
      </c>
      <c r="AG1011" s="18">
        <v>0.0</v>
      </c>
      <c r="AH1011" s="18">
        <v>2.110728</v>
      </c>
      <c r="AI1011" s="18">
        <v>3.093593</v>
      </c>
      <c r="AJ1011" s="18">
        <v>4.970694</v>
      </c>
      <c r="AK1011" s="18">
        <v>3.639938</v>
      </c>
      <c r="AL1011" s="19" t="s">
        <v>58</v>
      </c>
      <c r="AM1011" s="19"/>
      <c r="AN1011" s="19"/>
      <c r="AO1011" s="19"/>
      <c r="AP1011" s="19"/>
      <c r="AQ1011" s="19"/>
    </row>
    <row r="1012" hidden="1">
      <c r="A1012" s="22" t="s">
        <v>2013</v>
      </c>
      <c r="B1012" s="22" t="s">
        <v>2016</v>
      </c>
      <c r="C1012" s="22" t="s">
        <v>2009</v>
      </c>
      <c r="D1012" s="22" t="s">
        <v>2017</v>
      </c>
      <c r="E1012" s="22" t="s">
        <v>60</v>
      </c>
      <c r="F1012" s="18">
        <v>4.0</v>
      </c>
      <c r="G1012" s="18">
        <v>4.0</v>
      </c>
      <c r="H1012" s="18">
        <v>4.0</v>
      </c>
      <c r="I1012" s="18">
        <v>4.0</v>
      </c>
      <c r="J1012" s="18">
        <v>0.0</v>
      </c>
      <c r="K1012" s="18">
        <v>0.0</v>
      </c>
      <c r="L1012" s="18">
        <v>0.0</v>
      </c>
      <c r="M1012" s="18">
        <v>0.0</v>
      </c>
      <c r="N1012" s="18">
        <v>0.0</v>
      </c>
      <c r="O1012" s="18">
        <v>0.0</v>
      </c>
      <c r="P1012" s="18">
        <v>0.0</v>
      </c>
      <c r="Q1012" s="18">
        <v>0.0</v>
      </c>
      <c r="R1012" s="18">
        <v>0.0</v>
      </c>
      <c r="S1012" s="18">
        <v>0.0</v>
      </c>
      <c r="T1012" s="18">
        <v>0.0</v>
      </c>
      <c r="U1012" s="18">
        <v>0.0</v>
      </c>
      <c r="V1012" s="18">
        <v>0.0</v>
      </c>
      <c r="W1012" s="18">
        <v>0.0</v>
      </c>
      <c r="X1012" s="18">
        <v>0.0</v>
      </c>
      <c r="Y1012" s="18">
        <v>0.0</v>
      </c>
      <c r="Z1012" s="18">
        <v>0.0</v>
      </c>
      <c r="AA1012" s="18">
        <v>0.0</v>
      </c>
      <c r="AB1012" s="18">
        <v>0.0</v>
      </c>
      <c r="AC1012" s="18">
        <v>0.0</v>
      </c>
      <c r="AD1012" s="18">
        <v>0.0</v>
      </c>
      <c r="AE1012" s="18">
        <v>0.0</v>
      </c>
      <c r="AF1012" s="18">
        <v>0.0</v>
      </c>
      <c r="AG1012" s="18">
        <v>0.0</v>
      </c>
      <c r="AH1012" s="18">
        <v>0.0</v>
      </c>
      <c r="AI1012" s="18">
        <v>0.0</v>
      </c>
      <c r="AJ1012" s="18">
        <v>0.0</v>
      </c>
      <c r="AK1012" s="18">
        <v>0.0</v>
      </c>
      <c r="AL1012" s="19" t="s">
        <v>58</v>
      </c>
      <c r="AM1012" s="19"/>
      <c r="AN1012" s="19"/>
      <c r="AO1012" s="19"/>
      <c r="AP1012" s="19"/>
      <c r="AQ1012" s="19"/>
    </row>
    <row r="1013" hidden="1">
      <c r="A1013" s="22" t="s">
        <v>2007</v>
      </c>
      <c r="B1013" s="22" t="s">
        <v>2018</v>
      </c>
      <c r="C1013" s="22" t="s">
        <v>2009</v>
      </c>
      <c r="D1013" s="22" t="s">
        <v>2017</v>
      </c>
      <c r="E1013" s="22" t="s">
        <v>62</v>
      </c>
      <c r="F1013" s="18">
        <v>12.0</v>
      </c>
      <c r="G1013" s="18">
        <v>12.0</v>
      </c>
      <c r="H1013" s="18">
        <v>24.0</v>
      </c>
      <c r="I1013" s="18">
        <v>24.0</v>
      </c>
      <c r="J1013" s="18">
        <v>0.0</v>
      </c>
      <c r="K1013" s="18">
        <v>0.0</v>
      </c>
      <c r="L1013" s="18">
        <v>0.0</v>
      </c>
      <c r="M1013" s="18">
        <v>0.0</v>
      </c>
      <c r="N1013" s="18">
        <v>0.0</v>
      </c>
      <c r="O1013" s="18">
        <v>0.0</v>
      </c>
      <c r="P1013" s="18">
        <v>0.0</v>
      </c>
      <c r="Q1013" s="18">
        <v>0.0</v>
      </c>
      <c r="R1013" s="18">
        <v>0.0</v>
      </c>
      <c r="S1013" s="18">
        <v>0.0</v>
      </c>
      <c r="T1013" s="18">
        <v>0.0</v>
      </c>
      <c r="U1013" s="18">
        <v>0.0</v>
      </c>
      <c r="V1013" s="18">
        <v>0.0</v>
      </c>
      <c r="W1013" s="18">
        <v>0.0</v>
      </c>
      <c r="X1013" s="18">
        <v>0.0</v>
      </c>
      <c r="Y1013" s="18">
        <v>0.0</v>
      </c>
      <c r="Z1013" s="18">
        <v>0.0</v>
      </c>
      <c r="AA1013" s="18">
        <v>0.0</v>
      </c>
      <c r="AB1013" s="18">
        <v>0.0</v>
      </c>
      <c r="AC1013" s="18">
        <v>0.0</v>
      </c>
      <c r="AD1013" s="18">
        <v>0.0</v>
      </c>
      <c r="AE1013" s="18">
        <v>0.0</v>
      </c>
      <c r="AF1013" s="18">
        <v>0.0</v>
      </c>
      <c r="AG1013" s="18">
        <v>0.0</v>
      </c>
      <c r="AH1013" s="18">
        <v>0.0</v>
      </c>
      <c r="AI1013" s="18">
        <v>0.0</v>
      </c>
      <c r="AJ1013" s="18">
        <v>0.0</v>
      </c>
      <c r="AK1013" s="18">
        <v>0.0</v>
      </c>
      <c r="AL1013" s="19" t="s">
        <v>58</v>
      </c>
      <c r="AM1013" s="19"/>
      <c r="AN1013" s="19"/>
      <c r="AO1013" s="19"/>
      <c r="AP1013" s="19"/>
      <c r="AQ1013" s="19"/>
    </row>
    <row r="1014" hidden="1">
      <c r="A1014" s="22" t="s">
        <v>857</v>
      </c>
      <c r="B1014" s="22" t="s">
        <v>877</v>
      </c>
      <c r="C1014" s="22" t="s">
        <v>851</v>
      </c>
      <c r="D1014" s="22" t="s">
        <v>878</v>
      </c>
      <c r="E1014" s="22" t="s">
        <v>75</v>
      </c>
      <c r="F1014" s="18">
        <v>1.0</v>
      </c>
      <c r="G1014" s="18">
        <v>0.0</v>
      </c>
      <c r="H1014" s="18">
        <v>58.0</v>
      </c>
      <c r="I1014" s="18">
        <v>0.0</v>
      </c>
      <c r="J1014" s="18">
        <v>0.0</v>
      </c>
      <c r="K1014" s="18">
        <v>0.0</v>
      </c>
      <c r="L1014" s="18">
        <v>0.0</v>
      </c>
      <c r="M1014" s="18">
        <v>0.0</v>
      </c>
      <c r="N1014" s="18">
        <v>0.0</v>
      </c>
      <c r="O1014" s="18">
        <v>0.0</v>
      </c>
      <c r="P1014" s="18">
        <v>0.0</v>
      </c>
      <c r="Q1014" s="18">
        <v>0.0</v>
      </c>
      <c r="R1014" s="18">
        <v>0.0</v>
      </c>
      <c r="S1014" s="18">
        <v>0.0</v>
      </c>
      <c r="T1014" s="18">
        <v>0.0</v>
      </c>
      <c r="U1014" s="18">
        <v>0.0</v>
      </c>
      <c r="V1014" s="18">
        <v>0.0</v>
      </c>
      <c r="W1014" s="18">
        <v>0.0</v>
      </c>
      <c r="X1014" s="18">
        <v>0.0</v>
      </c>
      <c r="Y1014" s="18">
        <v>0.0</v>
      </c>
      <c r="Z1014" s="18">
        <v>0.0</v>
      </c>
      <c r="AA1014" s="18">
        <v>0.0</v>
      </c>
      <c r="AB1014" s="18">
        <v>0.0</v>
      </c>
      <c r="AC1014" s="18">
        <v>0.0</v>
      </c>
      <c r="AD1014" s="18">
        <v>59.05853</v>
      </c>
      <c r="AE1014" s="18">
        <v>59.05853</v>
      </c>
      <c r="AF1014" s="18">
        <v>76.96566</v>
      </c>
      <c r="AG1014" s="18">
        <v>62.25568</v>
      </c>
      <c r="AH1014" s="18">
        <v>9.283734</v>
      </c>
      <c r="AI1014" s="18">
        <v>44.27207</v>
      </c>
      <c r="AJ1014" s="18">
        <v>47.59042</v>
      </c>
      <c r="AK1014" s="18">
        <v>35.9872</v>
      </c>
      <c r="AL1014" s="19" t="s">
        <v>58</v>
      </c>
      <c r="AM1014" s="19"/>
      <c r="AN1014" s="19"/>
      <c r="AO1014" s="19"/>
      <c r="AP1014" s="19"/>
      <c r="AQ1014" s="19"/>
    </row>
    <row r="1015" hidden="1">
      <c r="A1015" s="22" t="s">
        <v>1781</v>
      </c>
      <c r="B1015" s="22" t="s">
        <v>1800</v>
      </c>
      <c r="C1015" s="22" t="s">
        <v>1783</v>
      </c>
      <c r="D1015" s="22" t="s">
        <v>1801</v>
      </c>
      <c r="E1015" s="22" t="s">
        <v>88</v>
      </c>
      <c r="F1015" s="18">
        <v>15.0</v>
      </c>
      <c r="G1015" s="18">
        <v>0.0</v>
      </c>
      <c r="H1015" s="18">
        <v>5080.0</v>
      </c>
      <c r="I1015" s="18">
        <v>0.0</v>
      </c>
      <c r="J1015" s="18">
        <v>37.00741</v>
      </c>
      <c r="K1015" s="18">
        <v>42.02324</v>
      </c>
      <c r="L1015" s="18">
        <v>39.48026</v>
      </c>
      <c r="M1015" s="18">
        <v>26.15817</v>
      </c>
      <c r="N1015" s="18">
        <v>0.622469</v>
      </c>
      <c r="O1015" s="18">
        <v>0.588889</v>
      </c>
      <c r="P1015" s="18">
        <v>0.966402</v>
      </c>
      <c r="Q1015" s="18">
        <v>1.011832</v>
      </c>
      <c r="R1015" s="18">
        <v>2.20062</v>
      </c>
      <c r="S1015" s="18">
        <v>3.169453</v>
      </c>
      <c r="T1015" s="18">
        <v>0.966402</v>
      </c>
      <c r="U1015" s="18">
        <v>1.011832</v>
      </c>
      <c r="V1015" s="18">
        <v>1.233333</v>
      </c>
      <c r="W1015" s="18">
        <v>2.356888</v>
      </c>
      <c r="X1015" s="18">
        <v>3.169453</v>
      </c>
      <c r="Y1015" s="18">
        <v>3.232557</v>
      </c>
      <c r="Z1015" s="18">
        <v>0.167874</v>
      </c>
      <c r="AA1015" s="18">
        <v>0.514969</v>
      </c>
      <c r="AB1015" s="18">
        <v>1.023349</v>
      </c>
      <c r="AC1015" s="18">
        <v>0.843162</v>
      </c>
      <c r="AD1015" s="18">
        <v>1.968966</v>
      </c>
      <c r="AE1015" s="18">
        <v>2.20062</v>
      </c>
      <c r="AF1015" s="18">
        <v>2.909909</v>
      </c>
      <c r="AG1015" s="18">
        <v>2.817517</v>
      </c>
      <c r="AH1015" s="18">
        <v>0.122286</v>
      </c>
      <c r="AI1015" s="18">
        <v>0.72261</v>
      </c>
      <c r="AJ1015" s="18">
        <v>0.913952</v>
      </c>
      <c r="AK1015" s="18">
        <v>0.340476</v>
      </c>
      <c r="AL1015" s="19" t="s">
        <v>58</v>
      </c>
      <c r="AM1015" s="19"/>
      <c r="AN1015" s="19"/>
      <c r="AO1015" s="19"/>
      <c r="AP1015" s="19"/>
      <c r="AQ1015" s="19"/>
    </row>
    <row r="1016" hidden="1">
      <c r="A1016" s="22" t="s">
        <v>1784</v>
      </c>
      <c r="B1016" s="22" t="s">
        <v>1802</v>
      </c>
      <c r="C1016" s="22" t="s">
        <v>1783</v>
      </c>
      <c r="D1016" s="22" t="s">
        <v>1801</v>
      </c>
      <c r="E1016" s="17">
        <v>46310.0</v>
      </c>
      <c r="F1016" s="18">
        <v>36.0</v>
      </c>
      <c r="G1016" s="18">
        <v>7.0</v>
      </c>
      <c r="H1016" s="18">
        <v>4777.0</v>
      </c>
      <c r="I1016" s="18">
        <v>302.0</v>
      </c>
      <c r="J1016" s="18">
        <v>24.20029</v>
      </c>
      <c r="K1016" s="18">
        <v>23.60853</v>
      </c>
      <c r="L1016" s="18">
        <v>25.72705</v>
      </c>
      <c r="M1016" s="18">
        <v>17.74584</v>
      </c>
      <c r="N1016" s="18">
        <v>0.751671</v>
      </c>
      <c r="O1016" s="18">
        <v>0.0</v>
      </c>
      <c r="P1016" s="18">
        <v>0.0</v>
      </c>
      <c r="Q1016" s="18">
        <v>0.066667</v>
      </c>
      <c r="R1016" s="18">
        <v>0.4</v>
      </c>
      <c r="S1016" s="18">
        <v>0.666667</v>
      </c>
      <c r="T1016" s="18">
        <v>0.076923</v>
      </c>
      <c r="U1016" s="18">
        <v>0.1</v>
      </c>
      <c r="V1016" s="18">
        <v>0.37193</v>
      </c>
      <c r="W1016" s="18">
        <v>0.47381</v>
      </c>
      <c r="X1016" s="18">
        <v>1.140476</v>
      </c>
      <c r="Y1016" s="18">
        <v>0.843162</v>
      </c>
      <c r="Z1016" s="18">
        <v>0.167874</v>
      </c>
      <c r="AA1016" s="18">
        <v>0.514969</v>
      </c>
      <c r="AB1016" s="18">
        <v>1.023349</v>
      </c>
      <c r="AC1016" s="18">
        <v>0.843162</v>
      </c>
      <c r="AD1016" s="18">
        <v>0.37193</v>
      </c>
      <c r="AE1016" s="18">
        <v>0.47381</v>
      </c>
      <c r="AF1016" s="18">
        <v>1.258657</v>
      </c>
      <c r="AG1016" s="18">
        <v>0.340476</v>
      </c>
      <c r="AH1016" s="18">
        <v>0.122286</v>
      </c>
      <c r="AI1016" s="18">
        <v>0.72261</v>
      </c>
      <c r="AJ1016" s="18">
        <v>0.913952</v>
      </c>
      <c r="AK1016" s="18">
        <v>0.340476</v>
      </c>
      <c r="AL1016" s="19" t="s">
        <v>58</v>
      </c>
      <c r="AM1016" s="19"/>
      <c r="AN1016" s="19"/>
      <c r="AO1016" s="19"/>
      <c r="AP1016" s="19"/>
      <c r="AQ1016" s="19"/>
    </row>
    <row r="1017" hidden="1">
      <c r="A1017" s="22" t="s">
        <v>1793</v>
      </c>
      <c r="B1017" s="22" t="s">
        <v>1803</v>
      </c>
      <c r="C1017" s="22" t="s">
        <v>1783</v>
      </c>
      <c r="D1017" s="22" t="s">
        <v>1801</v>
      </c>
      <c r="E1017" s="22" t="s">
        <v>72</v>
      </c>
      <c r="F1017" s="18">
        <v>14.0</v>
      </c>
      <c r="G1017" s="18">
        <v>2.0</v>
      </c>
      <c r="H1017" s="18">
        <v>2433.0</v>
      </c>
      <c r="I1017" s="18">
        <v>34.0</v>
      </c>
      <c r="J1017" s="18">
        <v>15.70702</v>
      </c>
      <c r="K1017" s="18">
        <v>15.64899</v>
      </c>
      <c r="L1017" s="18">
        <v>16.59067</v>
      </c>
      <c r="M1017" s="18">
        <v>14.32835</v>
      </c>
      <c r="N1017" s="18">
        <v>0.915609</v>
      </c>
      <c r="O1017" s="18">
        <v>0.0</v>
      </c>
      <c r="P1017" s="18">
        <v>0.0</v>
      </c>
      <c r="Q1017" s="18">
        <v>0.066667</v>
      </c>
      <c r="R1017" s="18">
        <v>0.337037</v>
      </c>
      <c r="S1017" s="18">
        <v>0.716931</v>
      </c>
      <c r="T1017" s="18">
        <v>0.066667</v>
      </c>
      <c r="U1017" s="18">
        <v>0.2</v>
      </c>
      <c r="V1017" s="18">
        <v>0.2</v>
      </c>
      <c r="W1017" s="18">
        <v>0.716931</v>
      </c>
      <c r="X1017" s="18">
        <v>5.505312</v>
      </c>
      <c r="Y1017" s="18">
        <v>1.956123</v>
      </c>
      <c r="Z1017" s="18">
        <v>0.167874</v>
      </c>
      <c r="AA1017" s="18">
        <v>0.514969</v>
      </c>
      <c r="AB1017" s="18">
        <v>1.023349</v>
      </c>
      <c r="AC1017" s="18">
        <v>0.843162</v>
      </c>
      <c r="AD1017" s="18">
        <v>0.4</v>
      </c>
      <c r="AE1017" s="18">
        <v>1.512981</v>
      </c>
      <c r="AF1017" s="18">
        <v>2.191142</v>
      </c>
      <c r="AG1017" s="18">
        <v>3.416873</v>
      </c>
      <c r="AH1017" s="18">
        <v>0.122286</v>
      </c>
      <c r="AI1017" s="18">
        <v>0.72261</v>
      </c>
      <c r="AJ1017" s="18">
        <v>0.913952</v>
      </c>
      <c r="AK1017" s="18">
        <v>0.340476</v>
      </c>
      <c r="AL1017" s="19" t="s">
        <v>58</v>
      </c>
      <c r="AM1017" s="19"/>
      <c r="AN1017" s="19"/>
      <c r="AO1017" s="19"/>
      <c r="AP1017" s="19"/>
      <c r="AQ1017" s="19"/>
    </row>
    <row r="1018" hidden="1">
      <c r="A1018" s="22" t="s">
        <v>1795</v>
      </c>
      <c r="B1018" s="22" t="s">
        <v>1804</v>
      </c>
      <c r="C1018" s="22" t="s">
        <v>1783</v>
      </c>
      <c r="D1018" s="22" t="s">
        <v>1801</v>
      </c>
      <c r="E1018" s="22" t="s">
        <v>75</v>
      </c>
      <c r="F1018" s="18">
        <v>14.0</v>
      </c>
      <c r="G1018" s="18">
        <v>2.0</v>
      </c>
      <c r="H1018" s="18">
        <v>1817.0</v>
      </c>
      <c r="I1018" s="18">
        <v>10.0</v>
      </c>
      <c r="J1018" s="18">
        <v>1.571429</v>
      </c>
      <c r="K1018" s="18">
        <v>2.124791</v>
      </c>
      <c r="L1018" s="18">
        <v>3.205881</v>
      </c>
      <c r="M1018" s="18">
        <v>1.446604</v>
      </c>
      <c r="N1018" s="18">
        <v>0.680822</v>
      </c>
      <c r="O1018" s="18">
        <v>0.0</v>
      </c>
      <c r="P1018" s="18">
        <v>0.033333</v>
      </c>
      <c r="Q1018" s="18">
        <v>0.041667</v>
      </c>
      <c r="R1018" s="18">
        <v>0.133333</v>
      </c>
      <c r="S1018" s="18">
        <v>0.240741</v>
      </c>
      <c r="T1018" s="18">
        <v>0.033333</v>
      </c>
      <c r="U1018" s="18">
        <v>0.041667</v>
      </c>
      <c r="V1018" s="18">
        <v>0.058824</v>
      </c>
      <c r="W1018" s="18">
        <v>0.17029</v>
      </c>
      <c r="X1018" s="18">
        <v>0.240741</v>
      </c>
      <c r="Y1018" s="18">
        <v>0.212479</v>
      </c>
      <c r="Z1018" s="18">
        <v>0.167874</v>
      </c>
      <c r="AA1018" s="18">
        <v>0.514969</v>
      </c>
      <c r="AB1018" s="18">
        <v>1.023349</v>
      </c>
      <c r="AC1018" s="18">
        <v>0.843162</v>
      </c>
      <c r="AD1018" s="18">
        <v>0.542857</v>
      </c>
      <c r="AE1018" s="18">
        <v>0.966667</v>
      </c>
      <c r="AF1018" s="18">
        <v>1.112057</v>
      </c>
      <c r="AG1018" s="18">
        <v>0.542857</v>
      </c>
      <c r="AH1018" s="18">
        <v>0.122286</v>
      </c>
      <c r="AI1018" s="18">
        <v>0.72261</v>
      </c>
      <c r="AJ1018" s="18">
        <v>0.913952</v>
      </c>
      <c r="AK1018" s="18">
        <v>0.340476</v>
      </c>
      <c r="AL1018" s="19" t="s">
        <v>58</v>
      </c>
      <c r="AM1018" s="19"/>
      <c r="AN1018" s="19"/>
      <c r="AO1018" s="19"/>
      <c r="AP1018" s="19"/>
      <c r="AQ1018" s="19"/>
    </row>
    <row r="1019" hidden="1">
      <c r="A1019" s="22" t="s">
        <v>1786</v>
      </c>
      <c r="B1019" s="22" t="s">
        <v>1805</v>
      </c>
      <c r="C1019" s="22" t="s">
        <v>1783</v>
      </c>
      <c r="D1019" s="22" t="s">
        <v>1801</v>
      </c>
      <c r="E1019" s="22" t="s">
        <v>60</v>
      </c>
      <c r="F1019" s="18">
        <v>49.0</v>
      </c>
      <c r="G1019" s="18">
        <v>21.0</v>
      </c>
      <c r="H1019" s="18">
        <v>3974.0</v>
      </c>
      <c r="I1019" s="18">
        <v>733.0</v>
      </c>
      <c r="J1019" s="18">
        <v>2.914286</v>
      </c>
      <c r="K1019" s="18">
        <v>2.799193</v>
      </c>
      <c r="L1019" s="18">
        <v>3.958839</v>
      </c>
      <c r="M1019" s="18">
        <v>1.733096</v>
      </c>
      <c r="N1019" s="18">
        <v>0.619141</v>
      </c>
      <c r="O1019" s="18">
        <v>0.0</v>
      </c>
      <c r="P1019" s="18">
        <v>0.0</v>
      </c>
      <c r="Q1019" s="18">
        <v>0.0</v>
      </c>
      <c r="R1019" s="18">
        <v>0.066667</v>
      </c>
      <c r="S1019" s="18">
        <v>0.166667</v>
      </c>
      <c r="T1019" s="18">
        <v>0.041667</v>
      </c>
      <c r="U1019" s="18">
        <v>0.041667</v>
      </c>
      <c r="V1019" s="18">
        <v>0.066667</v>
      </c>
      <c r="W1019" s="18">
        <v>0.155952</v>
      </c>
      <c r="X1019" s="18">
        <v>0.235714</v>
      </c>
      <c r="Y1019" s="18">
        <v>0.121704</v>
      </c>
      <c r="Z1019" s="18">
        <v>0.167874</v>
      </c>
      <c r="AA1019" s="18">
        <v>0.514969</v>
      </c>
      <c r="AB1019" s="18">
        <v>1.023349</v>
      </c>
      <c r="AC1019" s="18">
        <v>0.843162</v>
      </c>
      <c r="AD1019" s="18">
        <v>0.155952</v>
      </c>
      <c r="AE1019" s="18">
        <v>0.3</v>
      </c>
      <c r="AF1019" s="18">
        <v>0.474734</v>
      </c>
      <c r="AG1019" s="18">
        <v>0.0</v>
      </c>
      <c r="AH1019" s="18">
        <v>0.122286</v>
      </c>
      <c r="AI1019" s="18">
        <v>0.72261</v>
      </c>
      <c r="AJ1019" s="18">
        <v>0.913952</v>
      </c>
      <c r="AK1019" s="18">
        <v>0.340476</v>
      </c>
      <c r="AL1019" s="19" t="s">
        <v>58</v>
      </c>
      <c r="AM1019" s="19"/>
      <c r="AN1019" s="19"/>
      <c r="AO1019" s="19"/>
      <c r="AP1019" s="19"/>
      <c r="AQ1019" s="19"/>
    </row>
    <row r="1020" hidden="1">
      <c r="A1020" s="22" t="s">
        <v>1788</v>
      </c>
      <c r="B1020" s="22" t="s">
        <v>1806</v>
      </c>
      <c r="C1020" s="22" t="s">
        <v>1783</v>
      </c>
      <c r="D1020" s="22" t="s">
        <v>1801</v>
      </c>
      <c r="E1020" s="20">
        <v>46300.0</v>
      </c>
      <c r="F1020" s="18">
        <v>35.0</v>
      </c>
      <c r="G1020" s="18">
        <v>4.0</v>
      </c>
      <c r="H1020" s="18">
        <v>7319.0</v>
      </c>
      <c r="I1020" s="18">
        <v>29.0</v>
      </c>
      <c r="J1020" s="18">
        <v>45.86458</v>
      </c>
      <c r="K1020" s="18">
        <v>41.71388</v>
      </c>
      <c r="L1020" s="18">
        <v>43.3639</v>
      </c>
      <c r="M1020" s="18">
        <v>26.09313</v>
      </c>
      <c r="N1020" s="18">
        <v>0.625526</v>
      </c>
      <c r="O1020" s="18">
        <v>0.1</v>
      </c>
      <c r="P1020" s="18">
        <v>0.289524</v>
      </c>
      <c r="Q1020" s="18">
        <v>0.466667</v>
      </c>
      <c r="R1020" s="18">
        <v>1.007407</v>
      </c>
      <c r="S1020" s="18">
        <v>1.647838</v>
      </c>
      <c r="T1020" s="18">
        <v>0.1</v>
      </c>
      <c r="U1020" s="18">
        <v>0.289524</v>
      </c>
      <c r="V1020" s="18">
        <v>0.466667</v>
      </c>
      <c r="W1020" s="18">
        <v>1.007407</v>
      </c>
      <c r="X1020" s="18">
        <v>1.647838</v>
      </c>
      <c r="Y1020" s="18">
        <v>1.668555</v>
      </c>
      <c r="Z1020" s="18">
        <v>0.167874</v>
      </c>
      <c r="AA1020" s="18">
        <v>0.514969</v>
      </c>
      <c r="AB1020" s="18">
        <v>1.023349</v>
      </c>
      <c r="AC1020" s="18">
        <v>0.843162</v>
      </c>
      <c r="AD1020" s="18">
        <v>0.638914</v>
      </c>
      <c r="AE1020" s="18">
        <v>0.697306</v>
      </c>
      <c r="AF1020" s="18">
        <v>1.084359</v>
      </c>
      <c r="AG1020" s="18">
        <v>0.861329</v>
      </c>
      <c r="AH1020" s="18">
        <v>0.122286</v>
      </c>
      <c r="AI1020" s="18">
        <v>0.72261</v>
      </c>
      <c r="AJ1020" s="18">
        <v>0.913952</v>
      </c>
      <c r="AK1020" s="18">
        <v>0.340476</v>
      </c>
      <c r="AL1020" s="19" t="s">
        <v>58</v>
      </c>
      <c r="AM1020" s="19"/>
      <c r="AN1020" s="19"/>
      <c r="AO1020" s="19"/>
      <c r="AP1020" s="19"/>
      <c r="AQ1020" s="19"/>
    </row>
    <row r="1021" hidden="1">
      <c r="A1021" s="22" t="s">
        <v>1790</v>
      </c>
      <c r="B1021" s="22" t="s">
        <v>1807</v>
      </c>
      <c r="C1021" s="22" t="s">
        <v>1783</v>
      </c>
      <c r="D1021" s="22" t="s">
        <v>1801</v>
      </c>
      <c r="E1021" s="22" t="s">
        <v>62</v>
      </c>
      <c r="F1021" s="18">
        <v>17.0</v>
      </c>
      <c r="G1021" s="18">
        <v>17.0</v>
      </c>
      <c r="H1021" s="18">
        <v>950.0</v>
      </c>
      <c r="I1021" s="18">
        <v>950.0</v>
      </c>
      <c r="J1021" s="18">
        <v>0.0</v>
      </c>
      <c r="K1021" s="18">
        <v>0.0</v>
      </c>
      <c r="L1021" s="18">
        <v>0.0</v>
      </c>
      <c r="M1021" s="18">
        <v>0.0</v>
      </c>
      <c r="N1021" s="18">
        <v>0.0</v>
      </c>
      <c r="O1021" s="18">
        <v>0.0</v>
      </c>
      <c r="P1021" s="18">
        <v>0.0</v>
      </c>
      <c r="Q1021" s="18">
        <v>0.0</v>
      </c>
      <c r="R1021" s="18">
        <v>0.0</v>
      </c>
      <c r="S1021" s="18">
        <v>0.0</v>
      </c>
      <c r="T1021" s="18">
        <v>0.0</v>
      </c>
      <c r="U1021" s="18">
        <v>0.0</v>
      </c>
      <c r="V1021" s="18">
        <v>0.0</v>
      </c>
      <c r="W1021" s="18">
        <v>0.0</v>
      </c>
      <c r="X1021" s="18">
        <v>0.0</v>
      </c>
      <c r="Y1021" s="18">
        <v>0.0</v>
      </c>
      <c r="Z1021" s="18">
        <v>0.167874</v>
      </c>
      <c r="AA1021" s="18">
        <v>0.514969</v>
      </c>
      <c r="AB1021" s="18">
        <v>1.023349</v>
      </c>
      <c r="AC1021" s="18">
        <v>0.843162</v>
      </c>
      <c r="AD1021" s="18">
        <v>0.0</v>
      </c>
      <c r="AE1021" s="18">
        <v>0.0</v>
      </c>
      <c r="AF1021" s="18">
        <v>0.0</v>
      </c>
      <c r="AG1021" s="18">
        <v>0.0</v>
      </c>
      <c r="AH1021" s="18">
        <v>0.122286</v>
      </c>
      <c r="AI1021" s="18">
        <v>0.72261</v>
      </c>
      <c r="AJ1021" s="18">
        <v>0.913952</v>
      </c>
      <c r="AK1021" s="18">
        <v>0.340476</v>
      </c>
      <c r="AL1021" s="19" t="s">
        <v>58</v>
      </c>
      <c r="AM1021" s="19"/>
      <c r="AN1021" s="19"/>
      <c r="AO1021" s="19"/>
      <c r="AP1021" s="19"/>
      <c r="AQ1021" s="19"/>
    </row>
    <row r="1022" hidden="1">
      <c r="A1022" s="22" t="s">
        <v>893</v>
      </c>
      <c r="B1022" s="22" t="s">
        <v>943</v>
      </c>
      <c r="C1022" s="22" t="s">
        <v>888</v>
      </c>
      <c r="D1022" s="22" t="s">
        <v>944</v>
      </c>
      <c r="E1022" s="17">
        <v>46310.0</v>
      </c>
      <c r="F1022" s="18">
        <v>0.0</v>
      </c>
      <c r="G1022" s="18">
        <v>0.0</v>
      </c>
      <c r="H1022" s="18">
        <v>0.0</v>
      </c>
      <c r="I1022" s="18">
        <v>0.0</v>
      </c>
      <c r="J1022" s="18">
        <v>0.5</v>
      </c>
      <c r="K1022" s="18">
        <v>0.5</v>
      </c>
      <c r="L1022" s="18">
        <v>0.5</v>
      </c>
      <c r="M1022" s="18">
        <v>0.5</v>
      </c>
      <c r="N1022" s="18">
        <v>1.0</v>
      </c>
      <c r="O1022" s="18">
        <v>0.5</v>
      </c>
      <c r="P1022" s="18">
        <v>0.5</v>
      </c>
      <c r="Q1022" s="18">
        <v>0.5</v>
      </c>
      <c r="R1022" s="18">
        <v>0.5</v>
      </c>
      <c r="S1022" s="18">
        <v>0.5</v>
      </c>
      <c r="T1022" s="18">
        <v>0.5</v>
      </c>
      <c r="U1022" s="18">
        <v>0.5</v>
      </c>
      <c r="V1022" s="18">
        <v>0.5</v>
      </c>
      <c r="W1022" s="18">
        <v>0.5</v>
      </c>
      <c r="X1022" s="18">
        <v>0.5</v>
      </c>
      <c r="Y1022" s="18">
        <v>0.5</v>
      </c>
      <c r="Z1022" s="18">
        <v>1.335744</v>
      </c>
      <c r="AA1022" s="18">
        <v>6.323903</v>
      </c>
      <c r="AB1022" s="18">
        <v>4.331444</v>
      </c>
      <c r="AC1022" s="18">
        <v>4.541394</v>
      </c>
      <c r="AD1022" s="18">
        <v>9.154758</v>
      </c>
      <c r="AE1022" s="18">
        <v>10.54094</v>
      </c>
      <c r="AF1022" s="18">
        <v>9.544453</v>
      </c>
      <c r="AG1022" s="18">
        <v>7.485815</v>
      </c>
      <c r="AH1022" s="18">
        <v>1.737923</v>
      </c>
      <c r="AI1022" s="18">
        <v>5.658116</v>
      </c>
      <c r="AJ1022" s="18">
        <v>5.94056</v>
      </c>
      <c r="AK1022" s="18">
        <v>3.962002</v>
      </c>
      <c r="AL1022" s="19" t="s">
        <v>58</v>
      </c>
      <c r="AM1022" s="19"/>
      <c r="AN1022" s="19"/>
      <c r="AO1022" s="19"/>
      <c r="AP1022" s="19"/>
      <c r="AQ1022" s="19"/>
    </row>
    <row r="1023" hidden="1">
      <c r="A1023" s="22" t="s">
        <v>895</v>
      </c>
      <c r="B1023" s="22" t="s">
        <v>945</v>
      </c>
      <c r="C1023" s="22" t="s">
        <v>888</v>
      </c>
      <c r="D1023" s="22" t="s">
        <v>944</v>
      </c>
      <c r="E1023" s="22" t="s">
        <v>72</v>
      </c>
      <c r="F1023" s="18">
        <v>1.0</v>
      </c>
      <c r="G1023" s="18">
        <v>0.0</v>
      </c>
      <c r="H1023" s="18">
        <v>554.0</v>
      </c>
      <c r="I1023" s="18">
        <v>0.0</v>
      </c>
      <c r="J1023" s="18">
        <v>9.989011</v>
      </c>
      <c r="K1023" s="18">
        <v>10.15426</v>
      </c>
      <c r="L1023" s="18">
        <v>8.882266</v>
      </c>
      <c r="M1023" s="18">
        <v>10.15426</v>
      </c>
      <c r="N1023" s="18">
        <v>1.0</v>
      </c>
      <c r="O1023" s="18">
        <v>10.15426</v>
      </c>
      <c r="P1023" s="18">
        <v>10.15426</v>
      </c>
      <c r="Q1023" s="18">
        <v>10.15426</v>
      </c>
      <c r="R1023" s="18">
        <v>10.15426</v>
      </c>
      <c r="S1023" s="18">
        <v>10.15426</v>
      </c>
      <c r="T1023" s="18">
        <v>10.15426</v>
      </c>
      <c r="U1023" s="18">
        <v>10.15426</v>
      </c>
      <c r="V1023" s="18">
        <v>10.15426</v>
      </c>
      <c r="W1023" s="18">
        <v>10.15426</v>
      </c>
      <c r="X1023" s="18">
        <v>10.15426</v>
      </c>
      <c r="Y1023" s="18">
        <v>10.15426</v>
      </c>
      <c r="Z1023" s="18">
        <v>1.335744</v>
      </c>
      <c r="AA1023" s="18">
        <v>6.323903</v>
      </c>
      <c r="AB1023" s="18">
        <v>4.331444</v>
      </c>
      <c r="AC1023" s="18">
        <v>4.541394</v>
      </c>
      <c r="AD1023" s="18">
        <v>4.3807</v>
      </c>
      <c r="AE1023" s="18">
        <v>4.802274</v>
      </c>
      <c r="AF1023" s="18">
        <v>8.807742</v>
      </c>
      <c r="AG1023" s="18">
        <v>5.437256</v>
      </c>
      <c r="AH1023" s="18">
        <v>1.737923</v>
      </c>
      <c r="AI1023" s="18">
        <v>5.658116</v>
      </c>
      <c r="AJ1023" s="18">
        <v>5.94056</v>
      </c>
      <c r="AK1023" s="18">
        <v>3.962002</v>
      </c>
      <c r="AL1023" s="19" t="s">
        <v>58</v>
      </c>
      <c r="AM1023" s="19"/>
      <c r="AN1023" s="19"/>
      <c r="AO1023" s="19"/>
      <c r="AP1023" s="19"/>
      <c r="AQ1023" s="19"/>
    </row>
    <row r="1024" hidden="1">
      <c r="A1024" s="22" t="s">
        <v>897</v>
      </c>
      <c r="B1024" s="22" t="s">
        <v>946</v>
      </c>
      <c r="C1024" s="22" t="s">
        <v>888</v>
      </c>
      <c r="D1024" s="22" t="s">
        <v>944</v>
      </c>
      <c r="E1024" s="22" t="s">
        <v>75</v>
      </c>
      <c r="F1024" s="18">
        <v>4.0</v>
      </c>
      <c r="G1024" s="18">
        <v>0.0</v>
      </c>
      <c r="H1024" s="18">
        <v>3086.0</v>
      </c>
      <c r="I1024" s="18">
        <v>0.0</v>
      </c>
      <c r="J1024" s="18">
        <v>43.86487</v>
      </c>
      <c r="K1024" s="18">
        <v>44.60475</v>
      </c>
      <c r="L1024" s="18">
        <v>49.23809</v>
      </c>
      <c r="M1024" s="18">
        <v>32.08198</v>
      </c>
      <c r="N1024" s="18">
        <v>0.71925</v>
      </c>
      <c r="O1024" s="18">
        <v>3.400842</v>
      </c>
      <c r="P1024" s="18">
        <v>3.400842</v>
      </c>
      <c r="Q1024" s="18">
        <v>3.400842</v>
      </c>
      <c r="R1024" s="18">
        <v>9.121927</v>
      </c>
      <c r="S1024" s="18">
        <v>32.08198</v>
      </c>
      <c r="T1024" s="18">
        <v>3.400842</v>
      </c>
      <c r="U1024" s="18">
        <v>3.400842</v>
      </c>
      <c r="V1024" s="18">
        <v>3.400842</v>
      </c>
      <c r="W1024" s="18">
        <v>9.121927</v>
      </c>
      <c r="X1024" s="18">
        <v>32.08198</v>
      </c>
      <c r="Y1024" s="18">
        <v>14.86825</v>
      </c>
      <c r="Z1024" s="18">
        <v>1.335744</v>
      </c>
      <c r="AA1024" s="18">
        <v>6.323903</v>
      </c>
      <c r="AB1024" s="18">
        <v>4.331444</v>
      </c>
      <c r="AC1024" s="18">
        <v>4.541394</v>
      </c>
      <c r="AD1024" s="18">
        <v>3.718719</v>
      </c>
      <c r="AE1024" s="18">
        <v>4.26358</v>
      </c>
      <c r="AF1024" s="18">
        <v>8.713984</v>
      </c>
      <c r="AG1024" s="18">
        <v>8.501264</v>
      </c>
      <c r="AH1024" s="18">
        <v>1.737923</v>
      </c>
      <c r="AI1024" s="18">
        <v>5.658116</v>
      </c>
      <c r="AJ1024" s="18">
        <v>5.94056</v>
      </c>
      <c r="AK1024" s="18">
        <v>3.962002</v>
      </c>
      <c r="AL1024" s="19" t="s">
        <v>58</v>
      </c>
      <c r="AM1024" s="19"/>
      <c r="AN1024" s="19"/>
      <c r="AO1024" s="19"/>
      <c r="AP1024" s="19"/>
      <c r="AQ1024" s="19"/>
    </row>
    <row r="1025" hidden="1">
      <c r="A1025" s="22" t="s">
        <v>899</v>
      </c>
      <c r="B1025" s="22" t="s">
        <v>947</v>
      </c>
      <c r="C1025" s="22" t="s">
        <v>888</v>
      </c>
      <c r="D1025" s="22" t="s">
        <v>944</v>
      </c>
      <c r="E1025" s="22" t="s">
        <v>60</v>
      </c>
      <c r="F1025" s="18">
        <v>7.0</v>
      </c>
      <c r="G1025" s="18">
        <v>1.0</v>
      </c>
      <c r="H1025" s="18">
        <v>1922.0</v>
      </c>
      <c r="I1025" s="18">
        <v>2.0</v>
      </c>
      <c r="J1025" s="18">
        <v>22.89537</v>
      </c>
      <c r="K1025" s="18">
        <v>22.70697</v>
      </c>
      <c r="L1025" s="18">
        <v>23.00007</v>
      </c>
      <c r="M1025" s="18">
        <v>7.125597</v>
      </c>
      <c r="N1025" s="18">
        <v>0.313807</v>
      </c>
      <c r="O1025" s="18">
        <v>1.335744</v>
      </c>
      <c r="P1025" s="18">
        <v>2.514003</v>
      </c>
      <c r="Q1025" s="18">
        <v>2.514003</v>
      </c>
      <c r="R1025" s="18">
        <v>5.407724</v>
      </c>
      <c r="S1025" s="18">
        <v>6.323903</v>
      </c>
      <c r="T1025" s="18">
        <v>1.335744</v>
      </c>
      <c r="U1025" s="18">
        <v>2.514003</v>
      </c>
      <c r="V1025" s="18">
        <v>2.514003</v>
      </c>
      <c r="W1025" s="18">
        <v>5.407724</v>
      </c>
      <c r="X1025" s="18">
        <v>6.323903</v>
      </c>
      <c r="Y1025" s="18">
        <v>4.541394</v>
      </c>
      <c r="Z1025" s="18">
        <v>1.335744</v>
      </c>
      <c r="AA1025" s="18">
        <v>6.323903</v>
      </c>
      <c r="AB1025" s="18">
        <v>4.331444</v>
      </c>
      <c r="AC1025" s="18">
        <v>4.541394</v>
      </c>
      <c r="AD1025" s="18">
        <v>3.016419</v>
      </c>
      <c r="AE1025" s="18">
        <v>3.174701</v>
      </c>
      <c r="AF1025" s="18">
        <v>4.012539</v>
      </c>
      <c r="AG1025" s="18">
        <v>3.72568</v>
      </c>
      <c r="AH1025" s="18">
        <v>1.737923</v>
      </c>
      <c r="AI1025" s="18">
        <v>5.658116</v>
      </c>
      <c r="AJ1025" s="18">
        <v>5.94056</v>
      </c>
      <c r="AK1025" s="18">
        <v>3.962002</v>
      </c>
      <c r="AL1025" s="19" t="s">
        <v>58</v>
      </c>
      <c r="AM1025" s="19"/>
      <c r="AN1025" s="19"/>
      <c r="AO1025" s="19"/>
      <c r="AP1025" s="19"/>
      <c r="AQ1025" s="19"/>
    </row>
    <row r="1026" hidden="1">
      <c r="A1026" s="22" t="s">
        <v>901</v>
      </c>
      <c r="B1026" s="22" t="s">
        <v>948</v>
      </c>
      <c r="C1026" s="22" t="s">
        <v>888</v>
      </c>
      <c r="D1026" s="22" t="s">
        <v>944</v>
      </c>
      <c r="E1026" s="20">
        <v>46300.0</v>
      </c>
      <c r="F1026" s="18">
        <v>0.0</v>
      </c>
      <c r="G1026" s="18">
        <v>0.0</v>
      </c>
      <c r="H1026" s="18">
        <v>0.0</v>
      </c>
      <c r="I1026" s="18">
        <v>0.0</v>
      </c>
      <c r="J1026" s="18">
        <v>0.0</v>
      </c>
      <c r="K1026" s="18">
        <v>0.0</v>
      </c>
      <c r="L1026" s="18">
        <v>0.0</v>
      </c>
      <c r="M1026" s="18">
        <v>0.0</v>
      </c>
      <c r="N1026" s="18">
        <v>0.0</v>
      </c>
      <c r="O1026" s="18">
        <v>0.0</v>
      </c>
      <c r="P1026" s="18">
        <v>0.0</v>
      </c>
      <c r="Q1026" s="18">
        <v>0.0</v>
      </c>
      <c r="R1026" s="18">
        <v>0.0</v>
      </c>
      <c r="S1026" s="18">
        <v>0.0</v>
      </c>
      <c r="T1026" s="18">
        <v>0.0</v>
      </c>
      <c r="U1026" s="18">
        <v>0.0</v>
      </c>
      <c r="V1026" s="18">
        <v>0.0</v>
      </c>
      <c r="W1026" s="18">
        <v>0.0</v>
      </c>
      <c r="X1026" s="18">
        <v>0.0</v>
      </c>
      <c r="Y1026" s="18">
        <v>0.0</v>
      </c>
      <c r="Z1026" s="18">
        <v>1.335744</v>
      </c>
      <c r="AA1026" s="18">
        <v>6.323903</v>
      </c>
      <c r="AB1026" s="18">
        <v>4.331444</v>
      </c>
      <c r="AC1026" s="18">
        <v>4.541394</v>
      </c>
      <c r="AD1026" s="18">
        <v>6.712877</v>
      </c>
      <c r="AE1026" s="18">
        <v>17.19081</v>
      </c>
      <c r="AF1026" s="18">
        <v>12.45708</v>
      </c>
      <c r="AG1026" s="18">
        <v>11.04455</v>
      </c>
      <c r="AH1026" s="18">
        <v>1.737923</v>
      </c>
      <c r="AI1026" s="18">
        <v>5.658116</v>
      </c>
      <c r="AJ1026" s="18">
        <v>5.94056</v>
      </c>
      <c r="AK1026" s="18">
        <v>3.962002</v>
      </c>
      <c r="AL1026" s="19" t="s">
        <v>58</v>
      </c>
      <c r="AM1026" s="19"/>
      <c r="AN1026" s="19"/>
      <c r="AO1026" s="19"/>
      <c r="AP1026" s="19"/>
      <c r="AQ1026" s="19"/>
    </row>
    <row r="1027" hidden="1">
      <c r="A1027" s="22" t="s">
        <v>886</v>
      </c>
      <c r="B1027" s="22" t="s">
        <v>949</v>
      </c>
      <c r="C1027" s="22" t="s">
        <v>888</v>
      </c>
      <c r="D1027" s="22" t="s">
        <v>944</v>
      </c>
      <c r="E1027" s="22" t="s">
        <v>62</v>
      </c>
      <c r="F1027" s="18">
        <v>0.0</v>
      </c>
      <c r="G1027" s="18">
        <v>0.0</v>
      </c>
      <c r="H1027" s="18">
        <v>0.0</v>
      </c>
      <c r="I1027" s="18">
        <v>0.0</v>
      </c>
      <c r="J1027" s="18">
        <v>0.0</v>
      </c>
      <c r="K1027" s="18">
        <v>0.0</v>
      </c>
      <c r="L1027" s="18">
        <v>0.0</v>
      </c>
      <c r="M1027" s="18">
        <v>0.0</v>
      </c>
      <c r="N1027" s="18">
        <v>0.0</v>
      </c>
      <c r="O1027" s="18">
        <v>0.0</v>
      </c>
      <c r="P1027" s="18">
        <v>0.0</v>
      </c>
      <c r="Q1027" s="18">
        <v>0.0</v>
      </c>
      <c r="R1027" s="18">
        <v>0.0</v>
      </c>
      <c r="S1027" s="18">
        <v>0.0</v>
      </c>
      <c r="T1027" s="18">
        <v>0.0</v>
      </c>
      <c r="U1027" s="18">
        <v>0.0</v>
      </c>
      <c r="V1027" s="18">
        <v>0.0</v>
      </c>
      <c r="W1027" s="18">
        <v>0.0</v>
      </c>
      <c r="X1027" s="18">
        <v>0.0</v>
      </c>
      <c r="Y1027" s="18">
        <v>0.0</v>
      </c>
      <c r="Z1027" s="18">
        <v>1.335744</v>
      </c>
      <c r="AA1027" s="18">
        <v>6.323903</v>
      </c>
      <c r="AB1027" s="18">
        <v>4.331444</v>
      </c>
      <c r="AC1027" s="18">
        <v>4.541394</v>
      </c>
      <c r="AD1027" s="18">
        <v>0.0</v>
      </c>
      <c r="AE1027" s="18">
        <v>0.0</v>
      </c>
      <c r="AF1027" s="18">
        <v>0.0</v>
      </c>
      <c r="AG1027" s="18">
        <v>0.0</v>
      </c>
      <c r="AH1027" s="18">
        <v>1.737923</v>
      </c>
      <c r="AI1027" s="18">
        <v>5.658116</v>
      </c>
      <c r="AJ1027" s="18">
        <v>5.94056</v>
      </c>
      <c r="AK1027" s="18">
        <v>3.962002</v>
      </c>
      <c r="AL1027" s="19" t="s">
        <v>58</v>
      </c>
      <c r="AM1027" s="19"/>
      <c r="AN1027" s="19"/>
      <c r="AO1027" s="19"/>
      <c r="AP1027" s="19"/>
      <c r="AQ1027" s="19"/>
    </row>
    <row r="1028" hidden="1">
      <c r="A1028" s="22" t="s">
        <v>853</v>
      </c>
      <c r="B1028" s="22" t="s">
        <v>880</v>
      </c>
      <c r="C1028" s="22" t="s">
        <v>851</v>
      </c>
      <c r="D1028" s="22" t="s">
        <v>881</v>
      </c>
      <c r="E1028" s="17">
        <v>46310.0</v>
      </c>
      <c r="F1028" s="18">
        <v>3.0</v>
      </c>
      <c r="G1028" s="18">
        <v>0.0</v>
      </c>
      <c r="H1028" s="18">
        <v>205.0</v>
      </c>
      <c r="I1028" s="18">
        <v>0.0</v>
      </c>
      <c r="J1028" s="18">
        <v>24.75982</v>
      </c>
      <c r="K1028" s="18">
        <v>21.39967</v>
      </c>
      <c r="L1028" s="18">
        <v>20.02882</v>
      </c>
      <c r="M1028" s="18">
        <v>21.39967</v>
      </c>
      <c r="N1028" s="18">
        <v>1.0</v>
      </c>
      <c r="O1028" s="18">
        <v>21.39967</v>
      </c>
      <c r="P1028" s="18">
        <v>21.39967</v>
      </c>
      <c r="Q1028" s="18">
        <v>21.39967</v>
      </c>
      <c r="R1028" s="18">
        <v>21.39967</v>
      </c>
      <c r="S1028" s="18">
        <v>21.39967</v>
      </c>
      <c r="T1028" s="18">
        <v>21.39967</v>
      </c>
      <c r="U1028" s="18">
        <v>21.39967</v>
      </c>
      <c r="V1028" s="18">
        <v>21.39967</v>
      </c>
      <c r="W1028" s="18">
        <v>21.39967</v>
      </c>
      <c r="X1028" s="18">
        <v>21.39967</v>
      </c>
      <c r="Y1028" s="18">
        <v>21.39967</v>
      </c>
      <c r="Z1028" s="18">
        <v>14.81726</v>
      </c>
      <c r="AA1028" s="18">
        <v>21.39967</v>
      </c>
      <c r="AB1028" s="18">
        <v>40.69636</v>
      </c>
      <c r="AC1028" s="18">
        <v>35.9872</v>
      </c>
      <c r="AD1028" s="18">
        <v>36.21871</v>
      </c>
      <c r="AE1028" s="18">
        <v>36.21871</v>
      </c>
      <c r="AF1028" s="18">
        <v>124.6779</v>
      </c>
      <c r="AG1028" s="18">
        <v>104.8567</v>
      </c>
      <c r="AH1028" s="18">
        <v>9.283734</v>
      </c>
      <c r="AI1028" s="18">
        <v>44.27207</v>
      </c>
      <c r="AJ1028" s="18">
        <v>47.59042</v>
      </c>
      <c r="AK1028" s="18">
        <v>35.9872</v>
      </c>
      <c r="AL1028" s="19" t="s">
        <v>58</v>
      </c>
      <c r="AM1028" s="19"/>
      <c r="AN1028" s="19"/>
      <c r="AO1028" s="19"/>
      <c r="AP1028" s="19"/>
      <c r="AQ1028" s="19"/>
    </row>
    <row r="1029" hidden="1">
      <c r="A1029" s="22" t="s">
        <v>855</v>
      </c>
      <c r="B1029" s="22" t="s">
        <v>882</v>
      </c>
      <c r="C1029" s="22" t="s">
        <v>851</v>
      </c>
      <c r="D1029" s="22" t="s">
        <v>881</v>
      </c>
      <c r="E1029" s="22" t="s">
        <v>72</v>
      </c>
      <c r="F1029" s="18">
        <v>3.0</v>
      </c>
      <c r="G1029" s="18">
        <v>0.0</v>
      </c>
      <c r="H1029" s="18">
        <v>782.0</v>
      </c>
      <c r="I1029" s="18">
        <v>0.0</v>
      </c>
      <c r="J1029" s="18">
        <v>153.0924</v>
      </c>
      <c r="K1029" s="18">
        <v>147.3452</v>
      </c>
      <c r="L1029" s="18">
        <v>151.1411</v>
      </c>
      <c r="M1029" s="18">
        <v>132.5279</v>
      </c>
      <c r="N1029" s="18">
        <v>0.899438</v>
      </c>
      <c r="O1029" s="18">
        <v>14.81726</v>
      </c>
      <c r="P1029" s="18">
        <v>14.81726</v>
      </c>
      <c r="Q1029" s="18">
        <v>14.81726</v>
      </c>
      <c r="R1029" s="18">
        <v>132.5279</v>
      </c>
      <c r="S1029" s="18">
        <v>132.5279</v>
      </c>
      <c r="T1029" s="18">
        <v>14.81726</v>
      </c>
      <c r="U1029" s="18">
        <v>14.81726</v>
      </c>
      <c r="V1029" s="18">
        <v>14.81726</v>
      </c>
      <c r="W1029" s="18">
        <v>132.5279</v>
      </c>
      <c r="X1029" s="18">
        <v>132.5279</v>
      </c>
      <c r="Y1029" s="18">
        <v>73.6726</v>
      </c>
      <c r="Z1029" s="18">
        <v>14.81726</v>
      </c>
      <c r="AA1029" s="18">
        <v>21.39967</v>
      </c>
      <c r="AB1029" s="18">
        <v>40.69636</v>
      </c>
      <c r="AC1029" s="18">
        <v>35.9872</v>
      </c>
      <c r="AD1029" s="18">
        <v>107.8661</v>
      </c>
      <c r="AE1029" s="18">
        <v>107.8661</v>
      </c>
      <c r="AF1029" s="18">
        <v>87.76212</v>
      </c>
      <c r="AG1029" s="18">
        <v>73.6726</v>
      </c>
      <c r="AH1029" s="18">
        <v>9.283734</v>
      </c>
      <c r="AI1029" s="18">
        <v>44.27207</v>
      </c>
      <c r="AJ1029" s="18">
        <v>47.59042</v>
      </c>
      <c r="AK1029" s="18">
        <v>35.9872</v>
      </c>
      <c r="AL1029" s="19" t="s">
        <v>58</v>
      </c>
      <c r="AM1029" s="19"/>
      <c r="AN1029" s="19"/>
      <c r="AO1029" s="19"/>
      <c r="AP1029" s="19"/>
      <c r="AQ1029" s="19"/>
    </row>
    <row r="1030" hidden="1">
      <c r="A1030" s="22" t="s">
        <v>857</v>
      </c>
      <c r="B1030" s="22" t="s">
        <v>883</v>
      </c>
      <c r="C1030" s="22" t="s">
        <v>851</v>
      </c>
      <c r="D1030" s="22" t="s">
        <v>881</v>
      </c>
      <c r="E1030" s="22" t="s">
        <v>75</v>
      </c>
      <c r="F1030" s="18">
        <v>3.0</v>
      </c>
      <c r="G1030" s="18">
        <v>0.0</v>
      </c>
      <c r="H1030" s="18">
        <v>940.0</v>
      </c>
      <c r="I1030" s="18">
        <v>0.0</v>
      </c>
      <c r="J1030" s="18">
        <v>172.5234</v>
      </c>
      <c r="K1030" s="18">
        <v>186.767</v>
      </c>
      <c r="L1030" s="18">
        <v>182.7041</v>
      </c>
      <c r="M1030" s="18">
        <v>113.2737</v>
      </c>
      <c r="N1030" s="18">
        <v>0.606497</v>
      </c>
      <c r="O1030" s="18">
        <v>0.0</v>
      </c>
      <c r="P1030" s="18">
        <v>0.0</v>
      </c>
      <c r="Q1030" s="18">
        <v>0.0</v>
      </c>
      <c r="R1030" s="18">
        <v>73.49333</v>
      </c>
      <c r="S1030" s="18">
        <v>113.2737</v>
      </c>
      <c r="T1030" s="18">
        <v>73.49333</v>
      </c>
      <c r="U1030" s="18">
        <v>73.49333</v>
      </c>
      <c r="V1030" s="18">
        <v>73.49333</v>
      </c>
      <c r="W1030" s="18">
        <v>113.2737</v>
      </c>
      <c r="X1030" s="18">
        <v>113.2737</v>
      </c>
      <c r="Y1030" s="18">
        <v>62.25568</v>
      </c>
      <c r="Z1030" s="18">
        <v>14.81726</v>
      </c>
      <c r="AA1030" s="18">
        <v>21.39967</v>
      </c>
      <c r="AB1030" s="18">
        <v>40.69636</v>
      </c>
      <c r="AC1030" s="18">
        <v>35.9872</v>
      </c>
      <c r="AD1030" s="18">
        <v>59.05853</v>
      </c>
      <c r="AE1030" s="18">
        <v>59.05853</v>
      </c>
      <c r="AF1030" s="18">
        <v>76.96566</v>
      </c>
      <c r="AG1030" s="18">
        <v>62.25568</v>
      </c>
      <c r="AH1030" s="18">
        <v>9.283734</v>
      </c>
      <c r="AI1030" s="18">
        <v>44.27207</v>
      </c>
      <c r="AJ1030" s="18">
        <v>47.59042</v>
      </c>
      <c r="AK1030" s="18">
        <v>35.9872</v>
      </c>
      <c r="AL1030" s="19" t="s">
        <v>58</v>
      </c>
      <c r="AM1030" s="19"/>
      <c r="AN1030" s="19"/>
      <c r="AO1030" s="19"/>
      <c r="AP1030" s="19"/>
      <c r="AQ1030" s="19"/>
    </row>
    <row r="1031" hidden="1">
      <c r="A1031" s="22" t="s">
        <v>859</v>
      </c>
      <c r="B1031" s="22" t="s">
        <v>884</v>
      </c>
      <c r="C1031" s="22" t="s">
        <v>851</v>
      </c>
      <c r="D1031" s="22" t="s">
        <v>881</v>
      </c>
      <c r="E1031" s="22" t="s">
        <v>60</v>
      </c>
      <c r="F1031" s="18">
        <v>14.0</v>
      </c>
      <c r="G1031" s="18">
        <v>0.0</v>
      </c>
      <c r="H1031" s="18">
        <v>3900.0</v>
      </c>
      <c r="I1031" s="18">
        <v>0.0</v>
      </c>
      <c r="J1031" s="18">
        <v>515.4578</v>
      </c>
      <c r="K1031" s="18">
        <v>539.8079</v>
      </c>
      <c r="L1031" s="18">
        <v>532.1641</v>
      </c>
      <c r="M1031" s="18">
        <v>341.7587</v>
      </c>
      <c r="N1031" s="18">
        <v>0.633112</v>
      </c>
      <c r="O1031" s="18">
        <v>1.835185</v>
      </c>
      <c r="P1031" s="18">
        <v>4.010878</v>
      </c>
      <c r="Q1031" s="18">
        <v>4.294807</v>
      </c>
      <c r="R1031" s="18">
        <v>11.16167</v>
      </c>
      <c r="S1031" s="18">
        <v>46.56741</v>
      </c>
      <c r="T1031" s="18">
        <v>3.168288</v>
      </c>
      <c r="U1031" s="18">
        <v>4.010878</v>
      </c>
      <c r="V1031" s="18">
        <v>10.45041</v>
      </c>
      <c r="W1031" s="18">
        <v>12.77676</v>
      </c>
      <c r="X1031" s="18">
        <v>46.56741</v>
      </c>
      <c r="Y1031" s="18">
        <v>35.9872</v>
      </c>
      <c r="Z1031" s="18">
        <v>14.81726</v>
      </c>
      <c r="AA1031" s="18">
        <v>21.39967</v>
      </c>
      <c r="AB1031" s="18">
        <v>40.69636</v>
      </c>
      <c r="AC1031" s="18">
        <v>35.9872</v>
      </c>
      <c r="AD1031" s="18">
        <v>27.10577</v>
      </c>
      <c r="AE1031" s="18">
        <v>35.75377</v>
      </c>
      <c r="AF1031" s="18">
        <v>48.76397</v>
      </c>
      <c r="AG1031" s="18">
        <v>35.9872</v>
      </c>
      <c r="AH1031" s="18">
        <v>9.283734</v>
      </c>
      <c r="AI1031" s="18">
        <v>44.27207</v>
      </c>
      <c r="AJ1031" s="18">
        <v>47.59042</v>
      </c>
      <c r="AK1031" s="18">
        <v>35.9872</v>
      </c>
      <c r="AL1031" s="19" t="s">
        <v>58</v>
      </c>
      <c r="AM1031" s="19"/>
      <c r="AN1031" s="19"/>
      <c r="AO1031" s="19"/>
      <c r="AP1031" s="19"/>
      <c r="AQ1031" s="19"/>
    </row>
    <row r="1032" hidden="1">
      <c r="A1032" s="22" t="s">
        <v>849</v>
      </c>
      <c r="B1032" s="22" t="s">
        <v>885</v>
      </c>
      <c r="C1032" s="22" t="s">
        <v>851</v>
      </c>
      <c r="D1032" s="22" t="s">
        <v>881</v>
      </c>
      <c r="E1032" s="22" t="s">
        <v>62</v>
      </c>
      <c r="F1032" s="18">
        <v>0.0</v>
      </c>
      <c r="G1032" s="18">
        <v>0.0</v>
      </c>
      <c r="H1032" s="18">
        <v>0.0</v>
      </c>
      <c r="I1032" s="18">
        <v>0.0</v>
      </c>
      <c r="J1032" s="18">
        <v>0.0</v>
      </c>
      <c r="K1032" s="18">
        <v>0.0</v>
      </c>
      <c r="L1032" s="18">
        <v>0.0</v>
      </c>
      <c r="M1032" s="18">
        <v>0.0</v>
      </c>
      <c r="N1032" s="18">
        <v>0.0</v>
      </c>
      <c r="O1032" s="18">
        <v>0.0</v>
      </c>
      <c r="P1032" s="18">
        <v>0.0</v>
      </c>
      <c r="Q1032" s="18">
        <v>0.0</v>
      </c>
      <c r="R1032" s="18">
        <v>0.0</v>
      </c>
      <c r="S1032" s="18">
        <v>0.0</v>
      </c>
      <c r="T1032" s="18">
        <v>0.0</v>
      </c>
      <c r="U1032" s="18">
        <v>0.0</v>
      </c>
      <c r="V1032" s="18">
        <v>0.0</v>
      </c>
      <c r="W1032" s="18">
        <v>0.0</v>
      </c>
      <c r="X1032" s="18">
        <v>0.0</v>
      </c>
      <c r="Y1032" s="18">
        <v>0.0</v>
      </c>
      <c r="Z1032" s="18">
        <v>14.81726</v>
      </c>
      <c r="AA1032" s="18">
        <v>21.39967</v>
      </c>
      <c r="AB1032" s="18">
        <v>40.69636</v>
      </c>
      <c r="AC1032" s="18">
        <v>35.9872</v>
      </c>
      <c r="AD1032" s="18">
        <v>0.0</v>
      </c>
      <c r="AE1032" s="18">
        <v>0.0</v>
      </c>
      <c r="AF1032" s="18">
        <v>0.0</v>
      </c>
      <c r="AG1032" s="18">
        <v>0.0</v>
      </c>
      <c r="AH1032" s="18">
        <v>9.283734</v>
      </c>
      <c r="AI1032" s="18">
        <v>44.27207</v>
      </c>
      <c r="AJ1032" s="18">
        <v>47.59042</v>
      </c>
      <c r="AK1032" s="18">
        <v>35.9872</v>
      </c>
      <c r="AL1032" s="19" t="s">
        <v>58</v>
      </c>
      <c r="AM1032" s="19"/>
      <c r="AN1032" s="19"/>
      <c r="AO1032" s="19"/>
      <c r="AP1032" s="19"/>
      <c r="AQ1032" s="19"/>
    </row>
    <row r="1033" hidden="1">
      <c r="A1033" s="22" t="s">
        <v>1121</v>
      </c>
      <c r="B1033" s="22" t="s">
        <v>1158</v>
      </c>
      <c r="C1033" s="22" t="s">
        <v>1092</v>
      </c>
      <c r="D1033" s="22" t="s">
        <v>1159</v>
      </c>
      <c r="E1033" s="22" t="s">
        <v>88</v>
      </c>
      <c r="F1033" s="18">
        <v>7.0</v>
      </c>
      <c r="G1033" s="18">
        <v>0.0</v>
      </c>
      <c r="H1033" s="18">
        <v>5710.0</v>
      </c>
      <c r="I1033" s="18">
        <v>0.0</v>
      </c>
      <c r="J1033" s="18">
        <v>12.86272</v>
      </c>
      <c r="K1033" s="18">
        <v>12.50175</v>
      </c>
      <c r="L1033" s="18">
        <v>11.49718</v>
      </c>
      <c r="M1033" s="18">
        <v>4.129228</v>
      </c>
      <c r="N1033" s="18">
        <v>0.330292</v>
      </c>
      <c r="O1033" s="18">
        <v>1.172515</v>
      </c>
      <c r="P1033" s="18">
        <v>1.627614</v>
      </c>
      <c r="Q1033" s="18">
        <v>1.627614</v>
      </c>
      <c r="R1033" s="18">
        <v>1.764377</v>
      </c>
      <c r="S1033" s="18">
        <v>3.808019</v>
      </c>
      <c r="T1033" s="18">
        <v>1.172515</v>
      </c>
      <c r="U1033" s="18">
        <v>1.627614</v>
      </c>
      <c r="V1033" s="18">
        <v>1.627614</v>
      </c>
      <c r="W1033" s="18">
        <v>1.764377</v>
      </c>
      <c r="X1033" s="18">
        <v>3.808019</v>
      </c>
      <c r="Y1033" s="18">
        <v>2.50035</v>
      </c>
      <c r="Z1033" s="18">
        <v>0.0</v>
      </c>
      <c r="AA1033" s="18">
        <v>1.553571</v>
      </c>
      <c r="AB1033" s="18">
        <v>0.8553</v>
      </c>
      <c r="AC1033" s="18">
        <v>1.323342</v>
      </c>
      <c r="AD1033" s="18">
        <v>3.808019</v>
      </c>
      <c r="AE1033" s="18">
        <v>3.808019</v>
      </c>
      <c r="AF1033" s="18">
        <v>6.981937</v>
      </c>
      <c r="AG1033" s="18">
        <v>4.552735</v>
      </c>
      <c r="AH1033" s="18">
        <v>0.625309</v>
      </c>
      <c r="AI1033" s="18">
        <v>1.101178</v>
      </c>
      <c r="AJ1033" s="18">
        <v>1.968989</v>
      </c>
      <c r="AK1033" s="18">
        <v>0.808292</v>
      </c>
      <c r="AL1033" s="19" t="s">
        <v>58</v>
      </c>
      <c r="AM1033" s="19"/>
      <c r="AN1033" s="19"/>
      <c r="AO1033" s="19"/>
      <c r="AP1033" s="19"/>
      <c r="AQ1033" s="19"/>
    </row>
    <row r="1034" hidden="1">
      <c r="A1034" s="22" t="s">
        <v>1781</v>
      </c>
      <c r="B1034" s="22" t="s">
        <v>1158</v>
      </c>
      <c r="C1034" s="22" t="s">
        <v>1783</v>
      </c>
      <c r="D1034" s="22" t="s">
        <v>1159</v>
      </c>
      <c r="E1034" s="22" t="s">
        <v>88</v>
      </c>
      <c r="F1034" s="18">
        <v>22.0</v>
      </c>
      <c r="G1034" s="18">
        <v>0.0</v>
      </c>
      <c r="H1034" s="18">
        <v>7602.0</v>
      </c>
      <c r="I1034" s="18">
        <v>0.0</v>
      </c>
      <c r="J1034" s="18">
        <v>33.24386</v>
      </c>
      <c r="K1034" s="18">
        <v>28.17517</v>
      </c>
      <c r="L1034" s="18">
        <v>26.14766</v>
      </c>
      <c r="M1034" s="18">
        <v>15.35468</v>
      </c>
      <c r="N1034" s="18">
        <v>0.544972</v>
      </c>
      <c r="O1034" s="18">
        <v>1.016923</v>
      </c>
      <c r="P1034" s="18">
        <v>1.172515</v>
      </c>
      <c r="Q1034" s="18">
        <v>1.627614</v>
      </c>
      <c r="R1034" s="18">
        <v>3.431047</v>
      </c>
      <c r="S1034" s="18">
        <v>4.129228</v>
      </c>
      <c r="T1034" s="18">
        <v>1.016923</v>
      </c>
      <c r="U1034" s="18">
        <v>1.172515</v>
      </c>
      <c r="V1034" s="18">
        <v>1.627614</v>
      </c>
      <c r="W1034" s="18">
        <v>3.431047</v>
      </c>
      <c r="X1034" s="18">
        <v>4.129228</v>
      </c>
      <c r="Y1034" s="18">
        <v>2.817517</v>
      </c>
      <c r="Z1034" s="18">
        <v>0.0</v>
      </c>
      <c r="AA1034" s="18">
        <v>1.553571</v>
      </c>
      <c r="AB1034" s="18">
        <v>0.8553</v>
      </c>
      <c r="AC1034" s="18">
        <v>1.323342</v>
      </c>
      <c r="AD1034" s="18">
        <v>1.968966</v>
      </c>
      <c r="AE1034" s="18">
        <v>2.20062</v>
      </c>
      <c r="AF1034" s="18">
        <v>2.909909</v>
      </c>
      <c r="AG1034" s="18">
        <v>2.817517</v>
      </c>
      <c r="AH1034" s="18">
        <v>0.122286</v>
      </c>
      <c r="AI1034" s="18">
        <v>0.72261</v>
      </c>
      <c r="AJ1034" s="18">
        <v>0.913952</v>
      </c>
      <c r="AK1034" s="18">
        <v>0.340476</v>
      </c>
      <c r="AL1034" s="19" t="s">
        <v>58</v>
      </c>
      <c r="AM1034" s="19"/>
      <c r="AN1034" s="19"/>
      <c r="AO1034" s="19"/>
      <c r="AP1034" s="19"/>
      <c r="AQ1034" s="19"/>
    </row>
    <row r="1035" hidden="1">
      <c r="A1035" s="22" t="s">
        <v>1090</v>
      </c>
      <c r="B1035" s="22" t="s">
        <v>1160</v>
      </c>
      <c r="C1035" s="22" t="s">
        <v>1092</v>
      </c>
      <c r="D1035" s="22" t="s">
        <v>1159</v>
      </c>
      <c r="E1035" s="17">
        <v>46310.0</v>
      </c>
      <c r="F1035" s="18">
        <v>2.0</v>
      </c>
      <c r="G1035" s="18">
        <v>0.0</v>
      </c>
      <c r="H1035" s="18">
        <v>358.0</v>
      </c>
      <c r="I1035" s="18">
        <v>0.0</v>
      </c>
      <c r="J1035" s="18">
        <v>0.0</v>
      </c>
      <c r="K1035" s="18">
        <v>0.0</v>
      </c>
      <c r="L1035" s="18">
        <v>0.0</v>
      </c>
      <c r="M1035" s="18">
        <v>0.0</v>
      </c>
      <c r="N1035" s="18">
        <v>0.0</v>
      </c>
      <c r="O1035" s="18">
        <v>0.0</v>
      </c>
      <c r="P1035" s="18">
        <v>0.0</v>
      </c>
      <c r="Q1035" s="18">
        <v>0.0</v>
      </c>
      <c r="R1035" s="18">
        <v>0.0</v>
      </c>
      <c r="S1035" s="18">
        <v>0.0</v>
      </c>
      <c r="T1035" s="18">
        <v>0.0</v>
      </c>
      <c r="U1035" s="18">
        <v>0.0</v>
      </c>
      <c r="V1035" s="18">
        <v>0.0</v>
      </c>
      <c r="W1035" s="18">
        <v>0.0</v>
      </c>
      <c r="X1035" s="18">
        <v>0.0</v>
      </c>
      <c r="Y1035" s="18">
        <v>0.0</v>
      </c>
      <c r="Z1035" s="18">
        <v>0.0</v>
      </c>
      <c r="AA1035" s="18">
        <v>1.553571</v>
      </c>
      <c r="AB1035" s="18">
        <v>0.8553</v>
      </c>
      <c r="AC1035" s="18">
        <v>1.323342</v>
      </c>
      <c r="AD1035" s="18">
        <v>1.707627</v>
      </c>
      <c r="AE1035" s="18">
        <v>1.945452</v>
      </c>
      <c r="AF1035" s="18">
        <v>4.053487</v>
      </c>
      <c r="AG1035" s="18">
        <v>2.934829</v>
      </c>
      <c r="AH1035" s="18">
        <v>0.625309</v>
      </c>
      <c r="AI1035" s="18">
        <v>1.101178</v>
      </c>
      <c r="AJ1035" s="18">
        <v>1.968989</v>
      </c>
      <c r="AK1035" s="18">
        <v>0.808292</v>
      </c>
      <c r="AL1035" s="19" t="s">
        <v>58</v>
      </c>
      <c r="AM1035" s="19"/>
      <c r="AN1035" s="19"/>
      <c r="AO1035" s="19"/>
      <c r="AP1035" s="19"/>
      <c r="AQ1035" s="19"/>
    </row>
    <row r="1036" hidden="1">
      <c r="A1036" s="22" t="s">
        <v>1784</v>
      </c>
      <c r="B1036" s="22" t="s">
        <v>1160</v>
      </c>
      <c r="C1036" s="22" t="s">
        <v>1783</v>
      </c>
      <c r="D1036" s="22" t="s">
        <v>1159</v>
      </c>
      <c r="E1036" s="17">
        <v>46310.0</v>
      </c>
      <c r="F1036" s="18">
        <v>20.0</v>
      </c>
      <c r="G1036" s="18">
        <v>2.0</v>
      </c>
      <c r="H1036" s="18">
        <v>2147.0</v>
      </c>
      <c r="I1036" s="18">
        <v>4.0</v>
      </c>
      <c r="J1036" s="18">
        <v>33.9831</v>
      </c>
      <c r="K1036" s="18">
        <v>18.84532</v>
      </c>
      <c r="L1036" s="18">
        <v>18.77119</v>
      </c>
      <c r="M1036" s="18">
        <v>16.60108</v>
      </c>
      <c r="N1036" s="18">
        <v>0.880913</v>
      </c>
      <c r="O1036" s="18">
        <v>0.0</v>
      </c>
      <c r="P1036" s="18">
        <v>0.066667</v>
      </c>
      <c r="Q1036" s="18">
        <v>0.066667</v>
      </c>
      <c r="R1036" s="18">
        <v>0.176455</v>
      </c>
      <c r="S1036" s="18">
        <v>2.001116</v>
      </c>
      <c r="T1036" s="18">
        <v>0.066667</v>
      </c>
      <c r="U1036" s="18">
        <v>0.066667</v>
      </c>
      <c r="V1036" s="18">
        <v>0.176455</v>
      </c>
      <c r="W1036" s="18">
        <v>2.001116</v>
      </c>
      <c r="X1036" s="18">
        <v>2.001116</v>
      </c>
      <c r="Y1036" s="18">
        <v>3.769064</v>
      </c>
      <c r="Z1036" s="18">
        <v>0.0</v>
      </c>
      <c r="AA1036" s="18">
        <v>1.553571</v>
      </c>
      <c r="AB1036" s="18">
        <v>0.8553</v>
      </c>
      <c r="AC1036" s="18">
        <v>1.323342</v>
      </c>
      <c r="AD1036" s="18">
        <v>0.37193</v>
      </c>
      <c r="AE1036" s="18">
        <v>0.47381</v>
      </c>
      <c r="AF1036" s="18">
        <v>1.258657</v>
      </c>
      <c r="AG1036" s="18">
        <v>0.340476</v>
      </c>
      <c r="AH1036" s="18">
        <v>0.122286</v>
      </c>
      <c r="AI1036" s="18">
        <v>0.72261</v>
      </c>
      <c r="AJ1036" s="18">
        <v>0.913952</v>
      </c>
      <c r="AK1036" s="18">
        <v>0.340476</v>
      </c>
      <c r="AL1036" s="19" t="s">
        <v>58</v>
      </c>
      <c r="AM1036" s="19"/>
      <c r="AN1036" s="19"/>
      <c r="AO1036" s="19"/>
      <c r="AP1036" s="19"/>
      <c r="AQ1036" s="19"/>
    </row>
    <row r="1037" hidden="1">
      <c r="A1037" s="22" t="s">
        <v>1094</v>
      </c>
      <c r="B1037" s="22" t="s">
        <v>1161</v>
      </c>
      <c r="C1037" s="22" t="s">
        <v>1092</v>
      </c>
      <c r="D1037" s="22" t="s">
        <v>1159</v>
      </c>
      <c r="E1037" s="22" t="s">
        <v>72</v>
      </c>
      <c r="F1037" s="18">
        <v>4.0</v>
      </c>
      <c r="G1037" s="18">
        <v>0.0</v>
      </c>
      <c r="H1037" s="18">
        <v>819.0</v>
      </c>
      <c r="I1037" s="18">
        <v>0.0</v>
      </c>
      <c r="J1037" s="18">
        <v>3.175824</v>
      </c>
      <c r="K1037" s="18">
        <v>1.912981</v>
      </c>
      <c r="L1037" s="18">
        <v>1.958368</v>
      </c>
      <c r="M1037" s="18">
        <v>0.0</v>
      </c>
      <c r="N1037" s="18">
        <v>0.0</v>
      </c>
      <c r="O1037" s="18">
        <v>0.4</v>
      </c>
      <c r="P1037" s="18">
        <v>0.4</v>
      </c>
      <c r="Q1037" s="18">
        <v>0.4</v>
      </c>
      <c r="R1037" s="18">
        <v>1.512981</v>
      </c>
      <c r="S1037" s="18">
        <v>1.512981</v>
      </c>
      <c r="T1037" s="18">
        <v>0.4</v>
      </c>
      <c r="U1037" s="18">
        <v>0.4</v>
      </c>
      <c r="V1037" s="18">
        <v>0.4</v>
      </c>
      <c r="W1037" s="18">
        <v>1.512981</v>
      </c>
      <c r="X1037" s="18">
        <v>1.512981</v>
      </c>
      <c r="Y1037" s="18">
        <v>0.956491</v>
      </c>
      <c r="Z1037" s="18">
        <v>0.0</v>
      </c>
      <c r="AA1037" s="18">
        <v>1.553571</v>
      </c>
      <c r="AB1037" s="18">
        <v>0.8553</v>
      </c>
      <c r="AC1037" s="18">
        <v>1.323342</v>
      </c>
      <c r="AD1037" s="18">
        <v>1.531584</v>
      </c>
      <c r="AE1037" s="18">
        <v>1.531584</v>
      </c>
      <c r="AF1037" s="18">
        <v>1.939655</v>
      </c>
      <c r="AG1037" s="18">
        <v>1.835215</v>
      </c>
      <c r="AH1037" s="18">
        <v>0.625309</v>
      </c>
      <c r="AI1037" s="18">
        <v>1.101178</v>
      </c>
      <c r="AJ1037" s="18">
        <v>1.968989</v>
      </c>
      <c r="AK1037" s="18">
        <v>0.808292</v>
      </c>
      <c r="AL1037" s="19" t="s">
        <v>58</v>
      </c>
      <c r="AM1037" s="19"/>
      <c r="AN1037" s="19"/>
      <c r="AO1037" s="19"/>
      <c r="AP1037" s="19"/>
      <c r="AQ1037" s="19"/>
    </row>
    <row r="1038" hidden="1">
      <c r="A1038" s="22" t="s">
        <v>1793</v>
      </c>
      <c r="B1038" s="22" t="s">
        <v>1161</v>
      </c>
      <c r="C1038" s="22" t="s">
        <v>1783</v>
      </c>
      <c r="D1038" s="22" t="s">
        <v>1159</v>
      </c>
      <c r="E1038" s="22" t="s">
        <v>72</v>
      </c>
      <c r="F1038" s="18">
        <v>14.0</v>
      </c>
      <c r="G1038" s="18">
        <v>7.0</v>
      </c>
      <c r="H1038" s="18">
        <v>1023.0</v>
      </c>
      <c r="I1038" s="18">
        <v>71.0</v>
      </c>
      <c r="J1038" s="18">
        <v>18.71703</v>
      </c>
      <c r="K1038" s="18">
        <v>10.25062</v>
      </c>
      <c r="L1038" s="18">
        <v>10.29601</v>
      </c>
      <c r="M1038" s="18">
        <v>8.337637</v>
      </c>
      <c r="N1038" s="18">
        <v>0.813379</v>
      </c>
      <c r="O1038" s="18">
        <v>0.4</v>
      </c>
      <c r="P1038" s="18">
        <v>0.4</v>
      </c>
      <c r="Q1038" s="18">
        <v>0.4</v>
      </c>
      <c r="R1038" s="18">
        <v>1.512981</v>
      </c>
      <c r="S1038" s="18">
        <v>8.337637</v>
      </c>
      <c r="T1038" s="18">
        <v>0.4</v>
      </c>
      <c r="U1038" s="18">
        <v>0.4</v>
      </c>
      <c r="V1038" s="18">
        <v>0.4</v>
      </c>
      <c r="W1038" s="18">
        <v>1.512981</v>
      </c>
      <c r="X1038" s="18">
        <v>8.337637</v>
      </c>
      <c r="Y1038" s="18">
        <v>3.416873</v>
      </c>
      <c r="Z1038" s="18">
        <v>0.0</v>
      </c>
      <c r="AA1038" s="18">
        <v>1.553571</v>
      </c>
      <c r="AB1038" s="18">
        <v>0.8553</v>
      </c>
      <c r="AC1038" s="18">
        <v>1.323342</v>
      </c>
      <c r="AD1038" s="18">
        <v>0.4</v>
      </c>
      <c r="AE1038" s="18">
        <v>1.512981</v>
      </c>
      <c r="AF1038" s="18">
        <v>2.191142</v>
      </c>
      <c r="AG1038" s="18">
        <v>3.416873</v>
      </c>
      <c r="AH1038" s="18">
        <v>0.122286</v>
      </c>
      <c r="AI1038" s="18">
        <v>0.72261</v>
      </c>
      <c r="AJ1038" s="18">
        <v>0.913952</v>
      </c>
      <c r="AK1038" s="18">
        <v>0.340476</v>
      </c>
      <c r="AL1038" s="19" t="s">
        <v>58</v>
      </c>
      <c r="AM1038" s="19"/>
      <c r="AN1038" s="19"/>
      <c r="AO1038" s="19"/>
      <c r="AP1038" s="19"/>
      <c r="AQ1038" s="19"/>
    </row>
    <row r="1039" hidden="1">
      <c r="A1039" s="22" t="s">
        <v>1096</v>
      </c>
      <c r="B1039" s="22" t="s">
        <v>1808</v>
      </c>
      <c r="C1039" s="22" t="s">
        <v>1092</v>
      </c>
      <c r="D1039" s="22" t="s">
        <v>1159</v>
      </c>
      <c r="E1039" s="22" t="s">
        <v>75</v>
      </c>
      <c r="F1039" s="18">
        <v>3.0</v>
      </c>
      <c r="G1039" s="18">
        <v>0.0</v>
      </c>
      <c r="H1039" s="18">
        <v>385.0</v>
      </c>
      <c r="I1039" s="18">
        <v>0.0</v>
      </c>
      <c r="J1039" s="18">
        <v>0.0</v>
      </c>
      <c r="K1039" s="18">
        <v>0.0</v>
      </c>
      <c r="L1039" s="18">
        <v>0.0</v>
      </c>
      <c r="M1039" s="18">
        <v>0.0</v>
      </c>
      <c r="N1039" s="18">
        <v>0.0</v>
      </c>
      <c r="O1039" s="18">
        <v>0.0</v>
      </c>
      <c r="P1039" s="18">
        <v>0.0</v>
      </c>
      <c r="Q1039" s="18">
        <v>0.0</v>
      </c>
      <c r="R1039" s="18">
        <v>0.0</v>
      </c>
      <c r="S1039" s="18">
        <v>0.0</v>
      </c>
      <c r="T1039" s="18">
        <v>0.0</v>
      </c>
      <c r="U1039" s="18">
        <v>0.0</v>
      </c>
      <c r="V1039" s="18">
        <v>0.0</v>
      </c>
      <c r="W1039" s="18">
        <v>0.0</v>
      </c>
      <c r="X1039" s="18">
        <v>0.0</v>
      </c>
      <c r="Y1039" s="18">
        <v>0.0</v>
      </c>
      <c r="Z1039" s="18">
        <v>0.0</v>
      </c>
      <c r="AA1039" s="18">
        <v>1.553571</v>
      </c>
      <c r="AB1039" s="18">
        <v>0.8553</v>
      </c>
      <c r="AC1039" s="18">
        <v>1.323342</v>
      </c>
      <c r="AD1039" s="18">
        <v>2.325287</v>
      </c>
      <c r="AE1039" s="18">
        <v>5.615763</v>
      </c>
      <c r="AF1039" s="18">
        <v>4.615823</v>
      </c>
      <c r="AG1039" s="18">
        <v>2.325287</v>
      </c>
      <c r="AH1039" s="18">
        <v>0.625309</v>
      </c>
      <c r="AI1039" s="18">
        <v>1.101178</v>
      </c>
      <c r="AJ1039" s="18">
        <v>1.968989</v>
      </c>
      <c r="AK1039" s="18">
        <v>0.808292</v>
      </c>
      <c r="AL1039" s="19" t="s">
        <v>58</v>
      </c>
      <c r="AM1039" s="19"/>
      <c r="AN1039" s="19"/>
      <c r="AO1039" s="19"/>
      <c r="AP1039" s="19"/>
      <c r="AQ1039" s="19"/>
    </row>
    <row r="1040" hidden="1">
      <c r="A1040" s="22" t="s">
        <v>1795</v>
      </c>
      <c r="B1040" s="22" t="s">
        <v>1808</v>
      </c>
      <c r="C1040" s="22" t="s">
        <v>1783</v>
      </c>
      <c r="D1040" s="22" t="s">
        <v>1159</v>
      </c>
      <c r="E1040" s="22" t="s">
        <v>75</v>
      </c>
      <c r="F1040" s="18">
        <v>14.0</v>
      </c>
      <c r="G1040" s="18">
        <v>0.0</v>
      </c>
      <c r="H1040" s="18">
        <v>962.0</v>
      </c>
      <c r="I1040" s="18">
        <v>0.0</v>
      </c>
      <c r="J1040" s="18">
        <v>26.85537</v>
      </c>
      <c r="K1040" s="18">
        <v>19.47232</v>
      </c>
      <c r="L1040" s="18">
        <v>18.50458</v>
      </c>
      <c r="M1040" s="18">
        <v>8.895932</v>
      </c>
      <c r="N1040" s="18">
        <v>0.45685</v>
      </c>
      <c r="O1040" s="18">
        <v>0.0</v>
      </c>
      <c r="P1040" s="18">
        <v>0.819048</v>
      </c>
      <c r="Q1040" s="18">
        <v>1.0</v>
      </c>
      <c r="R1040" s="18">
        <v>2.223435</v>
      </c>
      <c r="S1040" s="18">
        <v>2.671825</v>
      </c>
      <c r="T1040" s="18">
        <v>0.819048</v>
      </c>
      <c r="U1040" s="18">
        <v>1.0</v>
      </c>
      <c r="V1040" s="18">
        <v>1.441667</v>
      </c>
      <c r="W1040" s="18">
        <v>2.420412</v>
      </c>
      <c r="X1040" s="18">
        <v>2.671825</v>
      </c>
      <c r="Y1040" s="18">
        <v>1.947232</v>
      </c>
      <c r="Z1040" s="18">
        <v>0.0</v>
      </c>
      <c r="AA1040" s="18">
        <v>1.553571</v>
      </c>
      <c r="AB1040" s="18">
        <v>0.8553</v>
      </c>
      <c r="AC1040" s="18">
        <v>1.323342</v>
      </c>
      <c r="AD1040" s="18">
        <v>0.542857</v>
      </c>
      <c r="AE1040" s="18">
        <v>0.966667</v>
      </c>
      <c r="AF1040" s="18">
        <v>1.112057</v>
      </c>
      <c r="AG1040" s="18">
        <v>0.542857</v>
      </c>
      <c r="AH1040" s="18">
        <v>0.122286</v>
      </c>
      <c r="AI1040" s="18">
        <v>0.72261</v>
      </c>
      <c r="AJ1040" s="18">
        <v>0.913952</v>
      </c>
      <c r="AK1040" s="18">
        <v>0.340476</v>
      </c>
      <c r="AL1040" s="19" t="s">
        <v>58</v>
      </c>
      <c r="AM1040" s="19"/>
      <c r="AN1040" s="19"/>
      <c r="AO1040" s="19"/>
      <c r="AP1040" s="19"/>
      <c r="AQ1040" s="19"/>
    </row>
    <row r="1041" hidden="1">
      <c r="A1041" s="22" t="s">
        <v>1098</v>
      </c>
      <c r="B1041" s="22" t="s">
        <v>1162</v>
      </c>
      <c r="C1041" s="22" t="s">
        <v>1092</v>
      </c>
      <c r="D1041" s="22" t="s">
        <v>1159</v>
      </c>
      <c r="E1041" s="22" t="s">
        <v>60</v>
      </c>
      <c r="F1041" s="18">
        <v>6.0</v>
      </c>
      <c r="G1041" s="18">
        <v>0.0</v>
      </c>
      <c r="H1041" s="18">
        <v>871.0</v>
      </c>
      <c r="I1041" s="18">
        <v>0.0</v>
      </c>
      <c r="J1041" s="18">
        <v>0.0</v>
      </c>
      <c r="K1041" s="18">
        <v>0.0</v>
      </c>
      <c r="L1041" s="18">
        <v>0.0</v>
      </c>
      <c r="M1041" s="18">
        <v>0.0</v>
      </c>
      <c r="N1041" s="18">
        <v>0.0</v>
      </c>
      <c r="O1041" s="18">
        <v>0.0</v>
      </c>
      <c r="P1041" s="18">
        <v>0.0</v>
      </c>
      <c r="Q1041" s="18">
        <v>0.0</v>
      </c>
      <c r="R1041" s="18">
        <v>0.0</v>
      </c>
      <c r="S1041" s="18">
        <v>0.0</v>
      </c>
      <c r="T1041" s="18">
        <v>0.0</v>
      </c>
      <c r="U1041" s="18">
        <v>0.0</v>
      </c>
      <c r="V1041" s="18">
        <v>0.0</v>
      </c>
      <c r="W1041" s="18">
        <v>0.0</v>
      </c>
      <c r="X1041" s="18">
        <v>0.0</v>
      </c>
      <c r="Y1041" s="18">
        <v>0.0</v>
      </c>
      <c r="Z1041" s="18">
        <v>0.0</v>
      </c>
      <c r="AA1041" s="18">
        <v>1.553571</v>
      </c>
      <c r="AB1041" s="18">
        <v>0.8553</v>
      </c>
      <c r="AC1041" s="18">
        <v>1.323342</v>
      </c>
      <c r="AD1041" s="18">
        <v>0.3</v>
      </c>
      <c r="AE1041" s="18">
        <v>0.750182</v>
      </c>
      <c r="AF1041" s="18">
        <v>1.37915</v>
      </c>
      <c r="AG1041" s="18">
        <v>0.24636</v>
      </c>
      <c r="AH1041" s="18">
        <v>0.625309</v>
      </c>
      <c r="AI1041" s="18">
        <v>1.101178</v>
      </c>
      <c r="AJ1041" s="18">
        <v>1.968989</v>
      </c>
      <c r="AK1041" s="18">
        <v>0.808292</v>
      </c>
      <c r="AL1041" s="19" t="s">
        <v>58</v>
      </c>
      <c r="AM1041" s="19"/>
      <c r="AN1041" s="19"/>
      <c r="AO1041" s="19"/>
      <c r="AP1041" s="19"/>
      <c r="AQ1041" s="19"/>
    </row>
    <row r="1042" hidden="1">
      <c r="A1042" s="22" t="s">
        <v>1786</v>
      </c>
      <c r="B1042" s="22" t="s">
        <v>1162</v>
      </c>
      <c r="C1042" s="22" t="s">
        <v>1783</v>
      </c>
      <c r="D1042" s="22" t="s">
        <v>1159</v>
      </c>
      <c r="E1042" s="22" t="s">
        <v>60</v>
      </c>
      <c r="F1042" s="18">
        <v>118.0</v>
      </c>
      <c r="G1042" s="18">
        <v>22.0</v>
      </c>
      <c r="H1042" s="18">
        <v>6072.0</v>
      </c>
      <c r="I1042" s="18">
        <v>436.0</v>
      </c>
      <c r="J1042" s="18">
        <v>20.76063</v>
      </c>
      <c r="K1042" s="18">
        <v>13.34175</v>
      </c>
      <c r="L1042" s="18">
        <v>13.34175</v>
      </c>
      <c r="M1042" s="18">
        <v>6.34529</v>
      </c>
      <c r="N1042" s="18">
        <v>0.475596</v>
      </c>
      <c r="O1042" s="18">
        <v>0.511111</v>
      </c>
      <c r="P1042" s="18">
        <v>0.669935</v>
      </c>
      <c r="Q1042" s="18">
        <v>0.906685</v>
      </c>
      <c r="R1042" s="18">
        <v>0.957875</v>
      </c>
      <c r="S1042" s="18">
        <v>1.553571</v>
      </c>
      <c r="T1042" s="18">
        <v>0.511111</v>
      </c>
      <c r="U1042" s="18">
        <v>0.669935</v>
      </c>
      <c r="V1042" s="18">
        <v>0.906685</v>
      </c>
      <c r="W1042" s="18">
        <v>0.957875</v>
      </c>
      <c r="X1042" s="18">
        <v>1.553571</v>
      </c>
      <c r="Y1042" s="18">
        <v>1.334175</v>
      </c>
      <c r="Z1042" s="18">
        <v>0.0</v>
      </c>
      <c r="AA1042" s="18">
        <v>1.553571</v>
      </c>
      <c r="AB1042" s="18">
        <v>0.8553</v>
      </c>
      <c r="AC1042" s="18">
        <v>1.323342</v>
      </c>
      <c r="AD1042" s="18">
        <v>0.155952</v>
      </c>
      <c r="AE1042" s="18">
        <v>0.3</v>
      </c>
      <c r="AF1042" s="18">
        <v>0.474734</v>
      </c>
      <c r="AG1042" s="18">
        <v>0.0</v>
      </c>
      <c r="AH1042" s="18">
        <v>0.122286</v>
      </c>
      <c r="AI1042" s="18">
        <v>0.72261</v>
      </c>
      <c r="AJ1042" s="18">
        <v>0.913952</v>
      </c>
      <c r="AK1042" s="18">
        <v>0.340476</v>
      </c>
      <c r="AL1042" s="19" t="s">
        <v>58</v>
      </c>
      <c r="AM1042" s="19"/>
      <c r="AN1042" s="19"/>
      <c r="AO1042" s="19"/>
      <c r="AP1042" s="19"/>
      <c r="AQ1042" s="19"/>
    </row>
    <row r="1043" hidden="1">
      <c r="A1043" s="22" t="s">
        <v>1100</v>
      </c>
      <c r="B1043" s="22" t="s">
        <v>1163</v>
      </c>
      <c r="C1043" s="22" t="s">
        <v>1092</v>
      </c>
      <c r="D1043" s="22" t="s">
        <v>1159</v>
      </c>
      <c r="E1043" s="17">
        <v>46300.0</v>
      </c>
      <c r="F1043" s="18">
        <v>9.0</v>
      </c>
      <c r="G1043" s="18">
        <v>0.0</v>
      </c>
      <c r="H1043" s="18">
        <v>2034.0</v>
      </c>
      <c r="I1043" s="18">
        <v>0.0</v>
      </c>
      <c r="J1043" s="18">
        <v>6.739344</v>
      </c>
      <c r="K1043" s="18">
        <v>6.616711</v>
      </c>
      <c r="L1043" s="18">
        <v>5.732139</v>
      </c>
      <c r="M1043" s="18">
        <v>4.35779</v>
      </c>
      <c r="N1043" s="18">
        <v>0.658604</v>
      </c>
      <c r="O1043" s="18">
        <v>0.3</v>
      </c>
      <c r="P1043" s="18">
        <v>0.5</v>
      </c>
      <c r="Q1043" s="18">
        <v>0.5</v>
      </c>
      <c r="R1043" s="18">
        <v>1.458922</v>
      </c>
      <c r="S1043" s="18">
        <v>1.932566</v>
      </c>
      <c r="T1043" s="18">
        <v>0.3</v>
      </c>
      <c r="U1043" s="18">
        <v>0.5</v>
      </c>
      <c r="V1043" s="18">
        <v>0.5</v>
      </c>
      <c r="W1043" s="18">
        <v>1.458922</v>
      </c>
      <c r="X1043" s="18">
        <v>1.932566</v>
      </c>
      <c r="Y1043" s="18">
        <v>1.323342</v>
      </c>
      <c r="Z1043" s="18">
        <v>0.0</v>
      </c>
      <c r="AA1043" s="18">
        <v>1.553571</v>
      </c>
      <c r="AB1043" s="18">
        <v>0.8553</v>
      </c>
      <c r="AC1043" s="18">
        <v>1.323342</v>
      </c>
      <c r="AD1043" s="18">
        <v>0.707407</v>
      </c>
      <c r="AE1043" s="18">
        <v>0.724001</v>
      </c>
      <c r="AF1043" s="18">
        <v>1.604157</v>
      </c>
      <c r="AG1043" s="18">
        <v>1.323342</v>
      </c>
      <c r="AH1043" s="18">
        <v>0.625309</v>
      </c>
      <c r="AI1043" s="18">
        <v>1.101178</v>
      </c>
      <c r="AJ1043" s="18">
        <v>1.968989</v>
      </c>
      <c r="AK1043" s="18">
        <v>0.808292</v>
      </c>
      <c r="AL1043" s="19" t="s">
        <v>58</v>
      </c>
      <c r="AM1043" s="19"/>
      <c r="AN1043" s="19"/>
      <c r="AO1043" s="19"/>
      <c r="AP1043" s="19"/>
      <c r="AQ1043" s="19"/>
    </row>
    <row r="1044" hidden="1">
      <c r="A1044" s="22" t="s">
        <v>1788</v>
      </c>
      <c r="B1044" s="22" t="s">
        <v>1163</v>
      </c>
      <c r="C1044" s="22" t="s">
        <v>1783</v>
      </c>
      <c r="D1044" s="22" t="s">
        <v>1159</v>
      </c>
      <c r="E1044" s="20">
        <v>46300.0</v>
      </c>
      <c r="F1044" s="18">
        <v>32.0</v>
      </c>
      <c r="G1044" s="18">
        <v>0.0</v>
      </c>
      <c r="H1044" s="18">
        <v>3584.0</v>
      </c>
      <c r="I1044" s="18">
        <v>0.0</v>
      </c>
      <c r="J1044" s="18">
        <v>11.15949</v>
      </c>
      <c r="K1044" s="18">
        <v>10.33594</v>
      </c>
      <c r="L1044" s="18">
        <v>8.994409</v>
      </c>
      <c r="M1044" s="18">
        <v>7.028119</v>
      </c>
      <c r="N1044" s="18">
        <v>0.679969</v>
      </c>
      <c r="O1044" s="18">
        <v>0.0</v>
      </c>
      <c r="P1044" s="18">
        <v>0.0</v>
      </c>
      <c r="Q1044" s="18">
        <v>0.045455</v>
      </c>
      <c r="R1044" s="18">
        <v>0.5</v>
      </c>
      <c r="S1044" s="18">
        <v>1.458922</v>
      </c>
      <c r="T1044" s="18">
        <v>0.045455</v>
      </c>
      <c r="U1044" s="18">
        <v>0.2</v>
      </c>
      <c r="V1044" s="18">
        <v>0.3</v>
      </c>
      <c r="W1044" s="18">
        <v>0.803448</v>
      </c>
      <c r="X1044" s="18">
        <v>1.932566</v>
      </c>
      <c r="Y1044" s="18">
        <v>0.861329</v>
      </c>
      <c r="Z1044" s="18">
        <v>0.0</v>
      </c>
      <c r="AA1044" s="18">
        <v>1.553571</v>
      </c>
      <c r="AB1044" s="18">
        <v>0.8553</v>
      </c>
      <c r="AC1044" s="18">
        <v>1.323342</v>
      </c>
      <c r="AD1044" s="18">
        <v>0.638914</v>
      </c>
      <c r="AE1044" s="18">
        <v>0.697306</v>
      </c>
      <c r="AF1044" s="18">
        <v>1.084359</v>
      </c>
      <c r="AG1044" s="18">
        <v>0.861329</v>
      </c>
      <c r="AH1044" s="18">
        <v>0.122286</v>
      </c>
      <c r="AI1044" s="18">
        <v>0.72261</v>
      </c>
      <c r="AJ1044" s="18">
        <v>0.913952</v>
      </c>
      <c r="AK1044" s="18">
        <v>0.340476</v>
      </c>
      <c r="AL1044" s="19" t="s">
        <v>58</v>
      </c>
      <c r="AM1044" s="19"/>
      <c r="AN1044" s="19"/>
      <c r="AO1044" s="19"/>
      <c r="AP1044" s="19"/>
      <c r="AQ1044" s="19"/>
    </row>
    <row r="1045" hidden="1">
      <c r="A1045" s="22" t="s">
        <v>1102</v>
      </c>
      <c r="B1045" s="22" t="s">
        <v>1164</v>
      </c>
      <c r="C1045" s="22" t="s">
        <v>1092</v>
      </c>
      <c r="D1045" s="22" t="s">
        <v>1159</v>
      </c>
      <c r="E1045" s="22" t="s">
        <v>62</v>
      </c>
      <c r="F1045" s="18">
        <v>5.0</v>
      </c>
      <c r="G1045" s="18">
        <v>5.0</v>
      </c>
      <c r="H1045" s="18">
        <v>284.0</v>
      </c>
      <c r="I1045" s="18">
        <v>284.0</v>
      </c>
      <c r="J1045" s="18">
        <v>0.0</v>
      </c>
      <c r="K1045" s="18">
        <v>0.0</v>
      </c>
      <c r="L1045" s="18">
        <v>0.0</v>
      </c>
      <c r="M1045" s="18">
        <v>0.0</v>
      </c>
      <c r="N1045" s="18">
        <v>0.0</v>
      </c>
      <c r="O1045" s="18">
        <v>0.0</v>
      </c>
      <c r="P1045" s="18">
        <v>0.0</v>
      </c>
      <c r="Q1045" s="18">
        <v>0.0</v>
      </c>
      <c r="R1045" s="18">
        <v>0.0</v>
      </c>
      <c r="S1045" s="18">
        <v>0.0</v>
      </c>
      <c r="T1045" s="18">
        <v>0.0</v>
      </c>
      <c r="U1045" s="18">
        <v>0.0</v>
      </c>
      <c r="V1045" s="18">
        <v>0.0</v>
      </c>
      <c r="W1045" s="18">
        <v>0.0</v>
      </c>
      <c r="X1045" s="18">
        <v>0.0</v>
      </c>
      <c r="Y1045" s="18">
        <v>0.0</v>
      </c>
      <c r="Z1045" s="18">
        <v>0.0</v>
      </c>
      <c r="AA1045" s="18">
        <v>1.553571</v>
      </c>
      <c r="AB1045" s="18">
        <v>0.8553</v>
      </c>
      <c r="AC1045" s="18">
        <v>1.323342</v>
      </c>
      <c r="AD1045" s="18">
        <v>0.0</v>
      </c>
      <c r="AE1045" s="18">
        <v>0.0</v>
      </c>
      <c r="AF1045" s="18">
        <v>0.0</v>
      </c>
      <c r="AG1045" s="18">
        <v>0.0</v>
      </c>
      <c r="AH1045" s="18">
        <v>0.625309</v>
      </c>
      <c r="AI1045" s="18">
        <v>1.101178</v>
      </c>
      <c r="AJ1045" s="18">
        <v>1.968989</v>
      </c>
      <c r="AK1045" s="18">
        <v>0.808292</v>
      </c>
      <c r="AL1045" s="19" t="s">
        <v>58</v>
      </c>
      <c r="AM1045" s="19"/>
      <c r="AN1045" s="19"/>
      <c r="AO1045" s="19"/>
      <c r="AP1045" s="19"/>
      <c r="AQ1045" s="19"/>
    </row>
    <row r="1046" hidden="1">
      <c r="A1046" s="22" t="s">
        <v>1790</v>
      </c>
      <c r="B1046" s="22" t="s">
        <v>1164</v>
      </c>
      <c r="C1046" s="22" t="s">
        <v>1783</v>
      </c>
      <c r="D1046" s="22" t="s">
        <v>1159</v>
      </c>
      <c r="E1046" s="22" t="s">
        <v>62</v>
      </c>
      <c r="F1046" s="18">
        <v>79.0</v>
      </c>
      <c r="G1046" s="18">
        <v>79.0</v>
      </c>
      <c r="H1046" s="18">
        <v>4466.0</v>
      </c>
      <c r="I1046" s="18">
        <v>4466.0</v>
      </c>
      <c r="J1046" s="18">
        <v>0.0</v>
      </c>
      <c r="K1046" s="18">
        <v>0.0</v>
      </c>
      <c r="L1046" s="18">
        <v>0.0</v>
      </c>
      <c r="M1046" s="18">
        <v>0.0</v>
      </c>
      <c r="N1046" s="18">
        <v>0.0</v>
      </c>
      <c r="O1046" s="18">
        <v>0.0</v>
      </c>
      <c r="P1046" s="18">
        <v>0.0</v>
      </c>
      <c r="Q1046" s="18">
        <v>0.0</v>
      </c>
      <c r="R1046" s="18">
        <v>0.0</v>
      </c>
      <c r="S1046" s="18">
        <v>0.0</v>
      </c>
      <c r="T1046" s="18">
        <v>0.0</v>
      </c>
      <c r="U1046" s="18">
        <v>0.0</v>
      </c>
      <c r="V1046" s="18">
        <v>0.0</v>
      </c>
      <c r="W1046" s="18">
        <v>0.0</v>
      </c>
      <c r="X1046" s="18">
        <v>0.0</v>
      </c>
      <c r="Y1046" s="18">
        <v>0.0</v>
      </c>
      <c r="Z1046" s="18">
        <v>0.0</v>
      </c>
      <c r="AA1046" s="18">
        <v>1.553571</v>
      </c>
      <c r="AB1046" s="18">
        <v>0.8553</v>
      </c>
      <c r="AC1046" s="18">
        <v>1.323342</v>
      </c>
      <c r="AD1046" s="18">
        <v>0.0</v>
      </c>
      <c r="AE1046" s="18">
        <v>0.0</v>
      </c>
      <c r="AF1046" s="18">
        <v>0.0</v>
      </c>
      <c r="AG1046" s="18">
        <v>0.0</v>
      </c>
      <c r="AH1046" s="18">
        <v>0.122286</v>
      </c>
      <c r="AI1046" s="18">
        <v>0.72261</v>
      </c>
      <c r="AJ1046" s="18">
        <v>0.913952</v>
      </c>
      <c r="AK1046" s="18">
        <v>0.340476</v>
      </c>
      <c r="AL1046" s="19" t="s">
        <v>58</v>
      </c>
      <c r="AM1046" s="19"/>
      <c r="AN1046" s="19"/>
      <c r="AO1046" s="19"/>
      <c r="AP1046" s="19"/>
      <c r="AQ1046" s="19"/>
    </row>
    <row r="1047" hidden="1">
      <c r="A1047" s="22" t="s">
        <v>1486</v>
      </c>
      <c r="B1047" s="22" t="s">
        <v>1521</v>
      </c>
      <c r="C1047" s="22" t="s">
        <v>1488</v>
      </c>
      <c r="D1047" s="22" t="s">
        <v>1522</v>
      </c>
      <c r="E1047" s="22" t="s">
        <v>88</v>
      </c>
      <c r="F1047" s="18">
        <v>54.0</v>
      </c>
      <c r="G1047" s="18">
        <v>2.0</v>
      </c>
      <c r="H1047" s="18">
        <v>24688.0</v>
      </c>
      <c r="I1047" s="18">
        <v>24.0</v>
      </c>
      <c r="J1047" s="18">
        <v>142.1427</v>
      </c>
      <c r="K1047" s="18">
        <v>150.6634</v>
      </c>
      <c r="L1047" s="18">
        <v>162.8508</v>
      </c>
      <c r="M1047" s="18">
        <v>75.36834</v>
      </c>
      <c r="N1047" s="18">
        <v>0.500243</v>
      </c>
      <c r="O1047" s="18">
        <v>0.266667</v>
      </c>
      <c r="P1047" s="18">
        <v>0.67037</v>
      </c>
      <c r="Q1047" s="18">
        <v>1.294806</v>
      </c>
      <c r="R1047" s="18">
        <v>2.534767</v>
      </c>
      <c r="S1047" s="18">
        <v>3.955429</v>
      </c>
      <c r="T1047" s="18">
        <v>0.608721</v>
      </c>
      <c r="U1047" s="18">
        <v>0.933929</v>
      </c>
      <c r="V1047" s="18">
        <v>1.509524</v>
      </c>
      <c r="W1047" s="18">
        <v>2.819013</v>
      </c>
      <c r="X1047" s="18">
        <v>4.101127</v>
      </c>
      <c r="Y1047" s="18">
        <v>3.205603</v>
      </c>
      <c r="Z1047" s="18">
        <v>2.013217</v>
      </c>
      <c r="AA1047" s="18">
        <v>2.640306</v>
      </c>
      <c r="AB1047" s="18">
        <v>3.10527</v>
      </c>
      <c r="AC1047" s="18">
        <v>2.668407</v>
      </c>
      <c r="AD1047" s="18">
        <v>2.840166</v>
      </c>
      <c r="AE1047" s="18">
        <v>3.577462</v>
      </c>
      <c r="AF1047" s="18">
        <v>7.54259</v>
      </c>
      <c r="AG1047" s="18">
        <v>13.19942</v>
      </c>
      <c r="AH1047" s="18">
        <v>2.110728</v>
      </c>
      <c r="AI1047" s="18">
        <v>3.093593</v>
      </c>
      <c r="AJ1047" s="18">
        <v>4.970694</v>
      </c>
      <c r="AK1047" s="18">
        <v>3.639938</v>
      </c>
      <c r="AL1047" s="19" t="s">
        <v>58</v>
      </c>
      <c r="AM1047" s="19"/>
      <c r="AN1047" s="19"/>
      <c r="AO1047" s="19"/>
      <c r="AP1047" s="19"/>
      <c r="AQ1047" s="19"/>
    </row>
    <row r="1048" hidden="1">
      <c r="A1048" s="22" t="s">
        <v>1490</v>
      </c>
      <c r="B1048" s="22" t="s">
        <v>1523</v>
      </c>
      <c r="C1048" s="22" t="s">
        <v>1488</v>
      </c>
      <c r="D1048" s="22" t="s">
        <v>1522</v>
      </c>
      <c r="E1048" s="17">
        <v>46310.0</v>
      </c>
      <c r="F1048" s="18">
        <v>28.0</v>
      </c>
      <c r="G1048" s="18">
        <v>0.0</v>
      </c>
      <c r="H1048" s="18">
        <v>7101.0</v>
      </c>
      <c r="I1048" s="18">
        <v>0.0</v>
      </c>
      <c r="J1048" s="18">
        <v>50.19468</v>
      </c>
      <c r="K1048" s="18">
        <v>48.03133</v>
      </c>
      <c r="L1048" s="18">
        <v>45.24334</v>
      </c>
      <c r="M1048" s="18">
        <v>25.02038</v>
      </c>
      <c r="N1048" s="18">
        <v>0.520918</v>
      </c>
      <c r="O1048" s="18">
        <v>0.164379</v>
      </c>
      <c r="P1048" s="18">
        <v>0.166667</v>
      </c>
      <c r="Q1048" s="18">
        <v>0.3</v>
      </c>
      <c r="R1048" s="18">
        <v>2.785975</v>
      </c>
      <c r="S1048" s="18">
        <v>4.591585</v>
      </c>
      <c r="T1048" s="18">
        <v>0.164379</v>
      </c>
      <c r="U1048" s="18">
        <v>0.166667</v>
      </c>
      <c r="V1048" s="18">
        <v>0.3</v>
      </c>
      <c r="W1048" s="18">
        <v>2.785975</v>
      </c>
      <c r="X1048" s="18">
        <v>4.591585</v>
      </c>
      <c r="Y1048" s="18">
        <v>2.668407</v>
      </c>
      <c r="Z1048" s="18">
        <v>2.013217</v>
      </c>
      <c r="AA1048" s="18">
        <v>2.640306</v>
      </c>
      <c r="AB1048" s="18">
        <v>3.10527</v>
      </c>
      <c r="AC1048" s="18">
        <v>2.668407</v>
      </c>
      <c r="AD1048" s="18">
        <v>3.80198</v>
      </c>
      <c r="AE1048" s="18">
        <v>3.948401</v>
      </c>
      <c r="AF1048" s="18">
        <v>5.794647</v>
      </c>
      <c r="AG1048" s="18">
        <v>3.099098</v>
      </c>
      <c r="AH1048" s="18">
        <v>2.110728</v>
      </c>
      <c r="AI1048" s="18">
        <v>3.093593</v>
      </c>
      <c r="AJ1048" s="18">
        <v>4.970694</v>
      </c>
      <c r="AK1048" s="18">
        <v>3.639938</v>
      </c>
      <c r="AL1048" s="19" t="s">
        <v>58</v>
      </c>
      <c r="AM1048" s="19"/>
      <c r="AN1048" s="19"/>
      <c r="AO1048" s="19"/>
      <c r="AP1048" s="19"/>
      <c r="AQ1048" s="19"/>
    </row>
    <row r="1049" hidden="1">
      <c r="A1049" s="22" t="s">
        <v>1492</v>
      </c>
      <c r="B1049" s="22" t="s">
        <v>1524</v>
      </c>
      <c r="C1049" s="22" t="s">
        <v>1488</v>
      </c>
      <c r="D1049" s="22" t="s">
        <v>1522</v>
      </c>
      <c r="E1049" s="22" t="s">
        <v>72</v>
      </c>
      <c r="F1049" s="18">
        <v>22.0</v>
      </c>
      <c r="G1049" s="18">
        <v>1.0</v>
      </c>
      <c r="H1049" s="18">
        <v>5737.0</v>
      </c>
      <c r="I1049" s="18">
        <v>156.0</v>
      </c>
      <c r="J1049" s="18">
        <v>35.59399</v>
      </c>
      <c r="K1049" s="18">
        <v>38.92736</v>
      </c>
      <c r="L1049" s="18">
        <v>41.55025</v>
      </c>
      <c r="M1049" s="18">
        <v>21.83081</v>
      </c>
      <c r="N1049" s="18">
        <v>0.560809</v>
      </c>
      <c r="O1049" s="18">
        <v>0.266667</v>
      </c>
      <c r="P1049" s="18">
        <v>0.901786</v>
      </c>
      <c r="Q1049" s="18">
        <v>1.242338</v>
      </c>
      <c r="R1049" s="18">
        <v>2.837055</v>
      </c>
      <c r="S1049" s="18">
        <v>5.305594</v>
      </c>
      <c r="T1049" s="18">
        <v>0.266667</v>
      </c>
      <c r="U1049" s="18">
        <v>0.901786</v>
      </c>
      <c r="V1049" s="18">
        <v>1.242338</v>
      </c>
      <c r="W1049" s="18">
        <v>2.837055</v>
      </c>
      <c r="X1049" s="18">
        <v>5.305594</v>
      </c>
      <c r="Y1049" s="18">
        <v>4.325262</v>
      </c>
      <c r="Z1049" s="18">
        <v>2.013217</v>
      </c>
      <c r="AA1049" s="18">
        <v>2.640306</v>
      </c>
      <c r="AB1049" s="18">
        <v>3.10527</v>
      </c>
      <c r="AC1049" s="18">
        <v>2.668407</v>
      </c>
      <c r="AD1049" s="18">
        <v>3.127575</v>
      </c>
      <c r="AE1049" s="18">
        <v>3.610875</v>
      </c>
      <c r="AF1049" s="18">
        <v>5.061538</v>
      </c>
      <c r="AG1049" s="18">
        <v>5.131139</v>
      </c>
      <c r="AH1049" s="18">
        <v>2.110728</v>
      </c>
      <c r="AI1049" s="18">
        <v>3.093593</v>
      </c>
      <c r="AJ1049" s="18">
        <v>4.970694</v>
      </c>
      <c r="AK1049" s="18">
        <v>3.639938</v>
      </c>
      <c r="AL1049" s="19" t="s">
        <v>58</v>
      </c>
      <c r="AM1049" s="19"/>
      <c r="AN1049" s="19"/>
      <c r="AO1049" s="19"/>
      <c r="AP1049" s="19"/>
      <c r="AQ1049" s="19"/>
    </row>
    <row r="1050" hidden="1">
      <c r="A1050" s="22" t="s">
        <v>1503</v>
      </c>
      <c r="B1050" s="22" t="s">
        <v>1525</v>
      </c>
      <c r="C1050" s="22" t="s">
        <v>1488</v>
      </c>
      <c r="D1050" s="22" t="s">
        <v>1522</v>
      </c>
      <c r="E1050" s="22" t="s">
        <v>75</v>
      </c>
      <c r="F1050" s="18">
        <v>5.0</v>
      </c>
      <c r="G1050" s="18">
        <v>0.0</v>
      </c>
      <c r="H1050" s="18">
        <v>1056.0</v>
      </c>
      <c r="I1050" s="18">
        <v>0.0</v>
      </c>
      <c r="J1050" s="18">
        <v>6.049451</v>
      </c>
      <c r="K1050" s="18">
        <v>5.983916</v>
      </c>
      <c r="L1050" s="18">
        <v>6.188509</v>
      </c>
      <c r="M1050" s="18">
        <v>3.255734</v>
      </c>
      <c r="N1050" s="18">
        <v>0.544081</v>
      </c>
      <c r="O1050" s="18">
        <v>0.133333</v>
      </c>
      <c r="P1050" s="18">
        <v>0.133333</v>
      </c>
      <c r="Q1050" s="18">
        <v>0.133333</v>
      </c>
      <c r="R1050" s="18">
        <v>2.594848</v>
      </c>
      <c r="S1050" s="18">
        <v>3.255734</v>
      </c>
      <c r="T1050" s="18">
        <v>0.133333</v>
      </c>
      <c r="U1050" s="18">
        <v>0.133333</v>
      </c>
      <c r="V1050" s="18">
        <v>0.133333</v>
      </c>
      <c r="W1050" s="18">
        <v>2.594848</v>
      </c>
      <c r="X1050" s="18">
        <v>3.255734</v>
      </c>
      <c r="Y1050" s="18">
        <v>1.994639</v>
      </c>
      <c r="Z1050" s="18">
        <v>2.013217</v>
      </c>
      <c r="AA1050" s="18">
        <v>2.640306</v>
      </c>
      <c r="AB1050" s="18">
        <v>3.10527</v>
      </c>
      <c r="AC1050" s="18">
        <v>2.668407</v>
      </c>
      <c r="AD1050" s="18">
        <v>3.255734</v>
      </c>
      <c r="AE1050" s="18">
        <v>3.255734</v>
      </c>
      <c r="AF1050" s="18">
        <v>7.700168</v>
      </c>
      <c r="AG1050" s="18">
        <v>2.127815</v>
      </c>
      <c r="AH1050" s="18">
        <v>2.110728</v>
      </c>
      <c r="AI1050" s="18">
        <v>3.093593</v>
      </c>
      <c r="AJ1050" s="18">
        <v>4.970694</v>
      </c>
      <c r="AK1050" s="18">
        <v>3.639938</v>
      </c>
      <c r="AL1050" s="19" t="s">
        <v>58</v>
      </c>
      <c r="AM1050" s="19"/>
      <c r="AN1050" s="19"/>
      <c r="AO1050" s="19"/>
      <c r="AP1050" s="19"/>
      <c r="AQ1050" s="19"/>
    </row>
    <row r="1051" hidden="1">
      <c r="A1051" s="22" t="s">
        <v>1494</v>
      </c>
      <c r="B1051" s="22" t="s">
        <v>1526</v>
      </c>
      <c r="C1051" s="22" t="s">
        <v>1488</v>
      </c>
      <c r="D1051" s="22" t="s">
        <v>1522</v>
      </c>
      <c r="E1051" s="22" t="s">
        <v>60</v>
      </c>
      <c r="F1051" s="18">
        <v>9.0</v>
      </c>
      <c r="G1051" s="18">
        <v>1.0</v>
      </c>
      <c r="H1051" s="18">
        <v>1890.0</v>
      </c>
      <c r="I1051" s="18">
        <v>328.0</v>
      </c>
      <c r="J1051" s="18">
        <v>7.276557</v>
      </c>
      <c r="K1051" s="18">
        <v>8.323049</v>
      </c>
      <c r="L1051" s="18">
        <v>8.851928</v>
      </c>
      <c r="M1051" s="18">
        <v>4.57097</v>
      </c>
      <c r="N1051" s="18">
        <v>0.549194</v>
      </c>
      <c r="O1051" s="18">
        <v>0.0</v>
      </c>
      <c r="P1051" s="18">
        <v>0.753788</v>
      </c>
      <c r="Q1051" s="18">
        <v>0.753788</v>
      </c>
      <c r="R1051" s="18">
        <v>0.9</v>
      </c>
      <c r="S1051" s="18">
        <v>2.098291</v>
      </c>
      <c r="T1051" s="18">
        <v>0.753788</v>
      </c>
      <c r="U1051" s="18">
        <v>0.753788</v>
      </c>
      <c r="V1051" s="18">
        <v>0.9</v>
      </c>
      <c r="W1051" s="18">
        <v>2.098291</v>
      </c>
      <c r="X1051" s="18">
        <v>2.098291</v>
      </c>
      <c r="Y1051" s="18">
        <v>1.66461</v>
      </c>
      <c r="Z1051" s="18">
        <v>2.013217</v>
      </c>
      <c r="AA1051" s="18">
        <v>2.640306</v>
      </c>
      <c r="AB1051" s="18">
        <v>3.10527</v>
      </c>
      <c r="AC1051" s="18">
        <v>2.668407</v>
      </c>
      <c r="AD1051" s="18">
        <v>1.833333</v>
      </c>
      <c r="AE1051" s="18">
        <v>2.093934</v>
      </c>
      <c r="AF1051" s="18">
        <v>4.05217</v>
      </c>
      <c r="AG1051" s="18">
        <v>1.66461</v>
      </c>
      <c r="AH1051" s="18">
        <v>2.110728</v>
      </c>
      <c r="AI1051" s="18">
        <v>3.093593</v>
      </c>
      <c r="AJ1051" s="18">
        <v>4.970694</v>
      </c>
      <c r="AK1051" s="18">
        <v>3.639938</v>
      </c>
      <c r="AL1051" s="19" t="s">
        <v>58</v>
      </c>
      <c r="AM1051" s="19"/>
      <c r="AN1051" s="19"/>
      <c r="AO1051" s="19"/>
      <c r="AP1051" s="19"/>
      <c r="AQ1051" s="19"/>
    </row>
    <row r="1052" hidden="1">
      <c r="A1052" s="22" t="s">
        <v>1496</v>
      </c>
      <c r="B1052" s="22" t="s">
        <v>1527</v>
      </c>
      <c r="C1052" s="22" t="s">
        <v>1488</v>
      </c>
      <c r="D1052" s="22" t="s">
        <v>1522</v>
      </c>
      <c r="E1052" s="17">
        <v>46300.0</v>
      </c>
      <c r="F1052" s="18">
        <v>73.0</v>
      </c>
      <c r="G1052" s="18">
        <v>0.0</v>
      </c>
      <c r="H1052" s="18">
        <v>35245.0</v>
      </c>
      <c r="I1052" s="18">
        <v>0.0</v>
      </c>
      <c r="J1052" s="18">
        <v>232.2868</v>
      </c>
      <c r="K1052" s="18">
        <v>232.4932</v>
      </c>
      <c r="L1052" s="18">
        <v>229.7086</v>
      </c>
      <c r="M1052" s="18">
        <v>142.503</v>
      </c>
      <c r="N1052" s="18">
        <v>0.612934</v>
      </c>
      <c r="O1052" s="18">
        <v>0.241667</v>
      </c>
      <c r="P1052" s="18">
        <v>0.478901</v>
      </c>
      <c r="Q1052" s="18">
        <v>0.680673</v>
      </c>
      <c r="R1052" s="18">
        <v>2.254081</v>
      </c>
      <c r="S1052" s="18">
        <v>4.188638</v>
      </c>
      <c r="T1052" s="18">
        <v>0.466667</v>
      </c>
      <c r="U1052" s="18">
        <v>0.641667</v>
      </c>
      <c r="V1052" s="18">
        <v>0.919167</v>
      </c>
      <c r="W1052" s="18">
        <v>2.490942</v>
      </c>
      <c r="X1052" s="18">
        <v>4.519594</v>
      </c>
      <c r="Y1052" s="18">
        <v>3.690367</v>
      </c>
      <c r="Z1052" s="18">
        <v>2.013217</v>
      </c>
      <c r="AA1052" s="18">
        <v>2.640306</v>
      </c>
      <c r="AB1052" s="18">
        <v>3.10527</v>
      </c>
      <c r="AC1052" s="18">
        <v>2.668407</v>
      </c>
      <c r="AD1052" s="18">
        <v>2.944754</v>
      </c>
      <c r="AE1052" s="18">
        <v>3.348559</v>
      </c>
      <c r="AF1052" s="18">
        <v>5.28871</v>
      </c>
      <c r="AG1052" s="18">
        <v>7.726656</v>
      </c>
      <c r="AH1052" s="18">
        <v>2.110728</v>
      </c>
      <c r="AI1052" s="18">
        <v>3.093593</v>
      </c>
      <c r="AJ1052" s="18">
        <v>4.970694</v>
      </c>
      <c r="AK1052" s="18">
        <v>3.639938</v>
      </c>
      <c r="AL1052" s="19" t="s">
        <v>58</v>
      </c>
      <c r="AM1052" s="19"/>
      <c r="AN1052" s="19"/>
      <c r="AO1052" s="19"/>
      <c r="AP1052" s="19"/>
      <c r="AQ1052" s="19"/>
    </row>
    <row r="1053" hidden="1">
      <c r="A1053" s="22" t="s">
        <v>1498</v>
      </c>
      <c r="B1053" s="22" t="s">
        <v>1528</v>
      </c>
      <c r="C1053" s="22" t="s">
        <v>1488</v>
      </c>
      <c r="D1053" s="22" t="s">
        <v>1522</v>
      </c>
      <c r="E1053" s="22" t="s">
        <v>62</v>
      </c>
      <c r="F1053" s="18">
        <v>7.0</v>
      </c>
      <c r="G1053" s="18">
        <v>7.0</v>
      </c>
      <c r="H1053" s="18">
        <v>433.0</v>
      </c>
      <c r="I1053" s="18">
        <v>433.0</v>
      </c>
      <c r="J1053" s="18">
        <v>0.0</v>
      </c>
      <c r="K1053" s="18">
        <v>0.0</v>
      </c>
      <c r="L1053" s="18">
        <v>0.0</v>
      </c>
      <c r="M1053" s="18">
        <v>0.0</v>
      </c>
      <c r="N1053" s="18">
        <v>0.0</v>
      </c>
      <c r="O1053" s="18">
        <v>0.0</v>
      </c>
      <c r="P1053" s="18">
        <v>0.0</v>
      </c>
      <c r="Q1053" s="18">
        <v>0.0</v>
      </c>
      <c r="R1053" s="18">
        <v>0.0</v>
      </c>
      <c r="S1053" s="18">
        <v>0.0</v>
      </c>
      <c r="T1053" s="18">
        <v>0.0</v>
      </c>
      <c r="U1053" s="18">
        <v>0.0</v>
      </c>
      <c r="V1053" s="18">
        <v>0.0</v>
      </c>
      <c r="W1053" s="18">
        <v>0.0</v>
      </c>
      <c r="X1053" s="18">
        <v>0.0</v>
      </c>
      <c r="Y1053" s="18">
        <v>0.0</v>
      </c>
      <c r="Z1053" s="18">
        <v>2.013217</v>
      </c>
      <c r="AA1053" s="18">
        <v>2.640306</v>
      </c>
      <c r="AB1053" s="18">
        <v>3.10527</v>
      </c>
      <c r="AC1053" s="18">
        <v>2.668407</v>
      </c>
      <c r="AD1053" s="18">
        <v>0.0</v>
      </c>
      <c r="AE1053" s="18">
        <v>0.0</v>
      </c>
      <c r="AF1053" s="18">
        <v>0.0</v>
      </c>
      <c r="AG1053" s="18">
        <v>0.0</v>
      </c>
      <c r="AH1053" s="18">
        <v>2.110728</v>
      </c>
      <c r="AI1053" s="18">
        <v>3.093593</v>
      </c>
      <c r="AJ1053" s="18">
        <v>4.970694</v>
      </c>
      <c r="AK1053" s="18">
        <v>3.639938</v>
      </c>
      <c r="AL1053" s="19" t="s">
        <v>58</v>
      </c>
      <c r="AM1053" s="19"/>
      <c r="AN1053" s="19"/>
      <c r="AO1053" s="19"/>
      <c r="AP1053" s="19"/>
      <c r="AQ1053" s="19"/>
    </row>
    <row r="1054" hidden="1">
      <c r="A1054" s="22" t="s">
        <v>1820</v>
      </c>
      <c r="B1054" s="22" t="s">
        <v>1865</v>
      </c>
      <c r="C1054" s="22" t="s">
        <v>1812</v>
      </c>
      <c r="D1054" s="22" t="s">
        <v>1866</v>
      </c>
      <c r="E1054" s="17">
        <v>46310.0</v>
      </c>
      <c r="F1054" s="18">
        <v>10.0</v>
      </c>
      <c r="G1054" s="18">
        <v>0.0</v>
      </c>
      <c r="H1054" s="18">
        <v>27191.0</v>
      </c>
      <c r="I1054" s="18">
        <v>0.0</v>
      </c>
      <c r="J1054" s="18">
        <v>401.0256</v>
      </c>
      <c r="K1054" s="18">
        <v>353.0346</v>
      </c>
      <c r="L1054" s="18">
        <v>302.5381</v>
      </c>
      <c r="M1054" s="18">
        <v>178.1744</v>
      </c>
      <c r="N1054" s="18">
        <v>0.504694</v>
      </c>
      <c r="O1054" s="18">
        <v>7.90548</v>
      </c>
      <c r="P1054" s="18">
        <v>9.879744</v>
      </c>
      <c r="Q1054" s="18">
        <v>12.48323</v>
      </c>
      <c r="R1054" s="18">
        <v>16.09118</v>
      </c>
      <c r="S1054" s="18">
        <v>82.57609</v>
      </c>
      <c r="T1054" s="18">
        <v>7.90548</v>
      </c>
      <c r="U1054" s="18">
        <v>9.879744</v>
      </c>
      <c r="V1054" s="18">
        <v>12.48323</v>
      </c>
      <c r="W1054" s="18">
        <v>16.09118</v>
      </c>
      <c r="X1054" s="18">
        <v>82.57609</v>
      </c>
      <c r="Y1054" s="18">
        <v>35.30346</v>
      </c>
      <c r="Z1054" s="18">
        <v>2.461417</v>
      </c>
      <c r="AA1054" s="18">
        <v>5.597045</v>
      </c>
      <c r="AB1054" s="18">
        <v>7.96283</v>
      </c>
      <c r="AC1054" s="18">
        <v>6.074441</v>
      </c>
      <c r="AD1054" s="18">
        <v>7.330146</v>
      </c>
      <c r="AE1054" s="18">
        <v>9.305569</v>
      </c>
      <c r="AF1054" s="18">
        <v>12.1656</v>
      </c>
      <c r="AG1054" s="18">
        <v>10.93846</v>
      </c>
      <c r="AH1054" s="18">
        <v>1.047933</v>
      </c>
      <c r="AI1054" s="18">
        <v>8.263598</v>
      </c>
      <c r="AJ1054" s="18">
        <v>9.7295</v>
      </c>
      <c r="AK1054" s="18">
        <v>6.074441</v>
      </c>
      <c r="AL1054" s="19" t="s">
        <v>58</v>
      </c>
      <c r="AM1054" s="19"/>
      <c r="AN1054" s="19"/>
      <c r="AO1054" s="19"/>
      <c r="AP1054" s="19"/>
      <c r="AQ1054" s="19"/>
    </row>
    <row r="1055" hidden="1">
      <c r="A1055" s="22" t="s">
        <v>1811</v>
      </c>
      <c r="B1055" s="22" t="s">
        <v>1867</v>
      </c>
      <c r="C1055" s="22" t="s">
        <v>1812</v>
      </c>
      <c r="D1055" s="22" t="s">
        <v>1866</v>
      </c>
      <c r="E1055" s="22" t="s">
        <v>72</v>
      </c>
      <c r="F1055" s="18">
        <v>16.0</v>
      </c>
      <c r="G1055" s="18">
        <v>0.0</v>
      </c>
      <c r="H1055" s="18">
        <v>6901.0</v>
      </c>
      <c r="I1055" s="18">
        <v>0.0</v>
      </c>
      <c r="J1055" s="18">
        <v>98.54452</v>
      </c>
      <c r="K1055" s="18">
        <v>97.19106</v>
      </c>
      <c r="L1055" s="18">
        <v>87.72906</v>
      </c>
      <c r="M1055" s="18">
        <v>56.28474</v>
      </c>
      <c r="N1055" s="18">
        <v>0.579114</v>
      </c>
      <c r="O1055" s="18">
        <v>0.0</v>
      </c>
      <c r="P1055" s="18">
        <v>1.753846</v>
      </c>
      <c r="Q1055" s="18">
        <v>4.208916</v>
      </c>
      <c r="R1055" s="18">
        <v>4.644107</v>
      </c>
      <c r="S1055" s="18">
        <v>6.512597</v>
      </c>
      <c r="T1055" s="18">
        <v>1.753846</v>
      </c>
      <c r="U1055" s="18">
        <v>4.208916</v>
      </c>
      <c r="V1055" s="18">
        <v>4.354849</v>
      </c>
      <c r="W1055" s="18">
        <v>5.189692</v>
      </c>
      <c r="X1055" s="18">
        <v>6.512597</v>
      </c>
      <c r="Y1055" s="18">
        <v>6.074441</v>
      </c>
      <c r="Z1055" s="18">
        <v>2.461417</v>
      </c>
      <c r="AA1055" s="18">
        <v>5.597045</v>
      </c>
      <c r="AB1055" s="18">
        <v>7.96283</v>
      </c>
      <c r="AC1055" s="18">
        <v>6.074441</v>
      </c>
      <c r="AD1055" s="18">
        <v>4.348247</v>
      </c>
      <c r="AE1055" s="18">
        <v>5.198656</v>
      </c>
      <c r="AF1055" s="18">
        <v>7.050433</v>
      </c>
      <c r="AG1055" s="18">
        <v>4.266037</v>
      </c>
      <c r="AH1055" s="18">
        <v>1.047933</v>
      </c>
      <c r="AI1055" s="18">
        <v>8.263598</v>
      </c>
      <c r="AJ1055" s="18">
        <v>9.7295</v>
      </c>
      <c r="AK1055" s="18">
        <v>6.074441</v>
      </c>
      <c r="AL1055" s="19" t="s">
        <v>58</v>
      </c>
      <c r="AM1055" s="19"/>
      <c r="AN1055" s="19"/>
      <c r="AO1055" s="19"/>
      <c r="AP1055" s="19"/>
      <c r="AQ1055" s="19"/>
    </row>
    <row r="1056" hidden="1">
      <c r="A1056" s="22" t="s">
        <v>1823</v>
      </c>
      <c r="B1056" s="22" t="s">
        <v>1868</v>
      </c>
      <c r="C1056" s="22" t="s">
        <v>1812</v>
      </c>
      <c r="D1056" s="22" t="s">
        <v>1866</v>
      </c>
      <c r="E1056" s="22" t="s">
        <v>75</v>
      </c>
      <c r="F1056" s="18">
        <v>13.0</v>
      </c>
      <c r="G1056" s="18">
        <v>0.0</v>
      </c>
      <c r="H1056" s="18">
        <v>8198.0</v>
      </c>
      <c r="I1056" s="18">
        <v>0.0</v>
      </c>
      <c r="J1056" s="18">
        <v>66.05115</v>
      </c>
      <c r="K1056" s="18">
        <v>63.30292</v>
      </c>
      <c r="L1056" s="18">
        <v>57.58792</v>
      </c>
      <c r="M1056" s="18">
        <v>38.13641</v>
      </c>
      <c r="N1056" s="18">
        <v>0.602443</v>
      </c>
      <c r="O1056" s="18">
        <v>0.0</v>
      </c>
      <c r="P1056" s="18">
        <v>0.993122</v>
      </c>
      <c r="Q1056" s="18">
        <v>2.196363</v>
      </c>
      <c r="R1056" s="18">
        <v>4.248913</v>
      </c>
      <c r="S1056" s="18">
        <v>6.822463</v>
      </c>
      <c r="T1056" s="18">
        <v>2.196363</v>
      </c>
      <c r="U1056" s="18">
        <v>2.490814</v>
      </c>
      <c r="V1056" s="18">
        <v>2.817788</v>
      </c>
      <c r="W1056" s="18">
        <v>5.597045</v>
      </c>
      <c r="X1056" s="18">
        <v>10.59985</v>
      </c>
      <c r="Y1056" s="18">
        <v>5.275243</v>
      </c>
      <c r="Z1056" s="18">
        <v>2.461417</v>
      </c>
      <c r="AA1056" s="18">
        <v>5.597045</v>
      </c>
      <c r="AB1056" s="18">
        <v>7.96283</v>
      </c>
      <c r="AC1056" s="18">
        <v>6.074441</v>
      </c>
      <c r="AD1056" s="18">
        <v>3.033684</v>
      </c>
      <c r="AE1056" s="18">
        <v>5.135431</v>
      </c>
      <c r="AF1056" s="18">
        <v>5.473924</v>
      </c>
      <c r="AG1056" s="18">
        <v>5.275243</v>
      </c>
      <c r="AH1056" s="18">
        <v>1.047933</v>
      </c>
      <c r="AI1056" s="18">
        <v>8.263598</v>
      </c>
      <c r="AJ1056" s="18">
        <v>9.7295</v>
      </c>
      <c r="AK1056" s="18">
        <v>6.074441</v>
      </c>
      <c r="AL1056" s="19" t="s">
        <v>58</v>
      </c>
      <c r="AM1056" s="19"/>
      <c r="AN1056" s="19"/>
      <c r="AO1056" s="19"/>
      <c r="AP1056" s="19"/>
      <c r="AQ1056" s="19"/>
    </row>
    <row r="1057" hidden="1">
      <c r="A1057" s="22" t="s">
        <v>1813</v>
      </c>
      <c r="B1057" s="22" t="s">
        <v>1869</v>
      </c>
      <c r="C1057" s="22" t="s">
        <v>1812</v>
      </c>
      <c r="D1057" s="22" t="s">
        <v>1866</v>
      </c>
      <c r="E1057" s="22" t="s">
        <v>60</v>
      </c>
      <c r="F1057" s="18">
        <v>38.0</v>
      </c>
      <c r="G1057" s="18">
        <v>2.0</v>
      </c>
      <c r="H1057" s="18">
        <v>17167.0</v>
      </c>
      <c r="I1057" s="18">
        <v>39.0</v>
      </c>
      <c r="J1057" s="18">
        <v>284.2226</v>
      </c>
      <c r="K1057" s="18">
        <v>213.3423</v>
      </c>
      <c r="L1057" s="18">
        <v>168.9622</v>
      </c>
      <c r="M1057" s="18">
        <v>152.8302</v>
      </c>
      <c r="N1057" s="18">
        <v>0.716361</v>
      </c>
      <c r="O1057" s="18">
        <v>0.166667</v>
      </c>
      <c r="P1057" s="18">
        <v>1.220208</v>
      </c>
      <c r="Q1057" s="18">
        <v>2.074094</v>
      </c>
      <c r="R1057" s="18">
        <v>3.012477</v>
      </c>
      <c r="S1057" s="18">
        <v>5.991587</v>
      </c>
      <c r="T1057" s="18">
        <v>0.96922</v>
      </c>
      <c r="U1057" s="18">
        <v>1.809022</v>
      </c>
      <c r="V1057" s="18">
        <v>2.329428</v>
      </c>
      <c r="W1057" s="18">
        <v>4.311106</v>
      </c>
      <c r="X1057" s="18">
        <v>6.983824</v>
      </c>
      <c r="Y1057" s="18">
        <v>8.533693</v>
      </c>
      <c r="Z1057" s="18">
        <v>2.461417</v>
      </c>
      <c r="AA1057" s="18">
        <v>5.597045</v>
      </c>
      <c r="AB1057" s="18">
        <v>7.96283</v>
      </c>
      <c r="AC1057" s="18">
        <v>6.074441</v>
      </c>
      <c r="AD1057" s="18">
        <v>1.363137</v>
      </c>
      <c r="AE1057" s="18">
        <v>2.771641</v>
      </c>
      <c r="AF1057" s="18">
        <v>3.601276</v>
      </c>
      <c r="AG1057" s="18">
        <v>2.685376</v>
      </c>
      <c r="AH1057" s="18">
        <v>1.047933</v>
      </c>
      <c r="AI1057" s="18">
        <v>8.263598</v>
      </c>
      <c r="AJ1057" s="18">
        <v>9.7295</v>
      </c>
      <c r="AK1057" s="18">
        <v>6.074441</v>
      </c>
      <c r="AL1057" s="19" t="s">
        <v>58</v>
      </c>
      <c r="AM1057" s="19"/>
      <c r="AN1057" s="19"/>
      <c r="AO1057" s="19"/>
      <c r="AP1057" s="19"/>
      <c r="AQ1057" s="19"/>
    </row>
    <row r="1058" hidden="1">
      <c r="A1058" s="22" t="s">
        <v>1814</v>
      </c>
      <c r="B1058" s="22" t="s">
        <v>1870</v>
      </c>
      <c r="C1058" s="22" t="s">
        <v>1812</v>
      </c>
      <c r="D1058" s="22" t="s">
        <v>1866</v>
      </c>
      <c r="E1058" s="20">
        <v>46300.0</v>
      </c>
      <c r="F1058" s="18">
        <v>2.0</v>
      </c>
      <c r="G1058" s="18">
        <v>0.0</v>
      </c>
      <c r="H1058" s="18">
        <v>1178.0</v>
      </c>
      <c r="I1058" s="18">
        <v>0.0</v>
      </c>
      <c r="J1058" s="18">
        <v>7.402486</v>
      </c>
      <c r="K1058" s="18">
        <v>5.709436</v>
      </c>
      <c r="L1058" s="18">
        <v>5.159578</v>
      </c>
      <c r="M1058" s="18">
        <v>5.709436</v>
      </c>
      <c r="N1058" s="18">
        <v>1.0</v>
      </c>
      <c r="O1058" s="18">
        <v>0.0</v>
      </c>
      <c r="P1058" s="18">
        <v>0.0</v>
      </c>
      <c r="Q1058" s="18">
        <v>0.0</v>
      </c>
      <c r="R1058" s="18">
        <v>5.709436</v>
      </c>
      <c r="S1058" s="18">
        <v>5.709436</v>
      </c>
      <c r="T1058" s="18">
        <v>5.709436</v>
      </c>
      <c r="U1058" s="18">
        <v>5.709436</v>
      </c>
      <c r="V1058" s="18">
        <v>5.709436</v>
      </c>
      <c r="W1058" s="18">
        <v>5.709436</v>
      </c>
      <c r="X1058" s="18">
        <v>5.709436</v>
      </c>
      <c r="Y1058" s="18">
        <v>2.854718</v>
      </c>
      <c r="Z1058" s="18">
        <v>2.461417</v>
      </c>
      <c r="AA1058" s="18">
        <v>5.597045</v>
      </c>
      <c r="AB1058" s="18">
        <v>7.96283</v>
      </c>
      <c r="AC1058" s="18">
        <v>6.074441</v>
      </c>
      <c r="AD1058" s="18">
        <v>8.699537</v>
      </c>
      <c r="AE1058" s="18">
        <v>11.20822</v>
      </c>
      <c r="AF1058" s="18">
        <v>16.37755</v>
      </c>
      <c r="AG1058" s="18">
        <v>10.58774</v>
      </c>
      <c r="AH1058" s="18">
        <v>1.047933</v>
      </c>
      <c r="AI1058" s="18">
        <v>8.263598</v>
      </c>
      <c r="AJ1058" s="18">
        <v>9.7295</v>
      </c>
      <c r="AK1058" s="18">
        <v>6.074441</v>
      </c>
      <c r="AL1058" s="19" t="s">
        <v>58</v>
      </c>
      <c r="AM1058" s="19"/>
      <c r="AN1058" s="19"/>
      <c r="AO1058" s="19"/>
      <c r="AP1058" s="19"/>
      <c r="AQ1058" s="19"/>
    </row>
    <row r="1059" hidden="1">
      <c r="A1059" s="22" t="s">
        <v>1816</v>
      </c>
      <c r="B1059" s="22" t="s">
        <v>1871</v>
      </c>
      <c r="C1059" s="22" t="s">
        <v>1812</v>
      </c>
      <c r="D1059" s="22" t="s">
        <v>1866</v>
      </c>
      <c r="E1059" s="22" t="s">
        <v>62</v>
      </c>
      <c r="F1059" s="18">
        <v>7.0</v>
      </c>
      <c r="G1059" s="18">
        <v>7.0</v>
      </c>
      <c r="H1059" s="18">
        <v>435.0</v>
      </c>
      <c r="I1059" s="18">
        <v>435.0</v>
      </c>
      <c r="J1059" s="18">
        <v>0.0</v>
      </c>
      <c r="K1059" s="18">
        <v>0.0</v>
      </c>
      <c r="L1059" s="18">
        <v>0.0</v>
      </c>
      <c r="M1059" s="18">
        <v>0.0</v>
      </c>
      <c r="N1059" s="18">
        <v>0.0</v>
      </c>
      <c r="O1059" s="18">
        <v>0.0</v>
      </c>
      <c r="P1059" s="18">
        <v>0.0</v>
      </c>
      <c r="Q1059" s="18">
        <v>0.0</v>
      </c>
      <c r="R1059" s="18">
        <v>0.0</v>
      </c>
      <c r="S1059" s="18">
        <v>0.0</v>
      </c>
      <c r="T1059" s="18">
        <v>0.0</v>
      </c>
      <c r="U1059" s="18">
        <v>0.0</v>
      </c>
      <c r="V1059" s="18">
        <v>0.0</v>
      </c>
      <c r="W1059" s="18">
        <v>0.0</v>
      </c>
      <c r="X1059" s="18">
        <v>0.0</v>
      </c>
      <c r="Y1059" s="18">
        <v>0.0</v>
      </c>
      <c r="Z1059" s="18">
        <v>2.461417</v>
      </c>
      <c r="AA1059" s="18">
        <v>5.597045</v>
      </c>
      <c r="AB1059" s="18">
        <v>7.96283</v>
      </c>
      <c r="AC1059" s="18">
        <v>6.074441</v>
      </c>
      <c r="AD1059" s="18">
        <v>0.0</v>
      </c>
      <c r="AE1059" s="18">
        <v>0.0</v>
      </c>
      <c r="AF1059" s="18">
        <v>0.0</v>
      </c>
      <c r="AG1059" s="18">
        <v>0.0</v>
      </c>
      <c r="AH1059" s="18">
        <v>1.047933</v>
      </c>
      <c r="AI1059" s="18">
        <v>8.263598</v>
      </c>
      <c r="AJ1059" s="18">
        <v>9.7295</v>
      </c>
      <c r="AK1059" s="18">
        <v>6.074441</v>
      </c>
      <c r="AL1059" s="19" t="s">
        <v>58</v>
      </c>
      <c r="AM1059" s="19"/>
      <c r="AN1059" s="19"/>
      <c r="AO1059" s="19"/>
      <c r="AP1059" s="19"/>
      <c r="AQ1059" s="19"/>
    </row>
    <row r="1060" hidden="1">
      <c r="A1060" s="22" t="s">
        <v>1177</v>
      </c>
      <c r="B1060" s="22" t="s">
        <v>1243</v>
      </c>
      <c r="C1060" s="22" t="s">
        <v>1175</v>
      </c>
      <c r="D1060" s="22" t="s">
        <v>1244</v>
      </c>
      <c r="E1060" s="17">
        <v>46310.0</v>
      </c>
      <c r="F1060" s="18">
        <v>10.0</v>
      </c>
      <c r="G1060" s="18">
        <v>0.0</v>
      </c>
      <c r="H1060" s="18">
        <v>2732.0</v>
      </c>
      <c r="I1060" s="18">
        <v>0.0</v>
      </c>
      <c r="J1060" s="18">
        <v>41.71856</v>
      </c>
      <c r="K1060" s="18">
        <v>41.67444</v>
      </c>
      <c r="L1060" s="18">
        <v>39.73887</v>
      </c>
      <c r="M1060" s="18">
        <v>21.06033</v>
      </c>
      <c r="N1060" s="18">
        <v>0.505354</v>
      </c>
      <c r="O1060" s="18">
        <v>0.457566</v>
      </c>
      <c r="P1060" s="18">
        <v>0.457566</v>
      </c>
      <c r="Q1060" s="18">
        <v>7.437228</v>
      </c>
      <c r="R1060" s="18">
        <v>12.71932</v>
      </c>
      <c r="S1060" s="18">
        <v>12.71932</v>
      </c>
      <c r="T1060" s="18">
        <v>0.457566</v>
      </c>
      <c r="U1060" s="18">
        <v>0.457566</v>
      </c>
      <c r="V1060" s="18">
        <v>7.437228</v>
      </c>
      <c r="W1060" s="18">
        <v>12.71932</v>
      </c>
      <c r="X1060" s="18">
        <v>12.71932</v>
      </c>
      <c r="Y1060" s="18">
        <v>10.41861</v>
      </c>
      <c r="Z1060" s="18">
        <v>2.383826</v>
      </c>
      <c r="AA1060" s="18">
        <v>3.805767</v>
      </c>
      <c r="AB1060" s="18">
        <v>4.265722</v>
      </c>
      <c r="AC1060" s="18">
        <v>3.193657</v>
      </c>
      <c r="AD1060" s="18">
        <v>5.611754</v>
      </c>
      <c r="AE1060" s="18">
        <v>6.325606</v>
      </c>
      <c r="AF1060" s="18">
        <v>9.719525</v>
      </c>
      <c r="AG1060" s="18">
        <v>9.03104</v>
      </c>
      <c r="AH1060" s="18">
        <v>0.822472</v>
      </c>
      <c r="AI1060" s="18">
        <v>2.340114</v>
      </c>
      <c r="AJ1060" s="18">
        <v>3.508074</v>
      </c>
      <c r="AK1060" s="18">
        <v>4.338341</v>
      </c>
      <c r="AL1060" s="19" t="s">
        <v>58</v>
      </c>
      <c r="AM1060" s="19"/>
      <c r="AN1060" s="19"/>
      <c r="AO1060" s="19"/>
      <c r="AP1060" s="19"/>
      <c r="AQ1060" s="19"/>
    </row>
    <row r="1061" hidden="1">
      <c r="A1061" s="22" t="s">
        <v>1179</v>
      </c>
      <c r="B1061" s="22" t="s">
        <v>1245</v>
      </c>
      <c r="C1061" s="22" t="s">
        <v>1175</v>
      </c>
      <c r="D1061" s="22" t="s">
        <v>1244</v>
      </c>
      <c r="E1061" s="22" t="s">
        <v>72</v>
      </c>
      <c r="F1061" s="18">
        <v>16.0</v>
      </c>
      <c r="G1061" s="18">
        <v>0.0</v>
      </c>
      <c r="H1061" s="18">
        <v>5083.0</v>
      </c>
      <c r="I1061" s="18">
        <v>0.0</v>
      </c>
      <c r="J1061" s="18">
        <v>45.98698</v>
      </c>
      <c r="K1061" s="18">
        <v>46.16467</v>
      </c>
      <c r="L1061" s="18">
        <v>43.62688</v>
      </c>
      <c r="M1061" s="18">
        <v>21.19077</v>
      </c>
      <c r="N1061" s="18">
        <v>0.459026</v>
      </c>
      <c r="O1061" s="18">
        <v>2.383826</v>
      </c>
      <c r="P1061" s="18">
        <v>3.95281</v>
      </c>
      <c r="Q1061" s="18">
        <v>5.7164</v>
      </c>
      <c r="R1061" s="18">
        <v>6.373054</v>
      </c>
      <c r="S1061" s="18">
        <v>6.547807</v>
      </c>
      <c r="T1061" s="18">
        <v>2.383826</v>
      </c>
      <c r="U1061" s="18">
        <v>3.95281</v>
      </c>
      <c r="V1061" s="18">
        <v>5.7164</v>
      </c>
      <c r="W1061" s="18">
        <v>6.373054</v>
      </c>
      <c r="X1061" s="18">
        <v>6.547807</v>
      </c>
      <c r="Y1061" s="18">
        <v>6.594953</v>
      </c>
      <c r="Z1061" s="18">
        <v>2.383826</v>
      </c>
      <c r="AA1061" s="18">
        <v>3.805767</v>
      </c>
      <c r="AB1061" s="18">
        <v>4.265722</v>
      </c>
      <c r="AC1061" s="18">
        <v>3.193657</v>
      </c>
      <c r="AD1061" s="18">
        <v>5.622099</v>
      </c>
      <c r="AE1061" s="18">
        <v>5.646151</v>
      </c>
      <c r="AF1061" s="18">
        <v>6.762857</v>
      </c>
      <c r="AG1061" s="18">
        <v>6.74817</v>
      </c>
      <c r="AH1061" s="18">
        <v>0.822472</v>
      </c>
      <c r="AI1061" s="18">
        <v>2.340114</v>
      </c>
      <c r="AJ1061" s="18">
        <v>3.508074</v>
      </c>
      <c r="AK1061" s="18">
        <v>4.338341</v>
      </c>
      <c r="AL1061" s="19" t="s">
        <v>58</v>
      </c>
      <c r="AM1061" s="19"/>
      <c r="AN1061" s="19"/>
      <c r="AO1061" s="19"/>
      <c r="AP1061" s="19"/>
      <c r="AQ1061" s="19"/>
    </row>
    <row r="1062" hidden="1">
      <c r="A1062" s="22" t="s">
        <v>1181</v>
      </c>
      <c r="B1062" s="22" t="s">
        <v>1246</v>
      </c>
      <c r="C1062" s="22" t="s">
        <v>1175</v>
      </c>
      <c r="D1062" s="22" t="s">
        <v>1244</v>
      </c>
      <c r="E1062" s="22" t="s">
        <v>75</v>
      </c>
      <c r="F1062" s="18">
        <v>6.0</v>
      </c>
      <c r="G1062" s="18">
        <v>0.0</v>
      </c>
      <c r="H1062" s="18">
        <v>744.0</v>
      </c>
      <c r="I1062" s="18">
        <v>0.0</v>
      </c>
      <c r="J1062" s="18">
        <v>6.499847</v>
      </c>
      <c r="K1062" s="18">
        <v>6.387315</v>
      </c>
      <c r="L1062" s="18">
        <v>6.642142</v>
      </c>
      <c r="M1062" s="18">
        <v>5.159579</v>
      </c>
      <c r="N1062" s="18">
        <v>0.807785</v>
      </c>
      <c r="O1062" s="18">
        <v>1.227736</v>
      </c>
      <c r="P1062" s="18">
        <v>1.227736</v>
      </c>
      <c r="Q1062" s="18">
        <v>1.227736</v>
      </c>
      <c r="R1062" s="18">
        <v>5.159579</v>
      </c>
      <c r="S1062" s="18">
        <v>5.159579</v>
      </c>
      <c r="T1062" s="18">
        <v>1.227736</v>
      </c>
      <c r="U1062" s="18">
        <v>1.227736</v>
      </c>
      <c r="V1062" s="18">
        <v>1.227736</v>
      </c>
      <c r="W1062" s="18">
        <v>5.159579</v>
      </c>
      <c r="X1062" s="18">
        <v>5.159579</v>
      </c>
      <c r="Y1062" s="18">
        <v>3.193657</v>
      </c>
      <c r="Z1062" s="18">
        <v>2.383826</v>
      </c>
      <c r="AA1062" s="18">
        <v>3.805767</v>
      </c>
      <c r="AB1062" s="18">
        <v>4.265722</v>
      </c>
      <c r="AC1062" s="18">
        <v>3.193657</v>
      </c>
      <c r="AD1062" s="18">
        <v>2.708493</v>
      </c>
      <c r="AE1062" s="18">
        <v>2.733229</v>
      </c>
      <c r="AF1062" s="18">
        <v>4.678482</v>
      </c>
      <c r="AG1062" s="18">
        <v>5.620519</v>
      </c>
      <c r="AH1062" s="18">
        <v>0.822472</v>
      </c>
      <c r="AI1062" s="18">
        <v>2.340114</v>
      </c>
      <c r="AJ1062" s="18">
        <v>3.508074</v>
      </c>
      <c r="AK1062" s="18">
        <v>4.338341</v>
      </c>
      <c r="AL1062" s="19" t="s">
        <v>58</v>
      </c>
      <c r="AM1062" s="19"/>
      <c r="AN1062" s="19"/>
      <c r="AO1062" s="19"/>
      <c r="AP1062" s="19"/>
      <c r="AQ1062" s="19"/>
    </row>
    <row r="1063" hidden="1">
      <c r="A1063" s="22" t="s">
        <v>1183</v>
      </c>
      <c r="B1063" s="22" t="s">
        <v>1247</v>
      </c>
      <c r="C1063" s="22" t="s">
        <v>1175</v>
      </c>
      <c r="D1063" s="22" t="s">
        <v>1244</v>
      </c>
      <c r="E1063" s="22" t="s">
        <v>60</v>
      </c>
      <c r="F1063" s="18">
        <v>29.0</v>
      </c>
      <c r="G1063" s="18">
        <v>2.0</v>
      </c>
      <c r="H1063" s="18">
        <v>5833.0</v>
      </c>
      <c r="I1063" s="18">
        <v>249.0</v>
      </c>
      <c r="J1063" s="18">
        <v>41.94576</v>
      </c>
      <c r="K1063" s="18">
        <v>42.27668</v>
      </c>
      <c r="L1063" s="18">
        <v>43.02861</v>
      </c>
      <c r="M1063" s="18">
        <v>25.27646</v>
      </c>
      <c r="N1063" s="18">
        <v>0.597882</v>
      </c>
      <c r="O1063" s="18">
        <v>0.0</v>
      </c>
      <c r="P1063" s="18">
        <v>0.392157</v>
      </c>
      <c r="Q1063" s="18">
        <v>1.071882</v>
      </c>
      <c r="R1063" s="18">
        <v>1.383516</v>
      </c>
      <c r="S1063" s="18">
        <v>2.100903</v>
      </c>
      <c r="T1063" s="18">
        <v>0.392157</v>
      </c>
      <c r="U1063" s="18">
        <v>1.071882</v>
      </c>
      <c r="V1063" s="18">
        <v>1.2442</v>
      </c>
      <c r="W1063" s="18">
        <v>1.388022</v>
      </c>
      <c r="X1063" s="18">
        <v>3.805767</v>
      </c>
      <c r="Y1063" s="18">
        <v>2.348704</v>
      </c>
      <c r="Z1063" s="18">
        <v>2.383826</v>
      </c>
      <c r="AA1063" s="18">
        <v>3.805767</v>
      </c>
      <c r="AB1063" s="18">
        <v>4.265722</v>
      </c>
      <c r="AC1063" s="18">
        <v>3.193657</v>
      </c>
      <c r="AD1063" s="18">
        <v>0.963542</v>
      </c>
      <c r="AE1063" s="18">
        <v>1.038964</v>
      </c>
      <c r="AF1063" s="18">
        <v>1.928436</v>
      </c>
      <c r="AG1063" s="18">
        <v>2.805134</v>
      </c>
      <c r="AH1063" s="18">
        <v>0.822472</v>
      </c>
      <c r="AI1063" s="18">
        <v>2.340114</v>
      </c>
      <c r="AJ1063" s="18">
        <v>3.508074</v>
      </c>
      <c r="AK1063" s="18">
        <v>4.338341</v>
      </c>
      <c r="AL1063" s="19" t="s">
        <v>58</v>
      </c>
      <c r="AM1063" s="19"/>
      <c r="AN1063" s="19"/>
      <c r="AO1063" s="19"/>
      <c r="AP1063" s="19"/>
      <c r="AQ1063" s="19"/>
    </row>
    <row r="1064" hidden="1">
      <c r="A1064" s="22" t="s">
        <v>1185</v>
      </c>
      <c r="B1064" s="22" t="s">
        <v>2118</v>
      </c>
      <c r="C1064" s="22" t="s">
        <v>1175</v>
      </c>
      <c r="D1064" s="22" t="s">
        <v>1244</v>
      </c>
      <c r="E1064" s="20">
        <v>46300.0</v>
      </c>
      <c r="F1064" s="18">
        <v>1.0</v>
      </c>
      <c r="G1064" s="18">
        <v>0.0</v>
      </c>
      <c r="H1064" s="18">
        <v>37.0</v>
      </c>
      <c r="I1064" s="18">
        <v>0.0</v>
      </c>
      <c r="J1064" s="18">
        <v>0.0</v>
      </c>
      <c r="K1064" s="18">
        <v>0.0</v>
      </c>
      <c r="L1064" s="18">
        <v>0.0</v>
      </c>
      <c r="M1064" s="18">
        <v>0.0</v>
      </c>
      <c r="N1064" s="18">
        <v>0.0</v>
      </c>
      <c r="O1064" s="18">
        <v>0.0</v>
      </c>
      <c r="P1064" s="18">
        <v>0.0</v>
      </c>
      <c r="Q1064" s="18">
        <v>0.0</v>
      </c>
      <c r="R1064" s="18">
        <v>0.0</v>
      </c>
      <c r="S1064" s="18">
        <v>0.0</v>
      </c>
      <c r="T1064" s="18">
        <v>0.0</v>
      </c>
      <c r="U1064" s="18">
        <v>0.0</v>
      </c>
      <c r="V1064" s="18">
        <v>0.0</v>
      </c>
      <c r="W1064" s="18">
        <v>0.0</v>
      </c>
      <c r="X1064" s="18">
        <v>0.0</v>
      </c>
      <c r="Y1064" s="18">
        <v>0.0</v>
      </c>
      <c r="Z1064" s="18">
        <v>2.383826</v>
      </c>
      <c r="AA1064" s="18">
        <v>3.805767</v>
      </c>
      <c r="AB1064" s="18">
        <v>4.265722</v>
      </c>
      <c r="AC1064" s="18">
        <v>3.193657</v>
      </c>
      <c r="AD1064" s="18">
        <v>2.286111</v>
      </c>
      <c r="AE1064" s="18">
        <v>9.349282</v>
      </c>
      <c r="AF1064" s="18">
        <v>10.19788</v>
      </c>
      <c r="AG1064" s="18">
        <v>6.066643</v>
      </c>
      <c r="AH1064" s="18">
        <v>0.822472</v>
      </c>
      <c r="AI1064" s="18">
        <v>2.340114</v>
      </c>
      <c r="AJ1064" s="18">
        <v>3.508074</v>
      </c>
      <c r="AK1064" s="18">
        <v>4.338341</v>
      </c>
      <c r="AL1064" s="19" t="s">
        <v>58</v>
      </c>
      <c r="AM1064" s="19"/>
      <c r="AN1064" s="19"/>
      <c r="AO1064" s="19"/>
      <c r="AP1064" s="19"/>
      <c r="AQ1064" s="19"/>
    </row>
    <row r="1065" hidden="1">
      <c r="A1065" s="22" t="s">
        <v>1187</v>
      </c>
      <c r="B1065" s="22" t="s">
        <v>1248</v>
      </c>
      <c r="C1065" s="22" t="s">
        <v>1175</v>
      </c>
      <c r="D1065" s="22" t="s">
        <v>1244</v>
      </c>
      <c r="E1065" s="22" t="s">
        <v>62</v>
      </c>
      <c r="F1065" s="18">
        <v>0.0</v>
      </c>
      <c r="G1065" s="18">
        <v>0.0</v>
      </c>
      <c r="H1065" s="18">
        <v>0.0</v>
      </c>
      <c r="I1065" s="18">
        <v>0.0</v>
      </c>
      <c r="J1065" s="18">
        <v>0.0</v>
      </c>
      <c r="K1065" s="18">
        <v>0.0</v>
      </c>
      <c r="L1065" s="18">
        <v>0.0</v>
      </c>
      <c r="M1065" s="18">
        <v>0.0</v>
      </c>
      <c r="N1065" s="18">
        <v>0.0</v>
      </c>
      <c r="O1065" s="18">
        <v>0.0</v>
      </c>
      <c r="P1065" s="18">
        <v>0.0</v>
      </c>
      <c r="Q1065" s="18">
        <v>0.0</v>
      </c>
      <c r="R1065" s="18">
        <v>0.0</v>
      </c>
      <c r="S1065" s="18">
        <v>0.0</v>
      </c>
      <c r="T1065" s="18">
        <v>0.0</v>
      </c>
      <c r="U1065" s="18">
        <v>0.0</v>
      </c>
      <c r="V1065" s="18">
        <v>0.0</v>
      </c>
      <c r="W1065" s="18">
        <v>0.0</v>
      </c>
      <c r="X1065" s="18">
        <v>0.0</v>
      </c>
      <c r="Y1065" s="18">
        <v>0.0</v>
      </c>
      <c r="Z1065" s="18">
        <v>2.383826</v>
      </c>
      <c r="AA1065" s="18">
        <v>3.805767</v>
      </c>
      <c r="AB1065" s="18">
        <v>4.265722</v>
      </c>
      <c r="AC1065" s="18">
        <v>3.193657</v>
      </c>
      <c r="AD1065" s="18">
        <v>0.0</v>
      </c>
      <c r="AE1065" s="18">
        <v>0.0</v>
      </c>
      <c r="AF1065" s="18">
        <v>0.0</v>
      </c>
      <c r="AG1065" s="18">
        <v>0.0</v>
      </c>
      <c r="AH1065" s="18">
        <v>0.822472</v>
      </c>
      <c r="AI1065" s="18">
        <v>2.340114</v>
      </c>
      <c r="AJ1065" s="18">
        <v>3.508074</v>
      </c>
      <c r="AK1065" s="18">
        <v>4.338341</v>
      </c>
      <c r="AL1065" s="19" t="s">
        <v>58</v>
      </c>
      <c r="AM1065" s="19"/>
      <c r="AN1065" s="19"/>
      <c r="AO1065" s="19"/>
      <c r="AP1065" s="19"/>
      <c r="AQ1065" s="19"/>
    </row>
    <row r="1066" hidden="1">
      <c r="A1066" s="22" t="s">
        <v>541</v>
      </c>
      <c r="B1066" s="22" t="s">
        <v>578</v>
      </c>
      <c r="C1066" s="22" t="s">
        <v>535</v>
      </c>
      <c r="D1066" s="22" t="s">
        <v>579</v>
      </c>
      <c r="E1066" s="22" t="s">
        <v>60</v>
      </c>
      <c r="F1066" s="18">
        <v>1.0</v>
      </c>
      <c r="G1066" s="18">
        <v>0.0</v>
      </c>
      <c r="H1066" s="18">
        <v>171.0</v>
      </c>
      <c r="I1066" s="18">
        <v>0.0</v>
      </c>
      <c r="J1066" s="18">
        <v>1.285714</v>
      </c>
      <c r="K1066" s="18">
        <v>1.077778</v>
      </c>
      <c r="L1066" s="18">
        <v>1.292715</v>
      </c>
      <c r="M1066" s="18">
        <v>1.077778</v>
      </c>
      <c r="N1066" s="18">
        <v>1.0</v>
      </c>
      <c r="O1066" s="18">
        <v>1.077778</v>
      </c>
      <c r="P1066" s="18">
        <v>1.077778</v>
      </c>
      <c r="Q1066" s="18">
        <v>1.077778</v>
      </c>
      <c r="R1066" s="18">
        <v>1.077778</v>
      </c>
      <c r="S1066" s="18">
        <v>1.077778</v>
      </c>
      <c r="T1066" s="18">
        <v>1.077778</v>
      </c>
      <c r="U1066" s="18">
        <v>1.077778</v>
      </c>
      <c r="V1066" s="18">
        <v>1.077778</v>
      </c>
      <c r="W1066" s="18">
        <v>1.077778</v>
      </c>
      <c r="X1066" s="18">
        <v>1.077778</v>
      </c>
      <c r="Y1066" s="18">
        <v>1.077778</v>
      </c>
      <c r="Z1066" s="18">
        <v>1.077778</v>
      </c>
      <c r="AA1066" s="18">
        <v>1.077778</v>
      </c>
      <c r="AB1066" s="18">
        <v>1.077778</v>
      </c>
      <c r="AC1066" s="18">
        <v>1.077778</v>
      </c>
      <c r="AD1066" s="18">
        <v>2.441446</v>
      </c>
      <c r="AE1066" s="18">
        <v>2.513386</v>
      </c>
      <c r="AF1066" s="18">
        <v>4.153756</v>
      </c>
      <c r="AG1066" s="18">
        <v>2.063496</v>
      </c>
      <c r="AH1066" s="18">
        <v>3.3173</v>
      </c>
      <c r="AI1066" s="18">
        <v>3.964523</v>
      </c>
      <c r="AJ1066" s="18">
        <v>6.529036</v>
      </c>
      <c r="AK1066" s="18">
        <v>4.965673</v>
      </c>
      <c r="AL1066" s="19" t="s">
        <v>58</v>
      </c>
      <c r="AM1066" s="19"/>
      <c r="AN1066" s="19"/>
      <c r="AO1066" s="19"/>
      <c r="AP1066" s="19"/>
      <c r="AQ1066" s="19"/>
    </row>
    <row r="1067" hidden="1">
      <c r="A1067" s="22" t="s">
        <v>466</v>
      </c>
      <c r="B1067" s="22" t="s">
        <v>507</v>
      </c>
      <c r="C1067" s="22" t="s">
        <v>468</v>
      </c>
      <c r="D1067" s="22" t="s">
        <v>508</v>
      </c>
      <c r="E1067" s="17">
        <v>46310.0</v>
      </c>
      <c r="F1067" s="18">
        <v>15.0</v>
      </c>
      <c r="G1067" s="18">
        <v>0.0</v>
      </c>
      <c r="H1067" s="18">
        <v>35046.0</v>
      </c>
      <c r="I1067" s="18">
        <v>0.0</v>
      </c>
      <c r="J1067" s="18">
        <v>802.3013</v>
      </c>
      <c r="K1067" s="18">
        <v>760.6564</v>
      </c>
      <c r="L1067" s="18">
        <v>688.2058</v>
      </c>
      <c r="M1067" s="18">
        <v>486.0529</v>
      </c>
      <c r="N1067" s="18">
        <v>0.638991</v>
      </c>
      <c r="O1067" s="18">
        <v>10.27015</v>
      </c>
      <c r="P1067" s="18">
        <v>11.39207</v>
      </c>
      <c r="Q1067" s="18">
        <v>17.65499</v>
      </c>
      <c r="R1067" s="18">
        <v>28.35551</v>
      </c>
      <c r="S1067" s="18">
        <v>48.03688</v>
      </c>
      <c r="T1067" s="18">
        <v>10.27015</v>
      </c>
      <c r="U1067" s="18">
        <v>11.39207</v>
      </c>
      <c r="V1067" s="18">
        <v>17.65499</v>
      </c>
      <c r="W1067" s="18">
        <v>28.35551</v>
      </c>
      <c r="X1067" s="18">
        <v>48.03688</v>
      </c>
      <c r="Y1067" s="18">
        <v>54.3326</v>
      </c>
      <c r="Z1067" s="18">
        <v>6.271816</v>
      </c>
      <c r="AA1067" s="18">
        <v>17.65499</v>
      </c>
      <c r="AB1067" s="18">
        <v>23.91035</v>
      </c>
      <c r="AC1067" s="18">
        <v>19.95331</v>
      </c>
      <c r="AD1067" s="18">
        <v>24.05929</v>
      </c>
      <c r="AE1067" s="18">
        <v>24.1657</v>
      </c>
      <c r="AF1067" s="18">
        <v>41.07952</v>
      </c>
      <c r="AG1067" s="18">
        <v>54.3326</v>
      </c>
      <c r="AH1067" s="18">
        <v>5.72828</v>
      </c>
      <c r="AI1067" s="18">
        <v>20.44722</v>
      </c>
      <c r="AJ1067" s="18">
        <v>19.80036</v>
      </c>
      <c r="AK1067" s="18">
        <v>14.10861</v>
      </c>
      <c r="AL1067" s="19" t="s">
        <v>58</v>
      </c>
      <c r="AM1067" s="19"/>
      <c r="AN1067" s="19"/>
      <c r="AO1067" s="19"/>
      <c r="AP1067" s="19"/>
      <c r="AQ1067" s="19"/>
    </row>
    <row r="1068" hidden="1">
      <c r="A1068" s="22" t="s">
        <v>470</v>
      </c>
      <c r="B1068" s="22" t="s">
        <v>509</v>
      </c>
      <c r="C1068" s="22" t="s">
        <v>468</v>
      </c>
      <c r="D1068" s="22" t="s">
        <v>508</v>
      </c>
      <c r="E1068" s="22" t="s">
        <v>72</v>
      </c>
      <c r="F1068" s="18">
        <v>6.0</v>
      </c>
      <c r="G1068" s="18">
        <v>0.0</v>
      </c>
      <c r="H1068" s="18">
        <v>5146.0</v>
      </c>
      <c r="I1068" s="18">
        <v>0.0</v>
      </c>
      <c r="J1068" s="18">
        <v>95.18444</v>
      </c>
      <c r="K1068" s="18">
        <v>98.7603</v>
      </c>
      <c r="L1068" s="18">
        <v>134.3032</v>
      </c>
      <c r="M1068" s="18">
        <v>55.95105</v>
      </c>
      <c r="N1068" s="18">
        <v>0.566534</v>
      </c>
      <c r="O1068" s="18">
        <v>0.0</v>
      </c>
      <c r="P1068" s="18">
        <v>6.271816</v>
      </c>
      <c r="Q1068" s="18">
        <v>7.84846</v>
      </c>
      <c r="R1068" s="18">
        <v>11.17872</v>
      </c>
      <c r="S1068" s="18">
        <v>17.51025</v>
      </c>
      <c r="T1068" s="18">
        <v>6.271816</v>
      </c>
      <c r="U1068" s="18">
        <v>7.84846</v>
      </c>
      <c r="V1068" s="18">
        <v>7.84846</v>
      </c>
      <c r="W1068" s="18">
        <v>17.51025</v>
      </c>
      <c r="X1068" s="18">
        <v>20.0943</v>
      </c>
      <c r="Y1068" s="18">
        <v>14.10861</v>
      </c>
      <c r="Z1068" s="18">
        <v>6.271816</v>
      </c>
      <c r="AA1068" s="18">
        <v>17.65499</v>
      </c>
      <c r="AB1068" s="18">
        <v>23.91035</v>
      </c>
      <c r="AC1068" s="18">
        <v>19.95331</v>
      </c>
      <c r="AD1068" s="18">
        <v>15.19961</v>
      </c>
      <c r="AE1068" s="18">
        <v>17.51025</v>
      </c>
      <c r="AF1068" s="18">
        <v>19.45746</v>
      </c>
      <c r="AG1068" s="18">
        <v>17.41073</v>
      </c>
      <c r="AH1068" s="18">
        <v>5.72828</v>
      </c>
      <c r="AI1068" s="18">
        <v>20.44722</v>
      </c>
      <c r="AJ1068" s="18">
        <v>19.80036</v>
      </c>
      <c r="AK1068" s="18">
        <v>14.10861</v>
      </c>
      <c r="AL1068" s="19" t="s">
        <v>58</v>
      </c>
      <c r="AM1068" s="19"/>
      <c r="AN1068" s="19"/>
      <c r="AO1068" s="19"/>
      <c r="AP1068" s="19"/>
      <c r="AQ1068" s="19"/>
    </row>
    <row r="1069" hidden="1">
      <c r="A1069" s="22" t="s">
        <v>472</v>
      </c>
      <c r="B1069" s="22" t="s">
        <v>510</v>
      </c>
      <c r="C1069" s="22" t="s">
        <v>468</v>
      </c>
      <c r="D1069" s="22" t="s">
        <v>508</v>
      </c>
      <c r="E1069" s="22" t="s">
        <v>75</v>
      </c>
      <c r="F1069" s="18">
        <v>2.0</v>
      </c>
      <c r="G1069" s="18">
        <v>0.0</v>
      </c>
      <c r="H1069" s="18">
        <v>917.0</v>
      </c>
      <c r="I1069" s="18">
        <v>0.0</v>
      </c>
      <c r="J1069" s="18">
        <v>16.89919</v>
      </c>
      <c r="K1069" s="18">
        <v>16.48002</v>
      </c>
      <c r="L1069" s="18">
        <v>17.65443</v>
      </c>
      <c r="M1069" s="18">
        <v>14.47179</v>
      </c>
      <c r="N1069" s="18">
        <v>0.878142</v>
      </c>
      <c r="O1069" s="18">
        <v>2.008221</v>
      </c>
      <c r="P1069" s="18">
        <v>2.008221</v>
      </c>
      <c r="Q1069" s="18">
        <v>2.008221</v>
      </c>
      <c r="R1069" s="18">
        <v>14.47179</v>
      </c>
      <c r="S1069" s="18">
        <v>14.47179</v>
      </c>
      <c r="T1069" s="18">
        <v>2.008221</v>
      </c>
      <c r="U1069" s="18">
        <v>2.008221</v>
      </c>
      <c r="V1069" s="18">
        <v>2.008221</v>
      </c>
      <c r="W1069" s="18">
        <v>14.47179</v>
      </c>
      <c r="X1069" s="18">
        <v>14.47179</v>
      </c>
      <c r="Y1069" s="18">
        <v>8.240008</v>
      </c>
      <c r="Z1069" s="18">
        <v>6.271816</v>
      </c>
      <c r="AA1069" s="18">
        <v>17.65499</v>
      </c>
      <c r="AB1069" s="18">
        <v>23.91035</v>
      </c>
      <c r="AC1069" s="18">
        <v>19.95331</v>
      </c>
      <c r="AD1069" s="18">
        <v>7.152237</v>
      </c>
      <c r="AE1069" s="18">
        <v>14.47179</v>
      </c>
      <c r="AF1069" s="18">
        <v>15.8825</v>
      </c>
      <c r="AG1069" s="18">
        <v>7.877225</v>
      </c>
      <c r="AH1069" s="18">
        <v>5.72828</v>
      </c>
      <c r="AI1069" s="18">
        <v>20.44722</v>
      </c>
      <c r="AJ1069" s="18">
        <v>19.80036</v>
      </c>
      <c r="AK1069" s="18">
        <v>14.10861</v>
      </c>
      <c r="AL1069" s="19" t="s">
        <v>58</v>
      </c>
      <c r="AM1069" s="19"/>
      <c r="AN1069" s="19"/>
      <c r="AO1069" s="19"/>
      <c r="AP1069" s="19"/>
      <c r="AQ1069" s="19"/>
    </row>
    <row r="1070" hidden="1">
      <c r="A1070" s="22" t="s">
        <v>474</v>
      </c>
      <c r="B1070" s="22" t="s">
        <v>511</v>
      </c>
      <c r="C1070" s="22" t="s">
        <v>468</v>
      </c>
      <c r="D1070" s="22" t="s">
        <v>508</v>
      </c>
      <c r="E1070" s="22" t="s">
        <v>60</v>
      </c>
      <c r="F1070" s="18">
        <v>5.0</v>
      </c>
      <c r="G1070" s="18">
        <v>0.0</v>
      </c>
      <c r="H1070" s="18">
        <v>5446.0</v>
      </c>
      <c r="I1070" s="18">
        <v>0.0</v>
      </c>
      <c r="J1070" s="18">
        <v>60.46054</v>
      </c>
      <c r="K1070" s="18">
        <v>79.81323</v>
      </c>
      <c r="L1070" s="18">
        <v>70.61082</v>
      </c>
      <c r="M1070" s="18">
        <v>72.98734</v>
      </c>
      <c r="N1070" s="18">
        <v>0.914477</v>
      </c>
      <c r="O1070" s="18">
        <v>1.726149</v>
      </c>
      <c r="P1070" s="18">
        <v>1.726149</v>
      </c>
      <c r="Q1070" s="18">
        <v>2.382964</v>
      </c>
      <c r="R1070" s="18">
        <v>2.716782</v>
      </c>
      <c r="S1070" s="18">
        <v>2.716782</v>
      </c>
      <c r="T1070" s="18">
        <v>1.726149</v>
      </c>
      <c r="U1070" s="18">
        <v>1.726149</v>
      </c>
      <c r="V1070" s="18">
        <v>2.382964</v>
      </c>
      <c r="W1070" s="18">
        <v>2.716782</v>
      </c>
      <c r="X1070" s="18">
        <v>2.716782</v>
      </c>
      <c r="Y1070" s="18">
        <v>19.95331</v>
      </c>
      <c r="Z1070" s="18">
        <v>6.271816</v>
      </c>
      <c r="AA1070" s="18">
        <v>17.65499</v>
      </c>
      <c r="AB1070" s="18">
        <v>23.91035</v>
      </c>
      <c r="AC1070" s="18">
        <v>19.95331</v>
      </c>
      <c r="AD1070" s="18">
        <v>2.382964</v>
      </c>
      <c r="AE1070" s="18">
        <v>7.88367</v>
      </c>
      <c r="AF1070" s="18">
        <v>9.308294</v>
      </c>
      <c r="AG1070" s="18">
        <v>7.88367</v>
      </c>
      <c r="AH1070" s="18">
        <v>5.72828</v>
      </c>
      <c r="AI1070" s="18">
        <v>20.44722</v>
      </c>
      <c r="AJ1070" s="18">
        <v>19.80036</v>
      </c>
      <c r="AK1070" s="18">
        <v>14.10861</v>
      </c>
      <c r="AL1070" s="19" t="s">
        <v>58</v>
      </c>
      <c r="AM1070" s="19"/>
      <c r="AN1070" s="19"/>
      <c r="AO1070" s="19"/>
      <c r="AP1070" s="19"/>
      <c r="AQ1070" s="19"/>
    </row>
    <row r="1071" hidden="1">
      <c r="A1071" s="22" t="s">
        <v>476</v>
      </c>
      <c r="B1071" s="22" t="s">
        <v>512</v>
      </c>
      <c r="C1071" s="22" t="s">
        <v>468</v>
      </c>
      <c r="D1071" s="22" t="s">
        <v>508</v>
      </c>
      <c r="E1071" s="20">
        <v>46300.0</v>
      </c>
      <c r="F1071" s="18">
        <v>2.0</v>
      </c>
      <c r="G1071" s="18">
        <v>0.0</v>
      </c>
      <c r="H1071" s="18">
        <v>8005.0</v>
      </c>
      <c r="I1071" s="18">
        <v>0.0</v>
      </c>
      <c r="J1071" s="18">
        <v>86.66871</v>
      </c>
      <c r="K1071" s="18">
        <v>96.34542</v>
      </c>
      <c r="L1071" s="18">
        <v>106.3311</v>
      </c>
      <c r="M1071" s="18">
        <v>96.34542</v>
      </c>
      <c r="N1071" s="18">
        <v>1.0</v>
      </c>
      <c r="O1071" s="18">
        <v>96.34542</v>
      </c>
      <c r="P1071" s="18">
        <v>96.34542</v>
      </c>
      <c r="Q1071" s="18">
        <v>96.34542</v>
      </c>
      <c r="R1071" s="18">
        <v>96.34542</v>
      </c>
      <c r="S1071" s="18">
        <v>96.34542</v>
      </c>
      <c r="T1071" s="18">
        <v>96.34542</v>
      </c>
      <c r="U1071" s="18">
        <v>96.34542</v>
      </c>
      <c r="V1071" s="18">
        <v>96.34542</v>
      </c>
      <c r="W1071" s="18">
        <v>96.34542</v>
      </c>
      <c r="X1071" s="18">
        <v>96.34542</v>
      </c>
      <c r="Y1071" s="18">
        <v>96.34542</v>
      </c>
      <c r="Z1071" s="18">
        <v>6.271816</v>
      </c>
      <c r="AA1071" s="18">
        <v>17.65499</v>
      </c>
      <c r="AB1071" s="18">
        <v>23.91035</v>
      </c>
      <c r="AC1071" s="18">
        <v>19.95331</v>
      </c>
      <c r="AD1071" s="18">
        <v>25.06107</v>
      </c>
      <c r="AE1071" s="18">
        <v>25.83376</v>
      </c>
      <c r="AF1071" s="18">
        <v>44.43059</v>
      </c>
      <c r="AG1071" s="18">
        <v>34.76351</v>
      </c>
      <c r="AH1071" s="18">
        <v>5.72828</v>
      </c>
      <c r="AI1071" s="18">
        <v>20.44722</v>
      </c>
      <c r="AJ1071" s="18">
        <v>19.80036</v>
      </c>
      <c r="AK1071" s="18">
        <v>14.10861</v>
      </c>
      <c r="AL1071" s="19" t="s">
        <v>58</v>
      </c>
      <c r="AM1071" s="19"/>
      <c r="AN1071" s="19"/>
      <c r="AO1071" s="19"/>
      <c r="AP1071" s="19"/>
      <c r="AQ1071" s="19"/>
    </row>
    <row r="1072" hidden="1">
      <c r="A1072" s="22" t="s">
        <v>478</v>
      </c>
      <c r="B1072" s="22" t="s">
        <v>513</v>
      </c>
      <c r="C1072" s="22" t="s">
        <v>468</v>
      </c>
      <c r="D1072" s="22" t="s">
        <v>508</v>
      </c>
      <c r="E1072" s="22" t="s">
        <v>62</v>
      </c>
      <c r="F1072" s="18">
        <v>8.0</v>
      </c>
      <c r="G1072" s="18">
        <v>8.0</v>
      </c>
      <c r="H1072" s="18">
        <v>265.0</v>
      </c>
      <c r="I1072" s="18">
        <v>265.0</v>
      </c>
      <c r="J1072" s="18">
        <v>0.0</v>
      </c>
      <c r="K1072" s="18">
        <v>0.0</v>
      </c>
      <c r="L1072" s="18">
        <v>0.0</v>
      </c>
      <c r="M1072" s="18">
        <v>0.0</v>
      </c>
      <c r="N1072" s="18">
        <v>0.0</v>
      </c>
      <c r="O1072" s="18">
        <v>0.0</v>
      </c>
      <c r="P1072" s="18">
        <v>0.0</v>
      </c>
      <c r="Q1072" s="18">
        <v>0.0</v>
      </c>
      <c r="R1072" s="18">
        <v>0.0</v>
      </c>
      <c r="S1072" s="18">
        <v>0.0</v>
      </c>
      <c r="T1072" s="18">
        <v>0.0</v>
      </c>
      <c r="U1072" s="18">
        <v>0.0</v>
      </c>
      <c r="V1072" s="18">
        <v>0.0</v>
      </c>
      <c r="W1072" s="18">
        <v>0.0</v>
      </c>
      <c r="X1072" s="18">
        <v>0.0</v>
      </c>
      <c r="Y1072" s="18">
        <v>0.0</v>
      </c>
      <c r="Z1072" s="18">
        <v>6.271816</v>
      </c>
      <c r="AA1072" s="18">
        <v>17.65499</v>
      </c>
      <c r="AB1072" s="18">
        <v>23.91035</v>
      </c>
      <c r="AC1072" s="18">
        <v>19.95331</v>
      </c>
      <c r="AD1072" s="18">
        <v>0.0</v>
      </c>
      <c r="AE1072" s="18">
        <v>0.0</v>
      </c>
      <c r="AF1072" s="18">
        <v>0.0</v>
      </c>
      <c r="AG1072" s="18">
        <v>0.0</v>
      </c>
      <c r="AH1072" s="18">
        <v>5.72828</v>
      </c>
      <c r="AI1072" s="18">
        <v>20.44722</v>
      </c>
      <c r="AJ1072" s="18">
        <v>19.80036</v>
      </c>
      <c r="AK1072" s="18">
        <v>14.10861</v>
      </c>
      <c r="AL1072" s="19" t="s">
        <v>58</v>
      </c>
      <c r="AM1072" s="19"/>
      <c r="AN1072" s="19"/>
      <c r="AO1072" s="19"/>
      <c r="AP1072" s="19"/>
      <c r="AQ1072" s="19"/>
    </row>
    <row r="1073" hidden="1">
      <c r="A1073" s="22" t="s">
        <v>1015</v>
      </c>
      <c r="B1073" s="22" t="s">
        <v>1026</v>
      </c>
      <c r="C1073" s="22" t="s">
        <v>1017</v>
      </c>
      <c r="D1073" s="22" t="s">
        <v>1027</v>
      </c>
      <c r="E1073" s="22" t="s">
        <v>60</v>
      </c>
      <c r="F1073" s="18">
        <v>0.0</v>
      </c>
      <c r="G1073" s="18">
        <v>0.0</v>
      </c>
      <c r="H1073" s="18">
        <v>0.0</v>
      </c>
      <c r="I1073" s="18">
        <v>0.0</v>
      </c>
      <c r="J1073" s="18">
        <v>0.0</v>
      </c>
      <c r="K1073" s="18">
        <v>0.0</v>
      </c>
      <c r="L1073" s="18">
        <v>0.0</v>
      </c>
      <c r="M1073" s="18">
        <v>0.0</v>
      </c>
      <c r="N1073" s="18">
        <v>0.0</v>
      </c>
      <c r="O1073" s="18">
        <v>0.0</v>
      </c>
      <c r="P1073" s="18">
        <v>0.0</v>
      </c>
      <c r="Q1073" s="18">
        <v>0.0</v>
      </c>
      <c r="R1073" s="18">
        <v>0.0</v>
      </c>
      <c r="S1073" s="18">
        <v>0.0</v>
      </c>
      <c r="T1073" s="18">
        <v>0.0</v>
      </c>
      <c r="U1073" s="18">
        <v>0.0</v>
      </c>
      <c r="V1073" s="18">
        <v>0.0</v>
      </c>
      <c r="W1073" s="18">
        <v>0.0</v>
      </c>
      <c r="X1073" s="18">
        <v>0.0</v>
      </c>
      <c r="Y1073" s="18">
        <v>0.0</v>
      </c>
      <c r="Z1073" s="18">
        <v>0.0</v>
      </c>
      <c r="AA1073" s="18">
        <v>0.0</v>
      </c>
      <c r="AB1073" s="18">
        <v>0.0</v>
      </c>
      <c r="AC1073" s="18">
        <v>0.0</v>
      </c>
      <c r="AD1073" s="18">
        <v>0.0</v>
      </c>
      <c r="AE1073" s="18">
        <v>0.0</v>
      </c>
      <c r="AF1073" s="18">
        <v>0.0</v>
      </c>
      <c r="AG1073" s="18">
        <v>0.0</v>
      </c>
      <c r="AH1073" s="18">
        <v>0.0</v>
      </c>
      <c r="AI1073" s="18">
        <v>0.0</v>
      </c>
      <c r="AJ1073" s="18">
        <v>0.0</v>
      </c>
      <c r="AK1073" s="18">
        <v>0.0</v>
      </c>
      <c r="AL1073" s="19" t="s">
        <v>58</v>
      </c>
      <c r="AM1073" s="19"/>
      <c r="AN1073" s="19"/>
      <c r="AO1073" s="19"/>
      <c r="AP1073" s="19"/>
      <c r="AQ1073" s="19"/>
    </row>
    <row r="1074" hidden="1">
      <c r="A1074" s="22" t="s">
        <v>1019</v>
      </c>
      <c r="B1074" s="22" t="s">
        <v>1028</v>
      </c>
      <c r="C1074" s="22" t="s">
        <v>1017</v>
      </c>
      <c r="D1074" s="22" t="s">
        <v>1027</v>
      </c>
      <c r="E1074" s="22" t="s">
        <v>62</v>
      </c>
      <c r="F1074" s="18">
        <v>0.0</v>
      </c>
      <c r="G1074" s="18">
        <v>0.0</v>
      </c>
      <c r="H1074" s="18">
        <v>0.0</v>
      </c>
      <c r="I1074" s="18">
        <v>0.0</v>
      </c>
      <c r="J1074" s="18">
        <v>0.0</v>
      </c>
      <c r="K1074" s="18">
        <v>0.0</v>
      </c>
      <c r="L1074" s="18">
        <v>0.0</v>
      </c>
      <c r="M1074" s="18">
        <v>0.0</v>
      </c>
      <c r="N1074" s="18">
        <v>0.0</v>
      </c>
      <c r="O1074" s="18">
        <v>0.0</v>
      </c>
      <c r="P1074" s="18">
        <v>0.0</v>
      </c>
      <c r="Q1074" s="18">
        <v>0.0</v>
      </c>
      <c r="R1074" s="18">
        <v>0.0</v>
      </c>
      <c r="S1074" s="18">
        <v>0.0</v>
      </c>
      <c r="T1074" s="18">
        <v>0.0</v>
      </c>
      <c r="U1074" s="18">
        <v>0.0</v>
      </c>
      <c r="V1074" s="18">
        <v>0.0</v>
      </c>
      <c r="W1074" s="18">
        <v>0.0</v>
      </c>
      <c r="X1074" s="18">
        <v>0.0</v>
      </c>
      <c r="Y1074" s="18">
        <v>0.0</v>
      </c>
      <c r="Z1074" s="18">
        <v>0.0</v>
      </c>
      <c r="AA1074" s="18">
        <v>0.0</v>
      </c>
      <c r="AB1074" s="18">
        <v>0.0</v>
      </c>
      <c r="AC1074" s="18">
        <v>0.0</v>
      </c>
      <c r="AD1074" s="18">
        <v>0.0</v>
      </c>
      <c r="AE1074" s="18">
        <v>0.0</v>
      </c>
      <c r="AF1074" s="18">
        <v>0.0</v>
      </c>
      <c r="AG1074" s="18">
        <v>0.0</v>
      </c>
      <c r="AH1074" s="18">
        <v>0.0</v>
      </c>
      <c r="AI1074" s="18">
        <v>0.0</v>
      </c>
      <c r="AJ1074" s="18">
        <v>0.0</v>
      </c>
      <c r="AK1074" s="18">
        <v>0.0</v>
      </c>
      <c r="AL1074" s="19" t="s">
        <v>58</v>
      </c>
      <c r="AM1074" s="19"/>
      <c r="AN1074" s="19"/>
      <c r="AO1074" s="19"/>
      <c r="AP1074" s="19"/>
      <c r="AQ1074" s="19"/>
    </row>
    <row r="1075" hidden="1">
      <c r="A1075" s="22" t="s">
        <v>272</v>
      </c>
      <c r="B1075" s="22" t="s">
        <v>273</v>
      </c>
      <c r="C1075" s="22" t="s">
        <v>258</v>
      </c>
      <c r="D1075" s="22" t="s">
        <v>274</v>
      </c>
      <c r="E1075" s="17">
        <v>46310.0</v>
      </c>
      <c r="F1075" s="18">
        <v>7.0</v>
      </c>
      <c r="G1075" s="18">
        <v>0.0</v>
      </c>
      <c r="H1075" s="18">
        <v>2024.0</v>
      </c>
      <c r="I1075" s="18">
        <v>0.0</v>
      </c>
      <c r="J1075" s="18">
        <v>12.64963</v>
      </c>
      <c r="K1075" s="18">
        <v>11.49845</v>
      </c>
      <c r="L1075" s="18">
        <v>10.09675</v>
      </c>
      <c r="M1075" s="18">
        <v>11.49845</v>
      </c>
      <c r="N1075" s="18">
        <v>1.0</v>
      </c>
      <c r="O1075" s="18">
        <v>0.0</v>
      </c>
      <c r="P1075" s="18">
        <v>0.0</v>
      </c>
      <c r="Q1075" s="18">
        <v>0.0</v>
      </c>
      <c r="R1075" s="18">
        <v>11.49845</v>
      </c>
      <c r="S1075" s="18">
        <v>11.49845</v>
      </c>
      <c r="T1075" s="18">
        <v>11.49845</v>
      </c>
      <c r="U1075" s="18">
        <v>11.49845</v>
      </c>
      <c r="V1075" s="18">
        <v>11.49845</v>
      </c>
      <c r="W1075" s="18">
        <v>11.49845</v>
      </c>
      <c r="X1075" s="18">
        <v>11.49845</v>
      </c>
      <c r="Y1075" s="18">
        <v>5.749226</v>
      </c>
      <c r="Z1075" s="18">
        <v>0.2</v>
      </c>
      <c r="AA1075" s="18">
        <v>0.766954</v>
      </c>
      <c r="AB1075" s="18">
        <v>1.166937</v>
      </c>
      <c r="AC1075" s="18">
        <v>0.970331</v>
      </c>
      <c r="AD1075" s="18">
        <v>11.49845</v>
      </c>
      <c r="AE1075" s="18">
        <v>11.49845</v>
      </c>
      <c r="AF1075" s="18">
        <v>5.749226</v>
      </c>
      <c r="AG1075" s="18">
        <v>0.0</v>
      </c>
      <c r="AH1075" s="18">
        <v>0.299758</v>
      </c>
      <c r="AI1075" s="18">
        <v>1.016667</v>
      </c>
      <c r="AJ1075" s="18">
        <v>1.547625</v>
      </c>
      <c r="AK1075" s="18">
        <v>0.0</v>
      </c>
      <c r="AL1075" s="19" t="s">
        <v>58</v>
      </c>
      <c r="AM1075" s="19"/>
      <c r="AN1075" s="19"/>
      <c r="AO1075" s="19"/>
      <c r="AP1075" s="19"/>
      <c r="AQ1075" s="19"/>
    </row>
    <row r="1076" hidden="1">
      <c r="A1076" s="22" t="s">
        <v>262</v>
      </c>
      <c r="B1076" s="22" t="s">
        <v>275</v>
      </c>
      <c r="C1076" s="22" t="s">
        <v>258</v>
      </c>
      <c r="D1076" s="22" t="s">
        <v>274</v>
      </c>
      <c r="E1076" s="22" t="s">
        <v>72</v>
      </c>
      <c r="F1076" s="18">
        <v>5.0</v>
      </c>
      <c r="G1076" s="18">
        <v>0.0</v>
      </c>
      <c r="H1076" s="18">
        <v>811.0</v>
      </c>
      <c r="I1076" s="18">
        <v>0.0</v>
      </c>
      <c r="J1076" s="18">
        <v>30.81651</v>
      </c>
      <c r="K1076" s="18">
        <v>41.66706</v>
      </c>
      <c r="L1076" s="18">
        <v>34.24037</v>
      </c>
      <c r="M1076" s="18">
        <v>20.81665</v>
      </c>
      <c r="N1076" s="18">
        <v>0.499595</v>
      </c>
      <c r="O1076" s="18">
        <v>1.65747</v>
      </c>
      <c r="P1076" s="18">
        <v>1.65747</v>
      </c>
      <c r="Q1076" s="18">
        <v>3.273595</v>
      </c>
      <c r="R1076" s="18">
        <v>15.91934</v>
      </c>
      <c r="S1076" s="18">
        <v>15.91934</v>
      </c>
      <c r="T1076" s="18">
        <v>1.65747</v>
      </c>
      <c r="U1076" s="18">
        <v>1.65747</v>
      </c>
      <c r="V1076" s="18">
        <v>3.273595</v>
      </c>
      <c r="W1076" s="18">
        <v>15.91934</v>
      </c>
      <c r="X1076" s="18">
        <v>15.91934</v>
      </c>
      <c r="Y1076" s="18">
        <v>10.41676</v>
      </c>
      <c r="Z1076" s="18">
        <v>0.2</v>
      </c>
      <c r="AA1076" s="18">
        <v>0.766954</v>
      </c>
      <c r="AB1076" s="18">
        <v>1.166937</v>
      </c>
      <c r="AC1076" s="18">
        <v>0.970331</v>
      </c>
      <c r="AD1076" s="18">
        <v>3.273595</v>
      </c>
      <c r="AE1076" s="18">
        <v>3.273595</v>
      </c>
      <c r="AF1076" s="18">
        <v>8.54765</v>
      </c>
      <c r="AG1076" s="18">
        <v>1.071195</v>
      </c>
      <c r="AH1076" s="18">
        <v>0.299758</v>
      </c>
      <c r="AI1076" s="18">
        <v>1.016667</v>
      </c>
      <c r="AJ1076" s="18">
        <v>1.547625</v>
      </c>
      <c r="AK1076" s="18">
        <v>0.0</v>
      </c>
      <c r="AL1076" s="19" t="s">
        <v>58</v>
      </c>
      <c r="AM1076" s="19"/>
      <c r="AN1076" s="19"/>
      <c r="AO1076" s="19"/>
      <c r="AP1076" s="19"/>
      <c r="AQ1076" s="19"/>
    </row>
    <row r="1077" hidden="1">
      <c r="A1077" s="22" t="s">
        <v>256</v>
      </c>
      <c r="B1077" s="22" t="s">
        <v>276</v>
      </c>
      <c r="C1077" s="22" t="s">
        <v>258</v>
      </c>
      <c r="D1077" s="22" t="s">
        <v>274</v>
      </c>
      <c r="E1077" s="22" t="s">
        <v>60</v>
      </c>
      <c r="F1077" s="18">
        <v>128.0</v>
      </c>
      <c r="G1077" s="18">
        <v>0.0</v>
      </c>
      <c r="H1077" s="18">
        <v>15398.0</v>
      </c>
      <c r="I1077" s="18">
        <v>0.0</v>
      </c>
      <c r="J1077" s="18">
        <v>44.7719</v>
      </c>
      <c r="K1077" s="18">
        <v>32.02092</v>
      </c>
      <c r="L1077" s="18">
        <v>31.41435</v>
      </c>
      <c r="M1077" s="18">
        <v>16.86926</v>
      </c>
      <c r="N1077" s="18">
        <v>0.52682</v>
      </c>
      <c r="O1077" s="18">
        <v>0.3</v>
      </c>
      <c r="P1077" s="18">
        <v>0.359973</v>
      </c>
      <c r="Q1077" s="18">
        <v>0.433333</v>
      </c>
      <c r="R1077" s="18">
        <v>0.633333</v>
      </c>
      <c r="S1077" s="18">
        <v>1.016667</v>
      </c>
      <c r="T1077" s="18">
        <v>0.3</v>
      </c>
      <c r="U1077" s="18">
        <v>0.359973</v>
      </c>
      <c r="V1077" s="18">
        <v>0.433333</v>
      </c>
      <c r="W1077" s="18">
        <v>0.633333</v>
      </c>
      <c r="X1077" s="18">
        <v>1.016667</v>
      </c>
      <c r="Y1077" s="18">
        <v>0.970331</v>
      </c>
      <c r="Z1077" s="18">
        <v>0.2</v>
      </c>
      <c r="AA1077" s="18">
        <v>0.766954</v>
      </c>
      <c r="AB1077" s="18">
        <v>1.166937</v>
      </c>
      <c r="AC1077" s="18">
        <v>0.970331</v>
      </c>
      <c r="AD1077" s="18">
        <v>0.908678</v>
      </c>
      <c r="AE1077" s="18">
        <v>0.908678</v>
      </c>
      <c r="AF1077" s="18">
        <v>1.800416</v>
      </c>
      <c r="AG1077" s="18">
        <v>3.863062</v>
      </c>
      <c r="AH1077" s="18">
        <v>0.299758</v>
      </c>
      <c r="AI1077" s="18">
        <v>1.016667</v>
      </c>
      <c r="AJ1077" s="18">
        <v>1.547625</v>
      </c>
      <c r="AK1077" s="18">
        <v>0.0</v>
      </c>
      <c r="AL1077" s="19" t="s">
        <v>58</v>
      </c>
      <c r="AM1077" s="19"/>
      <c r="AN1077" s="19"/>
      <c r="AO1077" s="19"/>
      <c r="AP1077" s="19"/>
      <c r="AQ1077" s="19"/>
    </row>
    <row r="1078" hidden="1">
      <c r="A1078" s="22" t="s">
        <v>2119</v>
      </c>
      <c r="B1078" s="22" t="s">
        <v>2120</v>
      </c>
      <c r="C1078" s="22" t="s">
        <v>258</v>
      </c>
      <c r="D1078" s="22" t="s">
        <v>274</v>
      </c>
      <c r="E1078" s="20">
        <v>46300.0</v>
      </c>
      <c r="F1078" s="18">
        <v>1.0</v>
      </c>
      <c r="G1078" s="18">
        <v>0.0</v>
      </c>
      <c r="H1078" s="18">
        <v>49.0</v>
      </c>
      <c r="I1078" s="18">
        <v>0.0</v>
      </c>
      <c r="J1078" s="18">
        <v>0.0</v>
      </c>
      <c r="K1078" s="18">
        <v>0.0</v>
      </c>
      <c r="L1078" s="18">
        <v>0.0</v>
      </c>
      <c r="M1078" s="18">
        <v>0.0</v>
      </c>
      <c r="N1078" s="18">
        <v>0.0</v>
      </c>
      <c r="O1078" s="18">
        <v>0.0</v>
      </c>
      <c r="P1078" s="18">
        <v>0.0</v>
      </c>
      <c r="Q1078" s="18">
        <v>0.0</v>
      </c>
      <c r="R1078" s="18">
        <v>0.0</v>
      </c>
      <c r="S1078" s="18">
        <v>0.0</v>
      </c>
      <c r="T1078" s="18">
        <v>0.0</v>
      </c>
      <c r="U1078" s="18">
        <v>0.0</v>
      </c>
      <c r="V1078" s="18">
        <v>0.0</v>
      </c>
      <c r="W1078" s="18">
        <v>0.0</v>
      </c>
      <c r="X1078" s="18">
        <v>0.0</v>
      </c>
      <c r="Y1078" s="18">
        <v>0.0</v>
      </c>
      <c r="Z1078" s="18">
        <v>0.2</v>
      </c>
      <c r="AA1078" s="18">
        <v>0.766954</v>
      </c>
      <c r="AB1078" s="18">
        <v>1.166937</v>
      </c>
      <c r="AC1078" s="18">
        <v>0.970331</v>
      </c>
      <c r="AD1078" s="18">
        <v>0.0</v>
      </c>
      <c r="AE1078" s="18">
        <v>0.0</v>
      </c>
      <c r="AF1078" s="18">
        <v>0.0</v>
      </c>
      <c r="AG1078" s="18">
        <v>0.0</v>
      </c>
      <c r="AH1078" s="18">
        <v>0.299758</v>
      </c>
      <c r="AI1078" s="18">
        <v>1.016667</v>
      </c>
      <c r="AJ1078" s="18">
        <v>1.547625</v>
      </c>
      <c r="AK1078" s="18">
        <v>0.0</v>
      </c>
      <c r="AL1078" s="19" t="s">
        <v>58</v>
      </c>
      <c r="AM1078" s="19"/>
      <c r="AN1078" s="19"/>
      <c r="AO1078" s="19"/>
      <c r="AP1078" s="19"/>
      <c r="AQ1078" s="19"/>
    </row>
    <row r="1079" hidden="1">
      <c r="A1079" s="22" t="s">
        <v>260</v>
      </c>
      <c r="B1079" s="22" t="s">
        <v>277</v>
      </c>
      <c r="C1079" s="22" t="s">
        <v>258</v>
      </c>
      <c r="D1079" s="22" t="s">
        <v>274</v>
      </c>
      <c r="E1079" s="22" t="s">
        <v>62</v>
      </c>
      <c r="F1079" s="18">
        <v>31.0</v>
      </c>
      <c r="G1079" s="18">
        <v>31.0</v>
      </c>
      <c r="H1079" s="18">
        <v>2852.0</v>
      </c>
      <c r="I1079" s="18">
        <v>2852.0</v>
      </c>
      <c r="J1079" s="18">
        <v>0.0</v>
      </c>
      <c r="K1079" s="18">
        <v>0.0</v>
      </c>
      <c r="L1079" s="18">
        <v>0.0</v>
      </c>
      <c r="M1079" s="18">
        <v>0.0</v>
      </c>
      <c r="N1079" s="18">
        <v>0.0</v>
      </c>
      <c r="O1079" s="18">
        <v>0.0</v>
      </c>
      <c r="P1079" s="18">
        <v>0.0</v>
      </c>
      <c r="Q1079" s="18">
        <v>0.0</v>
      </c>
      <c r="R1079" s="18">
        <v>0.0</v>
      </c>
      <c r="S1079" s="18">
        <v>0.0</v>
      </c>
      <c r="T1079" s="18">
        <v>0.0</v>
      </c>
      <c r="U1079" s="18">
        <v>0.0</v>
      </c>
      <c r="V1079" s="18">
        <v>0.0</v>
      </c>
      <c r="W1079" s="18">
        <v>0.0</v>
      </c>
      <c r="X1079" s="18">
        <v>0.0</v>
      </c>
      <c r="Y1079" s="18">
        <v>0.0</v>
      </c>
      <c r="Z1079" s="18">
        <v>0.2</v>
      </c>
      <c r="AA1079" s="18">
        <v>0.766954</v>
      </c>
      <c r="AB1079" s="18">
        <v>1.166937</v>
      </c>
      <c r="AC1079" s="18">
        <v>0.970331</v>
      </c>
      <c r="AD1079" s="18">
        <v>0.0</v>
      </c>
      <c r="AE1079" s="18">
        <v>0.0</v>
      </c>
      <c r="AF1079" s="18">
        <v>0.0</v>
      </c>
      <c r="AG1079" s="18">
        <v>0.0</v>
      </c>
      <c r="AH1079" s="18">
        <v>0.299758</v>
      </c>
      <c r="AI1079" s="18">
        <v>1.016667</v>
      </c>
      <c r="AJ1079" s="18">
        <v>1.547625</v>
      </c>
      <c r="AK1079" s="18">
        <v>0.0</v>
      </c>
      <c r="AL1079" s="19" t="s">
        <v>58</v>
      </c>
      <c r="AM1079" s="19"/>
      <c r="AN1079" s="19"/>
      <c r="AO1079" s="19"/>
      <c r="AP1079" s="19"/>
      <c r="AQ1079" s="19"/>
    </row>
    <row r="1080" hidden="1">
      <c r="A1080" s="22" t="s">
        <v>133</v>
      </c>
      <c r="B1080" s="22" t="s">
        <v>189</v>
      </c>
      <c r="C1080" s="22" t="s">
        <v>135</v>
      </c>
      <c r="D1080" s="22" t="s">
        <v>190</v>
      </c>
      <c r="E1080" s="22" t="s">
        <v>88</v>
      </c>
      <c r="F1080" s="18">
        <v>11.0</v>
      </c>
      <c r="G1080" s="18">
        <v>0.0</v>
      </c>
      <c r="H1080" s="18">
        <v>5317.0</v>
      </c>
      <c r="I1080" s="18">
        <v>0.0</v>
      </c>
      <c r="J1080" s="18">
        <v>1241.741</v>
      </c>
      <c r="K1080" s="18">
        <v>1239.469</v>
      </c>
      <c r="L1080" s="18">
        <v>1257.238</v>
      </c>
      <c r="M1080" s="18">
        <v>720.4145</v>
      </c>
      <c r="N1080" s="18">
        <v>0.581228</v>
      </c>
      <c r="O1080" s="18">
        <v>19.37813</v>
      </c>
      <c r="P1080" s="18">
        <v>28.74855</v>
      </c>
      <c r="Q1080" s="18">
        <v>32.04884</v>
      </c>
      <c r="R1080" s="18">
        <v>109.1153</v>
      </c>
      <c r="S1080" s="18">
        <v>170.2409</v>
      </c>
      <c r="T1080" s="18">
        <v>19.37813</v>
      </c>
      <c r="U1080" s="18">
        <v>28.74855</v>
      </c>
      <c r="V1080" s="18">
        <v>32.04884</v>
      </c>
      <c r="W1080" s="18">
        <v>109.1153</v>
      </c>
      <c r="X1080" s="18">
        <v>170.2409</v>
      </c>
      <c r="Y1080" s="18">
        <v>137.7188</v>
      </c>
      <c r="Z1080" s="18">
        <v>5.142561</v>
      </c>
      <c r="AA1080" s="18">
        <v>18.36681</v>
      </c>
      <c r="AB1080" s="18">
        <v>35.9899</v>
      </c>
      <c r="AC1080" s="18">
        <v>10.09181</v>
      </c>
      <c r="AD1080" s="18">
        <v>32.04884</v>
      </c>
      <c r="AE1080" s="18">
        <v>36.00952</v>
      </c>
      <c r="AF1080" s="18">
        <v>51.36789</v>
      </c>
      <c r="AG1080" s="18">
        <v>52.47537</v>
      </c>
      <c r="AH1080" s="18">
        <v>2.906413</v>
      </c>
      <c r="AI1080" s="18">
        <v>12.98823</v>
      </c>
      <c r="AJ1080" s="18">
        <v>17.4248</v>
      </c>
      <c r="AK1080" s="18">
        <v>3.682801</v>
      </c>
      <c r="AL1080" s="19" t="s">
        <v>58</v>
      </c>
      <c r="AM1080" s="19"/>
      <c r="AN1080" s="19"/>
      <c r="AO1080" s="19"/>
      <c r="AP1080" s="19"/>
      <c r="AQ1080" s="19"/>
    </row>
    <row r="1081" hidden="1">
      <c r="A1081" s="22" t="s">
        <v>137</v>
      </c>
      <c r="B1081" s="22" t="s">
        <v>191</v>
      </c>
      <c r="C1081" s="22" t="s">
        <v>135</v>
      </c>
      <c r="D1081" s="22" t="s">
        <v>190</v>
      </c>
      <c r="E1081" s="17">
        <v>46310.0</v>
      </c>
      <c r="F1081" s="18">
        <v>5.0</v>
      </c>
      <c r="G1081" s="18">
        <v>0.0</v>
      </c>
      <c r="H1081" s="18">
        <v>345.0</v>
      </c>
      <c r="I1081" s="18">
        <v>0.0</v>
      </c>
      <c r="J1081" s="18">
        <v>27.1271</v>
      </c>
      <c r="K1081" s="18">
        <v>30.27543</v>
      </c>
      <c r="L1081" s="18">
        <v>33.40073</v>
      </c>
      <c r="M1081" s="18">
        <v>16.58294</v>
      </c>
      <c r="N1081" s="18">
        <v>0.547736</v>
      </c>
      <c r="O1081" s="18">
        <v>4.977591</v>
      </c>
      <c r="P1081" s="18">
        <v>4.977591</v>
      </c>
      <c r="Q1081" s="18">
        <v>4.977591</v>
      </c>
      <c r="R1081" s="18">
        <v>8.714901</v>
      </c>
      <c r="S1081" s="18">
        <v>16.58294</v>
      </c>
      <c r="T1081" s="18">
        <v>4.977591</v>
      </c>
      <c r="U1081" s="18">
        <v>4.977591</v>
      </c>
      <c r="V1081" s="18">
        <v>4.977591</v>
      </c>
      <c r="W1081" s="18">
        <v>8.714901</v>
      </c>
      <c r="X1081" s="18">
        <v>16.58294</v>
      </c>
      <c r="Y1081" s="18">
        <v>10.09181</v>
      </c>
      <c r="Z1081" s="18">
        <v>5.142561</v>
      </c>
      <c r="AA1081" s="18">
        <v>18.36681</v>
      </c>
      <c r="AB1081" s="18">
        <v>35.9899</v>
      </c>
      <c r="AC1081" s="18">
        <v>10.09181</v>
      </c>
      <c r="AD1081" s="18">
        <v>8.714901</v>
      </c>
      <c r="AE1081" s="18">
        <v>8.714901</v>
      </c>
      <c r="AF1081" s="18">
        <v>18.91489</v>
      </c>
      <c r="AG1081" s="18">
        <v>9.997978</v>
      </c>
      <c r="AH1081" s="18">
        <v>2.906413</v>
      </c>
      <c r="AI1081" s="18">
        <v>12.98823</v>
      </c>
      <c r="AJ1081" s="18">
        <v>17.4248</v>
      </c>
      <c r="AK1081" s="18">
        <v>3.682801</v>
      </c>
      <c r="AL1081" s="19" t="s">
        <v>58</v>
      </c>
      <c r="AM1081" s="19"/>
      <c r="AN1081" s="19"/>
      <c r="AO1081" s="19"/>
      <c r="AP1081" s="19"/>
      <c r="AQ1081" s="19"/>
    </row>
    <row r="1082" hidden="1">
      <c r="A1082" s="22" t="s">
        <v>139</v>
      </c>
      <c r="B1082" s="22" t="s">
        <v>192</v>
      </c>
      <c r="C1082" s="22" t="s">
        <v>135</v>
      </c>
      <c r="D1082" s="22" t="s">
        <v>190</v>
      </c>
      <c r="E1082" s="22" t="s">
        <v>72</v>
      </c>
      <c r="F1082" s="18">
        <v>9.0</v>
      </c>
      <c r="G1082" s="18">
        <v>0.0</v>
      </c>
      <c r="H1082" s="18">
        <v>3229.0</v>
      </c>
      <c r="I1082" s="18">
        <v>0.0</v>
      </c>
      <c r="J1082" s="18">
        <v>115.345</v>
      </c>
      <c r="K1082" s="18">
        <v>118.5719</v>
      </c>
      <c r="L1082" s="18">
        <v>119.9208</v>
      </c>
      <c r="M1082" s="18">
        <v>68.30343</v>
      </c>
      <c r="N1082" s="18">
        <v>0.576051</v>
      </c>
      <c r="O1082" s="18">
        <v>4.541545</v>
      </c>
      <c r="P1082" s="18">
        <v>5.142561</v>
      </c>
      <c r="Q1082" s="18">
        <v>5.142561</v>
      </c>
      <c r="R1082" s="18">
        <v>15.73101</v>
      </c>
      <c r="S1082" s="18">
        <v>24.85335</v>
      </c>
      <c r="T1082" s="18">
        <v>4.541545</v>
      </c>
      <c r="U1082" s="18">
        <v>5.142561</v>
      </c>
      <c r="V1082" s="18">
        <v>5.142561</v>
      </c>
      <c r="W1082" s="18">
        <v>15.73101</v>
      </c>
      <c r="X1082" s="18">
        <v>24.85335</v>
      </c>
      <c r="Y1082" s="18">
        <v>23.71438</v>
      </c>
      <c r="Z1082" s="18">
        <v>5.142561</v>
      </c>
      <c r="AA1082" s="18">
        <v>18.36681</v>
      </c>
      <c r="AB1082" s="18">
        <v>35.9899</v>
      </c>
      <c r="AC1082" s="18">
        <v>10.09181</v>
      </c>
      <c r="AD1082" s="18">
        <v>5.525733</v>
      </c>
      <c r="AE1082" s="18">
        <v>5.525733</v>
      </c>
      <c r="AF1082" s="18">
        <v>16.11666</v>
      </c>
      <c r="AG1082" s="18">
        <v>6.846322</v>
      </c>
      <c r="AH1082" s="18">
        <v>2.906413</v>
      </c>
      <c r="AI1082" s="18">
        <v>12.98823</v>
      </c>
      <c r="AJ1082" s="18">
        <v>17.4248</v>
      </c>
      <c r="AK1082" s="18">
        <v>3.682801</v>
      </c>
      <c r="AL1082" s="19" t="s">
        <v>58</v>
      </c>
      <c r="AM1082" s="19"/>
      <c r="AN1082" s="19"/>
      <c r="AO1082" s="19"/>
      <c r="AP1082" s="19"/>
      <c r="AQ1082" s="19"/>
    </row>
    <row r="1083" hidden="1">
      <c r="A1083" s="22" t="s">
        <v>141</v>
      </c>
      <c r="B1083" s="22" t="s">
        <v>193</v>
      </c>
      <c r="C1083" s="22" t="s">
        <v>135</v>
      </c>
      <c r="D1083" s="22" t="s">
        <v>190</v>
      </c>
      <c r="E1083" s="22" t="s">
        <v>75</v>
      </c>
      <c r="F1083" s="18">
        <v>4.0</v>
      </c>
      <c r="G1083" s="18">
        <v>0.0</v>
      </c>
      <c r="H1083" s="18">
        <v>1467.0</v>
      </c>
      <c r="I1083" s="18">
        <v>0.0</v>
      </c>
      <c r="J1083" s="18">
        <v>13.77194</v>
      </c>
      <c r="K1083" s="18">
        <v>14.73121</v>
      </c>
      <c r="L1083" s="18">
        <v>16.8095</v>
      </c>
      <c r="M1083" s="18">
        <v>4.909347</v>
      </c>
      <c r="N1083" s="18">
        <v>0.333262</v>
      </c>
      <c r="O1083" s="18">
        <v>2.999298</v>
      </c>
      <c r="P1083" s="18">
        <v>2.999298</v>
      </c>
      <c r="Q1083" s="18">
        <v>3.112135</v>
      </c>
      <c r="R1083" s="18">
        <v>3.710425</v>
      </c>
      <c r="S1083" s="18">
        <v>3.710425</v>
      </c>
      <c r="T1083" s="18">
        <v>2.999298</v>
      </c>
      <c r="U1083" s="18">
        <v>2.999298</v>
      </c>
      <c r="V1083" s="18">
        <v>3.112135</v>
      </c>
      <c r="W1083" s="18">
        <v>3.710425</v>
      </c>
      <c r="X1083" s="18">
        <v>3.710425</v>
      </c>
      <c r="Y1083" s="18">
        <v>3.682801</v>
      </c>
      <c r="Z1083" s="18">
        <v>5.142561</v>
      </c>
      <c r="AA1083" s="18">
        <v>18.36681</v>
      </c>
      <c r="AB1083" s="18">
        <v>35.9899</v>
      </c>
      <c r="AC1083" s="18">
        <v>10.09181</v>
      </c>
      <c r="AD1083" s="18">
        <v>3.320361</v>
      </c>
      <c r="AE1083" s="18">
        <v>4.471176</v>
      </c>
      <c r="AF1083" s="18">
        <v>5.639001</v>
      </c>
      <c r="AG1083" s="18">
        <v>3.682801</v>
      </c>
      <c r="AH1083" s="18">
        <v>2.906413</v>
      </c>
      <c r="AI1083" s="18">
        <v>12.98823</v>
      </c>
      <c r="AJ1083" s="18">
        <v>17.4248</v>
      </c>
      <c r="AK1083" s="18">
        <v>3.682801</v>
      </c>
      <c r="AL1083" s="19" t="s">
        <v>58</v>
      </c>
      <c r="AM1083" s="19"/>
      <c r="AN1083" s="19"/>
      <c r="AO1083" s="19"/>
      <c r="AP1083" s="19"/>
      <c r="AQ1083" s="19"/>
    </row>
    <row r="1084" hidden="1">
      <c r="A1084" s="22" t="s">
        <v>150</v>
      </c>
      <c r="B1084" s="22" t="s">
        <v>194</v>
      </c>
      <c r="C1084" s="22" t="s">
        <v>135</v>
      </c>
      <c r="D1084" s="22" t="s">
        <v>190</v>
      </c>
      <c r="E1084" s="22" t="s">
        <v>60</v>
      </c>
      <c r="F1084" s="18">
        <v>5.0</v>
      </c>
      <c r="G1084" s="18">
        <v>0.0</v>
      </c>
      <c r="H1084" s="18">
        <v>698.0</v>
      </c>
      <c r="I1084" s="18">
        <v>0.0</v>
      </c>
      <c r="J1084" s="18">
        <v>5.685426</v>
      </c>
      <c r="K1084" s="18">
        <v>5.34177</v>
      </c>
      <c r="L1084" s="18">
        <v>6.70003</v>
      </c>
      <c r="M1084" s="18">
        <v>3.187913</v>
      </c>
      <c r="N1084" s="18">
        <v>0.59679</v>
      </c>
      <c r="O1084" s="18">
        <v>2.153857</v>
      </c>
      <c r="P1084" s="18">
        <v>2.153857</v>
      </c>
      <c r="Q1084" s="18">
        <v>2.153857</v>
      </c>
      <c r="R1084" s="18">
        <v>3.187913</v>
      </c>
      <c r="S1084" s="18">
        <v>3.187913</v>
      </c>
      <c r="T1084" s="18">
        <v>2.153857</v>
      </c>
      <c r="U1084" s="18">
        <v>2.153857</v>
      </c>
      <c r="V1084" s="18">
        <v>2.153857</v>
      </c>
      <c r="W1084" s="18">
        <v>3.187913</v>
      </c>
      <c r="X1084" s="18">
        <v>3.187913</v>
      </c>
      <c r="Y1084" s="18">
        <v>2.670885</v>
      </c>
      <c r="Z1084" s="18">
        <v>5.142561</v>
      </c>
      <c r="AA1084" s="18">
        <v>18.36681</v>
      </c>
      <c r="AB1084" s="18">
        <v>35.9899</v>
      </c>
      <c r="AC1084" s="18">
        <v>10.09181</v>
      </c>
      <c r="AD1084" s="18">
        <v>2.697105</v>
      </c>
      <c r="AE1084" s="18">
        <v>3.187913</v>
      </c>
      <c r="AF1084" s="18">
        <v>4.680175</v>
      </c>
      <c r="AG1084" s="18">
        <v>2.670885</v>
      </c>
      <c r="AH1084" s="18">
        <v>2.906413</v>
      </c>
      <c r="AI1084" s="18">
        <v>12.98823</v>
      </c>
      <c r="AJ1084" s="18">
        <v>17.4248</v>
      </c>
      <c r="AK1084" s="18">
        <v>3.682801</v>
      </c>
      <c r="AL1084" s="19" t="s">
        <v>58</v>
      </c>
      <c r="AM1084" s="19"/>
      <c r="AN1084" s="19"/>
      <c r="AO1084" s="19"/>
      <c r="AP1084" s="19"/>
      <c r="AQ1084" s="19"/>
    </row>
    <row r="1085" hidden="1">
      <c r="A1085" s="22" t="s">
        <v>143</v>
      </c>
      <c r="B1085" s="22" t="s">
        <v>195</v>
      </c>
      <c r="C1085" s="22" t="s">
        <v>135</v>
      </c>
      <c r="D1085" s="22" t="s">
        <v>190</v>
      </c>
      <c r="E1085" s="20">
        <v>46300.0</v>
      </c>
      <c r="F1085" s="18">
        <v>15.0</v>
      </c>
      <c r="G1085" s="18">
        <v>0.0</v>
      </c>
      <c r="H1085" s="18">
        <v>4295.0</v>
      </c>
      <c r="I1085" s="18">
        <v>0.0</v>
      </c>
      <c r="J1085" s="18">
        <v>353.6579</v>
      </c>
      <c r="K1085" s="18">
        <v>355.1156</v>
      </c>
      <c r="L1085" s="18">
        <v>379.6902</v>
      </c>
      <c r="M1085" s="18">
        <v>186.5112</v>
      </c>
      <c r="N1085" s="18">
        <v>0.525212</v>
      </c>
      <c r="O1085" s="18">
        <v>7.779296</v>
      </c>
      <c r="P1085" s="18">
        <v>9.026367</v>
      </c>
      <c r="Q1085" s="18">
        <v>11.57307</v>
      </c>
      <c r="R1085" s="18">
        <v>27.50374</v>
      </c>
      <c r="S1085" s="18">
        <v>57.82878</v>
      </c>
      <c r="T1085" s="18">
        <v>7.779296</v>
      </c>
      <c r="U1085" s="18">
        <v>9.026367</v>
      </c>
      <c r="V1085" s="18">
        <v>11.57307</v>
      </c>
      <c r="W1085" s="18">
        <v>27.50374</v>
      </c>
      <c r="X1085" s="18">
        <v>57.82878</v>
      </c>
      <c r="Y1085" s="18">
        <v>35.51156</v>
      </c>
      <c r="Z1085" s="18">
        <v>5.142561</v>
      </c>
      <c r="AA1085" s="18">
        <v>18.36681</v>
      </c>
      <c r="AB1085" s="18">
        <v>35.9899</v>
      </c>
      <c r="AC1085" s="18">
        <v>10.09181</v>
      </c>
      <c r="AD1085" s="18">
        <v>14.80926</v>
      </c>
      <c r="AE1085" s="18">
        <v>15.17651</v>
      </c>
      <c r="AF1085" s="18">
        <v>33.02318</v>
      </c>
      <c r="AG1085" s="18">
        <v>24.71847</v>
      </c>
      <c r="AH1085" s="18">
        <v>2.906413</v>
      </c>
      <c r="AI1085" s="18">
        <v>12.98823</v>
      </c>
      <c r="AJ1085" s="18">
        <v>17.4248</v>
      </c>
      <c r="AK1085" s="18">
        <v>3.682801</v>
      </c>
      <c r="AL1085" s="19" t="s">
        <v>58</v>
      </c>
      <c r="AM1085" s="19"/>
      <c r="AN1085" s="19"/>
      <c r="AO1085" s="19"/>
      <c r="AP1085" s="19"/>
      <c r="AQ1085" s="19"/>
    </row>
    <row r="1086" hidden="1">
      <c r="A1086" s="22" t="s">
        <v>145</v>
      </c>
      <c r="B1086" s="22" t="s">
        <v>196</v>
      </c>
      <c r="C1086" s="22" t="s">
        <v>135</v>
      </c>
      <c r="D1086" s="22" t="s">
        <v>190</v>
      </c>
      <c r="E1086" s="22" t="s">
        <v>62</v>
      </c>
      <c r="F1086" s="18">
        <v>3.0</v>
      </c>
      <c r="G1086" s="18">
        <v>3.0</v>
      </c>
      <c r="H1086" s="18">
        <v>24.0</v>
      </c>
      <c r="I1086" s="18">
        <v>24.0</v>
      </c>
      <c r="J1086" s="18">
        <v>0.0</v>
      </c>
      <c r="K1086" s="18">
        <v>0.0</v>
      </c>
      <c r="L1086" s="18">
        <v>0.0</v>
      </c>
      <c r="M1086" s="18">
        <v>0.0</v>
      </c>
      <c r="N1086" s="18">
        <v>0.0</v>
      </c>
      <c r="O1086" s="18">
        <v>0.0</v>
      </c>
      <c r="P1086" s="18">
        <v>0.0</v>
      </c>
      <c r="Q1086" s="18">
        <v>0.0</v>
      </c>
      <c r="R1086" s="18">
        <v>0.0</v>
      </c>
      <c r="S1086" s="18">
        <v>0.0</v>
      </c>
      <c r="T1086" s="18">
        <v>0.0</v>
      </c>
      <c r="U1086" s="18">
        <v>0.0</v>
      </c>
      <c r="V1086" s="18">
        <v>0.0</v>
      </c>
      <c r="W1086" s="18">
        <v>0.0</v>
      </c>
      <c r="X1086" s="18">
        <v>0.0</v>
      </c>
      <c r="Y1086" s="18">
        <v>0.0</v>
      </c>
      <c r="Z1086" s="18">
        <v>5.142561</v>
      </c>
      <c r="AA1086" s="18">
        <v>18.36681</v>
      </c>
      <c r="AB1086" s="18">
        <v>35.9899</v>
      </c>
      <c r="AC1086" s="18">
        <v>10.09181</v>
      </c>
      <c r="AD1086" s="18">
        <v>0.0</v>
      </c>
      <c r="AE1086" s="18">
        <v>0.0</v>
      </c>
      <c r="AF1086" s="18">
        <v>0.0</v>
      </c>
      <c r="AG1086" s="18">
        <v>0.0</v>
      </c>
      <c r="AH1086" s="18">
        <v>2.906413</v>
      </c>
      <c r="AI1086" s="18">
        <v>12.98823</v>
      </c>
      <c r="AJ1086" s="18">
        <v>17.4248</v>
      </c>
      <c r="AK1086" s="18">
        <v>3.682801</v>
      </c>
      <c r="AL1086" s="19" t="s">
        <v>58</v>
      </c>
      <c r="AM1086" s="19"/>
      <c r="AN1086" s="19"/>
      <c r="AO1086" s="19"/>
      <c r="AP1086" s="19"/>
      <c r="AQ1086" s="19"/>
    </row>
    <row r="1087" hidden="1">
      <c r="A1087" s="22" t="s">
        <v>480</v>
      </c>
      <c r="B1087" s="22" t="s">
        <v>514</v>
      </c>
      <c r="C1087" s="22" t="s">
        <v>468</v>
      </c>
      <c r="D1087" s="22" t="s">
        <v>515</v>
      </c>
      <c r="E1087" s="22" t="s">
        <v>88</v>
      </c>
      <c r="F1087" s="18">
        <v>6.0</v>
      </c>
      <c r="G1087" s="18">
        <v>1.0</v>
      </c>
      <c r="H1087" s="18">
        <v>5950.0</v>
      </c>
      <c r="I1087" s="18">
        <v>1.0</v>
      </c>
      <c r="J1087" s="18">
        <v>203.9982</v>
      </c>
      <c r="K1087" s="18">
        <v>213.7252</v>
      </c>
      <c r="L1087" s="18">
        <v>211.8016</v>
      </c>
      <c r="M1087" s="18">
        <v>133.2998</v>
      </c>
      <c r="N1087" s="18">
        <v>0.623697</v>
      </c>
      <c r="O1087" s="18">
        <v>13.6083</v>
      </c>
      <c r="P1087" s="18">
        <v>13.6083</v>
      </c>
      <c r="Q1087" s="18">
        <v>29.45045</v>
      </c>
      <c r="R1087" s="18">
        <v>37.3666</v>
      </c>
      <c r="S1087" s="18">
        <v>37.3666</v>
      </c>
      <c r="T1087" s="18">
        <v>13.6083</v>
      </c>
      <c r="U1087" s="18">
        <v>13.6083</v>
      </c>
      <c r="V1087" s="18">
        <v>29.45045</v>
      </c>
      <c r="W1087" s="18">
        <v>37.3666</v>
      </c>
      <c r="X1087" s="18">
        <v>37.3666</v>
      </c>
      <c r="Y1087" s="18">
        <v>53.43129</v>
      </c>
      <c r="Z1087" s="18">
        <v>11.11097</v>
      </c>
      <c r="AA1087" s="18">
        <v>18.43225</v>
      </c>
      <c r="AB1087" s="18">
        <v>20.11644</v>
      </c>
      <c r="AC1087" s="18">
        <v>17.41073</v>
      </c>
      <c r="AD1087" s="18">
        <v>29.45045</v>
      </c>
      <c r="AE1087" s="18">
        <v>29.45045</v>
      </c>
      <c r="AF1087" s="18">
        <v>52.47112</v>
      </c>
      <c r="AG1087" s="18">
        <v>53.43129</v>
      </c>
      <c r="AH1087" s="18">
        <v>5.72828</v>
      </c>
      <c r="AI1087" s="18">
        <v>20.44722</v>
      </c>
      <c r="AJ1087" s="18">
        <v>19.80036</v>
      </c>
      <c r="AK1087" s="18">
        <v>14.10861</v>
      </c>
      <c r="AL1087" s="19" t="s">
        <v>58</v>
      </c>
      <c r="AM1087" s="19"/>
      <c r="AN1087" s="19"/>
      <c r="AO1087" s="19"/>
      <c r="AP1087" s="19"/>
      <c r="AQ1087" s="19"/>
    </row>
    <row r="1088" hidden="1">
      <c r="A1088" s="22" t="s">
        <v>466</v>
      </c>
      <c r="B1088" s="22" t="s">
        <v>516</v>
      </c>
      <c r="C1088" s="22" t="s">
        <v>468</v>
      </c>
      <c r="D1088" s="22" t="s">
        <v>515</v>
      </c>
      <c r="E1088" s="17">
        <v>46310.0</v>
      </c>
      <c r="F1088" s="18">
        <v>37.0</v>
      </c>
      <c r="G1088" s="18">
        <v>2.0</v>
      </c>
      <c r="H1088" s="18">
        <v>56809.0</v>
      </c>
      <c r="I1088" s="18">
        <v>195.0</v>
      </c>
      <c r="J1088" s="18">
        <v>945.1835</v>
      </c>
      <c r="K1088" s="18">
        <v>926.7247</v>
      </c>
      <c r="L1088" s="18">
        <v>906.9694</v>
      </c>
      <c r="M1088" s="18">
        <v>539.3381</v>
      </c>
      <c r="N1088" s="18">
        <v>0.581983</v>
      </c>
      <c r="O1088" s="18">
        <v>7.702915</v>
      </c>
      <c r="P1088" s="18">
        <v>9.793052</v>
      </c>
      <c r="Q1088" s="18">
        <v>11.75168</v>
      </c>
      <c r="R1088" s="18">
        <v>18.56311</v>
      </c>
      <c r="S1088" s="18">
        <v>28.37762</v>
      </c>
      <c r="T1088" s="18">
        <v>8.148582</v>
      </c>
      <c r="U1088" s="18">
        <v>10.04581</v>
      </c>
      <c r="V1088" s="18">
        <v>14.64201</v>
      </c>
      <c r="W1088" s="18">
        <v>23.29761</v>
      </c>
      <c r="X1088" s="18">
        <v>28.55781</v>
      </c>
      <c r="Y1088" s="18">
        <v>29.89434</v>
      </c>
      <c r="Z1088" s="18">
        <v>11.11097</v>
      </c>
      <c r="AA1088" s="18">
        <v>18.43225</v>
      </c>
      <c r="AB1088" s="18">
        <v>20.11644</v>
      </c>
      <c r="AC1088" s="18">
        <v>17.41073</v>
      </c>
      <c r="AD1088" s="18">
        <v>24.05929</v>
      </c>
      <c r="AE1088" s="18">
        <v>24.1657</v>
      </c>
      <c r="AF1088" s="18">
        <v>41.07952</v>
      </c>
      <c r="AG1088" s="18">
        <v>54.3326</v>
      </c>
      <c r="AH1088" s="18">
        <v>5.72828</v>
      </c>
      <c r="AI1088" s="18">
        <v>20.44722</v>
      </c>
      <c r="AJ1088" s="18">
        <v>19.80036</v>
      </c>
      <c r="AK1088" s="18">
        <v>14.10861</v>
      </c>
      <c r="AL1088" s="19" t="s">
        <v>58</v>
      </c>
      <c r="AM1088" s="19"/>
      <c r="AN1088" s="19"/>
      <c r="AO1088" s="19"/>
      <c r="AP1088" s="19"/>
      <c r="AQ1088" s="19"/>
    </row>
    <row r="1089" hidden="1">
      <c r="A1089" s="22" t="s">
        <v>470</v>
      </c>
      <c r="B1089" s="22" t="s">
        <v>517</v>
      </c>
      <c r="C1089" s="22" t="s">
        <v>468</v>
      </c>
      <c r="D1089" s="22" t="s">
        <v>515</v>
      </c>
      <c r="E1089" s="22" t="s">
        <v>72</v>
      </c>
      <c r="F1089" s="18">
        <v>19.0</v>
      </c>
      <c r="G1089" s="18">
        <v>1.0</v>
      </c>
      <c r="H1089" s="18">
        <v>15604.0</v>
      </c>
      <c r="I1089" s="18">
        <v>110.0</v>
      </c>
      <c r="J1089" s="18">
        <v>238.4575</v>
      </c>
      <c r="K1089" s="18">
        <v>226.3395</v>
      </c>
      <c r="L1089" s="18">
        <v>239.7825</v>
      </c>
      <c r="M1089" s="18">
        <v>133.3908</v>
      </c>
      <c r="N1089" s="18">
        <v>0.58934</v>
      </c>
      <c r="O1089" s="18">
        <v>3.301982</v>
      </c>
      <c r="P1089" s="18">
        <v>3.514998</v>
      </c>
      <c r="Q1089" s="18">
        <v>4.606717</v>
      </c>
      <c r="R1089" s="18">
        <v>13.36148</v>
      </c>
      <c r="S1089" s="18">
        <v>17.9666</v>
      </c>
      <c r="T1089" s="18">
        <v>3.514998</v>
      </c>
      <c r="U1089" s="18">
        <v>4.606717</v>
      </c>
      <c r="V1089" s="18">
        <v>5.056406</v>
      </c>
      <c r="W1089" s="18">
        <v>15.19961</v>
      </c>
      <c r="X1089" s="18">
        <v>17.9666</v>
      </c>
      <c r="Y1089" s="18">
        <v>17.41073</v>
      </c>
      <c r="Z1089" s="18">
        <v>11.11097</v>
      </c>
      <c r="AA1089" s="18">
        <v>18.43225</v>
      </c>
      <c r="AB1089" s="18">
        <v>20.11644</v>
      </c>
      <c r="AC1089" s="18">
        <v>17.41073</v>
      </c>
      <c r="AD1089" s="18">
        <v>15.19961</v>
      </c>
      <c r="AE1089" s="18">
        <v>17.51025</v>
      </c>
      <c r="AF1089" s="18">
        <v>19.45746</v>
      </c>
      <c r="AG1089" s="18">
        <v>17.41073</v>
      </c>
      <c r="AH1089" s="18">
        <v>5.72828</v>
      </c>
      <c r="AI1089" s="18">
        <v>20.44722</v>
      </c>
      <c r="AJ1089" s="18">
        <v>19.80036</v>
      </c>
      <c r="AK1089" s="18">
        <v>14.10861</v>
      </c>
      <c r="AL1089" s="19" t="s">
        <v>58</v>
      </c>
      <c r="AM1089" s="19"/>
      <c r="AN1089" s="19"/>
      <c r="AO1089" s="19"/>
      <c r="AP1089" s="19"/>
      <c r="AQ1089" s="19"/>
    </row>
    <row r="1090" hidden="1">
      <c r="A1090" s="22" t="s">
        <v>472</v>
      </c>
      <c r="B1090" s="22" t="s">
        <v>518</v>
      </c>
      <c r="C1090" s="22" t="s">
        <v>468</v>
      </c>
      <c r="D1090" s="22" t="s">
        <v>515</v>
      </c>
      <c r="E1090" s="22" t="s">
        <v>75</v>
      </c>
      <c r="F1090" s="18">
        <v>4.0</v>
      </c>
      <c r="G1090" s="18">
        <v>0.0</v>
      </c>
      <c r="H1090" s="18">
        <v>1135.0</v>
      </c>
      <c r="I1090" s="18">
        <v>0.0</v>
      </c>
      <c r="J1090" s="18">
        <v>8.00025</v>
      </c>
      <c r="K1090" s="18">
        <v>7.152237</v>
      </c>
      <c r="L1090" s="18">
        <v>5.138608</v>
      </c>
      <c r="M1090" s="18">
        <v>7.152237</v>
      </c>
      <c r="N1090" s="18">
        <v>1.0</v>
      </c>
      <c r="O1090" s="18">
        <v>7.152237</v>
      </c>
      <c r="P1090" s="18">
        <v>7.152237</v>
      </c>
      <c r="Q1090" s="18">
        <v>7.152237</v>
      </c>
      <c r="R1090" s="18">
        <v>7.152237</v>
      </c>
      <c r="S1090" s="18">
        <v>7.152237</v>
      </c>
      <c r="T1090" s="18">
        <v>7.152237</v>
      </c>
      <c r="U1090" s="18">
        <v>7.152237</v>
      </c>
      <c r="V1090" s="18">
        <v>7.152237</v>
      </c>
      <c r="W1090" s="18">
        <v>7.152237</v>
      </c>
      <c r="X1090" s="18">
        <v>7.152237</v>
      </c>
      <c r="Y1090" s="18">
        <v>7.152237</v>
      </c>
      <c r="Z1090" s="18">
        <v>11.11097</v>
      </c>
      <c r="AA1090" s="18">
        <v>18.43225</v>
      </c>
      <c r="AB1090" s="18">
        <v>20.11644</v>
      </c>
      <c r="AC1090" s="18">
        <v>17.41073</v>
      </c>
      <c r="AD1090" s="18">
        <v>7.152237</v>
      </c>
      <c r="AE1090" s="18">
        <v>14.47179</v>
      </c>
      <c r="AF1090" s="18">
        <v>15.8825</v>
      </c>
      <c r="AG1090" s="18">
        <v>7.877225</v>
      </c>
      <c r="AH1090" s="18">
        <v>5.72828</v>
      </c>
      <c r="AI1090" s="18">
        <v>20.44722</v>
      </c>
      <c r="AJ1090" s="18">
        <v>19.80036</v>
      </c>
      <c r="AK1090" s="18">
        <v>14.10861</v>
      </c>
      <c r="AL1090" s="19" t="s">
        <v>58</v>
      </c>
      <c r="AM1090" s="19"/>
      <c r="AN1090" s="19"/>
      <c r="AO1090" s="19"/>
      <c r="AP1090" s="19"/>
      <c r="AQ1090" s="19"/>
    </row>
    <row r="1091" hidden="1">
      <c r="A1091" s="22" t="s">
        <v>474</v>
      </c>
      <c r="B1091" s="22" t="s">
        <v>519</v>
      </c>
      <c r="C1091" s="22" t="s">
        <v>468</v>
      </c>
      <c r="D1091" s="22" t="s">
        <v>515</v>
      </c>
      <c r="E1091" s="22" t="s">
        <v>60</v>
      </c>
      <c r="F1091" s="18">
        <v>5.0</v>
      </c>
      <c r="G1091" s="18">
        <v>1.0</v>
      </c>
      <c r="H1091" s="18">
        <v>721.0</v>
      </c>
      <c r="I1091" s="18">
        <v>6.0</v>
      </c>
      <c r="J1091" s="18">
        <v>0.0</v>
      </c>
      <c r="K1091" s="18">
        <v>0.0</v>
      </c>
      <c r="L1091" s="18">
        <v>0.0</v>
      </c>
      <c r="M1091" s="18">
        <v>0.0</v>
      </c>
      <c r="N1091" s="18">
        <v>0.0</v>
      </c>
      <c r="O1091" s="18">
        <v>0.0</v>
      </c>
      <c r="P1091" s="18">
        <v>0.0</v>
      </c>
      <c r="Q1091" s="18">
        <v>0.0</v>
      </c>
      <c r="R1091" s="18">
        <v>0.0</v>
      </c>
      <c r="S1091" s="18">
        <v>0.0</v>
      </c>
      <c r="T1091" s="18">
        <v>0.0</v>
      </c>
      <c r="U1091" s="18">
        <v>0.0</v>
      </c>
      <c r="V1091" s="18">
        <v>0.0</v>
      </c>
      <c r="W1091" s="18">
        <v>0.0</v>
      </c>
      <c r="X1091" s="18">
        <v>0.0</v>
      </c>
      <c r="Y1091" s="18">
        <v>0.0</v>
      </c>
      <c r="Z1091" s="18">
        <v>11.11097</v>
      </c>
      <c r="AA1091" s="18">
        <v>18.43225</v>
      </c>
      <c r="AB1091" s="18">
        <v>20.11644</v>
      </c>
      <c r="AC1091" s="18">
        <v>17.41073</v>
      </c>
      <c r="AD1091" s="18">
        <v>2.382964</v>
      </c>
      <c r="AE1091" s="18">
        <v>7.88367</v>
      </c>
      <c r="AF1091" s="18">
        <v>9.308294</v>
      </c>
      <c r="AG1091" s="18">
        <v>7.88367</v>
      </c>
      <c r="AH1091" s="18">
        <v>5.72828</v>
      </c>
      <c r="AI1091" s="18">
        <v>20.44722</v>
      </c>
      <c r="AJ1091" s="18">
        <v>19.80036</v>
      </c>
      <c r="AK1091" s="18">
        <v>14.10861</v>
      </c>
      <c r="AL1091" s="19" t="s">
        <v>58</v>
      </c>
      <c r="AM1091" s="19"/>
      <c r="AN1091" s="19"/>
      <c r="AO1091" s="19"/>
      <c r="AP1091" s="19"/>
      <c r="AQ1091" s="19"/>
    </row>
    <row r="1092" hidden="1">
      <c r="A1092" s="22" t="s">
        <v>476</v>
      </c>
      <c r="B1092" s="22" t="s">
        <v>520</v>
      </c>
      <c r="C1092" s="22" t="s">
        <v>468</v>
      </c>
      <c r="D1092" s="22" t="s">
        <v>515</v>
      </c>
      <c r="E1092" s="20">
        <v>46300.0</v>
      </c>
      <c r="F1092" s="18">
        <v>8.0</v>
      </c>
      <c r="G1092" s="18">
        <v>0.0</v>
      </c>
      <c r="H1092" s="18">
        <v>10574.0</v>
      </c>
      <c r="I1092" s="18">
        <v>0.0</v>
      </c>
      <c r="J1092" s="18">
        <v>237.9364</v>
      </c>
      <c r="K1092" s="18">
        <v>235.3738</v>
      </c>
      <c r="L1092" s="18">
        <v>236.3523</v>
      </c>
      <c r="M1092" s="18">
        <v>137.1438</v>
      </c>
      <c r="N1092" s="18">
        <v>0.582664</v>
      </c>
      <c r="O1092" s="18">
        <v>1.0</v>
      </c>
      <c r="P1092" s="18">
        <v>1.0</v>
      </c>
      <c r="Q1092" s="18">
        <v>6.973577</v>
      </c>
      <c r="R1092" s="18">
        <v>20.7861</v>
      </c>
      <c r="S1092" s="18">
        <v>25.06107</v>
      </c>
      <c r="T1092" s="18">
        <v>1.0</v>
      </c>
      <c r="U1092" s="18">
        <v>1.0</v>
      </c>
      <c r="V1092" s="18">
        <v>6.973577</v>
      </c>
      <c r="W1092" s="18">
        <v>20.7861</v>
      </c>
      <c r="X1092" s="18">
        <v>25.06107</v>
      </c>
      <c r="Y1092" s="18">
        <v>23.53738</v>
      </c>
      <c r="Z1092" s="18">
        <v>11.11097</v>
      </c>
      <c r="AA1092" s="18">
        <v>18.43225</v>
      </c>
      <c r="AB1092" s="18">
        <v>20.11644</v>
      </c>
      <c r="AC1092" s="18">
        <v>17.41073</v>
      </c>
      <c r="AD1092" s="18">
        <v>25.06107</v>
      </c>
      <c r="AE1092" s="18">
        <v>25.83376</v>
      </c>
      <c r="AF1092" s="18">
        <v>44.43059</v>
      </c>
      <c r="AG1092" s="18">
        <v>34.76351</v>
      </c>
      <c r="AH1092" s="18">
        <v>5.72828</v>
      </c>
      <c r="AI1092" s="18">
        <v>20.44722</v>
      </c>
      <c r="AJ1092" s="18">
        <v>19.80036</v>
      </c>
      <c r="AK1092" s="18">
        <v>14.10861</v>
      </c>
      <c r="AL1092" s="19" t="s">
        <v>58</v>
      </c>
      <c r="AM1092" s="19"/>
      <c r="AN1092" s="19"/>
      <c r="AO1092" s="19"/>
      <c r="AP1092" s="19"/>
      <c r="AQ1092" s="19"/>
    </row>
    <row r="1093" hidden="1">
      <c r="A1093" s="22" t="s">
        <v>478</v>
      </c>
      <c r="B1093" s="22" t="s">
        <v>521</v>
      </c>
      <c r="C1093" s="22" t="s">
        <v>468</v>
      </c>
      <c r="D1093" s="22" t="s">
        <v>515</v>
      </c>
      <c r="E1093" s="22" t="s">
        <v>62</v>
      </c>
      <c r="F1093" s="18">
        <v>16.0</v>
      </c>
      <c r="G1093" s="18">
        <v>16.0</v>
      </c>
      <c r="H1093" s="18">
        <v>1151.0</v>
      </c>
      <c r="I1093" s="18">
        <v>1151.0</v>
      </c>
      <c r="J1093" s="18">
        <v>0.0</v>
      </c>
      <c r="K1093" s="18">
        <v>0.0</v>
      </c>
      <c r="L1093" s="18">
        <v>0.0</v>
      </c>
      <c r="M1093" s="18">
        <v>0.0</v>
      </c>
      <c r="N1093" s="18">
        <v>0.0</v>
      </c>
      <c r="O1093" s="18">
        <v>0.0</v>
      </c>
      <c r="P1093" s="18">
        <v>0.0</v>
      </c>
      <c r="Q1093" s="18">
        <v>0.0</v>
      </c>
      <c r="R1093" s="18">
        <v>0.0</v>
      </c>
      <c r="S1093" s="18">
        <v>0.0</v>
      </c>
      <c r="T1093" s="18">
        <v>0.0</v>
      </c>
      <c r="U1093" s="18">
        <v>0.0</v>
      </c>
      <c r="V1093" s="18">
        <v>0.0</v>
      </c>
      <c r="W1093" s="18">
        <v>0.0</v>
      </c>
      <c r="X1093" s="18">
        <v>0.0</v>
      </c>
      <c r="Y1093" s="18">
        <v>0.0</v>
      </c>
      <c r="Z1093" s="18">
        <v>11.11097</v>
      </c>
      <c r="AA1093" s="18">
        <v>18.43225</v>
      </c>
      <c r="AB1093" s="18">
        <v>20.11644</v>
      </c>
      <c r="AC1093" s="18">
        <v>17.41073</v>
      </c>
      <c r="AD1093" s="18">
        <v>0.0</v>
      </c>
      <c r="AE1093" s="18">
        <v>0.0</v>
      </c>
      <c r="AF1093" s="18">
        <v>0.0</v>
      </c>
      <c r="AG1093" s="18">
        <v>0.0</v>
      </c>
      <c r="AH1093" s="18">
        <v>5.72828</v>
      </c>
      <c r="AI1093" s="18">
        <v>20.44722</v>
      </c>
      <c r="AJ1093" s="18">
        <v>19.80036</v>
      </c>
      <c r="AK1093" s="18">
        <v>14.10861</v>
      </c>
      <c r="AL1093" s="19" t="s">
        <v>58</v>
      </c>
      <c r="AM1093" s="19"/>
      <c r="AN1093" s="19"/>
      <c r="AO1093" s="19"/>
      <c r="AP1093" s="19"/>
      <c r="AQ1093" s="19"/>
    </row>
    <row r="1094" hidden="1">
      <c r="A1094" s="22" t="s">
        <v>1444</v>
      </c>
      <c r="B1094" s="22" t="s">
        <v>1459</v>
      </c>
      <c r="C1094" s="22" t="s">
        <v>1442</v>
      </c>
      <c r="D1094" s="22" t="s">
        <v>1458</v>
      </c>
      <c r="E1094" s="22" t="s">
        <v>62</v>
      </c>
      <c r="F1094" s="18">
        <v>0.0</v>
      </c>
      <c r="G1094" s="18">
        <v>0.0</v>
      </c>
      <c r="H1094" s="18">
        <v>0.0</v>
      </c>
      <c r="I1094" s="18">
        <v>0.0</v>
      </c>
      <c r="J1094" s="18">
        <v>0.0</v>
      </c>
      <c r="K1094" s="18">
        <v>0.0</v>
      </c>
      <c r="L1094" s="18">
        <v>0.0</v>
      </c>
      <c r="M1094" s="18">
        <v>0.0</v>
      </c>
      <c r="N1094" s="18">
        <v>0.0</v>
      </c>
      <c r="O1094" s="18">
        <v>0.0</v>
      </c>
      <c r="P1094" s="18">
        <v>0.0</v>
      </c>
      <c r="Q1094" s="18">
        <v>0.0</v>
      </c>
      <c r="R1094" s="18">
        <v>0.0</v>
      </c>
      <c r="S1094" s="18">
        <v>0.0</v>
      </c>
      <c r="T1094" s="18">
        <v>0.0</v>
      </c>
      <c r="U1094" s="18">
        <v>0.0</v>
      </c>
      <c r="V1094" s="18">
        <v>0.0</v>
      </c>
      <c r="W1094" s="18">
        <v>0.0</v>
      </c>
      <c r="X1094" s="18">
        <v>0.0</v>
      </c>
      <c r="Y1094" s="18">
        <v>0.0</v>
      </c>
      <c r="Z1094" s="18">
        <v>0.0</v>
      </c>
      <c r="AA1094" s="18">
        <v>0.0</v>
      </c>
      <c r="AB1094" s="18">
        <v>0.0</v>
      </c>
      <c r="AC1094" s="18">
        <v>0.0</v>
      </c>
      <c r="AD1094" s="18">
        <v>0.0</v>
      </c>
      <c r="AE1094" s="18">
        <v>0.0</v>
      </c>
      <c r="AF1094" s="18">
        <v>0.0</v>
      </c>
      <c r="AG1094" s="18">
        <v>0.0</v>
      </c>
      <c r="AH1094" s="18">
        <v>0.0</v>
      </c>
      <c r="AI1094" s="18">
        <v>0.0</v>
      </c>
      <c r="AJ1094" s="18">
        <v>0.0</v>
      </c>
      <c r="AK1094" s="18">
        <v>0.0</v>
      </c>
      <c r="AL1094" s="19" t="s">
        <v>58</v>
      </c>
      <c r="AM1094" s="19"/>
      <c r="AN1094" s="19"/>
      <c r="AO1094" s="19"/>
      <c r="AP1094" s="19"/>
      <c r="AQ1094" s="19"/>
    </row>
    <row r="1095" hidden="1">
      <c r="A1095" s="22" t="s">
        <v>1044</v>
      </c>
      <c r="B1095" s="22" t="s">
        <v>1063</v>
      </c>
      <c r="C1095" s="22" t="s">
        <v>1035</v>
      </c>
      <c r="D1095" s="22" t="s">
        <v>1064</v>
      </c>
      <c r="E1095" s="22" t="s">
        <v>75</v>
      </c>
      <c r="F1095" s="18">
        <v>6.0</v>
      </c>
      <c r="G1095" s="18">
        <v>0.0</v>
      </c>
      <c r="H1095" s="18">
        <v>1377.0</v>
      </c>
      <c r="I1095" s="18">
        <v>0.0</v>
      </c>
      <c r="J1095" s="18">
        <v>1.685065</v>
      </c>
      <c r="K1095" s="18">
        <v>1.588733</v>
      </c>
      <c r="L1095" s="18">
        <v>1.872405</v>
      </c>
      <c r="M1095" s="18">
        <v>1.040248</v>
      </c>
      <c r="N1095" s="18">
        <v>0.654766</v>
      </c>
      <c r="O1095" s="18">
        <v>0.066667</v>
      </c>
      <c r="P1095" s="18">
        <v>0.1</v>
      </c>
      <c r="Q1095" s="18">
        <v>0.1</v>
      </c>
      <c r="R1095" s="18">
        <v>0.215152</v>
      </c>
      <c r="S1095" s="18">
        <v>0.447683</v>
      </c>
      <c r="T1095" s="18">
        <v>0.066667</v>
      </c>
      <c r="U1095" s="18">
        <v>0.1</v>
      </c>
      <c r="V1095" s="18">
        <v>0.1</v>
      </c>
      <c r="W1095" s="18">
        <v>0.215152</v>
      </c>
      <c r="X1095" s="18">
        <v>0.447683</v>
      </c>
      <c r="Y1095" s="18">
        <v>0.264789</v>
      </c>
      <c r="Z1095" s="18">
        <v>0.215152</v>
      </c>
      <c r="AA1095" s="18">
        <v>0.215152</v>
      </c>
      <c r="AB1095" s="18">
        <v>0.236758</v>
      </c>
      <c r="AC1095" s="18">
        <v>0.264789</v>
      </c>
      <c r="AD1095" s="18">
        <v>1.632011</v>
      </c>
      <c r="AE1095" s="18">
        <v>2.067834</v>
      </c>
      <c r="AF1095" s="18">
        <v>3.67977</v>
      </c>
      <c r="AG1095" s="18">
        <v>2.082105</v>
      </c>
      <c r="AH1095" s="18">
        <v>0.505845</v>
      </c>
      <c r="AI1095" s="18">
        <v>1.213843</v>
      </c>
      <c r="AJ1095" s="18">
        <v>2.057336</v>
      </c>
      <c r="AK1095" s="18">
        <v>1.071261</v>
      </c>
      <c r="AL1095" s="19" t="s">
        <v>58</v>
      </c>
      <c r="AM1095" s="19"/>
      <c r="AN1095" s="19"/>
      <c r="AO1095" s="19"/>
      <c r="AP1095" s="19"/>
      <c r="AQ1095" s="19"/>
    </row>
    <row r="1096" hidden="1">
      <c r="A1096" s="22" t="s">
        <v>1033</v>
      </c>
      <c r="B1096" s="22" t="s">
        <v>1065</v>
      </c>
      <c r="C1096" s="22" t="s">
        <v>1035</v>
      </c>
      <c r="D1096" s="22" t="s">
        <v>1064</v>
      </c>
      <c r="E1096" s="22" t="s">
        <v>60</v>
      </c>
      <c r="F1096" s="18">
        <v>4.0</v>
      </c>
      <c r="G1096" s="18">
        <v>0.0</v>
      </c>
      <c r="H1096" s="18">
        <v>799.0</v>
      </c>
      <c r="I1096" s="18">
        <v>0.0</v>
      </c>
      <c r="J1096" s="18">
        <v>0.72619</v>
      </c>
      <c r="K1096" s="18">
        <v>0.778852</v>
      </c>
      <c r="L1096" s="18">
        <v>1.426534</v>
      </c>
      <c r="M1096" s="18">
        <v>0.3</v>
      </c>
      <c r="N1096" s="18">
        <v>0.385183</v>
      </c>
      <c r="O1096" s="18">
        <v>0.033333</v>
      </c>
      <c r="P1096" s="18">
        <v>0.033333</v>
      </c>
      <c r="Q1096" s="18">
        <v>0.176471</v>
      </c>
      <c r="R1096" s="18">
        <v>0.269048</v>
      </c>
      <c r="S1096" s="18">
        <v>0.269048</v>
      </c>
      <c r="T1096" s="18">
        <v>0.033333</v>
      </c>
      <c r="U1096" s="18">
        <v>0.033333</v>
      </c>
      <c r="V1096" s="18">
        <v>0.176471</v>
      </c>
      <c r="W1096" s="18">
        <v>0.269048</v>
      </c>
      <c r="X1096" s="18">
        <v>0.269048</v>
      </c>
      <c r="Y1096" s="18">
        <v>0.194713</v>
      </c>
      <c r="Z1096" s="18">
        <v>0.215152</v>
      </c>
      <c r="AA1096" s="18">
        <v>0.215152</v>
      </c>
      <c r="AB1096" s="18">
        <v>0.236758</v>
      </c>
      <c r="AC1096" s="18">
        <v>0.264789</v>
      </c>
      <c r="AD1096" s="18">
        <v>0.637037</v>
      </c>
      <c r="AE1096" s="18">
        <v>0.710256</v>
      </c>
      <c r="AF1096" s="18">
        <v>1.319861</v>
      </c>
      <c r="AG1096" s="18">
        <v>0.798229</v>
      </c>
      <c r="AH1096" s="18">
        <v>0.505845</v>
      </c>
      <c r="AI1096" s="18">
        <v>1.213843</v>
      </c>
      <c r="AJ1096" s="18">
        <v>2.057336</v>
      </c>
      <c r="AK1096" s="18">
        <v>1.071261</v>
      </c>
      <c r="AL1096" s="19" t="s">
        <v>58</v>
      </c>
      <c r="AM1096" s="19"/>
      <c r="AN1096" s="19"/>
      <c r="AO1096" s="19"/>
      <c r="AP1096" s="19"/>
      <c r="AQ1096" s="19"/>
    </row>
    <row r="1097" hidden="1">
      <c r="A1097" s="22" t="s">
        <v>293</v>
      </c>
      <c r="B1097" s="22" t="s">
        <v>323</v>
      </c>
      <c r="C1097" s="22" t="s">
        <v>288</v>
      </c>
      <c r="D1097" s="22" t="s">
        <v>324</v>
      </c>
      <c r="E1097" s="22" t="s">
        <v>88</v>
      </c>
      <c r="F1097" s="18">
        <v>1.0</v>
      </c>
      <c r="G1097" s="18">
        <v>0.0</v>
      </c>
      <c r="H1097" s="18">
        <v>2428.0</v>
      </c>
      <c r="I1097" s="18">
        <v>0.0</v>
      </c>
      <c r="J1097" s="18">
        <v>36.28329</v>
      </c>
      <c r="K1097" s="18">
        <v>35.18443</v>
      </c>
      <c r="L1097" s="18">
        <v>33.23004</v>
      </c>
      <c r="M1097" s="18">
        <v>35.18443</v>
      </c>
      <c r="N1097" s="18">
        <v>1.0</v>
      </c>
      <c r="O1097" s="18">
        <v>0.0</v>
      </c>
      <c r="P1097" s="18">
        <v>0.0</v>
      </c>
      <c r="Q1097" s="18">
        <v>0.0</v>
      </c>
      <c r="R1097" s="18">
        <v>35.18443</v>
      </c>
      <c r="S1097" s="18">
        <v>35.18443</v>
      </c>
      <c r="T1097" s="18">
        <v>35.18443</v>
      </c>
      <c r="U1097" s="18">
        <v>35.18443</v>
      </c>
      <c r="V1097" s="18">
        <v>35.18443</v>
      </c>
      <c r="W1097" s="18">
        <v>35.18443</v>
      </c>
      <c r="X1097" s="18">
        <v>35.18443</v>
      </c>
      <c r="Y1097" s="18">
        <v>17.59221</v>
      </c>
      <c r="Z1097" s="18">
        <v>0.0</v>
      </c>
      <c r="AA1097" s="18">
        <v>10.24425</v>
      </c>
      <c r="AB1097" s="18">
        <v>6.848711</v>
      </c>
      <c r="AC1097" s="18">
        <v>0.9</v>
      </c>
      <c r="AD1097" s="18">
        <v>35.18314</v>
      </c>
      <c r="AE1097" s="18">
        <v>40.01483</v>
      </c>
      <c r="AF1097" s="18">
        <v>42.10107</v>
      </c>
      <c r="AG1097" s="18">
        <v>31.10125</v>
      </c>
      <c r="AH1097" s="18">
        <v>6.338031</v>
      </c>
      <c r="AI1097" s="18">
        <v>16.69185</v>
      </c>
      <c r="AJ1097" s="18">
        <v>24.73162</v>
      </c>
      <c r="AK1097" s="18">
        <v>11.38793</v>
      </c>
      <c r="AL1097" s="19" t="s">
        <v>58</v>
      </c>
      <c r="AM1097" s="19"/>
      <c r="AN1097" s="19"/>
      <c r="AO1097" s="19"/>
      <c r="AP1097" s="19"/>
      <c r="AQ1097" s="19"/>
    </row>
    <row r="1098" hidden="1">
      <c r="A1098" s="22" t="s">
        <v>296</v>
      </c>
      <c r="B1098" s="22" t="s">
        <v>325</v>
      </c>
      <c r="C1098" s="22" t="s">
        <v>288</v>
      </c>
      <c r="D1098" s="22" t="s">
        <v>324</v>
      </c>
      <c r="E1098" s="17">
        <v>46310.0</v>
      </c>
      <c r="F1098" s="18">
        <v>8.0</v>
      </c>
      <c r="G1098" s="18">
        <v>0.0</v>
      </c>
      <c r="H1098" s="18">
        <v>7127.0</v>
      </c>
      <c r="I1098" s="18">
        <v>0.0</v>
      </c>
      <c r="J1098" s="18">
        <v>88.91477</v>
      </c>
      <c r="K1098" s="18">
        <v>83.79684</v>
      </c>
      <c r="L1098" s="18">
        <v>80.75589</v>
      </c>
      <c r="M1098" s="18">
        <v>67.33901</v>
      </c>
      <c r="N1098" s="18">
        <v>0.803598</v>
      </c>
      <c r="O1098" s="18">
        <v>0.0</v>
      </c>
      <c r="P1098" s="18">
        <v>0.0</v>
      </c>
      <c r="Q1098" s="18">
        <v>0.0</v>
      </c>
      <c r="R1098" s="18">
        <v>0.0</v>
      </c>
      <c r="S1098" s="18">
        <v>8.659885</v>
      </c>
      <c r="T1098" s="18">
        <v>7.797942</v>
      </c>
      <c r="U1098" s="18">
        <v>7.797942</v>
      </c>
      <c r="V1098" s="18">
        <v>8.659885</v>
      </c>
      <c r="W1098" s="18">
        <v>28.01283</v>
      </c>
      <c r="X1098" s="18">
        <v>28.01283</v>
      </c>
      <c r="Y1098" s="18">
        <v>8.379684</v>
      </c>
      <c r="Z1098" s="18">
        <v>0.0</v>
      </c>
      <c r="AA1098" s="18">
        <v>10.24425</v>
      </c>
      <c r="AB1098" s="18">
        <v>6.848711</v>
      </c>
      <c r="AC1098" s="18">
        <v>0.9</v>
      </c>
      <c r="AD1098" s="18">
        <v>11.51921</v>
      </c>
      <c r="AE1098" s="18">
        <v>14.14832</v>
      </c>
      <c r="AF1098" s="18">
        <v>30.43304</v>
      </c>
      <c r="AG1098" s="18">
        <v>13.32017</v>
      </c>
      <c r="AH1098" s="18">
        <v>6.338031</v>
      </c>
      <c r="AI1098" s="18">
        <v>16.69185</v>
      </c>
      <c r="AJ1098" s="18">
        <v>24.73162</v>
      </c>
      <c r="AK1098" s="18">
        <v>11.38793</v>
      </c>
      <c r="AL1098" s="19" t="s">
        <v>58</v>
      </c>
      <c r="AM1098" s="19"/>
      <c r="AN1098" s="19"/>
      <c r="AO1098" s="19"/>
      <c r="AP1098" s="19"/>
      <c r="AQ1098" s="19"/>
    </row>
    <row r="1099" hidden="1">
      <c r="A1099" s="22" t="s">
        <v>298</v>
      </c>
      <c r="B1099" s="22" t="s">
        <v>326</v>
      </c>
      <c r="C1099" s="22" t="s">
        <v>288</v>
      </c>
      <c r="D1099" s="22" t="s">
        <v>324</v>
      </c>
      <c r="E1099" s="22" t="s">
        <v>72</v>
      </c>
      <c r="F1099" s="18">
        <v>3.0</v>
      </c>
      <c r="G1099" s="18">
        <v>0.0</v>
      </c>
      <c r="H1099" s="18">
        <v>483.0</v>
      </c>
      <c r="I1099" s="18">
        <v>0.0</v>
      </c>
      <c r="J1099" s="18">
        <v>0.0</v>
      </c>
      <c r="K1099" s="18">
        <v>0.0</v>
      </c>
      <c r="L1099" s="18">
        <v>0.0</v>
      </c>
      <c r="M1099" s="18">
        <v>0.0</v>
      </c>
      <c r="N1099" s="18">
        <v>0.0</v>
      </c>
      <c r="O1099" s="18">
        <v>0.0</v>
      </c>
      <c r="P1099" s="18">
        <v>0.0</v>
      </c>
      <c r="Q1099" s="18">
        <v>0.0</v>
      </c>
      <c r="R1099" s="18">
        <v>0.0</v>
      </c>
      <c r="S1099" s="18">
        <v>0.0</v>
      </c>
      <c r="T1099" s="18">
        <v>0.0</v>
      </c>
      <c r="U1099" s="18">
        <v>0.0</v>
      </c>
      <c r="V1099" s="18">
        <v>0.0</v>
      </c>
      <c r="W1099" s="18">
        <v>0.0</v>
      </c>
      <c r="X1099" s="18">
        <v>0.0</v>
      </c>
      <c r="Y1099" s="18">
        <v>0.0</v>
      </c>
      <c r="Z1099" s="18">
        <v>0.0</v>
      </c>
      <c r="AA1099" s="18">
        <v>10.24425</v>
      </c>
      <c r="AB1099" s="18">
        <v>6.848711</v>
      </c>
      <c r="AC1099" s="18">
        <v>0.9</v>
      </c>
      <c r="AD1099" s="18">
        <v>6.474776</v>
      </c>
      <c r="AE1099" s="18">
        <v>7.661804</v>
      </c>
      <c r="AF1099" s="18">
        <v>25.29234</v>
      </c>
      <c r="AG1099" s="18">
        <v>11.38793</v>
      </c>
      <c r="AH1099" s="18">
        <v>6.338031</v>
      </c>
      <c r="AI1099" s="18">
        <v>16.69185</v>
      </c>
      <c r="AJ1099" s="18">
        <v>24.73162</v>
      </c>
      <c r="AK1099" s="18">
        <v>11.38793</v>
      </c>
      <c r="AL1099" s="19" t="s">
        <v>58</v>
      </c>
      <c r="AM1099" s="19"/>
      <c r="AN1099" s="19"/>
      <c r="AO1099" s="19"/>
      <c r="AP1099" s="19"/>
      <c r="AQ1099" s="19"/>
    </row>
    <row r="1100" hidden="1">
      <c r="A1100" s="22" t="s">
        <v>300</v>
      </c>
      <c r="B1100" s="22" t="s">
        <v>327</v>
      </c>
      <c r="C1100" s="22" t="s">
        <v>288</v>
      </c>
      <c r="D1100" s="22" t="s">
        <v>324</v>
      </c>
      <c r="E1100" s="22" t="s">
        <v>75</v>
      </c>
      <c r="F1100" s="18">
        <v>1.0</v>
      </c>
      <c r="G1100" s="18">
        <v>0.0</v>
      </c>
      <c r="H1100" s="18">
        <v>84.0</v>
      </c>
      <c r="I1100" s="18">
        <v>0.0</v>
      </c>
      <c r="J1100" s="18">
        <v>0.0</v>
      </c>
      <c r="K1100" s="18">
        <v>0.0</v>
      </c>
      <c r="L1100" s="18">
        <v>0.0</v>
      </c>
      <c r="M1100" s="18">
        <v>0.0</v>
      </c>
      <c r="N1100" s="18">
        <v>0.0</v>
      </c>
      <c r="O1100" s="18">
        <v>0.0</v>
      </c>
      <c r="P1100" s="18">
        <v>0.0</v>
      </c>
      <c r="Q1100" s="18">
        <v>0.0</v>
      </c>
      <c r="R1100" s="18">
        <v>0.0</v>
      </c>
      <c r="S1100" s="18">
        <v>0.0</v>
      </c>
      <c r="T1100" s="18">
        <v>0.0</v>
      </c>
      <c r="U1100" s="18">
        <v>0.0</v>
      </c>
      <c r="V1100" s="18">
        <v>0.0</v>
      </c>
      <c r="W1100" s="18">
        <v>0.0</v>
      </c>
      <c r="X1100" s="18">
        <v>0.0</v>
      </c>
      <c r="Y1100" s="18">
        <v>0.0</v>
      </c>
      <c r="Z1100" s="18">
        <v>0.0</v>
      </c>
      <c r="AA1100" s="18">
        <v>10.24425</v>
      </c>
      <c r="AB1100" s="18">
        <v>6.848711</v>
      </c>
      <c r="AC1100" s="18">
        <v>0.9</v>
      </c>
      <c r="AD1100" s="18">
        <v>6.309579</v>
      </c>
      <c r="AE1100" s="18">
        <v>6.626247</v>
      </c>
      <c r="AF1100" s="18">
        <v>7.642259</v>
      </c>
      <c r="AG1100" s="18">
        <v>6.085794</v>
      </c>
      <c r="AH1100" s="18">
        <v>6.338031</v>
      </c>
      <c r="AI1100" s="18">
        <v>16.69185</v>
      </c>
      <c r="AJ1100" s="18">
        <v>24.73162</v>
      </c>
      <c r="AK1100" s="18">
        <v>11.38793</v>
      </c>
      <c r="AL1100" s="19" t="s">
        <v>58</v>
      </c>
      <c r="AM1100" s="19"/>
      <c r="AN1100" s="19"/>
      <c r="AO1100" s="19"/>
      <c r="AP1100" s="19"/>
      <c r="AQ1100" s="19"/>
    </row>
    <row r="1101" hidden="1">
      <c r="A1101" s="22" t="s">
        <v>286</v>
      </c>
      <c r="B1101" s="22" t="s">
        <v>328</v>
      </c>
      <c r="C1101" s="22" t="s">
        <v>288</v>
      </c>
      <c r="D1101" s="22" t="s">
        <v>324</v>
      </c>
      <c r="E1101" s="22" t="s">
        <v>60</v>
      </c>
      <c r="F1101" s="18">
        <v>1.0</v>
      </c>
      <c r="G1101" s="18">
        <v>0.0</v>
      </c>
      <c r="H1101" s="18">
        <v>216.0</v>
      </c>
      <c r="I1101" s="18">
        <v>0.0</v>
      </c>
      <c r="J1101" s="18">
        <v>0.714286</v>
      </c>
      <c r="K1101" s="18">
        <v>0.9</v>
      </c>
      <c r="L1101" s="18">
        <v>1.066667</v>
      </c>
      <c r="M1101" s="18">
        <v>0.9</v>
      </c>
      <c r="N1101" s="18">
        <v>1.0</v>
      </c>
      <c r="O1101" s="18">
        <v>0.9</v>
      </c>
      <c r="P1101" s="18">
        <v>0.9</v>
      </c>
      <c r="Q1101" s="18">
        <v>0.9</v>
      </c>
      <c r="R1101" s="18">
        <v>0.9</v>
      </c>
      <c r="S1101" s="18">
        <v>0.9</v>
      </c>
      <c r="T1101" s="18">
        <v>0.9</v>
      </c>
      <c r="U1101" s="18">
        <v>0.9</v>
      </c>
      <c r="V1101" s="18">
        <v>0.9</v>
      </c>
      <c r="W1101" s="18">
        <v>0.9</v>
      </c>
      <c r="X1101" s="18">
        <v>0.9</v>
      </c>
      <c r="Y1101" s="18">
        <v>0.9</v>
      </c>
      <c r="Z1101" s="18">
        <v>0.0</v>
      </c>
      <c r="AA1101" s="18">
        <v>10.24425</v>
      </c>
      <c r="AB1101" s="18">
        <v>6.848711</v>
      </c>
      <c r="AC1101" s="18">
        <v>0.9</v>
      </c>
      <c r="AD1101" s="18">
        <v>5.961669</v>
      </c>
      <c r="AE1101" s="18">
        <v>6.038751</v>
      </c>
      <c r="AF1101" s="18">
        <v>13.14963</v>
      </c>
      <c r="AG1101" s="18">
        <v>8.726528</v>
      </c>
      <c r="AH1101" s="18">
        <v>6.338031</v>
      </c>
      <c r="AI1101" s="18">
        <v>16.69185</v>
      </c>
      <c r="AJ1101" s="18">
        <v>24.73162</v>
      </c>
      <c r="AK1101" s="18">
        <v>11.38793</v>
      </c>
      <c r="AL1101" s="19" t="s">
        <v>58</v>
      </c>
      <c r="AM1101" s="19"/>
      <c r="AN1101" s="19"/>
      <c r="AO1101" s="19"/>
      <c r="AP1101" s="19"/>
      <c r="AQ1101" s="19"/>
    </row>
    <row r="1102" hidden="1">
      <c r="A1102" s="22" t="s">
        <v>303</v>
      </c>
      <c r="B1102" s="22" t="s">
        <v>329</v>
      </c>
      <c r="C1102" s="22" t="s">
        <v>288</v>
      </c>
      <c r="D1102" s="22" t="s">
        <v>324</v>
      </c>
      <c r="E1102" s="20">
        <v>46300.0</v>
      </c>
      <c r="F1102" s="18">
        <v>3.0</v>
      </c>
      <c r="G1102" s="18">
        <v>2.0</v>
      </c>
      <c r="H1102" s="18">
        <v>929.0</v>
      </c>
      <c r="I1102" s="18">
        <v>4.0</v>
      </c>
      <c r="J1102" s="18">
        <v>10.91146</v>
      </c>
      <c r="K1102" s="18">
        <v>10.24425</v>
      </c>
      <c r="L1102" s="18">
        <v>10.11664</v>
      </c>
      <c r="M1102" s="18">
        <v>10.24425</v>
      </c>
      <c r="N1102" s="18">
        <v>1.0</v>
      </c>
      <c r="O1102" s="18">
        <v>0.0</v>
      </c>
      <c r="P1102" s="18">
        <v>0.0</v>
      </c>
      <c r="Q1102" s="18">
        <v>0.0</v>
      </c>
      <c r="R1102" s="18">
        <v>10.24425</v>
      </c>
      <c r="S1102" s="18">
        <v>10.24425</v>
      </c>
      <c r="T1102" s="18">
        <v>10.24425</v>
      </c>
      <c r="U1102" s="18">
        <v>10.24425</v>
      </c>
      <c r="V1102" s="18">
        <v>10.24425</v>
      </c>
      <c r="W1102" s="18">
        <v>10.24425</v>
      </c>
      <c r="X1102" s="18">
        <v>10.24425</v>
      </c>
      <c r="Y1102" s="18">
        <v>5.122124</v>
      </c>
      <c r="Z1102" s="18">
        <v>0.0</v>
      </c>
      <c r="AA1102" s="18">
        <v>10.24425</v>
      </c>
      <c r="AB1102" s="18">
        <v>6.848711</v>
      </c>
      <c r="AC1102" s="18">
        <v>0.9</v>
      </c>
      <c r="AD1102" s="18">
        <v>18.06777</v>
      </c>
      <c r="AE1102" s="18">
        <v>27.4812</v>
      </c>
      <c r="AF1102" s="18">
        <v>45.62232</v>
      </c>
      <c r="AG1102" s="18">
        <v>19.75849</v>
      </c>
      <c r="AH1102" s="18">
        <v>6.338031</v>
      </c>
      <c r="AI1102" s="18">
        <v>16.69185</v>
      </c>
      <c r="AJ1102" s="18">
        <v>24.73162</v>
      </c>
      <c r="AK1102" s="18">
        <v>11.38793</v>
      </c>
      <c r="AL1102" s="19" t="s">
        <v>58</v>
      </c>
      <c r="AM1102" s="19"/>
      <c r="AN1102" s="19"/>
      <c r="AO1102" s="19"/>
      <c r="AP1102" s="19"/>
      <c r="AQ1102" s="19"/>
    </row>
    <row r="1103" hidden="1">
      <c r="A1103" s="22" t="s">
        <v>290</v>
      </c>
      <c r="B1103" s="22" t="s">
        <v>330</v>
      </c>
      <c r="C1103" s="22" t="s">
        <v>288</v>
      </c>
      <c r="D1103" s="22" t="s">
        <v>324</v>
      </c>
      <c r="E1103" s="22" t="s">
        <v>62</v>
      </c>
      <c r="F1103" s="18">
        <v>0.0</v>
      </c>
      <c r="G1103" s="18">
        <v>0.0</v>
      </c>
      <c r="H1103" s="18">
        <v>0.0</v>
      </c>
      <c r="I1103" s="18">
        <v>0.0</v>
      </c>
      <c r="J1103" s="18">
        <v>0.0</v>
      </c>
      <c r="K1103" s="18">
        <v>0.0</v>
      </c>
      <c r="L1103" s="18">
        <v>0.0</v>
      </c>
      <c r="M1103" s="18">
        <v>0.0</v>
      </c>
      <c r="N1103" s="18">
        <v>0.0</v>
      </c>
      <c r="O1103" s="18">
        <v>0.0</v>
      </c>
      <c r="P1103" s="18">
        <v>0.0</v>
      </c>
      <c r="Q1103" s="18">
        <v>0.0</v>
      </c>
      <c r="R1103" s="18">
        <v>0.0</v>
      </c>
      <c r="S1103" s="18">
        <v>0.0</v>
      </c>
      <c r="T1103" s="18">
        <v>0.0</v>
      </c>
      <c r="U1103" s="18">
        <v>0.0</v>
      </c>
      <c r="V1103" s="18">
        <v>0.0</v>
      </c>
      <c r="W1103" s="18">
        <v>0.0</v>
      </c>
      <c r="X1103" s="18">
        <v>0.0</v>
      </c>
      <c r="Y1103" s="18">
        <v>0.0</v>
      </c>
      <c r="Z1103" s="18">
        <v>0.0</v>
      </c>
      <c r="AA1103" s="18">
        <v>10.24425</v>
      </c>
      <c r="AB1103" s="18">
        <v>6.848711</v>
      </c>
      <c r="AC1103" s="18">
        <v>0.9</v>
      </c>
      <c r="AD1103" s="18">
        <v>0.0</v>
      </c>
      <c r="AE1103" s="18">
        <v>0.0</v>
      </c>
      <c r="AF1103" s="18">
        <v>0.0</v>
      </c>
      <c r="AG1103" s="18">
        <v>0.0</v>
      </c>
      <c r="AH1103" s="18">
        <v>6.338031</v>
      </c>
      <c r="AI1103" s="18">
        <v>16.69185</v>
      </c>
      <c r="AJ1103" s="18">
        <v>24.73162</v>
      </c>
      <c r="AK1103" s="18">
        <v>11.38793</v>
      </c>
      <c r="AL1103" s="19" t="s">
        <v>58</v>
      </c>
      <c r="AM1103" s="19"/>
      <c r="AN1103" s="19"/>
      <c r="AO1103" s="19"/>
      <c r="AP1103" s="19"/>
      <c r="AQ1103" s="19"/>
    </row>
    <row r="1104" hidden="1">
      <c r="A1104" s="22" t="s">
        <v>293</v>
      </c>
      <c r="B1104" s="22" t="s">
        <v>331</v>
      </c>
      <c r="C1104" s="22" t="s">
        <v>288</v>
      </c>
      <c r="D1104" s="22" t="s">
        <v>332</v>
      </c>
      <c r="E1104" s="22" t="s">
        <v>88</v>
      </c>
      <c r="F1104" s="18">
        <v>20.0</v>
      </c>
      <c r="G1104" s="18">
        <v>2.0</v>
      </c>
      <c r="H1104" s="18">
        <v>24255.0</v>
      </c>
      <c r="I1104" s="18">
        <v>40.0</v>
      </c>
      <c r="J1104" s="18">
        <v>345.3517</v>
      </c>
      <c r="K1104" s="18">
        <v>342.9686</v>
      </c>
      <c r="L1104" s="18">
        <v>325.9146</v>
      </c>
      <c r="M1104" s="18">
        <v>158.7246</v>
      </c>
      <c r="N1104" s="18">
        <v>0.462796</v>
      </c>
      <c r="O1104" s="18">
        <v>0.0</v>
      </c>
      <c r="P1104" s="18">
        <v>1.0</v>
      </c>
      <c r="Q1104" s="18">
        <v>7.565647</v>
      </c>
      <c r="R1104" s="18">
        <v>24.10281</v>
      </c>
      <c r="S1104" s="18">
        <v>30.45804</v>
      </c>
      <c r="T1104" s="18">
        <v>1.0</v>
      </c>
      <c r="U1104" s="18">
        <v>7.565647</v>
      </c>
      <c r="V1104" s="18">
        <v>15.07033</v>
      </c>
      <c r="W1104" s="18">
        <v>26.4891</v>
      </c>
      <c r="X1104" s="18">
        <v>30.69234</v>
      </c>
      <c r="Y1104" s="18">
        <v>20.17462</v>
      </c>
      <c r="Z1104" s="18">
        <v>1.966667</v>
      </c>
      <c r="AA1104" s="18">
        <v>19.49046</v>
      </c>
      <c r="AB1104" s="18">
        <v>14.78084</v>
      </c>
      <c r="AC1104" s="18">
        <v>16.61201</v>
      </c>
      <c r="AD1104" s="18">
        <v>35.18314</v>
      </c>
      <c r="AE1104" s="18">
        <v>40.01483</v>
      </c>
      <c r="AF1104" s="18">
        <v>42.10107</v>
      </c>
      <c r="AG1104" s="18">
        <v>31.10125</v>
      </c>
      <c r="AH1104" s="18">
        <v>6.338031</v>
      </c>
      <c r="AI1104" s="18">
        <v>16.69185</v>
      </c>
      <c r="AJ1104" s="18">
        <v>24.73162</v>
      </c>
      <c r="AK1104" s="18">
        <v>11.38793</v>
      </c>
      <c r="AL1104" s="19" t="s">
        <v>58</v>
      </c>
      <c r="AM1104" s="19"/>
      <c r="AN1104" s="19"/>
      <c r="AO1104" s="19"/>
      <c r="AP1104" s="19"/>
      <c r="AQ1104" s="19"/>
    </row>
    <row r="1105" hidden="1">
      <c r="A1105" s="22" t="s">
        <v>296</v>
      </c>
      <c r="B1105" s="22" t="s">
        <v>333</v>
      </c>
      <c r="C1105" s="22" t="s">
        <v>288</v>
      </c>
      <c r="D1105" s="22" t="s">
        <v>332</v>
      </c>
      <c r="E1105" s="17">
        <v>46310.0</v>
      </c>
      <c r="F1105" s="18">
        <v>17.0</v>
      </c>
      <c r="G1105" s="18">
        <v>2.0</v>
      </c>
      <c r="H1105" s="18">
        <v>10975.0</v>
      </c>
      <c r="I1105" s="18">
        <v>17.0</v>
      </c>
      <c r="J1105" s="18">
        <v>292.0988</v>
      </c>
      <c r="K1105" s="18">
        <v>229.9153</v>
      </c>
      <c r="L1105" s="18">
        <v>206.9772</v>
      </c>
      <c r="M1105" s="18">
        <v>130.984</v>
      </c>
      <c r="N1105" s="18">
        <v>0.569705</v>
      </c>
      <c r="O1105" s="18">
        <v>1.4241</v>
      </c>
      <c r="P1105" s="18">
        <v>6.36797</v>
      </c>
      <c r="Q1105" s="18">
        <v>14.44214</v>
      </c>
      <c r="R1105" s="18">
        <v>26.09175</v>
      </c>
      <c r="S1105" s="18">
        <v>50.6054</v>
      </c>
      <c r="T1105" s="18">
        <v>1.4241</v>
      </c>
      <c r="U1105" s="18">
        <v>6.36797</v>
      </c>
      <c r="V1105" s="18">
        <v>14.44214</v>
      </c>
      <c r="W1105" s="18">
        <v>26.09175</v>
      </c>
      <c r="X1105" s="18">
        <v>50.6054</v>
      </c>
      <c r="Y1105" s="18">
        <v>32.84505</v>
      </c>
      <c r="Z1105" s="18">
        <v>1.966667</v>
      </c>
      <c r="AA1105" s="18">
        <v>19.49046</v>
      </c>
      <c r="AB1105" s="18">
        <v>14.78084</v>
      </c>
      <c r="AC1105" s="18">
        <v>16.61201</v>
      </c>
      <c r="AD1105" s="18">
        <v>11.51921</v>
      </c>
      <c r="AE1105" s="18">
        <v>14.14832</v>
      </c>
      <c r="AF1105" s="18">
        <v>30.43304</v>
      </c>
      <c r="AG1105" s="18">
        <v>13.32017</v>
      </c>
      <c r="AH1105" s="18">
        <v>6.338031</v>
      </c>
      <c r="AI1105" s="18">
        <v>16.69185</v>
      </c>
      <c r="AJ1105" s="18">
        <v>24.73162</v>
      </c>
      <c r="AK1105" s="18">
        <v>11.38793</v>
      </c>
      <c r="AL1105" s="19" t="s">
        <v>58</v>
      </c>
      <c r="AM1105" s="19"/>
      <c r="AN1105" s="19"/>
      <c r="AO1105" s="19"/>
      <c r="AP1105" s="19"/>
      <c r="AQ1105" s="19"/>
    </row>
    <row r="1106" hidden="1">
      <c r="A1106" s="22" t="s">
        <v>298</v>
      </c>
      <c r="B1106" s="22" t="s">
        <v>334</v>
      </c>
      <c r="C1106" s="22" t="s">
        <v>288</v>
      </c>
      <c r="D1106" s="22" t="s">
        <v>332</v>
      </c>
      <c r="E1106" s="22" t="s">
        <v>72</v>
      </c>
      <c r="F1106" s="18">
        <v>6.0</v>
      </c>
      <c r="G1106" s="18">
        <v>0.0</v>
      </c>
      <c r="H1106" s="18">
        <v>2288.0</v>
      </c>
      <c r="I1106" s="18">
        <v>0.0</v>
      </c>
      <c r="J1106" s="18">
        <v>90.77257</v>
      </c>
      <c r="K1106" s="18">
        <v>76.02344</v>
      </c>
      <c r="L1106" s="18">
        <v>69.24656</v>
      </c>
      <c r="M1106" s="18">
        <v>70.24957</v>
      </c>
      <c r="N1106" s="18">
        <v>0.924052</v>
      </c>
      <c r="O1106" s="18">
        <v>0.0</v>
      </c>
      <c r="P1106" s="18">
        <v>0.477778</v>
      </c>
      <c r="Q1106" s="18">
        <v>1.517925</v>
      </c>
      <c r="R1106" s="18">
        <v>1.811494</v>
      </c>
      <c r="S1106" s="18">
        <v>1.966667</v>
      </c>
      <c r="T1106" s="18">
        <v>0.477778</v>
      </c>
      <c r="U1106" s="18">
        <v>1.517925</v>
      </c>
      <c r="V1106" s="18">
        <v>1.517925</v>
      </c>
      <c r="W1106" s="18">
        <v>1.966667</v>
      </c>
      <c r="X1106" s="18">
        <v>11.87959</v>
      </c>
      <c r="Y1106" s="18">
        <v>10.86049</v>
      </c>
      <c r="Z1106" s="18">
        <v>1.966667</v>
      </c>
      <c r="AA1106" s="18">
        <v>19.49046</v>
      </c>
      <c r="AB1106" s="18">
        <v>14.78084</v>
      </c>
      <c r="AC1106" s="18">
        <v>16.61201</v>
      </c>
      <c r="AD1106" s="18">
        <v>6.474776</v>
      </c>
      <c r="AE1106" s="18">
        <v>7.661804</v>
      </c>
      <c r="AF1106" s="18">
        <v>25.29234</v>
      </c>
      <c r="AG1106" s="18">
        <v>11.38793</v>
      </c>
      <c r="AH1106" s="18">
        <v>6.338031</v>
      </c>
      <c r="AI1106" s="18">
        <v>16.69185</v>
      </c>
      <c r="AJ1106" s="18">
        <v>24.73162</v>
      </c>
      <c r="AK1106" s="18">
        <v>11.38793</v>
      </c>
      <c r="AL1106" s="19" t="s">
        <v>58</v>
      </c>
      <c r="AM1106" s="19"/>
      <c r="AN1106" s="19"/>
      <c r="AO1106" s="19"/>
      <c r="AP1106" s="19"/>
      <c r="AQ1106" s="19"/>
    </row>
    <row r="1107" hidden="1">
      <c r="A1107" s="22" t="s">
        <v>300</v>
      </c>
      <c r="B1107" s="22" t="s">
        <v>335</v>
      </c>
      <c r="C1107" s="22" t="s">
        <v>288</v>
      </c>
      <c r="D1107" s="22" t="s">
        <v>332</v>
      </c>
      <c r="E1107" s="22" t="s">
        <v>75</v>
      </c>
      <c r="F1107" s="18">
        <v>4.0</v>
      </c>
      <c r="G1107" s="18">
        <v>1.0</v>
      </c>
      <c r="H1107" s="18">
        <v>5372.0</v>
      </c>
      <c r="I1107" s="18">
        <v>1.0</v>
      </c>
      <c r="J1107" s="18">
        <v>51.96897</v>
      </c>
      <c r="K1107" s="18">
        <v>49.83604</v>
      </c>
      <c r="L1107" s="18">
        <v>48.2997</v>
      </c>
      <c r="M1107" s="18">
        <v>29.89285</v>
      </c>
      <c r="N1107" s="18">
        <v>0.599824</v>
      </c>
      <c r="O1107" s="18">
        <v>0.0</v>
      </c>
      <c r="P1107" s="18">
        <v>0.0</v>
      </c>
      <c r="Q1107" s="18">
        <v>0.0</v>
      </c>
      <c r="R1107" s="18">
        <v>19.9432</v>
      </c>
      <c r="S1107" s="18">
        <v>29.89285</v>
      </c>
      <c r="T1107" s="18">
        <v>19.9432</v>
      </c>
      <c r="U1107" s="18">
        <v>19.9432</v>
      </c>
      <c r="V1107" s="18">
        <v>19.9432</v>
      </c>
      <c r="W1107" s="18">
        <v>29.89285</v>
      </c>
      <c r="X1107" s="18">
        <v>29.89285</v>
      </c>
      <c r="Y1107" s="18">
        <v>16.61201</v>
      </c>
      <c r="Z1107" s="18">
        <v>1.966667</v>
      </c>
      <c r="AA1107" s="18">
        <v>19.49046</v>
      </c>
      <c r="AB1107" s="18">
        <v>14.78084</v>
      </c>
      <c r="AC1107" s="18">
        <v>16.61201</v>
      </c>
      <c r="AD1107" s="18">
        <v>6.309579</v>
      </c>
      <c r="AE1107" s="18">
        <v>6.626247</v>
      </c>
      <c r="AF1107" s="18">
        <v>7.642259</v>
      </c>
      <c r="AG1107" s="18">
        <v>6.085794</v>
      </c>
      <c r="AH1107" s="18">
        <v>6.338031</v>
      </c>
      <c r="AI1107" s="18">
        <v>16.69185</v>
      </c>
      <c r="AJ1107" s="18">
        <v>24.73162</v>
      </c>
      <c r="AK1107" s="18">
        <v>11.38793</v>
      </c>
      <c r="AL1107" s="19" t="s">
        <v>58</v>
      </c>
      <c r="AM1107" s="19"/>
      <c r="AN1107" s="19"/>
      <c r="AO1107" s="19"/>
      <c r="AP1107" s="19"/>
      <c r="AQ1107" s="19"/>
    </row>
    <row r="1108" hidden="1">
      <c r="A1108" s="22" t="s">
        <v>286</v>
      </c>
      <c r="B1108" s="22" t="s">
        <v>336</v>
      </c>
      <c r="C1108" s="22" t="s">
        <v>288</v>
      </c>
      <c r="D1108" s="22" t="s">
        <v>332</v>
      </c>
      <c r="E1108" s="22" t="s">
        <v>60</v>
      </c>
      <c r="F1108" s="18">
        <v>15.0</v>
      </c>
      <c r="G1108" s="18">
        <v>0.0</v>
      </c>
      <c r="H1108" s="18">
        <v>6020.0</v>
      </c>
      <c r="I1108" s="18">
        <v>0.0</v>
      </c>
      <c r="J1108" s="18">
        <v>57.89041</v>
      </c>
      <c r="K1108" s="18">
        <v>43.63264</v>
      </c>
      <c r="L1108" s="18">
        <v>36.5438</v>
      </c>
      <c r="M1108" s="18">
        <v>26.8557</v>
      </c>
      <c r="N1108" s="18">
        <v>0.615496</v>
      </c>
      <c r="O1108" s="18">
        <v>0.0</v>
      </c>
      <c r="P1108" s="18">
        <v>0.055556</v>
      </c>
      <c r="Q1108" s="18">
        <v>0.055556</v>
      </c>
      <c r="R1108" s="18">
        <v>7.171419</v>
      </c>
      <c r="S1108" s="18">
        <v>9.549968</v>
      </c>
      <c r="T1108" s="18">
        <v>0.055556</v>
      </c>
      <c r="U1108" s="18">
        <v>0.055556</v>
      </c>
      <c r="V1108" s="18">
        <v>7.171419</v>
      </c>
      <c r="W1108" s="18">
        <v>9.549968</v>
      </c>
      <c r="X1108" s="18">
        <v>9.549968</v>
      </c>
      <c r="Y1108" s="18">
        <v>8.726528</v>
      </c>
      <c r="Z1108" s="18">
        <v>1.966667</v>
      </c>
      <c r="AA1108" s="18">
        <v>19.49046</v>
      </c>
      <c r="AB1108" s="18">
        <v>14.78084</v>
      </c>
      <c r="AC1108" s="18">
        <v>16.61201</v>
      </c>
      <c r="AD1108" s="18">
        <v>5.961669</v>
      </c>
      <c r="AE1108" s="18">
        <v>6.038751</v>
      </c>
      <c r="AF1108" s="18">
        <v>13.14963</v>
      </c>
      <c r="AG1108" s="18">
        <v>8.726528</v>
      </c>
      <c r="AH1108" s="18">
        <v>6.338031</v>
      </c>
      <c r="AI1108" s="18">
        <v>16.69185</v>
      </c>
      <c r="AJ1108" s="18">
        <v>24.73162</v>
      </c>
      <c r="AK1108" s="18">
        <v>11.38793</v>
      </c>
      <c r="AL1108" s="19" t="s">
        <v>58</v>
      </c>
      <c r="AM1108" s="19"/>
      <c r="AN1108" s="19"/>
      <c r="AO1108" s="19"/>
      <c r="AP1108" s="19"/>
      <c r="AQ1108" s="19"/>
    </row>
    <row r="1109" hidden="1">
      <c r="A1109" s="22" t="s">
        <v>303</v>
      </c>
      <c r="B1109" s="22" t="s">
        <v>337</v>
      </c>
      <c r="C1109" s="22" t="s">
        <v>288</v>
      </c>
      <c r="D1109" s="22" t="s">
        <v>332</v>
      </c>
      <c r="E1109" s="20">
        <v>46300.0</v>
      </c>
      <c r="F1109" s="18">
        <v>15.0</v>
      </c>
      <c r="G1109" s="18">
        <v>0.0</v>
      </c>
      <c r="H1109" s="18">
        <v>4403.0</v>
      </c>
      <c r="I1109" s="18">
        <v>0.0</v>
      </c>
      <c r="J1109" s="18">
        <v>168.3542</v>
      </c>
      <c r="K1109" s="18">
        <v>159.2552</v>
      </c>
      <c r="L1109" s="18">
        <v>157.4471</v>
      </c>
      <c r="M1109" s="18">
        <v>130.6003</v>
      </c>
      <c r="N1109" s="18">
        <v>0.820069</v>
      </c>
      <c r="O1109" s="18">
        <v>0.0</v>
      </c>
      <c r="P1109" s="18">
        <v>0.0</v>
      </c>
      <c r="Q1109" s="18">
        <v>0.0</v>
      </c>
      <c r="R1109" s="18">
        <v>3.429774</v>
      </c>
      <c r="S1109" s="18">
        <v>16.52322</v>
      </c>
      <c r="T1109" s="18">
        <v>1.247455</v>
      </c>
      <c r="U1109" s="18">
        <v>3.429774</v>
      </c>
      <c r="V1109" s="18">
        <v>3.429774</v>
      </c>
      <c r="W1109" s="18">
        <v>16.52322</v>
      </c>
      <c r="X1109" s="18">
        <v>60.36206</v>
      </c>
      <c r="Y1109" s="18">
        <v>17.69502</v>
      </c>
      <c r="Z1109" s="18">
        <v>1.966667</v>
      </c>
      <c r="AA1109" s="18">
        <v>19.49046</v>
      </c>
      <c r="AB1109" s="18">
        <v>14.78084</v>
      </c>
      <c r="AC1109" s="18">
        <v>16.61201</v>
      </c>
      <c r="AD1109" s="18">
        <v>18.06777</v>
      </c>
      <c r="AE1109" s="18">
        <v>27.4812</v>
      </c>
      <c r="AF1109" s="18">
        <v>45.62232</v>
      </c>
      <c r="AG1109" s="18">
        <v>19.75849</v>
      </c>
      <c r="AH1109" s="18">
        <v>6.338031</v>
      </c>
      <c r="AI1109" s="18">
        <v>16.69185</v>
      </c>
      <c r="AJ1109" s="18">
        <v>24.73162</v>
      </c>
      <c r="AK1109" s="18">
        <v>11.38793</v>
      </c>
      <c r="AL1109" s="19" t="s">
        <v>58</v>
      </c>
      <c r="AM1109" s="19"/>
      <c r="AN1109" s="19"/>
      <c r="AO1109" s="19"/>
      <c r="AP1109" s="19"/>
      <c r="AQ1109" s="19"/>
    </row>
    <row r="1110" hidden="1">
      <c r="A1110" s="22" t="s">
        <v>290</v>
      </c>
      <c r="B1110" s="22" t="s">
        <v>338</v>
      </c>
      <c r="C1110" s="22" t="s">
        <v>288</v>
      </c>
      <c r="D1110" s="22" t="s">
        <v>332</v>
      </c>
      <c r="E1110" s="22" t="s">
        <v>62</v>
      </c>
      <c r="F1110" s="18">
        <v>0.0</v>
      </c>
      <c r="G1110" s="18">
        <v>0.0</v>
      </c>
      <c r="H1110" s="18">
        <v>0.0</v>
      </c>
      <c r="I1110" s="18">
        <v>0.0</v>
      </c>
      <c r="J1110" s="18">
        <v>0.0</v>
      </c>
      <c r="K1110" s="18">
        <v>0.0</v>
      </c>
      <c r="L1110" s="18">
        <v>0.0</v>
      </c>
      <c r="M1110" s="18">
        <v>0.0</v>
      </c>
      <c r="N1110" s="18">
        <v>0.0</v>
      </c>
      <c r="O1110" s="18">
        <v>0.0</v>
      </c>
      <c r="P1110" s="18">
        <v>0.0</v>
      </c>
      <c r="Q1110" s="18">
        <v>0.0</v>
      </c>
      <c r="R1110" s="18">
        <v>0.0</v>
      </c>
      <c r="S1110" s="18">
        <v>0.0</v>
      </c>
      <c r="T1110" s="18">
        <v>0.0</v>
      </c>
      <c r="U1110" s="18">
        <v>0.0</v>
      </c>
      <c r="V1110" s="18">
        <v>0.0</v>
      </c>
      <c r="W1110" s="18">
        <v>0.0</v>
      </c>
      <c r="X1110" s="18">
        <v>0.0</v>
      </c>
      <c r="Y1110" s="18">
        <v>0.0</v>
      </c>
      <c r="Z1110" s="18">
        <v>1.966667</v>
      </c>
      <c r="AA1110" s="18">
        <v>19.49046</v>
      </c>
      <c r="AB1110" s="18">
        <v>14.78084</v>
      </c>
      <c r="AC1110" s="18">
        <v>16.61201</v>
      </c>
      <c r="AD1110" s="18">
        <v>0.0</v>
      </c>
      <c r="AE1110" s="18">
        <v>0.0</v>
      </c>
      <c r="AF1110" s="18">
        <v>0.0</v>
      </c>
      <c r="AG1110" s="18">
        <v>0.0</v>
      </c>
      <c r="AH1110" s="18">
        <v>6.338031</v>
      </c>
      <c r="AI1110" s="18">
        <v>16.69185</v>
      </c>
      <c r="AJ1110" s="18">
        <v>24.73162</v>
      </c>
      <c r="AK1110" s="18">
        <v>11.38793</v>
      </c>
      <c r="AL1110" s="19" t="s">
        <v>58</v>
      </c>
      <c r="AM1110" s="19"/>
      <c r="AN1110" s="19"/>
      <c r="AO1110" s="19"/>
      <c r="AP1110" s="19"/>
      <c r="AQ1110" s="19"/>
    </row>
    <row r="1111" hidden="1">
      <c r="A1111" s="22" t="s">
        <v>293</v>
      </c>
      <c r="B1111" s="22" t="s">
        <v>339</v>
      </c>
      <c r="C1111" s="22" t="s">
        <v>288</v>
      </c>
      <c r="D1111" s="22" t="s">
        <v>340</v>
      </c>
      <c r="E1111" s="22" t="s">
        <v>88</v>
      </c>
      <c r="F1111" s="18">
        <v>52.0</v>
      </c>
      <c r="G1111" s="18">
        <v>3.0</v>
      </c>
      <c r="H1111" s="18">
        <v>58544.0</v>
      </c>
      <c r="I1111" s="18">
        <v>243.0</v>
      </c>
      <c r="J1111" s="18">
        <v>2332.779</v>
      </c>
      <c r="K1111" s="18">
        <v>2453.824</v>
      </c>
      <c r="L1111" s="18">
        <v>2370.63</v>
      </c>
      <c r="M1111" s="18">
        <v>1192.548</v>
      </c>
      <c r="N1111" s="18">
        <v>0.485996</v>
      </c>
      <c r="O1111" s="18">
        <v>0.555532</v>
      </c>
      <c r="P1111" s="18">
        <v>16.75197</v>
      </c>
      <c r="Q1111" s="18">
        <v>28.06764</v>
      </c>
      <c r="R1111" s="18">
        <v>43.97157</v>
      </c>
      <c r="S1111" s="18">
        <v>56.97134</v>
      </c>
      <c r="T1111" s="18">
        <v>14.89075</v>
      </c>
      <c r="U1111" s="18">
        <v>27.2069</v>
      </c>
      <c r="V1111" s="18">
        <v>31.67893</v>
      </c>
      <c r="W1111" s="18">
        <v>47.0609</v>
      </c>
      <c r="X1111" s="18">
        <v>58.72525</v>
      </c>
      <c r="Y1111" s="18">
        <v>51.12133</v>
      </c>
      <c r="Z1111" s="18">
        <v>17.57123</v>
      </c>
      <c r="AA1111" s="18">
        <v>27.39654</v>
      </c>
      <c r="AB1111" s="18">
        <v>37.48084</v>
      </c>
      <c r="AC1111" s="18">
        <v>15.09365</v>
      </c>
      <c r="AD1111" s="18">
        <v>35.18314</v>
      </c>
      <c r="AE1111" s="18">
        <v>40.01483</v>
      </c>
      <c r="AF1111" s="18">
        <v>42.10107</v>
      </c>
      <c r="AG1111" s="18">
        <v>31.10125</v>
      </c>
      <c r="AH1111" s="18">
        <v>6.338031</v>
      </c>
      <c r="AI1111" s="18">
        <v>16.69185</v>
      </c>
      <c r="AJ1111" s="18">
        <v>24.73162</v>
      </c>
      <c r="AK1111" s="18">
        <v>11.38793</v>
      </c>
      <c r="AL1111" s="19" t="s">
        <v>58</v>
      </c>
      <c r="AM1111" s="19"/>
      <c r="AN1111" s="19"/>
      <c r="AO1111" s="19"/>
      <c r="AP1111" s="19"/>
      <c r="AQ1111" s="19"/>
    </row>
    <row r="1112" hidden="1">
      <c r="A1112" s="22" t="s">
        <v>296</v>
      </c>
      <c r="B1112" s="22" t="s">
        <v>341</v>
      </c>
      <c r="C1112" s="22" t="s">
        <v>288</v>
      </c>
      <c r="D1112" s="22" t="s">
        <v>340</v>
      </c>
      <c r="E1112" s="17">
        <v>46310.0</v>
      </c>
      <c r="F1112" s="18">
        <v>22.0</v>
      </c>
      <c r="G1112" s="18">
        <v>0.0</v>
      </c>
      <c r="H1112" s="18">
        <v>46876.0</v>
      </c>
      <c r="I1112" s="18">
        <v>0.0</v>
      </c>
      <c r="J1112" s="18">
        <v>1765.762</v>
      </c>
      <c r="K1112" s="18">
        <v>1721.346</v>
      </c>
      <c r="L1112" s="18">
        <v>1651.794</v>
      </c>
      <c r="M1112" s="18">
        <v>1314.234</v>
      </c>
      <c r="N1112" s="18">
        <v>0.763492</v>
      </c>
      <c r="O1112" s="18">
        <v>0.524076</v>
      </c>
      <c r="P1112" s="18">
        <v>8.668167</v>
      </c>
      <c r="Q1112" s="18">
        <v>23.25282</v>
      </c>
      <c r="R1112" s="18">
        <v>27.6988</v>
      </c>
      <c r="S1112" s="18">
        <v>51.13131</v>
      </c>
      <c r="T1112" s="18">
        <v>8.668167</v>
      </c>
      <c r="U1112" s="18">
        <v>23.25282</v>
      </c>
      <c r="V1112" s="18">
        <v>24.84279</v>
      </c>
      <c r="W1112" s="18">
        <v>28.34993</v>
      </c>
      <c r="X1112" s="18">
        <v>77.99058</v>
      </c>
      <c r="Y1112" s="18">
        <v>78.24302</v>
      </c>
      <c r="Z1112" s="18">
        <v>17.57123</v>
      </c>
      <c r="AA1112" s="18">
        <v>27.39654</v>
      </c>
      <c r="AB1112" s="18">
        <v>37.48084</v>
      </c>
      <c r="AC1112" s="18">
        <v>15.09365</v>
      </c>
      <c r="AD1112" s="18">
        <v>11.51921</v>
      </c>
      <c r="AE1112" s="18">
        <v>14.14832</v>
      </c>
      <c r="AF1112" s="18">
        <v>30.43304</v>
      </c>
      <c r="AG1112" s="18">
        <v>13.32017</v>
      </c>
      <c r="AH1112" s="18">
        <v>6.338031</v>
      </c>
      <c r="AI1112" s="18">
        <v>16.69185</v>
      </c>
      <c r="AJ1112" s="18">
        <v>24.73162</v>
      </c>
      <c r="AK1112" s="18">
        <v>11.38793</v>
      </c>
      <c r="AL1112" s="19" t="s">
        <v>58</v>
      </c>
      <c r="AM1112" s="19"/>
      <c r="AN1112" s="19"/>
      <c r="AO1112" s="19"/>
      <c r="AP1112" s="19"/>
      <c r="AQ1112" s="19"/>
    </row>
    <row r="1113" hidden="1">
      <c r="A1113" s="22" t="s">
        <v>298</v>
      </c>
      <c r="B1113" s="22" t="s">
        <v>342</v>
      </c>
      <c r="C1113" s="22" t="s">
        <v>288</v>
      </c>
      <c r="D1113" s="22" t="s">
        <v>340</v>
      </c>
      <c r="E1113" s="22" t="s">
        <v>72</v>
      </c>
      <c r="F1113" s="18">
        <v>20.0</v>
      </c>
      <c r="G1113" s="18">
        <v>0.0</v>
      </c>
      <c r="H1113" s="18">
        <v>6637.0</v>
      </c>
      <c r="I1113" s="18">
        <v>0.0</v>
      </c>
      <c r="J1113" s="18">
        <v>225.7712</v>
      </c>
      <c r="K1113" s="18">
        <v>198.728</v>
      </c>
      <c r="L1113" s="18">
        <v>176.6332</v>
      </c>
      <c r="M1113" s="18">
        <v>120.356</v>
      </c>
      <c r="N1113" s="18">
        <v>0.605632</v>
      </c>
      <c r="O1113" s="18">
        <v>1.853467</v>
      </c>
      <c r="P1113" s="18">
        <v>3.508532</v>
      </c>
      <c r="Q1113" s="18">
        <v>3.692966</v>
      </c>
      <c r="R1113" s="18">
        <v>8.172008</v>
      </c>
      <c r="S1113" s="18">
        <v>10.8966</v>
      </c>
      <c r="T1113" s="18">
        <v>1.853467</v>
      </c>
      <c r="U1113" s="18">
        <v>3.508532</v>
      </c>
      <c r="V1113" s="18">
        <v>3.692966</v>
      </c>
      <c r="W1113" s="18">
        <v>8.172008</v>
      </c>
      <c r="X1113" s="18">
        <v>10.8966</v>
      </c>
      <c r="Y1113" s="18">
        <v>13.24853</v>
      </c>
      <c r="Z1113" s="18">
        <v>17.57123</v>
      </c>
      <c r="AA1113" s="18">
        <v>27.39654</v>
      </c>
      <c r="AB1113" s="18">
        <v>37.48084</v>
      </c>
      <c r="AC1113" s="18">
        <v>15.09365</v>
      </c>
      <c r="AD1113" s="18">
        <v>6.474776</v>
      </c>
      <c r="AE1113" s="18">
        <v>7.661804</v>
      </c>
      <c r="AF1113" s="18">
        <v>25.29234</v>
      </c>
      <c r="AG1113" s="18">
        <v>11.38793</v>
      </c>
      <c r="AH1113" s="18">
        <v>6.338031</v>
      </c>
      <c r="AI1113" s="18">
        <v>16.69185</v>
      </c>
      <c r="AJ1113" s="18">
        <v>24.73162</v>
      </c>
      <c r="AK1113" s="18">
        <v>11.38793</v>
      </c>
      <c r="AL1113" s="19" t="s">
        <v>58</v>
      </c>
      <c r="AM1113" s="19"/>
      <c r="AN1113" s="19"/>
      <c r="AO1113" s="19"/>
      <c r="AP1113" s="19"/>
      <c r="AQ1113" s="19"/>
    </row>
    <row r="1114" hidden="1">
      <c r="A1114" s="22" t="s">
        <v>300</v>
      </c>
      <c r="B1114" s="22" t="s">
        <v>343</v>
      </c>
      <c r="C1114" s="22" t="s">
        <v>288</v>
      </c>
      <c r="D1114" s="22" t="s">
        <v>340</v>
      </c>
      <c r="E1114" s="22" t="s">
        <v>75</v>
      </c>
      <c r="F1114" s="18">
        <v>4.0</v>
      </c>
      <c r="G1114" s="18">
        <v>0.0</v>
      </c>
      <c r="H1114" s="18">
        <v>168.0</v>
      </c>
      <c r="I1114" s="18">
        <v>0.0</v>
      </c>
      <c r="J1114" s="18">
        <v>45.21331</v>
      </c>
      <c r="K1114" s="18">
        <v>30.1873</v>
      </c>
      <c r="L1114" s="18">
        <v>29.92979</v>
      </c>
      <c r="M1114" s="18">
        <v>16.84469</v>
      </c>
      <c r="N1114" s="18">
        <v>0.558006</v>
      </c>
      <c r="O1114" s="18">
        <v>13.3426</v>
      </c>
      <c r="P1114" s="18">
        <v>13.3426</v>
      </c>
      <c r="Q1114" s="18">
        <v>13.3426</v>
      </c>
      <c r="R1114" s="18">
        <v>16.84469</v>
      </c>
      <c r="S1114" s="18">
        <v>16.84469</v>
      </c>
      <c r="T1114" s="18">
        <v>13.3426</v>
      </c>
      <c r="U1114" s="18">
        <v>13.3426</v>
      </c>
      <c r="V1114" s="18">
        <v>13.3426</v>
      </c>
      <c r="W1114" s="18">
        <v>16.84469</v>
      </c>
      <c r="X1114" s="18">
        <v>16.84469</v>
      </c>
      <c r="Y1114" s="18">
        <v>15.09365</v>
      </c>
      <c r="Z1114" s="18">
        <v>17.57123</v>
      </c>
      <c r="AA1114" s="18">
        <v>27.39654</v>
      </c>
      <c r="AB1114" s="18">
        <v>37.48084</v>
      </c>
      <c r="AC1114" s="18">
        <v>15.09365</v>
      </c>
      <c r="AD1114" s="18">
        <v>6.309579</v>
      </c>
      <c r="AE1114" s="18">
        <v>6.626247</v>
      </c>
      <c r="AF1114" s="18">
        <v>7.642259</v>
      </c>
      <c r="AG1114" s="18">
        <v>6.085794</v>
      </c>
      <c r="AH1114" s="18">
        <v>6.338031</v>
      </c>
      <c r="AI1114" s="18">
        <v>16.69185</v>
      </c>
      <c r="AJ1114" s="18">
        <v>24.73162</v>
      </c>
      <c r="AK1114" s="18">
        <v>11.38793</v>
      </c>
      <c r="AL1114" s="19" t="s">
        <v>58</v>
      </c>
      <c r="AM1114" s="19"/>
      <c r="AN1114" s="19"/>
      <c r="AO1114" s="19"/>
      <c r="AP1114" s="19"/>
      <c r="AQ1114" s="19"/>
    </row>
    <row r="1115" hidden="1">
      <c r="A1115" s="22" t="s">
        <v>286</v>
      </c>
      <c r="B1115" s="22" t="s">
        <v>344</v>
      </c>
      <c r="C1115" s="22" t="s">
        <v>288</v>
      </c>
      <c r="D1115" s="22" t="s">
        <v>340</v>
      </c>
      <c r="E1115" s="22" t="s">
        <v>60</v>
      </c>
      <c r="F1115" s="18">
        <v>22.0</v>
      </c>
      <c r="G1115" s="18">
        <v>1.0</v>
      </c>
      <c r="H1115" s="18">
        <v>5398.0</v>
      </c>
      <c r="I1115" s="18">
        <v>78.0</v>
      </c>
      <c r="J1115" s="18">
        <v>227.3192</v>
      </c>
      <c r="K1115" s="18">
        <v>172.5302</v>
      </c>
      <c r="L1115" s="18">
        <v>147.7395</v>
      </c>
      <c r="M1115" s="18">
        <v>87.31166</v>
      </c>
      <c r="N1115" s="18">
        <v>0.506066</v>
      </c>
      <c r="O1115" s="18">
        <v>2.77879</v>
      </c>
      <c r="P1115" s="18">
        <v>3.937268</v>
      </c>
      <c r="Q1115" s="18">
        <v>5.961669</v>
      </c>
      <c r="R1115" s="18">
        <v>6.732017</v>
      </c>
      <c r="S1115" s="18">
        <v>10.69423</v>
      </c>
      <c r="T1115" s="18">
        <v>3.118815</v>
      </c>
      <c r="U1115" s="18">
        <v>3.990605</v>
      </c>
      <c r="V1115" s="18">
        <v>6.038751</v>
      </c>
      <c r="W1115" s="18">
        <v>6.732017</v>
      </c>
      <c r="X1115" s="18">
        <v>10.69423</v>
      </c>
      <c r="Y1115" s="18">
        <v>9.585014</v>
      </c>
      <c r="Z1115" s="18">
        <v>17.57123</v>
      </c>
      <c r="AA1115" s="18">
        <v>27.39654</v>
      </c>
      <c r="AB1115" s="18">
        <v>37.48084</v>
      </c>
      <c r="AC1115" s="18">
        <v>15.09365</v>
      </c>
      <c r="AD1115" s="18">
        <v>5.961669</v>
      </c>
      <c r="AE1115" s="18">
        <v>6.038751</v>
      </c>
      <c r="AF1115" s="18">
        <v>13.14963</v>
      </c>
      <c r="AG1115" s="18">
        <v>8.726528</v>
      </c>
      <c r="AH1115" s="18">
        <v>6.338031</v>
      </c>
      <c r="AI1115" s="18">
        <v>16.69185</v>
      </c>
      <c r="AJ1115" s="18">
        <v>24.73162</v>
      </c>
      <c r="AK1115" s="18">
        <v>11.38793</v>
      </c>
      <c r="AL1115" s="19" t="s">
        <v>58</v>
      </c>
      <c r="AM1115" s="19"/>
      <c r="AN1115" s="19"/>
      <c r="AO1115" s="19"/>
      <c r="AP1115" s="19"/>
      <c r="AQ1115" s="19"/>
    </row>
    <row r="1116" hidden="1">
      <c r="A1116" s="22" t="s">
        <v>303</v>
      </c>
      <c r="B1116" s="22" t="s">
        <v>345</v>
      </c>
      <c r="C1116" s="22" t="s">
        <v>288</v>
      </c>
      <c r="D1116" s="22" t="s">
        <v>340</v>
      </c>
      <c r="E1116" s="20">
        <v>46300.0</v>
      </c>
      <c r="F1116" s="18">
        <v>19.0</v>
      </c>
      <c r="G1116" s="18">
        <v>0.0</v>
      </c>
      <c r="H1116" s="18">
        <v>14598.0</v>
      </c>
      <c r="I1116" s="18">
        <v>0.0</v>
      </c>
      <c r="J1116" s="18">
        <v>980.231</v>
      </c>
      <c r="K1116" s="18">
        <v>933.0675</v>
      </c>
      <c r="L1116" s="18">
        <v>858.9059</v>
      </c>
      <c r="M1116" s="18">
        <v>537.4415</v>
      </c>
      <c r="N1116" s="18">
        <v>0.575994</v>
      </c>
      <c r="O1116" s="18">
        <v>5.754423</v>
      </c>
      <c r="P1116" s="18">
        <v>13.21719</v>
      </c>
      <c r="Q1116" s="18">
        <v>20.14172</v>
      </c>
      <c r="R1116" s="18">
        <v>35.39388</v>
      </c>
      <c r="S1116" s="18">
        <v>71.36581</v>
      </c>
      <c r="T1116" s="18">
        <v>5.754423</v>
      </c>
      <c r="U1116" s="18">
        <v>13.21719</v>
      </c>
      <c r="V1116" s="18">
        <v>20.14172</v>
      </c>
      <c r="W1116" s="18">
        <v>35.39388</v>
      </c>
      <c r="X1116" s="18">
        <v>71.36581</v>
      </c>
      <c r="Y1116" s="18">
        <v>54.88632</v>
      </c>
      <c r="Z1116" s="18">
        <v>17.57123</v>
      </c>
      <c r="AA1116" s="18">
        <v>27.39654</v>
      </c>
      <c r="AB1116" s="18">
        <v>37.48084</v>
      </c>
      <c r="AC1116" s="18">
        <v>15.09365</v>
      </c>
      <c r="AD1116" s="18">
        <v>18.06777</v>
      </c>
      <c r="AE1116" s="18">
        <v>27.4812</v>
      </c>
      <c r="AF1116" s="18">
        <v>45.62232</v>
      </c>
      <c r="AG1116" s="18">
        <v>19.75849</v>
      </c>
      <c r="AH1116" s="18">
        <v>6.338031</v>
      </c>
      <c r="AI1116" s="18">
        <v>16.69185</v>
      </c>
      <c r="AJ1116" s="18">
        <v>24.73162</v>
      </c>
      <c r="AK1116" s="18">
        <v>11.38793</v>
      </c>
      <c r="AL1116" s="19" t="s">
        <v>58</v>
      </c>
      <c r="AM1116" s="19"/>
      <c r="AN1116" s="19"/>
      <c r="AO1116" s="19"/>
      <c r="AP1116" s="19"/>
      <c r="AQ1116" s="19"/>
    </row>
    <row r="1117" hidden="1">
      <c r="A1117" s="22" t="s">
        <v>290</v>
      </c>
      <c r="B1117" s="22" t="s">
        <v>346</v>
      </c>
      <c r="C1117" s="22" t="s">
        <v>288</v>
      </c>
      <c r="D1117" s="22" t="s">
        <v>340</v>
      </c>
      <c r="E1117" s="22" t="s">
        <v>62</v>
      </c>
      <c r="F1117" s="18">
        <v>21.0</v>
      </c>
      <c r="G1117" s="18">
        <v>21.0</v>
      </c>
      <c r="H1117" s="18">
        <v>851.0</v>
      </c>
      <c r="I1117" s="18">
        <v>851.0</v>
      </c>
      <c r="J1117" s="18">
        <v>0.0</v>
      </c>
      <c r="K1117" s="18">
        <v>0.0</v>
      </c>
      <c r="L1117" s="18">
        <v>0.0</v>
      </c>
      <c r="M1117" s="18">
        <v>0.0</v>
      </c>
      <c r="N1117" s="18">
        <v>0.0</v>
      </c>
      <c r="O1117" s="18">
        <v>0.0</v>
      </c>
      <c r="P1117" s="18">
        <v>0.0</v>
      </c>
      <c r="Q1117" s="18">
        <v>0.0</v>
      </c>
      <c r="R1117" s="18">
        <v>0.0</v>
      </c>
      <c r="S1117" s="18">
        <v>0.0</v>
      </c>
      <c r="T1117" s="18">
        <v>0.0</v>
      </c>
      <c r="U1117" s="18">
        <v>0.0</v>
      </c>
      <c r="V1117" s="18">
        <v>0.0</v>
      </c>
      <c r="W1117" s="18">
        <v>0.0</v>
      </c>
      <c r="X1117" s="18">
        <v>0.0</v>
      </c>
      <c r="Y1117" s="18">
        <v>0.0</v>
      </c>
      <c r="Z1117" s="18">
        <v>17.57123</v>
      </c>
      <c r="AA1117" s="18">
        <v>27.39654</v>
      </c>
      <c r="AB1117" s="18">
        <v>37.48084</v>
      </c>
      <c r="AC1117" s="18">
        <v>15.09365</v>
      </c>
      <c r="AD1117" s="18">
        <v>0.0</v>
      </c>
      <c r="AE1117" s="18">
        <v>0.0</v>
      </c>
      <c r="AF1117" s="18">
        <v>0.0</v>
      </c>
      <c r="AG1117" s="18">
        <v>0.0</v>
      </c>
      <c r="AH1117" s="18">
        <v>6.338031</v>
      </c>
      <c r="AI1117" s="18">
        <v>16.69185</v>
      </c>
      <c r="AJ1117" s="18">
        <v>24.73162</v>
      </c>
      <c r="AK1117" s="18">
        <v>11.38793</v>
      </c>
      <c r="AL1117" s="19" t="s">
        <v>58</v>
      </c>
      <c r="AM1117" s="19"/>
      <c r="AN1117" s="19"/>
      <c r="AO1117" s="19"/>
      <c r="AP1117" s="19"/>
      <c r="AQ1117" s="19"/>
    </row>
    <row r="1118" hidden="1">
      <c r="A1118" s="22" t="s">
        <v>1964</v>
      </c>
      <c r="B1118" s="22" t="s">
        <v>2121</v>
      </c>
      <c r="C1118" s="22" t="s">
        <v>1966</v>
      </c>
      <c r="D1118" s="22" t="s">
        <v>1993</v>
      </c>
      <c r="E1118" s="22" t="s">
        <v>88</v>
      </c>
      <c r="F1118" s="18">
        <v>3.0</v>
      </c>
      <c r="G1118" s="18">
        <v>1.0</v>
      </c>
      <c r="H1118" s="18">
        <v>324.0</v>
      </c>
      <c r="I1118" s="18">
        <v>203.0</v>
      </c>
      <c r="J1118" s="18">
        <v>0.0</v>
      </c>
      <c r="K1118" s="18">
        <v>0.0</v>
      </c>
      <c r="L1118" s="18">
        <v>0.0</v>
      </c>
      <c r="M1118" s="18">
        <v>0.0</v>
      </c>
      <c r="N1118" s="18">
        <v>0.0</v>
      </c>
      <c r="O1118" s="18">
        <v>0.0</v>
      </c>
      <c r="P1118" s="18">
        <v>0.0</v>
      </c>
      <c r="Q1118" s="18">
        <v>0.0</v>
      </c>
      <c r="R1118" s="18">
        <v>0.0</v>
      </c>
      <c r="S1118" s="18">
        <v>0.0</v>
      </c>
      <c r="T1118" s="18">
        <v>0.0</v>
      </c>
      <c r="U1118" s="18">
        <v>0.0</v>
      </c>
      <c r="V1118" s="18">
        <v>0.0</v>
      </c>
      <c r="W1118" s="18">
        <v>0.0</v>
      </c>
      <c r="X1118" s="18">
        <v>0.0</v>
      </c>
      <c r="Y1118" s="18">
        <v>0.0</v>
      </c>
      <c r="Z1118" s="18">
        <v>14.03317</v>
      </c>
      <c r="AA1118" s="18">
        <v>30.13053</v>
      </c>
      <c r="AB1118" s="18">
        <v>25.14783</v>
      </c>
      <c r="AC1118" s="18">
        <v>26.64942</v>
      </c>
      <c r="AD1118" s="18">
        <v>24.74909</v>
      </c>
      <c r="AE1118" s="18">
        <v>109.8863</v>
      </c>
      <c r="AF1118" s="18">
        <v>108.1528</v>
      </c>
      <c r="AG1118" s="18">
        <v>12.37454</v>
      </c>
      <c r="AH1118" s="18">
        <v>3.335571</v>
      </c>
      <c r="AI1118" s="18">
        <v>37.44237</v>
      </c>
      <c r="AJ1118" s="18">
        <v>61.35347</v>
      </c>
      <c r="AK1118" s="18">
        <v>28.55202</v>
      </c>
      <c r="AL1118" s="19" t="s">
        <v>58</v>
      </c>
      <c r="AM1118" s="19"/>
      <c r="AN1118" s="19"/>
      <c r="AO1118" s="19"/>
      <c r="AP1118" s="19"/>
      <c r="AQ1118" s="19"/>
    </row>
    <row r="1119" hidden="1">
      <c r="A1119" s="22" t="s">
        <v>1968</v>
      </c>
      <c r="B1119" s="22" t="s">
        <v>1992</v>
      </c>
      <c r="C1119" s="22" t="s">
        <v>1966</v>
      </c>
      <c r="D1119" s="22" t="s">
        <v>1993</v>
      </c>
      <c r="E1119" s="17">
        <v>46310.0</v>
      </c>
      <c r="F1119" s="18">
        <v>1.0</v>
      </c>
      <c r="G1119" s="18">
        <v>0.0</v>
      </c>
      <c r="H1119" s="18">
        <v>363.0</v>
      </c>
      <c r="I1119" s="18">
        <v>0.0</v>
      </c>
      <c r="J1119" s="18">
        <v>105.9937</v>
      </c>
      <c r="K1119" s="18">
        <v>93.52309</v>
      </c>
      <c r="L1119" s="18">
        <v>85.90498</v>
      </c>
      <c r="M1119" s="18">
        <v>93.52309</v>
      </c>
      <c r="N1119" s="18">
        <v>1.0</v>
      </c>
      <c r="O1119" s="18">
        <v>93.52309</v>
      </c>
      <c r="P1119" s="18">
        <v>93.52309</v>
      </c>
      <c r="Q1119" s="18">
        <v>93.52309</v>
      </c>
      <c r="R1119" s="18">
        <v>93.52309</v>
      </c>
      <c r="S1119" s="18">
        <v>93.52309</v>
      </c>
      <c r="T1119" s="18">
        <v>93.52309</v>
      </c>
      <c r="U1119" s="18">
        <v>93.52309</v>
      </c>
      <c r="V1119" s="18">
        <v>93.52309</v>
      </c>
      <c r="W1119" s="18">
        <v>93.52309</v>
      </c>
      <c r="X1119" s="18">
        <v>93.52309</v>
      </c>
      <c r="Y1119" s="18">
        <v>93.52309</v>
      </c>
      <c r="Z1119" s="18">
        <v>14.03317</v>
      </c>
      <c r="AA1119" s="18">
        <v>30.13053</v>
      </c>
      <c r="AB1119" s="18">
        <v>25.14783</v>
      </c>
      <c r="AC1119" s="18">
        <v>26.64942</v>
      </c>
      <c r="AD1119" s="18">
        <v>75.9821</v>
      </c>
      <c r="AE1119" s="18">
        <v>75.9821</v>
      </c>
      <c r="AF1119" s="18">
        <v>100.6846</v>
      </c>
      <c r="AG1119" s="18">
        <v>93.52309</v>
      </c>
      <c r="AH1119" s="18">
        <v>3.335571</v>
      </c>
      <c r="AI1119" s="18">
        <v>37.44237</v>
      </c>
      <c r="AJ1119" s="18">
        <v>61.35347</v>
      </c>
      <c r="AK1119" s="18">
        <v>28.55202</v>
      </c>
      <c r="AL1119" s="19" t="s">
        <v>58</v>
      </c>
      <c r="AM1119" s="19"/>
      <c r="AN1119" s="19"/>
      <c r="AO1119" s="19"/>
      <c r="AP1119" s="19"/>
      <c r="AQ1119" s="19"/>
    </row>
    <row r="1120" hidden="1">
      <c r="A1120" s="22" t="s">
        <v>1970</v>
      </c>
      <c r="B1120" s="22" t="s">
        <v>1994</v>
      </c>
      <c r="C1120" s="22" t="s">
        <v>1966</v>
      </c>
      <c r="D1120" s="22" t="s">
        <v>1993</v>
      </c>
      <c r="E1120" s="22" t="s">
        <v>72</v>
      </c>
      <c r="F1120" s="18">
        <v>6.0</v>
      </c>
      <c r="G1120" s="18">
        <v>0.0</v>
      </c>
      <c r="H1120" s="18">
        <v>17575.0</v>
      </c>
      <c r="I1120" s="18">
        <v>0.0</v>
      </c>
      <c r="J1120" s="18">
        <v>297.3853</v>
      </c>
      <c r="K1120" s="18">
        <v>290.0078</v>
      </c>
      <c r="L1120" s="18">
        <v>290.348</v>
      </c>
      <c r="M1120" s="18">
        <v>156.5378</v>
      </c>
      <c r="N1120" s="18">
        <v>0.539771</v>
      </c>
      <c r="O1120" s="18">
        <v>9.569897</v>
      </c>
      <c r="P1120" s="18">
        <v>30.13053</v>
      </c>
      <c r="Q1120" s="18">
        <v>30.13053</v>
      </c>
      <c r="R1120" s="18">
        <v>39.88938</v>
      </c>
      <c r="S1120" s="18">
        <v>53.88017</v>
      </c>
      <c r="T1120" s="18">
        <v>9.569897</v>
      </c>
      <c r="U1120" s="18">
        <v>30.13053</v>
      </c>
      <c r="V1120" s="18">
        <v>30.13053</v>
      </c>
      <c r="W1120" s="18">
        <v>39.88938</v>
      </c>
      <c r="X1120" s="18">
        <v>53.88017</v>
      </c>
      <c r="Y1120" s="18">
        <v>58.00156</v>
      </c>
      <c r="Z1120" s="18">
        <v>14.03317</v>
      </c>
      <c r="AA1120" s="18">
        <v>30.13053</v>
      </c>
      <c r="AB1120" s="18">
        <v>25.14783</v>
      </c>
      <c r="AC1120" s="18">
        <v>26.64942</v>
      </c>
      <c r="AD1120" s="18">
        <v>53.88017</v>
      </c>
      <c r="AE1120" s="18">
        <v>53.88017</v>
      </c>
      <c r="AF1120" s="18">
        <v>77.41744</v>
      </c>
      <c r="AG1120" s="18">
        <v>93.42426</v>
      </c>
      <c r="AH1120" s="18">
        <v>3.335571</v>
      </c>
      <c r="AI1120" s="18">
        <v>37.44237</v>
      </c>
      <c r="AJ1120" s="18">
        <v>61.35347</v>
      </c>
      <c r="AK1120" s="18">
        <v>28.55202</v>
      </c>
      <c r="AL1120" s="19" t="s">
        <v>58</v>
      </c>
      <c r="AM1120" s="19"/>
      <c r="AN1120" s="19"/>
      <c r="AO1120" s="19"/>
      <c r="AP1120" s="19"/>
      <c r="AQ1120" s="19"/>
    </row>
    <row r="1121" hidden="1">
      <c r="A1121" s="22" t="s">
        <v>1986</v>
      </c>
      <c r="B1121" s="22" t="s">
        <v>1995</v>
      </c>
      <c r="C1121" s="22" t="s">
        <v>1966</v>
      </c>
      <c r="D1121" s="22" t="s">
        <v>1993</v>
      </c>
      <c r="E1121" s="22" t="s">
        <v>75</v>
      </c>
      <c r="F1121" s="18">
        <v>2.0</v>
      </c>
      <c r="G1121" s="18">
        <v>0.0</v>
      </c>
      <c r="H1121" s="18">
        <v>1325.0</v>
      </c>
      <c r="I1121" s="18">
        <v>0.0</v>
      </c>
      <c r="J1121" s="18">
        <v>38.08825</v>
      </c>
      <c r="K1121" s="18">
        <v>32.21667</v>
      </c>
      <c r="L1121" s="18">
        <v>30.02266</v>
      </c>
      <c r="M1121" s="18">
        <v>26.75251</v>
      </c>
      <c r="N1121" s="18">
        <v>0.830393</v>
      </c>
      <c r="O1121" s="18">
        <v>5.464164</v>
      </c>
      <c r="P1121" s="18">
        <v>5.464164</v>
      </c>
      <c r="Q1121" s="18">
        <v>5.464164</v>
      </c>
      <c r="R1121" s="18">
        <v>26.75251</v>
      </c>
      <c r="S1121" s="18">
        <v>26.75251</v>
      </c>
      <c r="T1121" s="18">
        <v>5.464164</v>
      </c>
      <c r="U1121" s="18">
        <v>5.464164</v>
      </c>
      <c r="V1121" s="18">
        <v>5.464164</v>
      </c>
      <c r="W1121" s="18">
        <v>26.75251</v>
      </c>
      <c r="X1121" s="18">
        <v>26.75251</v>
      </c>
      <c r="Y1121" s="18">
        <v>16.10834</v>
      </c>
      <c r="Z1121" s="18">
        <v>14.03317</v>
      </c>
      <c r="AA1121" s="18">
        <v>30.13053</v>
      </c>
      <c r="AB1121" s="18">
        <v>25.14783</v>
      </c>
      <c r="AC1121" s="18">
        <v>26.64942</v>
      </c>
      <c r="AD1121" s="18">
        <v>19.40136</v>
      </c>
      <c r="AE1121" s="18">
        <v>19.40136</v>
      </c>
      <c r="AF1121" s="18">
        <v>18.27406</v>
      </c>
      <c r="AG1121" s="18">
        <v>16.10834</v>
      </c>
      <c r="AH1121" s="18">
        <v>3.335571</v>
      </c>
      <c r="AI1121" s="18">
        <v>37.44237</v>
      </c>
      <c r="AJ1121" s="18">
        <v>61.35347</v>
      </c>
      <c r="AK1121" s="18">
        <v>28.55202</v>
      </c>
      <c r="AL1121" s="19" t="s">
        <v>58</v>
      </c>
      <c r="AM1121" s="19"/>
      <c r="AN1121" s="19"/>
      <c r="AO1121" s="19"/>
      <c r="AP1121" s="19"/>
      <c r="AQ1121" s="19"/>
    </row>
    <row r="1122" hidden="1">
      <c r="A1122" s="22" t="s">
        <v>1988</v>
      </c>
      <c r="B1122" s="22" t="s">
        <v>1996</v>
      </c>
      <c r="C1122" s="22" t="s">
        <v>1966</v>
      </c>
      <c r="D1122" s="22" t="s">
        <v>1993</v>
      </c>
      <c r="E1122" s="22" t="s">
        <v>60</v>
      </c>
      <c r="F1122" s="18">
        <v>6.0</v>
      </c>
      <c r="G1122" s="18">
        <v>0.0</v>
      </c>
      <c r="H1122" s="18">
        <v>23806.0</v>
      </c>
      <c r="I1122" s="18">
        <v>0.0</v>
      </c>
      <c r="J1122" s="18">
        <v>281.8202</v>
      </c>
      <c r="K1122" s="18">
        <v>264.3665</v>
      </c>
      <c r="L1122" s="18">
        <v>242.6</v>
      </c>
      <c r="M1122" s="18">
        <v>164.6713</v>
      </c>
      <c r="N1122" s="18">
        <v>0.62289</v>
      </c>
      <c r="O1122" s="18">
        <v>4.692526</v>
      </c>
      <c r="P1122" s="18">
        <v>19.97227</v>
      </c>
      <c r="Q1122" s="18">
        <v>19.97227</v>
      </c>
      <c r="R1122" s="18">
        <v>51.52867</v>
      </c>
      <c r="S1122" s="18">
        <v>57.08543</v>
      </c>
      <c r="T1122" s="18">
        <v>4.692526</v>
      </c>
      <c r="U1122" s="18">
        <v>19.97227</v>
      </c>
      <c r="V1122" s="18">
        <v>19.97227</v>
      </c>
      <c r="W1122" s="18">
        <v>51.52867</v>
      </c>
      <c r="X1122" s="18">
        <v>57.08543</v>
      </c>
      <c r="Y1122" s="18">
        <v>44.06108</v>
      </c>
      <c r="Z1122" s="18">
        <v>14.03317</v>
      </c>
      <c r="AA1122" s="18">
        <v>30.13053</v>
      </c>
      <c r="AB1122" s="18">
        <v>25.14783</v>
      </c>
      <c r="AC1122" s="18">
        <v>26.64942</v>
      </c>
      <c r="AD1122" s="18">
        <v>30.67662</v>
      </c>
      <c r="AE1122" s="18">
        <v>30.67662</v>
      </c>
      <c r="AF1122" s="18">
        <v>38.57453</v>
      </c>
      <c r="AG1122" s="18">
        <v>43.41905</v>
      </c>
      <c r="AH1122" s="18">
        <v>3.335571</v>
      </c>
      <c r="AI1122" s="18">
        <v>37.44237</v>
      </c>
      <c r="AJ1122" s="18">
        <v>61.35347</v>
      </c>
      <c r="AK1122" s="18">
        <v>28.55202</v>
      </c>
      <c r="AL1122" s="19" t="s">
        <v>58</v>
      </c>
      <c r="AM1122" s="19"/>
      <c r="AN1122" s="19"/>
      <c r="AO1122" s="19"/>
      <c r="AP1122" s="19"/>
      <c r="AQ1122" s="19"/>
    </row>
    <row r="1123" hidden="1">
      <c r="A1123" s="22" t="s">
        <v>1972</v>
      </c>
      <c r="B1123" s="22" t="s">
        <v>1997</v>
      </c>
      <c r="C1123" s="22" t="s">
        <v>1966</v>
      </c>
      <c r="D1123" s="22" t="s">
        <v>1993</v>
      </c>
      <c r="E1123" s="20">
        <v>46300.0</v>
      </c>
      <c r="F1123" s="18">
        <v>22.0</v>
      </c>
      <c r="G1123" s="18">
        <v>0.0</v>
      </c>
      <c r="H1123" s="18">
        <v>35787.0</v>
      </c>
      <c r="I1123" s="18">
        <v>0.0</v>
      </c>
      <c r="J1123" s="18">
        <v>469.4427</v>
      </c>
      <c r="K1123" s="18">
        <v>426.3907</v>
      </c>
      <c r="L1123" s="18">
        <v>429.6795</v>
      </c>
      <c r="M1123" s="18">
        <v>212.9295</v>
      </c>
      <c r="N1123" s="18">
        <v>0.499376</v>
      </c>
      <c r="O1123" s="18">
        <v>7.010112</v>
      </c>
      <c r="P1123" s="18">
        <v>8.766802</v>
      </c>
      <c r="Q1123" s="18">
        <v>12.23931</v>
      </c>
      <c r="R1123" s="18">
        <v>22.45989</v>
      </c>
      <c r="S1123" s="18">
        <v>37.36914</v>
      </c>
      <c r="T1123" s="18">
        <v>7.010112</v>
      </c>
      <c r="U1123" s="18">
        <v>8.766802</v>
      </c>
      <c r="V1123" s="18">
        <v>12.23931</v>
      </c>
      <c r="W1123" s="18">
        <v>22.45989</v>
      </c>
      <c r="X1123" s="18">
        <v>37.36914</v>
      </c>
      <c r="Y1123" s="18">
        <v>26.64942</v>
      </c>
      <c r="Z1123" s="18">
        <v>14.03317</v>
      </c>
      <c r="AA1123" s="18">
        <v>30.13053</v>
      </c>
      <c r="AB1123" s="18">
        <v>25.14783</v>
      </c>
      <c r="AC1123" s="18">
        <v>26.64942</v>
      </c>
      <c r="AD1123" s="18">
        <v>30.83238</v>
      </c>
      <c r="AE1123" s="18">
        <v>31.54846</v>
      </c>
      <c r="AF1123" s="18">
        <v>172.2755</v>
      </c>
      <c r="AG1123" s="18">
        <v>46.41427</v>
      </c>
      <c r="AH1123" s="18">
        <v>3.335571</v>
      </c>
      <c r="AI1123" s="18">
        <v>37.44237</v>
      </c>
      <c r="AJ1123" s="18">
        <v>61.35347</v>
      </c>
      <c r="AK1123" s="18">
        <v>28.55202</v>
      </c>
      <c r="AL1123" s="19" t="s">
        <v>58</v>
      </c>
      <c r="AM1123" s="19"/>
      <c r="AN1123" s="19"/>
      <c r="AO1123" s="19"/>
      <c r="AP1123" s="19"/>
      <c r="AQ1123" s="19"/>
    </row>
    <row r="1124" hidden="1">
      <c r="A1124" s="22" t="s">
        <v>1974</v>
      </c>
      <c r="B1124" s="22" t="s">
        <v>1998</v>
      </c>
      <c r="C1124" s="22" t="s">
        <v>1966</v>
      </c>
      <c r="D1124" s="22" t="s">
        <v>1993</v>
      </c>
      <c r="E1124" s="22" t="s">
        <v>62</v>
      </c>
      <c r="F1124" s="18">
        <v>1.0</v>
      </c>
      <c r="G1124" s="18">
        <v>1.0</v>
      </c>
      <c r="H1124" s="18">
        <v>94.0</v>
      </c>
      <c r="I1124" s="18">
        <v>94.0</v>
      </c>
      <c r="J1124" s="18">
        <v>0.0</v>
      </c>
      <c r="K1124" s="18">
        <v>0.0</v>
      </c>
      <c r="L1124" s="18">
        <v>0.0</v>
      </c>
      <c r="M1124" s="18">
        <v>0.0</v>
      </c>
      <c r="N1124" s="18">
        <v>0.0</v>
      </c>
      <c r="O1124" s="18">
        <v>0.0</v>
      </c>
      <c r="P1124" s="18">
        <v>0.0</v>
      </c>
      <c r="Q1124" s="18">
        <v>0.0</v>
      </c>
      <c r="R1124" s="18">
        <v>0.0</v>
      </c>
      <c r="S1124" s="18">
        <v>0.0</v>
      </c>
      <c r="T1124" s="18">
        <v>0.0</v>
      </c>
      <c r="U1124" s="18">
        <v>0.0</v>
      </c>
      <c r="V1124" s="18">
        <v>0.0</v>
      </c>
      <c r="W1124" s="18">
        <v>0.0</v>
      </c>
      <c r="X1124" s="18">
        <v>0.0</v>
      </c>
      <c r="Y1124" s="18">
        <v>0.0</v>
      </c>
      <c r="Z1124" s="18">
        <v>14.03317</v>
      </c>
      <c r="AA1124" s="18">
        <v>30.13053</v>
      </c>
      <c r="AB1124" s="18">
        <v>25.14783</v>
      </c>
      <c r="AC1124" s="18">
        <v>26.64942</v>
      </c>
      <c r="AD1124" s="18">
        <v>0.0</v>
      </c>
      <c r="AE1124" s="18">
        <v>0.0</v>
      </c>
      <c r="AF1124" s="18">
        <v>0.0</v>
      </c>
      <c r="AG1124" s="18">
        <v>0.0</v>
      </c>
      <c r="AH1124" s="18">
        <v>3.335571</v>
      </c>
      <c r="AI1124" s="18">
        <v>37.44237</v>
      </c>
      <c r="AJ1124" s="18">
        <v>61.35347</v>
      </c>
      <c r="AK1124" s="18">
        <v>28.55202</v>
      </c>
      <c r="AL1124" s="19" t="s">
        <v>58</v>
      </c>
      <c r="AM1124" s="19"/>
      <c r="AN1124" s="19"/>
      <c r="AO1124" s="19"/>
      <c r="AP1124" s="19"/>
      <c r="AQ1124" s="19"/>
    </row>
    <row r="1125" hidden="1">
      <c r="A1125" s="22" t="s">
        <v>1758</v>
      </c>
      <c r="B1125" s="22" t="s">
        <v>1762</v>
      </c>
      <c r="C1125" s="22" t="s">
        <v>1756</v>
      </c>
      <c r="D1125" s="22" t="s">
        <v>1763</v>
      </c>
      <c r="E1125" s="22" t="s">
        <v>60</v>
      </c>
      <c r="F1125" s="18">
        <v>1.0</v>
      </c>
      <c r="G1125" s="18">
        <v>1.0</v>
      </c>
      <c r="H1125" s="18">
        <v>68.0</v>
      </c>
      <c r="I1125" s="18">
        <v>68.0</v>
      </c>
      <c r="J1125" s="18">
        <v>0.0</v>
      </c>
      <c r="K1125" s="18">
        <v>0.0</v>
      </c>
      <c r="L1125" s="18">
        <v>0.0</v>
      </c>
      <c r="M1125" s="18">
        <v>0.0</v>
      </c>
      <c r="N1125" s="18">
        <v>0.0</v>
      </c>
      <c r="O1125" s="18">
        <v>0.0</v>
      </c>
      <c r="P1125" s="18">
        <v>0.0</v>
      </c>
      <c r="Q1125" s="18">
        <v>0.0</v>
      </c>
      <c r="R1125" s="18">
        <v>0.0</v>
      </c>
      <c r="S1125" s="18">
        <v>0.0</v>
      </c>
      <c r="T1125" s="18">
        <v>0.0</v>
      </c>
      <c r="U1125" s="18">
        <v>0.0</v>
      </c>
      <c r="V1125" s="18">
        <v>0.0</v>
      </c>
      <c r="W1125" s="18">
        <v>0.0</v>
      </c>
      <c r="X1125" s="18">
        <v>0.0</v>
      </c>
      <c r="Y1125" s="18">
        <v>0.0</v>
      </c>
      <c r="Z1125" s="18">
        <v>0.0</v>
      </c>
      <c r="AA1125" s="18">
        <v>0.0</v>
      </c>
      <c r="AB1125" s="18">
        <v>0.0</v>
      </c>
      <c r="AC1125" s="18">
        <v>0.0</v>
      </c>
      <c r="AD1125" s="18">
        <v>0.067816</v>
      </c>
      <c r="AE1125" s="18">
        <v>0.068966</v>
      </c>
      <c r="AF1125" s="18">
        <v>0.131792</v>
      </c>
      <c r="AG1125" s="18">
        <v>0.0</v>
      </c>
      <c r="AH1125" s="18">
        <v>0.0</v>
      </c>
      <c r="AI1125" s="18">
        <v>0.068966</v>
      </c>
      <c r="AJ1125" s="18">
        <v>0.073648</v>
      </c>
      <c r="AK1125" s="18">
        <v>0.0</v>
      </c>
      <c r="AL1125" s="19" t="s">
        <v>58</v>
      </c>
      <c r="AM1125" s="19"/>
      <c r="AN1125" s="19"/>
      <c r="AO1125" s="19"/>
      <c r="AP1125" s="19"/>
      <c r="AQ1125" s="19"/>
    </row>
    <row r="1126" hidden="1">
      <c r="A1126" s="22" t="s">
        <v>1760</v>
      </c>
      <c r="B1126" s="22" t="s">
        <v>1764</v>
      </c>
      <c r="C1126" s="22" t="s">
        <v>1756</v>
      </c>
      <c r="D1126" s="22" t="s">
        <v>1763</v>
      </c>
      <c r="E1126" s="22" t="s">
        <v>62</v>
      </c>
      <c r="F1126" s="18">
        <v>3.0</v>
      </c>
      <c r="G1126" s="18">
        <v>3.0</v>
      </c>
      <c r="H1126" s="18">
        <v>334.0</v>
      </c>
      <c r="I1126" s="18">
        <v>334.0</v>
      </c>
      <c r="J1126" s="18">
        <v>0.0</v>
      </c>
      <c r="K1126" s="18">
        <v>0.0</v>
      </c>
      <c r="L1126" s="18">
        <v>0.0</v>
      </c>
      <c r="M1126" s="18">
        <v>0.0</v>
      </c>
      <c r="N1126" s="18">
        <v>0.0</v>
      </c>
      <c r="O1126" s="18">
        <v>0.0</v>
      </c>
      <c r="P1126" s="18">
        <v>0.0</v>
      </c>
      <c r="Q1126" s="18">
        <v>0.0</v>
      </c>
      <c r="R1126" s="18">
        <v>0.0</v>
      </c>
      <c r="S1126" s="18">
        <v>0.0</v>
      </c>
      <c r="T1126" s="18">
        <v>0.0</v>
      </c>
      <c r="U1126" s="18">
        <v>0.0</v>
      </c>
      <c r="V1126" s="18">
        <v>0.0</v>
      </c>
      <c r="W1126" s="18">
        <v>0.0</v>
      </c>
      <c r="X1126" s="18">
        <v>0.0</v>
      </c>
      <c r="Y1126" s="18">
        <v>0.0</v>
      </c>
      <c r="Z1126" s="18">
        <v>0.0</v>
      </c>
      <c r="AA1126" s="18">
        <v>0.0</v>
      </c>
      <c r="AB1126" s="18">
        <v>0.0</v>
      </c>
      <c r="AC1126" s="18">
        <v>0.0</v>
      </c>
      <c r="AD1126" s="18">
        <v>0.0</v>
      </c>
      <c r="AE1126" s="18">
        <v>0.0</v>
      </c>
      <c r="AF1126" s="18">
        <v>0.0</v>
      </c>
      <c r="AG1126" s="18">
        <v>0.0</v>
      </c>
      <c r="AH1126" s="18">
        <v>0.0</v>
      </c>
      <c r="AI1126" s="18">
        <v>0.068966</v>
      </c>
      <c r="AJ1126" s="18">
        <v>0.073648</v>
      </c>
      <c r="AK1126" s="18">
        <v>0.0</v>
      </c>
      <c r="AL1126" s="19" t="s">
        <v>58</v>
      </c>
      <c r="AM1126" s="19"/>
      <c r="AN1126" s="19"/>
      <c r="AO1126" s="19"/>
      <c r="AP1126" s="19"/>
      <c r="AQ1126" s="19"/>
    </row>
    <row r="1127" hidden="1">
      <c r="A1127" s="22" t="s">
        <v>293</v>
      </c>
      <c r="B1127" s="22" t="s">
        <v>347</v>
      </c>
      <c r="C1127" s="22" t="s">
        <v>288</v>
      </c>
      <c r="D1127" s="22" t="s">
        <v>348</v>
      </c>
      <c r="E1127" s="22" t="s">
        <v>88</v>
      </c>
      <c r="F1127" s="18">
        <v>7.0</v>
      </c>
      <c r="G1127" s="18">
        <v>0.0</v>
      </c>
      <c r="H1127" s="18">
        <v>6951.0</v>
      </c>
      <c r="I1127" s="18">
        <v>0.0</v>
      </c>
      <c r="J1127" s="18">
        <v>262.0193</v>
      </c>
      <c r="K1127" s="18">
        <v>264.1301</v>
      </c>
      <c r="L1127" s="18">
        <v>254.4303</v>
      </c>
      <c r="M1127" s="18">
        <v>117.4586</v>
      </c>
      <c r="N1127" s="18">
        <v>0.4447</v>
      </c>
      <c r="O1127" s="18">
        <v>30.71525</v>
      </c>
      <c r="P1127" s="18">
        <v>33.98577</v>
      </c>
      <c r="Q1127" s="18">
        <v>33.98577</v>
      </c>
      <c r="R1127" s="18">
        <v>34.00001</v>
      </c>
      <c r="S1127" s="18">
        <v>47.97047</v>
      </c>
      <c r="T1127" s="18">
        <v>30.71525</v>
      </c>
      <c r="U1127" s="18">
        <v>33.98577</v>
      </c>
      <c r="V1127" s="18">
        <v>33.98577</v>
      </c>
      <c r="W1127" s="18">
        <v>34.00001</v>
      </c>
      <c r="X1127" s="18">
        <v>47.97047</v>
      </c>
      <c r="Y1127" s="18">
        <v>52.82602</v>
      </c>
      <c r="Z1127" s="18">
        <v>4.426873</v>
      </c>
      <c r="AA1127" s="18">
        <v>11.74251</v>
      </c>
      <c r="AB1127" s="18">
        <v>24.2798</v>
      </c>
      <c r="AC1127" s="18">
        <v>13.32017</v>
      </c>
      <c r="AD1127" s="18">
        <v>35.18314</v>
      </c>
      <c r="AE1127" s="18">
        <v>40.01483</v>
      </c>
      <c r="AF1127" s="18">
        <v>42.10107</v>
      </c>
      <c r="AG1127" s="18">
        <v>31.10125</v>
      </c>
      <c r="AH1127" s="18">
        <v>6.338031</v>
      </c>
      <c r="AI1127" s="18">
        <v>16.69185</v>
      </c>
      <c r="AJ1127" s="18">
        <v>24.73162</v>
      </c>
      <c r="AK1127" s="18">
        <v>11.38793</v>
      </c>
      <c r="AL1127" s="19" t="s">
        <v>58</v>
      </c>
      <c r="AM1127" s="19"/>
      <c r="AN1127" s="19"/>
      <c r="AO1127" s="19"/>
      <c r="AP1127" s="19"/>
      <c r="AQ1127" s="19"/>
    </row>
    <row r="1128" hidden="1">
      <c r="A1128" s="22" t="s">
        <v>296</v>
      </c>
      <c r="B1128" s="22" t="s">
        <v>349</v>
      </c>
      <c r="C1128" s="22" t="s">
        <v>288</v>
      </c>
      <c r="D1128" s="22" t="s">
        <v>348</v>
      </c>
      <c r="E1128" s="17">
        <v>46310.0</v>
      </c>
      <c r="F1128" s="18">
        <v>14.0</v>
      </c>
      <c r="G1128" s="18">
        <v>0.0</v>
      </c>
      <c r="H1128" s="18">
        <v>8797.0</v>
      </c>
      <c r="I1128" s="18">
        <v>0.0</v>
      </c>
      <c r="J1128" s="18">
        <v>154.8425</v>
      </c>
      <c r="K1128" s="18">
        <v>159.8421</v>
      </c>
      <c r="L1128" s="18">
        <v>160.0398</v>
      </c>
      <c r="M1128" s="18">
        <v>111.4399</v>
      </c>
      <c r="N1128" s="18">
        <v>0.697188</v>
      </c>
      <c r="O1128" s="18">
        <v>3.810994</v>
      </c>
      <c r="P1128" s="18">
        <v>3.917985</v>
      </c>
      <c r="Q1128" s="18">
        <v>4.211268</v>
      </c>
      <c r="R1128" s="18">
        <v>6.422403</v>
      </c>
      <c r="S1128" s="18">
        <v>11.74251</v>
      </c>
      <c r="T1128" s="18">
        <v>3.810994</v>
      </c>
      <c r="U1128" s="18">
        <v>3.917985</v>
      </c>
      <c r="V1128" s="18">
        <v>4.211268</v>
      </c>
      <c r="W1128" s="18">
        <v>6.422403</v>
      </c>
      <c r="X1128" s="18">
        <v>11.74251</v>
      </c>
      <c r="Y1128" s="18">
        <v>13.32017</v>
      </c>
      <c r="Z1128" s="18">
        <v>4.426873</v>
      </c>
      <c r="AA1128" s="18">
        <v>11.74251</v>
      </c>
      <c r="AB1128" s="18">
        <v>24.2798</v>
      </c>
      <c r="AC1128" s="18">
        <v>13.32017</v>
      </c>
      <c r="AD1128" s="18">
        <v>11.51921</v>
      </c>
      <c r="AE1128" s="18">
        <v>14.14832</v>
      </c>
      <c r="AF1128" s="18">
        <v>30.43304</v>
      </c>
      <c r="AG1128" s="18">
        <v>13.32017</v>
      </c>
      <c r="AH1128" s="18">
        <v>6.338031</v>
      </c>
      <c r="AI1128" s="18">
        <v>16.69185</v>
      </c>
      <c r="AJ1128" s="18">
        <v>24.73162</v>
      </c>
      <c r="AK1128" s="18">
        <v>11.38793</v>
      </c>
      <c r="AL1128" s="19" t="s">
        <v>58</v>
      </c>
      <c r="AM1128" s="19"/>
      <c r="AN1128" s="19"/>
      <c r="AO1128" s="19"/>
      <c r="AP1128" s="19"/>
      <c r="AQ1128" s="19"/>
    </row>
    <row r="1129" hidden="1">
      <c r="A1129" s="22" t="s">
        <v>298</v>
      </c>
      <c r="B1129" s="22" t="s">
        <v>350</v>
      </c>
      <c r="C1129" s="22" t="s">
        <v>288</v>
      </c>
      <c r="D1129" s="22" t="s">
        <v>348</v>
      </c>
      <c r="E1129" s="22" t="s">
        <v>72</v>
      </c>
      <c r="F1129" s="18">
        <v>6.0</v>
      </c>
      <c r="G1129" s="18">
        <v>0.0</v>
      </c>
      <c r="H1129" s="18">
        <v>1447.0</v>
      </c>
      <c r="I1129" s="18">
        <v>0.0</v>
      </c>
      <c r="J1129" s="18">
        <v>15.31732</v>
      </c>
      <c r="K1129" s="18">
        <v>16.53851</v>
      </c>
      <c r="L1129" s="18">
        <v>14.64734</v>
      </c>
      <c r="M1129" s="18">
        <v>5.652383</v>
      </c>
      <c r="N1129" s="18">
        <v>0.341771</v>
      </c>
      <c r="O1129" s="18">
        <v>2.688243</v>
      </c>
      <c r="P1129" s="18">
        <v>2.688243</v>
      </c>
      <c r="Q1129" s="18">
        <v>4.040981</v>
      </c>
      <c r="R1129" s="18">
        <v>4.156903</v>
      </c>
      <c r="S1129" s="18">
        <v>4.156903</v>
      </c>
      <c r="T1129" s="18">
        <v>2.688243</v>
      </c>
      <c r="U1129" s="18">
        <v>2.688243</v>
      </c>
      <c r="V1129" s="18">
        <v>4.040981</v>
      </c>
      <c r="W1129" s="18">
        <v>4.156903</v>
      </c>
      <c r="X1129" s="18">
        <v>4.156903</v>
      </c>
      <c r="Y1129" s="18">
        <v>4.134627</v>
      </c>
      <c r="Z1129" s="18">
        <v>4.426873</v>
      </c>
      <c r="AA1129" s="18">
        <v>11.74251</v>
      </c>
      <c r="AB1129" s="18">
        <v>24.2798</v>
      </c>
      <c r="AC1129" s="18">
        <v>13.32017</v>
      </c>
      <c r="AD1129" s="18">
        <v>6.474776</v>
      </c>
      <c r="AE1129" s="18">
        <v>7.661804</v>
      </c>
      <c r="AF1129" s="18">
        <v>25.29234</v>
      </c>
      <c r="AG1129" s="18">
        <v>11.38793</v>
      </c>
      <c r="AH1129" s="18">
        <v>6.338031</v>
      </c>
      <c r="AI1129" s="18">
        <v>16.69185</v>
      </c>
      <c r="AJ1129" s="18">
        <v>24.73162</v>
      </c>
      <c r="AK1129" s="18">
        <v>11.38793</v>
      </c>
      <c r="AL1129" s="19" t="s">
        <v>58</v>
      </c>
      <c r="AM1129" s="19"/>
      <c r="AN1129" s="19"/>
      <c r="AO1129" s="19"/>
      <c r="AP1129" s="19"/>
      <c r="AQ1129" s="19"/>
    </row>
    <row r="1130" hidden="1">
      <c r="A1130" s="22" t="s">
        <v>300</v>
      </c>
      <c r="B1130" s="22" t="s">
        <v>351</v>
      </c>
      <c r="C1130" s="22" t="s">
        <v>288</v>
      </c>
      <c r="D1130" s="22" t="s">
        <v>348</v>
      </c>
      <c r="E1130" s="22" t="s">
        <v>75</v>
      </c>
      <c r="F1130" s="18">
        <v>6.0</v>
      </c>
      <c r="G1130" s="18">
        <v>0.0</v>
      </c>
      <c r="H1130" s="18">
        <v>1358.0</v>
      </c>
      <c r="I1130" s="18">
        <v>0.0</v>
      </c>
      <c r="J1130" s="18">
        <v>17.23116</v>
      </c>
      <c r="K1130" s="18">
        <v>17.78574</v>
      </c>
      <c r="L1130" s="18">
        <v>15.37866</v>
      </c>
      <c r="M1130" s="18">
        <v>8.179769</v>
      </c>
      <c r="N1130" s="18">
        <v>0.459906</v>
      </c>
      <c r="O1130" s="18">
        <v>1.614368</v>
      </c>
      <c r="P1130" s="18">
        <v>2.099302</v>
      </c>
      <c r="Q1130" s="18">
        <v>2.099302</v>
      </c>
      <c r="R1130" s="18">
        <v>2.874552</v>
      </c>
      <c r="S1130" s="18">
        <v>3.017753</v>
      </c>
      <c r="T1130" s="18">
        <v>1.614368</v>
      </c>
      <c r="U1130" s="18">
        <v>2.099302</v>
      </c>
      <c r="V1130" s="18">
        <v>2.099302</v>
      </c>
      <c r="W1130" s="18">
        <v>2.874552</v>
      </c>
      <c r="X1130" s="18">
        <v>3.017753</v>
      </c>
      <c r="Y1130" s="18">
        <v>3.557149</v>
      </c>
      <c r="Z1130" s="18">
        <v>4.426873</v>
      </c>
      <c r="AA1130" s="18">
        <v>11.74251</v>
      </c>
      <c r="AB1130" s="18">
        <v>24.2798</v>
      </c>
      <c r="AC1130" s="18">
        <v>13.32017</v>
      </c>
      <c r="AD1130" s="18">
        <v>6.309579</v>
      </c>
      <c r="AE1130" s="18">
        <v>6.626247</v>
      </c>
      <c r="AF1130" s="18">
        <v>7.642259</v>
      </c>
      <c r="AG1130" s="18">
        <v>6.085794</v>
      </c>
      <c r="AH1130" s="18">
        <v>6.338031</v>
      </c>
      <c r="AI1130" s="18">
        <v>16.69185</v>
      </c>
      <c r="AJ1130" s="18">
        <v>24.73162</v>
      </c>
      <c r="AK1130" s="18">
        <v>11.38793</v>
      </c>
      <c r="AL1130" s="19" t="s">
        <v>58</v>
      </c>
      <c r="AM1130" s="19"/>
      <c r="AN1130" s="19"/>
      <c r="AO1130" s="19"/>
      <c r="AP1130" s="19"/>
      <c r="AQ1130" s="19"/>
    </row>
    <row r="1131" hidden="1">
      <c r="A1131" s="22" t="s">
        <v>286</v>
      </c>
      <c r="B1131" s="22" t="s">
        <v>352</v>
      </c>
      <c r="C1131" s="22" t="s">
        <v>288</v>
      </c>
      <c r="D1131" s="22" t="s">
        <v>348</v>
      </c>
      <c r="E1131" s="22" t="s">
        <v>60</v>
      </c>
      <c r="F1131" s="18">
        <v>20.0</v>
      </c>
      <c r="G1131" s="18">
        <v>2.0</v>
      </c>
      <c r="H1131" s="18">
        <v>33367.0</v>
      </c>
      <c r="I1131" s="18">
        <v>5.0</v>
      </c>
      <c r="J1131" s="18">
        <v>424.652</v>
      </c>
      <c r="K1131" s="18">
        <v>408.6817</v>
      </c>
      <c r="L1131" s="18">
        <v>383.9308</v>
      </c>
      <c r="M1131" s="18">
        <v>339.4209</v>
      </c>
      <c r="N1131" s="18">
        <v>0.830526</v>
      </c>
      <c r="O1131" s="18">
        <v>0.0</v>
      </c>
      <c r="P1131" s="18">
        <v>1.495406</v>
      </c>
      <c r="Q1131" s="18">
        <v>3.10137</v>
      </c>
      <c r="R1131" s="18">
        <v>11.4083</v>
      </c>
      <c r="S1131" s="18">
        <v>29.62004</v>
      </c>
      <c r="T1131" s="18">
        <v>1.495406</v>
      </c>
      <c r="U1131" s="18">
        <v>3.10137</v>
      </c>
      <c r="V1131" s="18">
        <v>8.730558</v>
      </c>
      <c r="W1131" s="18">
        <v>14.90507</v>
      </c>
      <c r="X1131" s="18">
        <v>29.62004</v>
      </c>
      <c r="Y1131" s="18">
        <v>45.40908</v>
      </c>
      <c r="Z1131" s="18">
        <v>4.426873</v>
      </c>
      <c r="AA1131" s="18">
        <v>11.74251</v>
      </c>
      <c r="AB1131" s="18">
        <v>24.2798</v>
      </c>
      <c r="AC1131" s="18">
        <v>13.32017</v>
      </c>
      <c r="AD1131" s="18">
        <v>5.961669</v>
      </c>
      <c r="AE1131" s="18">
        <v>6.038751</v>
      </c>
      <c r="AF1131" s="18">
        <v>13.14963</v>
      </c>
      <c r="AG1131" s="18">
        <v>8.726528</v>
      </c>
      <c r="AH1131" s="18">
        <v>6.338031</v>
      </c>
      <c r="AI1131" s="18">
        <v>16.69185</v>
      </c>
      <c r="AJ1131" s="18">
        <v>24.73162</v>
      </c>
      <c r="AK1131" s="18">
        <v>11.38793</v>
      </c>
      <c r="AL1131" s="19" t="s">
        <v>58</v>
      </c>
      <c r="AM1131" s="19"/>
      <c r="AN1131" s="19"/>
      <c r="AO1131" s="19"/>
      <c r="AP1131" s="19"/>
      <c r="AQ1131" s="19"/>
    </row>
    <row r="1132" hidden="1">
      <c r="A1132" s="22" t="s">
        <v>303</v>
      </c>
      <c r="B1132" s="22" t="s">
        <v>353</v>
      </c>
      <c r="C1132" s="22" t="s">
        <v>288</v>
      </c>
      <c r="D1132" s="22" t="s">
        <v>348</v>
      </c>
      <c r="E1132" s="20">
        <v>46300.0</v>
      </c>
      <c r="F1132" s="18">
        <v>22.0</v>
      </c>
      <c r="G1132" s="18">
        <v>0.0</v>
      </c>
      <c r="H1132" s="18">
        <v>25881.0</v>
      </c>
      <c r="I1132" s="18">
        <v>0.0</v>
      </c>
      <c r="J1132" s="18">
        <v>1111.283</v>
      </c>
      <c r="K1132" s="18">
        <v>1026.846</v>
      </c>
      <c r="L1132" s="18">
        <v>958.6312</v>
      </c>
      <c r="M1132" s="18">
        <v>611.9848</v>
      </c>
      <c r="N1132" s="18">
        <v>0.595985</v>
      </c>
      <c r="O1132" s="18">
        <v>4.426873</v>
      </c>
      <c r="P1132" s="18">
        <v>6.443967</v>
      </c>
      <c r="Q1132" s="18">
        <v>7.871561</v>
      </c>
      <c r="R1132" s="18">
        <v>30.14317</v>
      </c>
      <c r="S1132" s="18">
        <v>62.18144</v>
      </c>
      <c r="T1132" s="18">
        <v>5.627381</v>
      </c>
      <c r="U1132" s="18">
        <v>7.631004</v>
      </c>
      <c r="V1132" s="18">
        <v>21.84121</v>
      </c>
      <c r="W1132" s="18">
        <v>35.73053</v>
      </c>
      <c r="X1132" s="18">
        <v>67.05362</v>
      </c>
      <c r="Y1132" s="18">
        <v>48.89744</v>
      </c>
      <c r="Z1132" s="18">
        <v>4.426873</v>
      </c>
      <c r="AA1132" s="18">
        <v>11.74251</v>
      </c>
      <c r="AB1132" s="18">
        <v>24.2798</v>
      </c>
      <c r="AC1132" s="18">
        <v>13.32017</v>
      </c>
      <c r="AD1132" s="18">
        <v>18.06777</v>
      </c>
      <c r="AE1132" s="18">
        <v>27.4812</v>
      </c>
      <c r="AF1132" s="18">
        <v>45.62232</v>
      </c>
      <c r="AG1132" s="18">
        <v>19.75849</v>
      </c>
      <c r="AH1132" s="18">
        <v>6.338031</v>
      </c>
      <c r="AI1132" s="18">
        <v>16.69185</v>
      </c>
      <c r="AJ1132" s="18">
        <v>24.73162</v>
      </c>
      <c r="AK1132" s="18">
        <v>11.38793</v>
      </c>
      <c r="AL1132" s="19" t="s">
        <v>58</v>
      </c>
      <c r="AM1132" s="19"/>
      <c r="AN1132" s="19"/>
      <c r="AO1132" s="19"/>
      <c r="AP1132" s="19"/>
      <c r="AQ1132" s="19"/>
    </row>
    <row r="1133" hidden="1">
      <c r="A1133" s="22" t="s">
        <v>290</v>
      </c>
      <c r="B1133" s="22" t="s">
        <v>354</v>
      </c>
      <c r="C1133" s="22" t="s">
        <v>288</v>
      </c>
      <c r="D1133" s="22" t="s">
        <v>348</v>
      </c>
      <c r="E1133" s="22" t="s">
        <v>62</v>
      </c>
      <c r="F1133" s="18">
        <v>6.0</v>
      </c>
      <c r="G1133" s="18">
        <v>6.0</v>
      </c>
      <c r="H1133" s="18">
        <v>170.0</v>
      </c>
      <c r="I1133" s="18">
        <v>170.0</v>
      </c>
      <c r="J1133" s="18">
        <v>0.0</v>
      </c>
      <c r="K1133" s="18">
        <v>0.0</v>
      </c>
      <c r="L1133" s="18">
        <v>0.0</v>
      </c>
      <c r="M1133" s="18">
        <v>0.0</v>
      </c>
      <c r="N1133" s="18">
        <v>0.0</v>
      </c>
      <c r="O1133" s="18">
        <v>0.0</v>
      </c>
      <c r="P1133" s="18">
        <v>0.0</v>
      </c>
      <c r="Q1133" s="18">
        <v>0.0</v>
      </c>
      <c r="R1133" s="18">
        <v>0.0</v>
      </c>
      <c r="S1133" s="18">
        <v>0.0</v>
      </c>
      <c r="T1133" s="18">
        <v>0.0</v>
      </c>
      <c r="U1133" s="18">
        <v>0.0</v>
      </c>
      <c r="V1133" s="18">
        <v>0.0</v>
      </c>
      <c r="W1133" s="18">
        <v>0.0</v>
      </c>
      <c r="X1133" s="18">
        <v>0.0</v>
      </c>
      <c r="Y1133" s="18">
        <v>0.0</v>
      </c>
      <c r="Z1133" s="18">
        <v>4.426873</v>
      </c>
      <c r="AA1133" s="18">
        <v>11.74251</v>
      </c>
      <c r="AB1133" s="18">
        <v>24.2798</v>
      </c>
      <c r="AC1133" s="18">
        <v>13.32017</v>
      </c>
      <c r="AD1133" s="18">
        <v>0.0</v>
      </c>
      <c r="AE1133" s="18">
        <v>0.0</v>
      </c>
      <c r="AF1133" s="18">
        <v>0.0</v>
      </c>
      <c r="AG1133" s="18">
        <v>0.0</v>
      </c>
      <c r="AH1133" s="18">
        <v>6.338031</v>
      </c>
      <c r="AI1133" s="18">
        <v>16.69185</v>
      </c>
      <c r="AJ1133" s="18">
        <v>24.73162</v>
      </c>
      <c r="AK1133" s="18">
        <v>11.38793</v>
      </c>
      <c r="AL1133" s="19" t="s">
        <v>58</v>
      </c>
      <c r="AM1133" s="19"/>
      <c r="AN1133" s="19"/>
      <c r="AO1133" s="19"/>
      <c r="AP1133" s="19"/>
      <c r="AQ1133" s="19"/>
    </row>
    <row r="1134" hidden="1">
      <c r="A1134" s="22" t="s">
        <v>1765</v>
      </c>
      <c r="B1134" s="22" t="s">
        <v>1766</v>
      </c>
      <c r="C1134" s="22" t="s">
        <v>1756</v>
      </c>
      <c r="D1134" s="22" t="s">
        <v>1767</v>
      </c>
      <c r="E1134" s="22" t="s">
        <v>72</v>
      </c>
      <c r="F1134" s="18">
        <v>2.0</v>
      </c>
      <c r="G1134" s="18">
        <v>0.0</v>
      </c>
      <c r="H1134" s="18">
        <v>255.0</v>
      </c>
      <c r="I1134" s="18">
        <v>0.0</v>
      </c>
      <c r="J1134" s="18">
        <v>0.0</v>
      </c>
      <c r="K1134" s="18">
        <v>0.0</v>
      </c>
      <c r="L1134" s="18">
        <v>0.0</v>
      </c>
      <c r="M1134" s="18">
        <v>0.0</v>
      </c>
      <c r="N1134" s="18">
        <v>0.0</v>
      </c>
      <c r="O1134" s="18">
        <v>0.0</v>
      </c>
      <c r="P1134" s="18">
        <v>0.0</v>
      </c>
      <c r="Q1134" s="18">
        <v>0.0</v>
      </c>
      <c r="R1134" s="18">
        <v>0.0</v>
      </c>
      <c r="S1134" s="18">
        <v>0.0</v>
      </c>
      <c r="T1134" s="18">
        <v>0.0</v>
      </c>
      <c r="U1134" s="18">
        <v>0.0</v>
      </c>
      <c r="V1134" s="18">
        <v>0.0</v>
      </c>
      <c r="W1134" s="18">
        <v>0.0</v>
      </c>
      <c r="X1134" s="18">
        <v>0.0</v>
      </c>
      <c r="Y1134" s="18">
        <v>0.0</v>
      </c>
      <c r="Z1134" s="18">
        <v>0.0</v>
      </c>
      <c r="AA1134" s="18">
        <v>0.0</v>
      </c>
      <c r="AB1134" s="18">
        <v>0.0</v>
      </c>
      <c r="AC1134" s="18">
        <v>0.0</v>
      </c>
      <c r="AD1134" s="18">
        <v>0.0</v>
      </c>
      <c r="AE1134" s="18">
        <v>0.0</v>
      </c>
      <c r="AF1134" s="18">
        <v>0.0</v>
      </c>
      <c r="AG1134" s="18">
        <v>0.0</v>
      </c>
      <c r="AH1134" s="18">
        <v>0.0</v>
      </c>
      <c r="AI1134" s="18">
        <v>0.068966</v>
      </c>
      <c r="AJ1134" s="18">
        <v>0.073648</v>
      </c>
      <c r="AK1134" s="18">
        <v>0.0</v>
      </c>
      <c r="AL1134" s="19" t="s">
        <v>58</v>
      </c>
      <c r="AM1134" s="19"/>
      <c r="AN1134" s="19"/>
      <c r="AO1134" s="19"/>
      <c r="AP1134" s="19"/>
      <c r="AQ1134" s="19"/>
    </row>
    <row r="1135" hidden="1">
      <c r="A1135" s="22" t="s">
        <v>1754</v>
      </c>
      <c r="B1135" s="22" t="s">
        <v>1768</v>
      </c>
      <c r="C1135" s="22" t="s">
        <v>1756</v>
      </c>
      <c r="D1135" s="22" t="s">
        <v>1767</v>
      </c>
      <c r="E1135" s="22" t="s">
        <v>75</v>
      </c>
      <c r="F1135" s="18">
        <v>4.0</v>
      </c>
      <c r="G1135" s="18">
        <v>1.0</v>
      </c>
      <c r="H1135" s="18">
        <v>86.0</v>
      </c>
      <c r="I1135" s="18">
        <v>2.0</v>
      </c>
      <c r="J1135" s="18">
        <v>0.0</v>
      </c>
      <c r="K1135" s="18">
        <v>0.0</v>
      </c>
      <c r="L1135" s="18">
        <v>0.0</v>
      </c>
      <c r="M1135" s="18">
        <v>0.0</v>
      </c>
      <c r="N1135" s="18">
        <v>0.0</v>
      </c>
      <c r="O1135" s="18">
        <v>0.0</v>
      </c>
      <c r="P1135" s="18">
        <v>0.0</v>
      </c>
      <c r="Q1135" s="18">
        <v>0.0</v>
      </c>
      <c r="R1135" s="18">
        <v>0.0</v>
      </c>
      <c r="S1135" s="18">
        <v>0.0</v>
      </c>
      <c r="T1135" s="18">
        <v>0.0</v>
      </c>
      <c r="U1135" s="18">
        <v>0.0</v>
      </c>
      <c r="V1135" s="18">
        <v>0.0</v>
      </c>
      <c r="W1135" s="18">
        <v>0.0</v>
      </c>
      <c r="X1135" s="18">
        <v>0.0</v>
      </c>
      <c r="Y1135" s="18">
        <v>0.0</v>
      </c>
      <c r="Z1135" s="18">
        <v>0.0</v>
      </c>
      <c r="AA1135" s="18">
        <v>0.0</v>
      </c>
      <c r="AB1135" s="18">
        <v>0.0</v>
      </c>
      <c r="AC1135" s="18">
        <v>0.0</v>
      </c>
      <c r="AD1135" s="18">
        <v>0.0</v>
      </c>
      <c r="AE1135" s="18">
        <v>0.0</v>
      </c>
      <c r="AF1135" s="18">
        <v>0.0</v>
      </c>
      <c r="AG1135" s="18">
        <v>0.0</v>
      </c>
      <c r="AH1135" s="18">
        <v>0.0</v>
      </c>
      <c r="AI1135" s="18">
        <v>0.068966</v>
      </c>
      <c r="AJ1135" s="18">
        <v>0.073648</v>
      </c>
      <c r="AK1135" s="18">
        <v>0.0</v>
      </c>
      <c r="AL1135" s="19" t="s">
        <v>58</v>
      </c>
      <c r="AM1135" s="19"/>
      <c r="AN1135" s="19"/>
      <c r="AO1135" s="19"/>
      <c r="AP1135" s="19"/>
      <c r="AQ1135" s="19"/>
    </row>
    <row r="1136" hidden="1">
      <c r="A1136" s="22" t="s">
        <v>1758</v>
      </c>
      <c r="B1136" s="22" t="s">
        <v>1769</v>
      </c>
      <c r="C1136" s="22" t="s">
        <v>1756</v>
      </c>
      <c r="D1136" s="22" t="s">
        <v>1767</v>
      </c>
      <c r="E1136" s="22" t="s">
        <v>60</v>
      </c>
      <c r="F1136" s="18">
        <v>13.0</v>
      </c>
      <c r="G1136" s="18">
        <v>5.0</v>
      </c>
      <c r="H1136" s="18">
        <v>950.0</v>
      </c>
      <c r="I1136" s="18">
        <v>44.0</v>
      </c>
      <c r="J1136" s="18">
        <v>0.0</v>
      </c>
      <c r="K1136" s="18">
        <v>0.0</v>
      </c>
      <c r="L1136" s="18">
        <v>0.0</v>
      </c>
      <c r="M1136" s="18">
        <v>0.0</v>
      </c>
      <c r="N1136" s="18">
        <v>0.0</v>
      </c>
      <c r="O1136" s="18">
        <v>0.0</v>
      </c>
      <c r="P1136" s="18">
        <v>0.0</v>
      </c>
      <c r="Q1136" s="18">
        <v>0.0</v>
      </c>
      <c r="R1136" s="18">
        <v>0.0</v>
      </c>
      <c r="S1136" s="18">
        <v>0.0</v>
      </c>
      <c r="T1136" s="18">
        <v>0.0</v>
      </c>
      <c r="U1136" s="18">
        <v>0.0</v>
      </c>
      <c r="V1136" s="18">
        <v>0.0</v>
      </c>
      <c r="W1136" s="18">
        <v>0.0</v>
      </c>
      <c r="X1136" s="18">
        <v>0.0</v>
      </c>
      <c r="Y1136" s="18">
        <v>0.0</v>
      </c>
      <c r="Z1136" s="18">
        <v>0.0</v>
      </c>
      <c r="AA1136" s="18">
        <v>0.0</v>
      </c>
      <c r="AB1136" s="18">
        <v>0.0</v>
      </c>
      <c r="AC1136" s="18">
        <v>0.0</v>
      </c>
      <c r="AD1136" s="18">
        <v>0.067816</v>
      </c>
      <c r="AE1136" s="18">
        <v>0.068966</v>
      </c>
      <c r="AF1136" s="18">
        <v>0.131792</v>
      </c>
      <c r="AG1136" s="18">
        <v>0.0</v>
      </c>
      <c r="AH1136" s="18">
        <v>0.0</v>
      </c>
      <c r="AI1136" s="18">
        <v>0.068966</v>
      </c>
      <c r="AJ1136" s="18">
        <v>0.073648</v>
      </c>
      <c r="AK1136" s="18">
        <v>0.0</v>
      </c>
      <c r="AL1136" s="19" t="s">
        <v>58</v>
      </c>
      <c r="AM1136" s="19"/>
      <c r="AN1136" s="19"/>
      <c r="AO1136" s="19"/>
      <c r="AP1136" s="19"/>
      <c r="AQ1136" s="19"/>
    </row>
    <row r="1137" hidden="1">
      <c r="A1137" s="22" t="s">
        <v>1760</v>
      </c>
      <c r="B1137" s="22" t="s">
        <v>1770</v>
      </c>
      <c r="C1137" s="22" t="s">
        <v>1756</v>
      </c>
      <c r="D1137" s="22" t="s">
        <v>1767</v>
      </c>
      <c r="E1137" s="22" t="s">
        <v>62</v>
      </c>
      <c r="F1137" s="18">
        <v>3.0</v>
      </c>
      <c r="G1137" s="18">
        <v>3.0</v>
      </c>
      <c r="H1137" s="18">
        <v>170.0</v>
      </c>
      <c r="I1137" s="18">
        <v>170.0</v>
      </c>
      <c r="J1137" s="18">
        <v>0.0</v>
      </c>
      <c r="K1137" s="18">
        <v>0.0</v>
      </c>
      <c r="L1137" s="18">
        <v>0.0</v>
      </c>
      <c r="M1137" s="18">
        <v>0.0</v>
      </c>
      <c r="N1137" s="18">
        <v>0.0</v>
      </c>
      <c r="O1137" s="18">
        <v>0.0</v>
      </c>
      <c r="P1137" s="18">
        <v>0.0</v>
      </c>
      <c r="Q1137" s="18">
        <v>0.0</v>
      </c>
      <c r="R1137" s="18">
        <v>0.0</v>
      </c>
      <c r="S1137" s="18">
        <v>0.0</v>
      </c>
      <c r="T1137" s="18">
        <v>0.0</v>
      </c>
      <c r="U1137" s="18">
        <v>0.0</v>
      </c>
      <c r="V1137" s="18">
        <v>0.0</v>
      </c>
      <c r="W1137" s="18">
        <v>0.0</v>
      </c>
      <c r="X1137" s="18">
        <v>0.0</v>
      </c>
      <c r="Y1137" s="18">
        <v>0.0</v>
      </c>
      <c r="Z1137" s="18">
        <v>0.0</v>
      </c>
      <c r="AA1137" s="18">
        <v>0.0</v>
      </c>
      <c r="AB1137" s="18">
        <v>0.0</v>
      </c>
      <c r="AC1137" s="18">
        <v>0.0</v>
      </c>
      <c r="AD1137" s="18">
        <v>0.0</v>
      </c>
      <c r="AE1137" s="18">
        <v>0.0</v>
      </c>
      <c r="AF1137" s="18">
        <v>0.0</v>
      </c>
      <c r="AG1137" s="18">
        <v>0.0</v>
      </c>
      <c r="AH1137" s="18">
        <v>0.0</v>
      </c>
      <c r="AI1137" s="18">
        <v>0.068966</v>
      </c>
      <c r="AJ1137" s="18">
        <v>0.073648</v>
      </c>
      <c r="AK1137" s="18">
        <v>0.0</v>
      </c>
      <c r="AL1137" s="19" t="s">
        <v>58</v>
      </c>
      <c r="AM1137" s="19"/>
      <c r="AN1137" s="19"/>
      <c r="AO1137" s="19"/>
      <c r="AP1137" s="19"/>
      <c r="AQ1137" s="19"/>
    </row>
    <row r="1138" hidden="1">
      <c r="A1138" s="22" t="s">
        <v>1774</v>
      </c>
      <c r="B1138" s="22" t="s">
        <v>2122</v>
      </c>
      <c r="C1138" s="22" t="s">
        <v>1756</v>
      </c>
      <c r="D1138" s="22" t="s">
        <v>1772</v>
      </c>
      <c r="E1138" s="17">
        <v>46310.0</v>
      </c>
      <c r="F1138" s="18">
        <v>1.0</v>
      </c>
      <c r="G1138" s="18">
        <v>0.0</v>
      </c>
      <c r="H1138" s="18">
        <v>13.0</v>
      </c>
      <c r="I1138" s="18">
        <v>0.0</v>
      </c>
      <c r="J1138" s="18">
        <v>0.0</v>
      </c>
      <c r="K1138" s="18">
        <v>0.0</v>
      </c>
      <c r="L1138" s="18">
        <v>0.0</v>
      </c>
      <c r="M1138" s="18">
        <v>0.0</v>
      </c>
      <c r="N1138" s="18">
        <v>0.0</v>
      </c>
      <c r="O1138" s="18">
        <v>0.0</v>
      </c>
      <c r="P1138" s="18">
        <v>0.0</v>
      </c>
      <c r="Q1138" s="18">
        <v>0.0</v>
      </c>
      <c r="R1138" s="18">
        <v>0.0</v>
      </c>
      <c r="S1138" s="18">
        <v>0.0</v>
      </c>
      <c r="T1138" s="18">
        <v>0.0</v>
      </c>
      <c r="U1138" s="18">
        <v>0.0</v>
      </c>
      <c r="V1138" s="18">
        <v>0.0</v>
      </c>
      <c r="W1138" s="18">
        <v>0.0</v>
      </c>
      <c r="X1138" s="18">
        <v>0.0</v>
      </c>
      <c r="Y1138" s="18">
        <v>0.0</v>
      </c>
      <c r="Z1138" s="18">
        <v>0.0</v>
      </c>
      <c r="AA1138" s="18">
        <v>0.0</v>
      </c>
      <c r="AB1138" s="18">
        <v>0.0</v>
      </c>
      <c r="AC1138" s="18">
        <v>0.0</v>
      </c>
      <c r="AD1138" s="18">
        <v>0.0</v>
      </c>
      <c r="AE1138" s="18">
        <v>0.0</v>
      </c>
      <c r="AF1138" s="18">
        <v>0.0</v>
      </c>
      <c r="AG1138" s="18">
        <v>0.0</v>
      </c>
      <c r="AH1138" s="18">
        <v>0.0</v>
      </c>
      <c r="AI1138" s="18">
        <v>0.068966</v>
      </c>
      <c r="AJ1138" s="18">
        <v>0.073648</v>
      </c>
      <c r="AK1138" s="18">
        <v>0.0</v>
      </c>
      <c r="AL1138" s="19" t="s">
        <v>58</v>
      </c>
      <c r="AM1138" s="19"/>
      <c r="AN1138" s="19"/>
      <c r="AO1138" s="19"/>
      <c r="AP1138" s="19"/>
      <c r="AQ1138" s="19"/>
    </row>
    <row r="1139" hidden="1">
      <c r="A1139" s="22" t="s">
        <v>1758</v>
      </c>
      <c r="B1139" s="22" t="s">
        <v>1771</v>
      </c>
      <c r="C1139" s="22" t="s">
        <v>1756</v>
      </c>
      <c r="D1139" s="22" t="s">
        <v>1772</v>
      </c>
      <c r="E1139" s="22" t="s">
        <v>60</v>
      </c>
      <c r="F1139" s="18">
        <v>10.0</v>
      </c>
      <c r="G1139" s="18">
        <v>2.0</v>
      </c>
      <c r="H1139" s="18">
        <v>839.0</v>
      </c>
      <c r="I1139" s="18">
        <v>147.0</v>
      </c>
      <c r="J1139" s="18">
        <v>0.0</v>
      </c>
      <c r="K1139" s="18">
        <v>0.0</v>
      </c>
      <c r="L1139" s="18">
        <v>0.0</v>
      </c>
      <c r="M1139" s="18">
        <v>0.0</v>
      </c>
      <c r="N1139" s="18">
        <v>0.0</v>
      </c>
      <c r="O1139" s="18">
        <v>0.0</v>
      </c>
      <c r="P1139" s="18">
        <v>0.0</v>
      </c>
      <c r="Q1139" s="18">
        <v>0.0</v>
      </c>
      <c r="R1139" s="18">
        <v>0.0</v>
      </c>
      <c r="S1139" s="18">
        <v>0.0</v>
      </c>
      <c r="T1139" s="18">
        <v>0.0</v>
      </c>
      <c r="U1139" s="18">
        <v>0.0</v>
      </c>
      <c r="V1139" s="18">
        <v>0.0</v>
      </c>
      <c r="W1139" s="18">
        <v>0.0</v>
      </c>
      <c r="X1139" s="18">
        <v>0.0</v>
      </c>
      <c r="Y1139" s="18">
        <v>0.0</v>
      </c>
      <c r="Z1139" s="18">
        <v>0.0</v>
      </c>
      <c r="AA1139" s="18">
        <v>0.0</v>
      </c>
      <c r="AB1139" s="18">
        <v>0.0</v>
      </c>
      <c r="AC1139" s="18">
        <v>0.0</v>
      </c>
      <c r="AD1139" s="18">
        <v>0.067816</v>
      </c>
      <c r="AE1139" s="18">
        <v>0.068966</v>
      </c>
      <c r="AF1139" s="18">
        <v>0.131792</v>
      </c>
      <c r="AG1139" s="18">
        <v>0.0</v>
      </c>
      <c r="AH1139" s="18">
        <v>0.0</v>
      </c>
      <c r="AI1139" s="18">
        <v>0.068966</v>
      </c>
      <c r="AJ1139" s="18">
        <v>0.073648</v>
      </c>
      <c r="AK1139" s="18">
        <v>0.0</v>
      </c>
      <c r="AL1139" s="19" t="s">
        <v>58</v>
      </c>
      <c r="AM1139" s="19"/>
      <c r="AN1139" s="19"/>
      <c r="AO1139" s="19"/>
      <c r="AP1139" s="19"/>
      <c r="AQ1139" s="19"/>
    </row>
    <row r="1140" hidden="1">
      <c r="A1140" s="22" t="s">
        <v>1760</v>
      </c>
      <c r="B1140" s="22" t="s">
        <v>1773</v>
      </c>
      <c r="C1140" s="22" t="s">
        <v>1756</v>
      </c>
      <c r="D1140" s="22" t="s">
        <v>1772</v>
      </c>
      <c r="E1140" s="22" t="s">
        <v>62</v>
      </c>
      <c r="F1140" s="18">
        <v>1.0</v>
      </c>
      <c r="G1140" s="18">
        <v>1.0</v>
      </c>
      <c r="H1140" s="18">
        <v>189.0</v>
      </c>
      <c r="I1140" s="18">
        <v>189.0</v>
      </c>
      <c r="J1140" s="18">
        <v>0.0</v>
      </c>
      <c r="K1140" s="18">
        <v>0.0</v>
      </c>
      <c r="L1140" s="18">
        <v>0.0</v>
      </c>
      <c r="M1140" s="18">
        <v>0.0</v>
      </c>
      <c r="N1140" s="18">
        <v>0.0</v>
      </c>
      <c r="O1140" s="18">
        <v>0.0</v>
      </c>
      <c r="P1140" s="18">
        <v>0.0</v>
      </c>
      <c r="Q1140" s="18">
        <v>0.0</v>
      </c>
      <c r="R1140" s="18">
        <v>0.0</v>
      </c>
      <c r="S1140" s="18">
        <v>0.0</v>
      </c>
      <c r="T1140" s="18">
        <v>0.0</v>
      </c>
      <c r="U1140" s="18">
        <v>0.0</v>
      </c>
      <c r="V1140" s="18">
        <v>0.0</v>
      </c>
      <c r="W1140" s="18">
        <v>0.0</v>
      </c>
      <c r="X1140" s="18">
        <v>0.0</v>
      </c>
      <c r="Y1140" s="18">
        <v>0.0</v>
      </c>
      <c r="Z1140" s="18">
        <v>0.0</v>
      </c>
      <c r="AA1140" s="18">
        <v>0.0</v>
      </c>
      <c r="AB1140" s="18">
        <v>0.0</v>
      </c>
      <c r="AC1140" s="18">
        <v>0.0</v>
      </c>
      <c r="AD1140" s="18">
        <v>0.0</v>
      </c>
      <c r="AE1140" s="18">
        <v>0.0</v>
      </c>
      <c r="AF1140" s="18">
        <v>0.0</v>
      </c>
      <c r="AG1140" s="18">
        <v>0.0</v>
      </c>
      <c r="AH1140" s="18">
        <v>0.0</v>
      </c>
      <c r="AI1140" s="18">
        <v>0.068966</v>
      </c>
      <c r="AJ1140" s="18">
        <v>0.073648</v>
      </c>
      <c r="AK1140" s="18">
        <v>0.0</v>
      </c>
      <c r="AL1140" s="19" t="s">
        <v>58</v>
      </c>
      <c r="AM1140" s="19"/>
      <c r="AN1140" s="19"/>
      <c r="AO1140" s="19"/>
      <c r="AP1140" s="19"/>
      <c r="AQ1140" s="19"/>
    </row>
    <row r="1141" hidden="1">
      <c r="A1141" s="22" t="s">
        <v>466</v>
      </c>
      <c r="B1141" s="22" t="s">
        <v>522</v>
      </c>
      <c r="C1141" s="22" t="s">
        <v>468</v>
      </c>
      <c r="D1141" s="22" t="s">
        <v>523</v>
      </c>
      <c r="E1141" s="17">
        <v>46310.0</v>
      </c>
      <c r="F1141" s="18">
        <v>9.0</v>
      </c>
      <c r="G1141" s="18">
        <v>1.0</v>
      </c>
      <c r="H1141" s="18">
        <v>53681.0</v>
      </c>
      <c r="I1141" s="18">
        <v>140.0</v>
      </c>
      <c r="J1141" s="18">
        <v>356.625</v>
      </c>
      <c r="K1141" s="18">
        <v>344.1309</v>
      </c>
      <c r="L1141" s="18">
        <v>364.4587</v>
      </c>
      <c r="M1141" s="18">
        <v>221.7102</v>
      </c>
      <c r="N1141" s="18">
        <v>0.644261</v>
      </c>
      <c r="O1141" s="18">
        <v>0.0</v>
      </c>
      <c r="P1141" s="18">
        <v>4.092535</v>
      </c>
      <c r="Q1141" s="18">
        <v>16.37608</v>
      </c>
      <c r="R1141" s="18">
        <v>19.87644</v>
      </c>
      <c r="S1141" s="18">
        <v>33.11174</v>
      </c>
      <c r="T1141" s="18">
        <v>4.092535</v>
      </c>
      <c r="U1141" s="18">
        <v>16.37608</v>
      </c>
      <c r="V1141" s="18">
        <v>18.75976</v>
      </c>
      <c r="W1141" s="18">
        <v>30.20413</v>
      </c>
      <c r="X1141" s="18">
        <v>33.11174</v>
      </c>
      <c r="Y1141" s="18">
        <v>38.23676</v>
      </c>
      <c r="Z1141" s="18">
        <v>1.434483</v>
      </c>
      <c r="AA1141" s="18">
        <v>18.02303</v>
      </c>
      <c r="AB1141" s="18">
        <v>15.22583</v>
      </c>
      <c r="AC1141" s="18">
        <v>7.877225</v>
      </c>
      <c r="AD1141" s="18">
        <v>24.05929</v>
      </c>
      <c r="AE1141" s="18">
        <v>24.1657</v>
      </c>
      <c r="AF1141" s="18">
        <v>41.07952</v>
      </c>
      <c r="AG1141" s="18">
        <v>54.3326</v>
      </c>
      <c r="AH1141" s="18">
        <v>5.72828</v>
      </c>
      <c r="AI1141" s="18">
        <v>20.44722</v>
      </c>
      <c r="AJ1141" s="18">
        <v>19.80036</v>
      </c>
      <c r="AK1141" s="18">
        <v>14.10861</v>
      </c>
      <c r="AL1141" s="19" t="s">
        <v>58</v>
      </c>
      <c r="AM1141" s="19"/>
      <c r="AN1141" s="19"/>
      <c r="AO1141" s="19"/>
      <c r="AP1141" s="19"/>
      <c r="AQ1141" s="19"/>
    </row>
    <row r="1142" hidden="1">
      <c r="A1142" s="22" t="s">
        <v>470</v>
      </c>
      <c r="B1142" s="22" t="s">
        <v>524</v>
      </c>
      <c r="C1142" s="22" t="s">
        <v>468</v>
      </c>
      <c r="D1142" s="22" t="s">
        <v>523</v>
      </c>
      <c r="E1142" s="22" t="s">
        <v>72</v>
      </c>
      <c r="F1142" s="18">
        <v>9.0</v>
      </c>
      <c r="G1142" s="18">
        <v>0.0</v>
      </c>
      <c r="H1142" s="18">
        <v>14639.0</v>
      </c>
      <c r="I1142" s="18">
        <v>0.0</v>
      </c>
      <c r="J1142" s="18">
        <v>194.6255</v>
      </c>
      <c r="K1142" s="18">
        <v>189.1403</v>
      </c>
      <c r="L1142" s="18">
        <v>186.6692</v>
      </c>
      <c r="M1142" s="18">
        <v>112.7446</v>
      </c>
      <c r="N1142" s="18">
        <v>0.59609</v>
      </c>
      <c r="O1142" s="18">
        <v>9.226548</v>
      </c>
      <c r="P1142" s="18">
        <v>9.927894</v>
      </c>
      <c r="Q1142" s="18">
        <v>9.927894</v>
      </c>
      <c r="R1142" s="18">
        <v>39.21822</v>
      </c>
      <c r="S1142" s="18">
        <v>44.06939</v>
      </c>
      <c r="T1142" s="18">
        <v>9.226548</v>
      </c>
      <c r="U1142" s="18">
        <v>9.927894</v>
      </c>
      <c r="V1142" s="18">
        <v>9.927894</v>
      </c>
      <c r="W1142" s="18">
        <v>39.21822</v>
      </c>
      <c r="X1142" s="18">
        <v>44.06939</v>
      </c>
      <c r="Y1142" s="18">
        <v>31.52338</v>
      </c>
      <c r="Z1142" s="18">
        <v>1.434483</v>
      </c>
      <c r="AA1142" s="18">
        <v>18.02303</v>
      </c>
      <c r="AB1142" s="18">
        <v>15.22583</v>
      </c>
      <c r="AC1142" s="18">
        <v>7.877225</v>
      </c>
      <c r="AD1142" s="18">
        <v>15.19961</v>
      </c>
      <c r="AE1142" s="18">
        <v>17.51025</v>
      </c>
      <c r="AF1142" s="18">
        <v>19.45746</v>
      </c>
      <c r="AG1142" s="18">
        <v>17.41073</v>
      </c>
      <c r="AH1142" s="18">
        <v>5.72828</v>
      </c>
      <c r="AI1142" s="18">
        <v>20.44722</v>
      </c>
      <c r="AJ1142" s="18">
        <v>19.80036</v>
      </c>
      <c r="AK1142" s="18">
        <v>14.10861</v>
      </c>
      <c r="AL1142" s="19" t="s">
        <v>58</v>
      </c>
      <c r="AM1142" s="19"/>
      <c r="AN1142" s="19"/>
      <c r="AO1142" s="19"/>
      <c r="AP1142" s="19"/>
      <c r="AQ1142" s="19"/>
    </row>
    <row r="1143" hidden="1">
      <c r="A1143" s="22" t="s">
        <v>472</v>
      </c>
      <c r="B1143" s="22" t="s">
        <v>525</v>
      </c>
      <c r="C1143" s="22" t="s">
        <v>468</v>
      </c>
      <c r="D1143" s="22" t="s">
        <v>523</v>
      </c>
      <c r="E1143" s="22" t="s">
        <v>75</v>
      </c>
      <c r="F1143" s="18">
        <v>7.0</v>
      </c>
      <c r="G1143" s="18">
        <v>1.0</v>
      </c>
      <c r="H1143" s="18">
        <v>3469.0</v>
      </c>
      <c r="I1143" s="18">
        <v>21.0</v>
      </c>
      <c r="J1143" s="18">
        <v>39.65319</v>
      </c>
      <c r="K1143" s="18">
        <v>39.38613</v>
      </c>
      <c r="L1143" s="18">
        <v>38.49626</v>
      </c>
      <c r="M1143" s="18">
        <v>15.81161</v>
      </c>
      <c r="N1143" s="18">
        <v>0.401451</v>
      </c>
      <c r="O1143" s="18">
        <v>0.0</v>
      </c>
      <c r="P1143" s="18">
        <v>1.434483</v>
      </c>
      <c r="Q1143" s="18">
        <v>1.434483</v>
      </c>
      <c r="R1143" s="18">
        <v>6.417937</v>
      </c>
      <c r="S1143" s="18">
        <v>15.72209</v>
      </c>
      <c r="T1143" s="18">
        <v>1.434483</v>
      </c>
      <c r="U1143" s="18">
        <v>1.434483</v>
      </c>
      <c r="V1143" s="18">
        <v>6.417937</v>
      </c>
      <c r="W1143" s="18">
        <v>15.72209</v>
      </c>
      <c r="X1143" s="18">
        <v>15.72209</v>
      </c>
      <c r="Y1143" s="18">
        <v>7.877225</v>
      </c>
      <c r="Z1143" s="18">
        <v>1.434483</v>
      </c>
      <c r="AA1143" s="18">
        <v>18.02303</v>
      </c>
      <c r="AB1143" s="18">
        <v>15.22583</v>
      </c>
      <c r="AC1143" s="18">
        <v>7.877225</v>
      </c>
      <c r="AD1143" s="18">
        <v>7.152237</v>
      </c>
      <c r="AE1143" s="18">
        <v>14.47179</v>
      </c>
      <c r="AF1143" s="18">
        <v>15.8825</v>
      </c>
      <c r="AG1143" s="18">
        <v>7.877225</v>
      </c>
      <c r="AH1143" s="18">
        <v>5.72828</v>
      </c>
      <c r="AI1143" s="18">
        <v>20.44722</v>
      </c>
      <c r="AJ1143" s="18">
        <v>19.80036</v>
      </c>
      <c r="AK1143" s="18">
        <v>14.10861</v>
      </c>
      <c r="AL1143" s="19" t="s">
        <v>58</v>
      </c>
      <c r="AM1143" s="19"/>
      <c r="AN1143" s="19"/>
      <c r="AO1143" s="19"/>
      <c r="AP1143" s="19"/>
      <c r="AQ1143" s="19"/>
    </row>
    <row r="1144" hidden="1">
      <c r="A1144" s="22" t="s">
        <v>474</v>
      </c>
      <c r="B1144" s="22" t="s">
        <v>526</v>
      </c>
      <c r="C1144" s="22" t="s">
        <v>468</v>
      </c>
      <c r="D1144" s="22" t="s">
        <v>523</v>
      </c>
      <c r="E1144" s="22" t="s">
        <v>60</v>
      </c>
      <c r="F1144" s="18">
        <v>2.0</v>
      </c>
      <c r="G1144" s="18">
        <v>0.0</v>
      </c>
      <c r="H1144" s="18">
        <v>52.0</v>
      </c>
      <c r="I1144" s="18">
        <v>0.0</v>
      </c>
      <c r="J1144" s="18">
        <v>0.0</v>
      </c>
      <c r="K1144" s="18">
        <v>0.0</v>
      </c>
      <c r="L1144" s="18">
        <v>0.0</v>
      </c>
      <c r="M1144" s="18">
        <v>0.0</v>
      </c>
      <c r="N1144" s="18">
        <v>0.0</v>
      </c>
      <c r="O1144" s="18">
        <v>0.0</v>
      </c>
      <c r="P1144" s="18">
        <v>0.0</v>
      </c>
      <c r="Q1144" s="18">
        <v>0.0</v>
      </c>
      <c r="R1144" s="18">
        <v>0.0</v>
      </c>
      <c r="S1144" s="18">
        <v>0.0</v>
      </c>
      <c r="T1144" s="18">
        <v>0.0</v>
      </c>
      <c r="U1144" s="18">
        <v>0.0</v>
      </c>
      <c r="V1144" s="18">
        <v>0.0</v>
      </c>
      <c r="W1144" s="18">
        <v>0.0</v>
      </c>
      <c r="X1144" s="18">
        <v>0.0</v>
      </c>
      <c r="Y1144" s="18">
        <v>0.0</v>
      </c>
      <c r="Z1144" s="18">
        <v>1.434483</v>
      </c>
      <c r="AA1144" s="18">
        <v>18.02303</v>
      </c>
      <c r="AB1144" s="18">
        <v>15.22583</v>
      </c>
      <c r="AC1144" s="18">
        <v>7.877225</v>
      </c>
      <c r="AD1144" s="18">
        <v>2.382964</v>
      </c>
      <c r="AE1144" s="18">
        <v>7.88367</v>
      </c>
      <c r="AF1144" s="18">
        <v>9.308294</v>
      </c>
      <c r="AG1144" s="18">
        <v>7.88367</v>
      </c>
      <c r="AH1144" s="18">
        <v>5.72828</v>
      </c>
      <c r="AI1144" s="18">
        <v>20.44722</v>
      </c>
      <c r="AJ1144" s="18">
        <v>19.80036</v>
      </c>
      <c r="AK1144" s="18">
        <v>14.10861</v>
      </c>
      <c r="AL1144" s="19" t="s">
        <v>58</v>
      </c>
      <c r="AM1144" s="19"/>
      <c r="AN1144" s="19"/>
      <c r="AO1144" s="19"/>
      <c r="AP1144" s="19"/>
      <c r="AQ1144" s="19"/>
    </row>
    <row r="1145" hidden="1">
      <c r="A1145" s="22" t="s">
        <v>476</v>
      </c>
      <c r="B1145" s="22" t="s">
        <v>527</v>
      </c>
      <c r="C1145" s="22" t="s">
        <v>468</v>
      </c>
      <c r="D1145" s="22" t="s">
        <v>523</v>
      </c>
      <c r="E1145" s="20">
        <v>46300.0</v>
      </c>
      <c r="F1145" s="18">
        <v>1.0</v>
      </c>
      <c r="G1145" s="18">
        <v>0.0</v>
      </c>
      <c r="H1145" s="18">
        <v>90.0</v>
      </c>
      <c r="I1145" s="18">
        <v>0.0</v>
      </c>
      <c r="J1145" s="18">
        <v>5.979762</v>
      </c>
      <c r="K1145" s="18">
        <v>5.924054</v>
      </c>
      <c r="L1145" s="18">
        <v>7.108598</v>
      </c>
      <c r="M1145" s="18">
        <v>5.924054</v>
      </c>
      <c r="N1145" s="18">
        <v>1.0</v>
      </c>
      <c r="O1145" s="18">
        <v>5.924054</v>
      </c>
      <c r="P1145" s="18">
        <v>5.924054</v>
      </c>
      <c r="Q1145" s="18">
        <v>5.924054</v>
      </c>
      <c r="R1145" s="18">
        <v>5.924054</v>
      </c>
      <c r="S1145" s="18">
        <v>5.924054</v>
      </c>
      <c r="T1145" s="18">
        <v>5.924054</v>
      </c>
      <c r="U1145" s="18">
        <v>5.924054</v>
      </c>
      <c r="V1145" s="18">
        <v>5.924054</v>
      </c>
      <c r="W1145" s="18">
        <v>5.924054</v>
      </c>
      <c r="X1145" s="18">
        <v>5.924054</v>
      </c>
      <c r="Y1145" s="18">
        <v>5.924054</v>
      </c>
      <c r="Z1145" s="18">
        <v>1.434483</v>
      </c>
      <c r="AA1145" s="18">
        <v>18.02303</v>
      </c>
      <c r="AB1145" s="18">
        <v>15.22583</v>
      </c>
      <c r="AC1145" s="18">
        <v>7.877225</v>
      </c>
      <c r="AD1145" s="18">
        <v>25.06107</v>
      </c>
      <c r="AE1145" s="18">
        <v>25.83376</v>
      </c>
      <c r="AF1145" s="18">
        <v>44.43059</v>
      </c>
      <c r="AG1145" s="18">
        <v>34.76351</v>
      </c>
      <c r="AH1145" s="18">
        <v>5.72828</v>
      </c>
      <c r="AI1145" s="18">
        <v>20.44722</v>
      </c>
      <c r="AJ1145" s="18">
        <v>19.80036</v>
      </c>
      <c r="AK1145" s="18">
        <v>14.10861</v>
      </c>
      <c r="AL1145" s="19" t="s">
        <v>58</v>
      </c>
      <c r="AM1145" s="19"/>
      <c r="AN1145" s="19"/>
      <c r="AO1145" s="19"/>
      <c r="AP1145" s="19"/>
      <c r="AQ1145" s="19"/>
    </row>
    <row r="1146" hidden="1">
      <c r="A1146" s="22" t="s">
        <v>478</v>
      </c>
      <c r="B1146" s="22" t="s">
        <v>528</v>
      </c>
      <c r="C1146" s="22" t="s">
        <v>468</v>
      </c>
      <c r="D1146" s="22" t="s">
        <v>523</v>
      </c>
      <c r="E1146" s="22" t="s">
        <v>62</v>
      </c>
      <c r="F1146" s="18">
        <v>21.0</v>
      </c>
      <c r="G1146" s="18">
        <v>21.0</v>
      </c>
      <c r="H1146" s="18">
        <v>1067.0</v>
      </c>
      <c r="I1146" s="18">
        <v>1067.0</v>
      </c>
      <c r="J1146" s="18">
        <v>0.0</v>
      </c>
      <c r="K1146" s="18">
        <v>0.0</v>
      </c>
      <c r="L1146" s="18">
        <v>0.0</v>
      </c>
      <c r="M1146" s="18">
        <v>0.0</v>
      </c>
      <c r="N1146" s="18">
        <v>0.0</v>
      </c>
      <c r="O1146" s="18">
        <v>0.0</v>
      </c>
      <c r="P1146" s="18">
        <v>0.0</v>
      </c>
      <c r="Q1146" s="18">
        <v>0.0</v>
      </c>
      <c r="R1146" s="18">
        <v>0.0</v>
      </c>
      <c r="S1146" s="18">
        <v>0.0</v>
      </c>
      <c r="T1146" s="18">
        <v>0.0</v>
      </c>
      <c r="U1146" s="18">
        <v>0.0</v>
      </c>
      <c r="V1146" s="18">
        <v>0.0</v>
      </c>
      <c r="W1146" s="18">
        <v>0.0</v>
      </c>
      <c r="X1146" s="18">
        <v>0.0</v>
      </c>
      <c r="Y1146" s="18">
        <v>0.0</v>
      </c>
      <c r="Z1146" s="18">
        <v>1.434483</v>
      </c>
      <c r="AA1146" s="18">
        <v>18.02303</v>
      </c>
      <c r="AB1146" s="18">
        <v>15.22583</v>
      </c>
      <c r="AC1146" s="18">
        <v>7.877225</v>
      </c>
      <c r="AD1146" s="18">
        <v>0.0</v>
      </c>
      <c r="AE1146" s="18">
        <v>0.0</v>
      </c>
      <c r="AF1146" s="18">
        <v>0.0</v>
      </c>
      <c r="AG1146" s="18">
        <v>0.0</v>
      </c>
      <c r="AH1146" s="18">
        <v>5.72828</v>
      </c>
      <c r="AI1146" s="18">
        <v>20.44722</v>
      </c>
      <c r="AJ1146" s="18">
        <v>19.80036</v>
      </c>
      <c r="AK1146" s="18">
        <v>14.10861</v>
      </c>
      <c r="AL1146" s="19" t="s">
        <v>58</v>
      </c>
      <c r="AM1146" s="19"/>
      <c r="AN1146" s="19"/>
      <c r="AO1146" s="19"/>
      <c r="AP1146" s="19"/>
      <c r="AQ1146" s="19"/>
    </row>
    <row r="1147" hidden="1">
      <c r="A1147" s="22" t="s">
        <v>359</v>
      </c>
      <c r="B1147" s="22" t="s">
        <v>398</v>
      </c>
      <c r="C1147" s="22" t="s">
        <v>361</v>
      </c>
      <c r="D1147" s="22" t="s">
        <v>399</v>
      </c>
      <c r="E1147" s="22" t="s">
        <v>88</v>
      </c>
      <c r="F1147" s="18">
        <v>3.0</v>
      </c>
      <c r="G1147" s="18">
        <v>0.0</v>
      </c>
      <c r="H1147" s="18">
        <v>6411.0</v>
      </c>
      <c r="I1147" s="18">
        <v>0.0</v>
      </c>
      <c r="J1147" s="18">
        <v>84.93379</v>
      </c>
      <c r="K1147" s="18">
        <v>85.19105</v>
      </c>
      <c r="L1147" s="18">
        <v>85.67602</v>
      </c>
      <c r="M1147" s="18">
        <v>75.21311</v>
      </c>
      <c r="N1147" s="18">
        <v>0.882876</v>
      </c>
      <c r="O1147" s="18">
        <v>9.977942</v>
      </c>
      <c r="P1147" s="18">
        <v>9.977942</v>
      </c>
      <c r="Q1147" s="18">
        <v>9.977942</v>
      </c>
      <c r="R1147" s="18">
        <v>75.21311</v>
      </c>
      <c r="S1147" s="18">
        <v>75.21311</v>
      </c>
      <c r="T1147" s="18">
        <v>9.977942</v>
      </c>
      <c r="U1147" s="18">
        <v>9.977942</v>
      </c>
      <c r="V1147" s="18">
        <v>9.977942</v>
      </c>
      <c r="W1147" s="18">
        <v>75.21311</v>
      </c>
      <c r="X1147" s="18">
        <v>75.21311</v>
      </c>
      <c r="Y1147" s="18">
        <v>42.59553</v>
      </c>
      <c r="Z1147" s="18">
        <v>3.355346</v>
      </c>
      <c r="AA1147" s="18">
        <v>7.791688</v>
      </c>
      <c r="AB1147" s="18">
        <v>8.738063</v>
      </c>
      <c r="AC1147" s="18">
        <v>6.982206</v>
      </c>
      <c r="AD1147" s="18">
        <v>7.676625</v>
      </c>
      <c r="AE1147" s="18">
        <v>12.78523</v>
      </c>
      <c r="AF1147" s="18">
        <v>11.92226</v>
      </c>
      <c r="AG1147" s="18">
        <v>0.0</v>
      </c>
      <c r="AH1147" s="18">
        <v>3.326414</v>
      </c>
      <c r="AI1147" s="18">
        <v>5.493807</v>
      </c>
      <c r="AJ1147" s="18">
        <v>7.32974</v>
      </c>
      <c r="AK1147" s="18">
        <v>5.607674</v>
      </c>
      <c r="AL1147" s="19" t="s">
        <v>58</v>
      </c>
      <c r="AM1147" s="19"/>
      <c r="AN1147" s="19"/>
      <c r="AO1147" s="19"/>
      <c r="AP1147" s="19"/>
      <c r="AQ1147" s="19"/>
    </row>
    <row r="1148" hidden="1">
      <c r="A1148" s="22" t="s">
        <v>363</v>
      </c>
      <c r="B1148" s="22" t="s">
        <v>400</v>
      </c>
      <c r="C1148" s="22" t="s">
        <v>361</v>
      </c>
      <c r="D1148" s="22" t="s">
        <v>399</v>
      </c>
      <c r="E1148" s="17">
        <v>46310.0</v>
      </c>
      <c r="F1148" s="18">
        <v>8.0</v>
      </c>
      <c r="G1148" s="18">
        <v>0.0</v>
      </c>
      <c r="H1148" s="18">
        <v>4685.0</v>
      </c>
      <c r="I1148" s="18">
        <v>0.0</v>
      </c>
      <c r="J1148" s="18">
        <v>60.34534</v>
      </c>
      <c r="K1148" s="18">
        <v>55.85765</v>
      </c>
      <c r="L1148" s="18">
        <v>56.7136</v>
      </c>
      <c r="M1148" s="18">
        <v>31.05245</v>
      </c>
      <c r="N1148" s="18">
        <v>0.555921</v>
      </c>
      <c r="O1148" s="18">
        <v>0.0</v>
      </c>
      <c r="P1148" s="18">
        <v>2.089207</v>
      </c>
      <c r="Q1148" s="18">
        <v>3.080733</v>
      </c>
      <c r="R1148" s="18">
        <v>8.024422</v>
      </c>
      <c r="S1148" s="18">
        <v>8.255492</v>
      </c>
      <c r="T1148" s="18">
        <v>2.089207</v>
      </c>
      <c r="U1148" s="18">
        <v>3.080733</v>
      </c>
      <c r="V1148" s="18">
        <v>3.355346</v>
      </c>
      <c r="W1148" s="18">
        <v>8.024422</v>
      </c>
      <c r="X1148" s="18">
        <v>8.255492</v>
      </c>
      <c r="Y1148" s="18">
        <v>6.982206</v>
      </c>
      <c r="Z1148" s="18">
        <v>3.355346</v>
      </c>
      <c r="AA1148" s="18">
        <v>7.791688</v>
      </c>
      <c r="AB1148" s="18">
        <v>8.738063</v>
      </c>
      <c r="AC1148" s="18">
        <v>6.982206</v>
      </c>
      <c r="AD1148" s="18">
        <v>8.024422</v>
      </c>
      <c r="AE1148" s="18">
        <v>8.255492</v>
      </c>
      <c r="AF1148" s="18">
        <v>10.6827</v>
      </c>
      <c r="AG1148" s="18">
        <v>8.526715</v>
      </c>
      <c r="AH1148" s="18">
        <v>3.326414</v>
      </c>
      <c r="AI1148" s="18">
        <v>5.493807</v>
      </c>
      <c r="AJ1148" s="18">
        <v>7.32974</v>
      </c>
      <c r="AK1148" s="18">
        <v>5.607674</v>
      </c>
      <c r="AL1148" s="19" t="s">
        <v>58</v>
      </c>
      <c r="AM1148" s="19"/>
      <c r="AN1148" s="19"/>
      <c r="AO1148" s="19"/>
      <c r="AP1148" s="19"/>
      <c r="AQ1148" s="19"/>
    </row>
    <row r="1149" hidden="1">
      <c r="A1149" s="22" t="s">
        <v>365</v>
      </c>
      <c r="B1149" s="22" t="s">
        <v>401</v>
      </c>
      <c r="C1149" s="22" t="s">
        <v>361</v>
      </c>
      <c r="D1149" s="22" t="s">
        <v>399</v>
      </c>
      <c r="E1149" s="22" t="s">
        <v>72</v>
      </c>
      <c r="F1149" s="18">
        <v>15.0</v>
      </c>
      <c r="G1149" s="18">
        <v>0.0</v>
      </c>
      <c r="H1149" s="18">
        <v>11466.0</v>
      </c>
      <c r="I1149" s="18">
        <v>0.0</v>
      </c>
      <c r="J1149" s="18">
        <v>123.053</v>
      </c>
      <c r="K1149" s="18">
        <v>119.5211</v>
      </c>
      <c r="L1149" s="18">
        <v>130.6633</v>
      </c>
      <c r="M1149" s="18">
        <v>95.80283</v>
      </c>
      <c r="N1149" s="18">
        <v>0.801556</v>
      </c>
      <c r="O1149" s="18">
        <v>0.0</v>
      </c>
      <c r="P1149" s="18">
        <v>0.962637</v>
      </c>
      <c r="Q1149" s="18">
        <v>1.39972</v>
      </c>
      <c r="R1149" s="18">
        <v>2.92162</v>
      </c>
      <c r="S1149" s="18">
        <v>8.616333</v>
      </c>
      <c r="T1149" s="18">
        <v>0.962637</v>
      </c>
      <c r="U1149" s="18">
        <v>1.39972</v>
      </c>
      <c r="V1149" s="18">
        <v>1.737037</v>
      </c>
      <c r="W1149" s="18">
        <v>8.080957</v>
      </c>
      <c r="X1149" s="18">
        <v>8.616333</v>
      </c>
      <c r="Y1149" s="18">
        <v>13.28013</v>
      </c>
      <c r="Z1149" s="18">
        <v>3.355346</v>
      </c>
      <c r="AA1149" s="18">
        <v>7.791688</v>
      </c>
      <c r="AB1149" s="18">
        <v>8.738063</v>
      </c>
      <c r="AC1149" s="18">
        <v>6.982206</v>
      </c>
      <c r="AD1149" s="18">
        <v>5.294065</v>
      </c>
      <c r="AE1149" s="18">
        <v>7.261049</v>
      </c>
      <c r="AF1149" s="18">
        <v>9.473691</v>
      </c>
      <c r="AG1149" s="18">
        <v>8.2426</v>
      </c>
      <c r="AH1149" s="18">
        <v>3.326414</v>
      </c>
      <c r="AI1149" s="18">
        <v>5.493807</v>
      </c>
      <c r="AJ1149" s="18">
        <v>7.32974</v>
      </c>
      <c r="AK1149" s="18">
        <v>5.607674</v>
      </c>
      <c r="AL1149" s="19" t="s">
        <v>58</v>
      </c>
      <c r="AM1149" s="19"/>
      <c r="AN1149" s="19"/>
      <c r="AO1149" s="19"/>
      <c r="AP1149" s="19"/>
      <c r="AQ1149" s="19"/>
    </row>
    <row r="1150" hidden="1">
      <c r="A1150" s="22" t="s">
        <v>367</v>
      </c>
      <c r="B1150" s="22" t="s">
        <v>402</v>
      </c>
      <c r="C1150" s="22" t="s">
        <v>361</v>
      </c>
      <c r="D1150" s="22" t="s">
        <v>399</v>
      </c>
      <c r="E1150" s="22" t="s">
        <v>75</v>
      </c>
      <c r="F1150" s="18">
        <v>19.0</v>
      </c>
      <c r="G1150" s="18">
        <v>0.0</v>
      </c>
      <c r="H1150" s="18">
        <v>9537.0</v>
      </c>
      <c r="I1150" s="18">
        <v>0.0</v>
      </c>
      <c r="J1150" s="18">
        <v>137.2796</v>
      </c>
      <c r="K1150" s="18">
        <v>124.4086</v>
      </c>
      <c r="L1150" s="18">
        <v>119.803</v>
      </c>
      <c r="M1150" s="18">
        <v>61.16779</v>
      </c>
      <c r="N1150" s="18">
        <v>0.491669</v>
      </c>
      <c r="O1150" s="18">
        <v>0.412121</v>
      </c>
      <c r="P1150" s="18">
        <v>3.797792</v>
      </c>
      <c r="Q1150" s="18">
        <v>7.791688</v>
      </c>
      <c r="R1150" s="18">
        <v>10.08338</v>
      </c>
      <c r="S1150" s="18">
        <v>16.46271</v>
      </c>
      <c r="T1150" s="18">
        <v>0.412121</v>
      </c>
      <c r="U1150" s="18">
        <v>3.797792</v>
      </c>
      <c r="V1150" s="18">
        <v>7.791688</v>
      </c>
      <c r="W1150" s="18">
        <v>10.08338</v>
      </c>
      <c r="X1150" s="18">
        <v>16.46271</v>
      </c>
      <c r="Y1150" s="18">
        <v>12.44086</v>
      </c>
      <c r="Z1150" s="18">
        <v>3.355346</v>
      </c>
      <c r="AA1150" s="18">
        <v>7.791688</v>
      </c>
      <c r="AB1150" s="18">
        <v>8.738063</v>
      </c>
      <c r="AC1150" s="18">
        <v>6.982206</v>
      </c>
      <c r="AD1150" s="18">
        <v>6.328491</v>
      </c>
      <c r="AE1150" s="18">
        <v>6.591421</v>
      </c>
      <c r="AF1150" s="18">
        <v>8.950075</v>
      </c>
      <c r="AG1150" s="18">
        <v>7.318608</v>
      </c>
      <c r="AH1150" s="18">
        <v>3.326414</v>
      </c>
      <c r="AI1150" s="18">
        <v>5.493807</v>
      </c>
      <c r="AJ1150" s="18">
        <v>7.32974</v>
      </c>
      <c r="AK1150" s="18">
        <v>5.607674</v>
      </c>
      <c r="AL1150" s="19" t="s">
        <v>58</v>
      </c>
      <c r="AM1150" s="19"/>
      <c r="AN1150" s="19"/>
      <c r="AO1150" s="19"/>
      <c r="AP1150" s="19"/>
      <c r="AQ1150" s="19"/>
    </row>
    <row r="1151" hidden="1">
      <c r="A1151" s="22" t="s">
        <v>369</v>
      </c>
      <c r="B1151" s="22" t="s">
        <v>403</v>
      </c>
      <c r="C1151" s="22" t="s">
        <v>361</v>
      </c>
      <c r="D1151" s="22" t="s">
        <v>399</v>
      </c>
      <c r="E1151" s="22" t="s">
        <v>60</v>
      </c>
      <c r="F1151" s="18">
        <v>17.0</v>
      </c>
      <c r="G1151" s="18">
        <v>1.0</v>
      </c>
      <c r="H1151" s="18">
        <v>5389.0</v>
      </c>
      <c r="I1151" s="18">
        <v>4.0</v>
      </c>
      <c r="J1151" s="18">
        <v>62.4808</v>
      </c>
      <c r="K1151" s="18">
        <v>54.79262</v>
      </c>
      <c r="L1151" s="18">
        <v>50.47933</v>
      </c>
      <c r="M1151" s="18">
        <v>28.72209</v>
      </c>
      <c r="N1151" s="18">
        <v>0.524196</v>
      </c>
      <c r="O1151" s="18">
        <v>0.710507</v>
      </c>
      <c r="P1151" s="18">
        <v>1.42037</v>
      </c>
      <c r="Q1151" s="18">
        <v>2.156121</v>
      </c>
      <c r="R1151" s="18">
        <v>3.554641</v>
      </c>
      <c r="S1151" s="18">
        <v>11.07006</v>
      </c>
      <c r="T1151" s="18">
        <v>0.710507</v>
      </c>
      <c r="U1151" s="18">
        <v>1.42037</v>
      </c>
      <c r="V1151" s="18">
        <v>2.156121</v>
      </c>
      <c r="W1151" s="18">
        <v>3.554641</v>
      </c>
      <c r="X1151" s="18">
        <v>11.07006</v>
      </c>
      <c r="Y1151" s="18">
        <v>5.479262</v>
      </c>
      <c r="Z1151" s="18">
        <v>3.355346</v>
      </c>
      <c r="AA1151" s="18">
        <v>7.791688</v>
      </c>
      <c r="AB1151" s="18">
        <v>8.738063</v>
      </c>
      <c r="AC1151" s="18">
        <v>6.982206</v>
      </c>
      <c r="AD1151" s="18">
        <v>2.463893</v>
      </c>
      <c r="AE1151" s="18">
        <v>2.527294</v>
      </c>
      <c r="AF1151" s="18">
        <v>3.756079</v>
      </c>
      <c r="AG1151" s="18">
        <v>3.550643</v>
      </c>
      <c r="AH1151" s="18">
        <v>3.326414</v>
      </c>
      <c r="AI1151" s="18">
        <v>5.493807</v>
      </c>
      <c r="AJ1151" s="18">
        <v>7.32974</v>
      </c>
      <c r="AK1151" s="18">
        <v>5.607674</v>
      </c>
      <c r="AL1151" s="19" t="s">
        <v>58</v>
      </c>
      <c r="AM1151" s="19"/>
      <c r="AN1151" s="19"/>
      <c r="AO1151" s="19"/>
      <c r="AP1151" s="19"/>
      <c r="AQ1151" s="19"/>
    </row>
    <row r="1152" hidden="1">
      <c r="A1152" s="22" t="s">
        <v>371</v>
      </c>
      <c r="B1152" s="22" t="s">
        <v>404</v>
      </c>
      <c r="C1152" s="22" t="s">
        <v>361</v>
      </c>
      <c r="D1152" s="22" t="s">
        <v>399</v>
      </c>
      <c r="E1152" s="20">
        <v>46300.0</v>
      </c>
      <c r="F1152" s="18">
        <v>2.0</v>
      </c>
      <c r="G1152" s="18">
        <v>0.0</v>
      </c>
      <c r="H1152" s="18">
        <v>1244.0</v>
      </c>
      <c r="I1152" s="18">
        <v>0.0</v>
      </c>
      <c r="J1152" s="18">
        <v>16.13963</v>
      </c>
      <c r="K1152" s="18">
        <v>14.60821</v>
      </c>
      <c r="L1152" s="18">
        <v>10.94814</v>
      </c>
      <c r="M1152" s="18">
        <v>7.380158</v>
      </c>
      <c r="N1152" s="18">
        <v>0.505206</v>
      </c>
      <c r="O1152" s="18">
        <v>0.0</v>
      </c>
      <c r="P1152" s="18">
        <v>0.0</v>
      </c>
      <c r="Q1152" s="18">
        <v>0.0</v>
      </c>
      <c r="R1152" s="18">
        <v>7.228048</v>
      </c>
      <c r="S1152" s="18">
        <v>7.380158</v>
      </c>
      <c r="T1152" s="18">
        <v>7.228048</v>
      </c>
      <c r="U1152" s="18">
        <v>7.228048</v>
      </c>
      <c r="V1152" s="18">
        <v>7.228048</v>
      </c>
      <c r="W1152" s="18">
        <v>7.380158</v>
      </c>
      <c r="X1152" s="18">
        <v>7.380158</v>
      </c>
      <c r="Y1152" s="18">
        <v>4.869402</v>
      </c>
      <c r="Z1152" s="18">
        <v>3.355346</v>
      </c>
      <c r="AA1152" s="18">
        <v>7.791688</v>
      </c>
      <c r="AB1152" s="18">
        <v>8.738063</v>
      </c>
      <c r="AC1152" s="18">
        <v>6.982206</v>
      </c>
      <c r="AD1152" s="18">
        <v>2.958537</v>
      </c>
      <c r="AE1152" s="18">
        <v>7.380158</v>
      </c>
      <c r="AF1152" s="18">
        <v>11.80918</v>
      </c>
      <c r="AG1152" s="18">
        <v>20.34759</v>
      </c>
      <c r="AH1152" s="18">
        <v>3.326414</v>
      </c>
      <c r="AI1152" s="18">
        <v>5.493807</v>
      </c>
      <c r="AJ1152" s="18">
        <v>7.32974</v>
      </c>
      <c r="AK1152" s="18">
        <v>5.607674</v>
      </c>
      <c r="AL1152" s="19" t="s">
        <v>58</v>
      </c>
      <c r="AM1152" s="19"/>
      <c r="AN1152" s="19"/>
      <c r="AO1152" s="19"/>
      <c r="AP1152" s="19"/>
      <c r="AQ1152" s="19"/>
    </row>
    <row r="1153" hidden="1">
      <c r="A1153" s="22" t="s">
        <v>373</v>
      </c>
      <c r="B1153" s="22" t="s">
        <v>405</v>
      </c>
      <c r="C1153" s="22" t="s">
        <v>361</v>
      </c>
      <c r="D1153" s="22" t="s">
        <v>399</v>
      </c>
      <c r="E1153" s="22" t="s">
        <v>62</v>
      </c>
      <c r="F1153" s="18">
        <v>2.0</v>
      </c>
      <c r="G1153" s="18">
        <v>2.0</v>
      </c>
      <c r="H1153" s="18">
        <v>46.0</v>
      </c>
      <c r="I1153" s="18">
        <v>46.0</v>
      </c>
      <c r="J1153" s="18">
        <v>0.0</v>
      </c>
      <c r="K1153" s="18">
        <v>0.0</v>
      </c>
      <c r="L1153" s="18">
        <v>0.0</v>
      </c>
      <c r="M1153" s="18">
        <v>0.0</v>
      </c>
      <c r="N1153" s="18">
        <v>0.0</v>
      </c>
      <c r="O1153" s="18">
        <v>0.0</v>
      </c>
      <c r="P1153" s="18">
        <v>0.0</v>
      </c>
      <c r="Q1153" s="18">
        <v>0.0</v>
      </c>
      <c r="R1153" s="18">
        <v>0.0</v>
      </c>
      <c r="S1153" s="18">
        <v>0.0</v>
      </c>
      <c r="T1153" s="18">
        <v>0.0</v>
      </c>
      <c r="U1153" s="18">
        <v>0.0</v>
      </c>
      <c r="V1153" s="18">
        <v>0.0</v>
      </c>
      <c r="W1153" s="18">
        <v>0.0</v>
      </c>
      <c r="X1153" s="18">
        <v>0.0</v>
      </c>
      <c r="Y1153" s="18">
        <v>0.0</v>
      </c>
      <c r="Z1153" s="18">
        <v>3.355346</v>
      </c>
      <c r="AA1153" s="18">
        <v>7.791688</v>
      </c>
      <c r="AB1153" s="18">
        <v>8.738063</v>
      </c>
      <c r="AC1153" s="18">
        <v>6.982206</v>
      </c>
      <c r="AD1153" s="18">
        <v>0.0</v>
      </c>
      <c r="AE1153" s="18">
        <v>0.0</v>
      </c>
      <c r="AF1153" s="18">
        <v>0.0</v>
      </c>
      <c r="AG1153" s="18">
        <v>0.0</v>
      </c>
      <c r="AH1153" s="18">
        <v>3.326414</v>
      </c>
      <c r="AI1153" s="18">
        <v>5.493807</v>
      </c>
      <c r="AJ1153" s="18">
        <v>7.32974</v>
      </c>
      <c r="AK1153" s="18">
        <v>5.607674</v>
      </c>
      <c r="AL1153" s="19" t="s">
        <v>58</v>
      </c>
      <c r="AM1153" s="19"/>
      <c r="AN1153" s="19"/>
      <c r="AO1153" s="19"/>
      <c r="AP1153" s="19"/>
      <c r="AQ1153" s="19"/>
    </row>
    <row r="1154" hidden="1">
      <c r="A1154" s="22" t="s">
        <v>721</v>
      </c>
      <c r="B1154" s="22" t="s">
        <v>748</v>
      </c>
      <c r="C1154" s="22" t="s">
        <v>723</v>
      </c>
      <c r="D1154" s="22" t="s">
        <v>749</v>
      </c>
      <c r="E1154" s="20">
        <v>46310.0</v>
      </c>
      <c r="F1154" s="18">
        <v>3.0</v>
      </c>
      <c r="G1154" s="18">
        <v>0.0</v>
      </c>
      <c r="H1154" s="18">
        <v>597.0</v>
      </c>
      <c r="I1154" s="18">
        <v>0.0</v>
      </c>
      <c r="J1154" s="18">
        <v>5.056777</v>
      </c>
      <c r="K1154" s="18">
        <v>5.144104</v>
      </c>
      <c r="L1154" s="18">
        <v>4.627755</v>
      </c>
      <c r="M1154" s="18">
        <v>2.981513</v>
      </c>
      <c r="N1154" s="18">
        <v>0.579598</v>
      </c>
      <c r="O1154" s="18">
        <v>0.869697</v>
      </c>
      <c r="P1154" s="18">
        <v>0.869697</v>
      </c>
      <c r="Q1154" s="18">
        <v>0.869697</v>
      </c>
      <c r="R1154" s="18">
        <v>1.292894</v>
      </c>
      <c r="S1154" s="18">
        <v>2.981513</v>
      </c>
      <c r="T1154" s="18">
        <v>0.869697</v>
      </c>
      <c r="U1154" s="18">
        <v>0.869697</v>
      </c>
      <c r="V1154" s="18">
        <v>0.869697</v>
      </c>
      <c r="W1154" s="18">
        <v>1.292894</v>
      </c>
      <c r="X1154" s="18">
        <v>2.981513</v>
      </c>
      <c r="Y1154" s="18">
        <v>1.714701</v>
      </c>
      <c r="Z1154" s="18">
        <v>0.0</v>
      </c>
      <c r="AA1154" s="18">
        <v>2.707508</v>
      </c>
      <c r="AB1154" s="18">
        <v>0.872401</v>
      </c>
      <c r="AC1154" s="18">
        <v>1.714701</v>
      </c>
      <c r="AD1154" s="18">
        <v>11.37102</v>
      </c>
      <c r="AE1154" s="18">
        <v>19.37296</v>
      </c>
      <c r="AF1154" s="18">
        <v>30.75842</v>
      </c>
      <c r="AG1154" s="18">
        <v>27.69947</v>
      </c>
      <c r="AH1154" s="18">
        <v>0.0</v>
      </c>
      <c r="AI1154" s="18">
        <v>13.12956</v>
      </c>
      <c r="AJ1154" s="18">
        <v>10.43906</v>
      </c>
      <c r="AK1154" s="18">
        <v>2.707508</v>
      </c>
      <c r="AL1154" s="19" t="s">
        <v>58</v>
      </c>
      <c r="AM1154" s="19"/>
      <c r="AN1154" s="19"/>
      <c r="AO1154" s="19"/>
      <c r="AP1154" s="19"/>
      <c r="AQ1154" s="19"/>
    </row>
    <row r="1155" hidden="1">
      <c r="A1155" s="22" t="s">
        <v>727</v>
      </c>
      <c r="B1155" s="22" t="s">
        <v>751</v>
      </c>
      <c r="C1155" s="22" t="s">
        <v>723</v>
      </c>
      <c r="D1155" s="22" t="s">
        <v>749</v>
      </c>
      <c r="E1155" s="22" t="s">
        <v>75</v>
      </c>
      <c r="F1155" s="18">
        <v>1.0</v>
      </c>
      <c r="G1155" s="18">
        <v>0.0</v>
      </c>
      <c r="H1155" s="18">
        <v>132.0</v>
      </c>
      <c r="I1155" s="18">
        <v>0.0</v>
      </c>
      <c r="J1155" s="18">
        <v>0.0</v>
      </c>
      <c r="K1155" s="18">
        <v>0.0</v>
      </c>
      <c r="L1155" s="18">
        <v>0.0</v>
      </c>
      <c r="M1155" s="18">
        <v>0.0</v>
      </c>
      <c r="N1155" s="18">
        <v>0.0</v>
      </c>
      <c r="O1155" s="18">
        <v>0.0</v>
      </c>
      <c r="P1155" s="18">
        <v>0.0</v>
      </c>
      <c r="Q1155" s="18">
        <v>0.0</v>
      </c>
      <c r="R1155" s="18">
        <v>0.0</v>
      </c>
      <c r="S1155" s="18">
        <v>0.0</v>
      </c>
      <c r="T1155" s="18">
        <v>0.0</v>
      </c>
      <c r="U1155" s="18">
        <v>0.0</v>
      </c>
      <c r="V1155" s="18">
        <v>0.0</v>
      </c>
      <c r="W1155" s="18">
        <v>0.0</v>
      </c>
      <c r="X1155" s="18">
        <v>0.0</v>
      </c>
      <c r="Y1155" s="18">
        <v>0.0</v>
      </c>
      <c r="Z1155" s="18">
        <v>0.0</v>
      </c>
      <c r="AA1155" s="18">
        <v>2.707508</v>
      </c>
      <c r="AB1155" s="18">
        <v>0.872401</v>
      </c>
      <c r="AC1155" s="18">
        <v>1.714701</v>
      </c>
      <c r="AD1155" s="18">
        <v>7.687918</v>
      </c>
      <c r="AE1155" s="18">
        <v>13.12956</v>
      </c>
      <c r="AF1155" s="18">
        <v>13.47662</v>
      </c>
      <c r="AG1155" s="18">
        <v>0.0</v>
      </c>
      <c r="AH1155" s="18">
        <v>0.0</v>
      </c>
      <c r="AI1155" s="18">
        <v>13.12956</v>
      </c>
      <c r="AJ1155" s="18">
        <v>10.43906</v>
      </c>
      <c r="AK1155" s="18">
        <v>2.707508</v>
      </c>
      <c r="AL1155" s="19" t="s">
        <v>58</v>
      </c>
      <c r="AM1155" s="19"/>
      <c r="AN1155" s="19"/>
      <c r="AO1155" s="19"/>
      <c r="AP1155" s="19"/>
      <c r="AQ1155" s="19"/>
    </row>
    <row r="1156" hidden="1">
      <c r="A1156" s="22" t="s">
        <v>729</v>
      </c>
      <c r="B1156" s="22" t="s">
        <v>752</v>
      </c>
      <c r="C1156" s="22" t="s">
        <v>723</v>
      </c>
      <c r="D1156" s="22" t="s">
        <v>749</v>
      </c>
      <c r="E1156" s="22" t="s">
        <v>60</v>
      </c>
      <c r="F1156" s="18">
        <v>1.0</v>
      </c>
      <c r="G1156" s="18">
        <v>0.0</v>
      </c>
      <c r="H1156" s="18">
        <v>159.0</v>
      </c>
      <c r="I1156" s="18">
        <v>0.0</v>
      </c>
      <c r="J1156" s="18">
        <v>2.791292</v>
      </c>
      <c r="K1156" s="18">
        <v>2.707508</v>
      </c>
      <c r="L1156" s="18">
        <v>3.056716</v>
      </c>
      <c r="M1156" s="18">
        <v>2.707508</v>
      </c>
      <c r="N1156" s="18">
        <v>1.0</v>
      </c>
      <c r="O1156" s="18">
        <v>2.707508</v>
      </c>
      <c r="P1156" s="18">
        <v>2.707508</v>
      </c>
      <c r="Q1156" s="18">
        <v>2.707508</v>
      </c>
      <c r="R1156" s="18">
        <v>2.707508</v>
      </c>
      <c r="S1156" s="18">
        <v>2.707508</v>
      </c>
      <c r="T1156" s="18">
        <v>2.707508</v>
      </c>
      <c r="U1156" s="18">
        <v>2.707508</v>
      </c>
      <c r="V1156" s="18">
        <v>2.707508</v>
      </c>
      <c r="W1156" s="18">
        <v>2.707508</v>
      </c>
      <c r="X1156" s="18">
        <v>2.707508</v>
      </c>
      <c r="Y1156" s="18">
        <v>2.707508</v>
      </c>
      <c r="Z1156" s="18">
        <v>0.0</v>
      </c>
      <c r="AA1156" s="18">
        <v>2.707508</v>
      </c>
      <c r="AB1156" s="18">
        <v>0.872401</v>
      </c>
      <c r="AC1156" s="18">
        <v>1.714701</v>
      </c>
      <c r="AD1156" s="18">
        <v>7.669156</v>
      </c>
      <c r="AE1156" s="18">
        <v>8.740533</v>
      </c>
      <c r="AF1156" s="18">
        <v>11.28668</v>
      </c>
      <c r="AG1156" s="18">
        <v>7.87404</v>
      </c>
      <c r="AH1156" s="18">
        <v>0.0</v>
      </c>
      <c r="AI1156" s="18">
        <v>13.12956</v>
      </c>
      <c r="AJ1156" s="18">
        <v>10.43906</v>
      </c>
      <c r="AK1156" s="18">
        <v>2.707508</v>
      </c>
      <c r="AL1156" s="19" t="s">
        <v>58</v>
      </c>
      <c r="AM1156" s="19"/>
      <c r="AN1156" s="19"/>
      <c r="AO1156" s="19"/>
      <c r="AP1156" s="19"/>
      <c r="AQ1156" s="19"/>
    </row>
    <row r="1157" hidden="1">
      <c r="A1157" s="22" t="s">
        <v>733</v>
      </c>
      <c r="B1157" s="22" t="s">
        <v>753</v>
      </c>
      <c r="C1157" s="22" t="s">
        <v>723</v>
      </c>
      <c r="D1157" s="22" t="s">
        <v>749</v>
      </c>
      <c r="E1157" s="22" t="s">
        <v>62</v>
      </c>
      <c r="F1157" s="18">
        <v>0.0</v>
      </c>
      <c r="G1157" s="18">
        <v>0.0</v>
      </c>
      <c r="H1157" s="18">
        <v>0.0</v>
      </c>
      <c r="I1157" s="18">
        <v>0.0</v>
      </c>
      <c r="J1157" s="18">
        <v>0.0</v>
      </c>
      <c r="K1157" s="18">
        <v>0.0</v>
      </c>
      <c r="L1157" s="18">
        <v>0.0</v>
      </c>
      <c r="M1157" s="18">
        <v>0.0</v>
      </c>
      <c r="N1157" s="18">
        <v>0.0</v>
      </c>
      <c r="O1157" s="18">
        <v>0.0</v>
      </c>
      <c r="P1157" s="18">
        <v>0.0</v>
      </c>
      <c r="Q1157" s="18">
        <v>0.0</v>
      </c>
      <c r="R1157" s="18">
        <v>0.0</v>
      </c>
      <c r="S1157" s="18">
        <v>0.0</v>
      </c>
      <c r="T1157" s="18">
        <v>0.0</v>
      </c>
      <c r="U1157" s="18">
        <v>0.0</v>
      </c>
      <c r="V1157" s="18">
        <v>0.0</v>
      </c>
      <c r="W1157" s="18">
        <v>0.0</v>
      </c>
      <c r="X1157" s="18">
        <v>0.0</v>
      </c>
      <c r="Y1157" s="18">
        <v>0.0</v>
      </c>
      <c r="Z1157" s="18">
        <v>0.0</v>
      </c>
      <c r="AA1157" s="18">
        <v>2.707508</v>
      </c>
      <c r="AB1157" s="18">
        <v>0.872401</v>
      </c>
      <c r="AC1157" s="18">
        <v>1.714701</v>
      </c>
      <c r="AD1157" s="18">
        <v>0.0</v>
      </c>
      <c r="AE1157" s="18">
        <v>0.0</v>
      </c>
      <c r="AF1157" s="18">
        <v>0.0</v>
      </c>
      <c r="AG1157" s="18">
        <v>0.0</v>
      </c>
      <c r="AH1157" s="18">
        <v>0.0</v>
      </c>
      <c r="AI1157" s="18">
        <v>13.12956</v>
      </c>
      <c r="AJ1157" s="18">
        <v>10.43906</v>
      </c>
      <c r="AK1157" s="18">
        <v>2.707508</v>
      </c>
      <c r="AL1157" s="19" t="s">
        <v>58</v>
      </c>
      <c r="AM1157" s="19"/>
      <c r="AN1157" s="19"/>
      <c r="AO1157" s="19"/>
      <c r="AP1157" s="19"/>
      <c r="AQ1157" s="19"/>
    </row>
    <row r="1158" hidden="1">
      <c r="A1158" s="22" t="s">
        <v>1324</v>
      </c>
      <c r="B1158" s="22" t="s">
        <v>1357</v>
      </c>
      <c r="C1158" s="22" t="s">
        <v>1326</v>
      </c>
      <c r="D1158" s="22" t="s">
        <v>1358</v>
      </c>
      <c r="E1158" s="17">
        <v>46310.0</v>
      </c>
      <c r="F1158" s="18">
        <v>1.0</v>
      </c>
      <c r="G1158" s="18">
        <v>0.0</v>
      </c>
      <c r="H1158" s="18">
        <v>479.0</v>
      </c>
      <c r="I1158" s="18">
        <v>0.0</v>
      </c>
      <c r="J1158" s="18">
        <v>4.734016</v>
      </c>
      <c r="K1158" s="18">
        <v>5.328235</v>
      </c>
      <c r="L1158" s="18">
        <v>5.158497</v>
      </c>
      <c r="M1158" s="18">
        <v>5.328235</v>
      </c>
      <c r="N1158" s="18">
        <v>1.0</v>
      </c>
      <c r="O1158" s="18">
        <v>5.328235</v>
      </c>
      <c r="P1158" s="18">
        <v>5.328235</v>
      </c>
      <c r="Q1158" s="18">
        <v>5.328235</v>
      </c>
      <c r="R1158" s="18">
        <v>5.328235</v>
      </c>
      <c r="S1158" s="18">
        <v>5.328235</v>
      </c>
      <c r="T1158" s="18">
        <v>5.328235</v>
      </c>
      <c r="U1158" s="18">
        <v>5.328235</v>
      </c>
      <c r="V1158" s="18">
        <v>5.328235</v>
      </c>
      <c r="W1158" s="18">
        <v>5.328235</v>
      </c>
      <c r="X1158" s="18">
        <v>5.328235</v>
      </c>
      <c r="Y1158" s="18">
        <v>5.328235</v>
      </c>
      <c r="Z1158" s="18">
        <v>2.255391</v>
      </c>
      <c r="AA1158" s="18">
        <v>5.328235</v>
      </c>
      <c r="AB1158" s="18">
        <v>3.752315</v>
      </c>
      <c r="AC1158" s="18">
        <v>5.328235</v>
      </c>
      <c r="AD1158" s="18">
        <v>5.394834</v>
      </c>
      <c r="AE1158" s="18">
        <v>8.902154</v>
      </c>
      <c r="AF1158" s="18">
        <v>8.753746</v>
      </c>
      <c r="AG1158" s="18">
        <v>7.222673</v>
      </c>
      <c r="AH1158" s="18">
        <v>3.05097</v>
      </c>
      <c r="AI1158" s="18">
        <v>7.226424</v>
      </c>
      <c r="AJ1158" s="18">
        <v>9.387284</v>
      </c>
      <c r="AK1158" s="18">
        <v>5.328235</v>
      </c>
      <c r="AL1158" s="19" t="s">
        <v>58</v>
      </c>
      <c r="AM1158" s="19"/>
      <c r="AN1158" s="19"/>
      <c r="AO1158" s="19"/>
      <c r="AP1158" s="19"/>
      <c r="AQ1158" s="19"/>
    </row>
    <row r="1159" hidden="1">
      <c r="A1159" s="22" t="s">
        <v>1332</v>
      </c>
      <c r="B1159" s="22" t="s">
        <v>1359</v>
      </c>
      <c r="C1159" s="22" t="s">
        <v>1326</v>
      </c>
      <c r="D1159" s="22" t="s">
        <v>1358</v>
      </c>
      <c r="E1159" s="22" t="s">
        <v>72</v>
      </c>
      <c r="F1159" s="18">
        <v>3.0</v>
      </c>
      <c r="G1159" s="18">
        <v>0.0</v>
      </c>
      <c r="H1159" s="18">
        <v>1601.0</v>
      </c>
      <c r="I1159" s="18">
        <v>0.0</v>
      </c>
      <c r="J1159" s="18">
        <v>20.91998</v>
      </c>
      <c r="K1159" s="18">
        <v>20.74135</v>
      </c>
      <c r="L1159" s="18">
        <v>21.37723</v>
      </c>
      <c r="M1159" s="18">
        <v>11.37547</v>
      </c>
      <c r="N1159" s="18">
        <v>0.548444</v>
      </c>
      <c r="O1159" s="18">
        <v>1.635111</v>
      </c>
      <c r="P1159" s="18">
        <v>1.635111</v>
      </c>
      <c r="Q1159" s="18">
        <v>1.635111</v>
      </c>
      <c r="R1159" s="18">
        <v>7.730766</v>
      </c>
      <c r="S1159" s="18">
        <v>11.37547</v>
      </c>
      <c r="T1159" s="18">
        <v>1.635111</v>
      </c>
      <c r="U1159" s="18">
        <v>1.635111</v>
      </c>
      <c r="V1159" s="18">
        <v>1.635111</v>
      </c>
      <c r="W1159" s="18">
        <v>7.730766</v>
      </c>
      <c r="X1159" s="18">
        <v>11.37547</v>
      </c>
      <c r="Y1159" s="18">
        <v>6.913783</v>
      </c>
      <c r="Z1159" s="18">
        <v>2.255391</v>
      </c>
      <c r="AA1159" s="18">
        <v>5.328235</v>
      </c>
      <c r="AB1159" s="18">
        <v>3.752315</v>
      </c>
      <c r="AC1159" s="18">
        <v>5.328235</v>
      </c>
      <c r="AD1159" s="18">
        <v>7.730766</v>
      </c>
      <c r="AE1159" s="18">
        <v>11.27107</v>
      </c>
      <c r="AF1159" s="18">
        <v>19.57828</v>
      </c>
      <c r="AG1159" s="18">
        <v>10.97624</v>
      </c>
      <c r="AH1159" s="18">
        <v>3.05097</v>
      </c>
      <c r="AI1159" s="18">
        <v>7.226424</v>
      </c>
      <c r="AJ1159" s="18">
        <v>9.387284</v>
      </c>
      <c r="AK1159" s="18">
        <v>5.328235</v>
      </c>
      <c r="AL1159" s="19" t="s">
        <v>58</v>
      </c>
      <c r="AM1159" s="19"/>
      <c r="AN1159" s="19"/>
      <c r="AO1159" s="19"/>
      <c r="AP1159" s="19"/>
      <c r="AQ1159" s="19"/>
    </row>
    <row r="1160" hidden="1">
      <c r="A1160" s="22" t="s">
        <v>1334</v>
      </c>
      <c r="B1160" s="22" t="s">
        <v>1360</v>
      </c>
      <c r="C1160" s="22" t="s">
        <v>1326</v>
      </c>
      <c r="D1160" s="22" t="s">
        <v>1358</v>
      </c>
      <c r="E1160" s="22" t="s">
        <v>75</v>
      </c>
      <c r="F1160" s="18">
        <v>2.0</v>
      </c>
      <c r="G1160" s="18">
        <v>0.0</v>
      </c>
      <c r="H1160" s="18">
        <v>436.0</v>
      </c>
      <c r="I1160" s="18">
        <v>0.0</v>
      </c>
      <c r="J1160" s="18">
        <v>8.052697</v>
      </c>
      <c r="K1160" s="18">
        <v>7.745241</v>
      </c>
      <c r="L1160" s="18">
        <v>7.65197</v>
      </c>
      <c r="M1160" s="18">
        <v>7.745241</v>
      </c>
      <c r="N1160" s="18">
        <v>1.0</v>
      </c>
      <c r="O1160" s="18">
        <v>7.745241</v>
      </c>
      <c r="P1160" s="18">
        <v>7.745241</v>
      </c>
      <c r="Q1160" s="18">
        <v>7.745241</v>
      </c>
      <c r="R1160" s="18">
        <v>7.745241</v>
      </c>
      <c r="S1160" s="18">
        <v>7.745241</v>
      </c>
      <c r="T1160" s="18">
        <v>7.745241</v>
      </c>
      <c r="U1160" s="18">
        <v>7.745241</v>
      </c>
      <c r="V1160" s="18">
        <v>7.745241</v>
      </c>
      <c r="W1160" s="18">
        <v>7.745241</v>
      </c>
      <c r="X1160" s="18">
        <v>7.745241</v>
      </c>
      <c r="Y1160" s="18">
        <v>7.745241</v>
      </c>
      <c r="Z1160" s="18">
        <v>2.255391</v>
      </c>
      <c r="AA1160" s="18">
        <v>5.328235</v>
      </c>
      <c r="AB1160" s="18">
        <v>3.752315</v>
      </c>
      <c r="AC1160" s="18">
        <v>5.328235</v>
      </c>
      <c r="AD1160" s="18">
        <v>17.90289</v>
      </c>
      <c r="AE1160" s="18">
        <v>17.90289</v>
      </c>
      <c r="AF1160" s="18">
        <v>21.15742</v>
      </c>
      <c r="AG1160" s="18">
        <v>22.60112</v>
      </c>
      <c r="AH1160" s="18">
        <v>3.05097</v>
      </c>
      <c r="AI1160" s="18">
        <v>7.226424</v>
      </c>
      <c r="AJ1160" s="18">
        <v>9.387284</v>
      </c>
      <c r="AK1160" s="18">
        <v>5.328235</v>
      </c>
      <c r="AL1160" s="19" t="s">
        <v>58</v>
      </c>
      <c r="AM1160" s="19"/>
      <c r="AN1160" s="19"/>
      <c r="AO1160" s="19"/>
      <c r="AP1160" s="19"/>
      <c r="AQ1160" s="19"/>
    </row>
    <row r="1161" hidden="1">
      <c r="A1161" s="22" t="s">
        <v>1336</v>
      </c>
      <c r="B1161" s="22" t="s">
        <v>1361</v>
      </c>
      <c r="C1161" s="22" t="s">
        <v>1326</v>
      </c>
      <c r="D1161" s="22" t="s">
        <v>1358</v>
      </c>
      <c r="E1161" s="22" t="s">
        <v>60</v>
      </c>
      <c r="F1161" s="18">
        <v>7.0</v>
      </c>
      <c r="G1161" s="18">
        <v>1.0</v>
      </c>
      <c r="H1161" s="18">
        <v>2096.0</v>
      </c>
      <c r="I1161" s="18">
        <v>4.0</v>
      </c>
      <c r="J1161" s="18">
        <v>15.88828</v>
      </c>
      <c r="K1161" s="18">
        <v>14.96526</v>
      </c>
      <c r="L1161" s="18">
        <v>17.34537</v>
      </c>
      <c r="M1161" s="18">
        <v>11.12696</v>
      </c>
      <c r="N1161" s="18">
        <v>0.743519</v>
      </c>
      <c r="O1161" s="18">
        <v>0.0</v>
      </c>
      <c r="P1161" s="18">
        <v>0.730268</v>
      </c>
      <c r="Q1161" s="18">
        <v>0.730268</v>
      </c>
      <c r="R1161" s="18">
        <v>2.255391</v>
      </c>
      <c r="S1161" s="18">
        <v>3.501789</v>
      </c>
      <c r="T1161" s="18">
        <v>0.730268</v>
      </c>
      <c r="U1161" s="18">
        <v>0.852646</v>
      </c>
      <c r="V1161" s="18">
        <v>0.852646</v>
      </c>
      <c r="W1161" s="18">
        <v>2.255391</v>
      </c>
      <c r="X1161" s="18">
        <v>3.501789</v>
      </c>
      <c r="Y1161" s="18">
        <v>2.494211</v>
      </c>
      <c r="Z1161" s="18">
        <v>2.255391</v>
      </c>
      <c r="AA1161" s="18">
        <v>5.328235</v>
      </c>
      <c r="AB1161" s="18">
        <v>3.752315</v>
      </c>
      <c r="AC1161" s="18">
        <v>5.328235</v>
      </c>
      <c r="AD1161" s="18">
        <v>3.501789</v>
      </c>
      <c r="AE1161" s="18">
        <v>4.140817</v>
      </c>
      <c r="AF1161" s="18">
        <v>7.228857</v>
      </c>
      <c r="AG1161" s="18">
        <v>5.94005</v>
      </c>
      <c r="AH1161" s="18">
        <v>3.05097</v>
      </c>
      <c r="AI1161" s="18">
        <v>7.226424</v>
      </c>
      <c r="AJ1161" s="18">
        <v>9.387284</v>
      </c>
      <c r="AK1161" s="18">
        <v>5.328235</v>
      </c>
      <c r="AL1161" s="19" t="s">
        <v>58</v>
      </c>
      <c r="AM1161" s="19"/>
      <c r="AN1161" s="19"/>
      <c r="AO1161" s="19"/>
      <c r="AP1161" s="19"/>
      <c r="AQ1161" s="19"/>
    </row>
    <row r="1162" hidden="1">
      <c r="A1162" s="22" t="s">
        <v>1344</v>
      </c>
      <c r="B1162" s="22" t="s">
        <v>2123</v>
      </c>
      <c r="C1162" s="22" t="s">
        <v>1326</v>
      </c>
      <c r="D1162" s="22" t="s">
        <v>1358</v>
      </c>
      <c r="E1162" s="20">
        <v>46300.0</v>
      </c>
      <c r="F1162" s="18">
        <v>1.0</v>
      </c>
      <c r="G1162" s="18">
        <v>0.0</v>
      </c>
      <c r="H1162" s="18">
        <v>7.0</v>
      </c>
      <c r="I1162" s="18">
        <v>0.0</v>
      </c>
      <c r="J1162" s="18">
        <v>0.0</v>
      </c>
      <c r="K1162" s="18">
        <v>0.0</v>
      </c>
      <c r="L1162" s="18">
        <v>0.0</v>
      </c>
      <c r="M1162" s="18">
        <v>0.0</v>
      </c>
      <c r="N1162" s="18">
        <v>0.0</v>
      </c>
      <c r="O1162" s="18">
        <v>0.0</v>
      </c>
      <c r="P1162" s="18">
        <v>0.0</v>
      </c>
      <c r="Q1162" s="18">
        <v>0.0</v>
      </c>
      <c r="R1162" s="18">
        <v>0.0</v>
      </c>
      <c r="S1162" s="18">
        <v>0.0</v>
      </c>
      <c r="T1162" s="18">
        <v>0.0</v>
      </c>
      <c r="U1162" s="18">
        <v>0.0</v>
      </c>
      <c r="V1162" s="18">
        <v>0.0</v>
      </c>
      <c r="W1162" s="18">
        <v>0.0</v>
      </c>
      <c r="X1162" s="18">
        <v>0.0</v>
      </c>
      <c r="Y1162" s="18">
        <v>0.0</v>
      </c>
      <c r="Z1162" s="18">
        <v>2.255391</v>
      </c>
      <c r="AA1162" s="18">
        <v>5.328235</v>
      </c>
      <c r="AB1162" s="18">
        <v>3.752315</v>
      </c>
      <c r="AC1162" s="18">
        <v>5.328235</v>
      </c>
      <c r="AD1162" s="18">
        <v>48.13152</v>
      </c>
      <c r="AE1162" s="18">
        <v>48.13152</v>
      </c>
      <c r="AF1162" s="18">
        <v>48.13152</v>
      </c>
      <c r="AG1162" s="18">
        <v>0.0</v>
      </c>
      <c r="AH1162" s="18">
        <v>3.05097</v>
      </c>
      <c r="AI1162" s="18">
        <v>7.226424</v>
      </c>
      <c r="AJ1162" s="18">
        <v>9.387284</v>
      </c>
      <c r="AK1162" s="18">
        <v>5.328235</v>
      </c>
      <c r="AL1162" s="19" t="s">
        <v>58</v>
      </c>
      <c r="AM1162" s="19"/>
      <c r="AN1162" s="19"/>
      <c r="AO1162" s="19"/>
      <c r="AP1162" s="19"/>
      <c r="AQ1162" s="19"/>
    </row>
    <row r="1163" hidden="1">
      <c r="A1163" s="22" t="s">
        <v>1328</v>
      </c>
      <c r="B1163" s="22" t="s">
        <v>1362</v>
      </c>
      <c r="C1163" s="22" t="s">
        <v>1326</v>
      </c>
      <c r="D1163" s="22" t="s">
        <v>1358</v>
      </c>
      <c r="E1163" s="22" t="s">
        <v>62</v>
      </c>
      <c r="F1163" s="18">
        <v>3.0</v>
      </c>
      <c r="G1163" s="18">
        <v>3.0</v>
      </c>
      <c r="H1163" s="18">
        <v>87.0</v>
      </c>
      <c r="I1163" s="18">
        <v>87.0</v>
      </c>
      <c r="J1163" s="18">
        <v>0.0</v>
      </c>
      <c r="K1163" s="18">
        <v>0.0</v>
      </c>
      <c r="L1163" s="18">
        <v>0.0</v>
      </c>
      <c r="M1163" s="18">
        <v>0.0</v>
      </c>
      <c r="N1163" s="18">
        <v>0.0</v>
      </c>
      <c r="O1163" s="18">
        <v>0.0</v>
      </c>
      <c r="P1163" s="18">
        <v>0.0</v>
      </c>
      <c r="Q1163" s="18">
        <v>0.0</v>
      </c>
      <c r="R1163" s="18">
        <v>0.0</v>
      </c>
      <c r="S1163" s="18">
        <v>0.0</v>
      </c>
      <c r="T1163" s="18">
        <v>0.0</v>
      </c>
      <c r="U1163" s="18">
        <v>0.0</v>
      </c>
      <c r="V1163" s="18">
        <v>0.0</v>
      </c>
      <c r="W1163" s="18">
        <v>0.0</v>
      </c>
      <c r="X1163" s="18">
        <v>0.0</v>
      </c>
      <c r="Y1163" s="18">
        <v>0.0</v>
      </c>
      <c r="Z1163" s="18">
        <v>2.255391</v>
      </c>
      <c r="AA1163" s="18">
        <v>5.328235</v>
      </c>
      <c r="AB1163" s="18">
        <v>3.752315</v>
      </c>
      <c r="AC1163" s="18">
        <v>5.328235</v>
      </c>
      <c r="AD1163" s="18">
        <v>0.0</v>
      </c>
      <c r="AE1163" s="18">
        <v>0.0</v>
      </c>
      <c r="AF1163" s="18">
        <v>0.0</v>
      </c>
      <c r="AG1163" s="18">
        <v>0.0</v>
      </c>
      <c r="AH1163" s="18">
        <v>3.05097</v>
      </c>
      <c r="AI1163" s="18">
        <v>7.226424</v>
      </c>
      <c r="AJ1163" s="18">
        <v>9.387284</v>
      </c>
      <c r="AK1163" s="18">
        <v>5.328235</v>
      </c>
      <c r="AL1163" s="19" t="s">
        <v>58</v>
      </c>
      <c r="AM1163" s="19"/>
      <c r="AN1163" s="19"/>
      <c r="AO1163" s="19"/>
      <c r="AP1163" s="19"/>
      <c r="AQ1163" s="19"/>
    </row>
    <row r="1164" hidden="1">
      <c r="A1164" s="22" t="s">
        <v>1249</v>
      </c>
      <c r="B1164" s="22" t="s">
        <v>1291</v>
      </c>
      <c r="C1164" s="22" t="s">
        <v>1251</v>
      </c>
      <c r="D1164" s="22" t="s">
        <v>1292</v>
      </c>
      <c r="E1164" s="22" t="s">
        <v>88</v>
      </c>
      <c r="F1164" s="18">
        <v>10.0</v>
      </c>
      <c r="G1164" s="18">
        <v>3.0</v>
      </c>
      <c r="H1164" s="18">
        <v>29291.0</v>
      </c>
      <c r="I1164" s="18">
        <v>5.0</v>
      </c>
      <c r="J1164" s="18">
        <v>201.6254</v>
      </c>
      <c r="K1164" s="18">
        <v>229.3307</v>
      </c>
      <c r="L1164" s="18">
        <v>243.1878</v>
      </c>
      <c r="M1164" s="18">
        <v>146.2708</v>
      </c>
      <c r="N1164" s="18">
        <v>0.637816</v>
      </c>
      <c r="O1164" s="18">
        <v>0.0</v>
      </c>
      <c r="P1164" s="18">
        <v>0.0</v>
      </c>
      <c r="Q1164" s="18">
        <v>0.0</v>
      </c>
      <c r="R1164" s="18">
        <v>21.21704</v>
      </c>
      <c r="S1164" s="18">
        <v>54.27197</v>
      </c>
      <c r="T1164" s="18">
        <v>7.570912</v>
      </c>
      <c r="U1164" s="18">
        <v>21.21704</v>
      </c>
      <c r="V1164" s="18">
        <v>21.21704</v>
      </c>
      <c r="W1164" s="18">
        <v>54.27197</v>
      </c>
      <c r="X1164" s="18">
        <v>56.75529</v>
      </c>
      <c r="Y1164" s="18">
        <v>28.66634</v>
      </c>
      <c r="Z1164" s="18">
        <v>3.541621</v>
      </c>
      <c r="AA1164" s="18">
        <v>7.570912</v>
      </c>
      <c r="AB1164" s="18">
        <v>13.15333</v>
      </c>
      <c r="AC1164" s="18">
        <v>9.496488</v>
      </c>
      <c r="AD1164" s="18">
        <v>7.570912</v>
      </c>
      <c r="AE1164" s="18">
        <v>54.27197</v>
      </c>
      <c r="AF1164" s="18">
        <v>50.93045</v>
      </c>
      <c r="AG1164" s="18">
        <v>28.66634</v>
      </c>
      <c r="AH1164" s="18">
        <v>3.456086</v>
      </c>
      <c r="AI1164" s="18">
        <v>6.043321</v>
      </c>
      <c r="AJ1164" s="18">
        <v>10.55322</v>
      </c>
      <c r="AK1164" s="18">
        <v>5.937096</v>
      </c>
      <c r="AL1164" s="19" t="s">
        <v>58</v>
      </c>
      <c r="AM1164" s="19"/>
      <c r="AN1164" s="19"/>
      <c r="AO1164" s="19"/>
      <c r="AP1164" s="19"/>
      <c r="AQ1164" s="19"/>
    </row>
    <row r="1165" hidden="1">
      <c r="A1165" s="22" t="s">
        <v>1253</v>
      </c>
      <c r="B1165" s="22" t="s">
        <v>1293</v>
      </c>
      <c r="C1165" s="22" t="s">
        <v>1251</v>
      </c>
      <c r="D1165" s="22" t="s">
        <v>1292</v>
      </c>
      <c r="E1165" s="17">
        <v>46310.0</v>
      </c>
      <c r="F1165" s="18">
        <v>12.0</v>
      </c>
      <c r="G1165" s="18">
        <v>1.0</v>
      </c>
      <c r="H1165" s="18">
        <v>11588.0</v>
      </c>
      <c r="I1165" s="18">
        <v>216.0</v>
      </c>
      <c r="J1165" s="18">
        <v>152.6721</v>
      </c>
      <c r="K1165" s="18">
        <v>151.9438</v>
      </c>
      <c r="L1165" s="18">
        <v>152.3756</v>
      </c>
      <c r="M1165" s="18">
        <v>104.3491</v>
      </c>
      <c r="N1165" s="18">
        <v>0.686761</v>
      </c>
      <c r="O1165" s="18">
        <v>0.0</v>
      </c>
      <c r="P1165" s="18">
        <v>0.0</v>
      </c>
      <c r="Q1165" s="18">
        <v>0.0</v>
      </c>
      <c r="R1165" s="18">
        <v>5.346079</v>
      </c>
      <c r="S1165" s="18">
        <v>18.30762</v>
      </c>
      <c r="T1165" s="18">
        <v>0.5</v>
      </c>
      <c r="U1165" s="18">
        <v>5.346079</v>
      </c>
      <c r="V1165" s="18">
        <v>10.40321</v>
      </c>
      <c r="W1165" s="18">
        <v>18.30762</v>
      </c>
      <c r="X1165" s="18">
        <v>22.68052</v>
      </c>
      <c r="Y1165" s="18">
        <v>9.496488</v>
      </c>
      <c r="Z1165" s="18">
        <v>3.541621</v>
      </c>
      <c r="AA1165" s="18">
        <v>7.570912</v>
      </c>
      <c r="AB1165" s="18">
        <v>13.15333</v>
      </c>
      <c r="AC1165" s="18">
        <v>9.496488</v>
      </c>
      <c r="AD1165" s="18">
        <v>9.317087</v>
      </c>
      <c r="AE1165" s="18">
        <v>17.08451</v>
      </c>
      <c r="AF1165" s="18">
        <v>12.56671</v>
      </c>
      <c r="AG1165" s="18">
        <v>9.496488</v>
      </c>
      <c r="AH1165" s="18">
        <v>3.456086</v>
      </c>
      <c r="AI1165" s="18">
        <v>6.043321</v>
      </c>
      <c r="AJ1165" s="18">
        <v>10.55322</v>
      </c>
      <c r="AK1165" s="18">
        <v>5.937096</v>
      </c>
      <c r="AL1165" s="19" t="s">
        <v>58</v>
      </c>
      <c r="AM1165" s="19"/>
      <c r="AN1165" s="19"/>
      <c r="AO1165" s="19"/>
      <c r="AP1165" s="19"/>
      <c r="AQ1165" s="19"/>
    </row>
    <row r="1166" hidden="1">
      <c r="A1166" s="22" t="s">
        <v>1255</v>
      </c>
      <c r="B1166" s="22" t="s">
        <v>1294</v>
      </c>
      <c r="C1166" s="22" t="s">
        <v>1251</v>
      </c>
      <c r="D1166" s="22" t="s">
        <v>1292</v>
      </c>
      <c r="E1166" s="22" t="s">
        <v>72</v>
      </c>
      <c r="F1166" s="18">
        <v>8.0</v>
      </c>
      <c r="G1166" s="18">
        <v>1.0</v>
      </c>
      <c r="H1166" s="18">
        <v>5364.0</v>
      </c>
      <c r="I1166" s="18">
        <v>2.0</v>
      </c>
      <c r="J1166" s="18">
        <v>27.73875</v>
      </c>
      <c r="K1166" s="18">
        <v>24.60254</v>
      </c>
      <c r="L1166" s="18">
        <v>22.14434</v>
      </c>
      <c r="M1166" s="18">
        <v>12.33965</v>
      </c>
      <c r="N1166" s="18">
        <v>0.50156</v>
      </c>
      <c r="O1166" s="18">
        <v>1.604083</v>
      </c>
      <c r="P1166" s="18">
        <v>1.642959</v>
      </c>
      <c r="Q1166" s="18">
        <v>1.642959</v>
      </c>
      <c r="R1166" s="18">
        <v>4.662225</v>
      </c>
      <c r="S1166" s="18">
        <v>5.57332</v>
      </c>
      <c r="T1166" s="18">
        <v>1.604083</v>
      </c>
      <c r="U1166" s="18">
        <v>1.642959</v>
      </c>
      <c r="V1166" s="18">
        <v>1.642959</v>
      </c>
      <c r="W1166" s="18">
        <v>4.662225</v>
      </c>
      <c r="X1166" s="18">
        <v>5.57332</v>
      </c>
      <c r="Y1166" s="18">
        <v>4.100423</v>
      </c>
      <c r="Z1166" s="18">
        <v>3.541621</v>
      </c>
      <c r="AA1166" s="18">
        <v>7.570912</v>
      </c>
      <c r="AB1166" s="18">
        <v>13.15333</v>
      </c>
      <c r="AC1166" s="18">
        <v>9.496488</v>
      </c>
      <c r="AD1166" s="18">
        <v>4.831767</v>
      </c>
      <c r="AE1166" s="18">
        <v>5.57332</v>
      </c>
      <c r="AF1166" s="18">
        <v>5.733308</v>
      </c>
      <c r="AG1166" s="18">
        <v>7.258473</v>
      </c>
      <c r="AH1166" s="18">
        <v>3.456086</v>
      </c>
      <c r="AI1166" s="18">
        <v>6.043321</v>
      </c>
      <c r="AJ1166" s="18">
        <v>10.55322</v>
      </c>
      <c r="AK1166" s="18">
        <v>5.937096</v>
      </c>
      <c r="AL1166" s="19" t="s">
        <v>58</v>
      </c>
      <c r="AM1166" s="19"/>
      <c r="AN1166" s="19"/>
      <c r="AO1166" s="19"/>
      <c r="AP1166" s="19"/>
      <c r="AQ1166" s="19"/>
    </row>
    <row r="1167" hidden="1">
      <c r="A1167" s="22" t="s">
        <v>1257</v>
      </c>
      <c r="B1167" s="22" t="s">
        <v>1295</v>
      </c>
      <c r="C1167" s="22" t="s">
        <v>1251</v>
      </c>
      <c r="D1167" s="22" t="s">
        <v>1292</v>
      </c>
      <c r="E1167" s="22" t="s">
        <v>75</v>
      </c>
      <c r="F1167" s="18">
        <v>1.0</v>
      </c>
      <c r="G1167" s="18">
        <v>0.0</v>
      </c>
      <c r="H1167" s="18">
        <v>781.0</v>
      </c>
      <c r="I1167" s="18">
        <v>0.0</v>
      </c>
      <c r="J1167" s="18">
        <v>9.027772</v>
      </c>
      <c r="K1167" s="18">
        <v>10.9283</v>
      </c>
      <c r="L1167" s="18">
        <v>10.89764</v>
      </c>
      <c r="M1167" s="18">
        <v>10.9283</v>
      </c>
      <c r="N1167" s="18">
        <v>1.0</v>
      </c>
      <c r="O1167" s="18">
        <v>10.9283</v>
      </c>
      <c r="P1167" s="18">
        <v>10.9283</v>
      </c>
      <c r="Q1167" s="18">
        <v>10.9283</v>
      </c>
      <c r="R1167" s="18">
        <v>10.9283</v>
      </c>
      <c r="S1167" s="18">
        <v>10.9283</v>
      </c>
      <c r="T1167" s="18">
        <v>10.9283</v>
      </c>
      <c r="U1167" s="18">
        <v>10.9283</v>
      </c>
      <c r="V1167" s="18">
        <v>10.9283</v>
      </c>
      <c r="W1167" s="18">
        <v>10.9283</v>
      </c>
      <c r="X1167" s="18">
        <v>10.9283</v>
      </c>
      <c r="Y1167" s="18">
        <v>10.9283</v>
      </c>
      <c r="Z1167" s="18">
        <v>3.541621</v>
      </c>
      <c r="AA1167" s="18">
        <v>7.570912</v>
      </c>
      <c r="AB1167" s="18">
        <v>13.15333</v>
      </c>
      <c r="AC1167" s="18">
        <v>9.496488</v>
      </c>
      <c r="AD1167" s="18">
        <v>4.308679</v>
      </c>
      <c r="AE1167" s="18">
        <v>4.385958</v>
      </c>
      <c r="AF1167" s="18">
        <v>8.481456</v>
      </c>
      <c r="AG1167" s="18">
        <v>10.9283</v>
      </c>
      <c r="AH1167" s="18">
        <v>3.456086</v>
      </c>
      <c r="AI1167" s="18">
        <v>6.043321</v>
      </c>
      <c r="AJ1167" s="18">
        <v>10.55322</v>
      </c>
      <c r="AK1167" s="18">
        <v>5.937096</v>
      </c>
      <c r="AL1167" s="19" t="s">
        <v>58</v>
      </c>
      <c r="AM1167" s="19"/>
      <c r="AN1167" s="19"/>
      <c r="AO1167" s="19"/>
      <c r="AP1167" s="19"/>
      <c r="AQ1167" s="19"/>
    </row>
    <row r="1168" hidden="1">
      <c r="A1168" s="22" t="s">
        <v>1259</v>
      </c>
      <c r="B1168" s="22" t="s">
        <v>1296</v>
      </c>
      <c r="C1168" s="22" t="s">
        <v>1251</v>
      </c>
      <c r="D1168" s="22" t="s">
        <v>1292</v>
      </c>
      <c r="E1168" s="22" t="s">
        <v>60</v>
      </c>
      <c r="F1168" s="18">
        <v>16.0</v>
      </c>
      <c r="G1168" s="18">
        <v>2.0</v>
      </c>
      <c r="H1168" s="18">
        <v>7162.0</v>
      </c>
      <c r="I1168" s="18">
        <v>233.0</v>
      </c>
      <c r="J1168" s="18">
        <v>22.02257</v>
      </c>
      <c r="K1168" s="18">
        <v>21.15052</v>
      </c>
      <c r="L1168" s="18">
        <v>23.02369</v>
      </c>
      <c r="M1168" s="18">
        <v>8.91807</v>
      </c>
      <c r="N1168" s="18">
        <v>0.421648</v>
      </c>
      <c r="O1168" s="18">
        <v>0.505128</v>
      </c>
      <c r="P1168" s="18">
        <v>0.848718</v>
      </c>
      <c r="Q1168" s="18">
        <v>1.0</v>
      </c>
      <c r="R1168" s="18">
        <v>1.144739</v>
      </c>
      <c r="S1168" s="18">
        <v>1.715385</v>
      </c>
      <c r="T1168" s="18">
        <v>0.505128</v>
      </c>
      <c r="U1168" s="18">
        <v>0.848718</v>
      </c>
      <c r="V1168" s="18">
        <v>1.0</v>
      </c>
      <c r="W1168" s="18">
        <v>1.144739</v>
      </c>
      <c r="X1168" s="18">
        <v>1.715385</v>
      </c>
      <c r="Y1168" s="18">
        <v>1.510751</v>
      </c>
      <c r="Z1168" s="18">
        <v>3.541621</v>
      </c>
      <c r="AA1168" s="18">
        <v>7.570912</v>
      </c>
      <c r="AB1168" s="18">
        <v>13.15333</v>
      </c>
      <c r="AC1168" s="18">
        <v>9.496488</v>
      </c>
      <c r="AD1168" s="18">
        <v>3.451433</v>
      </c>
      <c r="AE1168" s="18">
        <v>3.574683</v>
      </c>
      <c r="AF1168" s="18">
        <v>7.074557</v>
      </c>
      <c r="AG1168" s="18">
        <v>5.936095</v>
      </c>
      <c r="AH1168" s="18">
        <v>3.456086</v>
      </c>
      <c r="AI1168" s="18">
        <v>6.043321</v>
      </c>
      <c r="AJ1168" s="18">
        <v>10.55322</v>
      </c>
      <c r="AK1168" s="18">
        <v>5.937096</v>
      </c>
      <c r="AL1168" s="19" t="s">
        <v>58</v>
      </c>
      <c r="AM1168" s="19"/>
      <c r="AN1168" s="19"/>
      <c r="AO1168" s="19"/>
      <c r="AP1168" s="19"/>
      <c r="AQ1168" s="19"/>
    </row>
    <row r="1169" hidden="1">
      <c r="A1169" s="22" t="s">
        <v>1261</v>
      </c>
      <c r="B1169" s="22" t="s">
        <v>1297</v>
      </c>
      <c r="C1169" s="22" t="s">
        <v>1251</v>
      </c>
      <c r="D1169" s="22" t="s">
        <v>1292</v>
      </c>
      <c r="E1169" s="20">
        <v>46300.0</v>
      </c>
      <c r="F1169" s="18">
        <v>33.0</v>
      </c>
      <c r="G1169" s="18">
        <v>2.0</v>
      </c>
      <c r="H1169" s="18">
        <v>100221.0</v>
      </c>
      <c r="I1169" s="18">
        <v>40.0</v>
      </c>
      <c r="J1169" s="18">
        <v>738.7991</v>
      </c>
      <c r="K1169" s="18">
        <v>745.8437</v>
      </c>
      <c r="L1169" s="18">
        <v>795.9225</v>
      </c>
      <c r="M1169" s="18">
        <v>476.7017</v>
      </c>
      <c r="N1169" s="18">
        <v>0.639144</v>
      </c>
      <c r="O1169" s="18">
        <v>4.988713</v>
      </c>
      <c r="P1169" s="18">
        <v>6.314083</v>
      </c>
      <c r="Q1169" s="18">
        <v>6.782801</v>
      </c>
      <c r="R1169" s="18">
        <v>11.26101</v>
      </c>
      <c r="S1169" s="18">
        <v>24.57827</v>
      </c>
      <c r="T1169" s="18">
        <v>4.988713</v>
      </c>
      <c r="U1169" s="18">
        <v>6.314083</v>
      </c>
      <c r="V1169" s="18">
        <v>6.782801</v>
      </c>
      <c r="W1169" s="18">
        <v>11.26101</v>
      </c>
      <c r="X1169" s="18">
        <v>24.57827</v>
      </c>
      <c r="Y1169" s="18">
        <v>27.62384</v>
      </c>
      <c r="Z1169" s="18">
        <v>3.541621</v>
      </c>
      <c r="AA1169" s="18">
        <v>7.570912</v>
      </c>
      <c r="AB1169" s="18">
        <v>13.15333</v>
      </c>
      <c r="AC1169" s="18">
        <v>9.496488</v>
      </c>
      <c r="AD1169" s="18">
        <v>15.23553</v>
      </c>
      <c r="AE1169" s="18">
        <v>15.23553</v>
      </c>
      <c r="AF1169" s="18">
        <v>23.22342</v>
      </c>
      <c r="AG1169" s="18">
        <v>19.49878</v>
      </c>
      <c r="AH1169" s="18">
        <v>3.456086</v>
      </c>
      <c r="AI1169" s="18">
        <v>6.043321</v>
      </c>
      <c r="AJ1169" s="18">
        <v>10.55322</v>
      </c>
      <c r="AK1169" s="18">
        <v>5.937096</v>
      </c>
      <c r="AL1169" s="19" t="s">
        <v>58</v>
      </c>
      <c r="AM1169" s="19"/>
      <c r="AN1169" s="19"/>
      <c r="AO1169" s="19"/>
      <c r="AP1169" s="19"/>
      <c r="AQ1169" s="19"/>
    </row>
    <row r="1170" hidden="1">
      <c r="A1170" s="22" t="s">
        <v>1263</v>
      </c>
      <c r="B1170" s="22" t="s">
        <v>1298</v>
      </c>
      <c r="C1170" s="22" t="s">
        <v>1251</v>
      </c>
      <c r="D1170" s="22" t="s">
        <v>1292</v>
      </c>
      <c r="E1170" s="22" t="s">
        <v>62</v>
      </c>
      <c r="F1170" s="18">
        <v>2.0</v>
      </c>
      <c r="G1170" s="18">
        <v>2.0</v>
      </c>
      <c r="H1170" s="18">
        <v>168.0</v>
      </c>
      <c r="I1170" s="18">
        <v>168.0</v>
      </c>
      <c r="J1170" s="18">
        <v>0.0</v>
      </c>
      <c r="K1170" s="18">
        <v>0.0</v>
      </c>
      <c r="L1170" s="18">
        <v>0.0</v>
      </c>
      <c r="M1170" s="18">
        <v>0.0</v>
      </c>
      <c r="N1170" s="18">
        <v>0.0</v>
      </c>
      <c r="O1170" s="18">
        <v>0.0</v>
      </c>
      <c r="P1170" s="18">
        <v>0.0</v>
      </c>
      <c r="Q1170" s="18">
        <v>0.0</v>
      </c>
      <c r="R1170" s="18">
        <v>0.0</v>
      </c>
      <c r="S1170" s="18">
        <v>0.0</v>
      </c>
      <c r="T1170" s="18">
        <v>0.0</v>
      </c>
      <c r="U1170" s="18">
        <v>0.0</v>
      </c>
      <c r="V1170" s="18">
        <v>0.0</v>
      </c>
      <c r="W1170" s="18">
        <v>0.0</v>
      </c>
      <c r="X1170" s="18">
        <v>0.0</v>
      </c>
      <c r="Y1170" s="18">
        <v>0.0</v>
      </c>
      <c r="Z1170" s="18">
        <v>3.541621</v>
      </c>
      <c r="AA1170" s="18">
        <v>7.570912</v>
      </c>
      <c r="AB1170" s="18">
        <v>13.15333</v>
      </c>
      <c r="AC1170" s="18">
        <v>9.496488</v>
      </c>
      <c r="AD1170" s="18">
        <v>0.0</v>
      </c>
      <c r="AE1170" s="18">
        <v>0.0</v>
      </c>
      <c r="AF1170" s="18">
        <v>0.0</v>
      </c>
      <c r="AG1170" s="18">
        <v>0.0</v>
      </c>
      <c r="AH1170" s="18">
        <v>3.456086</v>
      </c>
      <c r="AI1170" s="18">
        <v>6.043321</v>
      </c>
      <c r="AJ1170" s="18">
        <v>10.55322</v>
      </c>
      <c r="AK1170" s="18">
        <v>5.937096</v>
      </c>
      <c r="AL1170" s="19" t="s">
        <v>58</v>
      </c>
      <c r="AM1170" s="19"/>
      <c r="AN1170" s="19"/>
      <c r="AO1170" s="19"/>
      <c r="AP1170" s="19"/>
      <c r="AQ1170" s="19"/>
    </row>
    <row r="1171" hidden="1">
      <c r="A1171" s="22" t="s">
        <v>1964</v>
      </c>
      <c r="B1171" s="22" t="s">
        <v>1999</v>
      </c>
      <c r="C1171" s="22" t="s">
        <v>1966</v>
      </c>
      <c r="D1171" s="22" t="s">
        <v>2000</v>
      </c>
      <c r="E1171" s="22" t="s">
        <v>88</v>
      </c>
      <c r="F1171" s="18">
        <v>19.0</v>
      </c>
      <c r="G1171" s="18">
        <v>7.0</v>
      </c>
      <c r="H1171" s="18">
        <v>12342.0</v>
      </c>
      <c r="I1171" s="18">
        <v>359.0</v>
      </c>
      <c r="J1171" s="18">
        <v>933.9303</v>
      </c>
      <c r="K1171" s="18">
        <v>895.2491</v>
      </c>
      <c r="L1171" s="18">
        <v>838.6964</v>
      </c>
      <c r="M1171" s="18">
        <v>757.475</v>
      </c>
      <c r="N1171" s="18">
        <v>0.846105</v>
      </c>
      <c r="O1171" s="18">
        <v>0.0</v>
      </c>
      <c r="P1171" s="18">
        <v>0.0</v>
      </c>
      <c r="Q1171" s="18">
        <v>0.0</v>
      </c>
      <c r="R1171" s="18">
        <v>25.4545</v>
      </c>
      <c r="S1171" s="18">
        <v>109.8863</v>
      </c>
      <c r="T1171" s="18">
        <v>2.433333</v>
      </c>
      <c r="U1171" s="18">
        <v>25.4545</v>
      </c>
      <c r="V1171" s="18">
        <v>25.4545</v>
      </c>
      <c r="W1171" s="18">
        <v>109.8863</v>
      </c>
      <c r="X1171" s="18">
        <v>302.6626</v>
      </c>
      <c r="Y1171" s="18">
        <v>111.9061</v>
      </c>
      <c r="Z1171" s="18">
        <v>0.0</v>
      </c>
      <c r="AA1171" s="18">
        <v>75.9821</v>
      </c>
      <c r="AB1171" s="18">
        <v>105.9838</v>
      </c>
      <c r="AC1171" s="18">
        <v>103.5152</v>
      </c>
      <c r="AD1171" s="18">
        <v>24.74909</v>
      </c>
      <c r="AE1171" s="18">
        <v>109.8863</v>
      </c>
      <c r="AF1171" s="18">
        <v>108.1528</v>
      </c>
      <c r="AG1171" s="18">
        <v>12.37454</v>
      </c>
      <c r="AH1171" s="18">
        <v>3.335571</v>
      </c>
      <c r="AI1171" s="18">
        <v>37.44237</v>
      </c>
      <c r="AJ1171" s="18">
        <v>61.35347</v>
      </c>
      <c r="AK1171" s="18">
        <v>28.55202</v>
      </c>
      <c r="AL1171" s="19" t="s">
        <v>58</v>
      </c>
      <c r="AM1171" s="19"/>
      <c r="AN1171" s="19"/>
      <c r="AO1171" s="19"/>
      <c r="AP1171" s="19"/>
      <c r="AQ1171" s="19"/>
    </row>
    <row r="1172" hidden="1">
      <c r="A1172" s="22" t="s">
        <v>1968</v>
      </c>
      <c r="B1172" s="22" t="s">
        <v>2001</v>
      </c>
      <c r="C1172" s="22" t="s">
        <v>1966</v>
      </c>
      <c r="D1172" s="22" t="s">
        <v>2000</v>
      </c>
      <c r="E1172" s="17">
        <v>46310.0</v>
      </c>
      <c r="F1172" s="18">
        <v>15.0</v>
      </c>
      <c r="G1172" s="18">
        <v>0.0</v>
      </c>
      <c r="H1172" s="18">
        <v>23616.0</v>
      </c>
      <c r="I1172" s="18">
        <v>0.0</v>
      </c>
      <c r="J1172" s="18">
        <v>1267.312</v>
      </c>
      <c r="K1172" s="18">
        <v>1303.116</v>
      </c>
      <c r="L1172" s="18">
        <v>1276.439</v>
      </c>
      <c r="M1172" s="18">
        <v>876.3632</v>
      </c>
      <c r="N1172" s="18">
        <v>0.672514</v>
      </c>
      <c r="O1172" s="18">
        <v>15.7184</v>
      </c>
      <c r="P1172" s="18">
        <v>37.32948</v>
      </c>
      <c r="Q1172" s="18">
        <v>45.19458</v>
      </c>
      <c r="R1172" s="18">
        <v>75.9821</v>
      </c>
      <c r="S1172" s="18">
        <v>112.8553</v>
      </c>
      <c r="T1172" s="18">
        <v>37.32948</v>
      </c>
      <c r="U1172" s="18">
        <v>45.19458</v>
      </c>
      <c r="V1172" s="18">
        <v>59.21019</v>
      </c>
      <c r="W1172" s="18">
        <v>80.4624</v>
      </c>
      <c r="X1172" s="18">
        <v>206.8581</v>
      </c>
      <c r="Y1172" s="18">
        <v>118.4651</v>
      </c>
      <c r="Z1172" s="18">
        <v>0.0</v>
      </c>
      <c r="AA1172" s="18">
        <v>75.9821</v>
      </c>
      <c r="AB1172" s="18">
        <v>105.9838</v>
      </c>
      <c r="AC1172" s="18">
        <v>103.5152</v>
      </c>
      <c r="AD1172" s="18">
        <v>75.9821</v>
      </c>
      <c r="AE1172" s="18">
        <v>75.9821</v>
      </c>
      <c r="AF1172" s="18">
        <v>100.6846</v>
      </c>
      <c r="AG1172" s="18">
        <v>93.52309</v>
      </c>
      <c r="AH1172" s="18">
        <v>3.335571</v>
      </c>
      <c r="AI1172" s="18">
        <v>37.44237</v>
      </c>
      <c r="AJ1172" s="18">
        <v>61.35347</v>
      </c>
      <c r="AK1172" s="18">
        <v>28.55202</v>
      </c>
      <c r="AL1172" s="19" t="s">
        <v>58</v>
      </c>
      <c r="AM1172" s="19"/>
      <c r="AN1172" s="19"/>
      <c r="AO1172" s="19"/>
      <c r="AP1172" s="19"/>
      <c r="AQ1172" s="19"/>
    </row>
    <row r="1173" hidden="1">
      <c r="A1173" s="22" t="s">
        <v>1970</v>
      </c>
      <c r="B1173" s="22" t="s">
        <v>2002</v>
      </c>
      <c r="C1173" s="22" t="s">
        <v>1966</v>
      </c>
      <c r="D1173" s="22" t="s">
        <v>2000</v>
      </c>
      <c r="E1173" s="22" t="s">
        <v>72</v>
      </c>
      <c r="F1173" s="18">
        <v>3.0</v>
      </c>
      <c r="G1173" s="18">
        <v>0.0</v>
      </c>
      <c r="H1173" s="18">
        <v>4263.0</v>
      </c>
      <c r="I1173" s="18">
        <v>0.0</v>
      </c>
      <c r="J1173" s="18">
        <v>302.762</v>
      </c>
      <c r="K1173" s="18">
        <v>310.5456</v>
      </c>
      <c r="L1173" s="18">
        <v>309.0909</v>
      </c>
      <c r="M1173" s="18">
        <v>232.0731</v>
      </c>
      <c r="N1173" s="18">
        <v>0.747308</v>
      </c>
      <c r="O1173" s="18">
        <v>32.80989</v>
      </c>
      <c r="P1173" s="18">
        <v>32.80989</v>
      </c>
      <c r="Q1173" s="18">
        <v>32.80989</v>
      </c>
      <c r="R1173" s="18">
        <v>45.66264</v>
      </c>
      <c r="S1173" s="18">
        <v>232.0731</v>
      </c>
      <c r="T1173" s="18">
        <v>32.80989</v>
      </c>
      <c r="U1173" s="18">
        <v>32.80989</v>
      </c>
      <c r="V1173" s="18">
        <v>32.80989</v>
      </c>
      <c r="W1173" s="18">
        <v>45.66264</v>
      </c>
      <c r="X1173" s="18">
        <v>232.0731</v>
      </c>
      <c r="Y1173" s="18">
        <v>103.5152</v>
      </c>
      <c r="Z1173" s="18">
        <v>0.0</v>
      </c>
      <c r="AA1173" s="18">
        <v>75.9821</v>
      </c>
      <c r="AB1173" s="18">
        <v>105.9838</v>
      </c>
      <c r="AC1173" s="18">
        <v>103.5152</v>
      </c>
      <c r="AD1173" s="18">
        <v>53.88017</v>
      </c>
      <c r="AE1173" s="18">
        <v>53.88017</v>
      </c>
      <c r="AF1173" s="18">
        <v>77.41744</v>
      </c>
      <c r="AG1173" s="18">
        <v>93.42426</v>
      </c>
      <c r="AH1173" s="18">
        <v>3.335571</v>
      </c>
      <c r="AI1173" s="18">
        <v>37.44237</v>
      </c>
      <c r="AJ1173" s="18">
        <v>61.35347</v>
      </c>
      <c r="AK1173" s="18">
        <v>28.55202</v>
      </c>
      <c r="AL1173" s="19" t="s">
        <v>58</v>
      </c>
      <c r="AM1173" s="19"/>
      <c r="AN1173" s="19"/>
      <c r="AO1173" s="19"/>
      <c r="AP1173" s="19"/>
      <c r="AQ1173" s="19"/>
    </row>
    <row r="1174" hidden="1">
      <c r="A1174" s="22" t="s">
        <v>1986</v>
      </c>
      <c r="B1174" s="22" t="s">
        <v>2003</v>
      </c>
      <c r="C1174" s="22" t="s">
        <v>1966</v>
      </c>
      <c r="D1174" s="22" t="s">
        <v>2000</v>
      </c>
      <c r="E1174" s="22" t="s">
        <v>75</v>
      </c>
      <c r="F1174" s="18">
        <v>1.0</v>
      </c>
      <c r="G1174" s="18">
        <v>0.0</v>
      </c>
      <c r="H1174" s="18">
        <v>1782.0</v>
      </c>
      <c r="I1174" s="18">
        <v>0.0</v>
      </c>
      <c r="J1174" s="18">
        <v>34.57788</v>
      </c>
      <c r="K1174" s="18">
        <v>34.16879</v>
      </c>
      <c r="L1174" s="18">
        <v>25.93308</v>
      </c>
      <c r="M1174" s="18">
        <v>34.16879</v>
      </c>
      <c r="N1174" s="18">
        <v>1.0</v>
      </c>
      <c r="O1174" s="18">
        <v>34.16879</v>
      </c>
      <c r="P1174" s="18">
        <v>34.16879</v>
      </c>
      <c r="Q1174" s="18">
        <v>34.16879</v>
      </c>
      <c r="R1174" s="18">
        <v>34.16879</v>
      </c>
      <c r="S1174" s="18">
        <v>34.16879</v>
      </c>
      <c r="T1174" s="18">
        <v>34.16879</v>
      </c>
      <c r="U1174" s="18">
        <v>34.16879</v>
      </c>
      <c r="V1174" s="18">
        <v>34.16879</v>
      </c>
      <c r="W1174" s="18">
        <v>34.16879</v>
      </c>
      <c r="X1174" s="18">
        <v>34.16879</v>
      </c>
      <c r="Y1174" s="18">
        <v>34.16879</v>
      </c>
      <c r="Z1174" s="18">
        <v>0.0</v>
      </c>
      <c r="AA1174" s="18">
        <v>75.9821</v>
      </c>
      <c r="AB1174" s="18">
        <v>105.9838</v>
      </c>
      <c r="AC1174" s="18">
        <v>103.5152</v>
      </c>
      <c r="AD1174" s="18">
        <v>19.40136</v>
      </c>
      <c r="AE1174" s="18">
        <v>19.40136</v>
      </c>
      <c r="AF1174" s="18">
        <v>18.27406</v>
      </c>
      <c r="AG1174" s="18">
        <v>16.10834</v>
      </c>
      <c r="AH1174" s="18">
        <v>3.335571</v>
      </c>
      <c r="AI1174" s="18">
        <v>37.44237</v>
      </c>
      <c r="AJ1174" s="18">
        <v>61.35347</v>
      </c>
      <c r="AK1174" s="18">
        <v>28.55202</v>
      </c>
      <c r="AL1174" s="19" t="s">
        <v>58</v>
      </c>
      <c r="AM1174" s="19"/>
      <c r="AN1174" s="19"/>
      <c r="AO1174" s="19"/>
      <c r="AP1174" s="19"/>
      <c r="AQ1174" s="19"/>
    </row>
    <row r="1175" hidden="1">
      <c r="A1175" s="22" t="s">
        <v>1988</v>
      </c>
      <c r="B1175" s="22" t="s">
        <v>2004</v>
      </c>
      <c r="C1175" s="22" t="s">
        <v>1966</v>
      </c>
      <c r="D1175" s="22" t="s">
        <v>2000</v>
      </c>
      <c r="E1175" s="22" t="s">
        <v>60</v>
      </c>
      <c r="F1175" s="18">
        <v>5.0</v>
      </c>
      <c r="G1175" s="18">
        <v>0.0</v>
      </c>
      <c r="H1175" s="18">
        <v>8500.0</v>
      </c>
      <c r="I1175" s="18">
        <v>0.0</v>
      </c>
      <c r="J1175" s="18">
        <v>112.9752</v>
      </c>
      <c r="K1175" s="18">
        <v>106.6635</v>
      </c>
      <c r="L1175" s="18">
        <v>93.9436</v>
      </c>
      <c r="M1175" s="18">
        <v>41.56958</v>
      </c>
      <c r="N1175" s="18">
        <v>0.389726</v>
      </c>
      <c r="O1175" s="18">
        <v>4.468848</v>
      </c>
      <c r="P1175" s="18">
        <v>4.750546</v>
      </c>
      <c r="Q1175" s="18">
        <v>4.750546</v>
      </c>
      <c r="R1175" s="18">
        <v>20.69309</v>
      </c>
      <c r="S1175" s="18">
        <v>35.18148</v>
      </c>
      <c r="T1175" s="18">
        <v>4.468848</v>
      </c>
      <c r="U1175" s="18">
        <v>4.750546</v>
      </c>
      <c r="V1175" s="18">
        <v>4.750546</v>
      </c>
      <c r="W1175" s="18">
        <v>20.69309</v>
      </c>
      <c r="X1175" s="18">
        <v>35.18148</v>
      </c>
      <c r="Y1175" s="18">
        <v>21.33271</v>
      </c>
      <c r="Z1175" s="18">
        <v>0.0</v>
      </c>
      <c r="AA1175" s="18">
        <v>75.9821</v>
      </c>
      <c r="AB1175" s="18">
        <v>105.9838</v>
      </c>
      <c r="AC1175" s="18">
        <v>103.5152</v>
      </c>
      <c r="AD1175" s="18">
        <v>30.67662</v>
      </c>
      <c r="AE1175" s="18">
        <v>30.67662</v>
      </c>
      <c r="AF1175" s="18">
        <v>38.57453</v>
      </c>
      <c r="AG1175" s="18">
        <v>43.41905</v>
      </c>
      <c r="AH1175" s="18">
        <v>3.335571</v>
      </c>
      <c r="AI1175" s="18">
        <v>37.44237</v>
      </c>
      <c r="AJ1175" s="18">
        <v>61.35347</v>
      </c>
      <c r="AK1175" s="18">
        <v>28.55202</v>
      </c>
      <c r="AL1175" s="19" t="s">
        <v>58</v>
      </c>
      <c r="AM1175" s="19"/>
      <c r="AN1175" s="19"/>
      <c r="AO1175" s="19"/>
      <c r="AP1175" s="19"/>
      <c r="AQ1175" s="19"/>
    </row>
    <row r="1176" hidden="1">
      <c r="A1176" s="22" t="s">
        <v>1972</v>
      </c>
      <c r="B1176" s="22" t="s">
        <v>2005</v>
      </c>
      <c r="C1176" s="22" t="s">
        <v>1966</v>
      </c>
      <c r="D1176" s="22" t="s">
        <v>2000</v>
      </c>
      <c r="E1176" s="20">
        <v>46300.0</v>
      </c>
      <c r="F1176" s="18">
        <v>17.0</v>
      </c>
      <c r="G1176" s="18">
        <v>0.0</v>
      </c>
      <c r="H1176" s="18">
        <v>64443.0</v>
      </c>
      <c r="I1176" s="18">
        <v>0.0</v>
      </c>
      <c r="J1176" s="18">
        <v>6351.379</v>
      </c>
      <c r="K1176" s="18">
        <v>6358.879</v>
      </c>
      <c r="L1176" s="18">
        <v>6237.141</v>
      </c>
      <c r="M1176" s="18">
        <v>4980.521</v>
      </c>
      <c r="N1176" s="18">
        <v>0.783239</v>
      </c>
      <c r="O1176" s="18">
        <v>3.183554</v>
      </c>
      <c r="P1176" s="18">
        <v>9.404133</v>
      </c>
      <c r="Q1176" s="18">
        <v>13.32463</v>
      </c>
      <c r="R1176" s="18">
        <v>148.5877</v>
      </c>
      <c r="S1176" s="18">
        <v>380.297</v>
      </c>
      <c r="T1176" s="18">
        <v>5.942156</v>
      </c>
      <c r="U1176" s="18">
        <v>13.32463</v>
      </c>
      <c r="V1176" s="18">
        <v>34.91109</v>
      </c>
      <c r="W1176" s="18">
        <v>148.5877</v>
      </c>
      <c r="X1176" s="18">
        <v>380.297</v>
      </c>
      <c r="Y1176" s="18">
        <v>397.4299</v>
      </c>
      <c r="Z1176" s="18">
        <v>0.0</v>
      </c>
      <c r="AA1176" s="18">
        <v>75.9821</v>
      </c>
      <c r="AB1176" s="18">
        <v>105.9838</v>
      </c>
      <c r="AC1176" s="18">
        <v>103.5152</v>
      </c>
      <c r="AD1176" s="18">
        <v>30.83238</v>
      </c>
      <c r="AE1176" s="18">
        <v>31.54846</v>
      </c>
      <c r="AF1176" s="18">
        <v>172.2755</v>
      </c>
      <c r="AG1176" s="18">
        <v>46.41427</v>
      </c>
      <c r="AH1176" s="18">
        <v>3.335571</v>
      </c>
      <c r="AI1176" s="18">
        <v>37.44237</v>
      </c>
      <c r="AJ1176" s="18">
        <v>61.35347</v>
      </c>
      <c r="AK1176" s="18">
        <v>28.55202</v>
      </c>
      <c r="AL1176" s="19" t="s">
        <v>58</v>
      </c>
      <c r="AM1176" s="19"/>
      <c r="AN1176" s="19"/>
      <c r="AO1176" s="19"/>
      <c r="AP1176" s="19"/>
      <c r="AQ1176" s="19"/>
    </row>
    <row r="1177" hidden="1">
      <c r="A1177" s="22" t="s">
        <v>1974</v>
      </c>
      <c r="B1177" s="22" t="s">
        <v>2006</v>
      </c>
      <c r="C1177" s="22" t="s">
        <v>1966</v>
      </c>
      <c r="D1177" s="22" t="s">
        <v>2000</v>
      </c>
      <c r="E1177" s="22" t="s">
        <v>62</v>
      </c>
      <c r="F1177" s="18">
        <v>32.0</v>
      </c>
      <c r="G1177" s="18">
        <v>32.0</v>
      </c>
      <c r="H1177" s="18">
        <v>5667.0</v>
      </c>
      <c r="I1177" s="18">
        <v>5667.0</v>
      </c>
      <c r="J1177" s="18">
        <v>0.0</v>
      </c>
      <c r="K1177" s="18">
        <v>0.0</v>
      </c>
      <c r="L1177" s="18">
        <v>0.0</v>
      </c>
      <c r="M1177" s="18">
        <v>0.0</v>
      </c>
      <c r="N1177" s="18">
        <v>0.0</v>
      </c>
      <c r="O1177" s="18">
        <v>0.0</v>
      </c>
      <c r="P1177" s="18">
        <v>0.0</v>
      </c>
      <c r="Q1177" s="18">
        <v>0.0</v>
      </c>
      <c r="R1177" s="18">
        <v>0.0</v>
      </c>
      <c r="S1177" s="18">
        <v>0.0</v>
      </c>
      <c r="T1177" s="18">
        <v>0.0</v>
      </c>
      <c r="U1177" s="18">
        <v>0.0</v>
      </c>
      <c r="V1177" s="18">
        <v>0.0</v>
      </c>
      <c r="W1177" s="18">
        <v>0.0</v>
      </c>
      <c r="X1177" s="18">
        <v>0.0</v>
      </c>
      <c r="Y1177" s="18">
        <v>0.0</v>
      </c>
      <c r="Z1177" s="18">
        <v>0.0</v>
      </c>
      <c r="AA1177" s="18">
        <v>75.9821</v>
      </c>
      <c r="AB1177" s="18">
        <v>105.9838</v>
      </c>
      <c r="AC1177" s="18">
        <v>103.5152</v>
      </c>
      <c r="AD1177" s="18">
        <v>0.0</v>
      </c>
      <c r="AE1177" s="18">
        <v>0.0</v>
      </c>
      <c r="AF1177" s="18">
        <v>0.0</v>
      </c>
      <c r="AG1177" s="18">
        <v>0.0</v>
      </c>
      <c r="AH1177" s="18">
        <v>3.335571</v>
      </c>
      <c r="AI1177" s="18">
        <v>37.44237</v>
      </c>
      <c r="AJ1177" s="18">
        <v>61.35347</v>
      </c>
      <c r="AK1177" s="18">
        <v>28.55202</v>
      </c>
      <c r="AL1177" s="19" t="s">
        <v>58</v>
      </c>
      <c r="AM1177" s="19"/>
      <c r="AN1177" s="19"/>
      <c r="AO1177" s="19"/>
      <c r="AP1177" s="19"/>
      <c r="AQ1177" s="19"/>
    </row>
    <row r="1178" hidden="1">
      <c r="A1178" s="22" t="s">
        <v>1486</v>
      </c>
      <c r="B1178" s="22" t="s">
        <v>1529</v>
      </c>
      <c r="C1178" s="22" t="s">
        <v>1488</v>
      </c>
      <c r="D1178" s="22" t="s">
        <v>1530</v>
      </c>
      <c r="E1178" s="22" t="s">
        <v>88</v>
      </c>
      <c r="F1178" s="18">
        <v>5.0</v>
      </c>
      <c r="G1178" s="18">
        <v>0.0</v>
      </c>
      <c r="H1178" s="18">
        <v>16011.0</v>
      </c>
      <c r="I1178" s="18">
        <v>0.0</v>
      </c>
      <c r="J1178" s="18">
        <v>172.1565</v>
      </c>
      <c r="K1178" s="18">
        <v>180.325</v>
      </c>
      <c r="L1178" s="18">
        <v>182.546</v>
      </c>
      <c r="M1178" s="18">
        <v>107.2749</v>
      </c>
      <c r="N1178" s="18">
        <v>0.594897</v>
      </c>
      <c r="O1178" s="18">
        <v>23.27745</v>
      </c>
      <c r="P1178" s="18">
        <v>23.27745</v>
      </c>
      <c r="Q1178" s="18">
        <v>23.27745</v>
      </c>
      <c r="R1178" s="18">
        <v>49.77271</v>
      </c>
      <c r="S1178" s="18">
        <v>107.2749</v>
      </c>
      <c r="T1178" s="18">
        <v>23.27745</v>
      </c>
      <c r="U1178" s="18">
        <v>23.27745</v>
      </c>
      <c r="V1178" s="18">
        <v>23.27745</v>
      </c>
      <c r="W1178" s="18">
        <v>49.77271</v>
      </c>
      <c r="X1178" s="18">
        <v>107.2749</v>
      </c>
      <c r="Y1178" s="18">
        <v>60.10834</v>
      </c>
      <c r="Z1178" s="18">
        <v>5.032382</v>
      </c>
      <c r="AA1178" s="18">
        <v>5.032382</v>
      </c>
      <c r="AB1178" s="18">
        <v>22.35383</v>
      </c>
      <c r="AC1178" s="18">
        <v>3.463118</v>
      </c>
      <c r="AD1178" s="18">
        <v>2.840166</v>
      </c>
      <c r="AE1178" s="18">
        <v>3.577462</v>
      </c>
      <c r="AF1178" s="18">
        <v>7.54259</v>
      </c>
      <c r="AG1178" s="18">
        <v>13.19942</v>
      </c>
      <c r="AH1178" s="18">
        <v>2.110728</v>
      </c>
      <c r="AI1178" s="18">
        <v>3.093593</v>
      </c>
      <c r="AJ1178" s="18">
        <v>4.970694</v>
      </c>
      <c r="AK1178" s="18">
        <v>3.639938</v>
      </c>
      <c r="AL1178" s="19" t="s">
        <v>58</v>
      </c>
      <c r="AM1178" s="19"/>
      <c r="AN1178" s="19"/>
      <c r="AO1178" s="19"/>
      <c r="AP1178" s="19"/>
      <c r="AQ1178" s="19"/>
    </row>
    <row r="1179" hidden="1">
      <c r="A1179" s="22" t="s">
        <v>1490</v>
      </c>
      <c r="B1179" s="22" t="s">
        <v>1531</v>
      </c>
      <c r="C1179" s="22" t="s">
        <v>1488</v>
      </c>
      <c r="D1179" s="22" t="s">
        <v>1530</v>
      </c>
      <c r="E1179" s="17">
        <v>46310.0</v>
      </c>
      <c r="F1179" s="18">
        <v>2.0</v>
      </c>
      <c r="G1179" s="18">
        <v>0.0</v>
      </c>
      <c r="H1179" s="18">
        <v>284.0</v>
      </c>
      <c r="I1179" s="18">
        <v>0.0</v>
      </c>
      <c r="J1179" s="18">
        <v>0.0</v>
      </c>
      <c r="K1179" s="18">
        <v>0.0</v>
      </c>
      <c r="L1179" s="18">
        <v>0.0</v>
      </c>
      <c r="M1179" s="18">
        <v>0.0</v>
      </c>
      <c r="N1179" s="18">
        <v>0.0</v>
      </c>
      <c r="O1179" s="18">
        <v>0.0</v>
      </c>
      <c r="P1179" s="18">
        <v>0.0</v>
      </c>
      <c r="Q1179" s="18">
        <v>0.0</v>
      </c>
      <c r="R1179" s="18">
        <v>0.0</v>
      </c>
      <c r="S1179" s="18">
        <v>0.0</v>
      </c>
      <c r="T1179" s="18">
        <v>0.0</v>
      </c>
      <c r="U1179" s="18">
        <v>0.0</v>
      </c>
      <c r="V1179" s="18">
        <v>0.0</v>
      </c>
      <c r="W1179" s="18">
        <v>0.0</v>
      </c>
      <c r="X1179" s="18">
        <v>0.0</v>
      </c>
      <c r="Y1179" s="18">
        <v>0.0</v>
      </c>
      <c r="Z1179" s="18">
        <v>5.032382</v>
      </c>
      <c r="AA1179" s="18">
        <v>5.032382</v>
      </c>
      <c r="AB1179" s="18">
        <v>22.35383</v>
      </c>
      <c r="AC1179" s="18">
        <v>3.463118</v>
      </c>
      <c r="AD1179" s="18">
        <v>3.80198</v>
      </c>
      <c r="AE1179" s="18">
        <v>3.948401</v>
      </c>
      <c r="AF1179" s="18">
        <v>5.794647</v>
      </c>
      <c r="AG1179" s="18">
        <v>3.099098</v>
      </c>
      <c r="AH1179" s="18">
        <v>2.110728</v>
      </c>
      <c r="AI1179" s="18">
        <v>3.093593</v>
      </c>
      <c r="AJ1179" s="18">
        <v>4.970694</v>
      </c>
      <c r="AK1179" s="18">
        <v>3.639938</v>
      </c>
      <c r="AL1179" s="19" t="s">
        <v>58</v>
      </c>
      <c r="AM1179" s="19"/>
      <c r="AN1179" s="19"/>
      <c r="AO1179" s="19"/>
      <c r="AP1179" s="19"/>
      <c r="AQ1179" s="19"/>
    </row>
    <row r="1180" hidden="1">
      <c r="A1180" s="22" t="s">
        <v>1492</v>
      </c>
      <c r="B1180" s="22" t="s">
        <v>1532</v>
      </c>
      <c r="C1180" s="22" t="s">
        <v>1488</v>
      </c>
      <c r="D1180" s="22" t="s">
        <v>1530</v>
      </c>
      <c r="E1180" s="22" t="s">
        <v>72</v>
      </c>
      <c r="F1180" s="18">
        <v>3.0</v>
      </c>
      <c r="G1180" s="18">
        <v>0.0</v>
      </c>
      <c r="H1180" s="18">
        <v>182.0</v>
      </c>
      <c r="I1180" s="18">
        <v>0.0</v>
      </c>
      <c r="J1180" s="18">
        <v>6.713475</v>
      </c>
      <c r="K1180" s="18">
        <v>6.926236</v>
      </c>
      <c r="L1180" s="18">
        <v>6.673391</v>
      </c>
      <c r="M1180" s="18">
        <v>5.032382</v>
      </c>
      <c r="N1180" s="18">
        <v>0.726568</v>
      </c>
      <c r="O1180" s="18">
        <v>1.893853</v>
      </c>
      <c r="P1180" s="18">
        <v>1.893853</v>
      </c>
      <c r="Q1180" s="18">
        <v>1.893853</v>
      </c>
      <c r="R1180" s="18">
        <v>5.032382</v>
      </c>
      <c r="S1180" s="18">
        <v>5.032382</v>
      </c>
      <c r="T1180" s="18">
        <v>1.893853</v>
      </c>
      <c r="U1180" s="18">
        <v>1.893853</v>
      </c>
      <c r="V1180" s="18">
        <v>1.893853</v>
      </c>
      <c r="W1180" s="18">
        <v>5.032382</v>
      </c>
      <c r="X1180" s="18">
        <v>5.032382</v>
      </c>
      <c r="Y1180" s="18">
        <v>3.463118</v>
      </c>
      <c r="Z1180" s="18">
        <v>5.032382</v>
      </c>
      <c r="AA1180" s="18">
        <v>5.032382</v>
      </c>
      <c r="AB1180" s="18">
        <v>22.35383</v>
      </c>
      <c r="AC1180" s="18">
        <v>3.463118</v>
      </c>
      <c r="AD1180" s="18">
        <v>3.127575</v>
      </c>
      <c r="AE1180" s="18">
        <v>3.610875</v>
      </c>
      <c r="AF1180" s="18">
        <v>5.061538</v>
      </c>
      <c r="AG1180" s="18">
        <v>5.131139</v>
      </c>
      <c r="AH1180" s="18">
        <v>2.110728</v>
      </c>
      <c r="AI1180" s="18">
        <v>3.093593</v>
      </c>
      <c r="AJ1180" s="18">
        <v>4.970694</v>
      </c>
      <c r="AK1180" s="18">
        <v>3.639938</v>
      </c>
      <c r="AL1180" s="19" t="s">
        <v>58</v>
      </c>
      <c r="AM1180" s="19"/>
      <c r="AN1180" s="19"/>
      <c r="AO1180" s="19"/>
      <c r="AP1180" s="19"/>
      <c r="AQ1180" s="19"/>
    </row>
    <row r="1181" hidden="1">
      <c r="A1181" s="22" t="s">
        <v>1503</v>
      </c>
      <c r="B1181" s="22" t="s">
        <v>1533</v>
      </c>
      <c r="C1181" s="22" t="s">
        <v>1488</v>
      </c>
      <c r="D1181" s="22" t="s">
        <v>1530</v>
      </c>
      <c r="E1181" s="22" t="s">
        <v>75</v>
      </c>
      <c r="F1181" s="18">
        <v>6.0</v>
      </c>
      <c r="G1181" s="18">
        <v>0.0</v>
      </c>
      <c r="H1181" s="18">
        <v>982.0</v>
      </c>
      <c r="I1181" s="18">
        <v>0.0</v>
      </c>
      <c r="J1181" s="18">
        <v>5.850316</v>
      </c>
      <c r="K1181" s="18">
        <v>6.383444</v>
      </c>
      <c r="L1181" s="18">
        <v>5.754808</v>
      </c>
      <c r="M1181" s="18">
        <v>2.799091</v>
      </c>
      <c r="N1181" s="18">
        <v>0.438492</v>
      </c>
      <c r="O1181" s="18">
        <v>1.300981</v>
      </c>
      <c r="P1181" s="18">
        <v>1.300981</v>
      </c>
      <c r="Q1181" s="18">
        <v>1.300981</v>
      </c>
      <c r="R1181" s="18">
        <v>2.283371</v>
      </c>
      <c r="S1181" s="18">
        <v>2.799091</v>
      </c>
      <c r="T1181" s="18">
        <v>1.300981</v>
      </c>
      <c r="U1181" s="18">
        <v>1.300981</v>
      </c>
      <c r="V1181" s="18">
        <v>1.300981</v>
      </c>
      <c r="W1181" s="18">
        <v>2.283371</v>
      </c>
      <c r="X1181" s="18">
        <v>2.799091</v>
      </c>
      <c r="Y1181" s="18">
        <v>2.127815</v>
      </c>
      <c r="Z1181" s="18">
        <v>5.032382</v>
      </c>
      <c r="AA1181" s="18">
        <v>5.032382</v>
      </c>
      <c r="AB1181" s="18">
        <v>22.35383</v>
      </c>
      <c r="AC1181" s="18">
        <v>3.463118</v>
      </c>
      <c r="AD1181" s="18">
        <v>3.255734</v>
      </c>
      <c r="AE1181" s="18">
        <v>3.255734</v>
      </c>
      <c r="AF1181" s="18">
        <v>7.700168</v>
      </c>
      <c r="AG1181" s="18">
        <v>2.127815</v>
      </c>
      <c r="AH1181" s="18">
        <v>2.110728</v>
      </c>
      <c r="AI1181" s="18">
        <v>3.093593</v>
      </c>
      <c r="AJ1181" s="18">
        <v>4.970694</v>
      </c>
      <c r="AK1181" s="18">
        <v>3.639938</v>
      </c>
      <c r="AL1181" s="19" t="s">
        <v>58</v>
      </c>
      <c r="AM1181" s="19"/>
      <c r="AN1181" s="19"/>
      <c r="AO1181" s="19"/>
      <c r="AP1181" s="19"/>
      <c r="AQ1181" s="19"/>
    </row>
    <row r="1182" hidden="1">
      <c r="A1182" s="22" t="s">
        <v>1494</v>
      </c>
      <c r="B1182" s="22" t="s">
        <v>1534</v>
      </c>
      <c r="C1182" s="22" t="s">
        <v>1488</v>
      </c>
      <c r="D1182" s="22" t="s">
        <v>1530</v>
      </c>
      <c r="E1182" s="22" t="s">
        <v>60</v>
      </c>
      <c r="F1182" s="18">
        <v>1.0</v>
      </c>
      <c r="G1182" s="18">
        <v>0.0</v>
      </c>
      <c r="H1182" s="18">
        <v>192.0</v>
      </c>
      <c r="I1182" s="18">
        <v>0.0</v>
      </c>
      <c r="J1182" s="18">
        <v>0.0</v>
      </c>
      <c r="K1182" s="18">
        <v>0.0</v>
      </c>
      <c r="L1182" s="18">
        <v>0.0</v>
      </c>
      <c r="M1182" s="18">
        <v>0.0</v>
      </c>
      <c r="N1182" s="18">
        <v>0.0</v>
      </c>
      <c r="O1182" s="18">
        <v>0.0</v>
      </c>
      <c r="P1182" s="18">
        <v>0.0</v>
      </c>
      <c r="Q1182" s="18">
        <v>0.0</v>
      </c>
      <c r="R1182" s="18">
        <v>0.0</v>
      </c>
      <c r="S1182" s="18">
        <v>0.0</v>
      </c>
      <c r="T1182" s="18">
        <v>0.0</v>
      </c>
      <c r="U1182" s="18">
        <v>0.0</v>
      </c>
      <c r="V1182" s="18">
        <v>0.0</v>
      </c>
      <c r="W1182" s="18">
        <v>0.0</v>
      </c>
      <c r="X1182" s="18">
        <v>0.0</v>
      </c>
      <c r="Y1182" s="18">
        <v>0.0</v>
      </c>
      <c r="Z1182" s="18">
        <v>5.032382</v>
      </c>
      <c r="AA1182" s="18">
        <v>5.032382</v>
      </c>
      <c r="AB1182" s="18">
        <v>22.35383</v>
      </c>
      <c r="AC1182" s="18">
        <v>3.463118</v>
      </c>
      <c r="AD1182" s="18">
        <v>1.833333</v>
      </c>
      <c r="AE1182" s="18">
        <v>2.093934</v>
      </c>
      <c r="AF1182" s="18">
        <v>4.05217</v>
      </c>
      <c r="AG1182" s="18">
        <v>1.66461</v>
      </c>
      <c r="AH1182" s="18">
        <v>2.110728</v>
      </c>
      <c r="AI1182" s="18">
        <v>3.093593</v>
      </c>
      <c r="AJ1182" s="18">
        <v>4.970694</v>
      </c>
      <c r="AK1182" s="18">
        <v>3.639938</v>
      </c>
      <c r="AL1182" s="19" t="s">
        <v>58</v>
      </c>
      <c r="AM1182" s="19"/>
      <c r="AN1182" s="19"/>
      <c r="AO1182" s="19"/>
      <c r="AP1182" s="19"/>
      <c r="AQ1182" s="19"/>
    </row>
    <row r="1183" hidden="1">
      <c r="A1183" s="22" t="s">
        <v>1496</v>
      </c>
      <c r="B1183" s="22" t="s">
        <v>1535</v>
      </c>
      <c r="C1183" s="22" t="s">
        <v>1488</v>
      </c>
      <c r="D1183" s="22" t="s">
        <v>1530</v>
      </c>
      <c r="E1183" s="17">
        <v>46300.0</v>
      </c>
      <c r="F1183" s="18">
        <v>1.0</v>
      </c>
      <c r="G1183" s="18">
        <v>0.0</v>
      </c>
      <c r="H1183" s="18">
        <v>627.0</v>
      </c>
      <c r="I1183" s="18">
        <v>0.0</v>
      </c>
      <c r="J1183" s="18">
        <v>6.266484</v>
      </c>
      <c r="K1183" s="18">
        <v>7.549736</v>
      </c>
      <c r="L1183" s="18">
        <v>6.707444</v>
      </c>
      <c r="M1183" s="18">
        <v>7.549736</v>
      </c>
      <c r="N1183" s="18">
        <v>1.0</v>
      </c>
      <c r="O1183" s="18">
        <v>7.549736</v>
      </c>
      <c r="P1183" s="18">
        <v>7.549736</v>
      </c>
      <c r="Q1183" s="18">
        <v>7.549736</v>
      </c>
      <c r="R1183" s="18">
        <v>7.549736</v>
      </c>
      <c r="S1183" s="18">
        <v>7.549736</v>
      </c>
      <c r="T1183" s="18">
        <v>7.549736</v>
      </c>
      <c r="U1183" s="18">
        <v>7.549736</v>
      </c>
      <c r="V1183" s="18">
        <v>7.549736</v>
      </c>
      <c r="W1183" s="18">
        <v>7.549736</v>
      </c>
      <c r="X1183" s="18">
        <v>7.549736</v>
      </c>
      <c r="Y1183" s="18">
        <v>7.549736</v>
      </c>
      <c r="Z1183" s="18">
        <v>5.032382</v>
      </c>
      <c r="AA1183" s="18">
        <v>5.032382</v>
      </c>
      <c r="AB1183" s="18">
        <v>22.35383</v>
      </c>
      <c r="AC1183" s="18">
        <v>3.463118</v>
      </c>
      <c r="AD1183" s="18">
        <v>2.944754</v>
      </c>
      <c r="AE1183" s="18">
        <v>3.348559</v>
      </c>
      <c r="AF1183" s="18">
        <v>5.28871</v>
      </c>
      <c r="AG1183" s="18">
        <v>7.726656</v>
      </c>
      <c r="AH1183" s="18">
        <v>2.110728</v>
      </c>
      <c r="AI1183" s="18">
        <v>3.093593</v>
      </c>
      <c r="AJ1183" s="18">
        <v>4.970694</v>
      </c>
      <c r="AK1183" s="18">
        <v>3.639938</v>
      </c>
      <c r="AL1183" s="19" t="s">
        <v>58</v>
      </c>
      <c r="AM1183" s="19"/>
      <c r="AN1183" s="19"/>
      <c r="AO1183" s="19"/>
      <c r="AP1183" s="19"/>
      <c r="AQ1183" s="19"/>
    </row>
    <row r="1184" hidden="1">
      <c r="A1184" s="22" t="s">
        <v>768</v>
      </c>
      <c r="B1184" s="22" t="s">
        <v>769</v>
      </c>
      <c r="C1184" s="22" t="s">
        <v>756</v>
      </c>
      <c r="D1184" s="22" t="s">
        <v>770</v>
      </c>
      <c r="E1184" s="22" t="s">
        <v>88</v>
      </c>
      <c r="F1184" s="18">
        <v>2.0</v>
      </c>
      <c r="G1184" s="18">
        <v>0.0</v>
      </c>
      <c r="H1184" s="18">
        <v>162.0</v>
      </c>
      <c r="I1184" s="18">
        <v>0.0</v>
      </c>
      <c r="J1184" s="18">
        <v>6.20275</v>
      </c>
      <c r="K1184" s="18">
        <v>5.978157</v>
      </c>
      <c r="L1184" s="18">
        <v>5.978157</v>
      </c>
      <c r="M1184" s="18">
        <v>3.530929</v>
      </c>
      <c r="N1184" s="18">
        <v>0.590638</v>
      </c>
      <c r="O1184" s="18">
        <v>0.0</v>
      </c>
      <c r="P1184" s="18">
        <v>0.0</v>
      </c>
      <c r="Q1184" s="18">
        <v>0.0</v>
      </c>
      <c r="R1184" s="18">
        <v>2.447228</v>
      </c>
      <c r="S1184" s="18">
        <v>3.530929</v>
      </c>
      <c r="T1184" s="18">
        <v>2.447228</v>
      </c>
      <c r="U1184" s="18">
        <v>2.447228</v>
      </c>
      <c r="V1184" s="18">
        <v>2.447228</v>
      </c>
      <c r="W1184" s="18">
        <v>3.530929</v>
      </c>
      <c r="X1184" s="18">
        <v>3.530929</v>
      </c>
      <c r="Y1184" s="18">
        <v>1.992719</v>
      </c>
      <c r="Z1184" s="18">
        <v>2.887132</v>
      </c>
      <c r="AA1184" s="18">
        <v>3.453269</v>
      </c>
      <c r="AB1184" s="18">
        <v>4.27273</v>
      </c>
      <c r="AC1184" s="18">
        <v>1.935333</v>
      </c>
      <c r="AD1184" s="18">
        <v>4.570224</v>
      </c>
      <c r="AE1184" s="18">
        <v>7.791603</v>
      </c>
      <c r="AF1184" s="18">
        <v>6.077919</v>
      </c>
      <c r="AG1184" s="18">
        <v>1.992719</v>
      </c>
      <c r="AH1184" s="18">
        <v>3.019315</v>
      </c>
      <c r="AI1184" s="18">
        <v>4.27231</v>
      </c>
      <c r="AJ1184" s="18">
        <v>6.188023</v>
      </c>
      <c r="AK1184" s="18">
        <v>1.992719</v>
      </c>
      <c r="AL1184" s="19" t="s">
        <v>58</v>
      </c>
      <c r="AM1184" s="19"/>
      <c r="AN1184" s="19"/>
      <c r="AO1184" s="19"/>
      <c r="AP1184" s="19"/>
      <c r="AQ1184" s="19"/>
    </row>
    <row r="1185" hidden="1">
      <c r="A1185" s="22" t="s">
        <v>754</v>
      </c>
      <c r="B1185" s="22" t="s">
        <v>771</v>
      </c>
      <c r="C1185" s="22" t="s">
        <v>756</v>
      </c>
      <c r="D1185" s="22" t="s">
        <v>770</v>
      </c>
      <c r="E1185" s="17">
        <v>46310.0</v>
      </c>
      <c r="F1185" s="18">
        <v>13.0</v>
      </c>
      <c r="G1185" s="18">
        <v>0.0</v>
      </c>
      <c r="H1185" s="18">
        <v>4300.0</v>
      </c>
      <c r="I1185" s="18">
        <v>0.0</v>
      </c>
      <c r="J1185" s="18">
        <v>53.19135</v>
      </c>
      <c r="K1185" s="18">
        <v>48.37511</v>
      </c>
      <c r="L1185" s="18">
        <v>48.36549</v>
      </c>
      <c r="M1185" s="18">
        <v>18.13078</v>
      </c>
      <c r="N1185" s="18">
        <v>0.374796</v>
      </c>
      <c r="O1185" s="18">
        <v>3.299355</v>
      </c>
      <c r="P1185" s="18">
        <v>3.453269</v>
      </c>
      <c r="Q1185" s="18">
        <v>3.49847</v>
      </c>
      <c r="R1185" s="18">
        <v>4.012528</v>
      </c>
      <c r="S1185" s="18">
        <v>4.925087</v>
      </c>
      <c r="T1185" s="18">
        <v>3.299355</v>
      </c>
      <c r="U1185" s="18">
        <v>3.453269</v>
      </c>
      <c r="V1185" s="18">
        <v>3.49847</v>
      </c>
      <c r="W1185" s="18">
        <v>4.012528</v>
      </c>
      <c r="X1185" s="18">
        <v>4.925087</v>
      </c>
      <c r="Y1185" s="18">
        <v>4.837511</v>
      </c>
      <c r="Z1185" s="18">
        <v>2.887132</v>
      </c>
      <c r="AA1185" s="18">
        <v>3.453269</v>
      </c>
      <c r="AB1185" s="18">
        <v>4.27273</v>
      </c>
      <c r="AC1185" s="18">
        <v>1.935333</v>
      </c>
      <c r="AD1185" s="18">
        <v>4.925087</v>
      </c>
      <c r="AE1185" s="18">
        <v>5.367867</v>
      </c>
      <c r="AF1185" s="18">
        <v>8.261088</v>
      </c>
      <c r="AG1185" s="18">
        <v>5.065921</v>
      </c>
      <c r="AH1185" s="18">
        <v>3.019315</v>
      </c>
      <c r="AI1185" s="18">
        <v>4.27231</v>
      </c>
      <c r="AJ1185" s="18">
        <v>6.188023</v>
      </c>
      <c r="AK1185" s="18">
        <v>1.992719</v>
      </c>
      <c r="AL1185" s="19" t="s">
        <v>58</v>
      </c>
      <c r="AM1185" s="19"/>
      <c r="AN1185" s="19"/>
      <c r="AO1185" s="19"/>
      <c r="AP1185" s="19"/>
      <c r="AQ1185" s="19"/>
    </row>
    <row r="1186" hidden="1">
      <c r="A1186" s="22" t="s">
        <v>758</v>
      </c>
      <c r="B1186" s="22" t="s">
        <v>772</v>
      </c>
      <c r="C1186" s="22" t="s">
        <v>756</v>
      </c>
      <c r="D1186" s="22" t="s">
        <v>770</v>
      </c>
      <c r="E1186" s="22" t="s">
        <v>72</v>
      </c>
      <c r="F1186" s="18">
        <v>3.0</v>
      </c>
      <c r="G1186" s="18">
        <v>0.0</v>
      </c>
      <c r="H1186" s="18">
        <v>987.0</v>
      </c>
      <c r="I1186" s="18">
        <v>0.0</v>
      </c>
      <c r="J1186" s="18">
        <v>6.21362</v>
      </c>
      <c r="K1186" s="18">
        <v>5.805999</v>
      </c>
      <c r="L1186" s="18">
        <v>7.464568</v>
      </c>
      <c r="M1186" s="18">
        <v>3.379283</v>
      </c>
      <c r="N1186" s="18">
        <v>0.582033</v>
      </c>
      <c r="O1186" s="18">
        <v>1.088785</v>
      </c>
      <c r="P1186" s="18">
        <v>1.088785</v>
      </c>
      <c r="Q1186" s="18">
        <v>1.088785</v>
      </c>
      <c r="R1186" s="18">
        <v>1.337931</v>
      </c>
      <c r="S1186" s="18">
        <v>3.379283</v>
      </c>
      <c r="T1186" s="18">
        <v>1.088785</v>
      </c>
      <c r="U1186" s="18">
        <v>1.088785</v>
      </c>
      <c r="V1186" s="18">
        <v>1.088785</v>
      </c>
      <c r="W1186" s="18">
        <v>1.337931</v>
      </c>
      <c r="X1186" s="18">
        <v>3.379283</v>
      </c>
      <c r="Y1186" s="18">
        <v>1.935333</v>
      </c>
      <c r="Z1186" s="18">
        <v>2.887132</v>
      </c>
      <c r="AA1186" s="18">
        <v>3.453269</v>
      </c>
      <c r="AB1186" s="18">
        <v>4.27273</v>
      </c>
      <c r="AC1186" s="18">
        <v>1.935333</v>
      </c>
      <c r="AD1186" s="18">
        <v>3.227732</v>
      </c>
      <c r="AE1186" s="18">
        <v>3.227732</v>
      </c>
      <c r="AF1186" s="18">
        <v>3.732555</v>
      </c>
      <c r="AG1186" s="18">
        <v>4.777308</v>
      </c>
      <c r="AH1186" s="18">
        <v>3.019315</v>
      </c>
      <c r="AI1186" s="18">
        <v>4.27231</v>
      </c>
      <c r="AJ1186" s="18">
        <v>6.188023</v>
      </c>
      <c r="AK1186" s="18">
        <v>1.992719</v>
      </c>
      <c r="AL1186" s="19" t="s">
        <v>58</v>
      </c>
      <c r="AM1186" s="19"/>
      <c r="AN1186" s="19"/>
      <c r="AO1186" s="19"/>
      <c r="AP1186" s="19"/>
      <c r="AQ1186" s="19"/>
    </row>
    <row r="1187" hidden="1">
      <c r="A1187" s="22" t="s">
        <v>760</v>
      </c>
      <c r="B1187" s="22" t="s">
        <v>773</v>
      </c>
      <c r="C1187" s="22" t="s">
        <v>756</v>
      </c>
      <c r="D1187" s="22" t="s">
        <v>770</v>
      </c>
      <c r="E1187" s="22" t="s">
        <v>75</v>
      </c>
      <c r="F1187" s="18">
        <v>5.0</v>
      </c>
      <c r="G1187" s="18">
        <v>0.0</v>
      </c>
      <c r="H1187" s="18">
        <v>997.0</v>
      </c>
      <c r="I1187" s="18">
        <v>0.0</v>
      </c>
      <c r="J1187" s="18">
        <v>7.740842</v>
      </c>
      <c r="K1187" s="18">
        <v>7.389067</v>
      </c>
      <c r="L1187" s="18">
        <v>7.583325</v>
      </c>
      <c r="M1187" s="18">
        <v>2.680724</v>
      </c>
      <c r="N1187" s="18">
        <v>0.362796</v>
      </c>
      <c r="O1187" s="18">
        <v>0.0</v>
      </c>
      <c r="P1187" s="18">
        <v>0.79832</v>
      </c>
      <c r="Q1187" s="18">
        <v>0.79832</v>
      </c>
      <c r="R1187" s="18">
        <v>1.868132</v>
      </c>
      <c r="S1187" s="18">
        <v>2.04189</v>
      </c>
      <c r="T1187" s="18">
        <v>0.79832</v>
      </c>
      <c r="U1187" s="18">
        <v>0.79832</v>
      </c>
      <c r="V1187" s="18">
        <v>1.868132</v>
      </c>
      <c r="W1187" s="18">
        <v>2.04189</v>
      </c>
      <c r="X1187" s="18">
        <v>2.04189</v>
      </c>
      <c r="Y1187" s="18">
        <v>1.477813</v>
      </c>
      <c r="Z1187" s="18">
        <v>2.887132</v>
      </c>
      <c r="AA1187" s="18">
        <v>3.453269</v>
      </c>
      <c r="AB1187" s="18">
        <v>4.27273</v>
      </c>
      <c r="AC1187" s="18">
        <v>1.935333</v>
      </c>
      <c r="AD1187" s="18">
        <v>1.923645</v>
      </c>
      <c r="AE1187" s="18">
        <v>2.04189</v>
      </c>
      <c r="AF1187" s="18">
        <v>4.282812</v>
      </c>
      <c r="AG1187" s="18">
        <v>1.554328</v>
      </c>
      <c r="AH1187" s="18">
        <v>3.019315</v>
      </c>
      <c r="AI1187" s="18">
        <v>4.27231</v>
      </c>
      <c r="AJ1187" s="18">
        <v>6.188023</v>
      </c>
      <c r="AK1187" s="18">
        <v>1.992719</v>
      </c>
      <c r="AL1187" s="19" t="s">
        <v>58</v>
      </c>
      <c r="AM1187" s="19"/>
      <c r="AN1187" s="19"/>
      <c r="AO1187" s="19"/>
      <c r="AP1187" s="19"/>
      <c r="AQ1187" s="19"/>
    </row>
    <row r="1188" hidden="1">
      <c r="A1188" s="22" t="s">
        <v>762</v>
      </c>
      <c r="B1188" s="22" t="s">
        <v>774</v>
      </c>
      <c r="C1188" s="22" t="s">
        <v>756</v>
      </c>
      <c r="D1188" s="22" t="s">
        <v>770</v>
      </c>
      <c r="E1188" s="22" t="s">
        <v>60</v>
      </c>
      <c r="F1188" s="18">
        <v>4.0</v>
      </c>
      <c r="G1188" s="18">
        <v>0.0</v>
      </c>
      <c r="H1188" s="18">
        <v>605.0</v>
      </c>
      <c r="I1188" s="18">
        <v>0.0</v>
      </c>
      <c r="J1188" s="18">
        <v>0.714286</v>
      </c>
      <c r="K1188" s="18">
        <v>1.167121</v>
      </c>
      <c r="L1188" s="18">
        <v>2.379559</v>
      </c>
      <c r="M1188" s="18">
        <v>0.6</v>
      </c>
      <c r="N1188" s="18">
        <v>0.514085</v>
      </c>
      <c r="O1188" s="18">
        <v>0.233333</v>
      </c>
      <c r="P1188" s="18">
        <v>0.233333</v>
      </c>
      <c r="Q1188" s="18">
        <v>0.233333</v>
      </c>
      <c r="R1188" s="18">
        <v>0.333788</v>
      </c>
      <c r="S1188" s="18">
        <v>0.6</v>
      </c>
      <c r="T1188" s="18">
        <v>0.233333</v>
      </c>
      <c r="U1188" s="18">
        <v>0.233333</v>
      </c>
      <c r="V1188" s="18">
        <v>0.233333</v>
      </c>
      <c r="W1188" s="18">
        <v>0.333788</v>
      </c>
      <c r="X1188" s="18">
        <v>0.6</v>
      </c>
      <c r="Y1188" s="18">
        <v>0.38904</v>
      </c>
      <c r="Z1188" s="18">
        <v>2.887132</v>
      </c>
      <c r="AA1188" s="18">
        <v>3.453269</v>
      </c>
      <c r="AB1188" s="18">
        <v>4.27273</v>
      </c>
      <c r="AC1188" s="18">
        <v>1.935333</v>
      </c>
      <c r="AD1188" s="18">
        <v>0.6</v>
      </c>
      <c r="AE1188" s="18">
        <v>0.6</v>
      </c>
      <c r="AF1188" s="18">
        <v>1.681325</v>
      </c>
      <c r="AG1188" s="18">
        <v>1.450457</v>
      </c>
      <c r="AH1188" s="18">
        <v>3.019315</v>
      </c>
      <c r="AI1188" s="18">
        <v>4.27231</v>
      </c>
      <c r="AJ1188" s="18">
        <v>6.188023</v>
      </c>
      <c r="AK1188" s="18">
        <v>1.992719</v>
      </c>
      <c r="AL1188" s="19" t="s">
        <v>58</v>
      </c>
      <c r="AM1188" s="19"/>
      <c r="AN1188" s="19"/>
      <c r="AO1188" s="19"/>
      <c r="AP1188" s="19"/>
      <c r="AQ1188" s="19"/>
    </row>
    <row r="1189" hidden="1">
      <c r="A1189" s="22" t="s">
        <v>764</v>
      </c>
      <c r="B1189" s="22" t="s">
        <v>775</v>
      </c>
      <c r="C1189" s="22" t="s">
        <v>756</v>
      </c>
      <c r="D1189" s="22" t="s">
        <v>770</v>
      </c>
      <c r="E1189" s="20">
        <v>46300.0</v>
      </c>
      <c r="F1189" s="18">
        <v>16.0</v>
      </c>
      <c r="G1189" s="18">
        <v>0.0</v>
      </c>
      <c r="H1189" s="18">
        <v>5528.0</v>
      </c>
      <c r="I1189" s="18">
        <v>0.0</v>
      </c>
      <c r="J1189" s="18">
        <v>98.33671</v>
      </c>
      <c r="K1189" s="18">
        <v>85.10282</v>
      </c>
      <c r="L1189" s="18">
        <v>82.79584</v>
      </c>
      <c r="M1189" s="18">
        <v>49.72458</v>
      </c>
      <c r="N1189" s="18">
        <v>0.584288</v>
      </c>
      <c r="O1189" s="18">
        <v>0.0</v>
      </c>
      <c r="P1189" s="18">
        <v>1.717008</v>
      </c>
      <c r="Q1189" s="18">
        <v>2.887132</v>
      </c>
      <c r="R1189" s="18">
        <v>7.202398</v>
      </c>
      <c r="S1189" s="18">
        <v>10.30563</v>
      </c>
      <c r="T1189" s="18">
        <v>1.717008</v>
      </c>
      <c r="U1189" s="18">
        <v>2.887132</v>
      </c>
      <c r="V1189" s="18">
        <v>6.001978</v>
      </c>
      <c r="W1189" s="18">
        <v>7.264091</v>
      </c>
      <c r="X1189" s="18">
        <v>10.30563</v>
      </c>
      <c r="Y1189" s="18">
        <v>9.455869</v>
      </c>
      <c r="Z1189" s="18">
        <v>2.887132</v>
      </c>
      <c r="AA1189" s="18">
        <v>3.453269</v>
      </c>
      <c r="AB1189" s="18">
        <v>4.27273</v>
      </c>
      <c r="AC1189" s="18">
        <v>1.935333</v>
      </c>
      <c r="AD1189" s="18">
        <v>7.264091</v>
      </c>
      <c r="AE1189" s="18">
        <v>8.509595</v>
      </c>
      <c r="AF1189" s="18">
        <v>11.39328</v>
      </c>
      <c r="AG1189" s="18">
        <v>11.77054</v>
      </c>
      <c r="AH1189" s="18">
        <v>3.019315</v>
      </c>
      <c r="AI1189" s="18">
        <v>4.27231</v>
      </c>
      <c r="AJ1189" s="18">
        <v>6.188023</v>
      </c>
      <c r="AK1189" s="18">
        <v>1.992719</v>
      </c>
      <c r="AL1189" s="19" t="s">
        <v>58</v>
      </c>
      <c r="AM1189" s="19"/>
      <c r="AN1189" s="19"/>
      <c r="AO1189" s="19"/>
      <c r="AP1189" s="19"/>
      <c r="AQ1189" s="19"/>
    </row>
    <row r="1190" hidden="1">
      <c r="A1190" s="22" t="s">
        <v>766</v>
      </c>
      <c r="B1190" s="22" t="s">
        <v>776</v>
      </c>
      <c r="C1190" s="22" t="s">
        <v>756</v>
      </c>
      <c r="D1190" s="22" t="s">
        <v>770</v>
      </c>
      <c r="E1190" s="22" t="s">
        <v>62</v>
      </c>
      <c r="F1190" s="18">
        <v>10.0</v>
      </c>
      <c r="G1190" s="18">
        <v>10.0</v>
      </c>
      <c r="H1190" s="18">
        <v>451.0</v>
      </c>
      <c r="I1190" s="18">
        <v>451.0</v>
      </c>
      <c r="J1190" s="18">
        <v>0.0</v>
      </c>
      <c r="K1190" s="18">
        <v>0.0</v>
      </c>
      <c r="L1190" s="18">
        <v>0.0</v>
      </c>
      <c r="M1190" s="18">
        <v>0.0</v>
      </c>
      <c r="N1190" s="18">
        <v>0.0</v>
      </c>
      <c r="O1190" s="18">
        <v>0.0</v>
      </c>
      <c r="P1190" s="18">
        <v>0.0</v>
      </c>
      <c r="Q1190" s="18">
        <v>0.0</v>
      </c>
      <c r="R1190" s="18">
        <v>0.0</v>
      </c>
      <c r="S1190" s="18">
        <v>0.0</v>
      </c>
      <c r="T1190" s="18">
        <v>0.0</v>
      </c>
      <c r="U1190" s="18">
        <v>0.0</v>
      </c>
      <c r="V1190" s="18">
        <v>0.0</v>
      </c>
      <c r="W1190" s="18">
        <v>0.0</v>
      </c>
      <c r="X1190" s="18">
        <v>0.0</v>
      </c>
      <c r="Y1190" s="18">
        <v>0.0</v>
      </c>
      <c r="Z1190" s="18">
        <v>2.887132</v>
      </c>
      <c r="AA1190" s="18">
        <v>3.453269</v>
      </c>
      <c r="AB1190" s="18">
        <v>4.27273</v>
      </c>
      <c r="AC1190" s="18">
        <v>1.935333</v>
      </c>
      <c r="AD1190" s="18">
        <v>0.0</v>
      </c>
      <c r="AE1190" s="18">
        <v>0.0</v>
      </c>
      <c r="AF1190" s="18">
        <v>0.0</v>
      </c>
      <c r="AG1190" s="18">
        <v>0.0</v>
      </c>
      <c r="AH1190" s="18">
        <v>3.019315</v>
      </c>
      <c r="AI1190" s="18">
        <v>4.27231</v>
      </c>
      <c r="AJ1190" s="18">
        <v>6.188023</v>
      </c>
      <c r="AK1190" s="18">
        <v>1.992719</v>
      </c>
      <c r="AL1190" s="19" t="s">
        <v>58</v>
      </c>
      <c r="AM1190" s="19"/>
      <c r="AN1190" s="19"/>
      <c r="AO1190" s="19"/>
      <c r="AP1190" s="19"/>
      <c r="AQ1190" s="19"/>
    </row>
    <row r="1191" hidden="1">
      <c r="A1191" s="22" t="s">
        <v>204</v>
      </c>
      <c r="B1191" s="22" t="s">
        <v>241</v>
      </c>
      <c r="C1191" s="22" t="s">
        <v>206</v>
      </c>
      <c r="D1191" s="22" t="s">
        <v>242</v>
      </c>
      <c r="E1191" s="22" t="s">
        <v>88</v>
      </c>
      <c r="F1191" s="18">
        <v>4.0</v>
      </c>
      <c r="G1191" s="18">
        <v>0.0</v>
      </c>
      <c r="H1191" s="18">
        <v>15467.0</v>
      </c>
      <c r="I1191" s="18">
        <v>0.0</v>
      </c>
      <c r="J1191" s="18">
        <v>144.8151</v>
      </c>
      <c r="K1191" s="18">
        <v>146.679</v>
      </c>
      <c r="L1191" s="18">
        <v>148.4772</v>
      </c>
      <c r="M1191" s="18">
        <v>114.4075</v>
      </c>
      <c r="N1191" s="18">
        <v>0.779985</v>
      </c>
      <c r="O1191" s="18">
        <v>0.0</v>
      </c>
      <c r="P1191" s="18">
        <v>0.0</v>
      </c>
      <c r="Q1191" s="18">
        <v>0.0</v>
      </c>
      <c r="R1191" s="18">
        <v>32.27156</v>
      </c>
      <c r="S1191" s="18">
        <v>35.55766</v>
      </c>
      <c r="T1191" s="18">
        <v>32.27156</v>
      </c>
      <c r="U1191" s="18">
        <v>32.27156</v>
      </c>
      <c r="V1191" s="18">
        <v>32.27156</v>
      </c>
      <c r="W1191" s="18">
        <v>35.55766</v>
      </c>
      <c r="X1191" s="18">
        <v>78.84981</v>
      </c>
      <c r="Y1191" s="18">
        <v>24.44651</v>
      </c>
      <c r="Z1191" s="18">
        <v>2.149206</v>
      </c>
      <c r="AA1191" s="18">
        <v>3.184714</v>
      </c>
      <c r="AB1191" s="18">
        <v>7.623298</v>
      </c>
      <c r="AC1191" s="18">
        <v>1.97615</v>
      </c>
      <c r="AD1191" s="18">
        <v>2.042629</v>
      </c>
      <c r="AE1191" s="18">
        <v>10.23283</v>
      </c>
      <c r="AF1191" s="18">
        <v>10.58818</v>
      </c>
      <c r="AG1191" s="18">
        <v>18.89822</v>
      </c>
      <c r="AH1191" s="18">
        <v>1.799201</v>
      </c>
      <c r="AI1191" s="18">
        <v>3.762862</v>
      </c>
      <c r="AJ1191" s="18">
        <v>6.908866</v>
      </c>
      <c r="AK1191" s="18">
        <v>2.312813</v>
      </c>
      <c r="AL1191" s="19" t="s">
        <v>58</v>
      </c>
      <c r="AM1191" s="19"/>
      <c r="AN1191" s="19"/>
      <c r="AO1191" s="19"/>
      <c r="AP1191" s="19"/>
      <c r="AQ1191" s="19"/>
    </row>
    <row r="1192" hidden="1">
      <c r="A1192" s="22" t="s">
        <v>208</v>
      </c>
      <c r="B1192" s="22" t="s">
        <v>243</v>
      </c>
      <c r="C1192" s="22" t="s">
        <v>206</v>
      </c>
      <c r="D1192" s="22" t="s">
        <v>242</v>
      </c>
      <c r="E1192" s="17">
        <v>46310.0</v>
      </c>
      <c r="F1192" s="18">
        <v>9.0</v>
      </c>
      <c r="G1192" s="18">
        <v>1.0</v>
      </c>
      <c r="H1192" s="18">
        <v>3976.0</v>
      </c>
      <c r="I1192" s="18">
        <v>2.0</v>
      </c>
      <c r="J1192" s="18">
        <v>24.10516</v>
      </c>
      <c r="K1192" s="18">
        <v>32.98901</v>
      </c>
      <c r="L1192" s="18">
        <v>29.54489</v>
      </c>
      <c r="M1192" s="18">
        <v>21.57839</v>
      </c>
      <c r="N1192" s="18">
        <v>0.654108</v>
      </c>
      <c r="O1192" s="18">
        <v>0.0</v>
      </c>
      <c r="P1192" s="18">
        <v>0.566667</v>
      </c>
      <c r="Q1192" s="18">
        <v>0.766584</v>
      </c>
      <c r="R1192" s="18">
        <v>2.149206</v>
      </c>
      <c r="S1192" s="18">
        <v>7.92816</v>
      </c>
      <c r="T1192" s="18">
        <v>0.566667</v>
      </c>
      <c r="U1192" s="18">
        <v>0.766584</v>
      </c>
      <c r="V1192" s="18">
        <v>0.766584</v>
      </c>
      <c r="W1192" s="18">
        <v>7.92816</v>
      </c>
      <c r="X1192" s="18">
        <v>9.984489</v>
      </c>
      <c r="Y1192" s="18">
        <v>4.712715</v>
      </c>
      <c r="Z1192" s="18">
        <v>2.149206</v>
      </c>
      <c r="AA1192" s="18">
        <v>3.184714</v>
      </c>
      <c r="AB1192" s="18">
        <v>7.623298</v>
      </c>
      <c r="AC1192" s="18">
        <v>1.97615</v>
      </c>
      <c r="AD1192" s="18">
        <v>5.281533</v>
      </c>
      <c r="AE1192" s="18">
        <v>5.297133</v>
      </c>
      <c r="AF1192" s="18">
        <v>6.518016</v>
      </c>
      <c r="AG1192" s="18">
        <v>5.167611</v>
      </c>
      <c r="AH1192" s="18">
        <v>1.799201</v>
      </c>
      <c r="AI1192" s="18">
        <v>3.762862</v>
      </c>
      <c r="AJ1192" s="18">
        <v>6.908866</v>
      </c>
      <c r="AK1192" s="18">
        <v>2.312813</v>
      </c>
      <c r="AL1192" s="19" t="s">
        <v>58</v>
      </c>
      <c r="AM1192" s="19"/>
      <c r="AN1192" s="19"/>
      <c r="AO1192" s="19"/>
      <c r="AP1192" s="19"/>
      <c r="AQ1192" s="19"/>
    </row>
    <row r="1193" hidden="1">
      <c r="A1193" s="22" t="s">
        <v>210</v>
      </c>
      <c r="B1193" s="22" t="s">
        <v>244</v>
      </c>
      <c r="C1193" s="22" t="s">
        <v>206</v>
      </c>
      <c r="D1193" s="22" t="s">
        <v>242</v>
      </c>
      <c r="E1193" s="22" t="s">
        <v>72</v>
      </c>
      <c r="F1193" s="18">
        <v>10.0</v>
      </c>
      <c r="G1193" s="18">
        <v>1.0</v>
      </c>
      <c r="H1193" s="18">
        <v>3075.0</v>
      </c>
      <c r="I1193" s="18">
        <v>295.0</v>
      </c>
      <c r="J1193" s="18">
        <v>14.70435</v>
      </c>
      <c r="K1193" s="18">
        <v>11.8569</v>
      </c>
      <c r="L1193" s="18">
        <v>11.77905</v>
      </c>
      <c r="M1193" s="18">
        <v>6.37691</v>
      </c>
      <c r="N1193" s="18">
        <v>0.537823</v>
      </c>
      <c r="O1193" s="18">
        <v>0.866667</v>
      </c>
      <c r="P1193" s="18">
        <v>0.909451</v>
      </c>
      <c r="Q1193" s="18">
        <v>0.909451</v>
      </c>
      <c r="R1193" s="18">
        <v>2.529082</v>
      </c>
      <c r="S1193" s="18">
        <v>2.996106</v>
      </c>
      <c r="T1193" s="18">
        <v>0.866667</v>
      </c>
      <c r="U1193" s="18">
        <v>0.909451</v>
      </c>
      <c r="V1193" s="18">
        <v>0.909451</v>
      </c>
      <c r="W1193" s="18">
        <v>2.529082</v>
      </c>
      <c r="X1193" s="18">
        <v>2.996106</v>
      </c>
      <c r="Y1193" s="18">
        <v>1.97615</v>
      </c>
      <c r="Z1193" s="18">
        <v>2.149206</v>
      </c>
      <c r="AA1193" s="18">
        <v>3.184714</v>
      </c>
      <c r="AB1193" s="18">
        <v>7.623298</v>
      </c>
      <c r="AC1193" s="18">
        <v>1.97615</v>
      </c>
      <c r="AD1193" s="18">
        <v>1.636782</v>
      </c>
      <c r="AE1193" s="18">
        <v>2.529082</v>
      </c>
      <c r="AF1193" s="18">
        <v>4.0422</v>
      </c>
      <c r="AG1193" s="18">
        <v>3.235953</v>
      </c>
      <c r="AH1193" s="18">
        <v>1.799201</v>
      </c>
      <c r="AI1193" s="18">
        <v>3.762862</v>
      </c>
      <c r="AJ1193" s="18">
        <v>6.908866</v>
      </c>
      <c r="AK1193" s="18">
        <v>2.312813</v>
      </c>
      <c r="AL1193" s="19" t="s">
        <v>58</v>
      </c>
      <c r="AM1193" s="19"/>
      <c r="AN1193" s="19"/>
      <c r="AO1193" s="19"/>
      <c r="AP1193" s="19"/>
      <c r="AQ1193" s="19"/>
    </row>
    <row r="1194" hidden="1">
      <c r="A1194" s="22" t="s">
        <v>212</v>
      </c>
      <c r="B1194" s="22" t="s">
        <v>245</v>
      </c>
      <c r="C1194" s="22" t="s">
        <v>206</v>
      </c>
      <c r="D1194" s="22" t="s">
        <v>242</v>
      </c>
      <c r="E1194" s="22" t="s">
        <v>75</v>
      </c>
      <c r="F1194" s="18">
        <v>5.0</v>
      </c>
      <c r="G1194" s="18">
        <v>1.0</v>
      </c>
      <c r="H1194" s="18">
        <v>1027.0</v>
      </c>
      <c r="I1194" s="18">
        <v>495.0</v>
      </c>
      <c r="J1194" s="18">
        <v>0.5</v>
      </c>
      <c r="K1194" s="18">
        <v>0.812407</v>
      </c>
      <c r="L1194" s="18">
        <v>1.051036</v>
      </c>
      <c r="M1194" s="18">
        <v>0.607407</v>
      </c>
      <c r="N1194" s="18">
        <v>0.747664</v>
      </c>
      <c r="O1194" s="18">
        <v>0.205</v>
      </c>
      <c r="P1194" s="18">
        <v>0.205</v>
      </c>
      <c r="Q1194" s="18">
        <v>0.205</v>
      </c>
      <c r="R1194" s="18">
        <v>0.607407</v>
      </c>
      <c r="S1194" s="18">
        <v>0.607407</v>
      </c>
      <c r="T1194" s="18">
        <v>0.205</v>
      </c>
      <c r="U1194" s="18">
        <v>0.205</v>
      </c>
      <c r="V1194" s="18">
        <v>0.205</v>
      </c>
      <c r="W1194" s="18">
        <v>0.607407</v>
      </c>
      <c r="X1194" s="18">
        <v>0.607407</v>
      </c>
      <c r="Y1194" s="18">
        <v>0.406204</v>
      </c>
      <c r="Z1194" s="18">
        <v>2.149206</v>
      </c>
      <c r="AA1194" s="18">
        <v>3.184714</v>
      </c>
      <c r="AB1194" s="18">
        <v>7.623298</v>
      </c>
      <c r="AC1194" s="18">
        <v>1.97615</v>
      </c>
      <c r="AD1194" s="18">
        <v>2.138133</v>
      </c>
      <c r="AE1194" s="18">
        <v>2.138133</v>
      </c>
      <c r="AF1194" s="18">
        <v>3.403903</v>
      </c>
      <c r="AG1194" s="18">
        <v>2.312813</v>
      </c>
      <c r="AH1194" s="18">
        <v>1.799201</v>
      </c>
      <c r="AI1194" s="18">
        <v>3.762862</v>
      </c>
      <c r="AJ1194" s="18">
        <v>6.908866</v>
      </c>
      <c r="AK1194" s="18">
        <v>2.312813</v>
      </c>
      <c r="AL1194" s="19" t="s">
        <v>58</v>
      </c>
      <c r="AM1194" s="19"/>
      <c r="AN1194" s="19"/>
      <c r="AO1194" s="19"/>
      <c r="AP1194" s="19"/>
      <c r="AQ1194" s="19"/>
    </row>
    <row r="1195" hidden="1">
      <c r="A1195" s="22" t="s">
        <v>223</v>
      </c>
      <c r="B1195" s="22" t="s">
        <v>246</v>
      </c>
      <c r="C1195" s="22" t="s">
        <v>206</v>
      </c>
      <c r="D1195" s="22" t="s">
        <v>242</v>
      </c>
      <c r="E1195" s="22" t="s">
        <v>60</v>
      </c>
      <c r="F1195" s="18">
        <v>9.0</v>
      </c>
      <c r="G1195" s="18">
        <v>0.0</v>
      </c>
      <c r="H1195" s="18">
        <v>1746.0</v>
      </c>
      <c r="I1195" s="18">
        <v>0.0</v>
      </c>
      <c r="J1195" s="18">
        <v>10.49787</v>
      </c>
      <c r="K1195" s="18">
        <v>10.12845</v>
      </c>
      <c r="L1195" s="18">
        <v>8.950882</v>
      </c>
      <c r="M1195" s="18">
        <v>5.913884</v>
      </c>
      <c r="N1195" s="18">
        <v>0.583888</v>
      </c>
      <c r="O1195" s="18">
        <v>0.0</v>
      </c>
      <c r="P1195" s="18">
        <v>0.566667</v>
      </c>
      <c r="Q1195" s="18">
        <v>0.774074</v>
      </c>
      <c r="R1195" s="18">
        <v>1.121529</v>
      </c>
      <c r="S1195" s="18">
        <v>1.752299</v>
      </c>
      <c r="T1195" s="18">
        <v>0.566667</v>
      </c>
      <c r="U1195" s="18">
        <v>0.774074</v>
      </c>
      <c r="V1195" s="18">
        <v>0.774074</v>
      </c>
      <c r="W1195" s="18">
        <v>1.752299</v>
      </c>
      <c r="X1195" s="18">
        <v>2.72917</v>
      </c>
      <c r="Y1195" s="18">
        <v>1.446922</v>
      </c>
      <c r="Z1195" s="18">
        <v>2.149206</v>
      </c>
      <c r="AA1195" s="18">
        <v>3.184714</v>
      </c>
      <c r="AB1195" s="18">
        <v>7.623298</v>
      </c>
      <c r="AC1195" s="18">
        <v>1.97615</v>
      </c>
      <c r="AD1195" s="18">
        <v>1.696923</v>
      </c>
      <c r="AE1195" s="18">
        <v>1.752299</v>
      </c>
      <c r="AF1195" s="18">
        <v>3.14088</v>
      </c>
      <c r="AG1195" s="18">
        <v>1.446922</v>
      </c>
      <c r="AH1195" s="18">
        <v>1.799201</v>
      </c>
      <c r="AI1195" s="18">
        <v>3.762862</v>
      </c>
      <c r="AJ1195" s="18">
        <v>6.908866</v>
      </c>
      <c r="AK1195" s="18">
        <v>2.312813</v>
      </c>
      <c r="AL1195" s="19" t="s">
        <v>58</v>
      </c>
      <c r="AM1195" s="19"/>
      <c r="AN1195" s="19"/>
      <c r="AO1195" s="19"/>
      <c r="AP1195" s="19"/>
      <c r="AQ1195" s="19"/>
    </row>
    <row r="1196" hidden="1">
      <c r="A1196" s="22" t="s">
        <v>214</v>
      </c>
      <c r="B1196" s="22" t="s">
        <v>247</v>
      </c>
      <c r="C1196" s="22" t="s">
        <v>206</v>
      </c>
      <c r="D1196" s="22" t="s">
        <v>242</v>
      </c>
      <c r="E1196" s="20">
        <v>46300.0</v>
      </c>
      <c r="F1196" s="18">
        <v>17.0</v>
      </c>
      <c r="G1196" s="18">
        <v>0.0</v>
      </c>
      <c r="H1196" s="18">
        <v>12350.0</v>
      </c>
      <c r="I1196" s="18">
        <v>0.0</v>
      </c>
      <c r="J1196" s="18">
        <v>133.1758</v>
      </c>
      <c r="K1196" s="18">
        <v>140.5826</v>
      </c>
      <c r="L1196" s="18">
        <v>136.5501</v>
      </c>
      <c r="M1196" s="18">
        <v>84.61214</v>
      </c>
      <c r="N1196" s="18">
        <v>0.601868</v>
      </c>
      <c r="O1196" s="18">
        <v>2.838551</v>
      </c>
      <c r="P1196" s="18">
        <v>4.506557</v>
      </c>
      <c r="Q1196" s="18">
        <v>6.472179</v>
      </c>
      <c r="R1196" s="18">
        <v>7.879733</v>
      </c>
      <c r="S1196" s="18">
        <v>9.423939</v>
      </c>
      <c r="T1196" s="18">
        <v>2.838551</v>
      </c>
      <c r="U1196" s="18">
        <v>4.506557</v>
      </c>
      <c r="V1196" s="18">
        <v>6.472179</v>
      </c>
      <c r="W1196" s="18">
        <v>7.879733</v>
      </c>
      <c r="X1196" s="18">
        <v>9.423939</v>
      </c>
      <c r="Y1196" s="18">
        <v>11.71522</v>
      </c>
      <c r="Z1196" s="18">
        <v>2.149206</v>
      </c>
      <c r="AA1196" s="18">
        <v>3.184714</v>
      </c>
      <c r="AB1196" s="18">
        <v>7.623298</v>
      </c>
      <c r="AC1196" s="18">
        <v>1.97615</v>
      </c>
      <c r="AD1196" s="18">
        <v>4.03742</v>
      </c>
      <c r="AE1196" s="18">
        <v>5.365483</v>
      </c>
      <c r="AF1196" s="18">
        <v>11.45161</v>
      </c>
      <c r="AG1196" s="18">
        <v>10.75749</v>
      </c>
      <c r="AH1196" s="18">
        <v>1.799201</v>
      </c>
      <c r="AI1196" s="18">
        <v>3.762862</v>
      </c>
      <c r="AJ1196" s="18">
        <v>6.908866</v>
      </c>
      <c r="AK1196" s="18">
        <v>2.312813</v>
      </c>
      <c r="AL1196" s="19" t="s">
        <v>58</v>
      </c>
      <c r="AM1196" s="19"/>
      <c r="AN1196" s="19"/>
      <c r="AO1196" s="19"/>
      <c r="AP1196" s="19"/>
      <c r="AQ1196" s="19"/>
    </row>
    <row r="1197" hidden="1">
      <c r="A1197" s="22" t="s">
        <v>216</v>
      </c>
      <c r="B1197" s="22" t="s">
        <v>248</v>
      </c>
      <c r="C1197" s="22" t="s">
        <v>206</v>
      </c>
      <c r="D1197" s="22" t="s">
        <v>242</v>
      </c>
      <c r="E1197" s="22" t="s">
        <v>62</v>
      </c>
      <c r="F1197" s="18">
        <v>1.0</v>
      </c>
      <c r="G1197" s="18">
        <v>1.0</v>
      </c>
      <c r="H1197" s="18">
        <v>38.0</v>
      </c>
      <c r="I1197" s="18">
        <v>38.0</v>
      </c>
      <c r="J1197" s="18">
        <v>0.0</v>
      </c>
      <c r="K1197" s="18">
        <v>0.0</v>
      </c>
      <c r="L1197" s="18">
        <v>0.0</v>
      </c>
      <c r="M1197" s="18">
        <v>0.0</v>
      </c>
      <c r="N1197" s="18">
        <v>0.0</v>
      </c>
      <c r="O1197" s="18">
        <v>0.0</v>
      </c>
      <c r="P1197" s="18">
        <v>0.0</v>
      </c>
      <c r="Q1197" s="18">
        <v>0.0</v>
      </c>
      <c r="R1197" s="18">
        <v>0.0</v>
      </c>
      <c r="S1197" s="18">
        <v>0.0</v>
      </c>
      <c r="T1197" s="18">
        <v>0.0</v>
      </c>
      <c r="U1197" s="18">
        <v>0.0</v>
      </c>
      <c r="V1197" s="18">
        <v>0.0</v>
      </c>
      <c r="W1197" s="18">
        <v>0.0</v>
      </c>
      <c r="X1197" s="18">
        <v>0.0</v>
      </c>
      <c r="Y1197" s="18">
        <v>0.0</v>
      </c>
      <c r="Z1197" s="18">
        <v>2.149206</v>
      </c>
      <c r="AA1197" s="18">
        <v>3.184714</v>
      </c>
      <c r="AB1197" s="18">
        <v>7.623298</v>
      </c>
      <c r="AC1197" s="18">
        <v>1.97615</v>
      </c>
      <c r="AD1197" s="18">
        <v>0.0</v>
      </c>
      <c r="AE1197" s="18">
        <v>0.0</v>
      </c>
      <c r="AF1197" s="18">
        <v>0.0</v>
      </c>
      <c r="AG1197" s="18">
        <v>0.0</v>
      </c>
      <c r="AH1197" s="18">
        <v>1.799201</v>
      </c>
      <c r="AI1197" s="18">
        <v>3.762862</v>
      </c>
      <c r="AJ1197" s="18">
        <v>6.908866</v>
      </c>
      <c r="AK1197" s="18">
        <v>2.312813</v>
      </c>
      <c r="AL1197" s="19" t="s">
        <v>58</v>
      </c>
      <c r="AM1197" s="19"/>
      <c r="AN1197" s="19"/>
      <c r="AO1197" s="19"/>
      <c r="AP1197" s="19"/>
      <c r="AQ1197" s="19"/>
    </row>
    <row r="1198" hidden="1">
      <c r="A1198" s="22" t="s">
        <v>554</v>
      </c>
      <c r="B1198" s="22" t="s">
        <v>581</v>
      </c>
      <c r="C1198" s="22" t="s">
        <v>535</v>
      </c>
      <c r="D1198" s="22" t="s">
        <v>582</v>
      </c>
      <c r="E1198" s="22" t="s">
        <v>88</v>
      </c>
      <c r="F1198" s="18">
        <v>1.0</v>
      </c>
      <c r="G1198" s="18">
        <v>0.0</v>
      </c>
      <c r="H1198" s="18">
        <v>7053.0</v>
      </c>
      <c r="I1198" s="18">
        <v>0.0</v>
      </c>
      <c r="J1198" s="18">
        <v>95.86483</v>
      </c>
      <c r="K1198" s="18">
        <v>96.94173</v>
      </c>
      <c r="L1198" s="18">
        <v>94.92205</v>
      </c>
      <c r="M1198" s="18">
        <v>96.94173</v>
      </c>
      <c r="N1198" s="18">
        <v>1.0</v>
      </c>
      <c r="O1198" s="18">
        <v>0.0</v>
      </c>
      <c r="P1198" s="18">
        <v>0.0</v>
      </c>
      <c r="Q1198" s="18">
        <v>0.0</v>
      </c>
      <c r="R1198" s="18">
        <v>96.94173</v>
      </c>
      <c r="S1198" s="18">
        <v>96.94173</v>
      </c>
      <c r="T1198" s="18">
        <v>96.94173</v>
      </c>
      <c r="U1198" s="18">
        <v>96.94173</v>
      </c>
      <c r="V1198" s="18">
        <v>96.94173</v>
      </c>
      <c r="W1198" s="18">
        <v>96.94173</v>
      </c>
      <c r="X1198" s="18">
        <v>96.94173</v>
      </c>
      <c r="Y1198" s="18">
        <v>48.47087</v>
      </c>
      <c r="Z1198" s="18">
        <v>4.638141</v>
      </c>
      <c r="AA1198" s="18">
        <v>5.052628</v>
      </c>
      <c r="AB1198" s="18">
        <v>9.00487</v>
      </c>
      <c r="AC1198" s="18">
        <v>7.2494</v>
      </c>
      <c r="AD1198" s="18">
        <v>0.0</v>
      </c>
      <c r="AE1198" s="18">
        <v>96.94173</v>
      </c>
      <c r="AF1198" s="18">
        <v>16.15696</v>
      </c>
      <c r="AG1198" s="18">
        <v>0.0</v>
      </c>
      <c r="AH1198" s="18">
        <v>3.3173</v>
      </c>
      <c r="AI1198" s="18">
        <v>3.964523</v>
      </c>
      <c r="AJ1198" s="18">
        <v>6.529036</v>
      </c>
      <c r="AK1198" s="18">
        <v>4.965673</v>
      </c>
      <c r="AL1198" s="19" t="s">
        <v>58</v>
      </c>
      <c r="AM1198" s="19"/>
      <c r="AN1198" s="19"/>
      <c r="AO1198" s="19"/>
      <c r="AP1198" s="19"/>
      <c r="AQ1198" s="19"/>
    </row>
    <row r="1199" hidden="1">
      <c r="A1199" s="22" t="s">
        <v>533</v>
      </c>
      <c r="B1199" s="22" t="s">
        <v>583</v>
      </c>
      <c r="C1199" s="22" t="s">
        <v>535</v>
      </c>
      <c r="D1199" s="22" t="s">
        <v>582</v>
      </c>
      <c r="E1199" s="17">
        <v>46310.0</v>
      </c>
      <c r="F1199" s="18">
        <v>17.0</v>
      </c>
      <c r="G1199" s="18">
        <v>0.0</v>
      </c>
      <c r="H1199" s="18">
        <v>8598.0</v>
      </c>
      <c r="I1199" s="18">
        <v>0.0</v>
      </c>
      <c r="J1199" s="18">
        <v>94.97989</v>
      </c>
      <c r="K1199" s="18">
        <v>101.4916</v>
      </c>
      <c r="L1199" s="18">
        <v>103.3627</v>
      </c>
      <c r="M1199" s="18">
        <v>57.93727</v>
      </c>
      <c r="N1199" s="18">
        <v>0.570858</v>
      </c>
      <c r="O1199" s="18">
        <v>0.0</v>
      </c>
      <c r="P1199" s="18">
        <v>1.242857</v>
      </c>
      <c r="Q1199" s="18">
        <v>2.735688</v>
      </c>
      <c r="R1199" s="18">
        <v>5.039082</v>
      </c>
      <c r="S1199" s="18">
        <v>7.578097</v>
      </c>
      <c r="T1199" s="18">
        <v>1.876373</v>
      </c>
      <c r="U1199" s="18">
        <v>2.735688</v>
      </c>
      <c r="V1199" s="18">
        <v>3.988395</v>
      </c>
      <c r="W1199" s="18">
        <v>5.226643</v>
      </c>
      <c r="X1199" s="18">
        <v>10.9731</v>
      </c>
      <c r="Y1199" s="18">
        <v>7.2494</v>
      </c>
      <c r="Z1199" s="18">
        <v>4.638141</v>
      </c>
      <c r="AA1199" s="18">
        <v>5.052628</v>
      </c>
      <c r="AB1199" s="18">
        <v>9.00487</v>
      </c>
      <c r="AC1199" s="18">
        <v>7.2494</v>
      </c>
      <c r="AD1199" s="18">
        <v>4.894091</v>
      </c>
      <c r="AE1199" s="18">
        <v>5.226643</v>
      </c>
      <c r="AF1199" s="18">
        <v>7.986467</v>
      </c>
      <c r="AG1199" s="18">
        <v>7.2494</v>
      </c>
      <c r="AH1199" s="18">
        <v>3.3173</v>
      </c>
      <c r="AI1199" s="18">
        <v>3.964523</v>
      </c>
      <c r="AJ1199" s="18">
        <v>6.529036</v>
      </c>
      <c r="AK1199" s="18">
        <v>4.965673</v>
      </c>
      <c r="AL1199" s="19" t="s">
        <v>58</v>
      </c>
      <c r="AM1199" s="19"/>
      <c r="AN1199" s="19"/>
      <c r="AO1199" s="19"/>
      <c r="AP1199" s="19"/>
      <c r="AQ1199" s="19"/>
    </row>
    <row r="1200" hidden="1">
      <c r="A1200" s="22" t="s">
        <v>537</v>
      </c>
      <c r="B1200" s="22" t="s">
        <v>584</v>
      </c>
      <c r="C1200" s="22" t="s">
        <v>535</v>
      </c>
      <c r="D1200" s="22" t="s">
        <v>582</v>
      </c>
      <c r="E1200" s="22" t="s">
        <v>72</v>
      </c>
      <c r="F1200" s="18">
        <v>26.0</v>
      </c>
      <c r="G1200" s="18">
        <v>1.0</v>
      </c>
      <c r="H1200" s="18">
        <v>14600.0</v>
      </c>
      <c r="I1200" s="18">
        <v>36.0</v>
      </c>
      <c r="J1200" s="18">
        <v>157.085</v>
      </c>
      <c r="K1200" s="18">
        <v>154.8249</v>
      </c>
      <c r="L1200" s="18">
        <v>144.4708</v>
      </c>
      <c r="M1200" s="18">
        <v>101.4107</v>
      </c>
      <c r="N1200" s="18">
        <v>0.655003</v>
      </c>
      <c r="O1200" s="18">
        <v>1.047263</v>
      </c>
      <c r="P1200" s="18">
        <v>2.387962</v>
      </c>
      <c r="Q1200" s="18">
        <v>3.974369</v>
      </c>
      <c r="R1200" s="18">
        <v>5.052628</v>
      </c>
      <c r="S1200" s="18">
        <v>7.562879</v>
      </c>
      <c r="T1200" s="18">
        <v>1.504351</v>
      </c>
      <c r="U1200" s="18">
        <v>3.287121</v>
      </c>
      <c r="V1200" s="18">
        <v>3.974369</v>
      </c>
      <c r="W1200" s="18">
        <v>5.21212</v>
      </c>
      <c r="X1200" s="18">
        <v>8.534227</v>
      </c>
      <c r="Y1200" s="18">
        <v>9.107348</v>
      </c>
      <c r="Z1200" s="18">
        <v>4.638141</v>
      </c>
      <c r="AA1200" s="18">
        <v>5.052628</v>
      </c>
      <c r="AB1200" s="18">
        <v>9.00487</v>
      </c>
      <c r="AC1200" s="18">
        <v>7.2494</v>
      </c>
      <c r="AD1200" s="18">
        <v>5.052628</v>
      </c>
      <c r="AE1200" s="18">
        <v>5.052628</v>
      </c>
      <c r="AF1200" s="18">
        <v>7.842166</v>
      </c>
      <c r="AG1200" s="18">
        <v>6.218119</v>
      </c>
      <c r="AH1200" s="18">
        <v>3.3173</v>
      </c>
      <c r="AI1200" s="18">
        <v>3.964523</v>
      </c>
      <c r="AJ1200" s="18">
        <v>6.529036</v>
      </c>
      <c r="AK1200" s="18">
        <v>4.965673</v>
      </c>
      <c r="AL1200" s="19" t="s">
        <v>58</v>
      </c>
      <c r="AM1200" s="19"/>
      <c r="AN1200" s="19"/>
      <c r="AO1200" s="19"/>
      <c r="AP1200" s="19"/>
      <c r="AQ1200" s="19"/>
    </row>
    <row r="1201" hidden="1">
      <c r="A1201" s="22" t="s">
        <v>539</v>
      </c>
      <c r="B1201" s="22" t="s">
        <v>585</v>
      </c>
      <c r="C1201" s="22" t="s">
        <v>535</v>
      </c>
      <c r="D1201" s="22" t="s">
        <v>582</v>
      </c>
      <c r="E1201" s="22" t="s">
        <v>75</v>
      </c>
      <c r="F1201" s="18">
        <v>14.0</v>
      </c>
      <c r="G1201" s="18">
        <v>1.0</v>
      </c>
      <c r="H1201" s="18">
        <v>5135.0</v>
      </c>
      <c r="I1201" s="18">
        <v>7.0</v>
      </c>
      <c r="J1201" s="18">
        <v>45.63537</v>
      </c>
      <c r="K1201" s="18">
        <v>44.69106</v>
      </c>
      <c r="L1201" s="18">
        <v>40.68009</v>
      </c>
      <c r="M1201" s="18">
        <v>27.28706</v>
      </c>
      <c r="N1201" s="18">
        <v>0.610571</v>
      </c>
      <c r="O1201" s="18">
        <v>0.576557</v>
      </c>
      <c r="P1201" s="18">
        <v>0.769617</v>
      </c>
      <c r="Q1201" s="18">
        <v>1.766147</v>
      </c>
      <c r="R1201" s="18">
        <v>2.904625</v>
      </c>
      <c r="S1201" s="18">
        <v>5.046345</v>
      </c>
      <c r="T1201" s="18">
        <v>0.576557</v>
      </c>
      <c r="U1201" s="18">
        <v>0.769617</v>
      </c>
      <c r="V1201" s="18">
        <v>1.766147</v>
      </c>
      <c r="W1201" s="18">
        <v>2.904625</v>
      </c>
      <c r="X1201" s="18">
        <v>5.046345</v>
      </c>
      <c r="Y1201" s="18">
        <v>4.965673</v>
      </c>
      <c r="Z1201" s="18">
        <v>4.638141</v>
      </c>
      <c r="AA1201" s="18">
        <v>5.052628</v>
      </c>
      <c r="AB1201" s="18">
        <v>9.00487</v>
      </c>
      <c r="AC1201" s="18">
        <v>7.2494</v>
      </c>
      <c r="AD1201" s="18">
        <v>3.710598</v>
      </c>
      <c r="AE1201" s="18">
        <v>3.710598</v>
      </c>
      <c r="AF1201" s="18">
        <v>5.805307</v>
      </c>
      <c r="AG1201" s="18">
        <v>6.24393</v>
      </c>
      <c r="AH1201" s="18">
        <v>3.3173</v>
      </c>
      <c r="AI1201" s="18">
        <v>3.964523</v>
      </c>
      <c r="AJ1201" s="18">
        <v>6.529036</v>
      </c>
      <c r="AK1201" s="18">
        <v>4.965673</v>
      </c>
      <c r="AL1201" s="19" t="s">
        <v>58</v>
      </c>
      <c r="AM1201" s="19"/>
      <c r="AN1201" s="19"/>
      <c r="AO1201" s="19"/>
      <c r="AP1201" s="19"/>
      <c r="AQ1201" s="19"/>
    </row>
    <row r="1202" hidden="1">
      <c r="A1202" s="22" t="s">
        <v>541</v>
      </c>
      <c r="B1202" s="22" t="s">
        <v>586</v>
      </c>
      <c r="C1202" s="22" t="s">
        <v>535</v>
      </c>
      <c r="D1202" s="22" t="s">
        <v>582</v>
      </c>
      <c r="E1202" s="22" t="s">
        <v>60</v>
      </c>
      <c r="F1202" s="18">
        <v>31.0</v>
      </c>
      <c r="G1202" s="18">
        <v>3.0</v>
      </c>
      <c r="H1202" s="18">
        <v>13450.0</v>
      </c>
      <c r="I1202" s="18">
        <v>33.0</v>
      </c>
      <c r="J1202" s="18">
        <v>144.2073</v>
      </c>
      <c r="K1202" s="18">
        <v>145.2299</v>
      </c>
      <c r="L1202" s="18">
        <v>118.8522</v>
      </c>
      <c r="M1202" s="18">
        <v>79.87589</v>
      </c>
      <c r="N1202" s="18">
        <v>0.549996</v>
      </c>
      <c r="O1202" s="18">
        <v>0.87037</v>
      </c>
      <c r="P1202" s="18">
        <v>1.142857</v>
      </c>
      <c r="Q1202" s="18">
        <v>1.890873</v>
      </c>
      <c r="R1202" s="18">
        <v>4.739299</v>
      </c>
      <c r="S1202" s="18">
        <v>8.469668</v>
      </c>
      <c r="T1202" s="18">
        <v>0.916667</v>
      </c>
      <c r="U1202" s="18">
        <v>1.504097</v>
      </c>
      <c r="V1202" s="18">
        <v>1.944545</v>
      </c>
      <c r="W1202" s="18">
        <v>5.553234</v>
      </c>
      <c r="X1202" s="18">
        <v>8.469668</v>
      </c>
      <c r="Y1202" s="18">
        <v>6.314345</v>
      </c>
      <c r="Z1202" s="18">
        <v>4.638141</v>
      </c>
      <c r="AA1202" s="18">
        <v>5.052628</v>
      </c>
      <c r="AB1202" s="18">
        <v>9.00487</v>
      </c>
      <c r="AC1202" s="18">
        <v>7.2494</v>
      </c>
      <c r="AD1202" s="18">
        <v>2.441446</v>
      </c>
      <c r="AE1202" s="18">
        <v>2.513386</v>
      </c>
      <c r="AF1202" s="18">
        <v>4.153756</v>
      </c>
      <c r="AG1202" s="18">
        <v>2.063496</v>
      </c>
      <c r="AH1202" s="18">
        <v>3.3173</v>
      </c>
      <c r="AI1202" s="18">
        <v>3.964523</v>
      </c>
      <c r="AJ1202" s="18">
        <v>6.529036</v>
      </c>
      <c r="AK1202" s="18">
        <v>4.965673</v>
      </c>
      <c r="AL1202" s="19" t="s">
        <v>58</v>
      </c>
      <c r="AM1202" s="19"/>
      <c r="AN1202" s="19"/>
      <c r="AO1202" s="19"/>
      <c r="AP1202" s="19"/>
      <c r="AQ1202" s="19"/>
    </row>
    <row r="1203" hidden="1">
      <c r="A1203" s="22" t="s">
        <v>543</v>
      </c>
      <c r="B1203" s="22" t="s">
        <v>587</v>
      </c>
      <c r="C1203" s="22" t="s">
        <v>535</v>
      </c>
      <c r="D1203" s="22" t="s">
        <v>582</v>
      </c>
      <c r="E1203" s="20">
        <v>46300.0</v>
      </c>
      <c r="F1203" s="18">
        <v>14.0</v>
      </c>
      <c r="G1203" s="18">
        <v>1.0</v>
      </c>
      <c r="H1203" s="18">
        <v>10023.0</v>
      </c>
      <c r="I1203" s="18">
        <v>1.0</v>
      </c>
      <c r="J1203" s="18">
        <v>130.1531</v>
      </c>
      <c r="K1203" s="18">
        <v>132.186</v>
      </c>
      <c r="L1203" s="18">
        <v>130.814</v>
      </c>
      <c r="M1203" s="18">
        <v>45.85027</v>
      </c>
      <c r="N1203" s="18">
        <v>0.346862</v>
      </c>
      <c r="O1203" s="18">
        <v>3.199157</v>
      </c>
      <c r="P1203" s="18">
        <v>9.669787</v>
      </c>
      <c r="Q1203" s="18">
        <v>9.669787</v>
      </c>
      <c r="R1203" s="18">
        <v>31.17137</v>
      </c>
      <c r="S1203" s="18">
        <v>42.29542</v>
      </c>
      <c r="T1203" s="18">
        <v>3.199157</v>
      </c>
      <c r="U1203" s="18">
        <v>9.669787</v>
      </c>
      <c r="V1203" s="18">
        <v>9.669787</v>
      </c>
      <c r="W1203" s="18">
        <v>31.17137</v>
      </c>
      <c r="X1203" s="18">
        <v>42.29542</v>
      </c>
      <c r="Y1203" s="18">
        <v>26.4372</v>
      </c>
      <c r="Z1203" s="18">
        <v>4.638141</v>
      </c>
      <c r="AA1203" s="18">
        <v>5.052628</v>
      </c>
      <c r="AB1203" s="18">
        <v>9.00487</v>
      </c>
      <c r="AC1203" s="18">
        <v>7.2494</v>
      </c>
      <c r="AD1203" s="18">
        <v>4.184219</v>
      </c>
      <c r="AE1203" s="18">
        <v>5.641307</v>
      </c>
      <c r="AF1203" s="18">
        <v>9.07508</v>
      </c>
      <c r="AG1203" s="18">
        <v>5.477437</v>
      </c>
      <c r="AH1203" s="18">
        <v>3.3173</v>
      </c>
      <c r="AI1203" s="18">
        <v>3.964523</v>
      </c>
      <c r="AJ1203" s="18">
        <v>6.529036</v>
      </c>
      <c r="AK1203" s="18">
        <v>4.965673</v>
      </c>
      <c r="AL1203" s="19" t="s">
        <v>58</v>
      </c>
      <c r="AM1203" s="19"/>
      <c r="AN1203" s="19"/>
      <c r="AO1203" s="19"/>
      <c r="AP1203" s="19"/>
      <c r="AQ1203" s="19"/>
    </row>
    <row r="1204" hidden="1">
      <c r="A1204" s="22" t="s">
        <v>545</v>
      </c>
      <c r="B1204" s="22" t="s">
        <v>588</v>
      </c>
      <c r="C1204" s="22" t="s">
        <v>535</v>
      </c>
      <c r="D1204" s="22" t="s">
        <v>582</v>
      </c>
      <c r="E1204" s="22" t="s">
        <v>62</v>
      </c>
      <c r="F1204" s="18">
        <v>10.0</v>
      </c>
      <c r="G1204" s="18">
        <v>10.0</v>
      </c>
      <c r="H1204" s="18">
        <v>473.0</v>
      </c>
      <c r="I1204" s="18">
        <v>473.0</v>
      </c>
      <c r="J1204" s="18">
        <v>0.0</v>
      </c>
      <c r="K1204" s="18">
        <v>0.0</v>
      </c>
      <c r="L1204" s="18">
        <v>0.0</v>
      </c>
      <c r="M1204" s="18">
        <v>0.0</v>
      </c>
      <c r="N1204" s="18">
        <v>0.0</v>
      </c>
      <c r="O1204" s="18">
        <v>0.0</v>
      </c>
      <c r="P1204" s="18">
        <v>0.0</v>
      </c>
      <c r="Q1204" s="18">
        <v>0.0</v>
      </c>
      <c r="R1204" s="18">
        <v>0.0</v>
      </c>
      <c r="S1204" s="18">
        <v>0.0</v>
      </c>
      <c r="T1204" s="18">
        <v>0.0</v>
      </c>
      <c r="U1204" s="18">
        <v>0.0</v>
      </c>
      <c r="V1204" s="18">
        <v>0.0</v>
      </c>
      <c r="W1204" s="18">
        <v>0.0</v>
      </c>
      <c r="X1204" s="18">
        <v>0.0</v>
      </c>
      <c r="Y1204" s="18">
        <v>0.0</v>
      </c>
      <c r="Z1204" s="18">
        <v>4.638141</v>
      </c>
      <c r="AA1204" s="18">
        <v>5.052628</v>
      </c>
      <c r="AB1204" s="18">
        <v>9.00487</v>
      </c>
      <c r="AC1204" s="18">
        <v>7.2494</v>
      </c>
      <c r="AD1204" s="18">
        <v>0.0</v>
      </c>
      <c r="AE1204" s="18">
        <v>0.0</v>
      </c>
      <c r="AF1204" s="18">
        <v>0.0</v>
      </c>
      <c r="AG1204" s="18">
        <v>0.0</v>
      </c>
      <c r="AH1204" s="18">
        <v>3.3173</v>
      </c>
      <c r="AI1204" s="18">
        <v>3.964523</v>
      </c>
      <c r="AJ1204" s="18">
        <v>6.529036</v>
      </c>
      <c r="AK1204" s="18">
        <v>4.965673</v>
      </c>
      <c r="AL1204" s="19" t="s">
        <v>58</v>
      </c>
      <c r="AM1204" s="19"/>
      <c r="AN1204" s="19"/>
      <c r="AO1204" s="19"/>
      <c r="AP1204" s="19"/>
      <c r="AQ1204" s="19"/>
    </row>
    <row r="1205" hidden="1">
      <c r="A1205" s="22" t="s">
        <v>1774</v>
      </c>
      <c r="B1205" s="22" t="s">
        <v>1775</v>
      </c>
      <c r="C1205" s="22" t="s">
        <v>1756</v>
      </c>
      <c r="D1205" s="22" t="s">
        <v>1776</v>
      </c>
      <c r="E1205" s="17">
        <v>46310.0</v>
      </c>
      <c r="F1205" s="18">
        <v>1.0</v>
      </c>
      <c r="G1205" s="18">
        <v>0.0</v>
      </c>
      <c r="H1205" s="18">
        <v>36.0</v>
      </c>
      <c r="I1205" s="18">
        <v>0.0</v>
      </c>
      <c r="J1205" s="18">
        <v>0.0</v>
      </c>
      <c r="K1205" s="18">
        <v>0.0</v>
      </c>
      <c r="L1205" s="18">
        <v>0.0</v>
      </c>
      <c r="M1205" s="18">
        <v>0.0</v>
      </c>
      <c r="N1205" s="18">
        <v>0.0</v>
      </c>
      <c r="O1205" s="18">
        <v>0.0</v>
      </c>
      <c r="P1205" s="18">
        <v>0.0</v>
      </c>
      <c r="Q1205" s="18">
        <v>0.0</v>
      </c>
      <c r="R1205" s="18">
        <v>0.0</v>
      </c>
      <c r="S1205" s="18">
        <v>0.0</v>
      </c>
      <c r="T1205" s="18">
        <v>0.0</v>
      </c>
      <c r="U1205" s="18">
        <v>0.0</v>
      </c>
      <c r="V1205" s="18">
        <v>0.0</v>
      </c>
      <c r="W1205" s="18">
        <v>0.0</v>
      </c>
      <c r="X1205" s="18">
        <v>0.0</v>
      </c>
      <c r="Y1205" s="18">
        <v>0.0</v>
      </c>
      <c r="Z1205" s="18">
        <v>0.386447</v>
      </c>
      <c r="AA1205" s="18">
        <v>0.386447</v>
      </c>
      <c r="AB1205" s="18">
        <v>0.386447</v>
      </c>
      <c r="AC1205" s="18">
        <v>0.0</v>
      </c>
      <c r="AD1205" s="18">
        <v>0.0</v>
      </c>
      <c r="AE1205" s="18">
        <v>0.0</v>
      </c>
      <c r="AF1205" s="18">
        <v>0.0</v>
      </c>
      <c r="AG1205" s="18">
        <v>0.0</v>
      </c>
      <c r="AH1205" s="18">
        <v>0.0</v>
      </c>
      <c r="AI1205" s="18">
        <v>0.068966</v>
      </c>
      <c r="AJ1205" s="18">
        <v>0.073648</v>
      </c>
      <c r="AK1205" s="18">
        <v>0.0</v>
      </c>
      <c r="AL1205" s="19" t="s">
        <v>58</v>
      </c>
      <c r="AM1205" s="19"/>
      <c r="AN1205" s="19"/>
      <c r="AO1205" s="19"/>
      <c r="AP1205" s="19"/>
      <c r="AQ1205" s="19"/>
    </row>
    <row r="1206" hidden="1">
      <c r="A1206" s="22" t="s">
        <v>1754</v>
      </c>
      <c r="B1206" s="22" t="s">
        <v>1777</v>
      </c>
      <c r="C1206" s="22" t="s">
        <v>1756</v>
      </c>
      <c r="D1206" s="22" t="s">
        <v>1776</v>
      </c>
      <c r="E1206" s="22" t="s">
        <v>75</v>
      </c>
      <c r="F1206" s="18">
        <v>3.0</v>
      </c>
      <c r="G1206" s="18">
        <v>0.0</v>
      </c>
      <c r="H1206" s="18">
        <v>120.0</v>
      </c>
      <c r="I1206" s="18">
        <v>0.0</v>
      </c>
      <c r="J1206" s="18">
        <v>0.0</v>
      </c>
      <c r="K1206" s="18">
        <v>0.0</v>
      </c>
      <c r="L1206" s="18">
        <v>0.0</v>
      </c>
      <c r="M1206" s="18">
        <v>0.0</v>
      </c>
      <c r="N1206" s="18">
        <v>0.0</v>
      </c>
      <c r="O1206" s="18">
        <v>0.0</v>
      </c>
      <c r="P1206" s="18">
        <v>0.0</v>
      </c>
      <c r="Q1206" s="18">
        <v>0.0</v>
      </c>
      <c r="R1206" s="18">
        <v>0.0</v>
      </c>
      <c r="S1206" s="18">
        <v>0.0</v>
      </c>
      <c r="T1206" s="18">
        <v>0.0</v>
      </c>
      <c r="U1206" s="18">
        <v>0.0</v>
      </c>
      <c r="V1206" s="18">
        <v>0.0</v>
      </c>
      <c r="W1206" s="18">
        <v>0.0</v>
      </c>
      <c r="X1206" s="18">
        <v>0.0</v>
      </c>
      <c r="Y1206" s="18">
        <v>0.0</v>
      </c>
      <c r="Z1206" s="18">
        <v>0.386447</v>
      </c>
      <c r="AA1206" s="18">
        <v>0.386447</v>
      </c>
      <c r="AB1206" s="18">
        <v>0.386447</v>
      </c>
      <c r="AC1206" s="18">
        <v>0.0</v>
      </c>
      <c r="AD1206" s="18">
        <v>0.0</v>
      </c>
      <c r="AE1206" s="18">
        <v>0.0</v>
      </c>
      <c r="AF1206" s="18">
        <v>0.0</v>
      </c>
      <c r="AG1206" s="18">
        <v>0.0</v>
      </c>
      <c r="AH1206" s="18">
        <v>0.0</v>
      </c>
      <c r="AI1206" s="18">
        <v>0.068966</v>
      </c>
      <c r="AJ1206" s="18">
        <v>0.073648</v>
      </c>
      <c r="AK1206" s="18">
        <v>0.0</v>
      </c>
      <c r="AL1206" s="19" t="s">
        <v>58</v>
      </c>
      <c r="AM1206" s="19"/>
      <c r="AN1206" s="19"/>
      <c r="AO1206" s="19"/>
      <c r="AP1206" s="19"/>
      <c r="AQ1206" s="19"/>
    </row>
    <row r="1207" hidden="1">
      <c r="A1207" s="22" t="s">
        <v>1758</v>
      </c>
      <c r="B1207" s="22" t="s">
        <v>1778</v>
      </c>
      <c r="C1207" s="22" t="s">
        <v>1756</v>
      </c>
      <c r="D1207" s="22" t="s">
        <v>1776</v>
      </c>
      <c r="E1207" s="22" t="s">
        <v>60</v>
      </c>
      <c r="F1207" s="18">
        <v>6.0</v>
      </c>
      <c r="G1207" s="18">
        <v>1.0</v>
      </c>
      <c r="H1207" s="18">
        <v>417.0</v>
      </c>
      <c r="I1207" s="18">
        <v>80.0</v>
      </c>
      <c r="J1207" s="18">
        <v>0.142857</v>
      </c>
      <c r="K1207" s="18">
        <v>0.386447</v>
      </c>
      <c r="L1207" s="18">
        <v>1.252326</v>
      </c>
      <c r="M1207" s="18">
        <v>0.386447</v>
      </c>
      <c r="N1207" s="18">
        <v>1.0</v>
      </c>
      <c r="O1207" s="18">
        <v>0.386447</v>
      </c>
      <c r="P1207" s="18">
        <v>0.386447</v>
      </c>
      <c r="Q1207" s="18">
        <v>0.386447</v>
      </c>
      <c r="R1207" s="18">
        <v>0.386447</v>
      </c>
      <c r="S1207" s="18">
        <v>0.386447</v>
      </c>
      <c r="T1207" s="18">
        <v>0.386447</v>
      </c>
      <c r="U1207" s="18">
        <v>0.386447</v>
      </c>
      <c r="V1207" s="18">
        <v>0.386447</v>
      </c>
      <c r="W1207" s="18">
        <v>0.386447</v>
      </c>
      <c r="X1207" s="18">
        <v>0.386447</v>
      </c>
      <c r="Y1207" s="18">
        <v>0.386447</v>
      </c>
      <c r="Z1207" s="18">
        <v>0.386447</v>
      </c>
      <c r="AA1207" s="18">
        <v>0.386447</v>
      </c>
      <c r="AB1207" s="18">
        <v>0.386447</v>
      </c>
      <c r="AC1207" s="18">
        <v>0.0</v>
      </c>
      <c r="AD1207" s="18">
        <v>0.067816</v>
      </c>
      <c r="AE1207" s="18">
        <v>0.068966</v>
      </c>
      <c r="AF1207" s="18">
        <v>0.131792</v>
      </c>
      <c r="AG1207" s="18">
        <v>0.0</v>
      </c>
      <c r="AH1207" s="18">
        <v>0.0</v>
      </c>
      <c r="AI1207" s="18">
        <v>0.068966</v>
      </c>
      <c r="AJ1207" s="18">
        <v>0.073648</v>
      </c>
      <c r="AK1207" s="18">
        <v>0.0</v>
      </c>
      <c r="AL1207" s="19" t="s">
        <v>58</v>
      </c>
      <c r="AM1207" s="19"/>
      <c r="AN1207" s="19"/>
      <c r="AO1207" s="19"/>
      <c r="AP1207" s="19"/>
      <c r="AQ1207" s="19"/>
    </row>
    <row r="1208" hidden="1">
      <c r="A1208" s="22" t="s">
        <v>1779</v>
      </c>
      <c r="B1208" s="22" t="s">
        <v>1780</v>
      </c>
      <c r="C1208" s="22" t="s">
        <v>1756</v>
      </c>
      <c r="D1208" s="22" t="s">
        <v>1776</v>
      </c>
      <c r="E1208" s="20">
        <v>46300.0</v>
      </c>
      <c r="F1208" s="18">
        <v>1.0</v>
      </c>
      <c r="G1208" s="18">
        <v>0.0</v>
      </c>
      <c r="H1208" s="18">
        <v>36.0</v>
      </c>
      <c r="I1208" s="18">
        <v>0.0</v>
      </c>
      <c r="J1208" s="18">
        <v>0.0</v>
      </c>
      <c r="K1208" s="18">
        <v>0.0</v>
      </c>
      <c r="L1208" s="18">
        <v>0.0</v>
      </c>
      <c r="M1208" s="18">
        <v>0.0</v>
      </c>
      <c r="N1208" s="18">
        <v>0.0</v>
      </c>
      <c r="O1208" s="18">
        <v>0.0</v>
      </c>
      <c r="P1208" s="18">
        <v>0.0</v>
      </c>
      <c r="Q1208" s="18">
        <v>0.0</v>
      </c>
      <c r="R1208" s="18">
        <v>0.0</v>
      </c>
      <c r="S1208" s="18">
        <v>0.0</v>
      </c>
      <c r="T1208" s="18">
        <v>0.0</v>
      </c>
      <c r="U1208" s="18">
        <v>0.0</v>
      </c>
      <c r="V1208" s="18">
        <v>0.0</v>
      </c>
      <c r="W1208" s="18">
        <v>0.0</v>
      </c>
      <c r="X1208" s="18">
        <v>0.0</v>
      </c>
      <c r="Y1208" s="18">
        <v>0.0</v>
      </c>
      <c r="Z1208" s="18">
        <v>0.386447</v>
      </c>
      <c r="AA1208" s="18">
        <v>0.386447</v>
      </c>
      <c r="AB1208" s="18">
        <v>0.386447</v>
      </c>
      <c r="AC1208" s="18">
        <v>0.0</v>
      </c>
      <c r="AD1208" s="18">
        <v>0.0</v>
      </c>
      <c r="AE1208" s="18">
        <v>0.0</v>
      </c>
      <c r="AF1208" s="18">
        <v>0.0</v>
      </c>
      <c r="AG1208" s="18">
        <v>0.0</v>
      </c>
      <c r="AH1208" s="18">
        <v>0.0</v>
      </c>
      <c r="AI1208" s="18">
        <v>0.068966</v>
      </c>
      <c r="AJ1208" s="18">
        <v>0.073648</v>
      </c>
      <c r="AK1208" s="18">
        <v>0.0</v>
      </c>
      <c r="AL1208" s="19" t="s">
        <v>58</v>
      </c>
      <c r="AM1208" s="19"/>
      <c r="AN1208" s="19"/>
      <c r="AO1208" s="19"/>
      <c r="AP1208" s="19"/>
      <c r="AQ1208" s="19"/>
    </row>
    <row r="1209" hidden="1">
      <c r="A1209" s="22" t="s">
        <v>208</v>
      </c>
      <c r="B1209" s="22" t="s">
        <v>249</v>
      </c>
      <c r="C1209" s="22" t="s">
        <v>206</v>
      </c>
      <c r="D1209" s="22" t="s">
        <v>250</v>
      </c>
      <c r="E1209" s="17">
        <v>46310.0</v>
      </c>
      <c r="F1209" s="18">
        <v>4.0</v>
      </c>
      <c r="G1209" s="18">
        <v>0.0</v>
      </c>
      <c r="H1209" s="18">
        <v>1545.0</v>
      </c>
      <c r="I1209" s="18">
        <v>0.0</v>
      </c>
      <c r="J1209" s="18">
        <v>15.22471</v>
      </c>
      <c r="K1209" s="18">
        <v>15.50283</v>
      </c>
      <c r="L1209" s="18">
        <v>14.52509</v>
      </c>
      <c r="M1209" s="18">
        <v>8.547736</v>
      </c>
      <c r="N1209" s="18">
        <v>0.551366</v>
      </c>
      <c r="O1209" s="18">
        <v>1.673563</v>
      </c>
      <c r="P1209" s="18">
        <v>1.673563</v>
      </c>
      <c r="Q1209" s="18">
        <v>1.673563</v>
      </c>
      <c r="R1209" s="18">
        <v>5.281533</v>
      </c>
      <c r="S1209" s="18">
        <v>8.547736</v>
      </c>
      <c r="T1209" s="18">
        <v>1.673563</v>
      </c>
      <c r="U1209" s="18">
        <v>1.673563</v>
      </c>
      <c r="V1209" s="18">
        <v>1.673563</v>
      </c>
      <c r="W1209" s="18">
        <v>5.281533</v>
      </c>
      <c r="X1209" s="18">
        <v>8.547736</v>
      </c>
      <c r="Y1209" s="18">
        <v>5.167611</v>
      </c>
      <c r="Z1209" s="18">
        <v>1.636782</v>
      </c>
      <c r="AA1209" s="18">
        <v>2.44304</v>
      </c>
      <c r="AB1209" s="18">
        <v>3.388397</v>
      </c>
      <c r="AC1209" s="18">
        <v>4.365669</v>
      </c>
      <c r="AD1209" s="18">
        <v>5.281533</v>
      </c>
      <c r="AE1209" s="18">
        <v>5.297133</v>
      </c>
      <c r="AF1209" s="18">
        <v>6.518016</v>
      </c>
      <c r="AG1209" s="18">
        <v>5.167611</v>
      </c>
      <c r="AH1209" s="18">
        <v>1.799201</v>
      </c>
      <c r="AI1209" s="18">
        <v>3.762862</v>
      </c>
      <c r="AJ1209" s="18">
        <v>6.908866</v>
      </c>
      <c r="AK1209" s="18">
        <v>2.312813</v>
      </c>
      <c r="AL1209" s="19" t="s">
        <v>58</v>
      </c>
      <c r="AM1209" s="19"/>
      <c r="AN1209" s="19"/>
      <c r="AO1209" s="19"/>
      <c r="AP1209" s="19"/>
      <c r="AQ1209" s="19"/>
    </row>
    <row r="1210" hidden="1">
      <c r="A1210" s="22" t="s">
        <v>210</v>
      </c>
      <c r="B1210" s="22" t="s">
        <v>251</v>
      </c>
      <c r="C1210" s="22" t="s">
        <v>206</v>
      </c>
      <c r="D1210" s="22" t="s">
        <v>250</v>
      </c>
      <c r="E1210" s="22" t="s">
        <v>72</v>
      </c>
      <c r="F1210" s="18">
        <v>7.0</v>
      </c>
      <c r="G1210" s="18">
        <v>0.0</v>
      </c>
      <c r="H1210" s="18">
        <v>2007.0</v>
      </c>
      <c r="I1210" s="18">
        <v>0.0</v>
      </c>
      <c r="J1210" s="18">
        <v>18.65135</v>
      </c>
      <c r="K1210" s="18">
        <v>24.21563</v>
      </c>
      <c r="L1210" s="18">
        <v>21.01316</v>
      </c>
      <c r="M1210" s="18">
        <v>15.69628</v>
      </c>
      <c r="N1210" s="18">
        <v>0.648188</v>
      </c>
      <c r="O1210" s="18">
        <v>0.834483</v>
      </c>
      <c r="P1210" s="18">
        <v>1.116338</v>
      </c>
      <c r="Q1210" s="18">
        <v>1.116338</v>
      </c>
      <c r="R1210" s="18">
        <v>1.636782</v>
      </c>
      <c r="S1210" s="18">
        <v>4.931746</v>
      </c>
      <c r="T1210" s="18">
        <v>0.834483</v>
      </c>
      <c r="U1210" s="18">
        <v>1.116338</v>
      </c>
      <c r="V1210" s="18">
        <v>1.116338</v>
      </c>
      <c r="W1210" s="18">
        <v>1.636782</v>
      </c>
      <c r="X1210" s="18">
        <v>4.931746</v>
      </c>
      <c r="Y1210" s="18">
        <v>4.843126</v>
      </c>
      <c r="Z1210" s="18">
        <v>1.636782</v>
      </c>
      <c r="AA1210" s="18">
        <v>2.44304</v>
      </c>
      <c r="AB1210" s="18">
        <v>3.388397</v>
      </c>
      <c r="AC1210" s="18">
        <v>4.365669</v>
      </c>
      <c r="AD1210" s="18">
        <v>1.636782</v>
      </c>
      <c r="AE1210" s="18">
        <v>2.529082</v>
      </c>
      <c r="AF1210" s="18">
        <v>4.0422</v>
      </c>
      <c r="AG1210" s="18">
        <v>3.235953</v>
      </c>
      <c r="AH1210" s="18">
        <v>1.799201</v>
      </c>
      <c r="AI1210" s="18">
        <v>3.762862</v>
      </c>
      <c r="AJ1210" s="18">
        <v>6.908866</v>
      </c>
      <c r="AK1210" s="18">
        <v>2.312813</v>
      </c>
      <c r="AL1210" s="19" t="s">
        <v>58</v>
      </c>
      <c r="AM1210" s="19"/>
      <c r="AN1210" s="19"/>
      <c r="AO1210" s="19"/>
      <c r="AP1210" s="19"/>
      <c r="AQ1210" s="19"/>
    </row>
    <row r="1211" hidden="1">
      <c r="A1211" s="22" t="s">
        <v>212</v>
      </c>
      <c r="B1211" s="22" t="s">
        <v>252</v>
      </c>
      <c r="C1211" s="22" t="s">
        <v>206</v>
      </c>
      <c r="D1211" s="22" t="s">
        <v>250</v>
      </c>
      <c r="E1211" s="22" t="s">
        <v>75</v>
      </c>
      <c r="F1211" s="18">
        <v>6.0</v>
      </c>
      <c r="G1211" s="18">
        <v>0.0</v>
      </c>
      <c r="H1211" s="18">
        <v>1583.0</v>
      </c>
      <c r="I1211" s="18">
        <v>0.0</v>
      </c>
      <c r="J1211" s="18">
        <v>12.1839</v>
      </c>
      <c r="K1211" s="18">
        <v>11.56407</v>
      </c>
      <c r="L1211" s="18">
        <v>11.1545</v>
      </c>
      <c r="M1211" s="18">
        <v>7.162817</v>
      </c>
      <c r="N1211" s="18">
        <v>0.619403</v>
      </c>
      <c r="O1211" s="18">
        <v>0.033333</v>
      </c>
      <c r="P1211" s="18">
        <v>0.924877</v>
      </c>
      <c r="Q1211" s="18">
        <v>0.924877</v>
      </c>
      <c r="R1211" s="18">
        <v>1.0</v>
      </c>
      <c r="S1211" s="18">
        <v>2.44304</v>
      </c>
      <c r="T1211" s="18">
        <v>0.033333</v>
      </c>
      <c r="U1211" s="18">
        <v>0.924877</v>
      </c>
      <c r="V1211" s="18">
        <v>0.924877</v>
      </c>
      <c r="W1211" s="18">
        <v>1.0</v>
      </c>
      <c r="X1211" s="18">
        <v>2.44304</v>
      </c>
      <c r="Y1211" s="18">
        <v>2.312813</v>
      </c>
      <c r="Z1211" s="18">
        <v>1.636782</v>
      </c>
      <c r="AA1211" s="18">
        <v>2.44304</v>
      </c>
      <c r="AB1211" s="18">
        <v>3.388397</v>
      </c>
      <c r="AC1211" s="18">
        <v>4.365669</v>
      </c>
      <c r="AD1211" s="18">
        <v>2.138133</v>
      </c>
      <c r="AE1211" s="18">
        <v>2.138133</v>
      </c>
      <c r="AF1211" s="18">
        <v>3.403903</v>
      </c>
      <c r="AG1211" s="18">
        <v>2.312813</v>
      </c>
      <c r="AH1211" s="18">
        <v>1.799201</v>
      </c>
      <c r="AI1211" s="18">
        <v>3.762862</v>
      </c>
      <c r="AJ1211" s="18">
        <v>6.908866</v>
      </c>
      <c r="AK1211" s="18">
        <v>2.312813</v>
      </c>
      <c r="AL1211" s="19" t="s">
        <v>58</v>
      </c>
      <c r="AM1211" s="19"/>
      <c r="AN1211" s="19"/>
      <c r="AO1211" s="19"/>
      <c r="AP1211" s="19"/>
      <c r="AQ1211" s="19"/>
    </row>
    <row r="1212" hidden="1">
      <c r="A1212" s="22" t="s">
        <v>223</v>
      </c>
      <c r="B1212" s="22" t="s">
        <v>253</v>
      </c>
      <c r="C1212" s="22" t="s">
        <v>206</v>
      </c>
      <c r="D1212" s="22" t="s">
        <v>250</v>
      </c>
      <c r="E1212" s="22" t="s">
        <v>60</v>
      </c>
      <c r="F1212" s="18">
        <v>2.0</v>
      </c>
      <c r="G1212" s="18">
        <v>0.0</v>
      </c>
      <c r="H1212" s="18">
        <v>1011.0</v>
      </c>
      <c r="I1212" s="18">
        <v>0.0</v>
      </c>
      <c r="J1212" s="18">
        <v>15.32004</v>
      </c>
      <c r="K1212" s="18">
        <v>13.09701</v>
      </c>
      <c r="L1212" s="18">
        <v>13.3309</v>
      </c>
      <c r="M1212" s="18">
        <v>8.484773</v>
      </c>
      <c r="N1212" s="18">
        <v>0.647841</v>
      </c>
      <c r="O1212" s="18">
        <v>0.0</v>
      </c>
      <c r="P1212" s="18">
        <v>0.0</v>
      </c>
      <c r="Q1212" s="18">
        <v>0.0</v>
      </c>
      <c r="R1212" s="18">
        <v>4.612234</v>
      </c>
      <c r="S1212" s="18">
        <v>8.484773</v>
      </c>
      <c r="T1212" s="18">
        <v>4.612234</v>
      </c>
      <c r="U1212" s="18">
        <v>4.612234</v>
      </c>
      <c r="V1212" s="18">
        <v>4.612234</v>
      </c>
      <c r="W1212" s="18">
        <v>8.484773</v>
      </c>
      <c r="X1212" s="18">
        <v>8.484773</v>
      </c>
      <c r="Y1212" s="18">
        <v>4.365669</v>
      </c>
      <c r="Z1212" s="18">
        <v>1.636782</v>
      </c>
      <c r="AA1212" s="18">
        <v>2.44304</v>
      </c>
      <c r="AB1212" s="18">
        <v>3.388397</v>
      </c>
      <c r="AC1212" s="18">
        <v>4.365669</v>
      </c>
      <c r="AD1212" s="18">
        <v>1.696923</v>
      </c>
      <c r="AE1212" s="18">
        <v>1.752299</v>
      </c>
      <c r="AF1212" s="18">
        <v>3.14088</v>
      </c>
      <c r="AG1212" s="18">
        <v>1.446922</v>
      </c>
      <c r="AH1212" s="18">
        <v>1.799201</v>
      </c>
      <c r="AI1212" s="18">
        <v>3.762862</v>
      </c>
      <c r="AJ1212" s="18">
        <v>6.908866</v>
      </c>
      <c r="AK1212" s="18">
        <v>2.312813</v>
      </c>
      <c r="AL1212" s="19" t="s">
        <v>58</v>
      </c>
      <c r="AM1212" s="19"/>
      <c r="AN1212" s="19"/>
      <c r="AO1212" s="19"/>
      <c r="AP1212" s="19"/>
      <c r="AQ1212" s="19"/>
    </row>
    <row r="1213" hidden="1">
      <c r="A1213" s="22" t="s">
        <v>214</v>
      </c>
      <c r="B1213" s="22" t="s">
        <v>254</v>
      </c>
      <c r="C1213" s="22" t="s">
        <v>206</v>
      </c>
      <c r="D1213" s="22" t="s">
        <v>250</v>
      </c>
      <c r="E1213" s="20">
        <v>46300.0</v>
      </c>
      <c r="F1213" s="18">
        <v>0.0</v>
      </c>
      <c r="G1213" s="18">
        <v>0.0</v>
      </c>
      <c r="H1213" s="18">
        <v>0.0</v>
      </c>
      <c r="I1213" s="18">
        <v>0.0</v>
      </c>
      <c r="J1213" s="18">
        <v>0.0</v>
      </c>
      <c r="K1213" s="18">
        <v>0.0</v>
      </c>
      <c r="L1213" s="18">
        <v>0.0</v>
      </c>
      <c r="M1213" s="18">
        <v>0.0</v>
      </c>
      <c r="N1213" s="18">
        <v>0.0</v>
      </c>
      <c r="O1213" s="18">
        <v>0.0</v>
      </c>
      <c r="P1213" s="18">
        <v>0.0</v>
      </c>
      <c r="Q1213" s="18">
        <v>0.0</v>
      </c>
      <c r="R1213" s="18">
        <v>0.0</v>
      </c>
      <c r="S1213" s="18">
        <v>0.0</v>
      </c>
      <c r="T1213" s="18">
        <v>0.0</v>
      </c>
      <c r="U1213" s="18">
        <v>0.0</v>
      </c>
      <c r="V1213" s="18">
        <v>0.0</v>
      </c>
      <c r="W1213" s="18">
        <v>0.0</v>
      </c>
      <c r="X1213" s="18">
        <v>0.0</v>
      </c>
      <c r="Y1213" s="18">
        <v>0.0</v>
      </c>
      <c r="Z1213" s="18">
        <v>1.636782</v>
      </c>
      <c r="AA1213" s="18">
        <v>2.44304</v>
      </c>
      <c r="AB1213" s="18">
        <v>3.388397</v>
      </c>
      <c r="AC1213" s="18">
        <v>4.365669</v>
      </c>
      <c r="AD1213" s="18">
        <v>4.03742</v>
      </c>
      <c r="AE1213" s="18">
        <v>5.365483</v>
      </c>
      <c r="AF1213" s="18">
        <v>11.45161</v>
      </c>
      <c r="AG1213" s="18">
        <v>10.75749</v>
      </c>
      <c r="AH1213" s="18">
        <v>1.799201</v>
      </c>
      <c r="AI1213" s="18">
        <v>3.762862</v>
      </c>
      <c r="AJ1213" s="18">
        <v>6.908866</v>
      </c>
      <c r="AK1213" s="18">
        <v>2.312813</v>
      </c>
      <c r="AL1213" s="19" t="s">
        <v>58</v>
      </c>
      <c r="AM1213" s="19"/>
      <c r="AN1213" s="19"/>
      <c r="AO1213" s="19"/>
      <c r="AP1213" s="19"/>
      <c r="AQ1213" s="19"/>
    </row>
    <row r="1214" hidden="1">
      <c r="A1214" s="22" t="s">
        <v>216</v>
      </c>
      <c r="B1214" s="22" t="s">
        <v>255</v>
      </c>
      <c r="C1214" s="22" t="s">
        <v>206</v>
      </c>
      <c r="D1214" s="22" t="s">
        <v>250</v>
      </c>
      <c r="E1214" s="22" t="s">
        <v>62</v>
      </c>
      <c r="F1214" s="18">
        <v>3.0</v>
      </c>
      <c r="G1214" s="18">
        <v>3.0</v>
      </c>
      <c r="H1214" s="18">
        <v>833.0</v>
      </c>
      <c r="I1214" s="18">
        <v>833.0</v>
      </c>
      <c r="J1214" s="18">
        <v>0.0</v>
      </c>
      <c r="K1214" s="18">
        <v>0.0</v>
      </c>
      <c r="L1214" s="18">
        <v>0.0</v>
      </c>
      <c r="M1214" s="18">
        <v>0.0</v>
      </c>
      <c r="N1214" s="18">
        <v>0.0</v>
      </c>
      <c r="O1214" s="18">
        <v>0.0</v>
      </c>
      <c r="P1214" s="18">
        <v>0.0</v>
      </c>
      <c r="Q1214" s="18">
        <v>0.0</v>
      </c>
      <c r="R1214" s="18">
        <v>0.0</v>
      </c>
      <c r="S1214" s="18">
        <v>0.0</v>
      </c>
      <c r="T1214" s="18">
        <v>0.0</v>
      </c>
      <c r="U1214" s="18">
        <v>0.0</v>
      </c>
      <c r="V1214" s="18">
        <v>0.0</v>
      </c>
      <c r="W1214" s="18">
        <v>0.0</v>
      </c>
      <c r="X1214" s="18">
        <v>0.0</v>
      </c>
      <c r="Y1214" s="18">
        <v>0.0</v>
      </c>
      <c r="Z1214" s="18">
        <v>1.636782</v>
      </c>
      <c r="AA1214" s="18">
        <v>2.44304</v>
      </c>
      <c r="AB1214" s="18">
        <v>3.388397</v>
      </c>
      <c r="AC1214" s="18">
        <v>4.365669</v>
      </c>
      <c r="AD1214" s="18">
        <v>0.0</v>
      </c>
      <c r="AE1214" s="18">
        <v>0.0</v>
      </c>
      <c r="AF1214" s="18">
        <v>0.0</v>
      </c>
      <c r="AG1214" s="18">
        <v>0.0</v>
      </c>
      <c r="AH1214" s="18">
        <v>1.799201</v>
      </c>
      <c r="AI1214" s="18">
        <v>3.762862</v>
      </c>
      <c r="AJ1214" s="18">
        <v>6.908866</v>
      </c>
      <c r="AK1214" s="18">
        <v>2.312813</v>
      </c>
      <c r="AL1214" s="19" t="s">
        <v>58</v>
      </c>
      <c r="AM1214" s="19"/>
      <c r="AN1214" s="19"/>
      <c r="AO1214" s="19"/>
      <c r="AP1214" s="19"/>
      <c r="AQ1214" s="19"/>
    </row>
    <row r="1215" hidden="1">
      <c r="A1215" s="22" t="s">
        <v>1897</v>
      </c>
      <c r="B1215" s="22" t="s">
        <v>1898</v>
      </c>
      <c r="C1215" s="22" t="s">
        <v>1899</v>
      </c>
      <c r="D1215" s="22" t="s">
        <v>1900</v>
      </c>
      <c r="E1215" s="22" t="s">
        <v>60</v>
      </c>
      <c r="F1215" s="18">
        <v>33.0</v>
      </c>
      <c r="G1215" s="18">
        <v>10.0</v>
      </c>
      <c r="H1215" s="18">
        <v>2271.0</v>
      </c>
      <c r="I1215" s="18">
        <v>232.0</v>
      </c>
      <c r="J1215" s="18">
        <v>0.0</v>
      </c>
      <c r="K1215" s="18">
        <v>0.0</v>
      </c>
      <c r="L1215" s="18">
        <v>0.106443</v>
      </c>
      <c r="M1215" s="18">
        <v>0.0</v>
      </c>
      <c r="N1215" s="18">
        <v>0.0</v>
      </c>
      <c r="O1215" s="18">
        <v>0.0</v>
      </c>
      <c r="P1215" s="18">
        <v>0.0</v>
      </c>
      <c r="Q1215" s="18">
        <v>0.0</v>
      </c>
      <c r="R1215" s="18">
        <v>0.0</v>
      </c>
      <c r="S1215" s="18">
        <v>0.0</v>
      </c>
      <c r="T1215" s="18">
        <v>0.0</v>
      </c>
      <c r="U1215" s="18">
        <v>0.0</v>
      </c>
      <c r="V1215" s="18">
        <v>0.0</v>
      </c>
      <c r="W1215" s="18">
        <v>0.0</v>
      </c>
      <c r="X1215" s="18">
        <v>0.0</v>
      </c>
      <c r="Y1215" s="18">
        <v>0.0</v>
      </c>
      <c r="Z1215" s="18">
        <v>0.0</v>
      </c>
      <c r="AA1215" s="18">
        <v>0.0</v>
      </c>
      <c r="AB1215" s="18">
        <v>0.0</v>
      </c>
      <c r="AC1215" s="18">
        <v>0.0</v>
      </c>
      <c r="AD1215" s="18">
        <v>0.0</v>
      </c>
      <c r="AE1215" s="18">
        <v>0.0</v>
      </c>
      <c r="AF1215" s="18">
        <v>0.0</v>
      </c>
      <c r="AG1215" s="18">
        <v>0.0</v>
      </c>
      <c r="AH1215" s="18">
        <v>0.0</v>
      </c>
      <c r="AI1215" s="18">
        <v>0.0</v>
      </c>
      <c r="AJ1215" s="18">
        <v>0.0</v>
      </c>
      <c r="AK1215" s="18">
        <v>0.0</v>
      </c>
      <c r="AL1215" s="19" t="s">
        <v>58</v>
      </c>
      <c r="AM1215" s="19"/>
      <c r="AN1215" s="19"/>
      <c r="AO1215" s="19"/>
      <c r="AP1215" s="19"/>
      <c r="AQ1215" s="19"/>
    </row>
    <row r="1216" hidden="1">
      <c r="A1216" s="22" t="s">
        <v>1901</v>
      </c>
      <c r="B1216" s="22" t="s">
        <v>1902</v>
      </c>
      <c r="C1216" s="22" t="s">
        <v>1899</v>
      </c>
      <c r="D1216" s="22" t="s">
        <v>1900</v>
      </c>
      <c r="E1216" s="22" t="s">
        <v>62</v>
      </c>
      <c r="F1216" s="18">
        <v>3.0</v>
      </c>
      <c r="G1216" s="18">
        <v>3.0</v>
      </c>
      <c r="H1216" s="18">
        <v>73.0</v>
      </c>
      <c r="I1216" s="18">
        <v>73.0</v>
      </c>
      <c r="J1216" s="18">
        <v>0.0</v>
      </c>
      <c r="K1216" s="18">
        <v>0.0</v>
      </c>
      <c r="L1216" s="18">
        <v>0.0</v>
      </c>
      <c r="M1216" s="18">
        <v>0.0</v>
      </c>
      <c r="N1216" s="18">
        <v>0.0</v>
      </c>
      <c r="O1216" s="18">
        <v>0.0</v>
      </c>
      <c r="P1216" s="18">
        <v>0.0</v>
      </c>
      <c r="Q1216" s="18">
        <v>0.0</v>
      </c>
      <c r="R1216" s="18">
        <v>0.0</v>
      </c>
      <c r="S1216" s="18">
        <v>0.0</v>
      </c>
      <c r="T1216" s="18">
        <v>0.0</v>
      </c>
      <c r="U1216" s="18">
        <v>0.0</v>
      </c>
      <c r="V1216" s="18">
        <v>0.0</v>
      </c>
      <c r="W1216" s="18">
        <v>0.0</v>
      </c>
      <c r="X1216" s="18">
        <v>0.0</v>
      </c>
      <c r="Y1216" s="18">
        <v>0.0</v>
      </c>
      <c r="Z1216" s="18">
        <v>0.0</v>
      </c>
      <c r="AA1216" s="18">
        <v>0.0</v>
      </c>
      <c r="AB1216" s="18">
        <v>0.0</v>
      </c>
      <c r="AC1216" s="18">
        <v>0.0</v>
      </c>
      <c r="AD1216" s="18">
        <v>0.0</v>
      </c>
      <c r="AE1216" s="18">
        <v>0.0</v>
      </c>
      <c r="AF1216" s="18">
        <v>0.0</v>
      </c>
      <c r="AG1216" s="18">
        <v>0.0</v>
      </c>
      <c r="AH1216" s="18">
        <v>0.0</v>
      </c>
      <c r="AI1216" s="18">
        <v>0.0</v>
      </c>
      <c r="AJ1216" s="18">
        <v>0.0</v>
      </c>
      <c r="AK1216" s="18">
        <v>0.0</v>
      </c>
      <c r="AL1216" s="19" t="s">
        <v>58</v>
      </c>
      <c r="AM1216" s="19"/>
      <c r="AN1216" s="19"/>
      <c r="AO1216" s="19"/>
      <c r="AP1216" s="19"/>
      <c r="AQ1216" s="19"/>
    </row>
    <row r="1217" hidden="1">
      <c r="A1217" s="22" t="s">
        <v>768</v>
      </c>
      <c r="B1217" s="22" t="s">
        <v>777</v>
      </c>
      <c r="C1217" s="22" t="s">
        <v>756</v>
      </c>
      <c r="D1217" s="22" t="s">
        <v>778</v>
      </c>
      <c r="E1217" s="22" t="s">
        <v>88</v>
      </c>
      <c r="F1217" s="18">
        <v>11.0</v>
      </c>
      <c r="G1217" s="18">
        <v>0.0</v>
      </c>
      <c r="H1217" s="18">
        <v>5568.0</v>
      </c>
      <c r="I1217" s="18">
        <v>0.0</v>
      </c>
      <c r="J1217" s="18">
        <v>75.21482</v>
      </c>
      <c r="K1217" s="18">
        <v>73.03479</v>
      </c>
      <c r="L1217" s="18">
        <v>74.00787</v>
      </c>
      <c r="M1217" s="18">
        <v>35.4425</v>
      </c>
      <c r="N1217" s="18">
        <v>0.485282</v>
      </c>
      <c r="O1217" s="18">
        <v>0.0</v>
      </c>
      <c r="P1217" s="18">
        <v>0.0</v>
      </c>
      <c r="Q1217" s="18">
        <v>4.570224</v>
      </c>
      <c r="R1217" s="18">
        <v>7.791603</v>
      </c>
      <c r="S1217" s="18">
        <v>11.8222</v>
      </c>
      <c r="T1217" s="18">
        <v>4.570224</v>
      </c>
      <c r="U1217" s="18">
        <v>4.985742</v>
      </c>
      <c r="V1217" s="18">
        <v>7.791603</v>
      </c>
      <c r="W1217" s="18">
        <v>8.422523</v>
      </c>
      <c r="X1217" s="18">
        <v>11.8222</v>
      </c>
      <c r="Y1217" s="18">
        <v>7.303479</v>
      </c>
      <c r="Z1217" s="18">
        <v>2.666667</v>
      </c>
      <c r="AA1217" s="18">
        <v>5.367867</v>
      </c>
      <c r="AB1217" s="18">
        <v>4.699578</v>
      </c>
      <c r="AC1217" s="18">
        <v>1.679819</v>
      </c>
      <c r="AD1217" s="18">
        <v>4.570224</v>
      </c>
      <c r="AE1217" s="18">
        <v>7.791603</v>
      </c>
      <c r="AF1217" s="18">
        <v>6.077919</v>
      </c>
      <c r="AG1217" s="18">
        <v>1.992719</v>
      </c>
      <c r="AH1217" s="18">
        <v>3.019315</v>
      </c>
      <c r="AI1217" s="18">
        <v>4.27231</v>
      </c>
      <c r="AJ1217" s="18">
        <v>6.188023</v>
      </c>
      <c r="AK1217" s="18">
        <v>1.992719</v>
      </c>
      <c r="AL1217" s="19" t="s">
        <v>58</v>
      </c>
      <c r="AM1217" s="19"/>
      <c r="AN1217" s="19"/>
      <c r="AO1217" s="19"/>
      <c r="AP1217" s="19"/>
      <c r="AQ1217" s="19"/>
    </row>
    <row r="1218" hidden="1">
      <c r="A1218" s="22" t="s">
        <v>754</v>
      </c>
      <c r="B1218" s="22" t="s">
        <v>779</v>
      </c>
      <c r="C1218" s="22" t="s">
        <v>756</v>
      </c>
      <c r="D1218" s="22" t="s">
        <v>778</v>
      </c>
      <c r="E1218" s="20">
        <v>46310.0</v>
      </c>
      <c r="F1218" s="18">
        <v>14.0</v>
      </c>
      <c r="G1218" s="18">
        <v>0.0</v>
      </c>
      <c r="H1218" s="18">
        <v>4819.0</v>
      </c>
      <c r="I1218" s="18">
        <v>0.0</v>
      </c>
      <c r="J1218" s="18">
        <v>76.79916</v>
      </c>
      <c r="K1218" s="18">
        <v>70.92289</v>
      </c>
      <c r="L1218" s="18">
        <v>68.74453</v>
      </c>
      <c r="M1218" s="18">
        <v>29.4875</v>
      </c>
      <c r="N1218" s="18">
        <v>0.415768</v>
      </c>
      <c r="O1218" s="18">
        <v>0.861111</v>
      </c>
      <c r="P1218" s="18">
        <v>1.318068</v>
      </c>
      <c r="Q1218" s="18">
        <v>3.004436</v>
      </c>
      <c r="R1218" s="18">
        <v>5.367867</v>
      </c>
      <c r="S1218" s="18">
        <v>6.419299</v>
      </c>
      <c r="T1218" s="18">
        <v>1.318068</v>
      </c>
      <c r="U1218" s="18">
        <v>2.150794</v>
      </c>
      <c r="V1218" s="18">
        <v>3.004436</v>
      </c>
      <c r="W1218" s="18">
        <v>5.367867</v>
      </c>
      <c r="X1218" s="18">
        <v>6.529375</v>
      </c>
      <c r="Y1218" s="18">
        <v>5.065921</v>
      </c>
      <c r="Z1218" s="18">
        <v>2.666667</v>
      </c>
      <c r="AA1218" s="18">
        <v>5.367867</v>
      </c>
      <c r="AB1218" s="18">
        <v>4.699578</v>
      </c>
      <c r="AC1218" s="18">
        <v>1.679819</v>
      </c>
      <c r="AD1218" s="18">
        <v>4.925087</v>
      </c>
      <c r="AE1218" s="18">
        <v>5.367867</v>
      </c>
      <c r="AF1218" s="18">
        <v>8.261088</v>
      </c>
      <c r="AG1218" s="18">
        <v>5.065921</v>
      </c>
      <c r="AH1218" s="18">
        <v>3.019315</v>
      </c>
      <c r="AI1218" s="18">
        <v>4.27231</v>
      </c>
      <c r="AJ1218" s="18">
        <v>6.188023</v>
      </c>
      <c r="AK1218" s="18">
        <v>1.992719</v>
      </c>
      <c r="AL1218" s="19" t="s">
        <v>58</v>
      </c>
      <c r="AM1218" s="19"/>
      <c r="AN1218" s="19"/>
      <c r="AO1218" s="19"/>
      <c r="AP1218" s="19"/>
      <c r="AQ1218" s="19"/>
    </row>
    <row r="1219" hidden="1">
      <c r="A1219" s="22" t="s">
        <v>758</v>
      </c>
      <c r="B1219" s="22" t="s">
        <v>780</v>
      </c>
      <c r="C1219" s="22" t="s">
        <v>756</v>
      </c>
      <c r="D1219" s="22" t="s">
        <v>778</v>
      </c>
      <c r="E1219" s="22" t="s">
        <v>72</v>
      </c>
      <c r="F1219" s="18">
        <v>4.0</v>
      </c>
      <c r="G1219" s="18">
        <v>0.0</v>
      </c>
      <c r="H1219" s="18">
        <v>951.0</v>
      </c>
      <c r="I1219" s="18">
        <v>0.0</v>
      </c>
      <c r="J1219" s="18">
        <v>7.134926</v>
      </c>
      <c r="K1219" s="18">
        <v>6.719278</v>
      </c>
      <c r="L1219" s="18">
        <v>6.691105</v>
      </c>
      <c r="M1219" s="18">
        <v>3.225417</v>
      </c>
      <c r="N1219" s="18">
        <v>0.480024</v>
      </c>
      <c r="O1219" s="18">
        <v>0.466667</v>
      </c>
      <c r="P1219" s="18">
        <v>0.466667</v>
      </c>
      <c r="Q1219" s="18">
        <v>1.251159</v>
      </c>
      <c r="R1219" s="18">
        <v>1.776035</v>
      </c>
      <c r="S1219" s="18">
        <v>1.776035</v>
      </c>
      <c r="T1219" s="18">
        <v>0.466667</v>
      </c>
      <c r="U1219" s="18">
        <v>0.466667</v>
      </c>
      <c r="V1219" s="18">
        <v>1.251159</v>
      </c>
      <c r="W1219" s="18">
        <v>1.776035</v>
      </c>
      <c r="X1219" s="18">
        <v>1.776035</v>
      </c>
      <c r="Y1219" s="18">
        <v>1.679819</v>
      </c>
      <c r="Z1219" s="18">
        <v>2.666667</v>
      </c>
      <c r="AA1219" s="18">
        <v>5.367867</v>
      </c>
      <c r="AB1219" s="18">
        <v>4.699578</v>
      </c>
      <c r="AC1219" s="18">
        <v>1.679819</v>
      </c>
      <c r="AD1219" s="18">
        <v>3.227732</v>
      </c>
      <c r="AE1219" s="18">
        <v>3.227732</v>
      </c>
      <c r="AF1219" s="18">
        <v>3.732555</v>
      </c>
      <c r="AG1219" s="18">
        <v>4.777308</v>
      </c>
      <c r="AH1219" s="18">
        <v>3.019315</v>
      </c>
      <c r="AI1219" s="18">
        <v>4.27231</v>
      </c>
      <c r="AJ1219" s="18">
        <v>6.188023</v>
      </c>
      <c r="AK1219" s="18">
        <v>1.992719</v>
      </c>
      <c r="AL1219" s="19" t="s">
        <v>58</v>
      </c>
      <c r="AM1219" s="19"/>
      <c r="AN1219" s="19"/>
      <c r="AO1219" s="19"/>
      <c r="AP1219" s="19"/>
      <c r="AQ1219" s="19"/>
    </row>
    <row r="1220" hidden="1">
      <c r="A1220" s="22" t="s">
        <v>760</v>
      </c>
      <c r="B1220" s="22" t="s">
        <v>781</v>
      </c>
      <c r="C1220" s="22" t="s">
        <v>756</v>
      </c>
      <c r="D1220" s="22" t="s">
        <v>778</v>
      </c>
      <c r="E1220" s="22" t="s">
        <v>75</v>
      </c>
      <c r="F1220" s="18">
        <v>1.0</v>
      </c>
      <c r="G1220" s="18">
        <v>0.0</v>
      </c>
      <c r="H1220" s="18">
        <v>257.0</v>
      </c>
      <c r="I1220" s="18">
        <v>0.0</v>
      </c>
      <c r="J1220" s="18">
        <v>3.341977</v>
      </c>
      <c r="K1220" s="18">
        <v>3.108656</v>
      </c>
      <c r="L1220" s="18">
        <v>1.849159</v>
      </c>
      <c r="M1220" s="18">
        <v>3.108656</v>
      </c>
      <c r="N1220" s="18">
        <v>1.0</v>
      </c>
      <c r="O1220" s="18">
        <v>0.0</v>
      </c>
      <c r="P1220" s="18">
        <v>0.0</v>
      </c>
      <c r="Q1220" s="18">
        <v>0.0</v>
      </c>
      <c r="R1220" s="18">
        <v>3.108656</v>
      </c>
      <c r="S1220" s="18">
        <v>3.108656</v>
      </c>
      <c r="T1220" s="18">
        <v>3.108656</v>
      </c>
      <c r="U1220" s="18">
        <v>3.108656</v>
      </c>
      <c r="V1220" s="18">
        <v>3.108656</v>
      </c>
      <c r="W1220" s="18">
        <v>3.108656</v>
      </c>
      <c r="X1220" s="18">
        <v>3.108656</v>
      </c>
      <c r="Y1220" s="18">
        <v>1.554328</v>
      </c>
      <c r="Z1220" s="18">
        <v>2.666667</v>
      </c>
      <c r="AA1220" s="18">
        <v>5.367867</v>
      </c>
      <c r="AB1220" s="18">
        <v>4.699578</v>
      </c>
      <c r="AC1220" s="18">
        <v>1.679819</v>
      </c>
      <c r="AD1220" s="18">
        <v>1.923645</v>
      </c>
      <c r="AE1220" s="18">
        <v>2.04189</v>
      </c>
      <c r="AF1220" s="18">
        <v>4.282812</v>
      </c>
      <c r="AG1220" s="18">
        <v>1.554328</v>
      </c>
      <c r="AH1220" s="18">
        <v>3.019315</v>
      </c>
      <c r="AI1220" s="18">
        <v>4.27231</v>
      </c>
      <c r="AJ1220" s="18">
        <v>6.188023</v>
      </c>
      <c r="AK1220" s="18">
        <v>1.992719</v>
      </c>
      <c r="AL1220" s="19" t="s">
        <v>58</v>
      </c>
      <c r="AM1220" s="19"/>
      <c r="AN1220" s="19"/>
      <c r="AO1220" s="19"/>
      <c r="AP1220" s="19"/>
      <c r="AQ1220" s="19"/>
    </row>
    <row r="1221" hidden="1">
      <c r="A1221" s="22" t="s">
        <v>762</v>
      </c>
      <c r="B1221" s="22" t="s">
        <v>782</v>
      </c>
      <c r="C1221" s="22" t="s">
        <v>756</v>
      </c>
      <c r="D1221" s="22" t="s">
        <v>778</v>
      </c>
      <c r="E1221" s="22" t="s">
        <v>60</v>
      </c>
      <c r="F1221" s="18">
        <v>1.0</v>
      </c>
      <c r="G1221" s="18">
        <v>0.0</v>
      </c>
      <c r="H1221" s="18">
        <v>150.0</v>
      </c>
      <c r="I1221" s="18">
        <v>0.0</v>
      </c>
      <c r="J1221" s="18">
        <v>0.837912</v>
      </c>
      <c r="K1221" s="18">
        <v>0.831502</v>
      </c>
      <c r="L1221" s="18">
        <v>0.831502</v>
      </c>
      <c r="M1221" s="18">
        <v>0.831502</v>
      </c>
      <c r="N1221" s="18">
        <v>1.0</v>
      </c>
      <c r="O1221" s="18">
        <v>0.831502</v>
      </c>
      <c r="P1221" s="18">
        <v>0.831502</v>
      </c>
      <c r="Q1221" s="18">
        <v>0.831502</v>
      </c>
      <c r="R1221" s="18">
        <v>0.831502</v>
      </c>
      <c r="S1221" s="18">
        <v>0.831502</v>
      </c>
      <c r="T1221" s="18">
        <v>0.831502</v>
      </c>
      <c r="U1221" s="18">
        <v>0.831502</v>
      </c>
      <c r="V1221" s="18">
        <v>0.831502</v>
      </c>
      <c r="W1221" s="18">
        <v>0.831502</v>
      </c>
      <c r="X1221" s="18">
        <v>0.831502</v>
      </c>
      <c r="Y1221" s="18">
        <v>0.831502</v>
      </c>
      <c r="Z1221" s="18">
        <v>2.666667</v>
      </c>
      <c r="AA1221" s="18">
        <v>5.367867</v>
      </c>
      <c r="AB1221" s="18">
        <v>4.699578</v>
      </c>
      <c r="AC1221" s="18">
        <v>1.679819</v>
      </c>
      <c r="AD1221" s="18">
        <v>0.6</v>
      </c>
      <c r="AE1221" s="18">
        <v>0.6</v>
      </c>
      <c r="AF1221" s="18">
        <v>1.681325</v>
      </c>
      <c r="AG1221" s="18">
        <v>1.450457</v>
      </c>
      <c r="AH1221" s="18">
        <v>3.019315</v>
      </c>
      <c r="AI1221" s="18">
        <v>4.27231</v>
      </c>
      <c r="AJ1221" s="18">
        <v>6.188023</v>
      </c>
      <c r="AK1221" s="18">
        <v>1.992719</v>
      </c>
      <c r="AL1221" s="19" t="s">
        <v>58</v>
      </c>
      <c r="AM1221" s="19"/>
      <c r="AN1221" s="19"/>
      <c r="AO1221" s="19"/>
      <c r="AP1221" s="19"/>
      <c r="AQ1221" s="19"/>
    </row>
    <row r="1222" hidden="1">
      <c r="A1222" s="22" t="s">
        <v>764</v>
      </c>
      <c r="B1222" s="22" t="s">
        <v>783</v>
      </c>
      <c r="C1222" s="22" t="s">
        <v>756</v>
      </c>
      <c r="D1222" s="22" t="s">
        <v>778</v>
      </c>
      <c r="E1222" s="20">
        <v>46300.0</v>
      </c>
      <c r="F1222" s="18">
        <v>13.0</v>
      </c>
      <c r="G1222" s="18">
        <v>1.0</v>
      </c>
      <c r="H1222" s="18">
        <v>6974.0</v>
      </c>
      <c r="I1222" s="18">
        <v>4.0</v>
      </c>
      <c r="J1222" s="18">
        <v>104.593</v>
      </c>
      <c r="K1222" s="18">
        <v>99.16007</v>
      </c>
      <c r="L1222" s="18">
        <v>94.15347</v>
      </c>
      <c r="M1222" s="18">
        <v>50.35699</v>
      </c>
      <c r="N1222" s="18">
        <v>0.507835</v>
      </c>
      <c r="O1222" s="18">
        <v>0.375</v>
      </c>
      <c r="P1222" s="18">
        <v>1.620304</v>
      </c>
      <c r="Q1222" s="18">
        <v>2.585326</v>
      </c>
      <c r="R1222" s="18">
        <v>8.509595</v>
      </c>
      <c r="S1222" s="18">
        <v>13.17985</v>
      </c>
      <c r="T1222" s="18">
        <v>1.620304</v>
      </c>
      <c r="U1222" s="18">
        <v>2.585326</v>
      </c>
      <c r="V1222" s="18">
        <v>2.666667</v>
      </c>
      <c r="W1222" s="18">
        <v>8.509595</v>
      </c>
      <c r="X1222" s="18">
        <v>13.17985</v>
      </c>
      <c r="Y1222" s="18">
        <v>8.263339</v>
      </c>
      <c r="Z1222" s="18">
        <v>2.666667</v>
      </c>
      <c r="AA1222" s="18">
        <v>5.367867</v>
      </c>
      <c r="AB1222" s="18">
        <v>4.699578</v>
      </c>
      <c r="AC1222" s="18">
        <v>1.679819</v>
      </c>
      <c r="AD1222" s="18">
        <v>7.264091</v>
      </c>
      <c r="AE1222" s="18">
        <v>8.509595</v>
      </c>
      <c r="AF1222" s="18">
        <v>11.39328</v>
      </c>
      <c r="AG1222" s="18">
        <v>11.77054</v>
      </c>
      <c r="AH1222" s="18">
        <v>3.019315</v>
      </c>
      <c r="AI1222" s="18">
        <v>4.27231</v>
      </c>
      <c r="AJ1222" s="18">
        <v>6.188023</v>
      </c>
      <c r="AK1222" s="18">
        <v>1.992719</v>
      </c>
      <c r="AL1222" s="19" t="s">
        <v>58</v>
      </c>
      <c r="AM1222" s="19"/>
      <c r="AN1222" s="19"/>
      <c r="AO1222" s="19"/>
      <c r="AP1222" s="19"/>
      <c r="AQ1222" s="19"/>
    </row>
    <row r="1223" hidden="1">
      <c r="A1223" s="22" t="s">
        <v>766</v>
      </c>
      <c r="B1223" s="22" t="s">
        <v>784</v>
      </c>
      <c r="C1223" s="22" t="s">
        <v>756</v>
      </c>
      <c r="D1223" s="22" t="s">
        <v>778</v>
      </c>
      <c r="E1223" s="22" t="s">
        <v>62</v>
      </c>
      <c r="F1223" s="18">
        <v>1.0</v>
      </c>
      <c r="G1223" s="18">
        <v>1.0</v>
      </c>
      <c r="H1223" s="18">
        <v>14.0</v>
      </c>
      <c r="I1223" s="18">
        <v>14.0</v>
      </c>
      <c r="J1223" s="18">
        <v>0.0</v>
      </c>
      <c r="K1223" s="18">
        <v>0.0</v>
      </c>
      <c r="L1223" s="18">
        <v>0.0</v>
      </c>
      <c r="M1223" s="18">
        <v>0.0</v>
      </c>
      <c r="N1223" s="18">
        <v>0.0</v>
      </c>
      <c r="O1223" s="18">
        <v>0.0</v>
      </c>
      <c r="P1223" s="18">
        <v>0.0</v>
      </c>
      <c r="Q1223" s="18">
        <v>0.0</v>
      </c>
      <c r="R1223" s="18">
        <v>0.0</v>
      </c>
      <c r="S1223" s="18">
        <v>0.0</v>
      </c>
      <c r="T1223" s="18">
        <v>0.0</v>
      </c>
      <c r="U1223" s="18">
        <v>0.0</v>
      </c>
      <c r="V1223" s="18">
        <v>0.0</v>
      </c>
      <c r="W1223" s="18">
        <v>0.0</v>
      </c>
      <c r="X1223" s="18">
        <v>0.0</v>
      </c>
      <c r="Y1223" s="18">
        <v>0.0</v>
      </c>
      <c r="Z1223" s="18">
        <v>2.666667</v>
      </c>
      <c r="AA1223" s="18">
        <v>5.367867</v>
      </c>
      <c r="AB1223" s="18">
        <v>4.699578</v>
      </c>
      <c r="AC1223" s="18">
        <v>1.679819</v>
      </c>
      <c r="AD1223" s="18">
        <v>0.0</v>
      </c>
      <c r="AE1223" s="18">
        <v>0.0</v>
      </c>
      <c r="AF1223" s="18">
        <v>0.0</v>
      </c>
      <c r="AG1223" s="18">
        <v>0.0</v>
      </c>
      <c r="AH1223" s="18">
        <v>3.019315</v>
      </c>
      <c r="AI1223" s="18">
        <v>4.27231</v>
      </c>
      <c r="AJ1223" s="18">
        <v>6.188023</v>
      </c>
      <c r="AK1223" s="18">
        <v>1.992719</v>
      </c>
      <c r="AL1223" s="19" t="s">
        <v>58</v>
      </c>
      <c r="AM1223" s="19"/>
      <c r="AN1223" s="19"/>
      <c r="AO1223" s="19"/>
      <c r="AP1223" s="19"/>
      <c r="AQ1223" s="19"/>
    </row>
    <row r="1224" hidden="1">
      <c r="A1224" s="22" t="s">
        <v>589</v>
      </c>
      <c r="B1224" s="22" t="s">
        <v>640</v>
      </c>
      <c r="C1224" s="22" t="s">
        <v>591</v>
      </c>
      <c r="D1224" s="22" t="s">
        <v>641</v>
      </c>
      <c r="E1224" s="22" t="s">
        <v>88</v>
      </c>
      <c r="F1224" s="18">
        <v>7.0</v>
      </c>
      <c r="G1224" s="18">
        <v>2.0</v>
      </c>
      <c r="H1224" s="18">
        <v>2975.0</v>
      </c>
      <c r="I1224" s="18">
        <v>18.0</v>
      </c>
      <c r="J1224" s="18">
        <v>0.0</v>
      </c>
      <c r="K1224" s="18">
        <v>0.0</v>
      </c>
      <c r="L1224" s="18">
        <v>0.629167</v>
      </c>
      <c r="M1224" s="18">
        <v>0.0</v>
      </c>
      <c r="N1224" s="18">
        <v>0.0</v>
      </c>
      <c r="O1224" s="18">
        <v>0.0</v>
      </c>
      <c r="P1224" s="18">
        <v>0.0</v>
      </c>
      <c r="Q1224" s="18">
        <v>0.0</v>
      </c>
      <c r="R1224" s="18">
        <v>0.0</v>
      </c>
      <c r="S1224" s="18">
        <v>0.0</v>
      </c>
      <c r="T1224" s="18">
        <v>0.0</v>
      </c>
      <c r="U1224" s="18">
        <v>0.0</v>
      </c>
      <c r="V1224" s="18">
        <v>0.0</v>
      </c>
      <c r="W1224" s="18">
        <v>0.0</v>
      </c>
      <c r="X1224" s="18">
        <v>0.0</v>
      </c>
      <c r="Y1224" s="18">
        <v>0.0</v>
      </c>
      <c r="Z1224" s="18">
        <v>0.440616</v>
      </c>
      <c r="AA1224" s="18">
        <v>2.965838</v>
      </c>
      <c r="AB1224" s="18">
        <v>2.530779</v>
      </c>
      <c r="AC1224" s="18">
        <v>3.489156</v>
      </c>
      <c r="AD1224" s="18">
        <v>0.0</v>
      </c>
      <c r="AE1224" s="18">
        <v>1.333333</v>
      </c>
      <c r="AF1224" s="18">
        <v>6.091017</v>
      </c>
      <c r="AG1224" s="18">
        <v>0.0</v>
      </c>
      <c r="AH1224" s="18">
        <v>1.658133</v>
      </c>
      <c r="AI1224" s="18">
        <v>3.469622</v>
      </c>
      <c r="AJ1224" s="18">
        <v>4.544348</v>
      </c>
      <c r="AK1224" s="18">
        <v>2.767899</v>
      </c>
      <c r="AL1224" s="19" t="s">
        <v>58</v>
      </c>
      <c r="AM1224" s="19"/>
      <c r="AN1224" s="19"/>
      <c r="AO1224" s="19"/>
      <c r="AP1224" s="19"/>
      <c r="AQ1224" s="19"/>
    </row>
    <row r="1225" hidden="1">
      <c r="A1225" s="22" t="s">
        <v>601</v>
      </c>
      <c r="B1225" s="22" t="s">
        <v>642</v>
      </c>
      <c r="C1225" s="22" t="s">
        <v>591</v>
      </c>
      <c r="D1225" s="22" t="s">
        <v>641</v>
      </c>
      <c r="E1225" s="17">
        <v>46310.0</v>
      </c>
      <c r="F1225" s="18">
        <v>20.0</v>
      </c>
      <c r="G1225" s="18">
        <v>0.0</v>
      </c>
      <c r="H1225" s="18">
        <v>14408.0</v>
      </c>
      <c r="I1225" s="18">
        <v>0.0</v>
      </c>
      <c r="J1225" s="18">
        <v>44.48488</v>
      </c>
      <c r="K1225" s="18">
        <v>46.98481</v>
      </c>
      <c r="L1225" s="18">
        <v>49.29722</v>
      </c>
      <c r="M1225" s="18">
        <v>28.37253</v>
      </c>
      <c r="N1225" s="18">
        <v>0.603866</v>
      </c>
      <c r="O1225" s="18">
        <v>0.2</v>
      </c>
      <c r="P1225" s="18">
        <v>0.326923</v>
      </c>
      <c r="Q1225" s="18">
        <v>0.633333</v>
      </c>
      <c r="R1225" s="18">
        <v>4.301715</v>
      </c>
      <c r="S1225" s="18">
        <v>5.597533</v>
      </c>
      <c r="T1225" s="18">
        <v>0.326923</v>
      </c>
      <c r="U1225" s="18">
        <v>0.633333</v>
      </c>
      <c r="V1225" s="18">
        <v>0.778754</v>
      </c>
      <c r="W1225" s="18">
        <v>4.301715</v>
      </c>
      <c r="X1225" s="18">
        <v>5.597533</v>
      </c>
      <c r="Y1225" s="18">
        <v>3.915401</v>
      </c>
      <c r="Z1225" s="18">
        <v>0.440616</v>
      </c>
      <c r="AA1225" s="18">
        <v>2.965838</v>
      </c>
      <c r="AB1225" s="18">
        <v>2.530779</v>
      </c>
      <c r="AC1225" s="18">
        <v>3.489156</v>
      </c>
      <c r="AD1225" s="18">
        <v>7.186134</v>
      </c>
      <c r="AE1225" s="18">
        <v>7.421212</v>
      </c>
      <c r="AF1225" s="18">
        <v>7.789098</v>
      </c>
      <c r="AG1225" s="18">
        <v>7.518667</v>
      </c>
      <c r="AH1225" s="18">
        <v>1.658133</v>
      </c>
      <c r="AI1225" s="18">
        <v>3.469622</v>
      </c>
      <c r="AJ1225" s="18">
        <v>4.544348</v>
      </c>
      <c r="AK1225" s="18">
        <v>2.767899</v>
      </c>
      <c r="AL1225" s="19" t="s">
        <v>58</v>
      </c>
      <c r="AM1225" s="19"/>
      <c r="AN1225" s="19"/>
      <c r="AO1225" s="19"/>
      <c r="AP1225" s="19"/>
      <c r="AQ1225" s="19"/>
    </row>
    <row r="1226" hidden="1">
      <c r="A1226" s="22" t="s">
        <v>593</v>
      </c>
      <c r="B1226" s="22" t="s">
        <v>643</v>
      </c>
      <c r="C1226" s="22" t="s">
        <v>591</v>
      </c>
      <c r="D1226" s="22" t="s">
        <v>641</v>
      </c>
      <c r="E1226" s="22" t="s">
        <v>72</v>
      </c>
      <c r="F1226" s="18">
        <v>21.0</v>
      </c>
      <c r="G1226" s="18">
        <v>2.0</v>
      </c>
      <c r="H1226" s="18">
        <v>8698.0</v>
      </c>
      <c r="I1226" s="18">
        <v>66.0</v>
      </c>
      <c r="J1226" s="18">
        <v>73.32711</v>
      </c>
      <c r="K1226" s="18">
        <v>73.03569</v>
      </c>
      <c r="L1226" s="18">
        <v>72.84224</v>
      </c>
      <c r="M1226" s="18">
        <v>34.16311</v>
      </c>
      <c r="N1226" s="18">
        <v>0.467759</v>
      </c>
      <c r="O1226" s="18">
        <v>0.953333</v>
      </c>
      <c r="P1226" s="18">
        <v>1.851923</v>
      </c>
      <c r="Q1226" s="18">
        <v>2.221611</v>
      </c>
      <c r="R1226" s="18">
        <v>5.288321</v>
      </c>
      <c r="S1226" s="18">
        <v>5.835451</v>
      </c>
      <c r="T1226" s="18">
        <v>1.851923</v>
      </c>
      <c r="U1226" s="18">
        <v>1.921296</v>
      </c>
      <c r="V1226" s="18">
        <v>2.221611</v>
      </c>
      <c r="W1226" s="18">
        <v>5.288321</v>
      </c>
      <c r="X1226" s="18">
        <v>9.475086</v>
      </c>
      <c r="Y1226" s="18">
        <v>5.216835</v>
      </c>
      <c r="Z1226" s="18">
        <v>0.440616</v>
      </c>
      <c r="AA1226" s="18">
        <v>2.965838</v>
      </c>
      <c r="AB1226" s="18">
        <v>2.530779</v>
      </c>
      <c r="AC1226" s="18">
        <v>3.489156</v>
      </c>
      <c r="AD1226" s="18">
        <v>3.518115</v>
      </c>
      <c r="AE1226" s="18">
        <v>3.530595</v>
      </c>
      <c r="AF1226" s="18">
        <v>5.3895</v>
      </c>
      <c r="AG1226" s="18">
        <v>5.47548</v>
      </c>
      <c r="AH1226" s="18">
        <v>1.658133</v>
      </c>
      <c r="AI1226" s="18">
        <v>3.469622</v>
      </c>
      <c r="AJ1226" s="18">
        <v>4.544348</v>
      </c>
      <c r="AK1226" s="18">
        <v>2.767899</v>
      </c>
      <c r="AL1226" s="19" t="s">
        <v>58</v>
      </c>
      <c r="AM1226" s="19"/>
      <c r="AN1226" s="19"/>
      <c r="AO1226" s="19"/>
      <c r="AP1226" s="19"/>
      <c r="AQ1226" s="19"/>
    </row>
    <row r="1227" hidden="1">
      <c r="A1227" s="22" t="s">
        <v>605</v>
      </c>
      <c r="B1227" s="22" t="s">
        <v>644</v>
      </c>
      <c r="C1227" s="22" t="s">
        <v>591</v>
      </c>
      <c r="D1227" s="22" t="s">
        <v>641</v>
      </c>
      <c r="E1227" s="22" t="s">
        <v>75</v>
      </c>
      <c r="F1227" s="18">
        <v>18.0</v>
      </c>
      <c r="G1227" s="18">
        <v>0.0</v>
      </c>
      <c r="H1227" s="18">
        <v>5933.0</v>
      </c>
      <c r="I1227" s="18">
        <v>0.0</v>
      </c>
      <c r="J1227" s="18">
        <v>24.80723</v>
      </c>
      <c r="K1227" s="18">
        <v>24.42409</v>
      </c>
      <c r="L1227" s="18">
        <v>23.14884</v>
      </c>
      <c r="M1227" s="18">
        <v>12.52911</v>
      </c>
      <c r="N1227" s="18">
        <v>0.512982</v>
      </c>
      <c r="O1227" s="18">
        <v>0.47619</v>
      </c>
      <c r="P1227" s="18">
        <v>1.540173</v>
      </c>
      <c r="Q1227" s="18">
        <v>2.965838</v>
      </c>
      <c r="R1227" s="18">
        <v>3.404911</v>
      </c>
      <c r="S1227" s="18">
        <v>3.50787</v>
      </c>
      <c r="T1227" s="18">
        <v>0.47619</v>
      </c>
      <c r="U1227" s="18">
        <v>1.540173</v>
      </c>
      <c r="V1227" s="18">
        <v>2.965838</v>
      </c>
      <c r="W1227" s="18">
        <v>3.404911</v>
      </c>
      <c r="X1227" s="18">
        <v>3.50787</v>
      </c>
      <c r="Y1227" s="18">
        <v>3.489156</v>
      </c>
      <c r="Z1227" s="18">
        <v>0.440616</v>
      </c>
      <c r="AA1227" s="18">
        <v>2.965838</v>
      </c>
      <c r="AB1227" s="18">
        <v>2.530779</v>
      </c>
      <c r="AC1227" s="18">
        <v>3.489156</v>
      </c>
      <c r="AD1227" s="18">
        <v>4.980609</v>
      </c>
      <c r="AE1227" s="18">
        <v>5.216669</v>
      </c>
      <c r="AF1227" s="18">
        <v>8.205997</v>
      </c>
      <c r="AG1227" s="18">
        <v>4.108461</v>
      </c>
      <c r="AH1227" s="18">
        <v>1.658133</v>
      </c>
      <c r="AI1227" s="18">
        <v>3.469622</v>
      </c>
      <c r="AJ1227" s="18">
        <v>4.544348</v>
      </c>
      <c r="AK1227" s="18">
        <v>2.767899</v>
      </c>
      <c r="AL1227" s="19" t="s">
        <v>58</v>
      </c>
      <c r="AM1227" s="19"/>
      <c r="AN1227" s="19"/>
      <c r="AO1227" s="19"/>
      <c r="AP1227" s="19"/>
      <c r="AQ1227" s="19"/>
    </row>
    <row r="1228" hidden="1">
      <c r="A1228" s="22" t="s">
        <v>595</v>
      </c>
      <c r="B1228" s="22" t="s">
        <v>645</v>
      </c>
      <c r="C1228" s="22" t="s">
        <v>591</v>
      </c>
      <c r="D1228" s="22" t="s">
        <v>641</v>
      </c>
      <c r="E1228" s="22" t="s">
        <v>60</v>
      </c>
      <c r="F1228" s="18">
        <v>17.0</v>
      </c>
      <c r="G1228" s="18">
        <v>1.0</v>
      </c>
      <c r="H1228" s="18">
        <v>2861.0</v>
      </c>
      <c r="I1228" s="18">
        <v>10.0</v>
      </c>
      <c r="J1228" s="18">
        <v>14.19025</v>
      </c>
      <c r="K1228" s="18">
        <v>13.30834</v>
      </c>
      <c r="L1228" s="18">
        <v>13.5086</v>
      </c>
      <c r="M1228" s="18">
        <v>9.049605</v>
      </c>
      <c r="N1228" s="18">
        <v>0.679995</v>
      </c>
      <c r="O1228" s="18">
        <v>0.242647</v>
      </c>
      <c r="P1228" s="18">
        <v>0.333333</v>
      </c>
      <c r="Q1228" s="18">
        <v>0.33355</v>
      </c>
      <c r="R1228" s="18">
        <v>0.486275</v>
      </c>
      <c r="S1228" s="18">
        <v>1.719707</v>
      </c>
      <c r="T1228" s="18">
        <v>0.242647</v>
      </c>
      <c r="U1228" s="18">
        <v>0.333333</v>
      </c>
      <c r="V1228" s="18">
        <v>0.33355</v>
      </c>
      <c r="W1228" s="18">
        <v>0.486275</v>
      </c>
      <c r="X1228" s="18">
        <v>1.719707</v>
      </c>
      <c r="Y1228" s="18">
        <v>1.209849</v>
      </c>
      <c r="Z1228" s="18">
        <v>0.440616</v>
      </c>
      <c r="AA1228" s="18">
        <v>2.965838</v>
      </c>
      <c r="AB1228" s="18">
        <v>2.530779</v>
      </c>
      <c r="AC1228" s="18">
        <v>3.489156</v>
      </c>
      <c r="AD1228" s="18">
        <v>1.568446</v>
      </c>
      <c r="AE1228" s="18">
        <v>1.879126</v>
      </c>
      <c r="AF1228" s="18">
        <v>3.973122</v>
      </c>
      <c r="AG1228" s="18">
        <v>2.080769</v>
      </c>
      <c r="AH1228" s="18">
        <v>1.658133</v>
      </c>
      <c r="AI1228" s="18">
        <v>3.469622</v>
      </c>
      <c r="AJ1228" s="18">
        <v>4.544348</v>
      </c>
      <c r="AK1228" s="18">
        <v>2.767899</v>
      </c>
      <c r="AL1228" s="19" t="s">
        <v>58</v>
      </c>
      <c r="AM1228" s="19"/>
      <c r="AN1228" s="19"/>
      <c r="AO1228" s="19"/>
      <c r="AP1228" s="19"/>
      <c r="AQ1228" s="19"/>
    </row>
    <row r="1229" hidden="1">
      <c r="A1229" s="22" t="s">
        <v>597</v>
      </c>
      <c r="B1229" s="22" t="s">
        <v>646</v>
      </c>
      <c r="C1229" s="22" t="s">
        <v>591</v>
      </c>
      <c r="D1229" s="22" t="s">
        <v>641</v>
      </c>
      <c r="E1229" s="20">
        <v>46300.0</v>
      </c>
      <c r="F1229" s="18">
        <v>21.0</v>
      </c>
      <c r="G1229" s="18">
        <v>0.0</v>
      </c>
      <c r="H1229" s="18">
        <v>27628.0</v>
      </c>
      <c r="I1229" s="18">
        <v>0.0</v>
      </c>
      <c r="J1229" s="18">
        <v>40.54441</v>
      </c>
      <c r="K1229" s="18">
        <v>42.17858</v>
      </c>
      <c r="L1229" s="18">
        <v>38.7973</v>
      </c>
      <c r="M1229" s="18">
        <v>32.91164</v>
      </c>
      <c r="N1229" s="18">
        <v>0.780293</v>
      </c>
      <c r="O1229" s="18">
        <v>0.0</v>
      </c>
      <c r="P1229" s="18">
        <v>0.0</v>
      </c>
      <c r="Q1229" s="18">
        <v>0.0</v>
      </c>
      <c r="R1229" s="18">
        <v>1.783069</v>
      </c>
      <c r="S1229" s="18">
        <v>4.618457</v>
      </c>
      <c r="T1229" s="18">
        <v>1.783069</v>
      </c>
      <c r="U1229" s="18">
        <v>2.865418</v>
      </c>
      <c r="V1229" s="18">
        <v>2.865418</v>
      </c>
      <c r="W1229" s="18">
        <v>4.618457</v>
      </c>
      <c r="X1229" s="18">
        <v>6.364411</v>
      </c>
      <c r="Y1229" s="18">
        <v>4.686509</v>
      </c>
      <c r="Z1229" s="18">
        <v>0.440616</v>
      </c>
      <c r="AA1229" s="18">
        <v>2.965838</v>
      </c>
      <c r="AB1229" s="18">
        <v>2.530779</v>
      </c>
      <c r="AC1229" s="18">
        <v>3.489156</v>
      </c>
      <c r="AD1229" s="18">
        <v>0.0</v>
      </c>
      <c r="AE1229" s="18">
        <v>6.364411</v>
      </c>
      <c r="AF1229" s="18">
        <v>3.508501</v>
      </c>
      <c r="AG1229" s="18">
        <v>2.287059</v>
      </c>
      <c r="AH1229" s="18">
        <v>1.658133</v>
      </c>
      <c r="AI1229" s="18">
        <v>3.469622</v>
      </c>
      <c r="AJ1229" s="18">
        <v>4.544348</v>
      </c>
      <c r="AK1229" s="18">
        <v>2.767899</v>
      </c>
      <c r="AL1229" s="19" t="s">
        <v>58</v>
      </c>
      <c r="AM1229" s="19"/>
      <c r="AN1229" s="19"/>
      <c r="AO1229" s="19"/>
      <c r="AP1229" s="19"/>
      <c r="AQ1229" s="19"/>
    </row>
    <row r="1230" hidden="1">
      <c r="A1230" s="22" t="s">
        <v>599</v>
      </c>
      <c r="B1230" s="22" t="s">
        <v>647</v>
      </c>
      <c r="C1230" s="22" t="s">
        <v>591</v>
      </c>
      <c r="D1230" s="22" t="s">
        <v>641</v>
      </c>
      <c r="E1230" s="22" t="s">
        <v>62</v>
      </c>
      <c r="F1230" s="18">
        <v>5.0</v>
      </c>
      <c r="G1230" s="18">
        <v>5.0</v>
      </c>
      <c r="H1230" s="18">
        <v>476.0</v>
      </c>
      <c r="I1230" s="18">
        <v>476.0</v>
      </c>
      <c r="J1230" s="18">
        <v>0.0</v>
      </c>
      <c r="K1230" s="18">
        <v>0.0</v>
      </c>
      <c r="L1230" s="18">
        <v>0.0</v>
      </c>
      <c r="M1230" s="18">
        <v>0.0</v>
      </c>
      <c r="N1230" s="18">
        <v>0.0</v>
      </c>
      <c r="O1230" s="18">
        <v>0.0</v>
      </c>
      <c r="P1230" s="18">
        <v>0.0</v>
      </c>
      <c r="Q1230" s="18">
        <v>0.0</v>
      </c>
      <c r="R1230" s="18">
        <v>0.0</v>
      </c>
      <c r="S1230" s="18">
        <v>0.0</v>
      </c>
      <c r="T1230" s="18">
        <v>0.0</v>
      </c>
      <c r="U1230" s="18">
        <v>0.0</v>
      </c>
      <c r="V1230" s="18">
        <v>0.0</v>
      </c>
      <c r="W1230" s="18">
        <v>0.0</v>
      </c>
      <c r="X1230" s="18">
        <v>0.0</v>
      </c>
      <c r="Y1230" s="18">
        <v>0.0</v>
      </c>
      <c r="Z1230" s="18">
        <v>0.440616</v>
      </c>
      <c r="AA1230" s="18">
        <v>2.965838</v>
      </c>
      <c r="AB1230" s="18">
        <v>2.530779</v>
      </c>
      <c r="AC1230" s="18">
        <v>3.489156</v>
      </c>
      <c r="AD1230" s="18">
        <v>0.0</v>
      </c>
      <c r="AE1230" s="18">
        <v>0.0</v>
      </c>
      <c r="AF1230" s="18">
        <v>0.0</v>
      </c>
      <c r="AG1230" s="18">
        <v>0.0</v>
      </c>
      <c r="AH1230" s="18">
        <v>1.658133</v>
      </c>
      <c r="AI1230" s="18">
        <v>3.469622</v>
      </c>
      <c r="AJ1230" s="18">
        <v>4.544348</v>
      </c>
      <c r="AK1230" s="18">
        <v>2.767899</v>
      </c>
      <c r="AL1230" s="19" t="s">
        <v>58</v>
      </c>
      <c r="AM1230" s="19"/>
      <c r="AN1230" s="19"/>
      <c r="AO1230" s="19"/>
      <c r="AP1230" s="19"/>
      <c r="AQ1230" s="19"/>
    </row>
    <row r="1231" hidden="1">
      <c r="A1231" s="22" t="s">
        <v>1042</v>
      </c>
      <c r="B1231" s="22" t="s">
        <v>1066</v>
      </c>
      <c r="C1231" s="22" t="s">
        <v>1035</v>
      </c>
      <c r="D1231" s="22" t="s">
        <v>1067</v>
      </c>
      <c r="E1231" s="22" t="s">
        <v>72</v>
      </c>
      <c r="F1231" s="18">
        <v>2.0</v>
      </c>
      <c r="G1231" s="18">
        <v>0.0</v>
      </c>
      <c r="H1231" s="18">
        <v>558.0</v>
      </c>
      <c r="I1231" s="18">
        <v>0.0</v>
      </c>
      <c r="J1231" s="18">
        <v>5.391775</v>
      </c>
      <c r="K1231" s="18">
        <v>5.346138</v>
      </c>
      <c r="L1231" s="18">
        <v>4.568382</v>
      </c>
      <c r="M1231" s="18">
        <v>5.346138</v>
      </c>
      <c r="N1231" s="18">
        <v>1.0</v>
      </c>
      <c r="O1231" s="18">
        <v>5.346138</v>
      </c>
      <c r="P1231" s="18">
        <v>5.346138</v>
      </c>
      <c r="Q1231" s="18">
        <v>5.346138</v>
      </c>
      <c r="R1231" s="18">
        <v>5.346138</v>
      </c>
      <c r="S1231" s="18">
        <v>5.346138</v>
      </c>
      <c r="T1231" s="18">
        <v>5.346138</v>
      </c>
      <c r="U1231" s="18">
        <v>5.346138</v>
      </c>
      <c r="V1231" s="18">
        <v>5.346138</v>
      </c>
      <c r="W1231" s="18">
        <v>5.346138</v>
      </c>
      <c r="X1231" s="18">
        <v>5.346138</v>
      </c>
      <c r="Y1231" s="18">
        <v>5.346138</v>
      </c>
      <c r="Z1231" s="18">
        <v>0.0</v>
      </c>
      <c r="AA1231" s="18">
        <v>5.346138</v>
      </c>
      <c r="AB1231" s="18">
        <v>1.087409</v>
      </c>
      <c r="AC1231" s="18">
        <v>0.090909</v>
      </c>
      <c r="AD1231" s="18">
        <v>5.346138</v>
      </c>
      <c r="AE1231" s="18">
        <v>9.86455</v>
      </c>
      <c r="AF1231" s="18">
        <v>7.946612</v>
      </c>
      <c r="AG1231" s="18">
        <v>5.346138</v>
      </c>
      <c r="AH1231" s="18">
        <v>0.505845</v>
      </c>
      <c r="AI1231" s="18">
        <v>1.213843</v>
      </c>
      <c r="AJ1231" s="18">
        <v>2.057336</v>
      </c>
      <c r="AK1231" s="18">
        <v>1.071261</v>
      </c>
      <c r="AL1231" s="19" t="s">
        <v>58</v>
      </c>
      <c r="AM1231" s="19"/>
      <c r="AN1231" s="19"/>
      <c r="AO1231" s="19"/>
      <c r="AP1231" s="19"/>
      <c r="AQ1231" s="19"/>
    </row>
    <row r="1232" hidden="1">
      <c r="A1232" s="22" t="s">
        <v>1033</v>
      </c>
      <c r="B1232" s="22" t="s">
        <v>1068</v>
      </c>
      <c r="C1232" s="22" t="s">
        <v>1035</v>
      </c>
      <c r="D1232" s="22" t="s">
        <v>1067</v>
      </c>
      <c r="E1232" s="22" t="s">
        <v>60</v>
      </c>
      <c r="F1232" s="18">
        <v>1.0</v>
      </c>
      <c r="G1232" s="18">
        <v>0.0</v>
      </c>
      <c r="H1232" s="18">
        <v>71.0</v>
      </c>
      <c r="I1232" s="18">
        <v>0.0</v>
      </c>
      <c r="J1232" s="18">
        <v>0.0</v>
      </c>
      <c r="K1232" s="18">
        <v>0.090909</v>
      </c>
      <c r="L1232" s="18">
        <v>1.224026</v>
      </c>
      <c r="M1232" s="18">
        <v>0.090909</v>
      </c>
      <c r="N1232" s="18">
        <v>1.0</v>
      </c>
      <c r="O1232" s="18">
        <v>0.090909</v>
      </c>
      <c r="P1232" s="18">
        <v>0.090909</v>
      </c>
      <c r="Q1232" s="18">
        <v>0.090909</v>
      </c>
      <c r="R1232" s="18">
        <v>0.090909</v>
      </c>
      <c r="S1232" s="18">
        <v>0.090909</v>
      </c>
      <c r="T1232" s="18">
        <v>0.090909</v>
      </c>
      <c r="U1232" s="18">
        <v>0.090909</v>
      </c>
      <c r="V1232" s="18">
        <v>0.090909</v>
      </c>
      <c r="W1232" s="18">
        <v>0.090909</v>
      </c>
      <c r="X1232" s="18">
        <v>0.090909</v>
      </c>
      <c r="Y1232" s="18">
        <v>0.090909</v>
      </c>
      <c r="Z1232" s="18">
        <v>0.0</v>
      </c>
      <c r="AA1232" s="18">
        <v>5.346138</v>
      </c>
      <c r="AB1232" s="18">
        <v>1.087409</v>
      </c>
      <c r="AC1232" s="18">
        <v>0.090909</v>
      </c>
      <c r="AD1232" s="18">
        <v>0.637037</v>
      </c>
      <c r="AE1232" s="18">
        <v>0.710256</v>
      </c>
      <c r="AF1232" s="18">
        <v>1.319861</v>
      </c>
      <c r="AG1232" s="18">
        <v>0.798229</v>
      </c>
      <c r="AH1232" s="18">
        <v>0.505845</v>
      </c>
      <c r="AI1232" s="18">
        <v>1.213843</v>
      </c>
      <c r="AJ1232" s="18">
        <v>2.057336</v>
      </c>
      <c r="AK1232" s="18">
        <v>1.071261</v>
      </c>
      <c r="AL1232" s="19" t="s">
        <v>58</v>
      </c>
      <c r="AM1232" s="19"/>
      <c r="AN1232" s="19"/>
      <c r="AO1232" s="19"/>
      <c r="AP1232" s="19"/>
      <c r="AQ1232" s="19"/>
    </row>
    <row r="1233" hidden="1">
      <c r="A1233" s="22" t="s">
        <v>1037</v>
      </c>
      <c r="B1233" s="22" t="s">
        <v>1069</v>
      </c>
      <c r="C1233" s="22" t="s">
        <v>1035</v>
      </c>
      <c r="D1233" s="22" t="s">
        <v>1067</v>
      </c>
      <c r="E1233" s="22" t="s">
        <v>62</v>
      </c>
      <c r="F1233" s="18">
        <v>0.0</v>
      </c>
      <c r="G1233" s="18">
        <v>0.0</v>
      </c>
      <c r="H1233" s="18">
        <v>0.0</v>
      </c>
      <c r="I1233" s="18">
        <v>0.0</v>
      </c>
      <c r="J1233" s="18">
        <v>0.0</v>
      </c>
      <c r="K1233" s="18">
        <v>0.0</v>
      </c>
      <c r="L1233" s="18">
        <v>0.0</v>
      </c>
      <c r="M1233" s="18">
        <v>0.0</v>
      </c>
      <c r="N1233" s="18">
        <v>0.0</v>
      </c>
      <c r="O1233" s="18">
        <v>0.0</v>
      </c>
      <c r="P1233" s="18">
        <v>0.0</v>
      </c>
      <c r="Q1233" s="18">
        <v>0.0</v>
      </c>
      <c r="R1233" s="18">
        <v>0.0</v>
      </c>
      <c r="S1233" s="18">
        <v>0.0</v>
      </c>
      <c r="T1233" s="18">
        <v>0.0</v>
      </c>
      <c r="U1233" s="18">
        <v>0.0</v>
      </c>
      <c r="V1233" s="18">
        <v>0.0</v>
      </c>
      <c r="W1233" s="18">
        <v>0.0</v>
      </c>
      <c r="X1233" s="18">
        <v>0.0</v>
      </c>
      <c r="Y1233" s="18">
        <v>0.0</v>
      </c>
      <c r="Z1233" s="18">
        <v>0.0</v>
      </c>
      <c r="AA1233" s="18">
        <v>5.346138</v>
      </c>
      <c r="AB1233" s="18">
        <v>1.087409</v>
      </c>
      <c r="AC1233" s="18">
        <v>0.090909</v>
      </c>
      <c r="AD1233" s="18">
        <v>0.0</v>
      </c>
      <c r="AE1233" s="18">
        <v>0.0</v>
      </c>
      <c r="AF1233" s="18">
        <v>0.0</v>
      </c>
      <c r="AG1233" s="18">
        <v>0.0</v>
      </c>
      <c r="AH1233" s="18">
        <v>0.505845</v>
      </c>
      <c r="AI1233" s="18">
        <v>1.213843</v>
      </c>
      <c r="AJ1233" s="18">
        <v>2.057336</v>
      </c>
      <c r="AK1233" s="18">
        <v>1.071261</v>
      </c>
      <c r="AL1233" s="19" t="s">
        <v>58</v>
      </c>
      <c r="AM1233" s="19"/>
      <c r="AN1233" s="19"/>
      <c r="AO1233" s="19"/>
      <c r="AP1233" s="19"/>
      <c r="AQ1233" s="19"/>
    </row>
    <row r="1234" hidden="1">
      <c r="A1234" s="22" t="s">
        <v>1907</v>
      </c>
      <c r="B1234" s="22" t="s">
        <v>1928</v>
      </c>
      <c r="C1234" s="22" t="s">
        <v>1905</v>
      </c>
      <c r="D1234" s="22" t="s">
        <v>1927</v>
      </c>
      <c r="E1234" s="17">
        <v>46310.0</v>
      </c>
      <c r="F1234" s="18">
        <v>7.0</v>
      </c>
      <c r="G1234" s="18">
        <v>1.0</v>
      </c>
      <c r="H1234" s="18">
        <v>22559.0</v>
      </c>
      <c r="I1234" s="18">
        <v>4.0</v>
      </c>
      <c r="J1234" s="18">
        <v>478.5972</v>
      </c>
      <c r="K1234" s="18">
        <v>491.8858</v>
      </c>
      <c r="L1234" s="18">
        <v>489.5439</v>
      </c>
      <c r="M1234" s="18">
        <v>390.8857</v>
      </c>
      <c r="N1234" s="18">
        <v>0.794668</v>
      </c>
      <c r="O1234" s="18">
        <v>11.31063</v>
      </c>
      <c r="P1234" s="18">
        <v>14.44904</v>
      </c>
      <c r="Q1234" s="18">
        <v>14.44904</v>
      </c>
      <c r="R1234" s="18">
        <v>50.36053</v>
      </c>
      <c r="S1234" s="18">
        <v>117.1484</v>
      </c>
      <c r="T1234" s="18">
        <v>11.31063</v>
      </c>
      <c r="U1234" s="18">
        <v>14.44904</v>
      </c>
      <c r="V1234" s="18">
        <v>14.44904</v>
      </c>
      <c r="W1234" s="18">
        <v>50.36053</v>
      </c>
      <c r="X1234" s="18">
        <v>117.1484</v>
      </c>
      <c r="Y1234" s="18">
        <v>81.98096</v>
      </c>
      <c r="Z1234" s="18">
        <v>14.44904</v>
      </c>
      <c r="AA1234" s="18">
        <v>29.57386</v>
      </c>
      <c r="AB1234" s="18">
        <v>52.26601</v>
      </c>
      <c r="AC1234" s="18">
        <v>17.82662</v>
      </c>
      <c r="AD1234" s="18">
        <v>24.8799</v>
      </c>
      <c r="AE1234" s="18">
        <v>26.29686</v>
      </c>
      <c r="AF1234" s="18">
        <v>61.85816</v>
      </c>
      <c r="AG1234" s="18">
        <v>59.44424</v>
      </c>
      <c r="AH1234" s="18">
        <v>12.00612</v>
      </c>
      <c r="AI1234" s="18">
        <v>26.29686</v>
      </c>
      <c r="AJ1234" s="18">
        <v>38.40214</v>
      </c>
      <c r="AK1234" s="18">
        <v>4.091952</v>
      </c>
      <c r="AL1234" s="19" t="s">
        <v>58</v>
      </c>
      <c r="AM1234" s="19"/>
      <c r="AN1234" s="19"/>
      <c r="AO1234" s="19"/>
      <c r="AP1234" s="19"/>
      <c r="AQ1234" s="19"/>
    </row>
    <row r="1235" hidden="1">
      <c r="A1235" s="22" t="s">
        <v>1909</v>
      </c>
      <c r="B1235" s="22" t="s">
        <v>1929</v>
      </c>
      <c r="C1235" s="22" t="s">
        <v>1905</v>
      </c>
      <c r="D1235" s="22" t="s">
        <v>1927</v>
      </c>
      <c r="E1235" s="22" t="s">
        <v>72</v>
      </c>
      <c r="F1235" s="18">
        <v>3.0</v>
      </c>
      <c r="G1235" s="18">
        <v>1.0</v>
      </c>
      <c r="H1235" s="18">
        <v>2669.0</v>
      </c>
      <c r="I1235" s="18">
        <v>6.0</v>
      </c>
      <c r="J1235" s="18">
        <v>31.12335</v>
      </c>
      <c r="K1235" s="18">
        <v>35.65323</v>
      </c>
      <c r="L1235" s="18">
        <v>42.0908</v>
      </c>
      <c r="M1235" s="18">
        <v>29.57386</v>
      </c>
      <c r="N1235" s="18">
        <v>0.829486</v>
      </c>
      <c r="O1235" s="18">
        <v>6.079379</v>
      </c>
      <c r="P1235" s="18">
        <v>6.079379</v>
      </c>
      <c r="Q1235" s="18">
        <v>6.079379</v>
      </c>
      <c r="R1235" s="18">
        <v>29.57386</v>
      </c>
      <c r="S1235" s="18">
        <v>29.57386</v>
      </c>
      <c r="T1235" s="18">
        <v>6.079379</v>
      </c>
      <c r="U1235" s="18">
        <v>6.079379</v>
      </c>
      <c r="V1235" s="18">
        <v>6.079379</v>
      </c>
      <c r="W1235" s="18">
        <v>29.57386</v>
      </c>
      <c r="X1235" s="18">
        <v>29.57386</v>
      </c>
      <c r="Y1235" s="18">
        <v>17.82662</v>
      </c>
      <c r="Z1235" s="18">
        <v>14.44904</v>
      </c>
      <c r="AA1235" s="18">
        <v>29.57386</v>
      </c>
      <c r="AB1235" s="18">
        <v>52.26601</v>
      </c>
      <c r="AC1235" s="18">
        <v>17.82662</v>
      </c>
      <c r="AD1235" s="18">
        <v>6.079379</v>
      </c>
      <c r="AE1235" s="18">
        <v>8.088498</v>
      </c>
      <c r="AF1235" s="18">
        <v>10.92132</v>
      </c>
      <c r="AG1235" s="18">
        <v>9.847379</v>
      </c>
      <c r="AH1235" s="18">
        <v>12.00612</v>
      </c>
      <c r="AI1235" s="18">
        <v>26.29686</v>
      </c>
      <c r="AJ1235" s="18">
        <v>38.40214</v>
      </c>
      <c r="AK1235" s="18">
        <v>4.091952</v>
      </c>
      <c r="AL1235" s="19" t="s">
        <v>58</v>
      </c>
      <c r="AM1235" s="19"/>
      <c r="AN1235" s="19"/>
      <c r="AO1235" s="19"/>
      <c r="AP1235" s="19"/>
      <c r="AQ1235" s="19"/>
    </row>
    <row r="1236" hidden="1">
      <c r="A1236" s="22" t="s">
        <v>1911</v>
      </c>
      <c r="B1236" s="22" t="s">
        <v>1930</v>
      </c>
      <c r="C1236" s="22" t="s">
        <v>1905</v>
      </c>
      <c r="D1236" s="22" t="s">
        <v>1927</v>
      </c>
      <c r="E1236" s="22" t="s">
        <v>75</v>
      </c>
      <c r="F1236" s="18">
        <v>5.0</v>
      </c>
      <c r="G1236" s="18">
        <v>0.0</v>
      </c>
      <c r="H1236" s="18">
        <v>14753.0</v>
      </c>
      <c r="I1236" s="18">
        <v>0.0</v>
      </c>
      <c r="J1236" s="18">
        <v>346.7854</v>
      </c>
      <c r="K1236" s="18">
        <v>354.4401</v>
      </c>
      <c r="L1236" s="18">
        <v>324.6835</v>
      </c>
      <c r="M1236" s="18">
        <v>257.1056</v>
      </c>
      <c r="N1236" s="18">
        <v>0.725385</v>
      </c>
      <c r="O1236" s="18">
        <v>28.04676</v>
      </c>
      <c r="P1236" s="18">
        <v>28.04676</v>
      </c>
      <c r="Q1236" s="18">
        <v>28.04676</v>
      </c>
      <c r="R1236" s="18">
        <v>69.28775</v>
      </c>
      <c r="S1236" s="18">
        <v>257.1056</v>
      </c>
      <c r="T1236" s="18">
        <v>28.04676</v>
      </c>
      <c r="U1236" s="18">
        <v>28.04676</v>
      </c>
      <c r="V1236" s="18">
        <v>28.04676</v>
      </c>
      <c r="W1236" s="18">
        <v>69.28775</v>
      </c>
      <c r="X1236" s="18">
        <v>257.1056</v>
      </c>
      <c r="Y1236" s="18">
        <v>118.1467</v>
      </c>
      <c r="Z1236" s="18">
        <v>14.44904</v>
      </c>
      <c r="AA1236" s="18">
        <v>29.57386</v>
      </c>
      <c r="AB1236" s="18">
        <v>52.26601</v>
      </c>
      <c r="AC1236" s="18">
        <v>17.82662</v>
      </c>
      <c r="AD1236" s="18">
        <v>15.91198</v>
      </c>
      <c r="AE1236" s="18">
        <v>28.04676</v>
      </c>
      <c r="AF1236" s="18">
        <v>47.50056</v>
      </c>
      <c r="AG1236" s="18">
        <v>9.196577</v>
      </c>
      <c r="AH1236" s="18">
        <v>12.00612</v>
      </c>
      <c r="AI1236" s="18">
        <v>26.29686</v>
      </c>
      <c r="AJ1236" s="18">
        <v>38.40214</v>
      </c>
      <c r="AK1236" s="18">
        <v>4.091952</v>
      </c>
      <c r="AL1236" s="19" t="s">
        <v>58</v>
      </c>
      <c r="AM1236" s="19"/>
      <c r="AN1236" s="19"/>
      <c r="AO1236" s="19"/>
      <c r="AP1236" s="19"/>
      <c r="AQ1236" s="19"/>
    </row>
    <row r="1237" hidden="1">
      <c r="A1237" s="22" t="s">
        <v>1913</v>
      </c>
      <c r="B1237" s="22" t="s">
        <v>1931</v>
      </c>
      <c r="C1237" s="22" t="s">
        <v>1905</v>
      </c>
      <c r="D1237" s="22" t="s">
        <v>1927</v>
      </c>
      <c r="E1237" s="22" t="s">
        <v>60</v>
      </c>
      <c r="F1237" s="18">
        <v>3.0</v>
      </c>
      <c r="G1237" s="18">
        <v>2.0</v>
      </c>
      <c r="H1237" s="18">
        <v>654.0</v>
      </c>
      <c r="I1237" s="18">
        <v>8.0</v>
      </c>
      <c r="J1237" s="18">
        <v>5.301282</v>
      </c>
      <c r="K1237" s="18">
        <v>6.543116</v>
      </c>
      <c r="L1237" s="18">
        <v>8.457127</v>
      </c>
      <c r="M1237" s="18">
        <v>6.543116</v>
      </c>
      <c r="N1237" s="18">
        <v>1.0</v>
      </c>
      <c r="O1237" s="18">
        <v>0.0</v>
      </c>
      <c r="P1237" s="18">
        <v>0.0</v>
      </c>
      <c r="Q1237" s="18">
        <v>0.0</v>
      </c>
      <c r="R1237" s="18">
        <v>6.543116</v>
      </c>
      <c r="S1237" s="18">
        <v>6.543116</v>
      </c>
      <c r="T1237" s="18">
        <v>6.543116</v>
      </c>
      <c r="U1237" s="18">
        <v>6.543116</v>
      </c>
      <c r="V1237" s="18">
        <v>6.543116</v>
      </c>
      <c r="W1237" s="18">
        <v>6.543116</v>
      </c>
      <c r="X1237" s="18">
        <v>6.543116</v>
      </c>
      <c r="Y1237" s="18">
        <v>3.271558</v>
      </c>
      <c r="Z1237" s="18">
        <v>14.44904</v>
      </c>
      <c r="AA1237" s="18">
        <v>29.57386</v>
      </c>
      <c r="AB1237" s="18">
        <v>52.26601</v>
      </c>
      <c r="AC1237" s="18">
        <v>17.82662</v>
      </c>
      <c r="AD1237" s="18">
        <v>3.205167</v>
      </c>
      <c r="AE1237" s="18">
        <v>3.205167</v>
      </c>
      <c r="AF1237" s="18">
        <v>2.949854</v>
      </c>
      <c r="AG1237" s="18">
        <v>2.789002</v>
      </c>
      <c r="AH1237" s="18">
        <v>12.00612</v>
      </c>
      <c r="AI1237" s="18">
        <v>26.29686</v>
      </c>
      <c r="AJ1237" s="18">
        <v>38.40214</v>
      </c>
      <c r="AK1237" s="18">
        <v>4.091952</v>
      </c>
      <c r="AL1237" s="19" t="s">
        <v>58</v>
      </c>
      <c r="AM1237" s="19"/>
      <c r="AN1237" s="19"/>
      <c r="AO1237" s="19"/>
      <c r="AP1237" s="19"/>
      <c r="AQ1237" s="19"/>
    </row>
    <row r="1238" hidden="1">
      <c r="A1238" s="22" t="s">
        <v>1915</v>
      </c>
      <c r="B1238" s="22" t="s">
        <v>1932</v>
      </c>
      <c r="C1238" s="22" t="s">
        <v>1905</v>
      </c>
      <c r="D1238" s="22" t="s">
        <v>1927</v>
      </c>
      <c r="E1238" s="20">
        <v>46300.0</v>
      </c>
      <c r="F1238" s="18">
        <v>0.0</v>
      </c>
      <c r="G1238" s="18">
        <v>0.0</v>
      </c>
      <c r="H1238" s="18">
        <v>0.0</v>
      </c>
      <c r="I1238" s="18">
        <v>0.0</v>
      </c>
      <c r="J1238" s="18">
        <v>0.0</v>
      </c>
      <c r="K1238" s="18">
        <v>0.0</v>
      </c>
      <c r="L1238" s="18">
        <v>0.0</v>
      </c>
      <c r="M1238" s="18">
        <v>0.0</v>
      </c>
      <c r="N1238" s="18">
        <v>0.0</v>
      </c>
      <c r="O1238" s="18">
        <v>0.0</v>
      </c>
      <c r="P1238" s="18">
        <v>0.0</v>
      </c>
      <c r="Q1238" s="18">
        <v>0.0</v>
      </c>
      <c r="R1238" s="18">
        <v>0.0</v>
      </c>
      <c r="S1238" s="18">
        <v>0.0</v>
      </c>
      <c r="T1238" s="18">
        <v>0.0</v>
      </c>
      <c r="U1238" s="18">
        <v>0.0</v>
      </c>
      <c r="V1238" s="18">
        <v>0.0</v>
      </c>
      <c r="W1238" s="18">
        <v>0.0</v>
      </c>
      <c r="X1238" s="18">
        <v>0.0</v>
      </c>
      <c r="Y1238" s="18">
        <v>0.0</v>
      </c>
      <c r="Z1238" s="18">
        <v>14.44904</v>
      </c>
      <c r="AA1238" s="18">
        <v>29.57386</v>
      </c>
      <c r="AB1238" s="18">
        <v>52.26601</v>
      </c>
      <c r="AC1238" s="18">
        <v>17.82662</v>
      </c>
      <c r="AD1238" s="18">
        <v>39.97884</v>
      </c>
      <c r="AE1238" s="18">
        <v>53.08835</v>
      </c>
      <c r="AF1238" s="18">
        <v>58.69001</v>
      </c>
      <c r="AG1238" s="18">
        <v>69.22747</v>
      </c>
      <c r="AH1238" s="18">
        <v>12.00612</v>
      </c>
      <c r="AI1238" s="18">
        <v>26.29686</v>
      </c>
      <c r="AJ1238" s="18">
        <v>38.40214</v>
      </c>
      <c r="AK1238" s="18">
        <v>4.091952</v>
      </c>
      <c r="AL1238" s="19" t="s">
        <v>58</v>
      </c>
      <c r="AM1238" s="19"/>
      <c r="AN1238" s="19"/>
      <c r="AO1238" s="19"/>
      <c r="AP1238" s="19"/>
      <c r="AQ1238" s="19"/>
    </row>
    <row r="1239" hidden="1">
      <c r="A1239" s="22" t="s">
        <v>1917</v>
      </c>
      <c r="B1239" s="22" t="s">
        <v>1933</v>
      </c>
      <c r="C1239" s="22" t="s">
        <v>1905</v>
      </c>
      <c r="D1239" s="22" t="s">
        <v>1927</v>
      </c>
      <c r="E1239" s="22" t="s">
        <v>62</v>
      </c>
      <c r="F1239" s="18">
        <v>0.0</v>
      </c>
      <c r="G1239" s="18">
        <v>0.0</v>
      </c>
      <c r="H1239" s="18">
        <v>0.0</v>
      </c>
      <c r="I1239" s="18">
        <v>0.0</v>
      </c>
      <c r="J1239" s="18">
        <v>0.0</v>
      </c>
      <c r="K1239" s="18">
        <v>0.0</v>
      </c>
      <c r="L1239" s="18">
        <v>0.0</v>
      </c>
      <c r="M1239" s="18">
        <v>0.0</v>
      </c>
      <c r="N1239" s="18">
        <v>0.0</v>
      </c>
      <c r="O1239" s="18">
        <v>0.0</v>
      </c>
      <c r="P1239" s="18">
        <v>0.0</v>
      </c>
      <c r="Q1239" s="18">
        <v>0.0</v>
      </c>
      <c r="R1239" s="18">
        <v>0.0</v>
      </c>
      <c r="S1239" s="18">
        <v>0.0</v>
      </c>
      <c r="T1239" s="18">
        <v>0.0</v>
      </c>
      <c r="U1239" s="18">
        <v>0.0</v>
      </c>
      <c r="V1239" s="18">
        <v>0.0</v>
      </c>
      <c r="W1239" s="18">
        <v>0.0</v>
      </c>
      <c r="X1239" s="18">
        <v>0.0</v>
      </c>
      <c r="Y1239" s="18">
        <v>0.0</v>
      </c>
      <c r="Z1239" s="18">
        <v>14.44904</v>
      </c>
      <c r="AA1239" s="18">
        <v>29.57386</v>
      </c>
      <c r="AB1239" s="18">
        <v>52.26601</v>
      </c>
      <c r="AC1239" s="18">
        <v>17.82662</v>
      </c>
      <c r="AD1239" s="18">
        <v>0.0</v>
      </c>
      <c r="AE1239" s="18">
        <v>0.0</v>
      </c>
      <c r="AF1239" s="18">
        <v>0.0</v>
      </c>
      <c r="AG1239" s="18">
        <v>0.0</v>
      </c>
      <c r="AH1239" s="18">
        <v>12.00612</v>
      </c>
      <c r="AI1239" s="18">
        <v>26.29686</v>
      </c>
      <c r="AJ1239" s="18">
        <v>38.40214</v>
      </c>
      <c r="AK1239" s="18">
        <v>4.091952</v>
      </c>
      <c r="AL1239" s="19" t="s">
        <v>58</v>
      </c>
      <c r="AM1239" s="19"/>
      <c r="AN1239" s="19"/>
      <c r="AO1239" s="19"/>
      <c r="AP1239" s="19"/>
      <c r="AQ1239" s="19"/>
    </row>
    <row r="1240" hidden="1">
      <c r="A1240" s="22" t="s">
        <v>2124</v>
      </c>
      <c r="B1240" s="22" t="s">
        <v>2125</v>
      </c>
      <c r="C1240" s="22" t="s">
        <v>2126</v>
      </c>
      <c r="D1240" s="22" t="s">
        <v>2127</v>
      </c>
      <c r="E1240" s="22" t="s">
        <v>60</v>
      </c>
      <c r="F1240" s="18">
        <v>1.0</v>
      </c>
      <c r="G1240" s="18">
        <v>0.0</v>
      </c>
      <c r="H1240" s="18">
        <v>96.0</v>
      </c>
      <c r="I1240" s="18">
        <v>0.0</v>
      </c>
      <c r="J1240" s="18">
        <v>0.0</v>
      </c>
      <c r="K1240" s="18">
        <v>0.0</v>
      </c>
      <c r="L1240" s="18">
        <v>0.0</v>
      </c>
      <c r="M1240" s="18">
        <v>0.0</v>
      </c>
      <c r="N1240" s="18">
        <v>0.0</v>
      </c>
      <c r="O1240" s="18">
        <v>0.0</v>
      </c>
      <c r="P1240" s="18">
        <v>0.0</v>
      </c>
      <c r="Q1240" s="18">
        <v>0.0</v>
      </c>
      <c r="R1240" s="18">
        <v>0.0</v>
      </c>
      <c r="S1240" s="18">
        <v>0.0</v>
      </c>
      <c r="T1240" s="18">
        <v>0.0</v>
      </c>
      <c r="U1240" s="18">
        <v>0.0</v>
      </c>
      <c r="V1240" s="18">
        <v>0.0</v>
      </c>
      <c r="W1240" s="18">
        <v>0.0</v>
      </c>
      <c r="X1240" s="18">
        <v>0.0</v>
      </c>
      <c r="Y1240" s="18">
        <v>0.0</v>
      </c>
      <c r="Z1240" s="18">
        <v>0.0</v>
      </c>
      <c r="AA1240" s="18">
        <v>0.0</v>
      </c>
      <c r="AB1240" s="18">
        <v>0.0</v>
      </c>
      <c r="AC1240" s="18">
        <v>0.0</v>
      </c>
      <c r="AD1240" s="18">
        <v>0.0</v>
      </c>
      <c r="AE1240" s="18">
        <v>0.0</v>
      </c>
      <c r="AF1240" s="18">
        <v>0.0</v>
      </c>
      <c r="AG1240" s="18">
        <v>0.0</v>
      </c>
      <c r="AH1240" s="18">
        <v>0.0</v>
      </c>
      <c r="AI1240" s="18">
        <v>0.0</v>
      </c>
      <c r="AJ1240" s="18">
        <v>0.0</v>
      </c>
      <c r="AK1240" s="18">
        <v>0.0</v>
      </c>
      <c r="AL1240" s="19" t="s">
        <v>58</v>
      </c>
      <c r="AM1240" s="19"/>
      <c r="AN1240" s="19"/>
      <c r="AO1240" s="19"/>
      <c r="AP1240" s="19"/>
      <c r="AQ1240" s="19"/>
    </row>
    <row r="1241" hidden="1">
      <c r="A1241" s="22" t="s">
        <v>137</v>
      </c>
      <c r="B1241" s="22" t="s">
        <v>197</v>
      </c>
      <c r="C1241" s="22" t="s">
        <v>135</v>
      </c>
      <c r="D1241" s="22" t="s">
        <v>198</v>
      </c>
      <c r="E1241" s="17">
        <v>46310.0</v>
      </c>
      <c r="F1241" s="18">
        <v>9.0</v>
      </c>
      <c r="G1241" s="18">
        <v>0.0</v>
      </c>
      <c r="H1241" s="18">
        <v>6025.0</v>
      </c>
      <c r="I1241" s="18">
        <v>0.0</v>
      </c>
      <c r="J1241" s="18">
        <v>87.83873</v>
      </c>
      <c r="K1241" s="18">
        <v>79.98382</v>
      </c>
      <c r="L1241" s="18">
        <v>88.88649</v>
      </c>
      <c r="M1241" s="18">
        <v>46.4531</v>
      </c>
      <c r="N1241" s="18">
        <v>0.580781</v>
      </c>
      <c r="O1241" s="18">
        <v>1.85867</v>
      </c>
      <c r="P1241" s="18">
        <v>2.996544</v>
      </c>
      <c r="Q1241" s="18">
        <v>3.436257</v>
      </c>
      <c r="R1241" s="18">
        <v>9.569167</v>
      </c>
      <c r="S1241" s="18">
        <v>11.10527</v>
      </c>
      <c r="T1241" s="18">
        <v>1.85867</v>
      </c>
      <c r="U1241" s="18">
        <v>2.996544</v>
      </c>
      <c r="V1241" s="18">
        <v>3.436257</v>
      </c>
      <c r="W1241" s="18">
        <v>9.569167</v>
      </c>
      <c r="X1241" s="18">
        <v>11.10527</v>
      </c>
      <c r="Y1241" s="18">
        <v>9.997978</v>
      </c>
      <c r="Z1241" s="18">
        <v>3.436257</v>
      </c>
      <c r="AA1241" s="18">
        <v>4.628213</v>
      </c>
      <c r="AB1241" s="18">
        <v>8.134877</v>
      </c>
      <c r="AC1241" s="18">
        <v>3.655537</v>
      </c>
      <c r="AD1241" s="18">
        <v>8.714901</v>
      </c>
      <c r="AE1241" s="18">
        <v>8.714901</v>
      </c>
      <c r="AF1241" s="18">
        <v>18.91489</v>
      </c>
      <c r="AG1241" s="18">
        <v>9.997978</v>
      </c>
      <c r="AH1241" s="18">
        <v>2.906413</v>
      </c>
      <c r="AI1241" s="18">
        <v>12.98823</v>
      </c>
      <c r="AJ1241" s="18">
        <v>17.4248</v>
      </c>
      <c r="AK1241" s="18">
        <v>3.682801</v>
      </c>
      <c r="AL1241" s="19" t="s">
        <v>58</v>
      </c>
      <c r="AM1241" s="19"/>
      <c r="AN1241" s="19"/>
      <c r="AO1241" s="19"/>
      <c r="AP1241" s="19"/>
      <c r="AQ1241" s="19"/>
    </row>
    <row r="1242" hidden="1">
      <c r="A1242" s="22" t="s">
        <v>139</v>
      </c>
      <c r="B1242" s="22" t="s">
        <v>199</v>
      </c>
      <c r="C1242" s="22" t="s">
        <v>135</v>
      </c>
      <c r="D1242" s="22" t="s">
        <v>198</v>
      </c>
      <c r="E1242" s="22" t="s">
        <v>72</v>
      </c>
      <c r="F1242" s="18">
        <v>4.0</v>
      </c>
      <c r="G1242" s="18">
        <v>0.0</v>
      </c>
      <c r="H1242" s="18">
        <v>1619.0</v>
      </c>
      <c r="I1242" s="18">
        <v>0.0</v>
      </c>
      <c r="J1242" s="18">
        <v>16.74095</v>
      </c>
      <c r="K1242" s="18">
        <v>13.56215</v>
      </c>
      <c r="L1242" s="18">
        <v>13.69901</v>
      </c>
      <c r="M1242" s="18">
        <v>4.752949</v>
      </c>
      <c r="N1242" s="18">
        <v>0.350457</v>
      </c>
      <c r="O1242" s="18">
        <v>1.999582</v>
      </c>
      <c r="P1242" s="18">
        <v>1.999582</v>
      </c>
      <c r="Q1242" s="18">
        <v>3.032329</v>
      </c>
      <c r="R1242" s="18">
        <v>3.777285</v>
      </c>
      <c r="S1242" s="18">
        <v>3.777285</v>
      </c>
      <c r="T1242" s="18">
        <v>1.999582</v>
      </c>
      <c r="U1242" s="18">
        <v>1.999582</v>
      </c>
      <c r="V1242" s="18">
        <v>3.032329</v>
      </c>
      <c r="W1242" s="18">
        <v>3.777285</v>
      </c>
      <c r="X1242" s="18">
        <v>3.777285</v>
      </c>
      <c r="Y1242" s="18">
        <v>3.390536</v>
      </c>
      <c r="Z1242" s="18">
        <v>3.436257</v>
      </c>
      <c r="AA1242" s="18">
        <v>4.628213</v>
      </c>
      <c r="AB1242" s="18">
        <v>8.134877</v>
      </c>
      <c r="AC1242" s="18">
        <v>3.655537</v>
      </c>
      <c r="AD1242" s="18">
        <v>5.525733</v>
      </c>
      <c r="AE1242" s="18">
        <v>5.525733</v>
      </c>
      <c r="AF1242" s="18">
        <v>16.11666</v>
      </c>
      <c r="AG1242" s="18">
        <v>6.846322</v>
      </c>
      <c r="AH1242" s="18">
        <v>2.906413</v>
      </c>
      <c r="AI1242" s="18">
        <v>12.98823</v>
      </c>
      <c r="AJ1242" s="18">
        <v>17.4248</v>
      </c>
      <c r="AK1242" s="18">
        <v>3.682801</v>
      </c>
      <c r="AL1242" s="19" t="s">
        <v>58</v>
      </c>
      <c r="AM1242" s="19"/>
      <c r="AN1242" s="19"/>
      <c r="AO1242" s="19"/>
      <c r="AP1242" s="19"/>
      <c r="AQ1242" s="19"/>
    </row>
    <row r="1243" hidden="1">
      <c r="A1243" s="22" t="s">
        <v>141</v>
      </c>
      <c r="B1243" s="22" t="s">
        <v>200</v>
      </c>
      <c r="C1243" s="22" t="s">
        <v>135</v>
      </c>
      <c r="D1243" s="22" t="s">
        <v>198</v>
      </c>
      <c r="E1243" s="22" t="s">
        <v>75</v>
      </c>
      <c r="F1243" s="18">
        <v>4.0</v>
      </c>
      <c r="G1243" s="18">
        <v>0.0</v>
      </c>
      <c r="H1243" s="18">
        <v>1037.0</v>
      </c>
      <c r="I1243" s="18">
        <v>0.0</v>
      </c>
      <c r="J1243" s="18">
        <v>8.622655</v>
      </c>
      <c r="K1243" s="18">
        <v>8.723849</v>
      </c>
      <c r="L1243" s="18">
        <v>9.257158</v>
      </c>
      <c r="M1243" s="18">
        <v>4.628213</v>
      </c>
      <c r="N1243" s="18">
        <v>0.530524</v>
      </c>
      <c r="O1243" s="18">
        <v>0.775275</v>
      </c>
      <c r="P1243" s="18">
        <v>0.775275</v>
      </c>
      <c r="Q1243" s="18">
        <v>0.775275</v>
      </c>
      <c r="R1243" s="18">
        <v>3.320361</v>
      </c>
      <c r="S1243" s="18">
        <v>4.628213</v>
      </c>
      <c r="T1243" s="18">
        <v>0.775275</v>
      </c>
      <c r="U1243" s="18">
        <v>0.775275</v>
      </c>
      <c r="V1243" s="18">
        <v>0.775275</v>
      </c>
      <c r="W1243" s="18">
        <v>3.320361</v>
      </c>
      <c r="X1243" s="18">
        <v>4.628213</v>
      </c>
      <c r="Y1243" s="18">
        <v>2.90795</v>
      </c>
      <c r="Z1243" s="18">
        <v>3.436257</v>
      </c>
      <c r="AA1243" s="18">
        <v>4.628213</v>
      </c>
      <c r="AB1243" s="18">
        <v>8.134877</v>
      </c>
      <c r="AC1243" s="18">
        <v>3.655537</v>
      </c>
      <c r="AD1243" s="18">
        <v>3.320361</v>
      </c>
      <c r="AE1243" s="18">
        <v>4.471176</v>
      </c>
      <c r="AF1243" s="18">
        <v>5.639001</v>
      </c>
      <c r="AG1243" s="18">
        <v>3.682801</v>
      </c>
      <c r="AH1243" s="18">
        <v>2.906413</v>
      </c>
      <c r="AI1243" s="18">
        <v>12.98823</v>
      </c>
      <c r="AJ1243" s="18">
        <v>17.4248</v>
      </c>
      <c r="AK1243" s="18">
        <v>3.682801</v>
      </c>
      <c r="AL1243" s="19" t="s">
        <v>58</v>
      </c>
      <c r="AM1243" s="19"/>
      <c r="AN1243" s="19"/>
      <c r="AO1243" s="19"/>
      <c r="AP1243" s="19"/>
      <c r="AQ1243" s="19"/>
    </row>
    <row r="1244" hidden="1">
      <c r="A1244" s="22" t="s">
        <v>150</v>
      </c>
      <c r="B1244" s="22" t="s">
        <v>201</v>
      </c>
      <c r="C1244" s="22" t="s">
        <v>135</v>
      </c>
      <c r="D1244" s="22" t="s">
        <v>198</v>
      </c>
      <c r="E1244" s="22" t="s">
        <v>60</v>
      </c>
      <c r="F1244" s="18">
        <v>1.0</v>
      </c>
      <c r="G1244" s="18">
        <v>0.0</v>
      </c>
      <c r="H1244" s="18">
        <v>346.0</v>
      </c>
      <c r="I1244" s="18">
        <v>0.0</v>
      </c>
      <c r="J1244" s="18">
        <v>3.532967</v>
      </c>
      <c r="K1244" s="18">
        <v>3.655537</v>
      </c>
      <c r="L1244" s="18">
        <v>4.119311</v>
      </c>
      <c r="M1244" s="18">
        <v>3.655537</v>
      </c>
      <c r="N1244" s="18">
        <v>1.0</v>
      </c>
      <c r="O1244" s="18">
        <v>3.655537</v>
      </c>
      <c r="P1244" s="18">
        <v>3.655537</v>
      </c>
      <c r="Q1244" s="18">
        <v>3.655537</v>
      </c>
      <c r="R1244" s="18">
        <v>3.655537</v>
      </c>
      <c r="S1244" s="18">
        <v>3.655537</v>
      </c>
      <c r="T1244" s="18">
        <v>3.655537</v>
      </c>
      <c r="U1244" s="18">
        <v>3.655537</v>
      </c>
      <c r="V1244" s="18">
        <v>3.655537</v>
      </c>
      <c r="W1244" s="18">
        <v>3.655537</v>
      </c>
      <c r="X1244" s="18">
        <v>3.655537</v>
      </c>
      <c r="Y1244" s="18">
        <v>3.655537</v>
      </c>
      <c r="Z1244" s="18">
        <v>3.436257</v>
      </c>
      <c r="AA1244" s="18">
        <v>4.628213</v>
      </c>
      <c r="AB1244" s="18">
        <v>8.134877</v>
      </c>
      <c r="AC1244" s="18">
        <v>3.655537</v>
      </c>
      <c r="AD1244" s="18">
        <v>2.697105</v>
      </c>
      <c r="AE1244" s="18">
        <v>3.187913</v>
      </c>
      <c r="AF1244" s="18">
        <v>4.680175</v>
      </c>
      <c r="AG1244" s="18">
        <v>2.670885</v>
      </c>
      <c r="AH1244" s="18">
        <v>2.906413</v>
      </c>
      <c r="AI1244" s="18">
        <v>12.98823</v>
      </c>
      <c r="AJ1244" s="18">
        <v>17.4248</v>
      </c>
      <c r="AK1244" s="18">
        <v>3.682801</v>
      </c>
      <c r="AL1244" s="19" t="s">
        <v>58</v>
      </c>
      <c r="AM1244" s="19"/>
      <c r="AN1244" s="19"/>
      <c r="AO1244" s="19"/>
      <c r="AP1244" s="19"/>
      <c r="AQ1244" s="19"/>
    </row>
    <row r="1245" hidden="1">
      <c r="A1245" s="22" t="s">
        <v>143</v>
      </c>
      <c r="B1245" s="22" t="s">
        <v>202</v>
      </c>
      <c r="C1245" s="22" t="s">
        <v>135</v>
      </c>
      <c r="D1245" s="22" t="s">
        <v>198</v>
      </c>
      <c r="E1245" s="20">
        <v>46300.0</v>
      </c>
      <c r="F1245" s="18">
        <v>9.0</v>
      </c>
      <c r="G1245" s="18">
        <v>0.0</v>
      </c>
      <c r="H1245" s="18">
        <v>11464.0</v>
      </c>
      <c r="I1245" s="18">
        <v>0.0</v>
      </c>
      <c r="J1245" s="18">
        <v>149.8054</v>
      </c>
      <c r="K1245" s="18">
        <v>146.2558</v>
      </c>
      <c r="L1245" s="18">
        <v>155.4098</v>
      </c>
      <c r="M1245" s="18">
        <v>85.628</v>
      </c>
      <c r="N1245" s="18">
        <v>0.585467</v>
      </c>
      <c r="O1245" s="18">
        <v>1.772669</v>
      </c>
      <c r="P1245" s="18">
        <v>2.270814</v>
      </c>
      <c r="Q1245" s="18">
        <v>9.446077</v>
      </c>
      <c r="R1245" s="18">
        <v>10.71686</v>
      </c>
      <c r="S1245" s="18">
        <v>26.26124</v>
      </c>
      <c r="T1245" s="18">
        <v>1.772669</v>
      </c>
      <c r="U1245" s="18">
        <v>2.270814</v>
      </c>
      <c r="V1245" s="18">
        <v>9.446077</v>
      </c>
      <c r="W1245" s="18">
        <v>10.71686</v>
      </c>
      <c r="X1245" s="18">
        <v>26.26124</v>
      </c>
      <c r="Y1245" s="18">
        <v>18.28198</v>
      </c>
      <c r="Z1245" s="18">
        <v>3.436257</v>
      </c>
      <c r="AA1245" s="18">
        <v>4.628213</v>
      </c>
      <c r="AB1245" s="18">
        <v>8.134877</v>
      </c>
      <c r="AC1245" s="18">
        <v>3.655537</v>
      </c>
      <c r="AD1245" s="18">
        <v>14.80926</v>
      </c>
      <c r="AE1245" s="18">
        <v>15.17651</v>
      </c>
      <c r="AF1245" s="18">
        <v>33.02318</v>
      </c>
      <c r="AG1245" s="18">
        <v>24.71847</v>
      </c>
      <c r="AH1245" s="18">
        <v>2.906413</v>
      </c>
      <c r="AI1245" s="18">
        <v>12.98823</v>
      </c>
      <c r="AJ1245" s="18">
        <v>17.4248</v>
      </c>
      <c r="AK1245" s="18">
        <v>3.682801</v>
      </c>
      <c r="AL1245" s="19" t="s">
        <v>58</v>
      </c>
      <c r="AM1245" s="19"/>
      <c r="AN1245" s="19"/>
      <c r="AO1245" s="19"/>
      <c r="AP1245" s="19"/>
      <c r="AQ1245" s="19"/>
    </row>
    <row r="1246" hidden="1">
      <c r="A1246" s="22" t="s">
        <v>145</v>
      </c>
      <c r="B1246" s="22" t="s">
        <v>203</v>
      </c>
      <c r="C1246" s="22" t="s">
        <v>135</v>
      </c>
      <c r="D1246" s="22" t="s">
        <v>198</v>
      </c>
      <c r="E1246" s="22" t="s">
        <v>62</v>
      </c>
      <c r="F1246" s="18">
        <v>4.0</v>
      </c>
      <c r="G1246" s="18">
        <v>4.0</v>
      </c>
      <c r="H1246" s="18">
        <v>117.0</v>
      </c>
      <c r="I1246" s="18">
        <v>117.0</v>
      </c>
      <c r="J1246" s="18">
        <v>0.0</v>
      </c>
      <c r="K1246" s="18">
        <v>0.0</v>
      </c>
      <c r="L1246" s="18">
        <v>0.0</v>
      </c>
      <c r="M1246" s="18">
        <v>0.0</v>
      </c>
      <c r="N1246" s="18">
        <v>0.0</v>
      </c>
      <c r="O1246" s="18">
        <v>0.0</v>
      </c>
      <c r="P1246" s="18">
        <v>0.0</v>
      </c>
      <c r="Q1246" s="18">
        <v>0.0</v>
      </c>
      <c r="R1246" s="18">
        <v>0.0</v>
      </c>
      <c r="S1246" s="18">
        <v>0.0</v>
      </c>
      <c r="T1246" s="18">
        <v>0.0</v>
      </c>
      <c r="U1246" s="18">
        <v>0.0</v>
      </c>
      <c r="V1246" s="18">
        <v>0.0</v>
      </c>
      <c r="W1246" s="18">
        <v>0.0</v>
      </c>
      <c r="X1246" s="18">
        <v>0.0</v>
      </c>
      <c r="Y1246" s="18">
        <v>0.0</v>
      </c>
      <c r="Z1246" s="18">
        <v>3.436257</v>
      </c>
      <c r="AA1246" s="18">
        <v>4.628213</v>
      </c>
      <c r="AB1246" s="18">
        <v>8.134877</v>
      </c>
      <c r="AC1246" s="18">
        <v>3.655537</v>
      </c>
      <c r="AD1246" s="18">
        <v>0.0</v>
      </c>
      <c r="AE1246" s="18">
        <v>0.0</v>
      </c>
      <c r="AF1246" s="18">
        <v>0.0</v>
      </c>
      <c r="AG1246" s="18">
        <v>0.0</v>
      </c>
      <c r="AH1246" s="18">
        <v>2.906413</v>
      </c>
      <c r="AI1246" s="18">
        <v>12.98823</v>
      </c>
      <c r="AJ1246" s="18">
        <v>17.4248</v>
      </c>
      <c r="AK1246" s="18">
        <v>3.682801</v>
      </c>
      <c r="AL1246" s="19" t="s">
        <v>58</v>
      </c>
      <c r="AM1246" s="19"/>
      <c r="AN1246" s="19"/>
      <c r="AO1246" s="19"/>
      <c r="AP1246" s="19"/>
      <c r="AQ1246" s="19"/>
    </row>
    <row r="1247" hidden="1">
      <c r="A1247" s="22" t="s">
        <v>1938</v>
      </c>
      <c r="B1247" s="22" t="s">
        <v>1957</v>
      </c>
      <c r="C1247" s="22" t="s">
        <v>1936</v>
      </c>
      <c r="D1247" s="22" t="s">
        <v>1958</v>
      </c>
      <c r="E1247" s="17">
        <v>46310.0</v>
      </c>
      <c r="F1247" s="18">
        <v>2.0</v>
      </c>
      <c r="G1247" s="18">
        <v>0.0</v>
      </c>
      <c r="H1247" s="18">
        <v>364.0</v>
      </c>
      <c r="I1247" s="18">
        <v>0.0</v>
      </c>
      <c r="J1247" s="18">
        <v>1.576923</v>
      </c>
      <c r="K1247" s="18">
        <v>1.350911</v>
      </c>
      <c r="L1247" s="18">
        <v>1.13616</v>
      </c>
      <c r="M1247" s="18">
        <v>1.217578</v>
      </c>
      <c r="N1247" s="18">
        <v>0.901301</v>
      </c>
      <c r="O1247" s="18">
        <v>0.133333</v>
      </c>
      <c r="P1247" s="18">
        <v>0.133333</v>
      </c>
      <c r="Q1247" s="18">
        <v>0.133333</v>
      </c>
      <c r="R1247" s="18">
        <v>1.217578</v>
      </c>
      <c r="S1247" s="18">
        <v>1.217578</v>
      </c>
      <c r="T1247" s="18">
        <v>0.133333</v>
      </c>
      <c r="U1247" s="18">
        <v>0.133333</v>
      </c>
      <c r="V1247" s="18">
        <v>0.133333</v>
      </c>
      <c r="W1247" s="18">
        <v>1.217578</v>
      </c>
      <c r="X1247" s="18">
        <v>1.217578</v>
      </c>
      <c r="Y1247" s="18">
        <v>0.675455</v>
      </c>
      <c r="Z1247" s="18">
        <v>0.0</v>
      </c>
      <c r="AA1247" s="18">
        <v>0.180147</v>
      </c>
      <c r="AB1247" s="18">
        <v>0.164292</v>
      </c>
      <c r="AC1247" s="18">
        <v>0.384524</v>
      </c>
      <c r="AD1247" s="18">
        <v>0.760965</v>
      </c>
      <c r="AE1247" s="18">
        <v>0.760965</v>
      </c>
      <c r="AF1247" s="18">
        <v>1.224008</v>
      </c>
      <c r="AG1247" s="18">
        <v>0.675455</v>
      </c>
      <c r="AH1247" s="18">
        <v>0.03</v>
      </c>
      <c r="AI1247" s="18">
        <v>0.22193</v>
      </c>
      <c r="AJ1247" s="18">
        <v>0.199318</v>
      </c>
      <c r="AK1247" s="18">
        <v>0.355294</v>
      </c>
      <c r="AL1247" s="19" t="s">
        <v>58</v>
      </c>
      <c r="AM1247" s="19"/>
      <c r="AN1247" s="19"/>
      <c r="AO1247" s="19"/>
      <c r="AP1247" s="19"/>
      <c r="AQ1247" s="19"/>
    </row>
    <row r="1248" hidden="1">
      <c r="A1248" s="22" t="s">
        <v>1940</v>
      </c>
      <c r="B1248" s="22" t="s">
        <v>1959</v>
      </c>
      <c r="C1248" s="22" t="s">
        <v>1936</v>
      </c>
      <c r="D1248" s="22" t="s">
        <v>1958</v>
      </c>
      <c r="E1248" s="22" t="s">
        <v>72</v>
      </c>
      <c r="F1248" s="18">
        <v>3.0</v>
      </c>
      <c r="G1248" s="18">
        <v>0.0</v>
      </c>
      <c r="H1248" s="18">
        <v>564.0</v>
      </c>
      <c r="I1248" s="18">
        <v>0.0</v>
      </c>
      <c r="J1248" s="18">
        <v>1.085714</v>
      </c>
      <c r="K1248" s="18">
        <v>0.855385</v>
      </c>
      <c r="L1248" s="18">
        <v>1.411355</v>
      </c>
      <c r="M1248" s="18">
        <v>0.822051</v>
      </c>
      <c r="N1248" s="18">
        <v>0.961031</v>
      </c>
      <c r="O1248" s="18">
        <v>0.033333</v>
      </c>
      <c r="P1248" s="18">
        <v>0.033333</v>
      </c>
      <c r="Q1248" s="18">
        <v>0.033333</v>
      </c>
      <c r="R1248" s="18">
        <v>0.822051</v>
      </c>
      <c r="S1248" s="18">
        <v>0.822051</v>
      </c>
      <c r="T1248" s="18">
        <v>0.033333</v>
      </c>
      <c r="U1248" s="18">
        <v>0.033333</v>
      </c>
      <c r="V1248" s="18">
        <v>0.033333</v>
      </c>
      <c r="W1248" s="18">
        <v>0.822051</v>
      </c>
      <c r="X1248" s="18">
        <v>0.822051</v>
      </c>
      <c r="Y1248" s="18">
        <v>0.427692</v>
      </c>
      <c r="Z1248" s="18">
        <v>0.0</v>
      </c>
      <c r="AA1248" s="18">
        <v>0.180147</v>
      </c>
      <c r="AB1248" s="18">
        <v>0.164292</v>
      </c>
      <c r="AC1248" s="18">
        <v>0.384524</v>
      </c>
      <c r="AD1248" s="18">
        <v>0.822051</v>
      </c>
      <c r="AE1248" s="18">
        <v>0.822051</v>
      </c>
      <c r="AF1248" s="18">
        <v>0.427692</v>
      </c>
      <c r="AG1248" s="18">
        <v>0.427692</v>
      </c>
      <c r="AH1248" s="18">
        <v>0.03</v>
      </c>
      <c r="AI1248" s="18">
        <v>0.22193</v>
      </c>
      <c r="AJ1248" s="18">
        <v>0.199318</v>
      </c>
      <c r="AK1248" s="18">
        <v>0.355294</v>
      </c>
      <c r="AL1248" s="19" t="s">
        <v>58</v>
      </c>
      <c r="AM1248" s="19"/>
      <c r="AN1248" s="19"/>
      <c r="AO1248" s="19"/>
      <c r="AP1248" s="19"/>
      <c r="AQ1248" s="19"/>
    </row>
    <row r="1249" hidden="1">
      <c r="A1249" s="22" t="s">
        <v>1944</v>
      </c>
      <c r="B1249" s="22" t="s">
        <v>1961</v>
      </c>
      <c r="C1249" s="22" t="s">
        <v>1936</v>
      </c>
      <c r="D1249" s="22" t="s">
        <v>1958</v>
      </c>
      <c r="E1249" s="22" t="s">
        <v>60</v>
      </c>
      <c r="F1249" s="18">
        <v>96.0</v>
      </c>
      <c r="G1249" s="18">
        <v>8.0</v>
      </c>
      <c r="H1249" s="18">
        <v>7573.0</v>
      </c>
      <c r="I1249" s="18">
        <v>194.0</v>
      </c>
      <c r="J1249" s="18">
        <v>17.08151</v>
      </c>
      <c r="K1249" s="18">
        <v>22.65419</v>
      </c>
      <c r="L1249" s="18">
        <v>21.59317</v>
      </c>
      <c r="M1249" s="18">
        <v>14.09604</v>
      </c>
      <c r="N1249" s="18">
        <v>0.622226</v>
      </c>
      <c r="O1249" s="18">
        <v>0.033333</v>
      </c>
      <c r="P1249" s="18">
        <v>0.058824</v>
      </c>
      <c r="Q1249" s="18">
        <v>0.102156</v>
      </c>
      <c r="R1249" s="18">
        <v>0.1681</v>
      </c>
      <c r="S1249" s="18">
        <v>0.274641</v>
      </c>
      <c r="T1249" s="18">
        <v>0.058824</v>
      </c>
      <c r="U1249" s="18">
        <v>0.084423</v>
      </c>
      <c r="V1249" s="18">
        <v>0.132339</v>
      </c>
      <c r="W1249" s="18">
        <v>0.181623</v>
      </c>
      <c r="X1249" s="18">
        <v>0.294194</v>
      </c>
      <c r="Y1249" s="18">
        <v>0.298081</v>
      </c>
      <c r="Z1249" s="18">
        <v>0.0</v>
      </c>
      <c r="AA1249" s="18">
        <v>0.180147</v>
      </c>
      <c r="AB1249" s="18">
        <v>0.164292</v>
      </c>
      <c r="AC1249" s="18">
        <v>0.384524</v>
      </c>
      <c r="AD1249" s="18">
        <v>0.166667</v>
      </c>
      <c r="AE1249" s="18">
        <v>0.180556</v>
      </c>
      <c r="AF1249" s="18">
        <v>0.293106</v>
      </c>
      <c r="AG1249" s="18">
        <v>0.298081</v>
      </c>
      <c r="AH1249" s="18">
        <v>0.03</v>
      </c>
      <c r="AI1249" s="18">
        <v>0.22193</v>
      </c>
      <c r="AJ1249" s="18">
        <v>0.199318</v>
      </c>
      <c r="AK1249" s="18">
        <v>0.355294</v>
      </c>
      <c r="AL1249" s="19" t="s">
        <v>58</v>
      </c>
      <c r="AM1249" s="19"/>
      <c r="AN1249" s="19"/>
      <c r="AO1249" s="19"/>
      <c r="AP1249" s="19"/>
      <c r="AQ1249" s="19"/>
    </row>
    <row r="1250" hidden="1">
      <c r="A1250" s="22" t="s">
        <v>1946</v>
      </c>
      <c r="B1250" s="22" t="s">
        <v>1962</v>
      </c>
      <c r="C1250" s="22" t="s">
        <v>1936</v>
      </c>
      <c r="D1250" s="22" t="s">
        <v>1958</v>
      </c>
      <c r="E1250" s="20">
        <v>46300.0</v>
      </c>
      <c r="F1250" s="18">
        <v>4.0</v>
      </c>
      <c r="G1250" s="18">
        <v>0.0</v>
      </c>
      <c r="H1250" s="18">
        <v>525.0</v>
      </c>
      <c r="I1250" s="18">
        <v>0.0</v>
      </c>
      <c r="J1250" s="18">
        <v>0.571429</v>
      </c>
      <c r="K1250" s="18">
        <v>0.769048</v>
      </c>
      <c r="L1250" s="18">
        <v>1.077324</v>
      </c>
      <c r="M1250" s="18">
        <v>0.635714</v>
      </c>
      <c r="N1250" s="18">
        <v>0.826625</v>
      </c>
      <c r="O1250" s="18">
        <v>0.133333</v>
      </c>
      <c r="P1250" s="18">
        <v>0.133333</v>
      </c>
      <c r="Q1250" s="18">
        <v>0.133333</v>
      </c>
      <c r="R1250" s="18">
        <v>0.635714</v>
      </c>
      <c r="S1250" s="18">
        <v>0.635714</v>
      </c>
      <c r="T1250" s="18">
        <v>0.133333</v>
      </c>
      <c r="U1250" s="18">
        <v>0.133333</v>
      </c>
      <c r="V1250" s="18">
        <v>0.133333</v>
      </c>
      <c r="W1250" s="18">
        <v>0.635714</v>
      </c>
      <c r="X1250" s="18">
        <v>0.635714</v>
      </c>
      <c r="Y1250" s="18">
        <v>0.384524</v>
      </c>
      <c r="Z1250" s="18">
        <v>0.0</v>
      </c>
      <c r="AA1250" s="18">
        <v>0.180147</v>
      </c>
      <c r="AB1250" s="18">
        <v>0.164292</v>
      </c>
      <c r="AC1250" s="18">
        <v>0.384524</v>
      </c>
      <c r="AD1250" s="18">
        <v>0.345594</v>
      </c>
      <c r="AE1250" s="18">
        <v>0.345594</v>
      </c>
      <c r="AF1250" s="18">
        <v>0.371547</v>
      </c>
      <c r="AG1250" s="18">
        <v>0.384524</v>
      </c>
      <c r="AH1250" s="18">
        <v>0.03</v>
      </c>
      <c r="AI1250" s="18">
        <v>0.22193</v>
      </c>
      <c r="AJ1250" s="18">
        <v>0.199318</v>
      </c>
      <c r="AK1250" s="18">
        <v>0.355294</v>
      </c>
      <c r="AL1250" s="19" t="s">
        <v>58</v>
      </c>
      <c r="AM1250" s="19"/>
      <c r="AN1250" s="19"/>
      <c r="AO1250" s="19"/>
      <c r="AP1250" s="19"/>
      <c r="AQ1250" s="19"/>
    </row>
    <row r="1251" hidden="1">
      <c r="A1251" s="22" t="s">
        <v>1948</v>
      </c>
      <c r="B1251" s="22" t="s">
        <v>1963</v>
      </c>
      <c r="C1251" s="22" t="s">
        <v>1936</v>
      </c>
      <c r="D1251" s="22" t="s">
        <v>1958</v>
      </c>
      <c r="E1251" s="22" t="s">
        <v>62</v>
      </c>
      <c r="F1251" s="18">
        <v>30.0</v>
      </c>
      <c r="G1251" s="18">
        <v>30.0</v>
      </c>
      <c r="H1251" s="18">
        <v>1849.0</v>
      </c>
      <c r="I1251" s="18">
        <v>1849.0</v>
      </c>
      <c r="J1251" s="18">
        <v>0.0</v>
      </c>
      <c r="K1251" s="18">
        <v>0.0</v>
      </c>
      <c r="L1251" s="18">
        <v>0.0</v>
      </c>
      <c r="M1251" s="18">
        <v>0.0</v>
      </c>
      <c r="N1251" s="18">
        <v>0.0</v>
      </c>
      <c r="O1251" s="18">
        <v>0.0</v>
      </c>
      <c r="P1251" s="18">
        <v>0.0</v>
      </c>
      <c r="Q1251" s="18">
        <v>0.0</v>
      </c>
      <c r="R1251" s="18">
        <v>0.0</v>
      </c>
      <c r="S1251" s="18">
        <v>0.0</v>
      </c>
      <c r="T1251" s="18">
        <v>0.0</v>
      </c>
      <c r="U1251" s="18">
        <v>0.0</v>
      </c>
      <c r="V1251" s="18">
        <v>0.0</v>
      </c>
      <c r="W1251" s="18">
        <v>0.0</v>
      </c>
      <c r="X1251" s="18">
        <v>0.0</v>
      </c>
      <c r="Y1251" s="18">
        <v>0.0</v>
      </c>
      <c r="Z1251" s="18">
        <v>0.0</v>
      </c>
      <c r="AA1251" s="18">
        <v>0.180147</v>
      </c>
      <c r="AB1251" s="18">
        <v>0.164292</v>
      </c>
      <c r="AC1251" s="18">
        <v>0.384524</v>
      </c>
      <c r="AD1251" s="18">
        <v>0.0</v>
      </c>
      <c r="AE1251" s="18">
        <v>0.0</v>
      </c>
      <c r="AF1251" s="18">
        <v>0.0</v>
      </c>
      <c r="AG1251" s="18">
        <v>0.0</v>
      </c>
      <c r="AH1251" s="18">
        <v>0.03</v>
      </c>
      <c r="AI1251" s="18">
        <v>0.22193</v>
      </c>
      <c r="AJ1251" s="18">
        <v>0.199318</v>
      </c>
      <c r="AK1251" s="18">
        <v>0.355294</v>
      </c>
      <c r="AL1251" s="19" t="s">
        <v>58</v>
      </c>
      <c r="AM1251" s="19"/>
      <c r="AN1251" s="19"/>
      <c r="AO1251" s="19"/>
      <c r="AP1251" s="19"/>
      <c r="AQ1251" s="19"/>
    </row>
    <row r="1252" hidden="1">
      <c r="A1252" s="22" t="s">
        <v>768</v>
      </c>
      <c r="B1252" s="22" t="s">
        <v>2128</v>
      </c>
      <c r="C1252" s="22" t="s">
        <v>756</v>
      </c>
      <c r="D1252" s="22" t="s">
        <v>786</v>
      </c>
      <c r="E1252" s="22" t="s">
        <v>88</v>
      </c>
      <c r="F1252" s="18">
        <v>6.0</v>
      </c>
      <c r="G1252" s="18">
        <v>0.0</v>
      </c>
      <c r="H1252" s="18">
        <v>44.0</v>
      </c>
      <c r="I1252" s="18">
        <v>0.0</v>
      </c>
      <c r="J1252" s="18">
        <v>0.0</v>
      </c>
      <c r="K1252" s="18">
        <v>0.0</v>
      </c>
      <c r="L1252" s="18">
        <v>0.0</v>
      </c>
      <c r="M1252" s="18">
        <v>0.0</v>
      </c>
      <c r="N1252" s="18">
        <v>0.0</v>
      </c>
      <c r="O1252" s="18">
        <v>0.0</v>
      </c>
      <c r="P1252" s="18">
        <v>0.0</v>
      </c>
      <c r="Q1252" s="18">
        <v>0.0</v>
      </c>
      <c r="R1252" s="18">
        <v>0.0</v>
      </c>
      <c r="S1252" s="18">
        <v>0.0</v>
      </c>
      <c r="T1252" s="18">
        <v>0.0</v>
      </c>
      <c r="U1252" s="18">
        <v>0.0</v>
      </c>
      <c r="V1252" s="18">
        <v>0.0</v>
      </c>
      <c r="W1252" s="18">
        <v>0.0</v>
      </c>
      <c r="X1252" s="18">
        <v>0.0</v>
      </c>
      <c r="Y1252" s="18">
        <v>0.0</v>
      </c>
      <c r="Z1252" s="18">
        <v>3.227732</v>
      </c>
      <c r="AA1252" s="18">
        <v>4.729121</v>
      </c>
      <c r="AB1252" s="18">
        <v>8.383843</v>
      </c>
      <c r="AC1252" s="18">
        <v>4.777308</v>
      </c>
      <c r="AD1252" s="18">
        <v>4.570224</v>
      </c>
      <c r="AE1252" s="18">
        <v>7.791603</v>
      </c>
      <c r="AF1252" s="18">
        <v>6.077919</v>
      </c>
      <c r="AG1252" s="18">
        <v>1.992719</v>
      </c>
      <c r="AH1252" s="18">
        <v>3.019315</v>
      </c>
      <c r="AI1252" s="18">
        <v>4.27231</v>
      </c>
      <c r="AJ1252" s="18">
        <v>6.188023</v>
      </c>
      <c r="AK1252" s="18">
        <v>1.992719</v>
      </c>
      <c r="AL1252" s="19" t="s">
        <v>58</v>
      </c>
      <c r="AM1252" s="19"/>
      <c r="AN1252" s="19"/>
      <c r="AO1252" s="19"/>
      <c r="AP1252" s="19"/>
      <c r="AQ1252" s="19"/>
    </row>
    <row r="1253" hidden="1">
      <c r="A1253" s="22" t="s">
        <v>754</v>
      </c>
      <c r="B1253" s="22" t="s">
        <v>785</v>
      </c>
      <c r="C1253" s="22" t="s">
        <v>756</v>
      </c>
      <c r="D1253" s="22" t="s">
        <v>786</v>
      </c>
      <c r="E1253" s="17">
        <v>46310.0</v>
      </c>
      <c r="F1253" s="18">
        <v>12.0</v>
      </c>
      <c r="G1253" s="18">
        <v>0.0</v>
      </c>
      <c r="H1253" s="18">
        <v>14640.0</v>
      </c>
      <c r="I1253" s="18">
        <v>0.0</v>
      </c>
      <c r="J1253" s="18">
        <v>210.2295</v>
      </c>
      <c r="K1253" s="18">
        <v>196.9709</v>
      </c>
      <c r="L1253" s="18">
        <v>188.0232</v>
      </c>
      <c r="M1253" s="18">
        <v>115.5956</v>
      </c>
      <c r="N1253" s="18">
        <v>0.586866</v>
      </c>
      <c r="O1253" s="18">
        <v>6.921044</v>
      </c>
      <c r="P1253" s="18">
        <v>7.941591</v>
      </c>
      <c r="Q1253" s="18">
        <v>8.10264</v>
      </c>
      <c r="R1253" s="18">
        <v>10.10881</v>
      </c>
      <c r="S1253" s="18">
        <v>26.41393</v>
      </c>
      <c r="T1253" s="18">
        <v>6.921044</v>
      </c>
      <c r="U1253" s="18">
        <v>7.941591</v>
      </c>
      <c r="V1253" s="18">
        <v>8.10264</v>
      </c>
      <c r="W1253" s="18">
        <v>10.10881</v>
      </c>
      <c r="X1253" s="18">
        <v>26.41393</v>
      </c>
      <c r="Y1253" s="18">
        <v>17.90645</v>
      </c>
      <c r="Z1253" s="18">
        <v>3.227732</v>
      </c>
      <c r="AA1253" s="18">
        <v>4.729121</v>
      </c>
      <c r="AB1253" s="18">
        <v>8.383843</v>
      </c>
      <c r="AC1253" s="18">
        <v>4.777308</v>
      </c>
      <c r="AD1253" s="18">
        <v>4.925087</v>
      </c>
      <c r="AE1253" s="18">
        <v>5.367867</v>
      </c>
      <c r="AF1253" s="18">
        <v>8.261088</v>
      </c>
      <c r="AG1253" s="18">
        <v>5.065921</v>
      </c>
      <c r="AH1253" s="18">
        <v>3.019315</v>
      </c>
      <c r="AI1253" s="18">
        <v>4.27231</v>
      </c>
      <c r="AJ1253" s="18">
        <v>6.188023</v>
      </c>
      <c r="AK1253" s="18">
        <v>1.992719</v>
      </c>
      <c r="AL1253" s="19" t="s">
        <v>58</v>
      </c>
      <c r="AM1253" s="19"/>
      <c r="AN1253" s="19"/>
      <c r="AO1253" s="19"/>
      <c r="AP1253" s="19"/>
      <c r="AQ1253" s="19"/>
    </row>
    <row r="1254" hidden="1">
      <c r="A1254" s="22" t="s">
        <v>758</v>
      </c>
      <c r="B1254" s="22" t="s">
        <v>787</v>
      </c>
      <c r="C1254" s="22" t="s">
        <v>756</v>
      </c>
      <c r="D1254" s="22" t="s">
        <v>786</v>
      </c>
      <c r="E1254" s="22" t="s">
        <v>72</v>
      </c>
      <c r="F1254" s="18">
        <v>10.0</v>
      </c>
      <c r="G1254" s="18">
        <v>0.0</v>
      </c>
      <c r="H1254" s="18">
        <v>6558.0</v>
      </c>
      <c r="I1254" s="18">
        <v>0.0</v>
      </c>
      <c r="J1254" s="18">
        <v>51.20899</v>
      </c>
      <c r="K1254" s="18">
        <v>47.77308</v>
      </c>
      <c r="L1254" s="18">
        <v>48.94614</v>
      </c>
      <c r="M1254" s="18">
        <v>22.51168</v>
      </c>
      <c r="N1254" s="18">
        <v>0.471221</v>
      </c>
      <c r="O1254" s="18">
        <v>1.601861</v>
      </c>
      <c r="P1254" s="18">
        <v>2.594303</v>
      </c>
      <c r="Q1254" s="18">
        <v>3.1711</v>
      </c>
      <c r="R1254" s="18">
        <v>3.959343</v>
      </c>
      <c r="S1254" s="18">
        <v>4.97736</v>
      </c>
      <c r="T1254" s="18">
        <v>1.601861</v>
      </c>
      <c r="U1254" s="18">
        <v>2.594303</v>
      </c>
      <c r="V1254" s="18">
        <v>3.1711</v>
      </c>
      <c r="W1254" s="18">
        <v>3.959343</v>
      </c>
      <c r="X1254" s="18">
        <v>4.97736</v>
      </c>
      <c r="Y1254" s="18">
        <v>4.777308</v>
      </c>
      <c r="Z1254" s="18">
        <v>3.227732</v>
      </c>
      <c r="AA1254" s="18">
        <v>4.729121</v>
      </c>
      <c r="AB1254" s="18">
        <v>8.383843</v>
      </c>
      <c r="AC1254" s="18">
        <v>4.777308</v>
      </c>
      <c r="AD1254" s="18">
        <v>3.227732</v>
      </c>
      <c r="AE1254" s="18">
        <v>3.227732</v>
      </c>
      <c r="AF1254" s="18">
        <v>3.732555</v>
      </c>
      <c r="AG1254" s="18">
        <v>4.777308</v>
      </c>
      <c r="AH1254" s="18">
        <v>3.019315</v>
      </c>
      <c r="AI1254" s="18">
        <v>4.27231</v>
      </c>
      <c r="AJ1254" s="18">
        <v>6.188023</v>
      </c>
      <c r="AK1254" s="18">
        <v>1.992719</v>
      </c>
      <c r="AL1254" s="19" t="s">
        <v>58</v>
      </c>
      <c r="AM1254" s="19"/>
      <c r="AN1254" s="19"/>
      <c r="AO1254" s="19"/>
      <c r="AP1254" s="19"/>
      <c r="AQ1254" s="19"/>
    </row>
    <row r="1255" hidden="1">
      <c r="A1255" s="22" t="s">
        <v>760</v>
      </c>
      <c r="B1255" s="22" t="s">
        <v>788</v>
      </c>
      <c r="C1255" s="22" t="s">
        <v>756</v>
      </c>
      <c r="D1255" s="22" t="s">
        <v>786</v>
      </c>
      <c r="E1255" s="22" t="s">
        <v>75</v>
      </c>
      <c r="F1255" s="18">
        <v>9.0</v>
      </c>
      <c r="G1255" s="18">
        <v>0.0</v>
      </c>
      <c r="H1255" s="18">
        <v>4451.0</v>
      </c>
      <c r="I1255" s="18">
        <v>0.0</v>
      </c>
      <c r="J1255" s="18">
        <v>62.00085</v>
      </c>
      <c r="K1255" s="18">
        <v>58.02727</v>
      </c>
      <c r="L1255" s="18">
        <v>53.16963</v>
      </c>
      <c r="M1255" s="18">
        <v>44.12807</v>
      </c>
      <c r="N1255" s="18">
        <v>0.760471</v>
      </c>
      <c r="O1255" s="18">
        <v>0.5</v>
      </c>
      <c r="P1255" s="18">
        <v>0.943122</v>
      </c>
      <c r="Q1255" s="18">
        <v>1.152135</v>
      </c>
      <c r="R1255" s="18">
        <v>1.923645</v>
      </c>
      <c r="S1255" s="18">
        <v>4.729121</v>
      </c>
      <c r="T1255" s="18">
        <v>0.5</v>
      </c>
      <c r="U1255" s="18">
        <v>0.943122</v>
      </c>
      <c r="V1255" s="18">
        <v>1.152135</v>
      </c>
      <c r="W1255" s="18">
        <v>1.923645</v>
      </c>
      <c r="X1255" s="18">
        <v>4.729121</v>
      </c>
      <c r="Y1255" s="18">
        <v>6.447474</v>
      </c>
      <c r="Z1255" s="18">
        <v>3.227732</v>
      </c>
      <c r="AA1255" s="18">
        <v>4.729121</v>
      </c>
      <c r="AB1255" s="18">
        <v>8.383843</v>
      </c>
      <c r="AC1255" s="18">
        <v>4.777308</v>
      </c>
      <c r="AD1255" s="18">
        <v>1.923645</v>
      </c>
      <c r="AE1255" s="18">
        <v>2.04189</v>
      </c>
      <c r="AF1255" s="18">
        <v>4.282812</v>
      </c>
      <c r="AG1255" s="18">
        <v>1.554328</v>
      </c>
      <c r="AH1255" s="18">
        <v>3.019315</v>
      </c>
      <c r="AI1255" s="18">
        <v>4.27231</v>
      </c>
      <c r="AJ1255" s="18">
        <v>6.188023</v>
      </c>
      <c r="AK1255" s="18">
        <v>1.992719</v>
      </c>
      <c r="AL1255" s="19" t="s">
        <v>58</v>
      </c>
      <c r="AM1255" s="19"/>
      <c r="AN1255" s="19"/>
      <c r="AO1255" s="19"/>
      <c r="AP1255" s="19"/>
      <c r="AQ1255" s="19"/>
    </row>
    <row r="1256" hidden="1">
      <c r="A1256" s="22" t="s">
        <v>762</v>
      </c>
      <c r="B1256" s="22" t="s">
        <v>789</v>
      </c>
      <c r="C1256" s="22" t="s">
        <v>756</v>
      </c>
      <c r="D1256" s="22" t="s">
        <v>786</v>
      </c>
      <c r="E1256" s="22" t="s">
        <v>60</v>
      </c>
      <c r="F1256" s="18">
        <v>9.0</v>
      </c>
      <c r="G1256" s="18">
        <v>1.0</v>
      </c>
      <c r="H1256" s="18">
        <v>2200.0</v>
      </c>
      <c r="I1256" s="18">
        <v>38.0</v>
      </c>
      <c r="J1256" s="18">
        <v>25.19852</v>
      </c>
      <c r="K1256" s="18">
        <v>18.86987</v>
      </c>
      <c r="L1256" s="18">
        <v>19.76462</v>
      </c>
      <c r="M1256" s="18">
        <v>17.31062</v>
      </c>
      <c r="N1256" s="18">
        <v>0.917368</v>
      </c>
      <c r="O1256" s="18">
        <v>0.066667</v>
      </c>
      <c r="P1256" s="18">
        <v>0.1</v>
      </c>
      <c r="Q1256" s="18">
        <v>0.2</v>
      </c>
      <c r="R1256" s="18">
        <v>0.366667</v>
      </c>
      <c r="S1256" s="18">
        <v>0.625921</v>
      </c>
      <c r="T1256" s="18">
        <v>0.066667</v>
      </c>
      <c r="U1256" s="18">
        <v>0.1</v>
      </c>
      <c r="V1256" s="18">
        <v>0.2</v>
      </c>
      <c r="W1256" s="18">
        <v>0.366667</v>
      </c>
      <c r="X1256" s="18">
        <v>0.625921</v>
      </c>
      <c r="Y1256" s="18">
        <v>2.358734</v>
      </c>
      <c r="Z1256" s="18">
        <v>3.227732</v>
      </c>
      <c r="AA1256" s="18">
        <v>4.729121</v>
      </c>
      <c r="AB1256" s="18">
        <v>8.383843</v>
      </c>
      <c r="AC1256" s="18">
        <v>4.777308</v>
      </c>
      <c r="AD1256" s="18">
        <v>0.6</v>
      </c>
      <c r="AE1256" s="18">
        <v>0.6</v>
      </c>
      <c r="AF1256" s="18">
        <v>1.681325</v>
      </c>
      <c r="AG1256" s="18">
        <v>1.450457</v>
      </c>
      <c r="AH1256" s="18">
        <v>3.019315</v>
      </c>
      <c r="AI1256" s="18">
        <v>4.27231</v>
      </c>
      <c r="AJ1256" s="18">
        <v>6.188023</v>
      </c>
      <c r="AK1256" s="18">
        <v>1.992719</v>
      </c>
      <c r="AL1256" s="19" t="s">
        <v>58</v>
      </c>
      <c r="AM1256" s="19"/>
      <c r="AN1256" s="19"/>
      <c r="AO1256" s="19"/>
      <c r="AP1256" s="19"/>
      <c r="AQ1256" s="19"/>
    </row>
    <row r="1257" hidden="1">
      <c r="A1257" s="22" t="s">
        <v>764</v>
      </c>
      <c r="B1257" s="22" t="s">
        <v>790</v>
      </c>
      <c r="C1257" s="22" t="s">
        <v>756</v>
      </c>
      <c r="D1257" s="22" t="s">
        <v>786</v>
      </c>
      <c r="E1257" s="20">
        <v>46300.0</v>
      </c>
      <c r="F1257" s="18">
        <v>12.0</v>
      </c>
      <c r="G1257" s="18">
        <v>1.0</v>
      </c>
      <c r="H1257" s="18">
        <v>5758.0</v>
      </c>
      <c r="I1257" s="18">
        <v>13.0</v>
      </c>
      <c r="J1257" s="18">
        <v>118.414</v>
      </c>
      <c r="K1257" s="18">
        <v>105.9348</v>
      </c>
      <c r="L1257" s="18">
        <v>105.1989</v>
      </c>
      <c r="M1257" s="18">
        <v>82.59595</v>
      </c>
      <c r="N1257" s="18">
        <v>0.779686</v>
      </c>
      <c r="O1257" s="18">
        <v>0.0</v>
      </c>
      <c r="P1257" s="18">
        <v>0.0</v>
      </c>
      <c r="Q1257" s="18">
        <v>0.160256</v>
      </c>
      <c r="R1257" s="18">
        <v>5.902463</v>
      </c>
      <c r="S1257" s="18">
        <v>8.980708</v>
      </c>
      <c r="T1257" s="18">
        <v>0.160256</v>
      </c>
      <c r="U1257" s="18">
        <v>1.525275</v>
      </c>
      <c r="V1257" s="18">
        <v>5.902463</v>
      </c>
      <c r="W1257" s="18">
        <v>6.77017</v>
      </c>
      <c r="X1257" s="18">
        <v>8.980708</v>
      </c>
      <c r="Y1257" s="18">
        <v>11.77054</v>
      </c>
      <c r="Z1257" s="18">
        <v>3.227732</v>
      </c>
      <c r="AA1257" s="18">
        <v>4.729121</v>
      </c>
      <c r="AB1257" s="18">
        <v>8.383843</v>
      </c>
      <c r="AC1257" s="18">
        <v>4.777308</v>
      </c>
      <c r="AD1257" s="18">
        <v>7.264091</v>
      </c>
      <c r="AE1257" s="18">
        <v>8.509595</v>
      </c>
      <c r="AF1257" s="18">
        <v>11.39328</v>
      </c>
      <c r="AG1257" s="18">
        <v>11.77054</v>
      </c>
      <c r="AH1257" s="18">
        <v>3.019315</v>
      </c>
      <c r="AI1257" s="18">
        <v>4.27231</v>
      </c>
      <c r="AJ1257" s="18">
        <v>6.188023</v>
      </c>
      <c r="AK1257" s="18">
        <v>1.992719</v>
      </c>
      <c r="AL1257" s="19" t="s">
        <v>58</v>
      </c>
      <c r="AM1257" s="19"/>
      <c r="AN1257" s="19"/>
      <c r="AO1257" s="19"/>
      <c r="AP1257" s="19"/>
      <c r="AQ1257" s="19"/>
    </row>
    <row r="1258" hidden="1">
      <c r="A1258" s="22" t="s">
        <v>766</v>
      </c>
      <c r="B1258" s="22" t="s">
        <v>791</v>
      </c>
      <c r="C1258" s="22" t="s">
        <v>756</v>
      </c>
      <c r="D1258" s="22" t="s">
        <v>786</v>
      </c>
      <c r="E1258" s="22" t="s">
        <v>62</v>
      </c>
      <c r="F1258" s="18">
        <v>6.0</v>
      </c>
      <c r="G1258" s="18">
        <v>6.0</v>
      </c>
      <c r="H1258" s="18">
        <v>676.0</v>
      </c>
      <c r="I1258" s="18">
        <v>676.0</v>
      </c>
      <c r="J1258" s="18">
        <v>0.0</v>
      </c>
      <c r="K1258" s="18">
        <v>0.0</v>
      </c>
      <c r="L1258" s="18">
        <v>0.0</v>
      </c>
      <c r="M1258" s="18">
        <v>0.0</v>
      </c>
      <c r="N1258" s="18">
        <v>0.0</v>
      </c>
      <c r="O1258" s="18">
        <v>0.0</v>
      </c>
      <c r="P1258" s="18">
        <v>0.0</v>
      </c>
      <c r="Q1258" s="18">
        <v>0.0</v>
      </c>
      <c r="R1258" s="18">
        <v>0.0</v>
      </c>
      <c r="S1258" s="18">
        <v>0.0</v>
      </c>
      <c r="T1258" s="18">
        <v>0.0</v>
      </c>
      <c r="U1258" s="18">
        <v>0.0</v>
      </c>
      <c r="V1258" s="18">
        <v>0.0</v>
      </c>
      <c r="W1258" s="18">
        <v>0.0</v>
      </c>
      <c r="X1258" s="18">
        <v>0.0</v>
      </c>
      <c r="Y1258" s="18">
        <v>0.0</v>
      </c>
      <c r="Z1258" s="18">
        <v>3.227732</v>
      </c>
      <c r="AA1258" s="18">
        <v>4.729121</v>
      </c>
      <c r="AB1258" s="18">
        <v>8.383843</v>
      </c>
      <c r="AC1258" s="18">
        <v>4.777308</v>
      </c>
      <c r="AD1258" s="18">
        <v>0.0</v>
      </c>
      <c r="AE1258" s="18">
        <v>0.0</v>
      </c>
      <c r="AF1258" s="18">
        <v>0.0</v>
      </c>
      <c r="AG1258" s="18">
        <v>0.0</v>
      </c>
      <c r="AH1258" s="18">
        <v>3.019315</v>
      </c>
      <c r="AI1258" s="18">
        <v>4.27231</v>
      </c>
      <c r="AJ1258" s="18">
        <v>6.188023</v>
      </c>
      <c r="AK1258" s="18">
        <v>1.992719</v>
      </c>
      <c r="AL1258" s="19" t="s">
        <v>58</v>
      </c>
      <c r="AM1258" s="19"/>
      <c r="AN1258" s="19"/>
      <c r="AO1258" s="19"/>
      <c r="AP1258" s="19"/>
      <c r="AQ1258" s="19"/>
    </row>
    <row r="1259" hidden="1">
      <c r="A1259" s="22" t="s">
        <v>1781</v>
      </c>
      <c r="B1259" s="22" t="s">
        <v>1809</v>
      </c>
      <c r="C1259" s="22" t="s">
        <v>1783</v>
      </c>
      <c r="D1259" s="22" t="s">
        <v>1166</v>
      </c>
      <c r="E1259" s="22" t="s">
        <v>88</v>
      </c>
      <c r="F1259" s="18">
        <v>2.0</v>
      </c>
      <c r="G1259" s="18">
        <v>0.0</v>
      </c>
      <c r="H1259" s="18">
        <v>316.0</v>
      </c>
      <c r="I1259" s="18">
        <v>0.0</v>
      </c>
      <c r="J1259" s="18">
        <v>0.450549</v>
      </c>
      <c r="K1259" s="18">
        <v>0.204598</v>
      </c>
      <c r="L1259" s="18">
        <v>0.117797</v>
      </c>
      <c r="M1259" s="18">
        <v>0.171264</v>
      </c>
      <c r="N1259" s="18">
        <v>0.837079</v>
      </c>
      <c r="O1259" s="18">
        <v>0.033333</v>
      </c>
      <c r="P1259" s="18">
        <v>0.033333</v>
      </c>
      <c r="Q1259" s="18">
        <v>0.033333</v>
      </c>
      <c r="R1259" s="18">
        <v>0.171264</v>
      </c>
      <c r="S1259" s="18">
        <v>0.171264</v>
      </c>
      <c r="T1259" s="18">
        <v>0.033333</v>
      </c>
      <c r="U1259" s="18">
        <v>0.033333</v>
      </c>
      <c r="V1259" s="18">
        <v>0.033333</v>
      </c>
      <c r="W1259" s="18">
        <v>0.171264</v>
      </c>
      <c r="X1259" s="18">
        <v>0.171264</v>
      </c>
      <c r="Y1259" s="18">
        <v>0.102299</v>
      </c>
      <c r="Z1259" s="18">
        <v>0.170115</v>
      </c>
      <c r="AA1259" s="18">
        <v>0.171264</v>
      </c>
      <c r="AB1259" s="18">
        <v>1.012498</v>
      </c>
      <c r="AC1259" s="18">
        <v>0.102299</v>
      </c>
      <c r="AD1259" s="18">
        <v>1.968966</v>
      </c>
      <c r="AE1259" s="18">
        <v>2.20062</v>
      </c>
      <c r="AF1259" s="18">
        <v>2.909909</v>
      </c>
      <c r="AG1259" s="18">
        <v>2.817517</v>
      </c>
      <c r="AH1259" s="18">
        <v>0.122286</v>
      </c>
      <c r="AI1259" s="18">
        <v>0.72261</v>
      </c>
      <c r="AJ1259" s="18">
        <v>0.913952</v>
      </c>
      <c r="AK1259" s="18">
        <v>0.340476</v>
      </c>
      <c r="AL1259" s="19" t="s">
        <v>58</v>
      </c>
      <c r="AM1259" s="19"/>
      <c r="AN1259" s="19"/>
      <c r="AO1259" s="19"/>
      <c r="AP1259" s="19"/>
      <c r="AQ1259" s="19"/>
    </row>
    <row r="1260" hidden="1">
      <c r="A1260" s="22" t="s">
        <v>1795</v>
      </c>
      <c r="B1260" s="22" t="s">
        <v>1165</v>
      </c>
      <c r="C1260" s="22" t="s">
        <v>1783</v>
      </c>
      <c r="D1260" s="22" t="s">
        <v>1166</v>
      </c>
      <c r="E1260" s="22" t="s">
        <v>75</v>
      </c>
      <c r="F1260" s="18">
        <v>4.0</v>
      </c>
      <c r="G1260" s="18">
        <v>1.0</v>
      </c>
      <c r="H1260" s="18">
        <v>280.0</v>
      </c>
      <c r="I1260" s="18">
        <v>2.0</v>
      </c>
      <c r="J1260" s="18">
        <v>0.47619</v>
      </c>
      <c r="K1260" s="18">
        <v>0.542857</v>
      </c>
      <c r="L1260" s="18">
        <v>0.520953</v>
      </c>
      <c r="M1260" s="18">
        <v>0.542857</v>
      </c>
      <c r="N1260" s="18">
        <v>1.0</v>
      </c>
      <c r="O1260" s="18">
        <v>0.542857</v>
      </c>
      <c r="P1260" s="18">
        <v>0.542857</v>
      </c>
      <c r="Q1260" s="18">
        <v>0.542857</v>
      </c>
      <c r="R1260" s="18">
        <v>0.542857</v>
      </c>
      <c r="S1260" s="18">
        <v>0.542857</v>
      </c>
      <c r="T1260" s="18">
        <v>0.542857</v>
      </c>
      <c r="U1260" s="18">
        <v>0.542857</v>
      </c>
      <c r="V1260" s="18">
        <v>0.542857</v>
      </c>
      <c r="W1260" s="18">
        <v>0.542857</v>
      </c>
      <c r="X1260" s="18">
        <v>0.542857</v>
      </c>
      <c r="Y1260" s="18">
        <v>0.542857</v>
      </c>
      <c r="Z1260" s="18">
        <v>0.170115</v>
      </c>
      <c r="AA1260" s="18">
        <v>0.171264</v>
      </c>
      <c r="AB1260" s="18">
        <v>1.012498</v>
      </c>
      <c r="AC1260" s="18">
        <v>0.102299</v>
      </c>
      <c r="AD1260" s="18">
        <v>0.542857</v>
      </c>
      <c r="AE1260" s="18">
        <v>0.966667</v>
      </c>
      <c r="AF1260" s="18">
        <v>1.112057</v>
      </c>
      <c r="AG1260" s="18">
        <v>0.542857</v>
      </c>
      <c r="AH1260" s="18">
        <v>0.122286</v>
      </c>
      <c r="AI1260" s="18">
        <v>0.72261</v>
      </c>
      <c r="AJ1260" s="18">
        <v>0.913952</v>
      </c>
      <c r="AK1260" s="18">
        <v>0.340476</v>
      </c>
      <c r="AL1260" s="19" t="s">
        <v>58</v>
      </c>
      <c r="AM1260" s="19"/>
      <c r="AN1260" s="19"/>
      <c r="AO1260" s="19"/>
      <c r="AP1260" s="19"/>
      <c r="AQ1260" s="19"/>
    </row>
    <row r="1261" hidden="1">
      <c r="A1261" s="22" t="s">
        <v>1786</v>
      </c>
      <c r="B1261" s="22" t="s">
        <v>1167</v>
      </c>
      <c r="C1261" s="22" t="s">
        <v>1783</v>
      </c>
      <c r="D1261" s="22" t="s">
        <v>1166</v>
      </c>
      <c r="E1261" s="22" t="s">
        <v>60</v>
      </c>
      <c r="F1261" s="18">
        <v>29.0</v>
      </c>
      <c r="G1261" s="18">
        <v>10.0</v>
      </c>
      <c r="H1261" s="18">
        <v>1654.0</v>
      </c>
      <c r="I1261" s="18">
        <v>445.0</v>
      </c>
      <c r="J1261" s="18">
        <v>0.0</v>
      </c>
      <c r="K1261" s="18">
        <v>0.0</v>
      </c>
      <c r="L1261" s="18">
        <v>0.0</v>
      </c>
      <c r="M1261" s="18">
        <v>0.0</v>
      </c>
      <c r="N1261" s="18">
        <v>0.0</v>
      </c>
      <c r="O1261" s="18">
        <v>0.0</v>
      </c>
      <c r="P1261" s="18">
        <v>0.0</v>
      </c>
      <c r="Q1261" s="18">
        <v>0.0</v>
      </c>
      <c r="R1261" s="18">
        <v>0.0</v>
      </c>
      <c r="S1261" s="18">
        <v>0.0</v>
      </c>
      <c r="T1261" s="18">
        <v>0.0</v>
      </c>
      <c r="U1261" s="18">
        <v>0.0</v>
      </c>
      <c r="V1261" s="18">
        <v>0.0</v>
      </c>
      <c r="W1261" s="18">
        <v>0.0</v>
      </c>
      <c r="X1261" s="18">
        <v>0.0</v>
      </c>
      <c r="Y1261" s="18">
        <v>0.0</v>
      </c>
      <c r="Z1261" s="18">
        <v>0.170115</v>
      </c>
      <c r="AA1261" s="18">
        <v>0.171264</v>
      </c>
      <c r="AB1261" s="18">
        <v>1.012498</v>
      </c>
      <c r="AC1261" s="18">
        <v>0.102299</v>
      </c>
      <c r="AD1261" s="18">
        <v>0.155952</v>
      </c>
      <c r="AE1261" s="18">
        <v>0.3</v>
      </c>
      <c r="AF1261" s="18">
        <v>0.474734</v>
      </c>
      <c r="AG1261" s="18">
        <v>0.0</v>
      </c>
      <c r="AH1261" s="18">
        <v>0.122286</v>
      </c>
      <c r="AI1261" s="18">
        <v>0.72261</v>
      </c>
      <c r="AJ1261" s="18">
        <v>0.913952</v>
      </c>
      <c r="AK1261" s="18">
        <v>0.340476</v>
      </c>
      <c r="AL1261" s="19" t="s">
        <v>58</v>
      </c>
      <c r="AM1261" s="19"/>
      <c r="AN1261" s="19"/>
      <c r="AO1261" s="19"/>
      <c r="AP1261" s="19"/>
      <c r="AQ1261" s="19"/>
    </row>
    <row r="1262" hidden="1">
      <c r="A1262" s="22" t="s">
        <v>1788</v>
      </c>
      <c r="B1262" s="22" t="s">
        <v>1168</v>
      </c>
      <c r="C1262" s="22" t="s">
        <v>1783</v>
      </c>
      <c r="D1262" s="22" t="s">
        <v>1166</v>
      </c>
      <c r="E1262" s="20">
        <v>46300.0</v>
      </c>
      <c r="F1262" s="18">
        <v>4.0</v>
      </c>
      <c r="G1262" s="18">
        <v>0.0</v>
      </c>
      <c r="H1262" s="18">
        <v>1007.0</v>
      </c>
      <c r="I1262" s="18">
        <v>0.0</v>
      </c>
      <c r="J1262" s="18">
        <v>5.943232</v>
      </c>
      <c r="K1262" s="18">
        <v>6.340032</v>
      </c>
      <c r="L1262" s="18">
        <v>5.833353</v>
      </c>
      <c r="M1262" s="18">
        <v>6.136583</v>
      </c>
      <c r="N1262" s="18">
        <v>0.967911</v>
      </c>
      <c r="O1262" s="18">
        <v>0.033333</v>
      </c>
      <c r="P1262" s="18">
        <v>0.033333</v>
      </c>
      <c r="Q1262" s="18">
        <v>0.033333</v>
      </c>
      <c r="R1262" s="18">
        <v>0.170115</v>
      </c>
      <c r="S1262" s="18">
        <v>6.136583</v>
      </c>
      <c r="T1262" s="18">
        <v>0.033333</v>
      </c>
      <c r="U1262" s="18">
        <v>0.033333</v>
      </c>
      <c r="V1262" s="18">
        <v>0.033333</v>
      </c>
      <c r="W1262" s="18">
        <v>0.170115</v>
      </c>
      <c r="X1262" s="18">
        <v>6.136583</v>
      </c>
      <c r="Y1262" s="18">
        <v>2.113344</v>
      </c>
      <c r="Z1262" s="18">
        <v>0.170115</v>
      </c>
      <c r="AA1262" s="18">
        <v>0.171264</v>
      </c>
      <c r="AB1262" s="18">
        <v>1.012498</v>
      </c>
      <c r="AC1262" s="18">
        <v>0.102299</v>
      </c>
      <c r="AD1262" s="18">
        <v>0.638914</v>
      </c>
      <c r="AE1262" s="18">
        <v>0.697306</v>
      </c>
      <c r="AF1262" s="18">
        <v>1.084359</v>
      </c>
      <c r="AG1262" s="18">
        <v>0.861329</v>
      </c>
      <c r="AH1262" s="18">
        <v>0.122286</v>
      </c>
      <c r="AI1262" s="18">
        <v>0.72261</v>
      </c>
      <c r="AJ1262" s="18">
        <v>0.913952</v>
      </c>
      <c r="AK1262" s="18">
        <v>0.340476</v>
      </c>
      <c r="AL1262" s="19" t="s">
        <v>58</v>
      </c>
      <c r="AM1262" s="19"/>
      <c r="AN1262" s="19"/>
      <c r="AO1262" s="19"/>
      <c r="AP1262" s="19"/>
      <c r="AQ1262" s="19"/>
    </row>
    <row r="1263" hidden="1">
      <c r="A1263" s="22" t="s">
        <v>1790</v>
      </c>
      <c r="B1263" s="22" t="s">
        <v>1169</v>
      </c>
      <c r="C1263" s="22" t="s">
        <v>1783</v>
      </c>
      <c r="D1263" s="22" t="s">
        <v>1166</v>
      </c>
      <c r="E1263" s="22" t="s">
        <v>62</v>
      </c>
      <c r="F1263" s="18">
        <v>1.0</v>
      </c>
      <c r="G1263" s="18">
        <v>1.0</v>
      </c>
      <c r="H1263" s="18">
        <v>1.0</v>
      </c>
      <c r="I1263" s="18">
        <v>1.0</v>
      </c>
      <c r="J1263" s="18">
        <v>0.0</v>
      </c>
      <c r="K1263" s="18">
        <v>0.0</v>
      </c>
      <c r="L1263" s="18">
        <v>0.0</v>
      </c>
      <c r="M1263" s="18">
        <v>0.0</v>
      </c>
      <c r="N1263" s="18">
        <v>0.0</v>
      </c>
      <c r="O1263" s="18">
        <v>0.0</v>
      </c>
      <c r="P1263" s="18">
        <v>0.0</v>
      </c>
      <c r="Q1263" s="18">
        <v>0.0</v>
      </c>
      <c r="R1263" s="18">
        <v>0.0</v>
      </c>
      <c r="S1263" s="18">
        <v>0.0</v>
      </c>
      <c r="T1263" s="18">
        <v>0.0</v>
      </c>
      <c r="U1263" s="18">
        <v>0.0</v>
      </c>
      <c r="V1263" s="18">
        <v>0.0</v>
      </c>
      <c r="W1263" s="18">
        <v>0.0</v>
      </c>
      <c r="X1263" s="18">
        <v>0.0</v>
      </c>
      <c r="Y1263" s="18">
        <v>0.0</v>
      </c>
      <c r="Z1263" s="18">
        <v>0.170115</v>
      </c>
      <c r="AA1263" s="18">
        <v>0.171264</v>
      </c>
      <c r="AB1263" s="18">
        <v>1.012498</v>
      </c>
      <c r="AC1263" s="18">
        <v>0.102299</v>
      </c>
      <c r="AD1263" s="18">
        <v>0.0</v>
      </c>
      <c r="AE1263" s="18">
        <v>0.0</v>
      </c>
      <c r="AF1263" s="18">
        <v>0.0</v>
      </c>
      <c r="AG1263" s="18">
        <v>0.0</v>
      </c>
      <c r="AH1263" s="18">
        <v>0.122286</v>
      </c>
      <c r="AI1263" s="18">
        <v>0.72261</v>
      </c>
      <c r="AJ1263" s="18">
        <v>0.913952</v>
      </c>
      <c r="AK1263" s="18">
        <v>0.340476</v>
      </c>
      <c r="AL1263" s="19" t="s">
        <v>58</v>
      </c>
      <c r="AM1263" s="19"/>
      <c r="AN1263" s="19"/>
      <c r="AO1263" s="19"/>
      <c r="AP1263" s="19"/>
      <c r="AQ1263" s="19"/>
    </row>
    <row r="1264" hidden="1">
      <c r="A1264" s="22" t="s">
        <v>1098</v>
      </c>
      <c r="B1264" s="22" t="s">
        <v>2129</v>
      </c>
      <c r="C1264" s="22" t="s">
        <v>1092</v>
      </c>
      <c r="D1264" s="22" t="s">
        <v>2130</v>
      </c>
      <c r="E1264" s="22" t="s">
        <v>60</v>
      </c>
      <c r="F1264" s="18">
        <v>1.0</v>
      </c>
      <c r="G1264" s="18">
        <v>1.0</v>
      </c>
      <c r="H1264" s="18">
        <v>3.0</v>
      </c>
      <c r="I1264" s="18">
        <v>3.0</v>
      </c>
      <c r="J1264" s="18">
        <v>0.0</v>
      </c>
      <c r="K1264" s="18">
        <v>0.0</v>
      </c>
      <c r="L1264" s="18">
        <v>0.0</v>
      </c>
      <c r="M1264" s="18">
        <v>0.0</v>
      </c>
      <c r="N1264" s="18">
        <v>0.0</v>
      </c>
      <c r="O1264" s="18">
        <v>0.0</v>
      </c>
      <c r="P1264" s="18">
        <v>0.0</v>
      </c>
      <c r="Q1264" s="18">
        <v>0.0</v>
      </c>
      <c r="R1264" s="18">
        <v>0.0</v>
      </c>
      <c r="S1264" s="18">
        <v>0.0</v>
      </c>
      <c r="T1264" s="18">
        <v>0.0</v>
      </c>
      <c r="U1264" s="18">
        <v>0.0</v>
      </c>
      <c r="V1264" s="18">
        <v>0.0</v>
      </c>
      <c r="W1264" s="18">
        <v>0.0</v>
      </c>
      <c r="X1264" s="18">
        <v>0.0</v>
      </c>
      <c r="Y1264" s="18">
        <v>0.0</v>
      </c>
      <c r="Z1264" s="18">
        <v>0.0</v>
      </c>
      <c r="AA1264" s="18">
        <v>0.0</v>
      </c>
      <c r="AB1264" s="18">
        <v>0.0</v>
      </c>
      <c r="AC1264" s="18">
        <v>0.0</v>
      </c>
      <c r="AD1264" s="18">
        <v>0.3</v>
      </c>
      <c r="AE1264" s="18">
        <v>0.750182</v>
      </c>
      <c r="AF1264" s="18">
        <v>1.37915</v>
      </c>
      <c r="AG1264" s="18">
        <v>0.24636</v>
      </c>
      <c r="AH1264" s="18">
        <v>0.625309</v>
      </c>
      <c r="AI1264" s="18">
        <v>1.101178</v>
      </c>
      <c r="AJ1264" s="18">
        <v>1.968989</v>
      </c>
      <c r="AK1264" s="18">
        <v>0.808292</v>
      </c>
      <c r="AL1264" s="19" t="s">
        <v>58</v>
      </c>
      <c r="AM1264" s="19"/>
      <c r="AN1264" s="19"/>
      <c r="AO1264" s="19"/>
      <c r="AP1264" s="19"/>
      <c r="AQ1264" s="19"/>
    </row>
    <row r="1265" hidden="1">
      <c r="A1265" s="22" t="s">
        <v>1102</v>
      </c>
      <c r="B1265" s="22" t="s">
        <v>2131</v>
      </c>
      <c r="C1265" s="22" t="s">
        <v>1092</v>
      </c>
      <c r="D1265" s="22" t="s">
        <v>2130</v>
      </c>
      <c r="E1265" s="22" t="s">
        <v>62</v>
      </c>
      <c r="F1265" s="18">
        <v>1.0</v>
      </c>
      <c r="G1265" s="18">
        <v>1.0</v>
      </c>
      <c r="H1265" s="18">
        <v>2.0</v>
      </c>
      <c r="I1265" s="18">
        <v>2.0</v>
      </c>
      <c r="J1265" s="18">
        <v>0.0</v>
      </c>
      <c r="K1265" s="18">
        <v>0.0</v>
      </c>
      <c r="L1265" s="18">
        <v>0.0</v>
      </c>
      <c r="M1265" s="18">
        <v>0.0</v>
      </c>
      <c r="N1265" s="18">
        <v>0.0</v>
      </c>
      <c r="O1265" s="18">
        <v>0.0</v>
      </c>
      <c r="P1265" s="18">
        <v>0.0</v>
      </c>
      <c r="Q1265" s="18">
        <v>0.0</v>
      </c>
      <c r="R1265" s="18">
        <v>0.0</v>
      </c>
      <c r="S1265" s="18">
        <v>0.0</v>
      </c>
      <c r="T1265" s="18">
        <v>0.0</v>
      </c>
      <c r="U1265" s="18">
        <v>0.0</v>
      </c>
      <c r="V1265" s="18">
        <v>0.0</v>
      </c>
      <c r="W1265" s="18">
        <v>0.0</v>
      </c>
      <c r="X1265" s="18">
        <v>0.0</v>
      </c>
      <c r="Y1265" s="18">
        <v>0.0</v>
      </c>
      <c r="Z1265" s="18">
        <v>0.0</v>
      </c>
      <c r="AA1265" s="18">
        <v>0.0</v>
      </c>
      <c r="AB1265" s="18">
        <v>0.0</v>
      </c>
      <c r="AC1265" s="18">
        <v>0.0</v>
      </c>
      <c r="AD1265" s="18">
        <v>0.0</v>
      </c>
      <c r="AE1265" s="18">
        <v>0.0</v>
      </c>
      <c r="AF1265" s="18">
        <v>0.0</v>
      </c>
      <c r="AG1265" s="18">
        <v>0.0</v>
      </c>
      <c r="AH1265" s="18">
        <v>0.625309</v>
      </c>
      <c r="AI1265" s="18">
        <v>1.101178</v>
      </c>
      <c r="AJ1265" s="18">
        <v>1.968989</v>
      </c>
      <c r="AK1265" s="18">
        <v>0.808292</v>
      </c>
      <c r="AL1265" s="19" t="s">
        <v>58</v>
      </c>
      <c r="AM1265" s="19"/>
      <c r="AN1265" s="19"/>
      <c r="AO1265" s="19"/>
      <c r="AP1265" s="19"/>
      <c r="AQ1265" s="19"/>
    </row>
    <row r="1266" hidden="1">
      <c r="A1266" s="22" t="s">
        <v>895</v>
      </c>
      <c r="B1266" s="22" t="s">
        <v>950</v>
      </c>
      <c r="C1266" s="22" t="s">
        <v>888</v>
      </c>
      <c r="D1266" s="22" t="s">
        <v>951</v>
      </c>
      <c r="E1266" s="22" t="s">
        <v>72</v>
      </c>
      <c r="F1266" s="18">
        <v>2.0</v>
      </c>
      <c r="G1266" s="18">
        <v>0.0</v>
      </c>
      <c r="H1266" s="18">
        <v>1161.0</v>
      </c>
      <c r="I1266" s="18">
        <v>0.0</v>
      </c>
      <c r="J1266" s="18">
        <v>9.084249</v>
      </c>
      <c r="K1266" s="18">
        <v>10.87451</v>
      </c>
      <c r="L1266" s="18">
        <v>10.21659</v>
      </c>
      <c r="M1266" s="18">
        <v>6.610837</v>
      </c>
      <c r="N1266" s="18">
        <v>0.60792</v>
      </c>
      <c r="O1266" s="18">
        <v>4.263675</v>
      </c>
      <c r="P1266" s="18">
        <v>4.263675</v>
      </c>
      <c r="Q1266" s="18">
        <v>4.263675</v>
      </c>
      <c r="R1266" s="18">
        <v>6.610837</v>
      </c>
      <c r="S1266" s="18">
        <v>6.610837</v>
      </c>
      <c r="T1266" s="18">
        <v>4.263675</v>
      </c>
      <c r="U1266" s="18">
        <v>4.263675</v>
      </c>
      <c r="V1266" s="18">
        <v>4.263675</v>
      </c>
      <c r="W1266" s="18">
        <v>6.610837</v>
      </c>
      <c r="X1266" s="18">
        <v>6.610837</v>
      </c>
      <c r="Y1266" s="18">
        <v>5.437256</v>
      </c>
      <c r="Z1266" s="18">
        <v>4.263675</v>
      </c>
      <c r="AA1266" s="18">
        <v>6.610837</v>
      </c>
      <c r="AB1266" s="18">
        <v>3.437665</v>
      </c>
      <c r="AC1266" s="18">
        <v>5.437256</v>
      </c>
      <c r="AD1266" s="18">
        <v>4.3807</v>
      </c>
      <c r="AE1266" s="18">
        <v>4.802274</v>
      </c>
      <c r="AF1266" s="18">
        <v>8.807742</v>
      </c>
      <c r="AG1266" s="18">
        <v>5.437256</v>
      </c>
      <c r="AH1266" s="18">
        <v>1.737923</v>
      </c>
      <c r="AI1266" s="18">
        <v>5.658116</v>
      </c>
      <c r="AJ1266" s="18">
        <v>5.94056</v>
      </c>
      <c r="AK1266" s="18">
        <v>3.962002</v>
      </c>
      <c r="AL1266" s="19" t="s">
        <v>58</v>
      </c>
      <c r="AM1266" s="19"/>
      <c r="AN1266" s="19"/>
      <c r="AO1266" s="19"/>
      <c r="AP1266" s="19"/>
      <c r="AQ1266" s="19"/>
    </row>
    <row r="1267" hidden="1">
      <c r="A1267" s="22" t="s">
        <v>897</v>
      </c>
      <c r="B1267" s="22" t="s">
        <v>952</v>
      </c>
      <c r="C1267" s="22" t="s">
        <v>888</v>
      </c>
      <c r="D1267" s="22" t="s">
        <v>951</v>
      </c>
      <c r="E1267" s="22" t="s">
        <v>75</v>
      </c>
      <c r="F1267" s="18">
        <v>3.0</v>
      </c>
      <c r="G1267" s="18">
        <v>0.0</v>
      </c>
      <c r="H1267" s="18">
        <v>893.0</v>
      </c>
      <c r="I1267" s="18">
        <v>0.0</v>
      </c>
      <c r="J1267" s="18">
        <v>7.220829</v>
      </c>
      <c r="K1267" s="18">
        <v>7.307343</v>
      </c>
      <c r="L1267" s="18">
        <v>7.057041</v>
      </c>
      <c r="M1267" s="18">
        <v>7.307343</v>
      </c>
      <c r="N1267" s="18">
        <v>1.0</v>
      </c>
      <c r="O1267" s="18">
        <v>7.307343</v>
      </c>
      <c r="P1267" s="18">
        <v>7.307343</v>
      </c>
      <c r="Q1267" s="18">
        <v>7.307343</v>
      </c>
      <c r="R1267" s="18">
        <v>7.307343</v>
      </c>
      <c r="S1267" s="18">
        <v>7.307343</v>
      </c>
      <c r="T1267" s="18">
        <v>7.307343</v>
      </c>
      <c r="U1267" s="18">
        <v>7.307343</v>
      </c>
      <c r="V1267" s="18">
        <v>7.307343</v>
      </c>
      <c r="W1267" s="18">
        <v>7.307343</v>
      </c>
      <c r="X1267" s="18">
        <v>7.307343</v>
      </c>
      <c r="Y1267" s="18">
        <v>7.307343</v>
      </c>
      <c r="Z1267" s="18">
        <v>4.263675</v>
      </c>
      <c r="AA1267" s="18">
        <v>6.610837</v>
      </c>
      <c r="AB1267" s="18">
        <v>3.437665</v>
      </c>
      <c r="AC1267" s="18">
        <v>5.437256</v>
      </c>
      <c r="AD1267" s="18">
        <v>3.718719</v>
      </c>
      <c r="AE1267" s="18">
        <v>4.26358</v>
      </c>
      <c r="AF1267" s="18">
        <v>8.713984</v>
      </c>
      <c r="AG1267" s="18">
        <v>8.501264</v>
      </c>
      <c r="AH1267" s="18">
        <v>1.737923</v>
      </c>
      <c r="AI1267" s="18">
        <v>5.658116</v>
      </c>
      <c r="AJ1267" s="18">
        <v>5.94056</v>
      </c>
      <c r="AK1267" s="18">
        <v>3.962002</v>
      </c>
      <c r="AL1267" s="19" t="s">
        <v>58</v>
      </c>
      <c r="AM1267" s="19"/>
      <c r="AN1267" s="19"/>
      <c r="AO1267" s="19"/>
      <c r="AP1267" s="19"/>
      <c r="AQ1267" s="19"/>
    </row>
    <row r="1268" hidden="1">
      <c r="A1268" s="22" t="s">
        <v>899</v>
      </c>
      <c r="B1268" s="22" t="s">
        <v>953</v>
      </c>
      <c r="C1268" s="22" t="s">
        <v>888</v>
      </c>
      <c r="D1268" s="22" t="s">
        <v>951</v>
      </c>
      <c r="E1268" s="22" t="s">
        <v>60</v>
      </c>
      <c r="F1268" s="18">
        <v>5.0</v>
      </c>
      <c r="G1268" s="18">
        <v>0.0</v>
      </c>
      <c r="H1268" s="18">
        <v>890.0</v>
      </c>
      <c r="I1268" s="18">
        <v>0.0</v>
      </c>
      <c r="J1268" s="18">
        <v>4.587912</v>
      </c>
      <c r="K1268" s="18">
        <v>5.881799</v>
      </c>
      <c r="L1268" s="18">
        <v>5.976001</v>
      </c>
      <c r="M1268" s="18">
        <v>5.881799</v>
      </c>
      <c r="N1268" s="18">
        <v>1.0</v>
      </c>
      <c r="O1268" s="18">
        <v>0.0</v>
      </c>
      <c r="P1268" s="18">
        <v>0.0</v>
      </c>
      <c r="Q1268" s="18">
        <v>0.0</v>
      </c>
      <c r="R1268" s="18">
        <v>5.881799</v>
      </c>
      <c r="S1268" s="18">
        <v>5.881799</v>
      </c>
      <c r="T1268" s="18">
        <v>5.881799</v>
      </c>
      <c r="U1268" s="18">
        <v>5.881799</v>
      </c>
      <c r="V1268" s="18">
        <v>5.881799</v>
      </c>
      <c r="W1268" s="18">
        <v>5.881799</v>
      </c>
      <c r="X1268" s="18">
        <v>5.881799</v>
      </c>
      <c r="Y1268" s="18">
        <v>2.940899</v>
      </c>
      <c r="Z1268" s="18">
        <v>4.263675</v>
      </c>
      <c r="AA1268" s="18">
        <v>6.610837</v>
      </c>
      <c r="AB1268" s="18">
        <v>3.437665</v>
      </c>
      <c r="AC1268" s="18">
        <v>5.437256</v>
      </c>
      <c r="AD1268" s="18">
        <v>3.016419</v>
      </c>
      <c r="AE1268" s="18">
        <v>3.174701</v>
      </c>
      <c r="AF1268" s="18">
        <v>4.012539</v>
      </c>
      <c r="AG1268" s="18">
        <v>3.72568</v>
      </c>
      <c r="AH1268" s="18">
        <v>1.737923</v>
      </c>
      <c r="AI1268" s="18">
        <v>5.658116</v>
      </c>
      <c r="AJ1268" s="18">
        <v>5.94056</v>
      </c>
      <c r="AK1268" s="18">
        <v>3.962002</v>
      </c>
      <c r="AL1268" s="19" t="s">
        <v>58</v>
      </c>
      <c r="AM1268" s="19"/>
      <c r="AN1268" s="19"/>
      <c r="AO1268" s="19"/>
      <c r="AP1268" s="19"/>
      <c r="AQ1268" s="19"/>
    </row>
    <row r="1269" hidden="1">
      <c r="A1269" s="22" t="s">
        <v>886</v>
      </c>
      <c r="B1269" s="22" t="s">
        <v>954</v>
      </c>
      <c r="C1269" s="22" t="s">
        <v>888</v>
      </c>
      <c r="D1269" s="22" t="s">
        <v>951</v>
      </c>
      <c r="E1269" s="22" t="s">
        <v>62</v>
      </c>
      <c r="F1269" s="18">
        <v>1.0</v>
      </c>
      <c r="G1269" s="18">
        <v>1.0</v>
      </c>
      <c r="H1269" s="18">
        <v>40.0</v>
      </c>
      <c r="I1269" s="18">
        <v>40.0</v>
      </c>
      <c r="J1269" s="18">
        <v>0.0</v>
      </c>
      <c r="K1269" s="18">
        <v>0.0</v>
      </c>
      <c r="L1269" s="18">
        <v>0.0</v>
      </c>
      <c r="M1269" s="18">
        <v>0.0</v>
      </c>
      <c r="N1269" s="18">
        <v>0.0</v>
      </c>
      <c r="O1269" s="18">
        <v>0.0</v>
      </c>
      <c r="P1269" s="18">
        <v>0.0</v>
      </c>
      <c r="Q1269" s="18">
        <v>0.0</v>
      </c>
      <c r="R1269" s="18">
        <v>0.0</v>
      </c>
      <c r="S1269" s="18">
        <v>0.0</v>
      </c>
      <c r="T1269" s="18">
        <v>0.0</v>
      </c>
      <c r="U1269" s="18">
        <v>0.0</v>
      </c>
      <c r="V1269" s="18">
        <v>0.0</v>
      </c>
      <c r="W1269" s="18">
        <v>0.0</v>
      </c>
      <c r="X1269" s="18">
        <v>0.0</v>
      </c>
      <c r="Y1269" s="18">
        <v>0.0</v>
      </c>
      <c r="Z1269" s="18">
        <v>4.263675</v>
      </c>
      <c r="AA1269" s="18">
        <v>6.610837</v>
      </c>
      <c r="AB1269" s="18">
        <v>3.437665</v>
      </c>
      <c r="AC1269" s="18">
        <v>5.437256</v>
      </c>
      <c r="AD1269" s="18">
        <v>0.0</v>
      </c>
      <c r="AE1269" s="18">
        <v>0.0</v>
      </c>
      <c r="AF1269" s="18">
        <v>0.0</v>
      </c>
      <c r="AG1269" s="18">
        <v>0.0</v>
      </c>
      <c r="AH1269" s="18">
        <v>1.737923</v>
      </c>
      <c r="AI1269" s="18">
        <v>5.658116</v>
      </c>
      <c r="AJ1269" s="18">
        <v>5.94056</v>
      </c>
      <c r="AK1269" s="18">
        <v>3.962002</v>
      </c>
      <c r="AL1269" s="19" t="s">
        <v>58</v>
      </c>
      <c r="AM1269" s="19"/>
      <c r="AN1269" s="19"/>
      <c r="AO1269" s="19"/>
      <c r="AP1269" s="19"/>
      <c r="AQ1269" s="19"/>
    </row>
    <row r="1270" hidden="1">
      <c r="A1270" s="22" t="s">
        <v>959</v>
      </c>
      <c r="B1270" s="22" t="s">
        <v>995</v>
      </c>
      <c r="C1270" s="22" t="s">
        <v>961</v>
      </c>
      <c r="D1270" s="22" t="s">
        <v>996</v>
      </c>
      <c r="E1270" s="22" t="s">
        <v>88</v>
      </c>
      <c r="F1270" s="18">
        <v>37.0</v>
      </c>
      <c r="G1270" s="18">
        <v>0.0</v>
      </c>
      <c r="H1270" s="18">
        <v>92708.0</v>
      </c>
      <c r="I1270" s="18">
        <v>0.0</v>
      </c>
      <c r="J1270" s="18">
        <v>10408.44</v>
      </c>
      <c r="K1270" s="18">
        <v>10490.22</v>
      </c>
      <c r="L1270" s="18">
        <v>10551.87</v>
      </c>
      <c r="M1270" s="18">
        <v>7185.586</v>
      </c>
      <c r="N1270" s="18">
        <v>0.68498</v>
      </c>
      <c r="O1270" s="18">
        <v>19.24147</v>
      </c>
      <c r="P1270" s="18">
        <v>23.58869</v>
      </c>
      <c r="Q1270" s="18">
        <v>58.38527</v>
      </c>
      <c r="R1270" s="18">
        <v>167.0397</v>
      </c>
      <c r="S1270" s="18">
        <v>252.9109</v>
      </c>
      <c r="T1270" s="18">
        <v>19.78984</v>
      </c>
      <c r="U1270" s="18">
        <v>32.38337</v>
      </c>
      <c r="V1270" s="18">
        <v>58.38527</v>
      </c>
      <c r="W1270" s="18">
        <v>167.0397</v>
      </c>
      <c r="X1270" s="18">
        <v>296.6674</v>
      </c>
      <c r="Y1270" s="18">
        <v>308.5359</v>
      </c>
      <c r="Z1270" s="18">
        <v>0.0</v>
      </c>
      <c r="AA1270" s="18">
        <v>69.38586</v>
      </c>
      <c r="AB1270" s="18">
        <v>72.39617</v>
      </c>
      <c r="AC1270" s="18">
        <v>19.42686</v>
      </c>
      <c r="AD1270" s="18">
        <v>152.3996</v>
      </c>
      <c r="AE1270" s="18">
        <v>164.034</v>
      </c>
      <c r="AF1270" s="18">
        <v>324.3883</v>
      </c>
      <c r="AG1270" s="18">
        <v>308.5359</v>
      </c>
      <c r="AH1270" s="18">
        <v>0.0</v>
      </c>
      <c r="AI1270" s="18">
        <v>69.54731</v>
      </c>
      <c r="AJ1270" s="18">
        <v>66.56563</v>
      </c>
      <c r="AK1270" s="18">
        <v>50.68415</v>
      </c>
      <c r="AL1270" s="19" t="s">
        <v>58</v>
      </c>
      <c r="AM1270" s="19"/>
      <c r="AN1270" s="19"/>
      <c r="AO1270" s="19"/>
      <c r="AP1270" s="19"/>
      <c r="AQ1270" s="19"/>
    </row>
    <row r="1271" hidden="1">
      <c r="A1271" s="22" t="s">
        <v>963</v>
      </c>
      <c r="B1271" s="22" t="s">
        <v>997</v>
      </c>
      <c r="C1271" s="22" t="s">
        <v>961</v>
      </c>
      <c r="D1271" s="22" t="s">
        <v>996</v>
      </c>
      <c r="E1271" s="17">
        <v>46310.0</v>
      </c>
      <c r="F1271" s="18">
        <v>20.0</v>
      </c>
      <c r="G1271" s="18">
        <v>1.0</v>
      </c>
      <c r="H1271" s="18">
        <v>8630.0</v>
      </c>
      <c r="I1271" s="18">
        <v>216.0</v>
      </c>
      <c r="J1271" s="18">
        <v>1359.26</v>
      </c>
      <c r="K1271" s="18">
        <v>1336.644</v>
      </c>
      <c r="L1271" s="18">
        <v>1353.659</v>
      </c>
      <c r="M1271" s="18">
        <v>753.2395</v>
      </c>
      <c r="N1271" s="18">
        <v>0.56353</v>
      </c>
      <c r="O1271" s="18">
        <v>18.43012</v>
      </c>
      <c r="P1271" s="18">
        <v>19.68195</v>
      </c>
      <c r="Q1271" s="18">
        <v>24.70967</v>
      </c>
      <c r="R1271" s="18">
        <v>39.94186</v>
      </c>
      <c r="S1271" s="18">
        <v>100.1015</v>
      </c>
      <c r="T1271" s="18">
        <v>18.43012</v>
      </c>
      <c r="U1271" s="18">
        <v>19.68195</v>
      </c>
      <c r="V1271" s="18">
        <v>24.70967</v>
      </c>
      <c r="W1271" s="18">
        <v>39.94186</v>
      </c>
      <c r="X1271" s="18">
        <v>100.1015</v>
      </c>
      <c r="Y1271" s="18">
        <v>89.10962</v>
      </c>
      <c r="Z1271" s="18">
        <v>0.0</v>
      </c>
      <c r="AA1271" s="18">
        <v>69.38586</v>
      </c>
      <c r="AB1271" s="18">
        <v>72.39617</v>
      </c>
      <c r="AC1271" s="18">
        <v>19.42686</v>
      </c>
      <c r="AD1271" s="18">
        <v>54.02756</v>
      </c>
      <c r="AE1271" s="18">
        <v>76.20304</v>
      </c>
      <c r="AF1271" s="18">
        <v>124.2927</v>
      </c>
      <c r="AG1271" s="18">
        <v>89.10962</v>
      </c>
      <c r="AH1271" s="18">
        <v>0.0</v>
      </c>
      <c r="AI1271" s="18">
        <v>69.54731</v>
      </c>
      <c r="AJ1271" s="18">
        <v>66.56563</v>
      </c>
      <c r="AK1271" s="18">
        <v>50.68415</v>
      </c>
      <c r="AL1271" s="19" t="s">
        <v>58</v>
      </c>
      <c r="AM1271" s="19"/>
      <c r="AN1271" s="19"/>
      <c r="AO1271" s="19"/>
      <c r="AP1271" s="19"/>
      <c r="AQ1271" s="19"/>
    </row>
    <row r="1272" hidden="1">
      <c r="A1272" s="22" t="s">
        <v>965</v>
      </c>
      <c r="B1272" s="22" t="s">
        <v>998</v>
      </c>
      <c r="C1272" s="22" t="s">
        <v>961</v>
      </c>
      <c r="D1272" s="22" t="s">
        <v>996</v>
      </c>
      <c r="E1272" s="22" t="s">
        <v>72</v>
      </c>
      <c r="F1272" s="18">
        <v>7.0</v>
      </c>
      <c r="G1272" s="18">
        <v>0.0</v>
      </c>
      <c r="H1272" s="18">
        <v>984.0</v>
      </c>
      <c r="I1272" s="18">
        <v>0.0</v>
      </c>
      <c r="J1272" s="18">
        <v>90.9883</v>
      </c>
      <c r="K1272" s="18">
        <v>97.13432</v>
      </c>
      <c r="L1272" s="18">
        <v>106.4909</v>
      </c>
      <c r="M1272" s="18">
        <v>33.24818</v>
      </c>
      <c r="N1272" s="18">
        <v>0.342291</v>
      </c>
      <c r="O1272" s="18">
        <v>0.0</v>
      </c>
      <c r="P1272" s="18">
        <v>12.67178</v>
      </c>
      <c r="Q1272" s="18">
        <v>12.67178</v>
      </c>
      <c r="R1272" s="18">
        <v>23.98184</v>
      </c>
      <c r="S1272" s="18">
        <v>27.23253</v>
      </c>
      <c r="T1272" s="18">
        <v>12.67178</v>
      </c>
      <c r="U1272" s="18">
        <v>12.67178</v>
      </c>
      <c r="V1272" s="18">
        <v>23.98184</v>
      </c>
      <c r="W1272" s="18">
        <v>27.23253</v>
      </c>
      <c r="X1272" s="18">
        <v>27.23253</v>
      </c>
      <c r="Y1272" s="18">
        <v>19.42686</v>
      </c>
      <c r="Z1272" s="18">
        <v>0.0</v>
      </c>
      <c r="AA1272" s="18">
        <v>69.38586</v>
      </c>
      <c r="AB1272" s="18">
        <v>72.39617</v>
      </c>
      <c r="AC1272" s="18">
        <v>19.42686</v>
      </c>
      <c r="AD1272" s="18">
        <v>23.98184</v>
      </c>
      <c r="AE1272" s="18">
        <v>41.68665</v>
      </c>
      <c r="AF1272" s="18">
        <v>41.28899</v>
      </c>
      <c r="AG1272" s="18">
        <v>50.68415</v>
      </c>
      <c r="AH1272" s="18">
        <v>0.0</v>
      </c>
      <c r="AI1272" s="18">
        <v>69.54731</v>
      </c>
      <c r="AJ1272" s="18">
        <v>66.56563</v>
      </c>
      <c r="AK1272" s="18">
        <v>50.68415</v>
      </c>
      <c r="AL1272" s="19" t="s">
        <v>58</v>
      </c>
      <c r="AM1272" s="19"/>
      <c r="AN1272" s="19"/>
      <c r="AO1272" s="19"/>
      <c r="AP1272" s="19"/>
      <c r="AQ1272" s="19"/>
    </row>
    <row r="1273" hidden="1">
      <c r="A1273" s="22" t="s">
        <v>977</v>
      </c>
      <c r="B1273" s="22" t="s">
        <v>999</v>
      </c>
      <c r="C1273" s="22" t="s">
        <v>961</v>
      </c>
      <c r="D1273" s="22" t="s">
        <v>996</v>
      </c>
      <c r="E1273" s="22" t="s">
        <v>75</v>
      </c>
      <c r="F1273" s="18">
        <v>2.0</v>
      </c>
      <c r="G1273" s="18">
        <v>0.0</v>
      </c>
      <c r="H1273" s="18">
        <v>19.0</v>
      </c>
      <c r="I1273" s="18">
        <v>0.0</v>
      </c>
      <c r="J1273" s="18">
        <v>0.0</v>
      </c>
      <c r="K1273" s="18">
        <v>0.0</v>
      </c>
      <c r="L1273" s="18">
        <v>0.0</v>
      </c>
      <c r="M1273" s="18">
        <v>0.0</v>
      </c>
      <c r="N1273" s="18">
        <v>0.0</v>
      </c>
      <c r="O1273" s="18">
        <v>0.0</v>
      </c>
      <c r="P1273" s="18">
        <v>0.0</v>
      </c>
      <c r="Q1273" s="18">
        <v>0.0</v>
      </c>
      <c r="R1273" s="18">
        <v>0.0</v>
      </c>
      <c r="S1273" s="18">
        <v>0.0</v>
      </c>
      <c r="T1273" s="18">
        <v>0.0</v>
      </c>
      <c r="U1273" s="18">
        <v>0.0</v>
      </c>
      <c r="V1273" s="18">
        <v>0.0</v>
      </c>
      <c r="W1273" s="18">
        <v>0.0</v>
      </c>
      <c r="X1273" s="18">
        <v>0.0</v>
      </c>
      <c r="Y1273" s="18">
        <v>0.0</v>
      </c>
      <c r="Z1273" s="18">
        <v>0.0</v>
      </c>
      <c r="AA1273" s="18">
        <v>69.38586</v>
      </c>
      <c r="AB1273" s="18">
        <v>72.39617</v>
      </c>
      <c r="AC1273" s="18">
        <v>19.42686</v>
      </c>
      <c r="AD1273" s="18">
        <v>9.256847</v>
      </c>
      <c r="AE1273" s="18">
        <v>11.22603</v>
      </c>
      <c r="AF1273" s="18">
        <v>28.42041</v>
      </c>
      <c r="AG1273" s="18">
        <v>0.0</v>
      </c>
      <c r="AH1273" s="18">
        <v>0.0</v>
      </c>
      <c r="AI1273" s="18">
        <v>69.54731</v>
      </c>
      <c r="AJ1273" s="18">
        <v>66.56563</v>
      </c>
      <c r="AK1273" s="18">
        <v>50.68415</v>
      </c>
      <c r="AL1273" s="19" t="s">
        <v>58</v>
      </c>
      <c r="AM1273" s="19"/>
      <c r="AN1273" s="19"/>
      <c r="AO1273" s="19"/>
      <c r="AP1273" s="19"/>
      <c r="AQ1273" s="19"/>
    </row>
    <row r="1274" hidden="1">
      <c r="A1274" s="22" t="s">
        <v>979</v>
      </c>
      <c r="B1274" s="22" t="s">
        <v>1000</v>
      </c>
      <c r="C1274" s="22" t="s">
        <v>961</v>
      </c>
      <c r="D1274" s="22" t="s">
        <v>996</v>
      </c>
      <c r="E1274" s="22" t="s">
        <v>60</v>
      </c>
      <c r="F1274" s="18">
        <v>2.0</v>
      </c>
      <c r="G1274" s="18">
        <v>0.0</v>
      </c>
      <c r="H1274" s="18">
        <v>145.0</v>
      </c>
      <c r="I1274" s="18">
        <v>0.0</v>
      </c>
      <c r="J1274" s="18">
        <v>14.03664</v>
      </c>
      <c r="K1274" s="18">
        <v>16.08419</v>
      </c>
      <c r="L1274" s="18">
        <v>16.08419</v>
      </c>
      <c r="M1274" s="18">
        <v>7.65119</v>
      </c>
      <c r="N1274" s="18">
        <v>0.475696</v>
      </c>
      <c r="O1274" s="18">
        <v>1.25</v>
      </c>
      <c r="P1274" s="18">
        <v>1.25</v>
      </c>
      <c r="Q1274" s="18">
        <v>1.25</v>
      </c>
      <c r="R1274" s="18">
        <v>7.183004</v>
      </c>
      <c r="S1274" s="18">
        <v>7.65119</v>
      </c>
      <c r="T1274" s="18">
        <v>1.25</v>
      </c>
      <c r="U1274" s="18">
        <v>1.25</v>
      </c>
      <c r="V1274" s="18">
        <v>1.25</v>
      </c>
      <c r="W1274" s="18">
        <v>7.183004</v>
      </c>
      <c r="X1274" s="18">
        <v>7.65119</v>
      </c>
      <c r="Y1274" s="18">
        <v>5.361398</v>
      </c>
      <c r="Z1274" s="18">
        <v>0.0</v>
      </c>
      <c r="AA1274" s="18">
        <v>69.38586</v>
      </c>
      <c r="AB1274" s="18">
        <v>72.39617</v>
      </c>
      <c r="AC1274" s="18">
        <v>19.42686</v>
      </c>
      <c r="AD1274" s="18">
        <v>6.574108</v>
      </c>
      <c r="AE1274" s="18">
        <v>7.65119</v>
      </c>
      <c r="AF1274" s="18">
        <v>43.88565</v>
      </c>
      <c r="AG1274" s="18">
        <v>5.361398</v>
      </c>
      <c r="AH1274" s="18">
        <v>0.0</v>
      </c>
      <c r="AI1274" s="18">
        <v>69.54731</v>
      </c>
      <c r="AJ1274" s="18">
        <v>66.56563</v>
      </c>
      <c r="AK1274" s="18">
        <v>50.68415</v>
      </c>
      <c r="AL1274" s="19" t="s">
        <v>58</v>
      </c>
      <c r="AM1274" s="19"/>
      <c r="AN1274" s="19"/>
      <c r="AO1274" s="19"/>
      <c r="AP1274" s="19"/>
      <c r="AQ1274" s="19"/>
    </row>
    <row r="1275" hidden="1">
      <c r="A1275" s="22" t="s">
        <v>967</v>
      </c>
      <c r="B1275" s="22" t="s">
        <v>1001</v>
      </c>
      <c r="C1275" s="22" t="s">
        <v>961</v>
      </c>
      <c r="D1275" s="22" t="s">
        <v>996</v>
      </c>
      <c r="E1275" s="20">
        <v>46300.0</v>
      </c>
      <c r="F1275" s="18">
        <v>56.0</v>
      </c>
      <c r="G1275" s="18">
        <v>0.0</v>
      </c>
      <c r="H1275" s="18">
        <v>38343.0</v>
      </c>
      <c r="I1275" s="18">
        <v>0.0</v>
      </c>
      <c r="J1275" s="18">
        <v>4843.048</v>
      </c>
      <c r="K1275" s="18">
        <v>4855.829</v>
      </c>
      <c r="L1275" s="18">
        <v>5022.339</v>
      </c>
      <c r="M1275" s="18">
        <v>2581.321</v>
      </c>
      <c r="N1275" s="18">
        <v>0.531592</v>
      </c>
      <c r="O1275" s="18">
        <v>14.38099</v>
      </c>
      <c r="P1275" s="18">
        <v>19.80504</v>
      </c>
      <c r="Q1275" s="18">
        <v>24.92223</v>
      </c>
      <c r="R1275" s="18">
        <v>64.3747</v>
      </c>
      <c r="S1275" s="18">
        <v>129.163</v>
      </c>
      <c r="T1275" s="18">
        <v>14.38099</v>
      </c>
      <c r="U1275" s="18">
        <v>19.80504</v>
      </c>
      <c r="V1275" s="18">
        <v>26.10247</v>
      </c>
      <c r="W1275" s="18">
        <v>65.90434</v>
      </c>
      <c r="X1275" s="18">
        <v>133.3077</v>
      </c>
      <c r="Y1275" s="18">
        <v>97.11658</v>
      </c>
      <c r="Z1275" s="18">
        <v>0.0</v>
      </c>
      <c r="AA1275" s="18">
        <v>69.38586</v>
      </c>
      <c r="AB1275" s="18">
        <v>72.39617</v>
      </c>
      <c r="AC1275" s="18">
        <v>19.42686</v>
      </c>
      <c r="AD1275" s="18">
        <v>63.04186</v>
      </c>
      <c r="AE1275" s="18">
        <v>65.3816</v>
      </c>
      <c r="AF1275" s="18">
        <v>146.9175</v>
      </c>
      <c r="AG1275" s="18">
        <v>84.33592</v>
      </c>
      <c r="AH1275" s="18">
        <v>0.0</v>
      </c>
      <c r="AI1275" s="18">
        <v>69.54731</v>
      </c>
      <c r="AJ1275" s="18">
        <v>66.56563</v>
      </c>
      <c r="AK1275" s="18">
        <v>50.68415</v>
      </c>
      <c r="AL1275" s="19" t="s">
        <v>58</v>
      </c>
      <c r="AM1275" s="19"/>
      <c r="AN1275" s="19"/>
      <c r="AO1275" s="19"/>
      <c r="AP1275" s="19"/>
      <c r="AQ1275" s="19"/>
    </row>
    <row r="1276" hidden="1">
      <c r="A1276" s="22" t="s">
        <v>969</v>
      </c>
      <c r="B1276" s="22" t="s">
        <v>1002</v>
      </c>
      <c r="C1276" s="22" t="s">
        <v>961</v>
      </c>
      <c r="D1276" s="22" t="s">
        <v>996</v>
      </c>
      <c r="E1276" s="22" t="s">
        <v>62</v>
      </c>
      <c r="F1276" s="18">
        <v>0.0</v>
      </c>
      <c r="G1276" s="18">
        <v>0.0</v>
      </c>
      <c r="H1276" s="18">
        <v>0.0</v>
      </c>
      <c r="I1276" s="18">
        <v>0.0</v>
      </c>
      <c r="J1276" s="18">
        <v>0.0</v>
      </c>
      <c r="K1276" s="18">
        <v>0.0</v>
      </c>
      <c r="L1276" s="18">
        <v>0.0</v>
      </c>
      <c r="M1276" s="18">
        <v>0.0</v>
      </c>
      <c r="N1276" s="18">
        <v>0.0</v>
      </c>
      <c r="O1276" s="18">
        <v>0.0</v>
      </c>
      <c r="P1276" s="18">
        <v>0.0</v>
      </c>
      <c r="Q1276" s="18">
        <v>0.0</v>
      </c>
      <c r="R1276" s="18">
        <v>0.0</v>
      </c>
      <c r="S1276" s="18">
        <v>0.0</v>
      </c>
      <c r="T1276" s="18">
        <v>0.0</v>
      </c>
      <c r="U1276" s="18">
        <v>0.0</v>
      </c>
      <c r="V1276" s="18">
        <v>0.0</v>
      </c>
      <c r="W1276" s="18">
        <v>0.0</v>
      </c>
      <c r="X1276" s="18">
        <v>0.0</v>
      </c>
      <c r="Y1276" s="18">
        <v>0.0</v>
      </c>
      <c r="Z1276" s="18">
        <v>0.0</v>
      </c>
      <c r="AA1276" s="18">
        <v>69.38586</v>
      </c>
      <c r="AB1276" s="18">
        <v>72.39617</v>
      </c>
      <c r="AC1276" s="18">
        <v>19.42686</v>
      </c>
      <c r="AD1276" s="18">
        <v>0.0</v>
      </c>
      <c r="AE1276" s="18">
        <v>0.0</v>
      </c>
      <c r="AF1276" s="18">
        <v>0.0</v>
      </c>
      <c r="AG1276" s="18">
        <v>0.0</v>
      </c>
      <c r="AH1276" s="18">
        <v>0.0</v>
      </c>
      <c r="AI1276" s="18">
        <v>69.54731</v>
      </c>
      <c r="AJ1276" s="18">
        <v>66.56563</v>
      </c>
      <c r="AK1276" s="18">
        <v>50.68415</v>
      </c>
      <c r="AL1276" s="19" t="s">
        <v>58</v>
      </c>
      <c r="AM1276" s="19"/>
      <c r="AN1276" s="19"/>
      <c r="AO1276" s="19"/>
      <c r="AP1276" s="19"/>
      <c r="AQ1276" s="19"/>
    </row>
    <row r="1277" hidden="1">
      <c r="A1277" s="22" t="s">
        <v>661</v>
      </c>
      <c r="B1277" s="22" t="s">
        <v>709</v>
      </c>
      <c r="C1277" s="22" t="s">
        <v>662</v>
      </c>
      <c r="D1277" s="22" t="s">
        <v>710</v>
      </c>
      <c r="E1277" s="22" t="s">
        <v>88</v>
      </c>
      <c r="F1277" s="18">
        <v>4.0</v>
      </c>
      <c r="G1277" s="18">
        <v>0.0</v>
      </c>
      <c r="H1277" s="18">
        <v>2886.0</v>
      </c>
      <c r="I1277" s="18">
        <v>0.0</v>
      </c>
      <c r="J1277" s="18">
        <v>49.14268</v>
      </c>
      <c r="K1277" s="18">
        <v>49.70565</v>
      </c>
      <c r="L1277" s="18">
        <v>47.02468</v>
      </c>
      <c r="M1277" s="18">
        <v>41.87943</v>
      </c>
      <c r="N1277" s="18">
        <v>0.842549</v>
      </c>
      <c r="O1277" s="18">
        <v>7.826227</v>
      </c>
      <c r="P1277" s="18">
        <v>7.826227</v>
      </c>
      <c r="Q1277" s="18">
        <v>7.826227</v>
      </c>
      <c r="R1277" s="18">
        <v>41.87943</v>
      </c>
      <c r="S1277" s="18">
        <v>41.87943</v>
      </c>
      <c r="T1277" s="18">
        <v>7.826227</v>
      </c>
      <c r="U1277" s="18">
        <v>7.826227</v>
      </c>
      <c r="V1277" s="18">
        <v>7.826227</v>
      </c>
      <c r="W1277" s="18">
        <v>41.87943</v>
      </c>
      <c r="X1277" s="18">
        <v>41.87943</v>
      </c>
      <c r="Y1277" s="18">
        <v>24.85283</v>
      </c>
      <c r="Z1277" s="18">
        <v>4.059067</v>
      </c>
      <c r="AA1277" s="18">
        <v>6.523528</v>
      </c>
      <c r="AB1277" s="18">
        <v>6.746654</v>
      </c>
      <c r="AC1277" s="18">
        <v>5.860164</v>
      </c>
      <c r="AD1277" s="18">
        <v>0.333333</v>
      </c>
      <c r="AE1277" s="18">
        <v>10.21115</v>
      </c>
      <c r="AF1277" s="18">
        <v>9.336722</v>
      </c>
      <c r="AG1277" s="18">
        <v>3.439646</v>
      </c>
      <c r="AH1277" s="18">
        <v>1.84238</v>
      </c>
      <c r="AI1277" s="18">
        <v>3.88987</v>
      </c>
      <c r="AJ1277" s="18">
        <v>6.004494</v>
      </c>
      <c r="AK1277" s="18">
        <v>2.750256</v>
      </c>
      <c r="AL1277" s="19" t="s">
        <v>58</v>
      </c>
      <c r="AM1277" s="19"/>
      <c r="AN1277" s="19"/>
      <c r="AO1277" s="19"/>
      <c r="AP1277" s="19"/>
      <c r="AQ1277" s="19"/>
    </row>
    <row r="1278" hidden="1">
      <c r="A1278" s="22" t="s">
        <v>663</v>
      </c>
      <c r="B1278" s="22" t="s">
        <v>711</v>
      </c>
      <c r="C1278" s="22" t="s">
        <v>662</v>
      </c>
      <c r="D1278" s="22" t="s">
        <v>710</v>
      </c>
      <c r="E1278" s="20">
        <v>46310.0</v>
      </c>
      <c r="F1278" s="18">
        <v>3.0</v>
      </c>
      <c r="G1278" s="18">
        <v>0.0</v>
      </c>
      <c r="H1278" s="18">
        <v>1106.0</v>
      </c>
      <c r="I1278" s="18">
        <v>0.0</v>
      </c>
      <c r="J1278" s="18">
        <v>12.85128</v>
      </c>
      <c r="K1278" s="18">
        <v>11.72033</v>
      </c>
      <c r="L1278" s="18">
        <v>12.43093</v>
      </c>
      <c r="M1278" s="18">
        <v>10.37816</v>
      </c>
      <c r="N1278" s="18">
        <v>0.885484</v>
      </c>
      <c r="O1278" s="18">
        <v>1.342165</v>
      </c>
      <c r="P1278" s="18">
        <v>1.342165</v>
      </c>
      <c r="Q1278" s="18">
        <v>1.342165</v>
      </c>
      <c r="R1278" s="18">
        <v>10.37816</v>
      </c>
      <c r="S1278" s="18">
        <v>10.37816</v>
      </c>
      <c r="T1278" s="18">
        <v>1.342165</v>
      </c>
      <c r="U1278" s="18">
        <v>1.342165</v>
      </c>
      <c r="V1278" s="18">
        <v>1.342165</v>
      </c>
      <c r="W1278" s="18">
        <v>10.37816</v>
      </c>
      <c r="X1278" s="18">
        <v>10.37816</v>
      </c>
      <c r="Y1278" s="18">
        <v>5.860164</v>
      </c>
      <c r="Z1278" s="18">
        <v>4.059067</v>
      </c>
      <c r="AA1278" s="18">
        <v>6.523528</v>
      </c>
      <c r="AB1278" s="18">
        <v>6.746654</v>
      </c>
      <c r="AC1278" s="18">
        <v>5.860164</v>
      </c>
      <c r="AD1278" s="18">
        <v>4.205608</v>
      </c>
      <c r="AE1278" s="18">
        <v>5.161577</v>
      </c>
      <c r="AF1278" s="18">
        <v>8.359847</v>
      </c>
      <c r="AG1278" s="18">
        <v>6.758051</v>
      </c>
      <c r="AH1278" s="18">
        <v>1.84238</v>
      </c>
      <c r="AI1278" s="18">
        <v>3.88987</v>
      </c>
      <c r="AJ1278" s="18">
        <v>6.004494</v>
      </c>
      <c r="AK1278" s="18">
        <v>2.750256</v>
      </c>
      <c r="AL1278" s="19" t="s">
        <v>58</v>
      </c>
      <c r="AM1278" s="19"/>
      <c r="AN1278" s="19"/>
      <c r="AO1278" s="19"/>
      <c r="AP1278" s="19"/>
      <c r="AQ1278" s="19"/>
    </row>
    <row r="1279" hidden="1">
      <c r="A1279" s="22" t="s">
        <v>673</v>
      </c>
      <c r="B1279" s="22" t="s">
        <v>712</v>
      </c>
      <c r="C1279" s="22" t="s">
        <v>662</v>
      </c>
      <c r="D1279" s="22" t="s">
        <v>710</v>
      </c>
      <c r="E1279" s="22" t="s">
        <v>72</v>
      </c>
      <c r="F1279" s="18">
        <v>7.0</v>
      </c>
      <c r="G1279" s="18">
        <v>1.0</v>
      </c>
      <c r="H1279" s="18">
        <v>1435.0</v>
      </c>
      <c r="I1279" s="18">
        <v>6.0</v>
      </c>
      <c r="J1279" s="18">
        <v>7.357975</v>
      </c>
      <c r="K1279" s="18">
        <v>8.651187</v>
      </c>
      <c r="L1279" s="18">
        <v>8.313309</v>
      </c>
      <c r="M1279" s="18">
        <v>4.59212</v>
      </c>
      <c r="N1279" s="18">
        <v>0.530808</v>
      </c>
      <c r="O1279" s="18">
        <v>4.059067</v>
      </c>
      <c r="P1279" s="18">
        <v>4.059067</v>
      </c>
      <c r="Q1279" s="18">
        <v>4.059067</v>
      </c>
      <c r="R1279" s="18">
        <v>4.59212</v>
      </c>
      <c r="S1279" s="18">
        <v>4.59212</v>
      </c>
      <c r="T1279" s="18">
        <v>4.059067</v>
      </c>
      <c r="U1279" s="18">
        <v>4.059067</v>
      </c>
      <c r="V1279" s="18">
        <v>4.059067</v>
      </c>
      <c r="W1279" s="18">
        <v>4.59212</v>
      </c>
      <c r="X1279" s="18">
        <v>4.59212</v>
      </c>
      <c r="Y1279" s="18">
        <v>4.325593</v>
      </c>
      <c r="Z1279" s="18">
        <v>4.059067</v>
      </c>
      <c r="AA1279" s="18">
        <v>6.523528</v>
      </c>
      <c r="AB1279" s="18">
        <v>6.746654</v>
      </c>
      <c r="AC1279" s="18">
        <v>5.860164</v>
      </c>
      <c r="AD1279" s="18">
        <v>2.89835</v>
      </c>
      <c r="AE1279" s="18">
        <v>3.596015</v>
      </c>
      <c r="AF1279" s="18">
        <v>4.777328</v>
      </c>
      <c r="AG1279" s="18">
        <v>4.325593</v>
      </c>
      <c r="AH1279" s="18">
        <v>1.84238</v>
      </c>
      <c r="AI1279" s="18">
        <v>3.88987</v>
      </c>
      <c r="AJ1279" s="18">
        <v>6.004494</v>
      </c>
      <c r="AK1279" s="18">
        <v>2.750256</v>
      </c>
      <c r="AL1279" s="19" t="s">
        <v>58</v>
      </c>
      <c r="AM1279" s="19"/>
      <c r="AN1279" s="19"/>
      <c r="AO1279" s="19"/>
      <c r="AP1279" s="19"/>
      <c r="AQ1279" s="19"/>
    </row>
    <row r="1280" hidden="1">
      <c r="A1280" s="22" t="s">
        <v>665</v>
      </c>
      <c r="B1280" s="22" t="s">
        <v>713</v>
      </c>
      <c r="C1280" s="22" t="s">
        <v>662</v>
      </c>
      <c r="D1280" s="22" t="s">
        <v>710</v>
      </c>
      <c r="E1280" s="22" t="s">
        <v>75</v>
      </c>
      <c r="F1280" s="18">
        <v>1.0</v>
      </c>
      <c r="G1280" s="18">
        <v>0.0</v>
      </c>
      <c r="H1280" s="18">
        <v>511.0</v>
      </c>
      <c r="I1280" s="18">
        <v>0.0</v>
      </c>
      <c r="J1280" s="18">
        <v>6.948718</v>
      </c>
      <c r="K1280" s="18">
        <v>6.523528</v>
      </c>
      <c r="L1280" s="18">
        <v>6.639857</v>
      </c>
      <c r="M1280" s="18">
        <v>6.523528</v>
      </c>
      <c r="N1280" s="18">
        <v>1.0</v>
      </c>
      <c r="O1280" s="18">
        <v>6.523528</v>
      </c>
      <c r="P1280" s="18">
        <v>6.523528</v>
      </c>
      <c r="Q1280" s="18">
        <v>6.523528</v>
      </c>
      <c r="R1280" s="18">
        <v>6.523528</v>
      </c>
      <c r="S1280" s="18">
        <v>6.523528</v>
      </c>
      <c r="T1280" s="18">
        <v>6.523528</v>
      </c>
      <c r="U1280" s="18">
        <v>6.523528</v>
      </c>
      <c r="V1280" s="18">
        <v>6.523528</v>
      </c>
      <c r="W1280" s="18">
        <v>6.523528</v>
      </c>
      <c r="X1280" s="18">
        <v>6.523528</v>
      </c>
      <c r="Y1280" s="18">
        <v>6.523528</v>
      </c>
      <c r="Z1280" s="18">
        <v>4.059067</v>
      </c>
      <c r="AA1280" s="18">
        <v>6.523528</v>
      </c>
      <c r="AB1280" s="18">
        <v>6.746654</v>
      </c>
      <c r="AC1280" s="18">
        <v>5.860164</v>
      </c>
      <c r="AD1280" s="18">
        <v>3.368899</v>
      </c>
      <c r="AE1280" s="18">
        <v>3.368899</v>
      </c>
      <c r="AF1280" s="18">
        <v>7.196168</v>
      </c>
      <c r="AG1280" s="18">
        <v>3.654839</v>
      </c>
      <c r="AH1280" s="18">
        <v>1.84238</v>
      </c>
      <c r="AI1280" s="18">
        <v>3.88987</v>
      </c>
      <c r="AJ1280" s="18">
        <v>6.004494</v>
      </c>
      <c r="AK1280" s="18">
        <v>2.750256</v>
      </c>
      <c r="AL1280" s="19" t="s">
        <v>58</v>
      </c>
      <c r="AM1280" s="19"/>
      <c r="AN1280" s="19"/>
      <c r="AO1280" s="19"/>
      <c r="AP1280" s="19"/>
      <c r="AQ1280" s="19"/>
    </row>
    <row r="1281" hidden="1">
      <c r="A1281" s="22" t="s">
        <v>666</v>
      </c>
      <c r="B1281" s="22" t="s">
        <v>714</v>
      </c>
      <c r="C1281" s="22" t="s">
        <v>662</v>
      </c>
      <c r="D1281" s="22" t="s">
        <v>710</v>
      </c>
      <c r="E1281" s="22" t="s">
        <v>60</v>
      </c>
      <c r="F1281" s="18">
        <v>4.0</v>
      </c>
      <c r="G1281" s="18">
        <v>0.0</v>
      </c>
      <c r="H1281" s="18">
        <v>779.0</v>
      </c>
      <c r="I1281" s="18">
        <v>0.0</v>
      </c>
      <c r="J1281" s="18">
        <v>5.07967</v>
      </c>
      <c r="K1281" s="18">
        <v>5.500513</v>
      </c>
      <c r="L1281" s="18">
        <v>5.737067</v>
      </c>
      <c r="M1281" s="18">
        <v>3.728099</v>
      </c>
      <c r="N1281" s="18">
        <v>0.677773</v>
      </c>
      <c r="O1281" s="18">
        <v>1.772414</v>
      </c>
      <c r="P1281" s="18">
        <v>1.772414</v>
      </c>
      <c r="Q1281" s="18">
        <v>1.772414</v>
      </c>
      <c r="R1281" s="18">
        <v>3.728099</v>
      </c>
      <c r="S1281" s="18">
        <v>3.728099</v>
      </c>
      <c r="T1281" s="18">
        <v>1.772414</v>
      </c>
      <c r="U1281" s="18">
        <v>1.772414</v>
      </c>
      <c r="V1281" s="18">
        <v>1.772414</v>
      </c>
      <c r="W1281" s="18">
        <v>3.728099</v>
      </c>
      <c r="X1281" s="18">
        <v>3.728099</v>
      </c>
      <c r="Y1281" s="18">
        <v>2.750256</v>
      </c>
      <c r="Z1281" s="18">
        <v>4.059067</v>
      </c>
      <c r="AA1281" s="18">
        <v>6.523528</v>
      </c>
      <c r="AB1281" s="18">
        <v>6.746654</v>
      </c>
      <c r="AC1281" s="18">
        <v>5.860164</v>
      </c>
      <c r="AD1281" s="18">
        <v>1.884501</v>
      </c>
      <c r="AE1281" s="18">
        <v>1.884501</v>
      </c>
      <c r="AF1281" s="18">
        <v>2.070399</v>
      </c>
      <c r="AG1281" s="18">
        <v>1.38883</v>
      </c>
      <c r="AH1281" s="18">
        <v>1.84238</v>
      </c>
      <c r="AI1281" s="18">
        <v>3.88987</v>
      </c>
      <c r="AJ1281" s="18">
        <v>6.004494</v>
      </c>
      <c r="AK1281" s="18">
        <v>2.750256</v>
      </c>
      <c r="AL1281" s="19" t="s">
        <v>58</v>
      </c>
      <c r="AM1281" s="19"/>
      <c r="AN1281" s="19"/>
      <c r="AO1281" s="19"/>
      <c r="AP1281" s="19"/>
      <c r="AQ1281" s="19"/>
    </row>
    <row r="1282" hidden="1">
      <c r="A1282" s="22" t="s">
        <v>668</v>
      </c>
      <c r="B1282" s="22" t="s">
        <v>715</v>
      </c>
      <c r="C1282" s="22" t="s">
        <v>662</v>
      </c>
      <c r="D1282" s="22" t="s">
        <v>710</v>
      </c>
      <c r="E1282" s="20">
        <v>46300.0</v>
      </c>
      <c r="F1282" s="18">
        <v>7.0</v>
      </c>
      <c r="G1282" s="18">
        <v>0.0</v>
      </c>
      <c r="H1282" s="18">
        <v>2536.0</v>
      </c>
      <c r="I1282" s="18">
        <v>0.0</v>
      </c>
      <c r="J1282" s="18">
        <v>18.94647</v>
      </c>
      <c r="K1282" s="18">
        <v>19.09861</v>
      </c>
      <c r="L1282" s="18">
        <v>18.862</v>
      </c>
      <c r="M1282" s="18">
        <v>7.845197</v>
      </c>
      <c r="N1282" s="18">
        <v>0.410773</v>
      </c>
      <c r="O1282" s="18">
        <v>3.53281</v>
      </c>
      <c r="P1282" s="18">
        <v>3.53281</v>
      </c>
      <c r="Q1282" s="18">
        <v>3.53281</v>
      </c>
      <c r="R1282" s="18">
        <v>7.720599</v>
      </c>
      <c r="S1282" s="18">
        <v>7.845197</v>
      </c>
      <c r="T1282" s="18">
        <v>3.53281</v>
      </c>
      <c r="U1282" s="18">
        <v>3.53281</v>
      </c>
      <c r="V1282" s="18">
        <v>3.53281</v>
      </c>
      <c r="W1282" s="18">
        <v>7.720599</v>
      </c>
      <c r="X1282" s="18">
        <v>7.845197</v>
      </c>
      <c r="Y1282" s="18">
        <v>6.366202</v>
      </c>
      <c r="Z1282" s="18">
        <v>4.059067</v>
      </c>
      <c r="AA1282" s="18">
        <v>6.523528</v>
      </c>
      <c r="AB1282" s="18">
        <v>6.746654</v>
      </c>
      <c r="AC1282" s="18">
        <v>5.860164</v>
      </c>
      <c r="AD1282" s="18">
        <v>2.247318</v>
      </c>
      <c r="AE1282" s="18">
        <v>3.53281</v>
      </c>
      <c r="AF1282" s="18">
        <v>6.572115</v>
      </c>
      <c r="AG1282" s="18">
        <v>6.366202</v>
      </c>
      <c r="AH1282" s="18">
        <v>1.84238</v>
      </c>
      <c r="AI1282" s="18">
        <v>3.88987</v>
      </c>
      <c r="AJ1282" s="18">
        <v>6.004494</v>
      </c>
      <c r="AK1282" s="18">
        <v>2.750256</v>
      </c>
      <c r="AL1282" s="19" t="s">
        <v>58</v>
      </c>
      <c r="AM1282" s="19"/>
      <c r="AN1282" s="19"/>
      <c r="AO1282" s="19"/>
      <c r="AP1282" s="19"/>
      <c r="AQ1282" s="19"/>
    </row>
    <row r="1283" hidden="1">
      <c r="A1283" s="22" t="s">
        <v>669</v>
      </c>
      <c r="B1283" s="22" t="s">
        <v>716</v>
      </c>
      <c r="C1283" s="22" t="s">
        <v>662</v>
      </c>
      <c r="D1283" s="22" t="s">
        <v>710</v>
      </c>
      <c r="E1283" s="22" t="s">
        <v>62</v>
      </c>
      <c r="F1283" s="18">
        <v>1.0</v>
      </c>
      <c r="G1283" s="18">
        <v>1.0</v>
      </c>
      <c r="H1283" s="18">
        <v>81.0</v>
      </c>
      <c r="I1283" s="18">
        <v>81.0</v>
      </c>
      <c r="J1283" s="18">
        <v>0.0</v>
      </c>
      <c r="K1283" s="18">
        <v>0.0</v>
      </c>
      <c r="L1283" s="18">
        <v>0.0</v>
      </c>
      <c r="M1283" s="18">
        <v>0.0</v>
      </c>
      <c r="N1283" s="18">
        <v>0.0</v>
      </c>
      <c r="O1283" s="18">
        <v>0.0</v>
      </c>
      <c r="P1283" s="18">
        <v>0.0</v>
      </c>
      <c r="Q1283" s="18">
        <v>0.0</v>
      </c>
      <c r="R1283" s="18">
        <v>0.0</v>
      </c>
      <c r="S1283" s="18">
        <v>0.0</v>
      </c>
      <c r="T1283" s="18">
        <v>0.0</v>
      </c>
      <c r="U1283" s="18">
        <v>0.0</v>
      </c>
      <c r="V1283" s="18">
        <v>0.0</v>
      </c>
      <c r="W1283" s="18">
        <v>0.0</v>
      </c>
      <c r="X1283" s="18">
        <v>0.0</v>
      </c>
      <c r="Y1283" s="18">
        <v>0.0</v>
      </c>
      <c r="Z1283" s="18">
        <v>4.059067</v>
      </c>
      <c r="AA1283" s="18">
        <v>6.523528</v>
      </c>
      <c r="AB1283" s="18">
        <v>6.746654</v>
      </c>
      <c r="AC1283" s="18">
        <v>5.860164</v>
      </c>
      <c r="AD1283" s="18">
        <v>0.0</v>
      </c>
      <c r="AE1283" s="18">
        <v>0.0</v>
      </c>
      <c r="AF1283" s="18">
        <v>0.0</v>
      </c>
      <c r="AG1283" s="18">
        <v>0.0</v>
      </c>
      <c r="AH1283" s="18">
        <v>1.84238</v>
      </c>
      <c r="AI1283" s="18">
        <v>3.88987</v>
      </c>
      <c r="AJ1283" s="18">
        <v>6.004494</v>
      </c>
      <c r="AK1283" s="18">
        <v>2.750256</v>
      </c>
      <c r="AL1283" s="19" t="s">
        <v>58</v>
      </c>
      <c r="AM1283" s="19"/>
      <c r="AN1283" s="19"/>
      <c r="AO1283" s="19"/>
      <c r="AP1283" s="19"/>
      <c r="AQ1283" s="19"/>
    </row>
    <row r="1284" hidden="1">
      <c r="A1284" s="22" t="s">
        <v>1039</v>
      </c>
      <c r="B1284" s="22" t="s">
        <v>1070</v>
      </c>
      <c r="C1284" s="22" t="s">
        <v>1035</v>
      </c>
      <c r="D1284" s="22" t="s">
        <v>1071</v>
      </c>
      <c r="E1284" s="17">
        <v>46310.0</v>
      </c>
      <c r="F1284" s="18">
        <v>1.0</v>
      </c>
      <c r="G1284" s="18">
        <v>0.0</v>
      </c>
      <c r="H1284" s="18">
        <v>466.0</v>
      </c>
      <c r="I1284" s="18">
        <v>0.0</v>
      </c>
      <c r="J1284" s="18">
        <v>5.006088</v>
      </c>
      <c r="K1284" s="18">
        <v>4.74004</v>
      </c>
      <c r="L1284" s="18">
        <v>4.753896</v>
      </c>
      <c r="M1284" s="18">
        <v>4.74004</v>
      </c>
      <c r="N1284" s="18">
        <v>1.0</v>
      </c>
      <c r="O1284" s="18">
        <v>4.74004</v>
      </c>
      <c r="P1284" s="18">
        <v>4.74004</v>
      </c>
      <c r="Q1284" s="18">
        <v>4.74004</v>
      </c>
      <c r="R1284" s="18">
        <v>4.74004</v>
      </c>
      <c r="S1284" s="18">
        <v>4.74004</v>
      </c>
      <c r="T1284" s="18">
        <v>4.74004</v>
      </c>
      <c r="U1284" s="18">
        <v>4.74004</v>
      </c>
      <c r="V1284" s="18">
        <v>4.74004</v>
      </c>
      <c r="W1284" s="18">
        <v>4.74004</v>
      </c>
      <c r="X1284" s="18">
        <v>4.74004</v>
      </c>
      <c r="Y1284" s="18">
        <v>4.74004</v>
      </c>
      <c r="Z1284" s="18">
        <v>0.306489</v>
      </c>
      <c r="AA1284" s="18">
        <v>0.750111</v>
      </c>
      <c r="AB1284" s="18">
        <v>1.692041</v>
      </c>
      <c r="AC1284" s="18">
        <v>4.74004</v>
      </c>
      <c r="AD1284" s="18">
        <v>4.74004</v>
      </c>
      <c r="AE1284" s="18">
        <v>4.74004</v>
      </c>
      <c r="AF1284" s="18">
        <v>10.0828</v>
      </c>
      <c r="AG1284" s="18">
        <v>4.74004</v>
      </c>
      <c r="AH1284" s="18">
        <v>0.505845</v>
      </c>
      <c r="AI1284" s="18">
        <v>1.213843</v>
      </c>
      <c r="AJ1284" s="18">
        <v>2.057336</v>
      </c>
      <c r="AK1284" s="18">
        <v>1.071261</v>
      </c>
      <c r="AL1284" s="19" t="s">
        <v>58</v>
      </c>
      <c r="AM1284" s="19"/>
      <c r="AN1284" s="19"/>
      <c r="AO1284" s="19"/>
      <c r="AP1284" s="19"/>
      <c r="AQ1284" s="19"/>
    </row>
    <row r="1285" hidden="1">
      <c r="A1285" s="22" t="s">
        <v>1042</v>
      </c>
      <c r="B1285" s="22" t="s">
        <v>1072</v>
      </c>
      <c r="C1285" s="22" t="s">
        <v>1035</v>
      </c>
      <c r="D1285" s="22" t="s">
        <v>1071</v>
      </c>
      <c r="E1285" s="22" t="s">
        <v>72</v>
      </c>
      <c r="F1285" s="18">
        <v>5.0</v>
      </c>
      <c r="G1285" s="18">
        <v>0.0</v>
      </c>
      <c r="H1285" s="18">
        <v>2144.0</v>
      </c>
      <c r="I1285" s="18">
        <v>0.0</v>
      </c>
      <c r="J1285" s="18">
        <v>38.17169</v>
      </c>
      <c r="K1285" s="18">
        <v>38.79434</v>
      </c>
      <c r="L1285" s="18">
        <v>39.33955</v>
      </c>
      <c r="M1285" s="18">
        <v>17.39969</v>
      </c>
      <c r="N1285" s="18">
        <v>0.448511</v>
      </c>
      <c r="O1285" s="18">
        <v>0.0</v>
      </c>
      <c r="P1285" s="18">
        <v>0.0</v>
      </c>
      <c r="Q1285" s="18">
        <v>4.59212</v>
      </c>
      <c r="R1285" s="18">
        <v>16.80253</v>
      </c>
      <c r="S1285" s="18">
        <v>16.80253</v>
      </c>
      <c r="T1285" s="18">
        <v>4.59212</v>
      </c>
      <c r="U1285" s="18">
        <v>4.59212</v>
      </c>
      <c r="V1285" s="18">
        <v>4.59212</v>
      </c>
      <c r="W1285" s="18">
        <v>16.80253</v>
      </c>
      <c r="X1285" s="18">
        <v>17.39969</v>
      </c>
      <c r="Y1285" s="18">
        <v>9.698584</v>
      </c>
      <c r="Z1285" s="18">
        <v>0.306489</v>
      </c>
      <c r="AA1285" s="18">
        <v>0.750111</v>
      </c>
      <c r="AB1285" s="18">
        <v>1.692041</v>
      </c>
      <c r="AC1285" s="18">
        <v>4.74004</v>
      </c>
      <c r="AD1285" s="18">
        <v>5.346138</v>
      </c>
      <c r="AE1285" s="18">
        <v>9.86455</v>
      </c>
      <c r="AF1285" s="18">
        <v>7.946612</v>
      </c>
      <c r="AG1285" s="18">
        <v>5.346138</v>
      </c>
      <c r="AH1285" s="18">
        <v>0.505845</v>
      </c>
      <c r="AI1285" s="18">
        <v>1.213843</v>
      </c>
      <c r="AJ1285" s="18">
        <v>2.057336</v>
      </c>
      <c r="AK1285" s="18">
        <v>1.071261</v>
      </c>
      <c r="AL1285" s="19" t="s">
        <v>58</v>
      </c>
      <c r="AM1285" s="19"/>
      <c r="AN1285" s="19"/>
      <c r="AO1285" s="19"/>
      <c r="AP1285" s="19"/>
      <c r="AQ1285" s="19"/>
    </row>
    <row r="1286" hidden="1">
      <c r="A1286" s="22" t="s">
        <v>1044</v>
      </c>
      <c r="B1286" s="22" t="s">
        <v>1073</v>
      </c>
      <c r="C1286" s="22" t="s">
        <v>1035</v>
      </c>
      <c r="D1286" s="22" t="s">
        <v>1071</v>
      </c>
      <c r="E1286" s="22" t="s">
        <v>75</v>
      </c>
      <c r="F1286" s="18">
        <v>3.0</v>
      </c>
      <c r="G1286" s="18">
        <v>0.0</v>
      </c>
      <c r="H1286" s="18">
        <v>3286.0</v>
      </c>
      <c r="I1286" s="18">
        <v>0.0</v>
      </c>
      <c r="J1286" s="18">
        <v>45.9626</v>
      </c>
      <c r="K1286" s="18">
        <v>45.33772</v>
      </c>
      <c r="L1286" s="18">
        <v>43.89615</v>
      </c>
      <c r="M1286" s="18">
        <v>38.03707</v>
      </c>
      <c r="N1286" s="18">
        <v>0.838972</v>
      </c>
      <c r="O1286" s="18">
        <v>3.143169</v>
      </c>
      <c r="P1286" s="18">
        <v>3.143169</v>
      </c>
      <c r="Q1286" s="18">
        <v>3.143169</v>
      </c>
      <c r="R1286" s="18">
        <v>4.157488</v>
      </c>
      <c r="S1286" s="18">
        <v>38.03707</v>
      </c>
      <c r="T1286" s="18">
        <v>3.143169</v>
      </c>
      <c r="U1286" s="18">
        <v>3.143169</v>
      </c>
      <c r="V1286" s="18">
        <v>3.143169</v>
      </c>
      <c r="W1286" s="18">
        <v>4.157488</v>
      </c>
      <c r="X1286" s="18">
        <v>38.03707</v>
      </c>
      <c r="Y1286" s="18">
        <v>15.11257</v>
      </c>
      <c r="Z1286" s="18">
        <v>0.306489</v>
      </c>
      <c r="AA1286" s="18">
        <v>0.750111</v>
      </c>
      <c r="AB1286" s="18">
        <v>1.692041</v>
      </c>
      <c r="AC1286" s="18">
        <v>4.74004</v>
      </c>
      <c r="AD1286" s="18">
        <v>1.632011</v>
      </c>
      <c r="AE1286" s="18">
        <v>2.067834</v>
      </c>
      <c r="AF1286" s="18">
        <v>3.67977</v>
      </c>
      <c r="AG1286" s="18">
        <v>2.082105</v>
      </c>
      <c r="AH1286" s="18">
        <v>0.505845</v>
      </c>
      <c r="AI1286" s="18">
        <v>1.213843</v>
      </c>
      <c r="AJ1286" s="18">
        <v>2.057336</v>
      </c>
      <c r="AK1286" s="18">
        <v>1.071261</v>
      </c>
      <c r="AL1286" s="19" t="s">
        <v>58</v>
      </c>
      <c r="AM1286" s="19"/>
      <c r="AN1286" s="19"/>
      <c r="AO1286" s="19"/>
      <c r="AP1286" s="19"/>
      <c r="AQ1286" s="19"/>
    </row>
    <row r="1287" hidden="1">
      <c r="A1287" s="22" t="s">
        <v>1033</v>
      </c>
      <c r="B1287" s="22" t="s">
        <v>1074</v>
      </c>
      <c r="C1287" s="22" t="s">
        <v>1035</v>
      </c>
      <c r="D1287" s="22" t="s">
        <v>1071</v>
      </c>
      <c r="E1287" s="22" t="s">
        <v>60</v>
      </c>
      <c r="F1287" s="18">
        <v>74.0</v>
      </c>
      <c r="G1287" s="18">
        <v>6.0</v>
      </c>
      <c r="H1287" s="18">
        <v>12906.0</v>
      </c>
      <c r="I1287" s="18">
        <v>177.0</v>
      </c>
      <c r="J1287" s="18">
        <v>56.75</v>
      </c>
      <c r="K1287" s="18">
        <v>54.95142</v>
      </c>
      <c r="L1287" s="18">
        <v>52.9522</v>
      </c>
      <c r="M1287" s="18">
        <v>34.11878</v>
      </c>
      <c r="N1287" s="18">
        <v>0.62089</v>
      </c>
      <c r="O1287" s="18">
        <v>0.0</v>
      </c>
      <c r="P1287" s="18">
        <v>0.166667</v>
      </c>
      <c r="Q1287" s="18">
        <v>0.266786</v>
      </c>
      <c r="R1287" s="18">
        <v>0.512525</v>
      </c>
      <c r="S1287" s="18">
        <v>1.135186</v>
      </c>
      <c r="T1287" s="18">
        <v>0.166667</v>
      </c>
      <c r="U1287" s="18">
        <v>0.272727</v>
      </c>
      <c r="V1287" s="18">
        <v>0.342661</v>
      </c>
      <c r="W1287" s="18">
        <v>0.603217</v>
      </c>
      <c r="X1287" s="18">
        <v>1.226259</v>
      </c>
      <c r="Y1287" s="18">
        <v>1.017619</v>
      </c>
      <c r="Z1287" s="18">
        <v>0.306489</v>
      </c>
      <c r="AA1287" s="18">
        <v>0.750111</v>
      </c>
      <c r="AB1287" s="18">
        <v>1.692041</v>
      </c>
      <c r="AC1287" s="18">
        <v>4.74004</v>
      </c>
      <c r="AD1287" s="18">
        <v>0.637037</v>
      </c>
      <c r="AE1287" s="18">
        <v>0.710256</v>
      </c>
      <c r="AF1287" s="18">
        <v>1.319861</v>
      </c>
      <c r="AG1287" s="18">
        <v>0.798229</v>
      </c>
      <c r="AH1287" s="18">
        <v>0.505845</v>
      </c>
      <c r="AI1287" s="18">
        <v>1.213843</v>
      </c>
      <c r="AJ1287" s="18">
        <v>2.057336</v>
      </c>
      <c r="AK1287" s="18">
        <v>1.071261</v>
      </c>
      <c r="AL1287" s="19" t="s">
        <v>58</v>
      </c>
      <c r="AM1287" s="19"/>
      <c r="AN1287" s="19"/>
      <c r="AO1287" s="19"/>
      <c r="AP1287" s="19"/>
      <c r="AQ1287" s="19"/>
    </row>
    <row r="1288" hidden="1">
      <c r="A1288" s="22" t="s">
        <v>1758</v>
      </c>
      <c r="B1288" s="22" t="s">
        <v>1074</v>
      </c>
      <c r="C1288" s="22" t="s">
        <v>1756</v>
      </c>
      <c r="D1288" s="22" t="s">
        <v>1071</v>
      </c>
      <c r="E1288" s="22" t="s">
        <v>60</v>
      </c>
      <c r="F1288" s="18">
        <v>1.0</v>
      </c>
      <c r="G1288" s="18">
        <v>0.0</v>
      </c>
      <c r="H1288" s="18">
        <v>4.0</v>
      </c>
      <c r="I1288" s="18">
        <v>0.0</v>
      </c>
      <c r="J1288" s="18">
        <v>0.0</v>
      </c>
      <c r="K1288" s="18">
        <v>0.0</v>
      </c>
      <c r="L1288" s="18">
        <v>0.0</v>
      </c>
      <c r="M1288" s="18">
        <v>0.0</v>
      </c>
      <c r="N1288" s="18">
        <v>0.0</v>
      </c>
      <c r="O1288" s="18">
        <v>0.0</v>
      </c>
      <c r="P1288" s="18">
        <v>0.0</v>
      </c>
      <c r="Q1288" s="18">
        <v>0.0</v>
      </c>
      <c r="R1288" s="18">
        <v>0.0</v>
      </c>
      <c r="S1288" s="18">
        <v>0.0</v>
      </c>
      <c r="T1288" s="18">
        <v>0.0</v>
      </c>
      <c r="U1288" s="18">
        <v>0.0</v>
      </c>
      <c r="V1288" s="18">
        <v>0.0</v>
      </c>
      <c r="W1288" s="18">
        <v>0.0</v>
      </c>
      <c r="X1288" s="18">
        <v>0.0</v>
      </c>
      <c r="Y1288" s="18">
        <v>0.0</v>
      </c>
      <c r="Z1288" s="18">
        <v>0.306489</v>
      </c>
      <c r="AA1288" s="18">
        <v>0.750111</v>
      </c>
      <c r="AB1288" s="18">
        <v>1.692041</v>
      </c>
      <c r="AC1288" s="18">
        <v>4.74004</v>
      </c>
      <c r="AD1288" s="18">
        <v>0.067816</v>
      </c>
      <c r="AE1288" s="18">
        <v>0.068966</v>
      </c>
      <c r="AF1288" s="18">
        <v>0.131792</v>
      </c>
      <c r="AG1288" s="18">
        <v>0.0</v>
      </c>
      <c r="AH1288" s="18">
        <v>0.0</v>
      </c>
      <c r="AI1288" s="18">
        <v>0.068966</v>
      </c>
      <c r="AJ1288" s="18">
        <v>0.073648</v>
      </c>
      <c r="AK1288" s="18">
        <v>0.0</v>
      </c>
      <c r="AL1288" s="19" t="s">
        <v>58</v>
      </c>
      <c r="AM1288" s="19"/>
      <c r="AN1288" s="19"/>
      <c r="AO1288" s="19"/>
      <c r="AP1288" s="19"/>
      <c r="AQ1288" s="19"/>
    </row>
    <row r="1289" hidden="1">
      <c r="A1289" s="22" t="s">
        <v>1037</v>
      </c>
      <c r="B1289" s="22" t="s">
        <v>1075</v>
      </c>
      <c r="C1289" s="22" t="s">
        <v>1035</v>
      </c>
      <c r="D1289" s="22" t="s">
        <v>1071</v>
      </c>
      <c r="E1289" s="22" t="s">
        <v>62</v>
      </c>
      <c r="F1289" s="18">
        <v>4.0</v>
      </c>
      <c r="G1289" s="18">
        <v>4.0</v>
      </c>
      <c r="H1289" s="18">
        <v>245.0</v>
      </c>
      <c r="I1289" s="18">
        <v>245.0</v>
      </c>
      <c r="J1289" s="18">
        <v>0.0</v>
      </c>
      <c r="K1289" s="18">
        <v>0.0</v>
      </c>
      <c r="L1289" s="18">
        <v>0.0</v>
      </c>
      <c r="M1289" s="18">
        <v>0.0</v>
      </c>
      <c r="N1289" s="18">
        <v>0.0</v>
      </c>
      <c r="O1289" s="18">
        <v>0.0</v>
      </c>
      <c r="P1289" s="18">
        <v>0.0</v>
      </c>
      <c r="Q1289" s="18">
        <v>0.0</v>
      </c>
      <c r="R1289" s="18">
        <v>0.0</v>
      </c>
      <c r="S1289" s="18">
        <v>0.0</v>
      </c>
      <c r="T1289" s="18">
        <v>0.0</v>
      </c>
      <c r="U1289" s="18">
        <v>0.0</v>
      </c>
      <c r="V1289" s="18">
        <v>0.0</v>
      </c>
      <c r="W1289" s="18">
        <v>0.0</v>
      </c>
      <c r="X1289" s="18">
        <v>0.0</v>
      </c>
      <c r="Y1289" s="18">
        <v>0.0</v>
      </c>
      <c r="Z1289" s="18">
        <v>0.306489</v>
      </c>
      <c r="AA1289" s="18">
        <v>0.750111</v>
      </c>
      <c r="AB1289" s="18">
        <v>1.692041</v>
      </c>
      <c r="AC1289" s="18">
        <v>4.74004</v>
      </c>
      <c r="AD1289" s="18">
        <v>0.0</v>
      </c>
      <c r="AE1289" s="18">
        <v>0.0</v>
      </c>
      <c r="AF1289" s="18">
        <v>0.0</v>
      </c>
      <c r="AG1289" s="18">
        <v>0.0</v>
      </c>
      <c r="AH1289" s="18">
        <v>0.505845</v>
      </c>
      <c r="AI1289" s="18">
        <v>1.213843</v>
      </c>
      <c r="AJ1289" s="18">
        <v>2.057336</v>
      </c>
      <c r="AK1289" s="18">
        <v>1.071261</v>
      </c>
      <c r="AL1289" s="19" t="s">
        <v>58</v>
      </c>
      <c r="AM1289" s="19"/>
      <c r="AN1289" s="19"/>
      <c r="AO1289" s="19"/>
      <c r="AP1289" s="19"/>
      <c r="AQ1289" s="19"/>
    </row>
    <row r="1290" hidden="1">
      <c r="A1290" s="22" t="s">
        <v>1537</v>
      </c>
      <c r="B1290" s="22" t="s">
        <v>1541</v>
      </c>
      <c r="C1290" s="22" t="s">
        <v>1539</v>
      </c>
      <c r="D1290" s="22" t="s">
        <v>1542</v>
      </c>
      <c r="E1290" s="22" t="s">
        <v>62</v>
      </c>
      <c r="F1290" s="18">
        <v>0.0</v>
      </c>
      <c r="G1290" s="18">
        <v>0.0</v>
      </c>
      <c r="H1290" s="18">
        <v>0.0</v>
      </c>
      <c r="I1290" s="18">
        <v>0.0</v>
      </c>
      <c r="J1290" s="18">
        <v>0.0</v>
      </c>
      <c r="K1290" s="18">
        <v>0.0</v>
      </c>
      <c r="L1290" s="18">
        <v>0.0</v>
      </c>
      <c r="M1290" s="18">
        <v>0.0</v>
      </c>
      <c r="N1290" s="18">
        <v>0.0</v>
      </c>
      <c r="O1290" s="18">
        <v>0.0</v>
      </c>
      <c r="P1290" s="18">
        <v>0.0</v>
      </c>
      <c r="Q1290" s="18">
        <v>0.0</v>
      </c>
      <c r="R1290" s="18">
        <v>0.0</v>
      </c>
      <c r="S1290" s="18">
        <v>0.0</v>
      </c>
      <c r="T1290" s="18">
        <v>0.0</v>
      </c>
      <c r="U1290" s="18">
        <v>0.0</v>
      </c>
      <c r="V1290" s="18">
        <v>0.0</v>
      </c>
      <c r="W1290" s="18">
        <v>0.0</v>
      </c>
      <c r="X1290" s="18">
        <v>0.0</v>
      </c>
      <c r="Y1290" s="18">
        <v>0.0</v>
      </c>
      <c r="Z1290" s="18">
        <v>0.0</v>
      </c>
      <c r="AA1290" s="18">
        <v>0.0</v>
      </c>
      <c r="AB1290" s="18">
        <v>0.0</v>
      </c>
      <c r="AC1290" s="18">
        <v>0.0</v>
      </c>
      <c r="AD1290" s="18">
        <v>0.0</v>
      </c>
      <c r="AE1290" s="18">
        <v>0.0</v>
      </c>
      <c r="AF1290" s="18">
        <v>0.0</v>
      </c>
      <c r="AG1290" s="18">
        <v>0.0</v>
      </c>
      <c r="AH1290" s="18">
        <v>0.0</v>
      </c>
      <c r="AI1290" s="18">
        <v>0.0</v>
      </c>
      <c r="AJ1290" s="18">
        <v>0.0</v>
      </c>
      <c r="AK1290" s="18">
        <v>0.0</v>
      </c>
      <c r="AL1290" s="19" t="s">
        <v>58</v>
      </c>
      <c r="AM1290" s="19"/>
      <c r="AN1290" s="19"/>
      <c r="AO1290" s="19"/>
      <c r="AP1290" s="19"/>
      <c r="AQ1290" s="19"/>
    </row>
    <row r="1291" hidden="1">
      <c r="A1291" s="22" t="s">
        <v>1817</v>
      </c>
      <c r="B1291" s="22" t="s">
        <v>1872</v>
      </c>
      <c r="C1291" s="22" t="s">
        <v>1812</v>
      </c>
      <c r="D1291" s="22" t="s">
        <v>1873</v>
      </c>
      <c r="E1291" s="22" t="s">
        <v>88</v>
      </c>
      <c r="F1291" s="18">
        <v>12.0</v>
      </c>
      <c r="G1291" s="18">
        <v>0.0</v>
      </c>
      <c r="H1291" s="18">
        <v>25401.0</v>
      </c>
      <c r="I1291" s="18">
        <v>0.0</v>
      </c>
      <c r="J1291" s="18">
        <v>228.7061</v>
      </c>
      <c r="K1291" s="18">
        <v>234.6141</v>
      </c>
      <c r="L1291" s="18">
        <v>216.903</v>
      </c>
      <c r="M1291" s="18">
        <v>112.1328</v>
      </c>
      <c r="N1291" s="18">
        <v>0.477946</v>
      </c>
      <c r="O1291" s="18">
        <v>0.0</v>
      </c>
      <c r="P1291" s="18">
        <v>14.16419</v>
      </c>
      <c r="Q1291" s="18">
        <v>16.22479</v>
      </c>
      <c r="R1291" s="18">
        <v>30.47494</v>
      </c>
      <c r="S1291" s="18">
        <v>40.19555</v>
      </c>
      <c r="T1291" s="18">
        <v>14.16419</v>
      </c>
      <c r="U1291" s="18">
        <v>16.22479</v>
      </c>
      <c r="V1291" s="18">
        <v>21.42184</v>
      </c>
      <c r="W1291" s="18">
        <v>30.47494</v>
      </c>
      <c r="X1291" s="18">
        <v>40.19555</v>
      </c>
      <c r="Y1291" s="18">
        <v>29.32677</v>
      </c>
      <c r="Z1291" s="18">
        <v>1.868473</v>
      </c>
      <c r="AA1291" s="18">
        <v>8.379133</v>
      </c>
      <c r="AB1291" s="18">
        <v>12.71316</v>
      </c>
      <c r="AC1291" s="18">
        <v>5.575942</v>
      </c>
      <c r="AD1291" s="18">
        <v>22.41753</v>
      </c>
      <c r="AE1291" s="18">
        <v>28.32267</v>
      </c>
      <c r="AF1291" s="18">
        <v>37.69872</v>
      </c>
      <c r="AG1291" s="18">
        <v>29.32677</v>
      </c>
      <c r="AH1291" s="18">
        <v>1.047933</v>
      </c>
      <c r="AI1291" s="18">
        <v>8.263598</v>
      </c>
      <c r="AJ1291" s="18">
        <v>9.7295</v>
      </c>
      <c r="AK1291" s="18">
        <v>6.074441</v>
      </c>
      <c r="AL1291" s="19" t="s">
        <v>58</v>
      </c>
      <c r="AM1291" s="19"/>
      <c r="AN1291" s="19"/>
      <c r="AO1291" s="19"/>
      <c r="AP1291" s="19"/>
      <c r="AQ1291" s="19"/>
    </row>
    <row r="1292" hidden="1">
      <c r="A1292" s="22" t="s">
        <v>1820</v>
      </c>
      <c r="B1292" s="22" t="s">
        <v>1874</v>
      </c>
      <c r="C1292" s="22" t="s">
        <v>1812</v>
      </c>
      <c r="D1292" s="22" t="s">
        <v>1873</v>
      </c>
      <c r="E1292" s="17">
        <v>46310.0</v>
      </c>
      <c r="F1292" s="18">
        <v>13.0</v>
      </c>
      <c r="G1292" s="18">
        <v>0.0</v>
      </c>
      <c r="H1292" s="18">
        <v>4429.0</v>
      </c>
      <c r="I1292" s="18">
        <v>0.0</v>
      </c>
      <c r="J1292" s="18">
        <v>30.02248</v>
      </c>
      <c r="K1292" s="18">
        <v>38.24841</v>
      </c>
      <c r="L1292" s="18">
        <v>32.37459</v>
      </c>
      <c r="M1292" s="18">
        <v>22.68911</v>
      </c>
      <c r="N1292" s="18">
        <v>0.593204</v>
      </c>
      <c r="O1292" s="18">
        <v>0.0</v>
      </c>
      <c r="P1292" s="18">
        <v>0.0</v>
      </c>
      <c r="Q1292" s="18">
        <v>0.0</v>
      </c>
      <c r="R1292" s="18">
        <v>8.379133</v>
      </c>
      <c r="S1292" s="18">
        <v>9.996139</v>
      </c>
      <c r="T1292" s="18">
        <v>7.180168</v>
      </c>
      <c r="U1292" s="18">
        <v>7.180168</v>
      </c>
      <c r="V1292" s="18">
        <v>8.379133</v>
      </c>
      <c r="W1292" s="18">
        <v>9.996139</v>
      </c>
      <c r="X1292" s="18">
        <v>9.996139</v>
      </c>
      <c r="Y1292" s="18">
        <v>6.374736</v>
      </c>
      <c r="Z1292" s="18">
        <v>1.868473</v>
      </c>
      <c r="AA1292" s="18">
        <v>8.379133</v>
      </c>
      <c r="AB1292" s="18">
        <v>12.71316</v>
      </c>
      <c r="AC1292" s="18">
        <v>5.575942</v>
      </c>
      <c r="AD1292" s="18">
        <v>7.330146</v>
      </c>
      <c r="AE1292" s="18">
        <v>9.305569</v>
      </c>
      <c r="AF1292" s="18">
        <v>12.1656</v>
      </c>
      <c r="AG1292" s="18">
        <v>10.93846</v>
      </c>
      <c r="AH1292" s="18">
        <v>1.047933</v>
      </c>
      <c r="AI1292" s="18">
        <v>8.263598</v>
      </c>
      <c r="AJ1292" s="18">
        <v>9.7295</v>
      </c>
      <c r="AK1292" s="18">
        <v>6.074441</v>
      </c>
      <c r="AL1292" s="19" t="s">
        <v>58</v>
      </c>
      <c r="AM1292" s="19"/>
      <c r="AN1292" s="19"/>
      <c r="AO1292" s="19"/>
      <c r="AP1292" s="19"/>
      <c r="AQ1292" s="19"/>
    </row>
    <row r="1293" hidden="1">
      <c r="A1293" s="22" t="s">
        <v>1811</v>
      </c>
      <c r="B1293" s="22" t="s">
        <v>1875</v>
      </c>
      <c r="C1293" s="22" t="s">
        <v>1812</v>
      </c>
      <c r="D1293" s="22" t="s">
        <v>1873</v>
      </c>
      <c r="E1293" s="22" t="s">
        <v>72</v>
      </c>
      <c r="F1293" s="18">
        <v>13.0</v>
      </c>
      <c r="G1293" s="18">
        <v>0.0</v>
      </c>
      <c r="H1293" s="18">
        <v>3717.0</v>
      </c>
      <c r="I1293" s="18">
        <v>0.0</v>
      </c>
      <c r="J1293" s="18">
        <v>15.48036</v>
      </c>
      <c r="K1293" s="18">
        <v>21.33019</v>
      </c>
      <c r="L1293" s="18">
        <v>16.37424</v>
      </c>
      <c r="M1293" s="18">
        <v>10.01184</v>
      </c>
      <c r="N1293" s="18">
        <v>0.469374</v>
      </c>
      <c r="O1293" s="18">
        <v>0.666667</v>
      </c>
      <c r="P1293" s="18">
        <v>1.868473</v>
      </c>
      <c r="Q1293" s="18">
        <v>1.868473</v>
      </c>
      <c r="R1293" s="18">
        <v>3.260433</v>
      </c>
      <c r="S1293" s="18">
        <v>5.52277</v>
      </c>
      <c r="T1293" s="18">
        <v>0.666667</v>
      </c>
      <c r="U1293" s="18">
        <v>1.868473</v>
      </c>
      <c r="V1293" s="18">
        <v>1.868473</v>
      </c>
      <c r="W1293" s="18">
        <v>3.260433</v>
      </c>
      <c r="X1293" s="18">
        <v>5.52277</v>
      </c>
      <c r="Y1293" s="18">
        <v>4.266037</v>
      </c>
      <c r="Z1293" s="18">
        <v>1.868473</v>
      </c>
      <c r="AA1293" s="18">
        <v>8.379133</v>
      </c>
      <c r="AB1293" s="18">
        <v>12.71316</v>
      </c>
      <c r="AC1293" s="18">
        <v>5.575942</v>
      </c>
      <c r="AD1293" s="18">
        <v>4.348247</v>
      </c>
      <c r="AE1293" s="18">
        <v>5.198656</v>
      </c>
      <c r="AF1293" s="18">
        <v>7.050433</v>
      </c>
      <c r="AG1293" s="18">
        <v>4.266037</v>
      </c>
      <c r="AH1293" s="18">
        <v>1.047933</v>
      </c>
      <c r="AI1293" s="18">
        <v>8.263598</v>
      </c>
      <c r="AJ1293" s="18">
        <v>9.7295</v>
      </c>
      <c r="AK1293" s="18">
        <v>6.074441</v>
      </c>
      <c r="AL1293" s="19" t="s">
        <v>58</v>
      </c>
      <c r="AM1293" s="19"/>
      <c r="AN1293" s="19"/>
      <c r="AO1293" s="19"/>
      <c r="AP1293" s="19"/>
      <c r="AQ1293" s="19"/>
    </row>
    <row r="1294" hidden="1">
      <c r="A1294" s="22" t="s">
        <v>1823</v>
      </c>
      <c r="B1294" s="22" t="s">
        <v>1876</v>
      </c>
      <c r="C1294" s="22" t="s">
        <v>1812</v>
      </c>
      <c r="D1294" s="22" t="s">
        <v>1873</v>
      </c>
      <c r="E1294" s="22" t="s">
        <v>75</v>
      </c>
      <c r="F1294" s="18">
        <v>12.0</v>
      </c>
      <c r="G1294" s="18">
        <v>0.0</v>
      </c>
      <c r="H1294" s="18">
        <v>7508.0</v>
      </c>
      <c r="I1294" s="18">
        <v>0.0</v>
      </c>
      <c r="J1294" s="18">
        <v>46.13383</v>
      </c>
      <c r="K1294" s="18">
        <v>50.18347</v>
      </c>
      <c r="L1294" s="18">
        <v>50.88468</v>
      </c>
      <c r="M1294" s="18">
        <v>34.10973</v>
      </c>
      <c r="N1294" s="18">
        <v>0.6797</v>
      </c>
      <c r="O1294" s="18">
        <v>0.0</v>
      </c>
      <c r="P1294" s="18">
        <v>0.833333</v>
      </c>
      <c r="Q1294" s="18">
        <v>0.845026</v>
      </c>
      <c r="R1294" s="18">
        <v>2.731002</v>
      </c>
      <c r="S1294" s="18">
        <v>5.566713</v>
      </c>
      <c r="T1294" s="18">
        <v>0.833333</v>
      </c>
      <c r="U1294" s="18">
        <v>0.845026</v>
      </c>
      <c r="V1294" s="18">
        <v>2.196077</v>
      </c>
      <c r="W1294" s="18">
        <v>3.901592</v>
      </c>
      <c r="X1294" s="18">
        <v>5.566713</v>
      </c>
      <c r="Y1294" s="18">
        <v>5.575942</v>
      </c>
      <c r="Z1294" s="18">
        <v>1.868473</v>
      </c>
      <c r="AA1294" s="18">
        <v>8.379133</v>
      </c>
      <c r="AB1294" s="18">
        <v>12.71316</v>
      </c>
      <c r="AC1294" s="18">
        <v>5.575942</v>
      </c>
      <c r="AD1294" s="18">
        <v>3.033684</v>
      </c>
      <c r="AE1294" s="18">
        <v>5.135431</v>
      </c>
      <c r="AF1294" s="18">
        <v>5.473924</v>
      </c>
      <c r="AG1294" s="18">
        <v>5.275243</v>
      </c>
      <c r="AH1294" s="18">
        <v>1.047933</v>
      </c>
      <c r="AI1294" s="18">
        <v>8.263598</v>
      </c>
      <c r="AJ1294" s="18">
        <v>9.7295</v>
      </c>
      <c r="AK1294" s="18">
        <v>6.074441</v>
      </c>
      <c r="AL1294" s="19" t="s">
        <v>58</v>
      </c>
      <c r="AM1294" s="19"/>
      <c r="AN1294" s="19"/>
      <c r="AO1294" s="19"/>
      <c r="AP1294" s="19"/>
      <c r="AQ1294" s="19"/>
    </row>
    <row r="1295" hidden="1">
      <c r="A1295" s="22" t="s">
        <v>1813</v>
      </c>
      <c r="B1295" s="22" t="s">
        <v>1877</v>
      </c>
      <c r="C1295" s="22" t="s">
        <v>1812</v>
      </c>
      <c r="D1295" s="22" t="s">
        <v>1873</v>
      </c>
      <c r="E1295" s="22" t="s">
        <v>60</v>
      </c>
      <c r="F1295" s="18">
        <v>11.0</v>
      </c>
      <c r="G1295" s="18">
        <v>0.0</v>
      </c>
      <c r="H1295" s="18">
        <v>2503.0</v>
      </c>
      <c r="I1295" s="18">
        <v>0.0</v>
      </c>
      <c r="J1295" s="18">
        <v>6.651099</v>
      </c>
      <c r="K1295" s="18">
        <v>6.373497</v>
      </c>
      <c r="L1295" s="18">
        <v>6.182633</v>
      </c>
      <c r="M1295" s="18">
        <v>2.919592</v>
      </c>
      <c r="N1295" s="18">
        <v>0.458083</v>
      </c>
      <c r="O1295" s="18">
        <v>0.1</v>
      </c>
      <c r="P1295" s="18">
        <v>0.466667</v>
      </c>
      <c r="Q1295" s="18">
        <v>0.466667</v>
      </c>
      <c r="R1295" s="18">
        <v>1.370635</v>
      </c>
      <c r="S1295" s="18">
        <v>1.516603</v>
      </c>
      <c r="T1295" s="18">
        <v>0.1</v>
      </c>
      <c r="U1295" s="18">
        <v>0.466667</v>
      </c>
      <c r="V1295" s="18">
        <v>0.466667</v>
      </c>
      <c r="W1295" s="18">
        <v>1.370635</v>
      </c>
      <c r="X1295" s="18">
        <v>1.516603</v>
      </c>
      <c r="Y1295" s="18">
        <v>1.274699</v>
      </c>
      <c r="Z1295" s="18">
        <v>1.868473</v>
      </c>
      <c r="AA1295" s="18">
        <v>8.379133</v>
      </c>
      <c r="AB1295" s="18">
        <v>12.71316</v>
      </c>
      <c r="AC1295" s="18">
        <v>5.575942</v>
      </c>
      <c r="AD1295" s="18">
        <v>1.363137</v>
      </c>
      <c r="AE1295" s="18">
        <v>2.771641</v>
      </c>
      <c r="AF1295" s="18">
        <v>3.601276</v>
      </c>
      <c r="AG1295" s="18">
        <v>2.685376</v>
      </c>
      <c r="AH1295" s="18">
        <v>1.047933</v>
      </c>
      <c r="AI1295" s="18">
        <v>8.263598</v>
      </c>
      <c r="AJ1295" s="18">
        <v>9.7295</v>
      </c>
      <c r="AK1295" s="18">
        <v>6.074441</v>
      </c>
      <c r="AL1295" s="19" t="s">
        <v>58</v>
      </c>
      <c r="AM1295" s="19"/>
      <c r="AN1295" s="19"/>
      <c r="AO1295" s="19"/>
      <c r="AP1295" s="19"/>
      <c r="AQ1295" s="19"/>
    </row>
    <row r="1296" hidden="1">
      <c r="A1296" s="22" t="s">
        <v>1814</v>
      </c>
      <c r="B1296" s="22" t="s">
        <v>1878</v>
      </c>
      <c r="C1296" s="22" t="s">
        <v>1812</v>
      </c>
      <c r="D1296" s="22" t="s">
        <v>1873</v>
      </c>
      <c r="E1296" s="20">
        <v>46300.0</v>
      </c>
      <c r="F1296" s="18">
        <v>8.0</v>
      </c>
      <c r="G1296" s="18">
        <v>0.0</v>
      </c>
      <c r="H1296" s="18">
        <v>7089.0</v>
      </c>
      <c r="I1296" s="18">
        <v>0.0</v>
      </c>
      <c r="J1296" s="18">
        <v>367.8819</v>
      </c>
      <c r="K1296" s="18">
        <v>348.4743</v>
      </c>
      <c r="L1296" s="18">
        <v>318.4094</v>
      </c>
      <c r="M1296" s="18">
        <v>227.964</v>
      </c>
      <c r="N1296" s="18">
        <v>0.654177</v>
      </c>
      <c r="O1296" s="18">
        <v>0.0</v>
      </c>
      <c r="P1296" s="18">
        <v>0.0</v>
      </c>
      <c r="Q1296" s="18">
        <v>0.0</v>
      </c>
      <c r="R1296" s="18">
        <v>11.16661</v>
      </c>
      <c r="S1296" s="18">
        <v>68.33179</v>
      </c>
      <c r="T1296" s="18">
        <v>6.982901</v>
      </c>
      <c r="U1296" s="18">
        <v>11.16661</v>
      </c>
      <c r="V1296" s="18">
        <v>11.16661</v>
      </c>
      <c r="W1296" s="18">
        <v>68.33179</v>
      </c>
      <c r="X1296" s="18">
        <v>84.73372</v>
      </c>
      <c r="Y1296" s="18">
        <v>38.71936</v>
      </c>
      <c r="Z1296" s="18">
        <v>1.868473</v>
      </c>
      <c r="AA1296" s="18">
        <v>8.379133</v>
      </c>
      <c r="AB1296" s="18">
        <v>12.71316</v>
      </c>
      <c r="AC1296" s="18">
        <v>5.575942</v>
      </c>
      <c r="AD1296" s="18">
        <v>8.699537</v>
      </c>
      <c r="AE1296" s="18">
        <v>11.20822</v>
      </c>
      <c r="AF1296" s="18">
        <v>16.37755</v>
      </c>
      <c r="AG1296" s="18">
        <v>10.58774</v>
      </c>
      <c r="AH1296" s="18">
        <v>1.047933</v>
      </c>
      <c r="AI1296" s="18">
        <v>8.263598</v>
      </c>
      <c r="AJ1296" s="18">
        <v>9.7295</v>
      </c>
      <c r="AK1296" s="18">
        <v>6.074441</v>
      </c>
      <c r="AL1296" s="19" t="s">
        <v>58</v>
      </c>
      <c r="AM1296" s="19"/>
      <c r="AN1296" s="19"/>
      <c r="AO1296" s="19"/>
      <c r="AP1296" s="19"/>
      <c r="AQ1296" s="19"/>
    </row>
    <row r="1297" hidden="1">
      <c r="A1297" s="22" t="s">
        <v>1816</v>
      </c>
      <c r="B1297" s="22" t="s">
        <v>1879</v>
      </c>
      <c r="C1297" s="22" t="s">
        <v>1812</v>
      </c>
      <c r="D1297" s="22" t="s">
        <v>1873</v>
      </c>
      <c r="E1297" s="22" t="s">
        <v>62</v>
      </c>
      <c r="F1297" s="18">
        <v>9.0</v>
      </c>
      <c r="G1297" s="18">
        <v>9.0</v>
      </c>
      <c r="H1297" s="18">
        <v>1719.0</v>
      </c>
      <c r="I1297" s="18">
        <v>1719.0</v>
      </c>
      <c r="J1297" s="18">
        <v>0.0</v>
      </c>
      <c r="K1297" s="18">
        <v>0.0</v>
      </c>
      <c r="L1297" s="18">
        <v>0.0</v>
      </c>
      <c r="M1297" s="18">
        <v>0.0</v>
      </c>
      <c r="N1297" s="18">
        <v>0.0</v>
      </c>
      <c r="O1297" s="18">
        <v>0.0</v>
      </c>
      <c r="P1297" s="18">
        <v>0.0</v>
      </c>
      <c r="Q1297" s="18">
        <v>0.0</v>
      </c>
      <c r="R1297" s="18">
        <v>0.0</v>
      </c>
      <c r="S1297" s="18">
        <v>0.0</v>
      </c>
      <c r="T1297" s="18">
        <v>0.0</v>
      </c>
      <c r="U1297" s="18">
        <v>0.0</v>
      </c>
      <c r="V1297" s="18">
        <v>0.0</v>
      </c>
      <c r="W1297" s="18">
        <v>0.0</v>
      </c>
      <c r="X1297" s="18">
        <v>0.0</v>
      </c>
      <c r="Y1297" s="18">
        <v>0.0</v>
      </c>
      <c r="Z1297" s="18">
        <v>1.868473</v>
      </c>
      <c r="AA1297" s="18">
        <v>8.379133</v>
      </c>
      <c r="AB1297" s="18">
        <v>12.71316</v>
      </c>
      <c r="AC1297" s="18">
        <v>5.575942</v>
      </c>
      <c r="AD1297" s="18">
        <v>0.0</v>
      </c>
      <c r="AE1297" s="18">
        <v>0.0</v>
      </c>
      <c r="AF1297" s="18">
        <v>0.0</v>
      </c>
      <c r="AG1297" s="18">
        <v>0.0</v>
      </c>
      <c r="AH1297" s="18">
        <v>1.047933</v>
      </c>
      <c r="AI1297" s="18">
        <v>8.263598</v>
      </c>
      <c r="AJ1297" s="18">
        <v>9.7295</v>
      </c>
      <c r="AK1297" s="18">
        <v>6.074441</v>
      </c>
      <c r="AL1297" s="19" t="s">
        <v>58</v>
      </c>
      <c r="AM1297" s="19"/>
      <c r="AN1297" s="19"/>
      <c r="AO1297" s="19"/>
      <c r="AP1297" s="19"/>
      <c r="AQ1297" s="19"/>
    </row>
    <row r="1298" hidden="1">
      <c r="A1298" s="22" t="s">
        <v>2013</v>
      </c>
      <c r="B1298" s="22" t="s">
        <v>2132</v>
      </c>
      <c r="C1298" s="22" t="s">
        <v>2009</v>
      </c>
      <c r="D1298" s="22" t="s">
        <v>2020</v>
      </c>
      <c r="E1298" s="22" t="s">
        <v>60</v>
      </c>
      <c r="F1298" s="18">
        <v>3.0</v>
      </c>
      <c r="G1298" s="18">
        <v>3.0</v>
      </c>
      <c r="H1298" s="18">
        <v>8.0</v>
      </c>
      <c r="I1298" s="18">
        <v>8.0</v>
      </c>
      <c r="J1298" s="18">
        <v>0.0</v>
      </c>
      <c r="K1298" s="18">
        <v>0.0</v>
      </c>
      <c r="L1298" s="18">
        <v>0.0</v>
      </c>
      <c r="M1298" s="18">
        <v>0.0</v>
      </c>
      <c r="N1298" s="18">
        <v>0.0</v>
      </c>
      <c r="O1298" s="18">
        <v>0.0</v>
      </c>
      <c r="P1298" s="18">
        <v>0.0</v>
      </c>
      <c r="Q1298" s="18">
        <v>0.0</v>
      </c>
      <c r="R1298" s="18">
        <v>0.0</v>
      </c>
      <c r="S1298" s="18">
        <v>0.0</v>
      </c>
      <c r="T1298" s="18">
        <v>0.0</v>
      </c>
      <c r="U1298" s="18">
        <v>0.0</v>
      </c>
      <c r="V1298" s="18">
        <v>0.0</v>
      </c>
      <c r="W1298" s="18">
        <v>0.0</v>
      </c>
      <c r="X1298" s="18">
        <v>0.0</v>
      </c>
      <c r="Y1298" s="18">
        <v>0.0</v>
      </c>
      <c r="Z1298" s="18">
        <v>0.0</v>
      </c>
      <c r="AA1298" s="18">
        <v>0.0</v>
      </c>
      <c r="AB1298" s="18">
        <v>0.0</v>
      </c>
      <c r="AC1298" s="18">
        <v>0.0</v>
      </c>
      <c r="AD1298" s="18">
        <v>0.0</v>
      </c>
      <c r="AE1298" s="18">
        <v>0.0</v>
      </c>
      <c r="AF1298" s="18">
        <v>0.0</v>
      </c>
      <c r="AG1298" s="18">
        <v>0.0</v>
      </c>
      <c r="AH1298" s="18">
        <v>0.0</v>
      </c>
      <c r="AI1298" s="18">
        <v>0.0</v>
      </c>
      <c r="AJ1298" s="18">
        <v>0.0</v>
      </c>
      <c r="AK1298" s="18">
        <v>0.0</v>
      </c>
      <c r="AL1298" s="19" t="s">
        <v>58</v>
      </c>
      <c r="AM1298" s="19"/>
      <c r="AN1298" s="19"/>
      <c r="AO1298" s="19"/>
      <c r="AP1298" s="19"/>
      <c r="AQ1298" s="19"/>
    </row>
    <row r="1299" hidden="1">
      <c r="A1299" s="22" t="s">
        <v>2007</v>
      </c>
      <c r="B1299" s="22" t="s">
        <v>2019</v>
      </c>
      <c r="C1299" s="22" t="s">
        <v>2009</v>
      </c>
      <c r="D1299" s="22" t="s">
        <v>2020</v>
      </c>
      <c r="E1299" s="22" t="s">
        <v>62</v>
      </c>
      <c r="F1299" s="18">
        <v>13.0</v>
      </c>
      <c r="G1299" s="18">
        <v>13.0</v>
      </c>
      <c r="H1299" s="18">
        <v>31.0</v>
      </c>
      <c r="I1299" s="18">
        <v>31.0</v>
      </c>
      <c r="J1299" s="18">
        <v>0.0</v>
      </c>
      <c r="K1299" s="18">
        <v>0.0</v>
      </c>
      <c r="L1299" s="18">
        <v>0.0</v>
      </c>
      <c r="M1299" s="18">
        <v>0.0</v>
      </c>
      <c r="N1299" s="18">
        <v>0.0</v>
      </c>
      <c r="O1299" s="18">
        <v>0.0</v>
      </c>
      <c r="P1299" s="18">
        <v>0.0</v>
      </c>
      <c r="Q1299" s="18">
        <v>0.0</v>
      </c>
      <c r="R1299" s="18">
        <v>0.0</v>
      </c>
      <c r="S1299" s="18">
        <v>0.0</v>
      </c>
      <c r="T1299" s="18">
        <v>0.0</v>
      </c>
      <c r="U1299" s="18">
        <v>0.0</v>
      </c>
      <c r="V1299" s="18">
        <v>0.0</v>
      </c>
      <c r="W1299" s="18">
        <v>0.0</v>
      </c>
      <c r="X1299" s="18">
        <v>0.0</v>
      </c>
      <c r="Y1299" s="18">
        <v>0.0</v>
      </c>
      <c r="Z1299" s="18">
        <v>0.0</v>
      </c>
      <c r="AA1299" s="18">
        <v>0.0</v>
      </c>
      <c r="AB1299" s="18">
        <v>0.0</v>
      </c>
      <c r="AC1299" s="18">
        <v>0.0</v>
      </c>
      <c r="AD1299" s="18">
        <v>0.0</v>
      </c>
      <c r="AE1299" s="18">
        <v>0.0</v>
      </c>
      <c r="AF1299" s="18">
        <v>0.0</v>
      </c>
      <c r="AG1299" s="18">
        <v>0.0</v>
      </c>
      <c r="AH1299" s="18">
        <v>0.0</v>
      </c>
      <c r="AI1299" s="18">
        <v>0.0</v>
      </c>
      <c r="AJ1299" s="18">
        <v>0.0</v>
      </c>
      <c r="AK1299" s="18">
        <v>0.0</v>
      </c>
      <c r="AL1299" s="19" t="s">
        <v>58</v>
      </c>
      <c r="AM1299" s="19"/>
      <c r="AN1299" s="19"/>
      <c r="AO1299" s="19"/>
      <c r="AP1299" s="19"/>
      <c r="AQ1299" s="19"/>
    </row>
    <row r="1300" hidden="1">
      <c r="A1300" s="22" t="s">
        <v>814</v>
      </c>
      <c r="B1300" s="22" t="s">
        <v>815</v>
      </c>
      <c r="C1300" s="22" t="s">
        <v>798</v>
      </c>
      <c r="D1300" s="22" t="s">
        <v>816</v>
      </c>
      <c r="E1300" s="22" t="s">
        <v>88</v>
      </c>
      <c r="F1300" s="18">
        <v>1.0</v>
      </c>
      <c r="G1300" s="18">
        <v>0.0</v>
      </c>
      <c r="H1300" s="18">
        <v>5886.0</v>
      </c>
      <c r="I1300" s="18">
        <v>0.0</v>
      </c>
      <c r="J1300" s="18">
        <v>0.0</v>
      </c>
      <c r="K1300" s="18">
        <v>0.0</v>
      </c>
      <c r="L1300" s="18">
        <v>0.0</v>
      </c>
      <c r="M1300" s="18">
        <v>0.0</v>
      </c>
      <c r="N1300" s="18">
        <v>0.0</v>
      </c>
      <c r="O1300" s="18">
        <v>0.0</v>
      </c>
      <c r="P1300" s="18">
        <v>0.0</v>
      </c>
      <c r="Q1300" s="18">
        <v>0.0</v>
      </c>
      <c r="R1300" s="18">
        <v>0.0</v>
      </c>
      <c r="S1300" s="18">
        <v>0.0</v>
      </c>
      <c r="T1300" s="18">
        <v>0.0</v>
      </c>
      <c r="U1300" s="18">
        <v>0.0</v>
      </c>
      <c r="V1300" s="18">
        <v>0.0</v>
      </c>
      <c r="W1300" s="18">
        <v>0.0</v>
      </c>
      <c r="X1300" s="18">
        <v>0.0</v>
      </c>
      <c r="Y1300" s="18">
        <v>0.0</v>
      </c>
      <c r="Z1300" s="18">
        <v>0.0</v>
      </c>
      <c r="AA1300" s="18">
        <v>312.9754</v>
      </c>
      <c r="AB1300" s="18">
        <v>51.6958</v>
      </c>
      <c r="AC1300" s="18">
        <v>36.26742</v>
      </c>
      <c r="AD1300" s="18">
        <v>0.0</v>
      </c>
      <c r="AE1300" s="18">
        <v>0.0</v>
      </c>
      <c r="AF1300" s="18">
        <v>0.0</v>
      </c>
      <c r="AG1300" s="18">
        <v>0.0</v>
      </c>
      <c r="AH1300" s="18">
        <v>0.0</v>
      </c>
      <c r="AI1300" s="18">
        <v>185.1632</v>
      </c>
      <c r="AJ1300" s="18">
        <v>53.43424</v>
      </c>
      <c r="AK1300" s="18">
        <v>0.0</v>
      </c>
      <c r="AL1300" s="19" t="s">
        <v>58</v>
      </c>
      <c r="AM1300" s="19"/>
      <c r="AN1300" s="19"/>
      <c r="AO1300" s="19"/>
      <c r="AP1300" s="19"/>
      <c r="AQ1300" s="19"/>
    </row>
    <row r="1301" hidden="1">
      <c r="A1301" s="22" t="s">
        <v>796</v>
      </c>
      <c r="B1301" s="22" t="s">
        <v>817</v>
      </c>
      <c r="C1301" s="22" t="s">
        <v>798</v>
      </c>
      <c r="D1301" s="22" t="s">
        <v>816</v>
      </c>
      <c r="E1301" s="17">
        <v>46310.0</v>
      </c>
      <c r="F1301" s="18">
        <v>3.0</v>
      </c>
      <c r="G1301" s="18">
        <v>0.0</v>
      </c>
      <c r="H1301" s="18">
        <v>24947.0</v>
      </c>
      <c r="I1301" s="18">
        <v>0.0</v>
      </c>
      <c r="J1301" s="18">
        <v>880.8091</v>
      </c>
      <c r="K1301" s="18">
        <v>760.7897</v>
      </c>
      <c r="L1301" s="18">
        <v>675.1312</v>
      </c>
      <c r="M1301" s="18">
        <v>447.8142</v>
      </c>
      <c r="N1301" s="18">
        <v>0.588618</v>
      </c>
      <c r="O1301" s="18">
        <v>0.0</v>
      </c>
      <c r="P1301" s="18">
        <v>0.0</v>
      </c>
      <c r="Q1301" s="18">
        <v>0.0</v>
      </c>
      <c r="R1301" s="18">
        <v>312.9754</v>
      </c>
      <c r="S1301" s="18">
        <v>447.8142</v>
      </c>
      <c r="T1301" s="18">
        <v>312.9754</v>
      </c>
      <c r="U1301" s="18">
        <v>312.9754</v>
      </c>
      <c r="V1301" s="18">
        <v>312.9754</v>
      </c>
      <c r="W1301" s="18">
        <v>447.8142</v>
      </c>
      <c r="X1301" s="18">
        <v>447.8142</v>
      </c>
      <c r="Y1301" s="18">
        <v>253.5966</v>
      </c>
      <c r="Z1301" s="18">
        <v>0.0</v>
      </c>
      <c r="AA1301" s="18">
        <v>312.9754</v>
      </c>
      <c r="AB1301" s="18">
        <v>51.6958</v>
      </c>
      <c r="AC1301" s="18">
        <v>36.26742</v>
      </c>
      <c r="AD1301" s="18">
        <v>312.9754</v>
      </c>
      <c r="AE1301" s="18">
        <v>447.8142</v>
      </c>
      <c r="AF1301" s="18">
        <v>253.5966</v>
      </c>
      <c r="AG1301" s="18">
        <v>253.5966</v>
      </c>
      <c r="AH1301" s="18">
        <v>0.0</v>
      </c>
      <c r="AI1301" s="18">
        <v>185.1632</v>
      </c>
      <c r="AJ1301" s="18">
        <v>53.43424</v>
      </c>
      <c r="AK1301" s="18">
        <v>0.0</v>
      </c>
      <c r="AL1301" s="19" t="s">
        <v>58</v>
      </c>
      <c r="AM1301" s="19"/>
      <c r="AN1301" s="19"/>
      <c r="AO1301" s="19"/>
      <c r="AP1301" s="19"/>
      <c r="AQ1301" s="19"/>
    </row>
    <row r="1302" hidden="1">
      <c r="A1302" s="22" t="s">
        <v>802</v>
      </c>
      <c r="B1302" s="22" t="s">
        <v>819</v>
      </c>
      <c r="C1302" s="22" t="s">
        <v>798</v>
      </c>
      <c r="D1302" s="22" t="s">
        <v>816</v>
      </c>
      <c r="E1302" s="22" t="s">
        <v>75</v>
      </c>
      <c r="F1302" s="18">
        <v>1.0</v>
      </c>
      <c r="G1302" s="18">
        <v>0.0</v>
      </c>
      <c r="H1302" s="18">
        <v>6111.0</v>
      </c>
      <c r="I1302" s="18">
        <v>0.0</v>
      </c>
      <c r="J1302" s="18">
        <v>0.0</v>
      </c>
      <c r="K1302" s="18">
        <v>0.0</v>
      </c>
      <c r="L1302" s="18">
        <v>0.0</v>
      </c>
      <c r="M1302" s="18">
        <v>0.0</v>
      </c>
      <c r="N1302" s="18">
        <v>0.0</v>
      </c>
      <c r="O1302" s="18">
        <v>0.0</v>
      </c>
      <c r="P1302" s="18">
        <v>0.0</v>
      </c>
      <c r="Q1302" s="18">
        <v>0.0</v>
      </c>
      <c r="R1302" s="18">
        <v>0.0</v>
      </c>
      <c r="S1302" s="18">
        <v>0.0</v>
      </c>
      <c r="T1302" s="18">
        <v>0.0</v>
      </c>
      <c r="U1302" s="18">
        <v>0.0</v>
      </c>
      <c r="V1302" s="18">
        <v>0.0</v>
      </c>
      <c r="W1302" s="18">
        <v>0.0</v>
      </c>
      <c r="X1302" s="18">
        <v>0.0</v>
      </c>
      <c r="Y1302" s="18">
        <v>0.0</v>
      </c>
      <c r="Z1302" s="18">
        <v>0.0</v>
      </c>
      <c r="AA1302" s="18">
        <v>312.9754</v>
      </c>
      <c r="AB1302" s="18">
        <v>51.6958</v>
      </c>
      <c r="AC1302" s="18">
        <v>36.26742</v>
      </c>
      <c r="AD1302" s="18">
        <v>0.0</v>
      </c>
      <c r="AE1302" s="18">
        <v>0.0</v>
      </c>
      <c r="AF1302" s="18">
        <v>0.0</v>
      </c>
      <c r="AG1302" s="18">
        <v>0.0</v>
      </c>
      <c r="AH1302" s="18">
        <v>0.0</v>
      </c>
      <c r="AI1302" s="18">
        <v>185.1632</v>
      </c>
      <c r="AJ1302" s="18">
        <v>53.43424</v>
      </c>
      <c r="AK1302" s="18">
        <v>0.0</v>
      </c>
      <c r="AL1302" s="19" t="s">
        <v>58</v>
      </c>
      <c r="AM1302" s="19"/>
      <c r="AN1302" s="19"/>
      <c r="AO1302" s="19"/>
      <c r="AP1302" s="19"/>
      <c r="AQ1302" s="19"/>
    </row>
    <row r="1303" hidden="1">
      <c r="A1303" s="22" t="s">
        <v>804</v>
      </c>
      <c r="B1303" s="22" t="s">
        <v>820</v>
      </c>
      <c r="C1303" s="22" t="s">
        <v>798</v>
      </c>
      <c r="D1303" s="22" t="s">
        <v>816</v>
      </c>
      <c r="E1303" s="22" t="s">
        <v>60</v>
      </c>
      <c r="F1303" s="18">
        <v>2.0</v>
      </c>
      <c r="G1303" s="18">
        <v>0.0</v>
      </c>
      <c r="H1303" s="18">
        <v>1761.0</v>
      </c>
      <c r="I1303" s="18">
        <v>0.0</v>
      </c>
      <c r="J1303" s="18">
        <v>39.38415</v>
      </c>
      <c r="K1303" s="18">
        <v>36.26742</v>
      </c>
      <c r="L1303" s="18">
        <v>28.75311</v>
      </c>
      <c r="M1303" s="18">
        <v>36.26742</v>
      </c>
      <c r="N1303" s="18">
        <v>1.0</v>
      </c>
      <c r="O1303" s="18">
        <v>36.26742</v>
      </c>
      <c r="P1303" s="18">
        <v>36.26742</v>
      </c>
      <c r="Q1303" s="18">
        <v>36.26742</v>
      </c>
      <c r="R1303" s="18">
        <v>36.26742</v>
      </c>
      <c r="S1303" s="18">
        <v>36.26742</v>
      </c>
      <c r="T1303" s="18">
        <v>36.26742</v>
      </c>
      <c r="U1303" s="18">
        <v>36.26742</v>
      </c>
      <c r="V1303" s="18">
        <v>36.26742</v>
      </c>
      <c r="W1303" s="18">
        <v>36.26742</v>
      </c>
      <c r="X1303" s="18">
        <v>36.26742</v>
      </c>
      <c r="Y1303" s="18">
        <v>36.26742</v>
      </c>
      <c r="Z1303" s="18">
        <v>0.0</v>
      </c>
      <c r="AA1303" s="18">
        <v>312.9754</v>
      </c>
      <c r="AB1303" s="18">
        <v>51.6958</v>
      </c>
      <c r="AC1303" s="18">
        <v>36.26742</v>
      </c>
      <c r="AD1303" s="18">
        <v>52.82285</v>
      </c>
      <c r="AE1303" s="18">
        <v>52.82285</v>
      </c>
      <c r="AF1303" s="18">
        <v>44.54513</v>
      </c>
      <c r="AG1303" s="18">
        <v>36.26742</v>
      </c>
      <c r="AH1303" s="18">
        <v>0.0</v>
      </c>
      <c r="AI1303" s="18">
        <v>185.1632</v>
      </c>
      <c r="AJ1303" s="18">
        <v>53.43424</v>
      </c>
      <c r="AK1303" s="18">
        <v>0.0</v>
      </c>
      <c r="AL1303" s="19" t="s">
        <v>58</v>
      </c>
      <c r="AM1303" s="19"/>
      <c r="AN1303" s="19"/>
      <c r="AO1303" s="19"/>
      <c r="AP1303" s="19"/>
      <c r="AQ1303" s="19"/>
    </row>
    <row r="1304" hidden="1">
      <c r="A1304" s="22" t="s">
        <v>806</v>
      </c>
      <c r="B1304" s="22" t="s">
        <v>821</v>
      </c>
      <c r="C1304" s="22" t="s">
        <v>798</v>
      </c>
      <c r="D1304" s="22" t="s">
        <v>816</v>
      </c>
      <c r="E1304" s="20">
        <v>46300.0</v>
      </c>
      <c r="F1304" s="18">
        <v>1.0</v>
      </c>
      <c r="G1304" s="18">
        <v>0.0</v>
      </c>
      <c r="H1304" s="18">
        <v>18828.0</v>
      </c>
      <c r="I1304" s="18">
        <v>0.0</v>
      </c>
      <c r="J1304" s="18">
        <v>231.1997</v>
      </c>
      <c r="K1304" s="18">
        <v>185.1632</v>
      </c>
      <c r="L1304" s="18">
        <v>173.0029</v>
      </c>
      <c r="M1304" s="18">
        <v>185.1632</v>
      </c>
      <c r="N1304" s="18">
        <v>1.0</v>
      </c>
      <c r="O1304" s="18">
        <v>185.1632</v>
      </c>
      <c r="P1304" s="18">
        <v>185.1632</v>
      </c>
      <c r="Q1304" s="18">
        <v>185.1632</v>
      </c>
      <c r="R1304" s="18">
        <v>185.1632</v>
      </c>
      <c r="S1304" s="18">
        <v>185.1632</v>
      </c>
      <c r="T1304" s="18">
        <v>185.1632</v>
      </c>
      <c r="U1304" s="18">
        <v>185.1632</v>
      </c>
      <c r="V1304" s="18">
        <v>185.1632</v>
      </c>
      <c r="W1304" s="18">
        <v>185.1632</v>
      </c>
      <c r="X1304" s="18">
        <v>185.1632</v>
      </c>
      <c r="Y1304" s="18">
        <v>185.1632</v>
      </c>
      <c r="Z1304" s="18">
        <v>0.0</v>
      </c>
      <c r="AA1304" s="18">
        <v>312.9754</v>
      </c>
      <c r="AB1304" s="18">
        <v>51.6958</v>
      </c>
      <c r="AC1304" s="18">
        <v>36.26742</v>
      </c>
      <c r="AD1304" s="18">
        <v>185.1632</v>
      </c>
      <c r="AE1304" s="18">
        <v>185.1632</v>
      </c>
      <c r="AF1304" s="18">
        <v>146.5009</v>
      </c>
      <c r="AG1304" s="18">
        <v>185.1632</v>
      </c>
      <c r="AH1304" s="18">
        <v>0.0</v>
      </c>
      <c r="AI1304" s="18">
        <v>185.1632</v>
      </c>
      <c r="AJ1304" s="18">
        <v>53.43424</v>
      </c>
      <c r="AK1304" s="18">
        <v>0.0</v>
      </c>
      <c r="AL1304" s="19" t="s">
        <v>58</v>
      </c>
      <c r="AM1304" s="19"/>
      <c r="AN1304" s="19"/>
      <c r="AO1304" s="19"/>
      <c r="AP1304" s="19"/>
      <c r="AQ1304" s="19"/>
    </row>
    <row r="1305" hidden="1">
      <c r="A1305" s="22" t="s">
        <v>808</v>
      </c>
      <c r="B1305" s="22" t="s">
        <v>822</v>
      </c>
      <c r="C1305" s="22" t="s">
        <v>798</v>
      </c>
      <c r="D1305" s="22" t="s">
        <v>816</v>
      </c>
      <c r="E1305" s="22" t="s">
        <v>62</v>
      </c>
      <c r="F1305" s="18">
        <v>0.0</v>
      </c>
      <c r="G1305" s="18">
        <v>0.0</v>
      </c>
      <c r="H1305" s="18">
        <v>0.0</v>
      </c>
      <c r="I1305" s="18">
        <v>0.0</v>
      </c>
      <c r="J1305" s="18">
        <v>0.0</v>
      </c>
      <c r="K1305" s="18">
        <v>0.0</v>
      </c>
      <c r="L1305" s="18">
        <v>0.0</v>
      </c>
      <c r="M1305" s="18">
        <v>0.0</v>
      </c>
      <c r="N1305" s="18">
        <v>0.0</v>
      </c>
      <c r="O1305" s="18">
        <v>0.0</v>
      </c>
      <c r="P1305" s="18">
        <v>0.0</v>
      </c>
      <c r="Q1305" s="18">
        <v>0.0</v>
      </c>
      <c r="R1305" s="18">
        <v>0.0</v>
      </c>
      <c r="S1305" s="18">
        <v>0.0</v>
      </c>
      <c r="T1305" s="18">
        <v>0.0</v>
      </c>
      <c r="U1305" s="18">
        <v>0.0</v>
      </c>
      <c r="V1305" s="18">
        <v>0.0</v>
      </c>
      <c r="W1305" s="18">
        <v>0.0</v>
      </c>
      <c r="X1305" s="18">
        <v>0.0</v>
      </c>
      <c r="Y1305" s="18">
        <v>0.0</v>
      </c>
      <c r="Z1305" s="18">
        <v>0.0</v>
      </c>
      <c r="AA1305" s="18">
        <v>312.9754</v>
      </c>
      <c r="AB1305" s="18">
        <v>51.6958</v>
      </c>
      <c r="AC1305" s="18">
        <v>36.26742</v>
      </c>
      <c r="AD1305" s="18">
        <v>0.0</v>
      </c>
      <c r="AE1305" s="18">
        <v>0.0</v>
      </c>
      <c r="AF1305" s="18">
        <v>0.0</v>
      </c>
      <c r="AG1305" s="18">
        <v>0.0</v>
      </c>
      <c r="AH1305" s="18">
        <v>0.0</v>
      </c>
      <c r="AI1305" s="18">
        <v>185.1632</v>
      </c>
      <c r="AJ1305" s="18">
        <v>53.43424</v>
      </c>
      <c r="AK1305" s="18">
        <v>0.0</v>
      </c>
      <c r="AL1305" s="19" t="s">
        <v>58</v>
      </c>
      <c r="AM1305" s="19"/>
      <c r="AN1305" s="19"/>
      <c r="AO1305" s="19"/>
      <c r="AP1305" s="19"/>
      <c r="AQ1305" s="19"/>
    </row>
    <row r="1306" hidden="1">
      <c r="A1306" s="22" t="s">
        <v>89</v>
      </c>
      <c r="B1306" s="22" t="s">
        <v>123</v>
      </c>
      <c r="C1306" s="22" t="s">
        <v>84</v>
      </c>
      <c r="D1306" s="22" t="s">
        <v>122</v>
      </c>
      <c r="E1306" s="17">
        <v>46310.0</v>
      </c>
      <c r="F1306" s="18">
        <v>5.0</v>
      </c>
      <c r="G1306" s="18">
        <v>0.0</v>
      </c>
      <c r="H1306" s="18">
        <v>2059.0</v>
      </c>
      <c r="I1306" s="18">
        <v>0.0</v>
      </c>
      <c r="J1306" s="18">
        <v>74.11196</v>
      </c>
      <c r="K1306" s="18">
        <v>61.87842</v>
      </c>
      <c r="L1306" s="18">
        <v>57.57035</v>
      </c>
      <c r="M1306" s="18">
        <v>38.91166</v>
      </c>
      <c r="N1306" s="18">
        <v>0.628841</v>
      </c>
      <c r="O1306" s="18">
        <v>3.662734</v>
      </c>
      <c r="P1306" s="18">
        <v>3.662734</v>
      </c>
      <c r="Q1306" s="18">
        <v>5.476062</v>
      </c>
      <c r="R1306" s="18">
        <v>13.82796</v>
      </c>
      <c r="S1306" s="18">
        <v>13.82796</v>
      </c>
      <c r="T1306" s="18">
        <v>3.662734</v>
      </c>
      <c r="U1306" s="18">
        <v>3.662734</v>
      </c>
      <c r="V1306" s="18">
        <v>5.476062</v>
      </c>
      <c r="W1306" s="18">
        <v>13.82796</v>
      </c>
      <c r="X1306" s="18">
        <v>13.82796</v>
      </c>
      <c r="Y1306" s="18">
        <v>15.4696</v>
      </c>
      <c r="Z1306" s="18">
        <v>3.846266</v>
      </c>
      <c r="AA1306" s="18">
        <v>5.719038</v>
      </c>
      <c r="AB1306" s="18">
        <v>8.959356</v>
      </c>
      <c r="AC1306" s="18">
        <v>0.0</v>
      </c>
      <c r="AD1306" s="18">
        <v>7.627767</v>
      </c>
      <c r="AE1306" s="18">
        <v>7.627767</v>
      </c>
      <c r="AF1306" s="18">
        <v>9.097527</v>
      </c>
      <c r="AG1306" s="18">
        <v>6.363411</v>
      </c>
      <c r="AH1306" s="18">
        <v>1.676256</v>
      </c>
      <c r="AI1306" s="18">
        <v>2.685552</v>
      </c>
      <c r="AJ1306" s="18">
        <v>3.945268</v>
      </c>
      <c r="AK1306" s="18">
        <v>1.527828</v>
      </c>
      <c r="AL1306" s="19" t="s">
        <v>58</v>
      </c>
      <c r="AM1306" s="19"/>
      <c r="AN1306" s="19"/>
      <c r="AO1306" s="19"/>
      <c r="AP1306" s="19"/>
      <c r="AQ1306" s="19"/>
    </row>
    <row r="1307" hidden="1">
      <c r="A1307" s="22" t="s">
        <v>1907</v>
      </c>
      <c r="B1307" s="22" t="s">
        <v>123</v>
      </c>
      <c r="C1307" s="22" t="s">
        <v>1905</v>
      </c>
      <c r="D1307" s="22" t="s">
        <v>122</v>
      </c>
      <c r="E1307" s="17">
        <v>46310.0</v>
      </c>
      <c r="F1307" s="18">
        <v>2.0</v>
      </c>
      <c r="G1307" s="18">
        <v>0.0</v>
      </c>
      <c r="H1307" s="18">
        <v>1026.0</v>
      </c>
      <c r="I1307" s="18">
        <v>0.0</v>
      </c>
      <c r="J1307" s="18">
        <v>0.0</v>
      </c>
      <c r="K1307" s="18">
        <v>0.0</v>
      </c>
      <c r="L1307" s="18">
        <v>0.0</v>
      </c>
      <c r="M1307" s="18">
        <v>0.0</v>
      </c>
      <c r="N1307" s="18">
        <v>0.0</v>
      </c>
      <c r="O1307" s="18">
        <v>0.0</v>
      </c>
      <c r="P1307" s="18">
        <v>0.0</v>
      </c>
      <c r="Q1307" s="18">
        <v>0.0</v>
      </c>
      <c r="R1307" s="18">
        <v>0.0</v>
      </c>
      <c r="S1307" s="18">
        <v>0.0</v>
      </c>
      <c r="T1307" s="18">
        <v>0.0</v>
      </c>
      <c r="U1307" s="18">
        <v>0.0</v>
      </c>
      <c r="V1307" s="18">
        <v>0.0</v>
      </c>
      <c r="W1307" s="18">
        <v>0.0</v>
      </c>
      <c r="X1307" s="18">
        <v>0.0</v>
      </c>
      <c r="Y1307" s="18">
        <v>0.0</v>
      </c>
      <c r="Z1307" s="18">
        <v>3.846266</v>
      </c>
      <c r="AA1307" s="18">
        <v>5.719038</v>
      </c>
      <c r="AB1307" s="18">
        <v>8.959356</v>
      </c>
      <c r="AC1307" s="18">
        <v>0.0</v>
      </c>
      <c r="AD1307" s="18">
        <v>24.8799</v>
      </c>
      <c r="AE1307" s="18">
        <v>26.29686</v>
      </c>
      <c r="AF1307" s="18">
        <v>61.85816</v>
      </c>
      <c r="AG1307" s="18">
        <v>59.44424</v>
      </c>
      <c r="AH1307" s="18">
        <v>12.00612</v>
      </c>
      <c r="AI1307" s="18">
        <v>26.29686</v>
      </c>
      <c r="AJ1307" s="18">
        <v>38.40214</v>
      </c>
      <c r="AK1307" s="18">
        <v>4.091952</v>
      </c>
      <c r="AL1307" s="19" t="s">
        <v>58</v>
      </c>
      <c r="AM1307" s="19"/>
      <c r="AN1307" s="19"/>
      <c r="AO1307" s="19"/>
      <c r="AP1307" s="19"/>
      <c r="AQ1307" s="19"/>
    </row>
    <row r="1308" hidden="1">
      <c r="A1308" s="22" t="s">
        <v>91</v>
      </c>
      <c r="B1308" s="22" t="s">
        <v>124</v>
      </c>
      <c r="C1308" s="22" t="s">
        <v>84</v>
      </c>
      <c r="D1308" s="22" t="s">
        <v>122</v>
      </c>
      <c r="E1308" s="22" t="s">
        <v>72</v>
      </c>
      <c r="F1308" s="18">
        <v>3.0</v>
      </c>
      <c r="G1308" s="18">
        <v>0.0</v>
      </c>
      <c r="H1308" s="18">
        <v>1378.0</v>
      </c>
      <c r="I1308" s="18">
        <v>0.0</v>
      </c>
      <c r="J1308" s="18">
        <v>18.84034</v>
      </c>
      <c r="K1308" s="18">
        <v>17.5271</v>
      </c>
      <c r="L1308" s="18">
        <v>14.66778</v>
      </c>
      <c r="M1308" s="18">
        <v>11.73114</v>
      </c>
      <c r="N1308" s="18">
        <v>0.669314</v>
      </c>
      <c r="O1308" s="18">
        <v>0.076923</v>
      </c>
      <c r="P1308" s="18">
        <v>0.076923</v>
      </c>
      <c r="Q1308" s="18">
        <v>0.076923</v>
      </c>
      <c r="R1308" s="18">
        <v>5.719038</v>
      </c>
      <c r="S1308" s="18">
        <v>11.73114</v>
      </c>
      <c r="T1308" s="18">
        <v>0.076923</v>
      </c>
      <c r="U1308" s="18">
        <v>0.076923</v>
      </c>
      <c r="V1308" s="18">
        <v>0.076923</v>
      </c>
      <c r="W1308" s="18">
        <v>5.719038</v>
      </c>
      <c r="X1308" s="18">
        <v>11.73114</v>
      </c>
      <c r="Y1308" s="18">
        <v>5.842366</v>
      </c>
      <c r="Z1308" s="18">
        <v>3.846266</v>
      </c>
      <c r="AA1308" s="18">
        <v>5.719038</v>
      </c>
      <c r="AB1308" s="18">
        <v>8.959356</v>
      </c>
      <c r="AC1308" s="18">
        <v>0.0</v>
      </c>
      <c r="AD1308" s="18">
        <v>2.079566</v>
      </c>
      <c r="AE1308" s="18">
        <v>2.079566</v>
      </c>
      <c r="AF1308" s="18">
        <v>3.576828</v>
      </c>
      <c r="AG1308" s="18">
        <v>1.448531</v>
      </c>
      <c r="AH1308" s="18">
        <v>1.676256</v>
      </c>
      <c r="AI1308" s="18">
        <v>2.685552</v>
      </c>
      <c r="AJ1308" s="18">
        <v>3.945268</v>
      </c>
      <c r="AK1308" s="18">
        <v>1.527828</v>
      </c>
      <c r="AL1308" s="19" t="s">
        <v>58</v>
      </c>
      <c r="AM1308" s="19"/>
      <c r="AN1308" s="19"/>
      <c r="AO1308" s="19"/>
      <c r="AP1308" s="19"/>
      <c r="AQ1308" s="19"/>
    </row>
    <row r="1309" hidden="1">
      <c r="A1309" s="22" t="s">
        <v>93</v>
      </c>
      <c r="B1309" s="22" t="s">
        <v>125</v>
      </c>
      <c r="C1309" s="22" t="s">
        <v>84</v>
      </c>
      <c r="D1309" s="22" t="s">
        <v>122</v>
      </c>
      <c r="E1309" s="22" t="s">
        <v>75</v>
      </c>
      <c r="F1309" s="18">
        <v>3.0</v>
      </c>
      <c r="G1309" s="18">
        <v>0.0</v>
      </c>
      <c r="H1309" s="18">
        <v>2724.0</v>
      </c>
      <c r="I1309" s="18">
        <v>0.0</v>
      </c>
      <c r="J1309" s="18">
        <v>44.20669</v>
      </c>
      <c r="K1309" s="18">
        <v>43.10493</v>
      </c>
      <c r="L1309" s="18">
        <v>39.67176</v>
      </c>
      <c r="M1309" s="18">
        <v>26.272</v>
      </c>
      <c r="N1309" s="18">
        <v>0.609489</v>
      </c>
      <c r="O1309" s="18">
        <v>3.26765</v>
      </c>
      <c r="P1309" s="18">
        <v>3.26765</v>
      </c>
      <c r="Q1309" s="18">
        <v>3.26765</v>
      </c>
      <c r="R1309" s="18">
        <v>13.56528</v>
      </c>
      <c r="S1309" s="18">
        <v>26.272</v>
      </c>
      <c r="T1309" s="18">
        <v>3.26765</v>
      </c>
      <c r="U1309" s="18">
        <v>3.26765</v>
      </c>
      <c r="V1309" s="18">
        <v>3.26765</v>
      </c>
      <c r="W1309" s="18">
        <v>13.56528</v>
      </c>
      <c r="X1309" s="18">
        <v>26.272</v>
      </c>
      <c r="Y1309" s="18">
        <v>14.36831</v>
      </c>
      <c r="Z1309" s="18">
        <v>3.846266</v>
      </c>
      <c r="AA1309" s="18">
        <v>5.719038</v>
      </c>
      <c r="AB1309" s="18">
        <v>8.959356</v>
      </c>
      <c r="AC1309" s="18">
        <v>0.0</v>
      </c>
      <c r="AD1309" s="18">
        <v>3.730402</v>
      </c>
      <c r="AE1309" s="18">
        <v>3.730402</v>
      </c>
      <c r="AF1309" s="18">
        <v>9.685922</v>
      </c>
      <c r="AG1309" s="18">
        <v>3.730402</v>
      </c>
      <c r="AH1309" s="18">
        <v>1.676256</v>
      </c>
      <c r="AI1309" s="18">
        <v>2.685552</v>
      </c>
      <c r="AJ1309" s="18">
        <v>3.945268</v>
      </c>
      <c r="AK1309" s="18">
        <v>1.527828</v>
      </c>
      <c r="AL1309" s="19" t="s">
        <v>58</v>
      </c>
      <c r="AM1309" s="19"/>
      <c r="AN1309" s="19"/>
      <c r="AO1309" s="19"/>
      <c r="AP1309" s="19"/>
      <c r="AQ1309" s="19"/>
    </row>
    <row r="1310" hidden="1">
      <c r="A1310" s="22" t="s">
        <v>1911</v>
      </c>
      <c r="B1310" s="22" t="s">
        <v>125</v>
      </c>
      <c r="C1310" s="22" t="s">
        <v>1905</v>
      </c>
      <c r="D1310" s="22" t="s">
        <v>122</v>
      </c>
      <c r="E1310" s="22" t="s">
        <v>75</v>
      </c>
      <c r="F1310" s="18">
        <v>1.0</v>
      </c>
      <c r="G1310" s="18">
        <v>0.0</v>
      </c>
      <c r="H1310" s="18">
        <v>1476.0</v>
      </c>
      <c r="I1310" s="18">
        <v>0.0</v>
      </c>
      <c r="J1310" s="18">
        <v>0.0</v>
      </c>
      <c r="K1310" s="18">
        <v>0.0</v>
      </c>
      <c r="L1310" s="18">
        <v>0.0</v>
      </c>
      <c r="M1310" s="18">
        <v>0.0</v>
      </c>
      <c r="N1310" s="18">
        <v>0.0</v>
      </c>
      <c r="O1310" s="18">
        <v>0.0</v>
      </c>
      <c r="P1310" s="18">
        <v>0.0</v>
      </c>
      <c r="Q1310" s="18">
        <v>0.0</v>
      </c>
      <c r="R1310" s="18">
        <v>0.0</v>
      </c>
      <c r="S1310" s="18">
        <v>0.0</v>
      </c>
      <c r="T1310" s="18">
        <v>0.0</v>
      </c>
      <c r="U1310" s="18">
        <v>0.0</v>
      </c>
      <c r="V1310" s="18">
        <v>0.0</v>
      </c>
      <c r="W1310" s="18">
        <v>0.0</v>
      </c>
      <c r="X1310" s="18">
        <v>0.0</v>
      </c>
      <c r="Y1310" s="18">
        <v>0.0</v>
      </c>
      <c r="Z1310" s="18">
        <v>3.846266</v>
      </c>
      <c r="AA1310" s="18">
        <v>5.719038</v>
      </c>
      <c r="AB1310" s="18">
        <v>8.959356</v>
      </c>
      <c r="AC1310" s="18">
        <v>0.0</v>
      </c>
      <c r="AD1310" s="18">
        <v>15.91198</v>
      </c>
      <c r="AE1310" s="18">
        <v>28.04676</v>
      </c>
      <c r="AF1310" s="18">
        <v>47.50056</v>
      </c>
      <c r="AG1310" s="18">
        <v>9.196577</v>
      </c>
      <c r="AH1310" s="18">
        <v>12.00612</v>
      </c>
      <c r="AI1310" s="18">
        <v>26.29686</v>
      </c>
      <c r="AJ1310" s="18">
        <v>38.40214</v>
      </c>
      <c r="AK1310" s="18">
        <v>4.091952</v>
      </c>
      <c r="AL1310" s="19" t="s">
        <v>58</v>
      </c>
      <c r="AM1310" s="19"/>
      <c r="AN1310" s="19"/>
      <c r="AO1310" s="19"/>
      <c r="AP1310" s="19"/>
      <c r="AQ1310" s="19"/>
    </row>
    <row r="1311" hidden="1">
      <c r="A1311" s="22" t="s">
        <v>95</v>
      </c>
      <c r="B1311" s="22" t="s">
        <v>126</v>
      </c>
      <c r="C1311" s="22" t="s">
        <v>84</v>
      </c>
      <c r="D1311" s="22" t="s">
        <v>122</v>
      </c>
      <c r="E1311" s="22" t="s">
        <v>60</v>
      </c>
      <c r="F1311" s="18">
        <v>11.0</v>
      </c>
      <c r="G1311" s="18">
        <v>0.0</v>
      </c>
      <c r="H1311" s="18">
        <v>3546.0</v>
      </c>
      <c r="I1311" s="18">
        <v>0.0</v>
      </c>
      <c r="J1311" s="18">
        <v>47.4958</v>
      </c>
      <c r="K1311" s="18">
        <v>43.62035</v>
      </c>
      <c r="L1311" s="18">
        <v>42.17076</v>
      </c>
      <c r="M1311" s="18">
        <v>19.25767</v>
      </c>
      <c r="N1311" s="18">
        <v>0.441484</v>
      </c>
      <c r="O1311" s="18">
        <v>0.137931</v>
      </c>
      <c r="P1311" s="18">
        <v>0.445455</v>
      </c>
      <c r="Q1311" s="18">
        <v>2.219486</v>
      </c>
      <c r="R1311" s="18">
        <v>4.844417</v>
      </c>
      <c r="S1311" s="18">
        <v>7.222892</v>
      </c>
      <c r="T1311" s="18">
        <v>0.137931</v>
      </c>
      <c r="U1311" s="18">
        <v>0.445455</v>
      </c>
      <c r="V1311" s="18">
        <v>2.219486</v>
      </c>
      <c r="W1311" s="18">
        <v>4.844417</v>
      </c>
      <c r="X1311" s="18">
        <v>7.222892</v>
      </c>
      <c r="Y1311" s="18">
        <v>4.846705</v>
      </c>
      <c r="Z1311" s="18">
        <v>3.846266</v>
      </c>
      <c r="AA1311" s="18">
        <v>5.719038</v>
      </c>
      <c r="AB1311" s="18">
        <v>8.959356</v>
      </c>
      <c r="AC1311" s="18">
        <v>0.0</v>
      </c>
      <c r="AD1311" s="18">
        <v>1.502309</v>
      </c>
      <c r="AE1311" s="18">
        <v>1.642939</v>
      </c>
      <c r="AF1311" s="18">
        <v>2.168828</v>
      </c>
      <c r="AG1311" s="18">
        <v>1.988423</v>
      </c>
      <c r="AH1311" s="18">
        <v>1.676256</v>
      </c>
      <c r="AI1311" s="18">
        <v>2.685552</v>
      </c>
      <c r="AJ1311" s="18">
        <v>3.945268</v>
      </c>
      <c r="AK1311" s="18">
        <v>1.527828</v>
      </c>
      <c r="AL1311" s="19" t="s">
        <v>58</v>
      </c>
      <c r="AM1311" s="19"/>
      <c r="AN1311" s="19"/>
      <c r="AO1311" s="19"/>
      <c r="AP1311" s="19"/>
      <c r="AQ1311" s="19"/>
    </row>
    <row r="1312" hidden="1">
      <c r="A1312" s="22" t="s">
        <v>1913</v>
      </c>
      <c r="B1312" s="22" t="s">
        <v>126</v>
      </c>
      <c r="C1312" s="22" t="s">
        <v>1905</v>
      </c>
      <c r="D1312" s="22" t="s">
        <v>122</v>
      </c>
      <c r="E1312" s="22" t="s">
        <v>60</v>
      </c>
      <c r="F1312" s="18">
        <v>1.0</v>
      </c>
      <c r="G1312" s="18">
        <v>0.0</v>
      </c>
      <c r="H1312" s="18">
        <v>507.0</v>
      </c>
      <c r="I1312" s="18">
        <v>0.0</v>
      </c>
      <c r="J1312" s="18">
        <v>0.0</v>
      </c>
      <c r="K1312" s="18">
        <v>0.0</v>
      </c>
      <c r="L1312" s="18">
        <v>0.0</v>
      </c>
      <c r="M1312" s="18">
        <v>0.0</v>
      </c>
      <c r="N1312" s="18">
        <v>0.0</v>
      </c>
      <c r="O1312" s="18">
        <v>0.0</v>
      </c>
      <c r="P1312" s="18">
        <v>0.0</v>
      </c>
      <c r="Q1312" s="18">
        <v>0.0</v>
      </c>
      <c r="R1312" s="18">
        <v>0.0</v>
      </c>
      <c r="S1312" s="18">
        <v>0.0</v>
      </c>
      <c r="T1312" s="18">
        <v>0.0</v>
      </c>
      <c r="U1312" s="18">
        <v>0.0</v>
      </c>
      <c r="V1312" s="18">
        <v>0.0</v>
      </c>
      <c r="W1312" s="18">
        <v>0.0</v>
      </c>
      <c r="X1312" s="18">
        <v>0.0</v>
      </c>
      <c r="Y1312" s="18">
        <v>0.0</v>
      </c>
      <c r="Z1312" s="18">
        <v>3.846266</v>
      </c>
      <c r="AA1312" s="18">
        <v>5.719038</v>
      </c>
      <c r="AB1312" s="18">
        <v>8.959356</v>
      </c>
      <c r="AC1312" s="18">
        <v>0.0</v>
      </c>
      <c r="AD1312" s="18">
        <v>3.205167</v>
      </c>
      <c r="AE1312" s="18">
        <v>3.205167</v>
      </c>
      <c r="AF1312" s="18">
        <v>2.949854</v>
      </c>
      <c r="AG1312" s="18">
        <v>2.789002</v>
      </c>
      <c r="AH1312" s="18">
        <v>12.00612</v>
      </c>
      <c r="AI1312" s="18">
        <v>26.29686</v>
      </c>
      <c r="AJ1312" s="18">
        <v>38.40214</v>
      </c>
      <c r="AK1312" s="18">
        <v>4.091952</v>
      </c>
      <c r="AL1312" s="19" t="s">
        <v>58</v>
      </c>
      <c r="AM1312" s="19"/>
      <c r="AN1312" s="19"/>
      <c r="AO1312" s="19"/>
      <c r="AP1312" s="19"/>
      <c r="AQ1312" s="19"/>
    </row>
    <row r="1313" hidden="1">
      <c r="A1313" s="22" t="s">
        <v>110</v>
      </c>
      <c r="B1313" s="22" t="s">
        <v>127</v>
      </c>
      <c r="C1313" s="22" t="s">
        <v>84</v>
      </c>
      <c r="D1313" s="22" t="s">
        <v>122</v>
      </c>
      <c r="E1313" s="20">
        <v>46300.0</v>
      </c>
      <c r="F1313" s="18">
        <v>5.0</v>
      </c>
      <c r="G1313" s="18">
        <v>0.0</v>
      </c>
      <c r="H1313" s="18">
        <v>5509.0</v>
      </c>
      <c r="I1313" s="18">
        <v>0.0</v>
      </c>
      <c r="J1313" s="18">
        <v>111.706</v>
      </c>
      <c r="K1313" s="18">
        <v>102.6499</v>
      </c>
      <c r="L1313" s="18">
        <v>95.437</v>
      </c>
      <c r="M1313" s="18">
        <v>87.2242</v>
      </c>
      <c r="N1313" s="18">
        <v>0.849725</v>
      </c>
      <c r="O1313" s="18">
        <v>0.0</v>
      </c>
      <c r="P1313" s="18">
        <v>0.0</v>
      </c>
      <c r="Q1313" s="18">
        <v>0.0</v>
      </c>
      <c r="R1313" s="18">
        <v>2.437924</v>
      </c>
      <c r="S1313" s="18">
        <v>12.98775</v>
      </c>
      <c r="T1313" s="18">
        <v>2.437924</v>
      </c>
      <c r="U1313" s="18">
        <v>2.437924</v>
      </c>
      <c r="V1313" s="18">
        <v>2.437924</v>
      </c>
      <c r="W1313" s="18">
        <v>12.98775</v>
      </c>
      <c r="X1313" s="18">
        <v>87.2242</v>
      </c>
      <c r="Y1313" s="18">
        <v>20.52998</v>
      </c>
      <c r="Z1313" s="18">
        <v>3.846266</v>
      </c>
      <c r="AA1313" s="18">
        <v>5.719038</v>
      </c>
      <c r="AB1313" s="18">
        <v>8.959356</v>
      </c>
      <c r="AC1313" s="18">
        <v>0.0</v>
      </c>
      <c r="AD1313" s="18">
        <v>5.957213</v>
      </c>
      <c r="AE1313" s="18">
        <v>6.065433</v>
      </c>
      <c r="AF1313" s="18">
        <v>10.35763</v>
      </c>
      <c r="AG1313" s="18">
        <v>8.401408</v>
      </c>
      <c r="AH1313" s="18">
        <v>1.676256</v>
      </c>
      <c r="AI1313" s="18">
        <v>2.685552</v>
      </c>
      <c r="AJ1313" s="18">
        <v>3.945268</v>
      </c>
      <c r="AK1313" s="18">
        <v>1.527828</v>
      </c>
      <c r="AL1313" s="19" t="s">
        <v>58</v>
      </c>
      <c r="AM1313" s="19"/>
      <c r="AN1313" s="19"/>
      <c r="AO1313" s="19"/>
      <c r="AP1313" s="19"/>
      <c r="AQ1313" s="19"/>
    </row>
    <row r="1314" hidden="1">
      <c r="A1314" s="22" t="s">
        <v>1915</v>
      </c>
      <c r="B1314" s="22" t="s">
        <v>127</v>
      </c>
      <c r="C1314" s="22" t="s">
        <v>1905</v>
      </c>
      <c r="D1314" s="22" t="s">
        <v>122</v>
      </c>
      <c r="E1314" s="20">
        <v>46300.0</v>
      </c>
      <c r="F1314" s="18">
        <v>1.0</v>
      </c>
      <c r="G1314" s="18">
        <v>0.0</v>
      </c>
      <c r="H1314" s="18">
        <v>812.0</v>
      </c>
      <c r="I1314" s="18">
        <v>0.0</v>
      </c>
      <c r="J1314" s="18">
        <v>0.0</v>
      </c>
      <c r="K1314" s="18">
        <v>0.0</v>
      </c>
      <c r="L1314" s="18">
        <v>0.0</v>
      </c>
      <c r="M1314" s="18">
        <v>0.0</v>
      </c>
      <c r="N1314" s="18">
        <v>0.0</v>
      </c>
      <c r="O1314" s="18">
        <v>0.0</v>
      </c>
      <c r="P1314" s="18">
        <v>0.0</v>
      </c>
      <c r="Q1314" s="18">
        <v>0.0</v>
      </c>
      <c r="R1314" s="18">
        <v>0.0</v>
      </c>
      <c r="S1314" s="18">
        <v>0.0</v>
      </c>
      <c r="T1314" s="18">
        <v>0.0</v>
      </c>
      <c r="U1314" s="18">
        <v>0.0</v>
      </c>
      <c r="V1314" s="18">
        <v>0.0</v>
      </c>
      <c r="W1314" s="18">
        <v>0.0</v>
      </c>
      <c r="X1314" s="18">
        <v>0.0</v>
      </c>
      <c r="Y1314" s="18">
        <v>0.0</v>
      </c>
      <c r="Z1314" s="18">
        <v>3.846266</v>
      </c>
      <c r="AA1314" s="18">
        <v>5.719038</v>
      </c>
      <c r="AB1314" s="18">
        <v>8.959356</v>
      </c>
      <c r="AC1314" s="18">
        <v>0.0</v>
      </c>
      <c r="AD1314" s="18">
        <v>39.97884</v>
      </c>
      <c r="AE1314" s="18">
        <v>53.08835</v>
      </c>
      <c r="AF1314" s="18">
        <v>58.69001</v>
      </c>
      <c r="AG1314" s="18">
        <v>69.22747</v>
      </c>
      <c r="AH1314" s="18">
        <v>12.00612</v>
      </c>
      <c r="AI1314" s="18">
        <v>26.29686</v>
      </c>
      <c r="AJ1314" s="18">
        <v>38.40214</v>
      </c>
      <c r="AK1314" s="18">
        <v>4.091952</v>
      </c>
      <c r="AL1314" s="19" t="s">
        <v>58</v>
      </c>
      <c r="AM1314" s="19"/>
      <c r="AN1314" s="19"/>
      <c r="AO1314" s="19"/>
      <c r="AP1314" s="19"/>
      <c r="AQ1314" s="19"/>
    </row>
    <row r="1315" hidden="1">
      <c r="A1315" s="22" t="s">
        <v>83</v>
      </c>
      <c r="B1315" s="22" t="s">
        <v>128</v>
      </c>
      <c r="C1315" s="22" t="s">
        <v>84</v>
      </c>
      <c r="D1315" s="22" t="s">
        <v>122</v>
      </c>
      <c r="E1315" s="22" t="s">
        <v>62</v>
      </c>
      <c r="F1315" s="18">
        <v>5.0</v>
      </c>
      <c r="G1315" s="18">
        <v>5.0</v>
      </c>
      <c r="H1315" s="18">
        <v>110.0</v>
      </c>
      <c r="I1315" s="18">
        <v>110.0</v>
      </c>
      <c r="J1315" s="18">
        <v>0.0</v>
      </c>
      <c r="K1315" s="18">
        <v>0.0</v>
      </c>
      <c r="L1315" s="18">
        <v>0.0</v>
      </c>
      <c r="M1315" s="18">
        <v>0.0</v>
      </c>
      <c r="N1315" s="18">
        <v>0.0</v>
      </c>
      <c r="O1315" s="18">
        <v>0.0</v>
      </c>
      <c r="P1315" s="18">
        <v>0.0</v>
      </c>
      <c r="Q1315" s="18">
        <v>0.0</v>
      </c>
      <c r="R1315" s="18">
        <v>0.0</v>
      </c>
      <c r="S1315" s="18">
        <v>0.0</v>
      </c>
      <c r="T1315" s="18">
        <v>0.0</v>
      </c>
      <c r="U1315" s="18">
        <v>0.0</v>
      </c>
      <c r="V1315" s="18">
        <v>0.0</v>
      </c>
      <c r="W1315" s="18">
        <v>0.0</v>
      </c>
      <c r="X1315" s="18">
        <v>0.0</v>
      </c>
      <c r="Y1315" s="18">
        <v>0.0</v>
      </c>
      <c r="Z1315" s="18">
        <v>3.846266</v>
      </c>
      <c r="AA1315" s="18">
        <v>5.719038</v>
      </c>
      <c r="AB1315" s="18">
        <v>8.959356</v>
      </c>
      <c r="AC1315" s="18">
        <v>0.0</v>
      </c>
      <c r="AD1315" s="18">
        <v>0.0</v>
      </c>
      <c r="AE1315" s="18">
        <v>0.0</v>
      </c>
      <c r="AF1315" s="18">
        <v>0.0</v>
      </c>
      <c r="AG1315" s="18">
        <v>0.0</v>
      </c>
      <c r="AH1315" s="18">
        <v>1.676256</v>
      </c>
      <c r="AI1315" s="18">
        <v>2.685552</v>
      </c>
      <c r="AJ1315" s="18">
        <v>3.945268</v>
      </c>
      <c r="AK1315" s="18">
        <v>1.527828</v>
      </c>
      <c r="AL1315" s="19" t="s">
        <v>58</v>
      </c>
      <c r="AM1315" s="19"/>
      <c r="AN1315" s="19"/>
      <c r="AO1315" s="19"/>
      <c r="AP1315" s="19"/>
      <c r="AQ1315" s="19"/>
    </row>
    <row r="1316" hidden="1">
      <c r="A1316" s="22" t="s">
        <v>1917</v>
      </c>
      <c r="B1316" s="22" t="s">
        <v>128</v>
      </c>
      <c r="C1316" s="22" t="s">
        <v>1905</v>
      </c>
      <c r="D1316" s="22" t="s">
        <v>122</v>
      </c>
      <c r="E1316" s="22" t="s">
        <v>62</v>
      </c>
      <c r="F1316" s="18">
        <v>0.0</v>
      </c>
      <c r="G1316" s="18">
        <v>0.0</v>
      </c>
      <c r="H1316" s="18">
        <v>0.0</v>
      </c>
      <c r="I1316" s="18">
        <v>0.0</v>
      </c>
      <c r="J1316" s="18">
        <v>0.0</v>
      </c>
      <c r="K1316" s="18">
        <v>0.0</v>
      </c>
      <c r="L1316" s="18">
        <v>0.0</v>
      </c>
      <c r="M1316" s="18">
        <v>0.0</v>
      </c>
      <c r="N1316" s="18">
        <v>0.0</v>
      </c>
      <c r="O1316" s="18">
        <v>0.0</v>
      </c>
      <c r="P1316" s="18">
        <v>0.0</v>
      </c>
      <c r="Q1316" s="18">
        <v>0.0</v>
      </c>
      <c r="R1316" s="18">
        <v>0.0</v>
      </c>
      <c r="S1316" s="18">
        <v>0.0</v>
      </c>
      <c r="T1316" s="18">
        <v>0.0</v>
      </c>
      <c r="U1316" s="18">
        <v>0.0</v>
      </c>
      <c r="V1316" s="18">
        <v>0.0</v>
      </c>
      <c r="W1316" s="18">
        <v>0.0</v>
      </c>
      <c r="X1316" s="18">
        <v>0.0</v>
      </c>
      <c r="Y1316" s="18">
        <v>0.0</v>
      </c>
      <c r="Z1316" s="18">
        <v>3.846266</v>
      </c>
      <c r="AA1316" s="18">
        <v>5.719038</v>
      </c>
      <c r="AB1316" s="18">
        <v>8.959356</v>
      </c>
      <c r="AC1316" s="18">
        <v>0.0</v>
      </c>
      <c r="AD1316" s="18">
        <v>0.0</v>
      </c>
      <c r="AE1316" s="18">
        <v>0.0</v>
      </c>
      <c r="AF1316" s="18">
        <v>0.0</v>
      </c>
      <c r="AG1316" s="18">
        <v>0.0</v>
      </c>
      <c r="AH1316" s="18">
        <v>12.00612</v>
      </c>
      <c r="AI1316" s="18">
        <v>26.29686</v>
      </c>
      <c r="AJ1316" s="18">
        <v>38.40214</v>
      </c>
      <c r="AK1316" s="18">
        <v>4.091952</v>
      </c>
      <c r="AL1316" s="19" t="s">
        <v>58</v>
      </c>
      <c r="AM1316" s="19"/>
      <c r="AN1316" s="19"/>
      <c r="AO1316" s="19"/>
      <c r="AP1316" s="19"/>
      <c r="AQ1316" s="19"/>
    </row>
    <row r="1317" hidden="1">
      <c r="A1317" s="22" t="s">
        <v>1363</v>
      </c>
      <c r="B1317" s="22" t="s">
        <v>1433</v>
      </c>
      <c r="C1317" s="22" t="s">
        <v>1365</v>
      </c>
      <c r="D1317" s="22" t="s">
        <v>1434</v>
      </c>
      <c r="E1317" s="22" t="s">
        <v>88</v>
      </c>
      <c r="F1317" s="18">
        <v>17.0</v>
      </c>
      <c r="G1317" s="18">
        <v>0.0</v>
      </c>
      <c r="H1317" s="18">
        <v>16122.0</v>
      </c>
      <c r="I1317" s="18">
        <v>0.0</v>
      </c>
      <c r="J1317" s="18">
        <v>968.4445</v>
      </c>
      <c r="K1317" s="18">
        <v>954.442</v>
      </c>
      <c r="L1317" s="18">
        <v>1018.002</v>
      </c>
      <c r="M1317" s="18">
        <v>546.8752</v>
      </c>
      <c r="N1317" s="18">
        <v>0.572979</v>
      </c>
      <c r="O1317" s="18">
        <v>14.05075</v>
      </c>
      <c r="P1317" s="18">
        <v>21.22821</v>
      </c>
      <c r="Q1317" s="18">
        <v>22.7477</v>
      </c>
      <c r="R1317" s="18">
        <v>50.36638</v>
      </c>
      <c r="S1317" s="18">
        <v>61.92604</v>
      </c>
      <c r="T1317" s="18">
        <v>17.98744</v>
      </c>
      <c r="U1317" s="18">
        <v>22.7477</v>
      </c>
      <c r="V1317" s="18">
        <v>26.84823</v>
      </c>
      <c r="W1317" s="18">
        <v>50.36638</v>
      </c>
      <c r="X1317" s="18">
        <v>61.92604</v>
      </c>
      <c r="Y1317" s="18">
        <v>59.65262</v>
      </c>
      <c r="Z1317" s="18">
        <v>14.05075</v>
      </c>
      <c r="AA1317" s="18">
        <v>50.22091</v>
      </c>
      <c r="AB1317" s="18">
        <v>33.89468</v>
      </c>
      <c r="AC1317" s="18">
        <v>36.96629</v>
      </c>
      <c r="AD1317" s="18">
        <v>51.46062</v>
      </c>
      <c r="AE1317" s="18">
        <v>56.03461</v>
      </c>
      <c r="AF1317" s="18">
        <v>82.98664</v>
      </c>
      <c r="AG1317" s="18">
        <v>94.77672</v>
      </c>
      <c r="AH1317" s="18">
        <v>12.96834</v>
      </c>
      <c r="AI1317" s="18">
        <v>35.5969</v>
      </c>
      <c r="AJ1317" s="18">
        <v>41.99744</v>
      </c>
      <c r="AK1317" s="18">
        <v>22.39051</v>
      </c>
      <c r="AL1317" s="19" t="s">
        <v>58</v>
      </c>
      <c r="AM1317" s="19"/>
      <c r="AN1317" s="19"/>
      <c r="AO1317" s="19"/>
      <c r="AP1317" s="19"/>
      <c r="AQ1317" s="19"/>
    </row>
    <row r="1318" hidden="1">
      <c r="A1318" s="22" t="s">
        <v>1367</v>
      </c>
      <c r="B1318" s="22" t="s">
        <v>1435</v>
      </c>
      <c r="C1318" s="22" t="s">
        <v>1365</v>
      </c>
      <c r="D1318" s="22" t="s">
        <v>1434</v>
      </c>
      <c r="E1318" s="17">
        <v>46310.0</v>
      </c>
      <c r="F1318" s="18">
        <v>1.0</v>
      </c>
      <c r="G1318" s="18">
        <v>0.0</v>
      </c>
      <c r="H1318" s="18">
        <v>128.0</v>
      </c>
      <c r="I1318" s="18">
        <v>0.0</v>
      </c>
      <c r="J1318" s="18">
        <v>20.73379</v>
      </c>
      <c r="K1318" s="18">
        <v>16.63296</v>
      </c>
      <c r="L1318" s="18">
        <v>17.05991</v>
      </c>
      <c r="M1318" s="18">
        <v>16.63296</v>
      </c>
      <c r="N1318" s="18">
        <v>1.0</v>
      </c>
      <c r="O1318" s="18">
        <v>16.63296</v>
      </c>
      <c r="P1318" s="18">
        <v>16.63296</v>
      </c>
      <c r="Q1318" s="18">
        <v>16.63296</v>
      </c>
      <c r="R1318" s="18">
        <v>16.63296</v>
      </c>
      <c r="S1318" s="18">
        <v>16.63296</v>
      </c>
      <c r="T1318" s="18">
        <v>16.63296</v>
      </c>
      <c r="U1318" s="18">
        <v>16.63296</v>
      </c>
      <c r="V1318" s="18">
        <v>16.63296</v>
      </c>
      <c r="W1318" s="18">
        <v>16.63296</v>
      </c>
      <c r="X1318" s="18">
        <v>16.63296</v>
      </c>
      <c r="Y1318" s="18">
        <v>16.63296</v>
      </c>
      <c r="Z1318" s="18">
        <v>14.05075</v>
      </c>
      <c r="AA1318" s="18">
        <v>50.22091</v>
      </c>
      <c r="AB1318" s="18">
        <v>33.89468</v>
      </c>
      <c r="AC1318" s="18">
        <v>36.96629</v>
      </c>
      <c r="AD1318" s="18">
        <v>30.14484</v>
      </c>
      <c r="AE1318" s="18">
        <v>35.5824</v>
      </c>
      <c r="AF1318" s="18">
        <v>65.0064</v>
      </c>
      <c r="AG1318" s="18">
        <v>21.90637</v>
      </c>
      <c r="AH1318" s="18">
        <v>12.96834</v>
      </c>
      <c r="AI1318" s="18">
        <v>35.5969</v>
      </c>
      <c r="AJ1318" s="18">
        <v>41.99744</v>
      </c>
      <c r="AK1318" s="18">
        <v>22.39051</v>
      </c>
      <c r="AL1318" s="19" t="s">
        <v>58</v>
      </c>
      <c r="AM1318" s="19"/>
      <c r="AN1318" s="19"/>
      <c r="AO1318" s="19"/>
      <c r="AP1318" s="19"/>
      <c r="AQ1318" s="19"/>
    </row>
    <row r="1319" hidden="1">
      <c r="A1319" s="22" t="s">
        <v>1369</v>
      </c>
      <c r="B1319" s="22" t="s">
        <v>1436</v>
      </c>
      <c r="C1319" s="22" t="s">
        <v>1365</v>
      </c>
      <c r="D1319" s="22" t="s">
        <v>1434</v>
      </c>
      <c r="E1319" s="22" t="s">
        <v>72</v>
      </c>
      <c r="F1319" s="18">
        <v>3.0</v>
      </c>
      <c r="G1319" s="18">
        <v>0.0</v>
      </c>
      <c r="H1319" s="18">
        <v>3947.0</v>
      </c>
      <c r="I1319" s="18">
        <v>0.0</v>
      </c>
      <c r="J1319" s="18">
        <v>114.4414</v>
      </c>
      <c r="K1319" s="18">
        <v>110.8989</v>
      </c>
      <c r="L1319" s="18">
        <v>108.7752</v>
      </c>
      <c r="M1319" s="18">
        <v>60.82313</v>
      </c>
      <c r="N1319" s="18">
        <v>0.548456</v>
      </c>
      <c r="O1319" s="18">
        <v>13.26547</v>
      </c>
      <c r="P1319" s="18">
        <v>13.26547</v>
      </c>
      <c r="Q1319" s="18">
        <v>13.26547</v>
      </c>
      <c r="R1319" s="18">
        <v>36.81026</v>
      </c>
      <c r="S1319" s="18">
        <v>60.82313</v>
      </c>
      <c r="T1319" s="18">
        <v>13.26547</v>
      </c>
      <c r="U1319" s="18">
        <v>13.26547</v>
      </c>
      <c r="V1319" s="18">
        <v>13.26547</v>
      </c>
      <c r="W1319" s="18">
        <v>36.81026</v>
      </c>
      <c r="X1319" s="18">
        <v>60.82313</v>
      </c>
      <c r="Y1319" s="18">
        <v>36.96629</v>
      </c>
      <c r="Z1319" s="18">
        <v>14.05075</v>
      </c>
      <c r="AA1319" s="18">
        <v>50.22091</v>
      </c>
      <c r="AB1319" s="18">
        <v>33.89468</v>
      </c>
      <c r="AC1319" s="18">
        <v>36.96629</v>
      </c>
      <c r="AD1319" s="18">
        <v>13.94191</v>
      </c>
      <c r="AE1319" s="18">
        <v>14.83559</v>
      </c>
      <c r="AF1319" s="18">
        <v>25.49799</v>
      </c>
      <c r="AG1319" s="18">
        <v>22.89142</v>
      </c>
      <c r="AH1319" s="18">
        <v>12.96834</v>
      </c>
      <c r="AI1319" s="18">
        <v>35.5969</v>
      </c>
      <c r="AJ1319" s="18">
        <v>41.99744</v>
      </c>
      <c r="AK1319" s="18">
        <v>22.39051</v>
      </c>
      <c r="AL1319" s="19" t="s">
        <v>58</v>
      </c>
      <c r="AM1319" s="19"/>
      <c r="AN1319" s="19"/>
      <c r="AO1319" s="19"/>
      <c r="AP1319" s="19"/>
      <c r="AQ1319" s="19"/>
    </row>
    <row r="1320" hidden="1">
      <c r="A1320" s="22" t="s">
        <v>1371</v>
      </c>
      <c r="B1320" s="22" t="s">
        <v>1437</v>
      </c>
      <c r="C1320" s="22" t="s">
        <v>1365</v>
      </c>
      <c r="D1320" s="22" t="s">
        <v>1434</v>
      </c>
      <c r="E1320" s="22" t="s">
        <v>75</v>
      </c>
      <c r="F1320" s="18">
        <v>1.0</v>
      </c>
      <c r="G1320" s="18">
        <v>0.0</v>
      </c>
      <c r="H1320" s="18">
        <v>579.0</v>
      </c>
      <c r="I1320" s="18">
        <v>0.0</v>
      </c>
      <c r="J1320" s="18">
        <v>10.51332</v>
      </c>
      <c r="K1320" s="18">
        <v>9.299246</v>
      </c>
      <c r="L1320" s="18">
        <v>8.902404</v>
      </c>
      <c r="M1320" s="18">
        <v>9.299246</v>
      </c>
      <c r="N1320" s="18">
        <v>1.0</v>
      </c>
      <c r="O1320" s="18">
        <v>9.299246</v>
      </c>
      <c r="P1320" s="18">
        <v>9.299246</v>
      </c>
      <c r="Q1320" s="18">
        <v>9.299246</v>
      </c>
      <c r="R1320" s="18">
        <v>9.299246</v>
      </c>
      <c r="S1320" s="18">
        <v>9.299246</v>
      </c>
      <c r="T1320" s="18">
        <v>9.299246</v>
      </c>
      <c r="U1320" s="18">
        <v>9.299246</v>
      </c>
      <c r="V1320" s="18">
        <v>9.299246</v>
      </c>
      <c r="W1320" s="18">
        <v>9.299246</v>
      </c>
      <c r="X1320" s="18">
        <v>9.299246</v>
      </c>
      <c r="Y1320" s="18">
        <v>9.299246</v>
      </c>
      <c r="Z1320" s="18">
        <v>14.05075</v>
      </c>
      <c r="AA1320" s="18">
        <v>50.22091</v>
      </c>
      <c r="AB1320" s="18">
        <v>33.89468</v>
      </c>
      <c r="AC1320" s="18">
        <v>36.96629</v>
      </c>
      <c r="AD1320" s="18">
        <v>22.39051</v>
      </c>
      <c r="AE1320" s="18">
        <v>22.39051</v>
      </c>
      <c r="AF1320" s="18">
        <v>29.35589</v>
      </c>
      <c r="AG1320" s="18">
        <v>22.39051</v>
      </c>
      <c r="AH1320" s="18">
        <v>12.96834</v>
      </c>
      <c r="AI1320" s="18">
        <v>35.5969</v>
      </c>
      <c r="AJ1320" s="18">
        <v>41.99744</v>
      </c>
      <c r="AK1320" s="18">
        <v>22.39051</v>
      </c>
      <c r="AL1320" s="19" t="s">
        <v>58</v>
      </c>
      <c r="AM1320" s="19"/>
      <c r="AN1320" s="19"/>
      <c r="AO1320" s="19"/>
      <c r="AP1320" s="19"/>
      <c r="AQ1320" s="19"/>
    </row>
    <row r="1321" hidden="1">
      <c r="A1321" s="22" t="s">
        <v>1375</v>
      </c>
      <c r="B1321" s="22" t="s">
        <v>1438</v>
      </c>
      <c r="C1321" s="22" t="s">
        <v>1365</v>
      </c>
      <c r="D1321" s="22" t="s">
        <v>1434</v>
      </c>
      <c r="E1321" s="20">
        <v>46300.0</v>
      </c>
      <c r="F1321" s="18">
        <v>10.0</v>
      </c>
      <c r="G1321" s="18">
        <v>0.0</v>
      </c>
      <c r="H1321" s="18">
        <v>19257.0</v>
      </c>
      <c r="I1321" s="18">
        <v>0.0</v>
      </c>
      <c r="J1321" s="18">
        <v>636.5952</v>
      </c>
      <c r="K1321" s="18">
        <v>603.4609</v>
      </c>
      <c r="L1321" s="18">
        <v>602.4818</v>
      </c>
      <c r="M1321" s="18">
        <v>330.4062</v>
      </c>
      <c r="N1321" s="18">
        <v>0.547519</v>
      </c>
      <c r="O1321" s="18">
        <v>0.0</v>
      </c>
      <c r="P1321" s="18">
        <v>2.647348</v>
      </c>
      <c r="Q1321" s="18">
        <v>15.6443</v>
      </c>
      <c r="R1321" s="18">
        <v>47.47598</v>
      </c>
      <c r="S1321" s="18">
        <v>99.41923</v>
      </c>
      <c r="T1321" s="18">
        <v>2.647348</v>
      </c>
      <c r="U1321" s="18">
        <v>15.6443</v>
      </c>
      <c r="V1321" s="18">
        <v>26.63787</v>
      </c>
      <c r="W1321" s="18">
        <v>81.23001</v>
      </c>
      <c r="X1321" s="18">
        <v>99.41923</v>
      </c>
      <c r="Y1321" s="18">
        <v>67.05121</v>
      </c>
      <c r="Z1321" s="18">
        <v>14.05075</v>
      </c>
      <c r="AA1321" s="18">
        <v>50.22091</v>
      </c>
      <c r="AB1321" s="18">
        <v>33.89468</v>
      </c>
      <c r="AC1321" s="18">
        <v>36.96629</v>
      </c>
      <c r="AD1321" s="18">
        <v>38.24496</v>
      </c>
      <c r="AE1321" s="18">
        <v>43.1674</v>
      </c>
      <c r="AF1321" s="18">
        <v>77.29282</v>
      </c>
      <c r="AG1321" s="18">
        <v>67.05121</v>
      </c>
      <c r="AH1321" s="18">
        <v>12.96834</v>
      </c>
      <c r="AI1321" s="18">
        <v>35.5969</v>
      </c>
      <c r="AJ1321" s="18">
        <v>41.99744</v>
      </c>
      <c r="AK1321" s="18">
        <v>22.39051</v>
      </c>
      <c r="AL1321" s="19" t="s">
        <v>58</v>
      </c>
      <c r="AM1321" s="19"/>
      <c r="AN1321" s="19"/>
      <c r="AO1321" s="19"/>
      <c r="AP1321" s="19"/>
      <c r="AQ1321" s="19"/>
    </row>
    <row r="1322" hidden="1">
      <c r="A1322" s="22" t="s">
        <v>1377</v>
      </c>
      <c r="B1322" s="22" t="s">
        <v>1439</v>
      </c>
      <c r="C1322" s="22" t="s">
        <v>1365</v>
      </c>
      <c r="D1322" s="22" t="s">
        <v>1434</v>
      </c>
      <c r="E1322" s="22" t="s">
        <v>62</v>
      </c>
      <c r="F1322" s="18">
        <v>4.0</v>
      </c>
      <c r="G1322" s="18">
        <v>4.0</v>
      </c>
      <c r="H1322" s="18">
        <v>112.0</v>
      </c>
      <c r="I1322" s="18">
        <v>112.0</v>
      </c>
      <c r="J1322" s="18">
        <v>0.0</v>
      </c>
      <c r="K1322" s="18">
        <v>0.0</v>
      </c>
      <c r="L1322" s="18">
        <v>0.0</v>
      </c>
      <c r="M1322" s="18">
        <v>0.0</v>
      </c>
      <c r="N1322" s="18">
        <v>0.0</v>
      </c>
      <c r="O1322" s="18">
        <v>0.0</v>
      </c>
      <c r="P1322" s="18">
        <v>0.0</v>
      </c>
      <c r="Q1322" s="18">
        <v>0.0</v>
      </c>
      <c r="R1322" s="18">
        <v>0.0</v>
      </c>
      <c r="S1322" s="18">
        <v>0.0</v>
      </c>
      <c r="T1322" s="18">
        <v>0.0</v>
      </c>
      <c r="U1322" s="18">
        <v>0.0</v>
      </c>
      <c r="V1322" s="18">
        <v>0.0</v>
      </c>
      <c r="W1322" s="18">
        <v>0.0</v>
      </c>
      <c r="X1322" s="18">
        <v>0.0</v>
      </c>
      <c r="Y1322" s="18">
        <v>0.0</v>
      </c>
      <c r="Z1322" s="18">
        <v>14.05075</v>
      </c>
      <c r="AA1322" s="18">
        <v>50.22091</v>
      </c>
      <c r="AB1322" s="18">
        <v>33.89468</v>
      </c>
      <c r="AC1322" s="18">
        <v>36.96629</v>
      </c>
      <c r="AD1322" s="18">
        <v>0.0</v>
      </c>
      <c r="AE1322" s="18">
        <v>0.0</v>
      </c>
      <c r="AF1322" s="18">
        <v>0.0</v>
      </c>
      <c r="AG1322" s="18">
        <v>0.0</v>
      </c>
      <c r="AH1322" s="18">
        <v>12.96834</v>
      </c>
      <c r="AI1322" s="18">
        <v>35.5969</v>
      </c>
      <c r="AJ1322" s="18">
        <v>41.99744</v>
      </c>
      <c r="AK1322" s="18">
        <v>22.39051</v>
      </c>
      <c r="AL1322" s="19" t="s">
        <v>58</v>
      </c>
      <c r="AM1322" s="19"/>
      <c r="AN1322" s="19"/>
      <c r="AO1322" s="19"/>
      <c r="AP1322" s="19"/>
      <c r="AQ1322" s="19"/>
    </row>
  </sheetData>
  <autoFilter ref="$A$1:$AL$1322">
    <filterColumn colId="1">
      <filters>
        <filter val="Ready to Heat_Unknown"/>
        <filter val="Chicken_20-25"/>
      </filters>
    </filterColumn>
    <sortState ref="A1:AL1322">
      <sortCondition ref="B1:B1322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14" t="s">
        <v>2133</v>
      </c>
      <c r="B1" s="14" t="s">
        <v>2134</v>
      </c>
      <c r="C1" s="14" t="s">
        <v>2135</v>
      </c>
      <c r="D1" s="14" t="s">
        <v>2136</v>
      </c>
      <c r="E1" s="24" t="s">
        <v>2137</v>
      </c>
      <c r="F1" s="25" t="s">
        <v>2138</v>
      </c>
    </row>
    <row r="2">
      <c r="A2" s="14" t="s">
        <v>2025</v>
      </c>
      <c r="B2" s="18">
        <v>3.0</v>
      </c>
      <c r="C2" s="18">
        <v>2.0</v>
      </c>
      <c r="D2" s="14" t="s">
        <v>2139</v>
      </c>
      <c r="E2" s="26">
        <v>0.667</v>
      </c>
      <c r="F2" s="27">
        <f t="shared" ref="F2:F1322" si="1">if(D2="Fallback: ParentCategory_ASP",E2*0.75, IF(D2="Fallback: ParentCategory",E2*0.5,E2))</f>
        <v>0.3335</v>
      </c>
    </row>
    <row r="3">
      <c r="A3" s="14" t="s">
        <v>64</v>
      </c>
      <c r="B3" s="18">
        <v>0.0</v>
      </c>
      <c r="C3" s="18">
        <v>0.0</v>
      </c>
      <c r="D3" s="14" t="s">
        <v>2140</v>
      </c>
      <c r="E3" s="24" t="s">
        <v>2141</v>
      </c>
      <c r="F3" s="27" t="str">
        <f t="shared" si="1"/>
        <v>Not Applicable</v>
      </c>
    </row>
    <row r="4">
      <c r="A4" s="14" t="s">
        <v>64</v>
      </c>
      <c r="B4" s="18">
        <v>3.0</v>
      </c>
      <c r="C4" s="18">
        <v>2.0</v>
      </c>
      <c r="D4" s="14" t="s">
        <v>2142</v>
      </c>
      <c r="E4" s="26">
        <v>0.667</v>
      </c>
      <c r="F4" s="27">
        <f t="shared" si="1"/>
        <v>0.50025</v>
      </c>
    </row>
    <row r="5">
      <c r="A5" s="14" t="s">
        <v>68</v>
      </c>
      <c r="B5" s="18">
        <v>3.0</v>
      </c>
      <c r="C5" s="18">
        <v>2.0</v>
      </c>
      <c r="D5" s="14" t="s">
        <v>2139</v>
      </c>
      <c r="E5" s="26">
        <v>0.667</v>
      </c>
      <c r="F5" s="27">
        <f t="shared" si="1"/>
        <v>0.3335</v>
      </c>
    </row>
    <row r="6">
      <c r="A6" s="14" t="s">
        <v>68</v>
      </c>
      <c r="B6" s="18">
        <v>0.0</v>
      </c>
      <c r="C6" s="18">
        <v>0.0</v>
      </c>
      <c r="D6" s="14" t="s">
        <v>2140</v>
      </c>
      <c r="E6" s="24" t="s">
        <v>2141</v>
      </c>
      <c r="F6" s="27" t="str">
        <f t="shared" si="1"/>
        <v>Not Applicable</v>
      </c>
    </row>
    <row r="7">
      <c r="A7" s="14" t="s">
        <v>1935</v>
      </c>
      <c r="B7" s="18">
        <v>97.0</v>
      </c>
      <c r="C7" s="18">
        <v>70.0</v>
      </c>
      <c r="D7" s="14" t="s">
        <v>2139</v>
      </c>
      <c r="E7" s="26">
        <v>0.722</v>
      </c>
      <c r="F7" s="27">
        <f t="shared" si="1"/>
        <v>0.361</v>
      </c>
    </row>
    <row r="8">
      <c r="A8" s="14" t="s">
        <v>1939</v>
      </c>
      <c r="B8" s="18">
        <v>3.0</v>
      </c>
      <c r="C8" s="18">
        <v>3.0</v>
      </c>
      <c r="D8" s="14" t="s">
        <v>2143</v>
      </c>
      <c r="E8" s="26">
        <v>1.0</v>
      </c>
      <c r="F8" s="27">
        <f t="shared" si="1"/>
        <v>1</v>
      </c>
    </row>
    <row r="9">
      <c r="A9" s="14" t="s">
        <v>1941</v>
      </c>
      <c r="B9" s="18">
        <v>97.0</v>
      </c>
      <c r="C9" s="18">
        <v>70.0</v>
      </c>
      <c r="D9" s="14" t="s">
        <v>2139</v>
      </c>
      <c r="E9" s="26">
        <v>0.722</v>
      </c>
      <c r="F9" s="27">
        <f t="shared" si="1"/>
        <v>0.361</v>
      </c>
    </row>
    <row r="10">
      <c r="A10" s="14" t="s">
        <v>1943</v>
      </c>
      <c r="B10" s="18">
        <v>3.0</v>
      </c>
      <c r="C10" s="18">
        <v>3.0</v>
      </c>
      <c r="D10" s="14" t="s">
        <v>2143</v>
      </c>
      <c r="E10" s="26">
        <v>1.0</v>
      </c>
      <c r="F10" s="27">
        <f t="shared" si="1"/>
        <v>1</v>
      </c>
    </row>
    <row r="11">
      <c r="A11" s="14" t="s">
        <v>1945</v>
      </c>
      <c r="B11" s="18">
        <v>3.0</v>
      </c>
      <c r="C11" s="18">
        <v>3.0</v>
      </c>
      <c r="D11" s="14" t="s">
        <v>2143</v>
      </c>
      <c r="E11" s="26">
        <v>1.0</v>
      </c>
      <c r="F11" s="27">
        <f t="shared" si="1"/>
        <v>1</v>
      </c>
    </row>
    <row r="12">
      <c r="A12" s="14" t="s">
        <v>1947</v>
      </c>
      <c r="B12" s="18">
        <v>97.0</v>
      </c>
      <c r="C12" s="18">
        <v>70.0</v>
      </c>
      <c r="D12" s="14" t="s">
        <v>2139</v>
      </c>
      <c r="E12" s="26">
        <v>0.722</v>
      </c>
      <c r="F12" s="27">
        <f t="shared" si="1"/>
        <v>0.361</v>
      </c>
    </row>
    <row r="13">
      <c r="A13" s="14" t="s">
        <v>1441</v>
      </c>
      <c r="B13" s="18">
        <v>1.0</v>
      </c>
      <c r="C13" s="18">
        <v>0.0</v>
      </c>
      <c r="D13" s="14" t="s">
        <v>2139</v>
      </c>
      <c r="E13" s="24" t="s">
        <v>2141</v>
      </c>
      <c r="F13" s="27" t="str">
        <f t="shared" si="1"/>
        <v>#VALUE!</v>
      </c>
    </row>
    <row r="14">
      <c r="A14" s="14" t="s">
        <v>2026</v>
      </c>
      <c r="B14" s="18">
        <v>6.0</v>
      </c>
      <c r="C14" s="18">
        <v>6.0</v>
      </c>
      <c r="D14" s="14" t="s">
        <v>2142</v>
      </c>
      <c r="E14" s="26">
        <v>1.0</v>
      </c>
      <c r="F14" s="27">
        <f t="shared" si="1"/>
        <v>0.75</v>
      </c>
    </row>
    <row r="15">
      <c r="A15" s="14" t="s">
        <v>1034</v>
      </c>
      <c r="B15" s="18">
        <v>27.0</v>
      </c>
      <c r="C15" s="18">
        <v>24.0</v>
      </c>
      <c r="D15" s="14" t="s">
        <v>2142</v>
      </c>
      <c r="E15" s="26">
        <v>0.889</v>
      </c>
      <c r="F15" s="27">
        <f t="shared" si="1"/>
        <v>0.66675</v>
      </c>
    </row>
    <row r="16">
      <c r="A16" s="14" t="s">
        <v>1038</v>
      </c>
      <c r="B16" s="18">
        <v>4.0</v>
      </c>
      <c r="C16" s="18">
        <v>0.0</v>
      </c>
      <c r="D16" s="14" t="s">
        <v>2142</v>
      </c>
      <c r="E16" s="26">
        <v>0.0</v>
      </c>
      <c r="F16" s="27">
        <f t="shared" si="1"/>
        <v>0</v>
      </c>
    </row>
    <row r="17">
      <c r="A17" s="14" t="s">
        <v>2027</v>
      </c>
      <c r="B17" s="18">
        <v>12.0</v>
      </c>
      <c r="C17" s="18">
        <v>3.0</v>
      </c>
      <c r="D17" s="14" t="s">
        <v>2142</v>
      </c>
      <c r="E17" s="26">
        <v>0.25</v>
      </c>
      <c r="F17" s="27">
        <f t="shared" si="1"/>
        <v>0.1875</v>
      </c>
    </row>
    <row r="18">
      <c r="A18" s="14" t="s">
        <v>2029</v>
      </c>
      <c r="B18" s="18">
        <v>9.0</v>
      </c>
      <c r="C18" s="18">
        <v>0.0</v>
      </c>
      <c r="D18" s="14" t="s">
        <v>2142</v>
      </c>
      <c r="E18" s="26">
        <v>0.0</v>
      </c>
      <c r="F18" s="27">
        <f t="shared" si="1"/>
        <v>0</v>
      </c>
    </row>
    <row r="19">
      <c r="A19" s="14" t="s">
        <v>534</v>
      </c>
      <c r="B19" s="18">
        <v>8.0</v>
      </c>
      <c r="C19" s="18">
        <v>7.0</v>
      </c>
      <c r="D19" s="14" t="s">
        <v>2142</v>
      </c>
      <c r="E19" s="26">
        <v>0.875</v>
      </c>
      <c r="F19" s="27">
        <f t="shared" si="1"/>
        <v>0.65625</v>
      </c>
    </row>
    <row r="20">
      <c r="A20" s="14" t="s">
        <v>538</v>
      </c>
      <c r="B20" s="18">
        <v>5.0</v>
      </c>
      <c r="C20" s="18">
        <v>3.0</v>
      </c>
      <c r="D20" s="14" t="s">
        <v>2142</v>
      </c>
      <c r="E20" s="26">
        <v>0.6</v>
      </c>
      <c r="F20" s="27">
        <f t="shared" si="1"/>
        <v>0.45</v>
      </c>
    </row>
    <row r="21">
      <c r="A21" s="14" t="s">
        <v>540</v>
      </c>
      <c r="B21" s="18">
        <v>5.0</v>
      </c>
      <c r="C21" s="18">
        <v>4.0</v>
      </c>
      <c r="D21" s="14" t="s">
        <v>2142</v>
      </c>
      <c r="E21" s="26">
        <v>0.8</v>
      </c>
      <c r="F21" s="27">
        <f t="shared" si="1"/>
        <v>0.6</v>
      </c>
    </row>
    <row r="22">
      <c r="A22" s="14" t="s">
        <v>542</v>
      </c>
      <c r="B22" s="18">
        <v>5.0</v>
      </c>
      <c r="C22" s="18">
        <v>4.0</v>
      </c>
      <c r="D22" s="14" t="s">
        <v>2143</v>
      </c>
      <c r="E22" s="26">
        <v>0.8</v>
      </c>
      <c r="F22" s="27">
        <f t="shared" si="1"/>
        <v>0.8</v>
      </c>
    </row>
    <row r="23">
      <c r="A23" s="14" t="s">
        <v>544</v>
      </c>
      <c r="B23" s="18">
        <v>9.0</v>
      </c>
      <c r="C23" s="18">
        <v>7.0</v>
      </c>
      <c r="D23" s="14" t="s">
        <v>2142</v>
      </c>
      <c r="E23" s="26">
        <v>0.778</v>
      </c>
      <c r="F23" s="27">
        <f t="shared" si="1"/>
        <v>0.5835</v>
      </c>
    </row>
    <row r="24">
      <c r="A24" s="14" t="s">
        <v>546</v>
      </c>
      <c r="B24" s="18">
        <v>47.0</v>
      </c>
      <c r="C24" s="18">
        <v>35.0</v>
      </c>
      <c r="D24" s="14" t="s">
        <v>2139</v>
      </c>
      <c r="E24" s="26">
        <v>0.745</v>
      </c>
      <c r="F24" s="27">
        <f t="shared" si="1"/>
        <v>0.3725</v>
      </c>
    </row>
    <row r="25">
      <c r="A25" s="14" t="s">
        <v>1030</v>
      </c>
      <c r="B25" s="18">
        <v>0.0</v>
      </c>
      <c r="C25" s="18">
        <v>0.0</v>
      </c>
      <c r="D25" s="14" t="s">
        <v>2140</v>
      </c>
      <c r="E25" s="24" t="s">
        <v>2141</v>
      </c>
      <c r="F25" s="27" t="str">
        <f t="shared" si="1"/>
        <v>Not Applicable</v>
      </c>
    </row>
    <row r="26">
      <c r="A26" s="14" t="s">
        <v>1465</v>
      </c>
      <c r="B26" s="18">
        <v>0.0</v>
      </c>
      <c r="C26" s="18">
        <v>0.0</v>
      </c>
      <c r="D26" s="14" t="s">
        <v>2140</v>
      </c>
      <c r="E26" s="24" t="s">
        <v>2141</v>
      </c>
      <c r="F26" s="27" t="str">
        <f t="shared" si="1"/>
        <v>Not Applicable</v>
      </c>
    </row>
    <row r="27">
      <c r="A27" s="14" t="s">
        <v>2011</v>
      </c>
      <c r="B27" s="18">
        <v>16.0</v>
      </c>
      <c r="C27" s="18">
        <v>0.0</v>
      </c>
      <c r="D27" s="14" t="s">
        <v>2142</v>
      </c>
      <c r="E27" s="26">
        <v>0.0</v>
      </c>
      <c r="F27" s="27">
        <f t="shared" si="1"/>
        <v>0</v>
      </c>
    </row>
    <row r="28">
      <c r="A28" s="14" t="s">
        <v>1891</v>
      </c>
      <c r="B28" s="18">
        <v>0.0</v>
      </c>
      <c r="C28" s="18">
        <v>0.0</v>
      </c>
      <c r="D28" s="14" t="s">
        <v>2140</v>
      </c>
      <c r="E28" s="24" t="s">
        <v>2141</v>
      </c>
      <c r="F28" s="27" t="str">
        <f t="shared" si="1"/>
        <v>Not Applicable</v>
      </c>
    </row>
    <row r="29">
      <c r="A29" s="14" t="s">
        <v>1300</v>
      </c>
      <c r="B29" s="18">
        <v>6.0</v>
      </c>
      <c r="C29" s="18">
        <v>1.0</v>
      </c>
      <c r="D29" s="14" t="s">
        <v>2139</v>
      </c>
      <c r="E29" s="26">
        <v>0.167</v>
      </c>
      <c r="F29" s="27">
        <f t="shared" si="1"/>
        <v>0.0835</v>
      </c>
    </row>
    <row r="30">
      <c r="A30" s="14" t="s">
        <v>1304</v>
      </c>
      <c r="B30" s="18">
        <v>6.0</v>
      </c>
      <c r="C30" s="18">
        <v>1.0</v>
      </c>
      <c r="D30" s="14" t="s">
        <v>2139</v>
      </c>
      <c r="E30" s="26">
        <v>0.167</v>
      </c>
      <c r="F30" s="27">
        <f t="shared" si="1"/>
        <v>0.0835</v>
      </c>
    </row>
    <row r="31">
      <c r="A31" s="14" t="s">
        <v>1306</v>
      </c>
      <c r="B31" s="18">
        <v>4.0</v>
      </c>
      <c r="C31" s="18">
        <v>0.0</v>
      </c>
      <c r="D31" s="14" t="s">
        <v>2143</v>
      </c>
      <c r="E31" s="26">
        <v>0.0</v>
      </c>
      <c r="F31" s="27">
        <f t="shared" si="1"/>
        <v>0</v>
      </c>
    </row>
    <row r="32">
      <c r="A32" s="14" t="s">
        <v>1308</v>
      </c>
      <c r="B32" s="18">
        <v>6.0</v>
      </c>
      <c r="C32" s="18">
        <v>1.0</v>
      </c>
      <c r="D32" s="14" t="s">
        <v>2139</v>
      </c>
      <c r="E32" s="26">
        <v>0.167</v>
      </c>
      <c r="F32" s="27">
        <f t="shared" si="1"/>
        <v>0.0835</v>
      </c>
    </row>
    <row r="33">
      <c r="A33" s="14" t="s">
        <v>134</v>
      </c>
      <c r="B33" s="18">
        <v>8.0</v>
      </c>
      <c r="C33" s="18">
        <v>6.0</v>
      </c>
      <c r="D33" s="14" t="s">
        <v>2142</v>
      </c>
      <c r="E33" s="26">
        <v>0.75</v>
      </c>
      <c r="F33" s="27">
        <f t="shared" si="1"/>
        <v>0.5625</v>
      </c>
    </row>
    <row r="34">
      <c r="A34" s="14" t="s">
        <v>138</v>
      </c>
      <c r="B34" s="18">
        <v>21.0</v>
      </c>
      <c r="C34" s="18">
        <v>19.0</v>
      </c>
      <c r="D34" s="14" t="s">
        <v>2142</v>
      </c>
      <c r="E34" s="26">
        <v>0.905</v>
      </c>
      <c r="F34" s="27">
        <f t="shared" si="1"/>
        <v>0.67875</v>
      </c>
    </row>
    <row r="35">
      <c r="A35" s="14" t="s">
        <v>140</v>
      </c>
      <c r="B35" s="18">
        <v>17.0</v>
      </c>
      <c r="C35" s="18">
        <v>16.0</v>
      </c>
      <c r="D35" s="14" t="s">
        <v>2142</v>
      </c>
      <c r="E35" s="26">
        <v>0.941</v>
      </c>
      <c r="F35" s="27">
        <f t="shared" si="1"/>
        <v>0.70575</v>
      </c>
    </row>
    <row r="36">
      <c r="A36" s="14" t="s">
        <v>142</v>
      </c>
      <c r="B36" s="18">
        <v>4.0</v>
      </c>
      <c r="C36" s="18">
        <v>4.0</v>
      </c>
      <c r="D36" s="14" t="s">
        <v>2142</v>
      </c>
      <c r="E36" s="26">
        <v>1.0</v>
      </c>
      <c r="F36" s="27">
        <f t="shared" si="1"/>
        <v>0.75</v>
      </c>
    </row>
    <row r="37">
      <c r="A37" s="14" t="s">
        <v>2030</v>
      </c>
      <c r="B37" s="18">
        <v>5.0</v>
      </c>
      <c r="C37" s="18">
        <v>4.0</v>
      </c>
      <c r="D37" s="14" t="s">
        <v>2142</v>
      </c>
      <c r="E37" s="26">
        <v>0.8</v>
      </c>
      <c r="F37" s="27">
        <f t="shared" si="1"/>
        <v>0.6</v>
      </c>
    </row>
    <row r="38">
      <c r="A38" s="14" t="s">
        <v>144</v>
      </c>
      <c r="B38" s="18">
        <v>25.0</v>
      </c>
      <c r="C38" s="18">
        <v>21.0</v>
      </c>
      <c r="D38" s="14" t="s">
        <v>2142</v>
      </c>
      <c r="E38" s="26">
        <v>0.84</v>
      </c>
      <c r="F38" s="27">
        <f t="shared" si="1"/>
        <v>0.63</v>
      </c>
    </row>
    <row r="39">
      <c r="A39" s="14" t="s">
        <v>146</v>
      </c>
      <c r="B39" s="18">
        <v>80.0</v>
      </c>
      <c r="C39" s="18">
        <v>70.0</v>
      </c>
      <c r="D39" s="14" t="s">
        <v>2139</v>
      </c>
      <c r="E39" s="26">
        <v>0.875</v>
      </c>
      <c r="F39" s="27">
        <f t="shared" si="1"/>
        <v>0.4375</v>
      </c>
    </row>
    <row r="40">
      <c r="A40" s="14" t="s">
        <v>147</v>
      </c>
      <c r="B40" s="18">
        <v>21.0</v>
      </c>
      <c r="C40" s="18">
        <v>19.0</v>
      </c>
      <c r="D40" s="14" t="s">
        <v>2142</v>
      </c>
      <c r="E40" s="26">
        <v>0.905</v>
      </c>
      <c r="F40" s="27">
        <f t="shared" si="1"/>
        <v>0.67875</v>
      </c>
    </row>
    <row r="41">
      <c r="A41" s="14" t="s">
        <v>149</v>
      </c>
      <c r="B41" s="18">
        <v>17.0</v>
      </c>
      <c r="C41" s="18">
        <v>16.0</v>
      </c>
      <c r="D41" s="14" t="s">
        <v>2142</v>
      </c>
      <c r="E41" s="26">
        <v>0.941</v>
      </c>
      <c r="F41" s="27">
        <f t="shared" si="1"/>
        <v>0.70575</v>
      </c>
    </row>
    <row r="42">
      <c r="A42" s="14" t="s">
        <v>151</v>
      </c>
      <c r="B42" s="18">
        <v>25.0</v>
      </c>
      <c r="C42" s="18">
        <v>21.0</v>
      </c>
      <c r="D42" s="14" t="s">
        <v>2142</v>
      </c>
      <c r="E42" s="26">
        <v>0.84</v>
      </c>
      <c r="F42" s="27">
        <f t="shared" si="1"/>
        <v>0.63</v>
      </c>
    </row>
    <row r="43">
      <c r="A43" s="14" t="s">
        <v>151</v>
      </c>
      <c r="B43" s="18">
        <v>5.0</v>
      </c>
      <c r="C43" s="18">
        <v>4.0</v>
      </c>
      <c r="D43" s="14" t="s">
        <v>2142</v>
      </c>
      <c r="E43" s="26">
        <v>0.8</v>
      </c>
      <c r="F43" s="27">
        <f t="shared" si="1"/>
        <v>0.6</v>
      </c>
    </row>
    <row r="44">
      <c r="A44" s="14" t="s">
        <v>152</v>
      </c>
      <c r="B44" s="18">
        <v>80.0</v>
      </c>
      <c r="C44" s="18">
        <v>70.0</v>
      </c>
      <c r="D44" s="14" t="s">
        <v>2139</v>
      </c>
      <c r="E44" s="26">
        <v>0.875</v>
      </c>
      <c r="F44" s="27">
        <f t="shared" si="1"/>
        <v>0.4375</v>
      </c>
    </row>
    <row r="45">
      <c r="A45" s="14" t="s">
        <v>1091</v>
      </c>
      <c r="B45" s="18">
        <v>9.0</v>
      </c>
      <c r="C45" s="18">
        <v>9.0</v>
      </c>
      <c r="D45" s="14" t="s">
        <v>2142</v>
      </c>
      <c r="E45" s="26">
        <v>1.0</v>
      </c>
      <c r="F45" s="27">
        <f t="shared" si="1"/>
        <v>0.75</v>
      </c>
    </row>
    <row r="46">
      <c r="A46" s="14" t="s">
        <v>1095</v>
      </c>
      <c r="B46" s="18">
        <v>11.0</v>
      </c>
      <c r="C46" s="18">
        <v>10.0</v>
      </c>
      <c r="D46" s="14" t="s">
        <v>2142</v>
      </c>
      <c r="E46" s="26">
        <v>0.909</v>
      </c>
      <c r="F46" s="27">
        <f t="shared" si="1"/>
        <v>0.68175</v>
      </c>
    </row>
    <row r="47">
      <c r="A47" s="14" t="s">
        <v>1097</v>
      </c>
      <c r="B47" s="18">
        <v>94.0</v>
      </c>
      <c r="C47" s="18">
        <v>62.0</v>
      </c>
      <c r="D47" s="14" t="s">
        <v>2139</v>
      </c>
      <c r="E47" s="26">
        <v>0.66</v>
      </c>
      <c r="F47" s="27">
        <f t="shared" si="1"/>
        <v>0.33</v>
      </c>
    </row>
    <row r="48">
      <c r="A48" s="14" t="s">
        <v>1099</v>
      </c>
      <c r="B48" s="18">
        <v>12.0</v>
      </c>
      <c r="C48" s="18">
        <v>3.0</v>
      </c>
      <c r="D48" s="14" t="s">
        <v>2142</v>
      </c>
      <c r="E48" s="26">
        <v>0.25</v>
      </c>
      <c r="F48" s="27">
        <f t="shared" si="1"/>
        <v>0.1875</v>
      </c>
    </row>
    <row r="49">
      <c r="A49" s="14" t="s">
        <v>1101</v>
      </c>
      <c r="B49" s="18">
        <v>48.0</v>
      </c>
      <c r="C49" s="18">
        <v>36.0</v>
      </c>
      <c r="D49" s="14" t="s">
        <v>2142</v>
      </c>
      <c r="E49" s="26">
        <v>0.75</v>
      </c>
      <c r="F49" s="27">
        <f t="shared" si="1"/>
        <v>0.5625</v>
      </c>
    </row>
    <row r="50">
      <c r="A50" s="14" t="s">
        <v>1103</v>
      </c>
      <c r="B50" s="18">
        <v>5.0</v>
      </c>
      <c r="C50" s="18">
        <v>0.0</v>
      </c>
      <c r="D50" s="14" t="s">
        <v>2143</v>
      </c>
      <c r="E50" s="26">
        <v>0.0</v>
      </c>
      <c r="F50" s="27">
        <f t="shared" si="1"/>
        <v>0</v>
      </c>
    </row>
    <row r="51">
      <c r="A51" s="14" t="s">
        <v>86</v>
      </c>
      <c r="B51" s="18">
        <v>16.0</v>
      </c>
      <c r="C51" s="18">
        <v>7.0</v>
      </c>
      <c r="D51" s="14" t="s">
        <v>2139</v>
      </c>
      <c r="E51" s="26">
        <v>0.438</v>
      </c>
      <c r="F51" s="27">
        <f t="shared" si="1"/>
        <v>0.219</v>
      </c>
    </row>
    <row r="52">
      <c r="A52" s="14" t="s">
        <v>90</v>
      </c>
      <c r="B52" s="18">
        <v>16.0</v>
      </c>
      <c r="C52" s="18">
        <v>7.0</v>
      </c>
      <c r="D52" s="14" t="s">
        <v>2139</v>
      </c>
      <c r="E52" s="26">
        <v>0.438</v>
      </c>
      <c r="F52" s="27">
        <f t="shared" si="1"/>
        <v>0.219</v>
      </c>
    </row>
    <row r="53">
      <c r="A53" s="14" t="s">
        <v>92</v>
      </c>
      <c r="B53" s="18">
        <v>16.0</v>
      </c>
      <c r="C53" s="18">
        <v>7.0</v>
      </c>
      <c r="D53" s="14" t="s">
        <v>2139</v>
      </c>
      <c r="E53" s="26">
        <v>0.438</v>
      </c>
      <c r="F53" s="27">
        <f t="shared" si="1"/>
        <v>0.219</v>
      </c>
    </row>
    <row r="54">
      <c r="A54" s="14" t="s">
        <v>94</v>
      </c>
      <c r="B54" s="18">
        <v>16.0</v>
      </c>
      <c r="C54" s="18">
        <v>7.0</v>
      </c>
      <c r="D54" s="14" t="s">
        <v>2139</v>
      </c>
      <c r="E54" s="26">
        <v>0.438</v>
      </c>
      <c r="F54" s="27">
        <f t="shared" si="1"/>
        <v>0.219</v>
      </c>
    </row>
    <row r="55">
      <c r="A55" s="14" t="s">
        <v>96</v>
      </c>
      <c r="B55" s="18">
        <v>8.0</v>
      </c>
      <c r="C55" s="18">
        <v>4.0</v>
      </c>
      <c r="D55" s="14" t="s">
        <v>2142</v>
      </c>
      <c r="E55" s="26">
        <v>0.5</v>
      </c>
      <c r="F55" s="27">
        <f t="shared" si="1"/>
        <v>0.375</v>
      </c>
    </row>
    <row r="56">
      <c r="A56" s="14" t="s">
        <v>2031</v>
      </c>
      <c r="B56" s="18">
        <v>16.0</v>
      </c>
      <c r="C56" s="18">
        <v>7.0</v>
      </c>
      <c r="D56" s="14" t="s">
        <v>2139</v>
      </c>
      <c r="E56" s="26">
        <v>0.438</v>
      </c>
      <c r="F56" s="27">
        <f t="shared" si="1"/>
        <v>0.219</v>
      </c>
    </row>
    <row r="57">
      <c r="A57" s="14" t="s">
        <v>97</v>
      </c>
      <c r="B57" s="18">
        <v>4.0</v>
      </c>
      <c r="C57" s="18">
        <v>0.0</v>
      </c>
      <c r="D57" s="14" t="s">
        <v>2142</v>
      </c>
      <c r="E57" s="26">
        <v>0.0</v>
      </c>
      <c r="F57" s="27">
        <f t="shared" si="1"/>
        <v>0</v>
      </c>
    </row>
    <row r="58">
      <c r="A58" s="14" t="s">
        <v>98</v>
      </c>
      <c r="B58" s="18">
        <v>16.0</v>
      </c>
      <c r="C58" s="18">
        <v>7.0</v>
      </c>
      <c r="D58" s="14" t="s">
        <v>2139</v>
      </c>
      <c r="E58" s="26">
        <v>0.438</v>
      </c>
      <c r="F58" s="27">
        <f t="shared" si="1"/>
        <v>0.219</v>
      </c>
    </row>
    <row r="59">
      <c r="A59" s="14" t="s">
        <v>100</v>
      </c>
      <c r="B59" s="18">
        <v>16.0</v>
      </c>
      <c r="C59" s="18">
        <v>7.0</v>
      </c>
      <c r="D59" s="14" t="s">
        <v>2139</v>
      </c>
      <c r="E59" s="26">
        <v>0.438</v>
      </c>
      <c r="F59" s="27">
        <f t="shared" si="1"/>
        <v>0.219</v>
      </c>
    </row>
    <row r="60">
      <c r="A60" s="14" t="s">
        <v>101</v>
      </c>
      <c r="B60" s="18">
        <v>16.0</v>
      </c>
      <c r="C60" s="18">
        <v>7.0</v>
      </c>
      <c r="D60" s="14" t="s">
        <v>2139</v>
      </c>
      <c r="E60" s="26">
        <v>0.438</v>
      </c>
      <c r="F60" s="27">
        <f t="shared" si="1"/>
        <v>0.219</v>
      </c>
    </row>
    <row r="61">
      <c r="A61" s="14" t="s">
        <v>102</v>
      </c>
      <c r="B61" s="18">
        <v>8.0</v>
      </c>
      <c r="C61" s="18">
        <v>4.0</v>
      </c>
      <c r="D61" s="14" t="s">
        <v>2142</v>
      </c>
      <c r="E61" s="26">
        <v>0.5</v>
      </c>
      <c r="F61" s="27">
        <f t="shared" si="1"/>
        <v>0.375</v>
      </c>
    </row>
    <row r="62">
      <c r="A62" s="14" t="s">
        <v>2032</v>
      </c>
      <c r="B62" s="18">
        <v>16.0</v>
      </c>
      <c r="C62" s="18">
        <v>7.0</v>
      </c>
      <c r="D62" s="14" t="s">
        <v>2139</v>
      </c>
      <c r="E62" s="26">
        <v>0.438</v>
      </c>
      <c r="F62" s="27">
        <f t="shared" si="1"/>
        <v>0.219</v>
      </c>
    </row>
    <row r="63">
      <c r="A63" s="14" t="s">
        <v>103</v>
      </c>
      <c r="B63" s="18">
        <v>4.0</v>
      </c>
      <c r="C63" s="18">
        <v>0.0</v>
      </c>
      <c r="D63" s="14" t="s">
        <v>2142</v>
      </c>
      <c r="E63" s="26">
        <v>0.0</v>
      </c>
      <c r="F63" s="27">
        <f t="shared" si="1"/>
        <v>0</v>
      </c>
    </row>
    <row r="64">
      <c r="A64" s="14" t="s">
        <v>104</v>
      </c>
      <c r="B64" s="18">
        <v>16.0</v>
      </c>
      <c r="C64" s="18">
        <v>7.0</v>
      </c>
      <c r="D64" s="14" t="s">
        <v>2139</v>
      </c>
      <c r="E64" s="26">
        <v>0.438</v>
      </c>
      <c r="F64" s="27">
        <f t="shared" si="1"/>
        <v>0.219</v>
      </c>
    </row>
    <row r="65">
      <c r="A65" s="14" t="s">
        <v>106</v>
      </c>
      <c r="B65" s="18">
        <v>16.0</v>
      </c>
      <c r="C65" s="18">
        <v>7.0</v>
      </c>
      <c r="D65" s="14" t="s">
        <v>2139</v>
      </c>
      <c r="E65" s="26">
        <v>0.438</v>
      </c>
      <c r="F65" s="27">
        <f t="shared" si="1"/>
        <v>0.219</v>
      </c>
    </row>
    <row r="66">
      <c r="A66" s="14" t="s">
        <v>107</v>
      </c>
      <c r="B66" s="18">
        <v>16.0</v>
      </c>
      <c r="C66" s="18">
        <v>7.0</v>
      </c>
      <c r="D66" s="14" t="s">
        <v>2139</v>
      </c>
      <c r="E66" s="26">
        <v>0.438</v>
      </c>
      <c r="F66" s="27">
        <f t="shared" si="1"/>
        <v>0.219</v>
      </c>
    </row>
    <row r="67">
      <c r="A67" s="14" t="s">
        <v>108</v>
      </c>
      <c r="B67" s="18">
        <v>16.0</v>
      </c>
      <c r="C67" s="18">
        <v>7.0</v>
      </c>
      <c r="D67" s="14" t="s">
        <v>2139</v>
      </c>
      <c r="E67" s="26">
        <v>0.438</v>
      </c>
      <c r="F67" s="27">
        <f t="shared" si="1"/>
        <v>0.219</v>
      </c>
    </row>
    <row r="68">
      <c r="A68" s="14" t="s">
        <v>109</v>
      </c>
      <c r="B68" s="18">
        <v>8.0</v>
      </c>
      <c r="C68" s="18">
        <v>4.0</v>
      </c>
      <c r="D68" s="14" t="s">
        <v>2142</v>
      </c>
      <c r="E68" s="26">
        <v>0.5</v>
      </c>
      <c r="F68" s="27">
        <f t="shared" si="1"/>
        <v>0.375</v>
      </c>
    </row>
    <row r="69">
      <c r="A69" s="14" t="s">
        <v>111</v>
      </c>
      <c r="B69" s="18">
        <v>16.0</v>
      </c>
      <c r="C69" s="18">
        <v>7.0</v>
      </c>
      <c r="D69" s="14" t="s">
        <v>2139</v>
      </c>
      <c r="E69" s="26">
        <v>0.438</v>
      </c>
      <c r="F69" s="27">
        <f t="shared" si="1"/>
        <v>0.219</v>
      </c>
    </row>
    <row r="70">
      <c r="A70" s="14" t="s">
        <v>112</v>
      </c>
      <c r="B70" s="18">
        <v>4.0</v>
      </c>
      <c r="C70" s="18">
        <v>0.0</v>
      </c>
      <c r="D70" s="14" t="s">
        <v>2142</v>
      </c>
      <c r="E70" s="26">
        <v>0.0</v>
      </c>
      <c r="F70" s="27">
        <f t="shared" si="1"/>
        <v>0</v>
      </c>
    </row>
    <row r="71">
      <c r="A71" s="14" t="s">
        <v>205</v>
      </c>
      <c r="B71" s="18">
        <v>5.0</v>
      </c>
      <c r="C71" s="18">
        <v>5.0</v>
      </c>
      <c r="D71" s="14" t="s">
        <v>2142</v>
      </c>
      <c r="E71" s="26">
        <v>1.0</v>
      </c>
      <c r="F71" s="27">
        <f t="shared" si="1"/>
        <v>0.75</v>
      </c>
    </row>
    <row r="72">
      <c r="A72" s="14" t="s">
        <v>209</v>
      </c>
      <c r="B72" s="18">
        <v>3.0</v>
      </c>
      <c r="C72" s="18">
        <v>3.0</v>
      </c>
      <c r="D72" s="14" t="s">
        <v>2142</v>
      </c>
      <c r="E72" s="26">
        <v>1.0</v>
      </c>
      <c r="F72" s="27">
        <f t="shared" si="1"/>
        <v>0.75</v>
      </c>
    </row>
    <row r="73">
      <c r="A73" s="14" t="s">
        <v>211</v>
      </c>
      <c r="B73" s="18">
        <v>7.0</v>
      </c>
      <c r="C73" s="18">
        <v>7.0</v>
      </c>
      <c r="D73" s="14" t="s">
        <v>2142</v>
      </c>
      <c r="E73" s="26">
        <v>1.0</v>
      </c>
      <c r="F73" s="27">
        <f t="shared" si="1"/>
        <v>0.75</v>
      </c>
    </row>
    <row r="74">
      <c r="A74" s="14" t="s">
        <v>2033</v>
      </c>
      <c r="B74" s="18">
        <v>7.0</v>
      </c>
      <c r="C74" s="18">
        <v>7.0</v>
      </c>
      <c r="D74" s="14" t="s">
        <v>2142</v>
      </c>
      <c r="E74" s="26">
        <v>1.0</v>
      </c>
      <c r="F74" s="27">
        <f t="shared" si="1"/>
        <v>0.75</v>
      </c>
    </row>
    <row r="75">
      <c r="A75" s="14" t="s">
        <v>215</v>
      </c>
      <c r="B75" s="18">
        <v>9.0</v>
      </c>
      <c r="C75" s="18">
        <v>9.0</v>
      </c>
      <c r="D75" s="14" t="s">
        <v>2142</v>
      </c>
      <c r="E75" s="26">
        <v>1.0</v>
      </c>
      <c r="F75" s="27">
        <f t="shared" si="1"/>
        <v>0.75</v>
      </c>
    </row>
    <row r="76">
      <c r="A76" s="14" t="s">
        <v>217</v>
      </c>
      <c r="B76" s="18">
        <v>34.0</v>
      </c>
      <c r="C76" s="18">
        <v>34.0</v>
      </c>
      <c r="D76" s="14" t="s">
        <v>2139</v>
      </c>
      <c r="E76" s="26">
        <v>1.0</v>
      </c>
      <c r="F76" s="27">
        <f t="shared" si="1"/>
        <v>0.5</v>
      </c>
    </row>
    <row r="77">
      <c r="A77" s="14" t="s">
        <v>218</v>
      </c>
      <c r="B77" s="18">
        <v>5.0</v>
      </c>
      <c r="C77" s="18">
        <v>5.0</v>
      </c>
      <c r="D77" s="14" t="s">
        <v>2142</v>
      </c>
      <c r="E77" s="26">
        <v>1.0</v>
      </c>
      <c r="F77" s="27">
        <f t="shared" si="1"/>
        <v>0.75</v>
      </c>
    </row>
    <row r="78">
      <c r="A78" s="14" t="s">
        <v>220</v>
      </c>
      <c r="B78" s="18">
        <v>3.0</v>
      </c>
      <c r="C78" s="18">
        <v>3.0</v>
      </c>
      <c r="D78" s="14" t="s">
        <v>2142</v>
      </c>
      <c r="E78" s="26">
        <v>1.0</v>
      </c>
      <c r="F78" s="27">
        <f t="shared" si="1"/>
        <v>0.75</v>
      </c>
    </row>
    <row r="79">
      <c r="A79" s="14" t="s">
        <v>221</v>
      </c>
      <c r="B79" s="18">
        <v>7.0</v>
      </c>
      <c r="C79" s="18">
        <v>7.0</v>
      </c>
      <c r="D79" s="14" t="s">
        <v>2142</v>
      </c>
      <c r="E79" s="26">
        <v>1.0</v>
      </c>
      <c r="F79" s="27">
        <f t="shared" si="1"/>
        <v>0.75</v>
      </c>
    </row>
    <row r="80">
      <c r="A80" s="14" t="s">
        <v>222</v>
      </c>
      <c r="B80" s="18">
        <v>3.0</v>
      </c>
      <c r="C80" s="18">
        <v>3.0</v>
      </c>
      <c r="D80" s="14" t="s">
        <v>2142</v>
      </c>
      <c r="E80" s="26">
        <v>1.0</v>
      </c>
      <c r="F80" s="27">
        <f t="shared" si="1"/>
        <v>0.75</v>
      </c>
    </row>
    <row r="81">
      <c r="A81" s="14" t="s">
        <v>224</v>
      </c>
      <c r="B81" s="18">
        <v>7.0</v>
      </c>
      <c r="C81" s="18">
        <v>7.0</v>
      </c>
      <c r="D81" s="14" t="s">
        <v>2142</v>
      </c>
      <c r="E81" s="26">
        <v>1.0</v>
      </c>
      <c r="F81" s="27">
        <f t="shared" si="1"/>
        <v>0.75</v>
      </c>
    </row>
    <row r="82">
      <c r="A82" s="14" t="s">
        <v>225</v>
      </c>
      <c r="B82" s="18">
        <v>9.0</v>
      </c>
      <c r="C82" s="18">
        <v>9.0</v>
      </c>
      <c r="D82" s="14" t="s">
        <v>2142</v>
      </c>
      <c r="E82" s="26">
        <v>1.0</v>
      </c>
      <c r="F82" s="27">
        <f t="shared" si="1"/>
        <v>0.75</v>
      </c>
    </row>
    <row r="83">
      <c r="A83" s="14" t="s">
        <v>226</v>
      </c>
      <c r="B83" s="18">
        <v>34.0</v>
      </c>
      <c r="C83" s="18">
        <v>34.0</v>
      </c>
      <c r="D83" s="14" t="s">
        <v>2139</v>
      </c>
      <c r="E83" s="26">
        <v>1.0</v>
      </c>
      <c r="F83" s="27">
        <f t="shared" si="1"/>
        <v>0.5</v>
      </c>
    </row>
    <row r="84">
      <c r="A84" s="14" t="s">
        <v>1250</v>
      </c>
      <c r="B84" s="18">
        <v>58.0</v>
      </c>
      <c r="C84" s="18">
        <v>47.0</v>
      </c>
      <c r="D84" s="14" t="s">
        <v>2139</v>
      </c>
      <c r="E84" s="26">
        <v>0.81</v>
      </c>
      <c r="F84" s="27">
        <f t="shared" si="1"/>
        <v>0.405</v>
      </c>
    </row>
    <row r="85">
      <c r="A85" s="14" t="s">
        <v>1254</v>
      </c>
      <c r="B85" s="18">
        <v>58.0</v>
      </c>
      <c r="C85" s="18">
        <v>47.0</v>
      </c>
      <c r="D85" s="14" t="s">
        <v>2139</v>
      </c>
      <c r="E85" s="26">
        <v>0.81</v>
      </c>
      <c r="F85" s="27">
        <f t="shared" si="1"/>
        <v>0.405</v>
      </c>
    </row>
    <row r="86">
      <c r="A86" s="14" t="s">
        <v>1260</v>
      </c>
      <c r="B86" s="18">
        <v>38.0</v>
      </c>
      <c r="C86" s="18">
        <v>31.0</v>
      </c>
      <c r="D86" s="14" t="s">
        <v>2142</v>
      </c>
      <c r="E86" s="26">
        <v>0.816</v>
      </c>
      <c r="F86" s="27">
        <f t="shared" si="1"/>
        <v>0.612</v>
      </c>
    </row>
    <row r="87">
      <c r="A87" s="14" t="s">
        <v>1262</v>
      </c>
      <c r="B87" s="18">
        <v>3.0</v>
      </c>
      <c r="C87" s="18">
        <v>3.0</v>
      </c>
      <c r="D87" s="14" t="s">
        <v>2142</v>
      </c>
      <c r="E87" s="26">
        <v>1.0</v>
      </c>
      <c r="F87" s="27">
        <f t="shared" si="1"/>
        <v>0.75</v>
      </c>
    </row>
    <row r="88">
      <c r="A88" s="14" t="s">
        <v>1264</v>
      </c>
      <c r="B88" s="18">
        <v>58.0</v>
      </c>
      <c r="C88" s="18">
        <v>47.0</v>
      </c>
      <c r="D88" s="14" t="s">
        <v>2139</v>
      </c>
      <c r="E88" s="26">
        <v>0.81</v>
      </c>
      <c r="F88" s="27">
        <f t="shared" si="1"/>
        <v>0.405</v>
      </c>
    </row>
    <row r="89">
      <c r="A89" s="14" t="s">
        <v>1174</v>
      </c>
      <c r="B89" s="18">
        <v>206.0</v>
      </c>
      <c r="C89" s="18">
        <v>152.0</v>
      </c>
      <c r="D89" s="14" t="s">
        <v>2139</v>
      </c>
      <c r="E89" s="26">
        <v>0.738</v>
      </c>
      <c r="F89" s="27">
        <f t="shared" si="1"/>
        <v>0.369</v>
      </c>
    </row>
    <row r="90">
      <c r="A90" s="14" t="s">
        <v>1178</v>
      </c>
      <c r="B90" s="18">
        <v>11.0</v>
      </c>
      <c r="C90" s="18">
        <v>8.0</v>
      </c>
      <c r="D90" s="14" t="s">
        <v>2142</v>
      </c>
      <c r="E90" s="26">
        <v>0.727</v>
      </c>
      <c r="F90" s="27">
        <f t="shared" si="1"/>
        <v>0.54525</v>
      </c>
    </row>
    <row r="91">
      <c r="A91" s="14" t="s">
        <v>1180</v>
      </c>
      <c r="B91" s="18">
        <v>9.0</v>
      </c>
      <c r="C91" s="18">
        <v>6.0</v>
      </c>
      <c r="D91" s="14" t="s">
        <v>2142</v>
      </c>
      <c r="E91" s="26">
        <v>0.667</v>
      </c>
      <c r="F91" s="27">
        <f t="shared" si="1"/>
        <v>0.50025</v>
      </c>
    </row>
    <row r="92">
      <c r="A92" s="14" t="s">
        <v>1182</v>
      </c>
      <c r="B92" s="18">
        <v>16.0</v>
      </c>
      <c r="C92" s="18">
        <v>12.0</v>
      </c>
      <c r="D92" s="14" t="s">
        <v>2142</v>
      </c>
      <c r="E92" s="26">
        <v>0.75</v>
      </c>
      <c r="F92" s="27">
        <f t="shared" si="1"/>
        <v>0.5625</v>
      </c>
    </row>
    <row r="93">
      <c r="A93" s="14" t="s">
        <v>1184</v>
      </c>
      <c r="B93" s="18">
        <v>140.0</v>
      </c>
      <c r="C93" s="18">
        <v>122.0</v>
      </c>
      <c r="D93" s="14" t="s">
        <v>2142</v>
      </c>
      <c r="E93" s="26">
        <v>0.871</v>
      </c>
      <c r="F93" s="27">
        <f t="shared" si="1"/>
        <v>0.65325</v>
      </c>
    </row>
    <row r="94">
      <c r="A94" s="14" t="s">
        <v>1186</v>
      </c>
      <c r="B94" s="18">
        <v>3.0</v>
      </c>
      <c r="C94" s="18">
        <v>3.0</v>
      </c>
      <c r="D94" s="14" t="s">
        <v>2142</v>
      </c>
      <c r="E94" s="26">
        <v>1.0</v>
      </c>
      <c r="F94" s="27">
        <f t="shared" si="1"/>
        <v>0.75</v>
      </c>
    </row>
    <row r="95">
      <c r="A95" s="14" t="s">
        <v>1188</v>
      </c>
      <c r="B95" s="18">
        <v>26.0</v>
      </c>
      <c r="C95" s="18">
        <v>0.0</v>
      </c>
      <c r="D95" s="14" t="s">
        <v>2142</v>
      </c>
      <c r="E95" s="26">
        <v>0.0</v>
      </c>
      <c r="F95" s="27">
        <f t="shared" si="1"/>
        <v>0</v>
      </c>
    </row>
    <row r="96">
      <c r="A96" s="14" t="s">
        <v>547</v>
      </c>
      <c r="B96" s="18">
        <v>8.0</v>
      </c>
      <c r="C96" s="18">
        <v>7.0</v>
      </c>
      <c r="D96" s="14" t="s">
        <v>2142</v>
      </c>
      <c r="E96" s="26">
        <v>0.875</v>
      </c>
      <c r="F96" s="27">
        <f t="shared" si="1"/>
        <v>0.65625</v>
      </c>
    </row>
    <row r="97">
      <c r="A97" s="14" t="s">
        <v>549</v>
      </c>
      <c r="B97" s="18">
        <v>5.0</v>
      </c>
      <c r="C97" s="18">
        <v>3.0</v>
      </c>
      <c r="D97" s="14" t="s">
        <v>2142</v>
      </c>
      <c r="E97" s="26">
        <v>0.6</v>
      </c>
      <c r="F97" s="27">
        <f t="shared" si="1"/>
        <v>0.45</v>
      </c>
    </row>
    <row r="98">
      <c r="A98" s="14" t="s">
        <v>550</v>
      </c>
      <c r="B98" s="18">
        <v>5.0</v>
      </c>
      <c r="C98" s="18">
        <v>4.0</v>
      </c>
      <c r="D98" s="14" t="s">
        <v>2142</v>
      </c>
      <c r="E98" s="26">
        <v>0.8</v>
      </c>
      <c r="F98" s="27">
        <f t="shared" si="1"/>
        <v>0.6</v>
      </c>
    </row>
    <row r="99">
      <c r="A99" s="14" t="s">
        <v>551</v>
      </c>
      <c r="B99" s="18">
        <v>20.0</v>
      </c>
      <c r="C99" s="18">
        <v>14.0</v>
      </c>
      <c r="D99" s="14" t="s">
        <v>2142</v>
      </c>
      <c r="E99" s="26">
        <v>0.7</v>
      </c>
      <c r="F99" s="27">
        <f t="shared" si="1"/>
        <v>0.525</v>
      </c>
    </row>
    <row r="100">
      <c r="A100" s="14" t="s">
        <v>552</v>
      </c>
      <c r="B100" s="18">
        <v>9.0</v>
      </c>
      <c r="C100" s="18">
        <v>7.0</v>
      </c>
      <c r="D100" s="14" t="s">
        <v>2142</v>
      </c>
      <c r="E100" s="26">
        <v>0.778</v>
      </c>
      <c r="F100" s="27">
        <f t="shared" si="1"/>
        <v>0.5835</v>
      </c>
    </row>
    <row r="101">
      <c r="A101" s="14" t="s">
        <v>553</v>
      </c>
      <c r="B101" s="18">
        <v>47.0</v>
      </c>
      <c r="C101" s="18">
        <v>35.0</v>
      </c>
      <c r="D101" s="14" t="s">
        <v>2139</v>
      </c>
      <c r="E101" s="26">
        <v>0.745</v>
      </c>
      <c r="F101" s="27">
        <f t="shared" si="1"/>
        <v>0.3725</v>
      </c>
    </row>
    <row r="102">
      <c r="A102" s="14" t="s">
        <v>1104</v>
      </c>
      <c r="B102" s="18">
        <v>3.0</v>
      </c>
      <c r="C102" s="18">
        <v>3.0</v>
      </c>
      <c r="D102" s="14" t="s">
        <v>2143</v>
      </c>
      <c r="E102" s="26">
        <v>1.0</v>
      </c>
      <c r="F102" s="27">
        <f t="shared" si="1"/>
        <v>1</v>
      </c>
    </row>
    <row r="103">
      <c r="A103" s="14" t="s">
        <v>1106</v>
      </c>
      <c r="B103" s="18">
        <v>4.0</v>
      </c>
      <c r="C103" s="18">
        <v>4.0</v>
      </c>
      <c r="D103" s="14" t="s">
        <v>2143</v>
      </c>
      <c r="E103" s="26">
        <v>1.0</v>
      </c>
      <c r="F103" s="27">
        <f t="shared" si="1"/>
        <v>1</v>
      </c>
    </row>
    <row r="104">
      <c r="A104" s="14" t="s">
        <v>1107</v>
      </c>
      <c r="B104" s="18">
        <v>94.0</v>
      </c>
      <c r="C104" s="18">
        <v>62.0</v>
      </c>
      <c r="D104" s="14" t="s">
        <v>2139</v>
      </c>
      <c r="E104" s="26">
        <v>0.66</v>
      </c>
      <c r="F104" s="27">
        <f t="shared" si="1"/>
        <v>0.33</v>
      </c>
    </row>
    <row r="105">
      <c r="A105" s="14" t="s">
        <v>1108</v>
      </c>
      <c r="B105" s="18">
        <v>12.0</v>
      </c>
      <c r="C105" s="18">
        <v>3.0</v>
      </c>
      <c r="D105" s="14" t="s">
        <v>2142</v>
      </c>
      <c r="E105" s="26">
        <v>0.25</v>
      </c>
      <c r="F105" s="27">
        <f t="shared" si="1"/>
        <v>0.1875</v>
      </c>
    </row>
    <row r="106">
      <c r="A106" s="14" t="s">
        <v>1109</v>
      </c>
      <c r="B106" s="18">
        <v>3.0</v>
      </c>
      <c r="C106" s="18">
        <v>3.0</v>
      </c>
      <c r="D106" s="14" t="s">
        <v>2143</v>
      </c>
      <c r="E106" s="26">
        <v>1.0</v>
      </c>
      <c r="F106" s="27">
        <f t="shared" si="1"/>
        <v>1</v>
      </c>
    </row>
    <row r="107">
      <c r="A107" s="14" t="s">
        <v>1110</v>
      </c>
      <c r="B107" s="18">
        <v>9.0</v>
      </c>
      <c r="C107" s="18">
        <v>0.0</v>
      </c>
      <c r="D107" s="14" t="s">
        <v>2142</v>
      </c>
      <c r="E107" s="26">
        <v>0.0</v>
      </c>
      <c r="F107" s="27">
        <f t="shared" si="1"/>
        <v>0</v>
      </c>
    </row>
    <row r="108">
      <c r="A108" s="14" t="s">
        <v>1111</v>
      </c>
      <c r="B108" s="18">
        <v>9.0</v>
      </c>
      <c r="C108" s="18">
        <v>9.0</v>
      </c>
      <c r="D108" s="14" t="s">
        <v>2142</v>
      </c>
      <c r="E108" s="26">
        <v>1.0</v>
      </c>
      <c r="F108" s="27">
        <f t="shared" si="1"/>
        <v>0.75</v>
      </c>
    </row>
    <row r="109">
      <c r="A109" s="14" t="s">
        <v>1113</v>
      </c>
      <c r="B109" s="18">
        <v>11.0</v>
      </c>
      <c r="C109" s="18">
        <v>10.0</v>
      </c>
      <c r="D109" s="14" t="s">
        <v>2142</v>
      </c>
      <c r="E109" s="26">
        <v>0.909</v>
      </c>
      <c r="F109" s="27">
        <f t="shared" si="1"/>
        <v>0.68175</v>
      </c>
    </row>
    <row r="110">
      <c r="A110" s="14" t="s">
        <v>1114</v>
      </c>
      <c r="B110" s="18">
        <v>94.0</v>
      </c>
      <c r="C110" s="18">
        <v>62.0</v>
      </c>
      <c r="D110" s="14" t="s">
        <v>2139</v>
      </c>
      <c r="E110" s="26">
        <v>0.66</v>
      </c>
      <c r="F110" s="27">
        <f t="shared" si="1"/>
        <v>0.33</v>
      </c>
    </row>
    <row r="111">
      <c r="A111" s="14" t="s">
        <v>1115</v>
      </c>
      <c r="B111" s="18">
        <v>12.0</v>
      </c>
      <c r="C111" s="18">
        <v>3.0</v>
      </c>
      <c r="D111" s="14" t="s">
        <v>2142</v>
      </c>
      <c r="E111" s="26">
        <v>0.25</v>
      </c>
      <c r="F111" s="27">
        <f t="shared" si="1"/>
        <v>0.1875</v>
      </c>
    </row>
    <row r="112">
      <c r="A112" s="14" t="s">
        <v>854</v>
      </c>
      <c r="B112" s="18">
        <v>3.0</v>
      </c>
      <c r="C112" s="18">
        <v>3.0</v>
      </c>
      <c r="D112" s="14" t="s">
        <v>2143</v>
      </c>
      <c r="E112" s="26">
        <v>1.0</v>
      </c>
      <c r="F112" s="27">
        <f t="shared" si="1"/>
        <v>1</v>
      </c>
    </row>
    <row r="113">
      <c r="A113" s="14" t="s">
        <v>856</v>
      </c>
      <c r="B113" s="18">
        <v>5.0</v>
      </c>
      <c r="C113" s="18">
        <v>5.0</v>
      </c>
      <c r="D113" s="14" t="s">
        <v>2139</v>
      </c>
      <c r="E113" s="26">
        <v>1.0</v>
      </c>
      <c r="F113" s="27">
        <f t="shared" si="1"/>
        <v>0.5</v>
      </c>
    </row>
    <row r="114">
      <c r="A114" s="14" t="s">
        <v>858</v>
      </c>
      <c r="B114" s="18">
        <v>5.0</v>
      </c>
      <c r="C114" s="18">
        <v>5.0</v>
      </c>
      <c r="D114" s="14" t="s">
        <v>2139</v>
      </c>
      <c r="E114" s="26">
        <v>1.0</v>
      </c>
      <c r="F114" s="27">
        <f t="shared" si="1"/>
        <v>0.5</v>
      </c>
    </row>
    <row r="115">
      <c r="A115" s="14" t="s">
        <v>860</v>
      </c>
      <c r="B115" s="18">
        <v>5.0</v>
      </c>
      <c r="C115" s="18">
        <v>5.0</v>
      </c>
      <c r="D115" s="14" t="s">
        <v>2139</v>
      </c>
      <c r="E115" s="26">
        <v>1.0</v>
      </c>
      <c r="F115" s="27">
        <f t="shared" si="1"/>
        <v>0.5</v>
      </c>
    </row>
    <row r="116">
      <c r="A116" s="14" t="s">
        <v>862</v>
      </c>
      <c r="B116" s="18">
        <v>5.0</v>
      </c>
      <c r="C116" s="18">
        <v>5.0</v>
      </c>
      <c r="D116" s="14" t="s">
        <v>2139</v>
      </c>
      <c r="E116" s="26">
        <v>1.0</v>
      </c>
      <c r="F116" s="27">
        <f t="shared" si="1"/>
        <v>0.5</v>
      </c>
    </row>
    <row r="117">
      <c r="A117" s="14" t="s">
        <v>718</v>
      </c>
      <c r="B117" s="18">
        <v>5.0</v>
      </c>
      <c r="C117" s="18">
        <v>5.0</v>
      </c>
      <c r="D117" s="14" t="s">
        <v>2139</v>
      </c>
      <c r="E117" s="26">
        <v>1.0</v>
      </c>
      <c r="F117" s="27">
        <f t="shared" si="1"/>
        <v>0.5</v>
      </c>
    </row>
    <row r="118">
      <c r="A118" s="14" t="s">
        <v>2035</v>
      </c>
      <c r="B118" s="18">
        <v>0.0</v>
      </c>
      <c r="C118" s="18">
        <v>0.0</v>
      </c>
      <c r="D118" s="14" t="s">
        <v>2140</v>
      </c>
      <c r="E118" s="24" t="s">
        <v>2141</v>
      </c>
      <c r="F118" s="27" t="str">
        <f t="shared" si="1"/>
        <v>Not Applicable</v>
      </c>
    </row>
    <row r="119">
      <c r="A119" s="14" t="s">
        <v>1818</v>
      </c>
      <c r="B119" s="18">
        <v>12.0</v>
      </c>
      <c r="C119" s="18">
        <v>7.0</v>
      </c>
      <c r="D119" s="14" t="s">
        <v>2142</v>
      </c>
      <c r="E119" s="26">
        <v>0.583</v>
      </c>
      <c r="F119" s="27">
        <f t="shared" si="1"/>
        <v>0.43725</v>
      </c>
    </row>
    <row r="120">
      <c r="A120" s="14" t="s">
        <v>1821</v>
      </c>
      <c r="B120" s="18">
        <v>6.0</v>
      </c>
      <c r="C120" s="18">
        <v>4.0</v>
      </c>
      <c r="D120" s="14" t="s">
        <v>2143</v>
      </c>
      <c r="E120" s="26">
        <v>0.667</v>
      </c>
      <c r="F120" s="27">
        <f t="shared" si="1"/>
        <v>0.667</v>
      </c>
    </row>
    <row r="121">
      <c r="A121" s="14" t="s">
        <v>1822</v>
      </c>
      <c r="B121" s="18">
        <v>14.0</v>
      </c>
      <c r="C121" s="18">
        <v>9.0</v>
      </c>
      <c r="D121" s="14" t="s">
        <v>2142</v>
      </c>
      <c r="E121" s="26">
        <v>0.643</v>
      </c>
      <c r="F121" s="27">
        <f t="shared" si="1"/>
        <v>0.48225</v>
      </c>
    </row>
    <row r="122">
      <c r="A122" s="14" t="s">
        <v>1824</v>
      </c>
      <c r="B122" s="18">
        <v>13.0</v>
      </c>
      <c r="C122" s="18">
        <v>12.0</v>
      </c>
      <c r="D122" s="14" t="s">
        <v>2142</v>
      </c>
      <c r="E122" s="26">
        <v>0.923</v>
      </c>
      <c r="F122" s="27">
        <f t="shared" si="1"/>
        <v>0.69225</v>
      </c>
    </row>
    <row r="123">
      <c r="A123" s="14" t="s">
        <v>1825</v>
      </c>
      <c r="B123" s="18">
        <v>4.0</v>
      </c>
      <c r="C123" s="18">
        <v>4.0</v>
      </c>
      <c r="D123" s="14" t="s">
        <v>2143</v>
      </c>
      <c r="E123" s="26">
        <v>1.0</v>
      </c>
      <c r="F123" s="27">
        <f t="shared" si="1"/>
        <v>1</v>
      </c>
    </row>
    <row r="124">
      <c r="A124" s="14" t="s">
        <v>1826</v>
      </c>
      <c r="B124" s="18">
        <v>4.0</v>
      </c>
      <c r="C124" s="18">
        <v>0.0</v>
      </c>
      <c r="D124" s="14" t="s">
        <v>2143</v>
      </c>
      <c r="E124" s="26">
        <v>0.0</v>
      </c>
      <c r="F124" s="27">
        <f t="shared" si="1"/>
        <v>0</v>
      </c>
    </row>
    <row r="125">
      <c r="A125" s="14" t="s">
        <v>1827</v>
      </c>
      <c r="B125" s="18">
        <v>5.0</v>
      </c>
      <c r="C125" s="18">
        <v>0.0</v>
      </c>
      <c r="D125" s="14" t="s">
        <v>2142</v>
      </c>
      <c r="E125" s="26">
        <v>0.0</v>
      </c>
      <c r="F125" s="27">
        <f t="shared" si="1"/>
        <v>0</v>
      </c>
    </row>
    <row r="126">
      <c r="A126" s="14" t="s">
        <v>1689</v>
      </c>
      <c r="B126" s="18">
        <v>38.0</v>
      </c>
      <c r="C126" s="18">
        <v>26.0</v>
      </c>
      <c r="D126" s="14" t="s">
        <v>2139</v>
      </c>
      <c r="E126" s="26">
        <v>0.684</v>
      </c>
      <c r="F126" s="27">
        <f t="shared" si="1"/>
        <v>0.342</v>
      </c>
    </row>
    <row r="127">
      <c r="A127" s="14" t="s">
        <v>1325</v>
      </c>
      <c r="B127" s="18">
        <v>24.0</v>
      </c>
      <c r="C127" s="18">
        <v>20.0</v>
      </c>
      <c r="D127" s="14" t="s">
        <v>2139</v>
      </c>
      <c r="E127" s="26">
        <v>0.833</v>
      </c>
      <c r="F127" s="27">
        <f t="shared" si="1"/>
        <v>0.4165</v>
      </c>
    </row>
    <row r="128">
      <c r="A128" s="14" t="s">
        <v>2038</v>
      </c>
      <c r="B128" s="18">
        <v>15.0</v>
      </c>
      <c r="C128" s="18">
        <v>13.0</v>
      </c>
      <c r="D128" s="14" t="s">
        <v>2142</v>
      </c>
      <c r="E128" s="26">
        <v>0.867</v>
      </c>
      <c r="F128" s="27">
        <f t="shared" si="1"/>
        <v>0.65025</v>
      </c>
    </row>
    <row r="129">
      <c r="A129" s="14" t="s">
        <v>2039</v>
      </c>
      <c r="B129" s="18">
        <v>24.0</v>
      </c>
      <c r="C129" s="18">
        <v>20.0</v>
      </c>
      <c r="D129" s="14" t="s">
        <v>2139</v>
      </c>
      <c r="E129" s="26">
        <v>0.833</v>
      </c>
      <c r="F129" s="27">
        <f t="shared" si="1"/>
        <v>0.4165</v>
      </c>
    </row>
    <row r="130">
      <c r="A130" s="14" t="s">
        <v>1329</v>
      </c>
      <c r="B130" s="18">
        <v>24.0</v>
      </c>
      <c r="C130" s="18">
        <v>20.0</v>
      </c>
      <c r="D130" s="14" t="s">
        <v>2139</v>
      </c>
      <c r="E130" s="26">
        <v>0.833</v>
      </c>
      <c r="F130" s="27">
        <f t="shared" si="1"/>
        <v>0.4165</v>
      </c>
    </row>
    <row r="131">
      <c r="A131" s="14" t="s">
        <v>1118</v>
      </c>
      <c r="B131" s="18">
        <v>7.0</v>
      </c>
      <c r="C131" s="18">
        <v>0.0</v>
      </c>
      <c r="D131" s="14" t="s">
        <v>2143</v>
      </c>
      <c r="E131" s="26">
        <v>0.0</v>
      </c>
      <c r="F131" s="27">
        <f t="shared" si="1"/>
        <v>0</v>
      </c>
    </row>
    <row r="132">
      <c r="A132" s="14" t="s">
        <v>1120</v>
      </c>
      <c r="B132" s="18">
        <v>9.0</v>
      </c>
      <c r="C132" s="18">
        <v>0.0</v>
      </c>
      <c r="D132" s="14" t="s">
        <v>2142</v>
      </c>
      <c r="E132" s="26">
        <v>0.0</v>
      </c>
      <c r="F132" s="27">
        <f t="shared" si="1"/>
        <v>0</v>
      </c>
    </row>
    <row r="133">
      <c r="A133" s="14" t="s">
        <v>530</v>
      </c>
      <c r="B133" s="18">
        <v>0.0</v>
      </c>
      <c r="C133" s="18">
        <v>0.0</v>
      </c>
      <c r="D133" s="14" t="s">
        <v>2140</v>
      </c>
      <c r="E133" s="24" t="s">
        <v>2141</v>
      </c>
      <c r="F133" s="27" t="str">
        <f t="shared" si="1"/>
        <v>Not Applicable</v>
      </c>
    </row>
    <row r="134">
      <c r="A134" s="14" t="s">
        <v>2040</v>
      </c>
      <c r="B134" s="18">
        <v>5.0</v>
      </c>
      <c r="C134" s="18">
        <v>3.0</v>
      </c>
      <c r="D134" s="14" t="s">
        <v>2139</v>
      </c>
      <c r="E134" s="26">
        <v>0.6</v>
      </c>
      <c r="F134" s="27">
        <f t="shared" si="1"/>
        <v>0.3</v>
      </c>
    </row>
    <row r="135">
      <c r="A135" s="14" t="s">
        <v>467</v>
      </c>
      <c r="B135" s="18">
        <v>5.0</v>
      </c>
      <c r="C135" s="18">
        <v>3.0</v>
      </c>
      <c r="D135" s="14" t="s">
        <v>2139</v>
      </c>
      <c r="E135" s="26">
        <v>0.6</v>
      </c>
      <c r="F135" s="27">
        <f t="shared" si="1"/>
        <v>0.3</v>
      </c>
    </row>
    <row r="136">
      <c r="A136" s="14" t="s">
        <v>471</v>
      </c>
      <c r="B136" s="18">
        <v>5.0</v>
      </c>
      <c r="C136" s="18">
        <v>3.0</v>
      </c>
      <c r="D136" s="14" t="s">
        <v>2139</v>
      </c>
      <c r="E136" s="26">
        <v>0.6</v>
      </c>
      <c r="F136" s="27">
        <f t="shared" si="1"/>
        <v>0.3</v>
      </c>
    </row>
    <row r="137">
      <c r="A137" s="14" t="s">
        <v>473</v>
      </c>
      <c r="B137" s="18">
        <v>5.0</v>
      </c>
      <c r="C137" s="18">
        <v>3.0</v>
      </c>
      <c r="D137" s="14" t="s">
        <v>2139</v>
      </c>
      <c r="E137" s="26">
        <v>0.6</v>
      </c>
      <c r="F137" s="27">
        <f t="shared" si="1"/>
        <v>0.3</v>
      </c>
    </row>
    <row r="138">
      <c r="A138" s="14" t="s">
        <v>475</v>
      </c>
      <c r="B138" s="18">
        <v>5.0</v>
      </c>
      <c r="C138" s="18">
        <v>3.0</v>
      </c>
      <c r="D138" s="14" t="s">
        <v>2139</v>
      </c>
      <c r="E138" s="26">
        <v>0.6</v>
      </c>
      <c r="F138" s="27">
        <f t="shared" si="1"/>
        <v>0.3</v>
      </c>
    </row>
    <row r="139">
      <c r="A139" s="14" t="s">
        <v>477</v>
      </c>
      <c r="B139" s="18">
        <v>5.0</v>
      </c>
      <c r="C139" s="18">
        <v>3.0</v>
      </c>
      <c r="D139" s="14" t="s">
        <v>2139</v>
      </c>
      <c r="E139" s="26">
        <v>0.6</v>
      </c>
      <c r="F139" s="27">
        <f t="shared" si="1"/>
        <v>0.3</v>
      </c>
    </row>
    <row r="140">
      <c r="A140" s="14" t="s">
        <v>479</v>
      </c>
      <c r="B140" s="18">
        <v>5.0</v>
      </c>
      <c r="C140" s="18">
        <v>3.0</v>
      </c>
      <c r="D140" s="14" t="s">
        <v>2139</v>
      </c>
      <c r="E140" s="26">
        <v>0.6</v>
      </c>
      <c r="F140" s="27">
        <f t="shared" si="1"/>
        <v>0.3</v>
      </c>
    </row>
    <row r="141">
      <c r="A141" s="14" t="s">
        <v>1950</v>
      </c>
      <c r="B141" s="18">
        <v>71.0</v>
      </c>
      <c r="C141" s="18">
        <v>59.0</v>
      </c>
      <c r="D141" s="14" t="s">
        <v>2142</v>
      </c>
      <c r="E141" s="26">
        <v>0.831</v>
      </c>
      <c r="F141" s="27">
        <f t="shared" si="1"/>
        <v>0.62325</v>
      </c>
    </row>
    <row r="142">
      <c r="A142" s="14" t="s">
        <v>1952</v>
      </c>
      <c r="B142" s="18">
        <v>15.0</v>
      </c>
      <c r="C142" s="18">
        <v>0.0</v>
      </c>
      <c r="D142" s="14" t="s">
        <v>2142</v>
      </c>
      <c r="E142" s="26">
        <v>0.0</v>
      </c>
      <c r="F142" s="27">
        <f t="shared" si="1"/>
        <v>0</v>
      </c>
    </row>
    <row r="143">
      <c r="A143" s="14" t="s">
        <v>2042</v>
      </c>
      <c r="B143" s="18">
        <v>0.0</v>
      </c>
      <c r="C143" s="18">
        <v>0.0</v>
      </c>
      <c r="D143" s="14" t="s">
        <v>2140</v>
      </c>
      <c r="E143" s="24" t="s">
        <v>2141</v>
      </c>
      <c r="F143" s="27" t="str">
        <f t="shared" si="1"/>
        <v>Not Applicable</v>
      </c>
    </row>
    <row r="144">
      <c r="A144" s="14" t="s">
        <v>279</v>
      </c>
      <c r="B144" s="18">
        <v>0.0</v>
      </c>
      <c r="C144" s="18">
        <v>0.0</v>
      </c>
      <c r="D144" s="14" t="s">
        <v>2140</v>
      </c>
      <c r="E144" s="24" t="s">
        <v>2141</v>
      </c>
      <c r="F144" s="27" t="str">
        <f t="shared" si="1"/>
        <v>Not Applicable</v>
      </c>
    </row>
    <row r="145">
      <c r="A145" s="14" t="s">
        <v>1189</v>
      </c>
      <c r="B145" s="18">
        <v>206.0</v>
      </c>
      <c r="C145" s="18">
        <v>152.0</v>
      </c>
      <c r="D145" s="14" t="s">
        <v>2139</v>
      </c>
      <c r="E145" s="26">
        <v>0.738</v>
      </c>
      <c r="F145" s="27">
        <f t="shared" si="1"/>
        <v>0.369</v>
      </c>
    </row>
    <row r="146">
      <c r="A146" s="14" t="s">
        <v>1191</v>
      </c>
      <c r="B146" s="18">
        <v>8.0</v>
      </c>
      <c r="C146" s="18">
        <v>6.0</v>
      </c>
      <c r="D146" s="14" t="s">
        <v>2143</v>
      </c>
      <c r="E146" s="26">
        <v>0.75</v>
      </c>
      <c r="F146" s="27">
        <f t="shared" si="1"/>
        <v>0.75</v>
      </c>
    </row>
    <row r="147">
      <c r="A147" s="14" t="s">
        <v>1192</v>
      </c>
      <c r="B147" s="18">
        <v>3.0</v>
      </c>
      <c r="C147" s="18">
        <v>2.0</v>
      </c>
      <c r="D147" s="14" t="s">
        <v>2143</v>
      </c>
      <c r="E147" s="26">
        <v>0.667</v>
      </c>
      <c r="F147" s="27">
        <f t="shared" si="1"/>
        <v>0.667</v>
      </c>
    </row>
    <row r="148">
      <c r="A148" s="14" t="s">
        <v>1193</v>
      </c>
      <c r="B148" s="18">
        <v>6.0</v>
      </c>
      <c r="C148" s="18">
        <v>3.0</v>
      </c>
      <c r="D148" s="14" t="s">
        <v>2143</v>
      </c>
      <c r="E148" s="26">
        <v>0.5</v>
      </c>
      <c r="F148" s="27">
        <f t="shared" si="1"/>
        <v>0.5</v>
      </c>
    </row>
    <row r="149">
      <c r="A149" s="14" t="s">
        <v>1194</v>
      </c>
      <c r="B149" s="18">
        <v>65.0</v>
      </c>
      <c r="C149" s="18">
        <v>56.0</v>
      </c>
      <c r="D149" s="14" t="s">
        <v>2143</v>
      </c>
      <c r="E149" s="26">
        <v>0.862</v>
      </c>
      <c r="F149" s="27">
        <f t="shared" si="1"/>
        <v>0.862</v>
      </c>
    </row>
    <row r="150">
      <c r="A150" s="14" t="s">
        <v>1195</v>
      </c>
      <c r="B150" s="18">
        <v>3.0</v>
      </c>
      <c r="C150" s="18">
        <v>3.0</v>
      </c>
      <c r="D150" s="14" t="s">
        <v>2142</v>
      </c>
      <c r="E150" s="26">
        <v>1.0</v>
      </c>
      <c r="F150" s="27">
        <f t="shared" si="1"/>
        <v>0.75</v>
      </c>
    </row>
    <row r="151">
      <c r="A151" s="14" t="s">
        <v>1196</v>
      </c>
      <c r="B151" s="18">
        <v>4.0</v>
      </c>
      <c r="C151" s="18">
        <v>0.0</v>
      </c>
      <c r="D151" s="14" t="s">
        <v>2143</v>
      </c>
      <c r="E151" s="26">
        <v>0.0</v>
      </c>
      <c r="F151" s="27">
        <f t="shared" si="1"/>
        <v>0</v>
      </c>
    </row>
    <row r="152">
      <c r="A152" s="14" t="s">
        <v>829</v>
      </c>
      <c r="B152" s="18">
        <v>5.0</v>
      </c>
      <c r="C152" s="18">
        <v>5.0</v>
      </c>
      <c r="D152" s="14" t="s">
        <v>2139</v>
      </c>
      <c r="E152" s="26">
        <v>1.0</v>
      </c>
      <c r="F152" s="27">
        <f t="shared" si="1"/>
        <v>0.5</v>
      </c>
    </row>
    <row r="153">
      <c r="A153" s="14" t="s">
        <v>833</v>
      </c>
      <c r="B153" s="18">
        <v>3.0</v>
      </c>
      <c r="C153" s="18">
        <v>3.0</v>
      </c>
      <c r="D153" s="14" t="s">
        <v>2143</v>
      </c>
      <c r="E153" s="26">
        <v>1.0</v>
      </c>
      <c r="F153" s="27">
        <f t="shared" si="1"/>
        <v>1</v>
      </c>
    </row>
    <row r="154">
      <c r="A154" s="14" t="s">
        <v>887</v>
      </c>
      <c r="B154" s="18">
        <v>3.0</v>
      </c>
      <c r="C154" s="18">
        <v>0.0</v>
      </c>
      <c r="D154" s="14" t="s">
        <v>2142</v>
      </c>
      <c r="E154" s="26">
        <v>0.0</v>
      </c>
      <c r="F154" s="27">
        <f t="shared" si="1"/>
        <v>0</v>
      </c>
    </row>
    <row r="155">
      <c r="A155" s="14" t="s">
        <v>2045</v>
      </c>
      <c r="B155" s="18">
        <v>0.0</v>
      </c>
      <c r="C155" s="18">
        <v>0.0</v>
      </c>
      <c r="D155" s="14" t="s">
        <v>2140</v>
      </c>
      <c r="E155" s="24" t="s">
        <v>2141</v>
      </c>
      <c r="F155" s="27" t="str">
        <f t="shared" si="1"/>
        <v>Not Applicable</v>
      </c>
    </row>
    <row r="156">
      <c r="A156" s="14" t="s">
        <v>894</v>
      </c>
      <c r="B156" s="18">
        <v>25.0</v>
      </c>
      <c r="C156" s="18">
        <v>17.0</v>
      </c>
      <c r="D156" s="14" t="s">
        <v>2139</v>
      </c>
      <c r="E156" s="26">
        <v>0.68</v>
      </c>
      <c r="F156" s="27">
        <f t="shared" si="1"/>
        <v>0.34</v>
      </c>
    </row>
    <row r="157">
      <c r="A157" s="14" t="s">
        <v>896</v>
      </c>
      <c r="B157" s="18">
        <v>25.0</v>
      </c>
      <c r="C157" s="18">
        <v>17.0</v>
      </c>
      <c r="D157" s="14" t="s">
        <v>2139</v>
      </c>
      <c r="E157" s="26">
        <v>0.68</v>
      </c>
      <c r="F157" s="27">
        <f t="shared" si="1"/>
        <v>0.34</v>
      </c>
    </row>
    <row r="158">
      <c r="A158" s="14" t="s">
        <v>898</v>
      </c>
      <c r="B158" s="18">
        <v>25.0</v>
      </c>
      <c r="C158" s="18">
        <v>17.0</v>
      </c>
      <c r="D158" s="14" t="s">
        <v>2139</v>
      </c>
      <c r="E158" s="26">
        <v>0.68</v>
      </c>
      <c r="F158" s="27">
        <f t="shared" si="1"/>
        <v>0.34</v>
      </c>
    </row>
    <row r="159">
      <c r="A159" s="14" t="s">
        <v>900</v>
      </c>
      <c r="B159" s="18">
        <v>6.0</v>
      </c>
      <c r="C159" s="18">
        <v>6.0</v>
      </c>
      <c r="D159" s="14" t="s">
        <v>2143</v>
      </c>
      <c r="E159" s="26">
        <v>1.0</v>
      </c>
      <c r="F159" s="27">
        <f t="shared" si="1"/>
        <v>1</v>
      </c>
    </row>
    <row r="160">
      <c r="A160" s="14" t="s">
        <v>902</v>
      </c>
      <c r="B160" s="18">
        <v>25.0</v>
      </c>
      <c r="C160" s="18">
        <v>17.0</v>
      </c>
      <c r="D160" s="14" t="s">
        <v>2139</v>
      </c>
      <c r="E160" s="26">
        <v>0.68</v>
      </c>
      <c r="F160" s="27">
        <f t="shared" si="1"/>
        <v>0.34</v>
      </c>
    </row>
    <row r="161">
      <c r="A161" s="14" t="s">
        <v>903</v>
      </c>
      <c r="B161" s="18">
        <v>3.0</v>
      </c>
      <c r="C161" s="18">
        <v>0.0</v>
      </c>
      <c r="D161" s="14" t="s">
        <v>2142</v>
      </c>
      <c r="E161" s="26">
        <v>0.0</v>
      </c>
      <c r="F161" s="27">
        <f t="shared" si="1"/>
        <v>0</v>
      </c>
    </row>
    <row r="162">
      <c r="A162" s="14" t="s">
        <v>801</v>
      </c>
      <c r="B162" s="18">
        <v>1.0</v>
      </c>
      <c r="C162" s="18">
        <v>1.0</v>
      </c>
      <c r="D162" s="14" t="s">
        <v>2139</v>
      </c>
      <c r="E162" s="24" t="s">
        <v>2141</v>
      </c>
      <c r="F162" s="27" t="str">
        <f t="shared" si="1"/>
        <v>#VALUE!</v>
      </c>
    </row>
    <row r="163">
      <c r="A163" s="14" t="s">
        <v>803</v>
      </c>
      <c r="B163" s="18">
        <v>1.0</v>
      </c>
      <c r="C163" s="18">
        <v>1.0</v>
      </c>
      <c r="D163" s="14" t="s">
        <v>2139</v>
      </c>
      <c r="E163" s="24" t="s">
        <v>2141</v>
      </c>
      <c r="F163" s="27" t="str">
        <f t="shared" si="1"/>
        <v>#VALUE!</v>
      </c>
    </row>
    <row r="164">
      <c r="A164" s="14" t="s">
        <v>805</v>
      </c>
      <c r="B164" s="18">
        <v>1.0</v>
      </c>
      <c r="C164" s="18">
        <v>1.0</v>
      </c>
      <c r="D164" s="14" t="s">
        <v>2139</v>
      </c>
      <c r="E164" s="24" t="s">
        <v>2141</v>
      </c>
      <c r="F164" s="27" t="str">
        <f t="shared" si="1"/>
        <v>#VALUE!</v>
      </c>
    </row>
    <row r="165">
      <c r="A165" s="14" t="s">
        <v>807</v>
      </c>
      <c r="B165" s="18">
        <v>1.0</v>
      </c>
      <c r="C165" s="18">
        <v>1.0</v>
      </c>
      <c r="D165" s="14" t="s">
        <v>2139</v>
      </c>
      <c r="E165" s="24" t="s">
        <v>2141</v>
      </c>
      <c r="F165" s="27" t="str">
        <f t="shared" si="1"/>
        <v>#VALUE!</v>
      </c>
    </row>
    <row r="166">
      <c r="A166" s="14" t="s">
        <v>809</v>
      </c>
      <c r="B166" s="18">
        <v>1.0</v>
      </c>
      <c r="C166" s="18">
        <v>1.0</v>
      </c>
      <c r="D166" s="14" t="s">
        <v>2139</v>
      </c>
      <c r="E166" s="24" t="s">
        <v>2141</v>
      </c>
      <c r="F166" s="27" t="str">
        <f t="shared" si="1"/>
        <v>#VALUE!</v>
      </c>
    </row>
    <row r="167">
      <c r="A167" s="14" t="s">
        <v>153</v>
      </c>
      <c r="B167" s="18">
        <v>8.0</v>
      </c>
      <c r="C167" s="18">
        <v>6.0</v>
      </c>
      <c r="D167" s="14" t="s">
        <v>2142</v>
      </c>
      <c r="E167" s="26">
        <v>0.75</v>
      </c>
      <c r="F167" s="27">
        <f t="shared" si="1"/>
        <v>0.5625</v>
      </c>
    </row>
    <row r="168">
      <c r="A168" s="14" t="s">
        <v>156</v>
      </c>
      <c r="B168" s="18">
        <v>3.0</v>
      </c>
      <c r="C168" s="18">
        <v>3.0</v>
      </c>
      <c r="D168" s="14" t="s">
        <v>2143</v>
      </c>
      <c r="E168" s="26">
        <v>1.0</v>
      </c>
      <c r="F168" s="27">
        <f t="shared" si="1"/>
        <v>1</v>
      </c>
    </row>
    <row r="169">
      <c r="A169" s="14" t="s">
        <v>157</v>
      </c>
      <c r="B169" s="18">
        <v>4.0</v>
      </c>
      <c r="C169" s="18">
        <v>4.0</v>
      </c>
      <c r="D169" s="14" t="s">
        <v>2142</v>
      </c>
      <c r="E169" s="26">
        <v>1.0</v>
      </c>
      <c r="F169" s="27">
        <f t="shared" si="1"/>
        <v>0.75</v>
      </c>
    </row>
    <row r="170">
      <c r="A170" s="14" t="s">
        <v>158</v>
      </c>
      <c r="B170" s="18">
        <v>25.0</v>
      </c>
      <c r="C170" s="18">
        <v>21.0</v>
      </c>
      <c r="D170" s="14" t="s">
        <v>2142</v>
      </c>
      <c r="E170" s="26">
        <v>0.84</v>
      </c>
      <c r="F170" s="27">
        <f t="shared" si="1"/>
        <v>0.63</v>
      </c>
    </row>
    <row r="171">
      <c r="A171" s="14" t="s">
        <v>159</v>
      </c>
      <c r="B171" s="18">
        <v>80.0</v>
      </c>
      <c r="C171" s="18">
        <v>70.0</v>
      </c>
      <c r="D171" s="14" t="s">
        <v>2139</v>
      </c>
      <c r="E171" s="26">
        <v>0.875</v>
      </c>
      <c r="F171" s="27">
        <f t="shared" si="1"/>
        <v>0.4375</v>
      </c>
    </row>
    <row r="172">
      <c r="A172" s="14" t="s">
        <v>904</v>
      </c>
      <c r="B172" s="18">
        <v>25.0</v>
      </c>
      <c r="C172" s="18">
        <v>17.0</v>
      </c>
      <c r="D172" s="14" t="s">
        <v>2139</v>
      </c>
      <c r="E172" s="26">
        <v>0.68</v>
      </c>
      <c r="F172" s="27">
        <f t="shared" si="1"/>
        <v>0.34</v>
      </c>
    </row>
    <row r="173">
      <c r="A173" s="14" t="s">
        <v>906</v>
      </c>
      <c r="B173" s="18">
        <v>25.0</v>
      </c>
      <c r="C173" s="18">
        <v>17.0</v>
      </c>
      <c r="D173" s="14" t="s">
        <v>2139</v>
      </c>
      <c r="E173" s="26">
        <v>0.68</v>
      </c>
      <c r="F173" s="27">
        <f t="shared" si="1"/>
        <v>0.34</v>
      </c>
    </row>
    <row r="174">
      <c r="A174" s="14" t="s">
        <v>907</v>
      </c>
      <c r="B174" s="18">
        <v>25.0</v>
      </c>
      <c r="C174" s="18">
        <v>17.0</v>
      </c>
      <c r="D174" s="14" t="s">
        <v>2139</v>
      </c>
      <c r="E174" s="26">
        <v>0.68</v>
      </c>
      <c r="F174" s="27">
        <f t="shared" si="1"/>
        <v>0.34</v>
      </c>
    </row>
    <row r="175">
      <c r="A175" s="14" t="s">
        <v>908</v>
      </c>
      <c r="B175" s="18">
        <v>16.0</v>
      </c>
      <c r="C175" s="18">
        <v>12.0</v>
      </c>
      <c r="D175" s="14" t="s">
        <v>2142</v>
      </c>
      <c r="E175" s="26">
        <v>0.75</v>
      </c>
      <c r="F175" s="27">
        <f t="shared" si="1"/>
        <v>0.5625</v>
      </c>
    </row>
    <row r="176">
      <c r="A176" s="14" t="s">
        <v>909</v>
      </c>
      <c r="B176" s="18">
        <v>25.0</v>
      </c>
      <c r="C176" s="18">
        <v>17.0</v>
      </c>
      <c r="D176" s="14" t="s">
        <v>2139</v>
      </c>
      <c r="E176" s="26">
        <v>0.68</v>
      </c>
      <c r="F176" s="27">
        <f t="shared" si="1"/>
        <v>0.34</v>
      </c>
    </row>
    <row r="177">
      <c r="A177" s="14" t="s">
        <v>910</v>
      </c>
      <c r="B177" s="18">
        <v>3.0</v>
      </c>
      <c r="C177" s="18">
        <v>0.0</v>
      </c>
      <c r="D177" s="14" t="s">
        <v>2142</v>
      </c>
      <c r="E177" s="26">
        <v>0.0</v>
      </c>
      <c r="F177" s="27">
        <f t="shared" si="1"/>
        <v>0</v>
      </c>
    </row>
    <row r="178">
      <c r="A178" s="14" t="s">
        <v>481</v>
      </c>
      <c r="B178" s="18">
        <v>5.0</v>
      </c>
      <c r="C178" s="18">
        <v>3.0</v>
      </c>
      <c r="D178" s="14" t="s">
        <v>2139</v>
      </c>
      <c r="E178" s="26">
        <v>0.6</v>
      </c>
      <c r="F178" s="27">
        <f t="shared" si="1"/>
        <v>0.3</v>
      </c>
    </row>
    <row r="179">
      <c r="A179" s="14" t="s">
        <v>483</v>
      </c>
      <c r="B179" s="18">
        <v>5.0</v>
      </c>
      <c r="C179" s="18">
        <v>3.0</v>
      </c>
      <c r="D179" s="14" t="s">
        <v>2139</v>
      </c>
      <c r="E179" s="26">
        <v>0.6</v>
      </c>
      <c r="F179" s="27">
        <f t="shared" si="1"/>
        <v>0.3</v>
      </c>
    </row>
    <row r="180">
      <c r="A180" s="14" t="s">
        <v>484</v>
      </c>
      <c r="B180" s="18">
        <v>5.0</v>
      </c>
      <c r="C180" s="18">
        <v>3.0</v>
      </c>
      <c r="D180" s="14" t="s">
        <v>2139</v>
      </c>
      <c r="E180" s="26">
        <v>0.6</v>
      </c>
      <c r="F180" s="27">
        <f t="shared" si="1"/>
        <v>0.3</v>
      </c>
    </row>
    <row r="181">
      <c r="A181" s="14" t="s">
        <v>485</v>
      </c>
      <c r="B181" s="18">
        <v>5.0</v>
      </c>
      <c r="C181" s="18">
        <v>3.0</v>
      </c>
      <c r="D181" s="14" t="s">
        <v>2139</v>
      </c>
      <c r="E181" s="26">
        <v>0.6</v>
      </c>
      <c r="F181" s="27">
        <f t="shared" si="1"/>
        <v>0.3</v>
      </c>
    </row>
    <row r="182">
      <c r="A182" s="14" t="s">
        <v>486</v>
      </c>
      <c r="B182" s="18">
        <v>5.0</v>
      </c>
      <c r="C182" s="18">
        <v>3.0</v>
      </c>
      <c r="D182" s="14" t="s">
        <v>2139</v>
      </c>
      <c r="E182" s="26">
        <v>0.6</v>
      </c>
      <c r="F182" s="27">
        <f t="shared" si="1"/>
        <v>0.3</v>
      </c>
    </row>
    <row r="183">
      <c r="A183" s="14" t="s">
        <v>487</v>
      </c>
      <c r="B183" s="18">
        <v>5.0</v>
      </c>
      <c r="C183" s="18">
        <v>3.0</v>
      </c>
      <c r="D183" s="14" t="s">
        <v>2139</v>
      </c>
      <c r="E183" s="26">
        <v>0.6</v>
      </c>
      <c r="F183" s="27">
        <f t="shared" si="1"/>
        <v>0.3</v>
      </c>
    </row>
    <row r="184">
      <c r="A184" s="14" t="s">
        <v>488</v>
      </c>
      <c r="B184" s="18">
        <v>5.0</v>
      </c>
      <c r="C184" s="18">
        <v>3.0</v>
      </c>
      <c r="D184" s="14" t="s">
        <v>2139</v>
      </c>
      <c r="E184" s="26">
        <v>0.6</v>
      </c>
      <c r="F184" s="27">
        <f t="shared" si="1"/>
        <v>0.3</v>
      </c>
    </row>
    <row r="185">
      <c r="A185" s="14" t="s">
        <v>413</v>
      </c>
      <c r="B185" s="18">
        <v>3.0</v>
      </c>
      <c r="C185" s="18">
        <v>3.0</v>
      </c>
      <c r="D185" s="14" t="s">
        <v>2142</v>
      </c>
      <c r="E185" s="26">
        <v>1.0</v>
      </c>
      <c r="F185" s="27">
        <f t="shared" si="1"/>
        <v>0.75</v>
      </c>
    </row>
    <row r="186">
      <c r="A186" s="14" t="s">
        <v>417</v>
      </c>
      <c r="B186" s="18">
        <v>5.0</v>
      </c>
      <c r="C186" s="18">
        <v>3.0</v>
      </c>
      <c r="D186" s="14" t="s">
        <v>2142</v>
      </c>
      <c r="E186" s="26">
        <v>0.6</v>
      </c>
      <c r="F186" s="27">
        <f t="shared" si="1"/>
        <v>0.45</v>
      </c>
    </row>
    <row r="187">
      <c r="A187" s="14" t="s">
        <v>419</v>
      </c>
      <c r="B187" s="18">
        <v>6.0</v>
      </c>
      <c r="C187" s="18">
        <v>5.0</v>
      </c>
      <c r="D187" s="14" t="s">
        <v>2142</v>
      </c>
      <c r="E187" s="26">
        <v>0.833</v>
      </c>
      <c r="F187" s="27">
        <f t="shared" si="1"/>
        <v>0.62475</v>
      </c>
    </row>
    <row r="188">
      <c r="A188" s="14" t="s">
        <v>421</v>
      </c>
      <c r="B188" s="18">
        <v>3.0</v>
      </c>
      <c r="C188" s="18">
        <v>2.0</v>
      </c>
      <c r="D188" s="14" t="s">
        <v>2143</v>
      </c>
      <c r="E188" s="26">
        <v>0.667</v>
      </c>
      <c r="F188" s="27">
        <f t="shared" si="1"/>
        <v>0.667</v>
      </c>
    </row>
    <row r="189">
      <c r="A189" s="14" t="s">
        <v>423</v>
      </c>
      <c r="B189" s="18">
        <v>29.0</v>
      </c>
      <c r="C189" s="18">
        <v>20.0</v>
      </c>
      <c r="D189" s="14" t="s">
        <v>2139</v>
      </c>
      <c r="E189" s="26">
        <v>0.69</v>
      </c>
      <c r="F189" s="27">
        <f t="shared" si="1"/>
        <v>0.345</v>
      </c>
    </row>
    <row r="190">
      <c r="A190" s="14" t="s">
        <v>425</v>
      </c>
      <c r="B190" s="18">
        <v>3.0</v>
      </c>
      <c r="C190" s="18">
        <v>2.0</v>
      </c>
      <c r="D190" s="14" t="s">
        <v>2143</v>
      </c>
      <c r="E190" s="26">
        <v>0.667</v>
      </c>
      <c r="F190" s="27">
        <f t="shared" si="1"/>
        <v>0.667</v>
      </c>
    </row>
    <row r="191">
      <c r="A191" s="14" t="s">
        <v>427</v>
      </c>
      <c r="B191" s="18">
        <v>29.0</v>
      </c>
      <c r="C191" s="18">
        <v>20.0</v>
      </c>
      <c r="D191" s="14" t="s">
        <v>2139</v>
      </c>
      <c r="E191" s="26">
        <v>0.69</v>
      </c>
      <c r="F191" s="27">
        <f t="shared" si="1"/>
        <v>0.345</v>
      </c>
    </row>
    <row r="192">
      <c r="A192" s="14" t="s">
        <v>428</v>
      </c>
      <c r="B192" s="18">
        <v>3.0</v>
      </c>
      <c r="C192" s="18">
        <v>3.0</v>
      </c>
      <c r="D192" s="14" t="s">
        <v>2142</v>
      </c>
      <c r="E192" s="26">
        <v>1.0</v>
      </c>
      <c r="F192" s="27">
        <f t="shared" si="1"/>
        <v>0.75</v>
      </c>
    </row>
    <row r="193">
      <c r="A193" s="14" t="s">
        <v>430</v>
      </c>
      <c r="B193" s="18">
        <v>5.0</v>
      </c>
      <c r="C193" s="18">
        <v>3.0</v>
      </c>
      <c r="D193" s="14" t="s">
        <v>2142</v>
      </c>
      <c r="E193" s="26">
        <v>0.6</v>
      </c>
      <c r="F193" s="27">
        <f t="shared" si="1"/>
        <v>0.45</v>
      </c>
    </row>
    <row r="194">
      <c r="A194" s="14" t="s">
        <v>432</v>
      </c>
      <c r="B194" s="18">
        <v>6.0</v>
      </c>
      <c r="C194" s="18">
        <v>3.0</v>
      </c>
      <c r="D194" s="14" t="s">
        <v>2142</v>
      </c>
      <c r="E194" s="26">
        <v>0.5</v>
      </c>
      <c r="F194" s="27">
        <f t="shared" si="1"/>
        <v>0.375</v>
      </c>
    </row>
    <row r="195">
      <c r="A195" s="14" t="s">
        <v>433</v>
      </c>
      <c r="B195" s="18">
        <v>29.0</v>
      </c>
      <c r="C195" s="18">
        <v>20.0</v>
      </c>
      <c r="D195" s="14" t="s">
        <v>2139</v>
      </c>
      <c r="E195" s="26">
        <v>0.69</v>
      </c>
      <c r="F195" s="27">
        <f t="shared" si="1"/>
        <v>0.345</v>
      </c>
    </row>
    <row r="196">
      <c r="A196" s="14" t="s">
        <v>463</v>
      </c>
      <c r="B196" s="18">
        <v>1.0</v>
      </c>
      <c r="C196" s="18">
        <v>0.0</v>
      </c>
      <c r="D196" s="14" t="s">
        <v>2139</v>
      </c>
      <c r="E196" s="24" t="s">
        <v>2141</v>
      </c>
      <c r="F196" s="27" t="str">
        <f t="shared" si="1"/>
        <v>#VALUE!</v>
      </c>
    </row>
    <row r="197">
      <c r="A197" s="14" t="s">
        <v>434</v>
      </c>
      <c r="B197" s="18">
        <v>3.0</v>
      </c>
      <c r="C197" s="18">
        <v>3.0</v>
      </c>
      <c r="D197" s="14" t="s">
        <v>2142</v>
      </c>
      <c r="E197" s="26">
        <v>1.0</v>
      </c>
      <c r="F197" s="27">
        <f t="shared" si="1"/>
        <v>0.75</v>
      </c>
    </row>
    <row r="198">
      <c r="A198" s="14" t="s">
        <v>436</v>
      </c>
      <c r="B198" s="18">
        <v>5.0</v>
      </c>
      <c r="C198" s="18">
        <v>3.0</v>
      </c>
      <c r="D198" s="14" t="s">
        <v>2142</v>
      </c>
      <c r="E198" s="26">
        <v>0.6</v>
      </c>
      <c r="F198" s="27">
        <f t="shared" si="1"/>
        <v>0.45</v>
      </c>
    </row>
    <row r="199">
      <c r="A199" s="14" t="s">
        <v>437</v>
      </c>
      <c r="B199" s="18">
        <v>4.0</v>
      </c>
      <c r="C199" s="18">
        <v>3.0</v>
      </c>
      <c r="D199" s="14" t="s">
        <v>2143</v>
      </c>
      <c r="E199" s="26">
        <v>0.75</v>
      </c>
      <c r="F199" s="27">
        <f t="shared" si="1"/>
        <v>0.75</v>
      </c>
    </row>
    <row r="200">
      <c r="A200" s="14" t="s">
        <v>438</v>
      </c>
      <c r="B200" s="18">
        <v>3.0</v>
      </c>
      <c r="C200" s="18">
        <v>3.0</v>
      </c>
      <c r="D200" s="14" t="s">
        <v>2143</v>
      </c>
      <c r="E200" s="26">
        <v>1.0</v>
      </c>
      <c r="F200" s="27">
        <f t="shared" si="1"/>
        <v>1</v>
      </c>
    </row>
    <row r="201">
      <c r="A201" s="14" t="s">
        <v>439</v>
      </c>
      <c r="B201" s="18">
        <v>6.0</v>
      </c>
      <c r="C201" s="18">
        <v>3.0</v>
      </c>
      <c r="D201" s="14" t="s">
        <v>2142</v>
      </c>
      <c r="E201" s="26">
        <v>0.5</v>
      </c>
      <c r="F201" s="27">
        <f t="shared" si="1"/>
        <v>0.375</v>
      </c>
    </row>
    <row r="202">
      <c r="A202" s="14" t="s">
        <v>440</v>
      </c>
      <c r="B202" s="18">
        <v>29.0</v>
      </c>
      <c r="C202" s="18">
        <v>20.0</v>
      </c>
      <c r="D202" s="14" t="s">
        <v>2139</v>
      </c>
      <c r="E202" s="26">
        <v>0.69</v>
      </c>
      <c r="F202" s="27">
        <f t="shared" si="1"/>
        <v>0.345</v>
      </c>
    </row>
    <row r="203">
      <c r="A203" s="14" t="s">
        <v>441</v>
      </c>
      <c r="B203" s="18">
        <v>3.0</v>
      </c>
      <c r="C203" s="18">
        <v>3.0</v>
      </c>
      <c r="D203" s="14" t="s">
        <v>2143</v>
      </c>
      <c r="E203" s="26">
        <v>1.0</v>
      </c>
      <c r="F203" s="27">
        <f t="shared" si="1"/>
        <v>1</v>
      </c>
    </row>
    <row r="204">
      <c r="A204" s="14" t="s">
        <v>443</v>
      </c>
      <c r="B204" s="18">
        <v>5.0</v>
      </c>
      <c r="C204" s="18">
        <v>3.0</v>
      </c>
      <c r="D204" s="14" t="s">
        <v>2142</v>
      </c>
      <c r="E204" s="26">
        <v>0.6</v>
      </c>
      <c r="F204" s="27">
        <f t="shared" si="1"/>
        <v>0.45</v>
      </c>
    </row>
    <row r="205">
      <c r="A205" s="14" t="s">
        <v>444</v>
      </c>
      <c r="B205" s="18">
        <v>6.0</v>
      </c>
      <c r="C205" s="18">
        <v>5.0</v>
      </c>
      <c r="D205" s="14" t="s">
        <v>2142</v>
      </c>
      <c r="E205" s="26">
        <v>0.833</v>
      </c>
      <c r="F205" s="27">
        <f t="shared" si="1"/>
        <v>0.62475</v>
      </c>
    </row>
    <row r="206">
      <c r="A206" s="14" t="s">
        <v>445</v>
      </c>
      <c r="B206" s="18">
        <v>6.0</v>
      </c>
      <c r="C206" s="18">
        <v>5.0</v>
      </c>
      <c r="D206" s="14" t="s">
        <v>2142</v>
      </c>
      <c r="E206" s="26">
        <v>0.833</v>
      </c>
      <c r="F206" s="27">
        <f t="shared" si="1"/>
        <v>0.62475</v>
      </c>
    </row>
    <row r="207">
      <c r="A207" s="14" t="s">
        <v>446</v>
      </c>
      <c r="B207" s="18">
        <v>29.0</v>
      </c>
      <c r="C207" s="18">
        <v>20.0</v>
      </c>
      <c r="D207" s="14" t="s">
        <v>2139</v>
      </c>
      <c r="E207" s="26">
        <v>0.69</v>
      </c>
      <c r="F207" s="27">
        <f t="shared" si="1"/>
        <v>0.345</v>
      </c>
    </row>
    <row r="208">
      <c r="A208" s="14" t="s">
        <v>447</v>
      </c>
      <c r="B208" s="18">
        <v>6.0</v>
      </c>
      <c r="C208" s="18">
        <v>3.0</v>
      </c>
      <c r="D208" s="14" t="s">
        <v>2142</v>
      </c>
      <c r="E208" s="26">
        <v>0.5</v>
      </c>
      <c r="F208" s="27">
        <f t="shared" si="1"/>
        <v>0.375</v>
      </c>
    </row>
    <row r="209">
      <c r="A209" s="14" t="s">
        <v>448</v>
      </c>
      <c r="B209" s="18">
        <v>29.0</v>
      </c>
      <c r="C209" s="18">
        <v>20.0</v>
      </c>
      <c r="D209" s="14" t="s">
        <v>2139</v>
      </c>
      <c r="E209" s="26">
        <v>0.69</v>
      </c>
      <c r="F209" s="27">
        <f t="shared" si="1"/>
        <v>0.345</v>
      </c>
    </row>
    <row r="210">
      <c r="A210" s="14" t="s">
        <v>1122</v>
      </c>
      <c r="B210" s="18">
        <v>4.0</v>
      </c>
      <c r="C210" s="18">
        <v>4.0</v>
      </c>
      <c r="D210" s="14" t="s">
        <v>2142</v>
      </c>
      <c r="E210" s="26">
        <v>1.0</v>
      </c>
      <c r="F210" s="27">
        <f t="shared" si="1"/>
        <v>0.75</v>
      </c>
    </row>
    <row r="211">
      <c r="A211" s="14" t="s">
        <v>1124</v>
      </c>
      <c r="B211" s="18">
        <v>9.0</v>
      </c>
      <c r="C211" s="18">
        <v>9.0</v>
      </c>
      <c r="D211" s="14" t="s">
        <v>2142</v>
      </c>
      <c r="E211" s="26">
        <v>1.0</v>
      </c>
      <c r="F211" s="27">
        <f t="shared" si="1"/>
        <v>0.75</v>
      </c>
    </row>
    <row r="212">
      <c r="A212" s="14" t="s">
        <v>1125</v>
      </c>
      <c r="B212" s="18">
        <v>11.0</v>
      </c>
      <c r="C212" s="18">
        <v>10.0</v>
      </c>
      <c r="D212" s="14" t="s">
        <v>2142</v>
      </c>
      <c r="E212" s="26">
        <v>0.909</v>
      </c>
      <c r="F212" s="27">
        <f t="shared" si="1"/>
        <v>0.68175</v>
      </c>
    </row>
    <row r="213">
      <c r="A213" s="14" t="s">
        <v>1127</v>
      </c>
      <c r="B213" s="18">
        <v>12.0</v>
      </c>
      <c r="C213" s="18">
        <v>3.0</v>
      </c>
      <c r="D213" s="14" t="s">
        <v>2142</v>
      </c>
      <c r="E213" s="26">
        <v>0.25</v>
      </c>
      <c r="F213" s="27">
        <f t="shared" si="1"/>
        <v>0.1875</v>
      </c>
    </row>
    <row r="214">
      <c r="A214" s="14" t="s">
        <v>1128</v>
      </c>
      <c r="B214" s="18">
        <v>48.0</v>
      </c>
      <c r="C214" s="18">
        <v>36.0</v>
      </c>
      <c r="D214" s="14" t="s">
        <v>2142</v>
      </c>
      <c r="E214" s="26">
        <v>0.75</v>
      </c>
      <c r="F214" s="27">
        <f t="shared" si="1"/>
        <v>0.5625</v>
      </c>
    </row>
    <row r="215">
      <c r="A215" s="14" t="s">
        <v>1953</v>
      </c>
      <c r="B215" s="18">
        <v>4.0</v>
      </c>
      <c r="C215" s="18">
        <v>4.0</v>
      </c>
      <c r="D215" s="14" t="s">
        <v>2142</v>
      </c>
      <c r="E215" s="26">
        <v>1.0</v>
      </c>
      <c r="F215" s="27">
        <f t="shared" si="1"/>
        <v>0.75</v>
      </c>
    </row>
    <row r="216">
      <c r="A216" s="14" t="s">
        <v>1955</v>
      </c>
      <c r="B216" s="18">
        <v>71.0</v>
      </c>
      <c r="C216" s="18">
        <v>59.0</v>
      </c>
      <c r="D216" s="14" t="s">
        <v>2142</v>
      </c>
      <c r="E216" s="26">
        <v>0.831</v>
      </c>
      <c r="F216" s="27">
        <f t="shared" si="1"/>
        <v>0.62325</v>
      </c>
    </row>
    <row r="217">
      <c r="A217" s="14" t="s">
        <v>1956</v>
      </c>
      <c r="B217" s="18">
        <v>15.0</v>
      </c>
      <c r="C217" s="18">
        <v>0.0</v>
      </c>
      <c r="D217" s="14" t="s">
        <v>2142</v>
      </c>
      <c r="E217" s="26">
        <v>0.0</v>
      </c>
      <c r="F217" s="27">
        <f t="shared" si="1"/>
        <v>0</v>
      </c>
    </row>
    <row r="218">
      <c r="A218" s="14" t="s">
        <v>1550</v>
      </c>
      <c r="B218" s="18">
        <v>19.0</v>
      </c>
      <c r="C218" s="18">
        <v>10.0</v>
      </c>
      <c r="D218" s="14" t="s">
        <v>2142</v>
      </c>
      <c r="E218" s="26">
        <v>0.526</v>
      </c>
      <c r="F218" s="27">
        <f t="shared" si="1"/>
        <v>0.3945</v>
      </c>
    </row>
    <row r="219">
      <c r="A219" s="14" t="s">
        <v>1557</v>
      </c>
      <c r="B219" s="18">
        <v>7.0</v>
      </c>
      <c r="C219" s="18">
        <v>6.0</v>
      </c>
      <c r="D219" s="14" t="s">
        <v>2142</v>
      </c>
      <c r="E219" s="26">
        <v>0.857</v>
      </c>
      <c r="F219" s="27">
        <f t="shared" si="1"/>
        <v>0.64275</v>
      </c>
    </row>
    <row r="220">
      <c r="A220" s="14" t="s">
        <v>2048</v>
      </c>
      <c r="B220" s="18">
        <v>3.0</v>
      </c>
      <c r="C220" s="18">
        <v>3.0</v>
      </c>
      <c r="D220" s="14" t="s">
        <v>2142</v>
      </c>
      <c r="E220" s="26">
        <v>1.0</v>
      </c>
      <c r="F220" s="27">
        <f t="shared" si="1"/>
        <v>0.75</v>
      </c>
    </row>
    <row r="221">
      <c r="A221" s="14" t="s">
        <v>1559</v>
      </c>
      <c r="B221" s="18">
        <v>8.0</v>
      </c>
      <c r="C221" s="18">
        <v>6.0</v>
      </c>
      <c r="D221" s="14" t="s">
        <v>2142</v>
      </c>
      <c r="E221" s="26">
        <v>0.75</v>
      </c>
      <c r="F221" s="27">
        <f t="shared" si="1"/>
        <v>0.5625</v>
      </c>
    </row>
    <row r="222">
      <c r="A222" s="14" t="s">
        <v>1560</v>
      </c>
      <c r="B222" s="18">
        <v>19.0</v>
      </c>
      <c r="C222" s="18">
        <v>10.0</v>
      </c>
      <c r="D222" s="14" t="s">
        <v>2142</v>
      </c>
      <c r="E222" s="26">
        <v>0.526</v>
      </c>
      <c r="F222" s="27">
        <f t="shared" si="1"/>
        <v>0.3945</v>
      </c>
    </row>
    <row r="223">
      <c r="A223" s="14" t="s">
        <v>1562</v>
      </c>
      <c r="B223" s="18">
        <v>43.0</v>
      </c>
      <c r="C223" s="18">
        <v>30.0</v>
      </c>
      <c r="D223" s="14" t="s">
        <v>2139</v>
      </c>
      <c r="E223" s="26">
        <v>0.698</v>
      </c>
      <c r="F223" s="27">
        <f t="shared" si="1"/>
        <v>0.349</v>
      </c>
    </row>
    <row r="224">
      <c r="A224" s="14" t="s">
        <v>1563</v>
      </c>
      <c r="B224" s="18">
        <v>43.0</v>
      </c>
      <c r="C224" s="18">
        <v>30.0</v>
      </c>
      <c r="D224" s="14" t="s">
        <v>2139</v>
      </c>
      <c r="E224" s="26">
        <v>0.698</v>
      </c>
      <c r="F224" s="27">
        <f t="shared" si="1"/>
        <v>0.349</v>
      </c>
    </row>
    <row r="225">
      <c r="A225" s="14" t="s">
        <v>1565</v>
      </c>
      <c r="B225" s="18">
        <v>3.0</v>
      </c>
      <c r="C225" s="18">
        <v>2.0</v>
      </c>
      <c r="D225" s="14" t="s">
        <v>2143</v>
      </c>
      <c r="E225" s="26">
        <v>0.667</v>
      </c>
      <c r="F225" s="27">
        <f t="shared" si="1"/>
        <v>0.667</v>
      </c>
    </row>
    <row r="226">
      <c r="A226" s="14" t="s">
        <v>1567</v>
      </c>
      <c r="B226" s="18">
        <v>3.0</v>
      </c>
      <c r="C226" s="18">
        <v>3.0</v>
      </c>
      <c r="D226" s="14" t="s">
        <v>2142</v>
      </c>
      <c r="E226" s="26">
        <v>1.0</v>
      </c>
      <c r="F226" s="27">
        <f t="shared" si="1"/>
        <v>0.75</v>
      </c>
    </row>
    <row r="227">
      <c r="A227" s="14" t="s">
        <v>1568</v>
      </c>
      <c r="B227" s="18">
        <v>8.0</v>
      </c>
      <c r="C227" s="18">
        <v>6.0</v>
      </c>
      <c r="D227" s="14" t="s">
        <v>2142</v>
      </c>
      <c r="E227" s="26">
        <v>0.75</v>
      </c>
      <c r="F227" s="27">
        <f t="shared" si="1"/>
        <v>0.5625</v>
      </c>
    </row>
    <row r="228">
      <c r="A228" s="14" t="s">
        <v>1569</v>
      </c>
      <c r="B228" s="18">
        <v>7.0</v>
      </c>
      <c r="C228" s="18">
        <v>2.0</v>
      </c>
      <c r="D228" s="14" t="s">
        <v>2143</v>
      </c>
      <c r="E228" s="26">
        <v>0.286</v>
      </c>
      <c r="F228" s="27">
        <f t="shared" si="1"/>
        <v>0.286</v>
      </c>
    </row>
    <row r="229">
      <c r="A229" s="14" t="s">
        <v>1571</v>
      </c>
      <c r="B229" s="18">
        <v>4.0</v>
      </c>
      <c r="C229" s="18">
        <v>4.0</v>
      </c>
      <c r="D229" s="14" t="s">
        <v>2142</v>
      </c>
      <c r="E229" s="26">
        <v>1.0</v>
      </c>
      <c r="F229" s="27">
        <f t="shared" si="1"/>
        <v>0.75</v>
      </c>
    </row>
    <row r="230">
      <c r="A230" s="14" t="s">
        <v>1572</v>
      </c>
      <c r="B230" s="18">
        <v>43.0</v>
      </c>
      <c r="C230" s="18">
        <v>30.0</v>
      </c>
      <c r="D230" s="14" t="s">
        <v>2139</v>
      </c>
      <c r="E230" s="26">
        <v>0.698</v>
      </c>
      <c r="F230" s="27">
        <f t="shared" si="1"/>
        <v>0.349</v>
      </c>
    </row>
    <row r="231">
      <c r="A231" s="14" t="s">
        <v>360</v>
      </c>
      <c r="B231" s="18">
        <v>28.0</v>
      </c>
      <c r="C231" s="18">
        <v>22.0</v>
      </c>
      <c r="D231" s="14" t="s">
        <v>2139</v>
      </c>
      <c r="E231" s="26">
        <v>0.786</v>
      </c>
      <c r="F231" s="27">
        <f t="shared" si="1"/>
        <v>0.393</v>
      </c>
    </row>
    <row r="232">
      <c r="A232" s="14" t="s">
        <v>364</v>
      </c>
      <c r="B232" s="18">
        <v>6.0</v>
      </c>
      <c r="C232" s="18">
        <v>6.0</v>
      </c>
      <c r="D232" s="14" t="s">
        <v>2142</v>
      </c>
      <c r="E232" s="26">
        <v>1.0</v>
      </c>
      <c r="F232" s="27">
        <f t="shared" si="1"/>
        <v>0.75</v>
      </c>
    </row>
    <row r="233">
      <c r="A233" s="14" t="s">
        <v>366</v>
      </c>
      <c r="B233" s="18">
        <v>7.0</v>
      </c>
      <c r="C233" s="18">
        <v>7.0</v>
      </c>
      <c r="D233" s="14" t="s">
        <v>2142</v>
      </c>
      <c r="E233" s="26">
        <v>1.0</v>
      </c>
      <c r="F233" s="27">
        <f t="shared" si="1"/>
        <v>0.75</v>
      </c>
    </row>
    <row r="234">
      <c r="A234" s="14" t="s">
        <v>368</v>
      </c>
      <c r="B234" s="18">
        <v>3.0</v>
      </c>
      <c r="C234" s="18">
        <v>0.0</v>
      </c>
      <c r="D234" s="14" t="s">
        <v>2142</v>
      </c>
      <c r="E234" s="26">
        <v>0.0</v>
      </c>
      <c r="F234" s="27">
        <f t="shared" si="1"/>
        <v>0</v>
      </c>
    </row>
    <row r="235">
      <c r="A235" s="14" t="s">
        <v>370</v>
      </c>
      <c r="B235" s="18">
        <v>9.0</v>
      </c>
      <c r="C235" s="18">
        <v>7.0</v>
      </c>
      <c r="D235" s="14" t="s">
        <v>2142</v>
      </c>
      <c r="E235" s="26">
        <v>0.778</v>
      </c>
      <c r="F235" s="27">
        <f t="shared" si="1"/>
        <v>0.5835</v>
      </c>
    </row>
    <row r="236">
      <c r="A236" s="14" t="s">
        <v>372</v>
      </c>
      <c r="B236" s="18">
        <v>3.0</v>
      </c>
      <c r="C236" s="18">
        <v>2.0</v>
      </c>
      <c r="D236" s="14" t="s">
        <v>2142</v>
      </c>
      <c r="E236" s="26">
        <v>0.667</v>
      </c>
      <c r="F236" s="27">
        <f t="shared" si="1"/>
        <v>0.50025</v>
      </c>
    </row>
    <row r="237">
      <c r="A237" s="14" t="s">
        <v>374</v>
      </c>
      <c r="B237" s="18">
        <v>28.0</v>
      </c>
      <c r="C237" s="18">
        <v>22.0</v>
      </c>
      <c r="D237" s="14" t="s">
        <v>2139</v>
      </c>
      <c r="E237" s="26">
        <v>0.786</v>
      </c>
      <c r="F237" s="27">
        <f t="shared" si="1"/>
        <v>0.393</v>
      </c>
    </row>
    <row r="238">
      <c r="A238" s="14" t="s">
        <v>375</v>
      </c>
      <c r="B238" s="18">
        <v>28.0</v>
      </c>
      <c r="C238" s="18">
        <v>22.0</v>
      </c>
      <c r="D238" s="14" t="s">
        <v>2139</v>
      </c>
      <c r="E238" s="26">
        <v>0.786</v>
      </c>
      <c r="F238" s="27">
        <f t="shared" si="1"/>
        <v>0.393</v>
      </c>
    </row>
    <row r="239">
      <c r="A239" s="14" t="s">
        <v>377</v>
      </c>
      <c r="B239" s="18">
        <v>6.0</v>
      </c>
      <c r="C239" s="18">
        <v>6.0</v>
      </c>
      <c r="D239" s="14" t="s">
        <v>2142</v>
      </c>
      <c r="E239" s="26">
        <v>1.0</v>
      </c>
      <c r="F239" s="27">
        <f t="shared" si="1"/>
        <v>0.75</v>
      </c>
    </row>
    <row r="240">
      <c r="A240" s="14" t="s">
        <v>378</v>
      </c>
      <c r="B240" s="18">
        <v>7.0</v>
      </c>
      <c r="C240" s="18">
        <v>7.0</v>
      </c>
      <c r="D240" s="14" t="s">
        <v>2142</v>
      </c>
      <c r="E240" s="26">
        <v>1.0</v>
      </c>
      <c r="F240" s="27">
        <f t="shared" si="1"/>
        <v>0.75</v>
      </c>
    </row>
    <row r="241">
      <c r="A241" s="14" t="s">
        <v>379</v>
      </c>
      <c r="B241" s="18">
        <v>3.0</v>
      </c>
      <c r="C241" s="18">
        <v>0.0</v>
      </c>
      <c r="D241" s="14" t="s">
        <v>2142</v>
      </c>
      <c r="E241" s="26">
        <v>0.0</v>
      </c>
      <c r="F241" s="27">
        <f t="shared" si="1"/>
        <v>0</v>
      </c>
    </row>
    <row r="242">
      <c r="A242" s="14" t="s">
        <v>380</v>
      </c>
      <c r="B242" s="18">
        <v>9.0</v>
      </c>
      <c r="C242" s="18">
        <v>7.0</v>
      </c>
      <c r="D242" s="14" t="s">
        <v>2142</v>
      </c>
      <c r="E242" s="26">
        <v>0.778</v>
      </c>
      <c r="F242" s="27">
        <f t="shared" si="1"/>
        <v>0.5835</v>
      </c>
    </row>
    <row r="243">
      <c r="A243" s="14" t="s">
        <v>381</v>
      </c>
      <c r="B243" s="18">
        <v>28.0</v>
      </c>
      <c r="C243" s="18">
        <v>22.0</v>
      </c>
      <c r="D243" s="14" t="s">
        <v>2139</v>
      </c>
      <c r="E243" s="26">
        <v>0.786</v>
      </c>
      <c r="F243" s="27">
        <f t="shared" si="1"/>
        <v>0.393</v>
      </c>
    </row>
    <row r="244">
      <c r="A244" s="14" t="s">
        <v>2050</v>
      </c>
      <c r="B244" s="18">
        <v>0.0</v>
      </c>
      <c r="C244" s="18">
        <v>0.0</v>
      </c>
      <c r="D244" s="14" t="s">
        <v>2140</v>
      </c>
      <c r="E244" s="24" t="s">
        <v>2141</v>
      </c>
      <c r="F244" s="27" t="str">
        <f t="shared" si="1"/>
        <v>Not Applicable</v>
      </c>
    </row>
    <row r="245">
      <c r="A245" s="14" t="s">
        <v>2052</v>
      </c>
      <c r="B245" s="18">
        <v>0.0</v>
      </c>
      <c r="C245" s="18">
        <v>0.0</v>
      </c>
      <c r="D245" s="14" t="s">
        <v>2140</v>
      </c>
      <c r="E245" s="24" t="s">
        <v>2141</v>
      </c>
      <c r="F245" s="27" t="str">
        <f t="shared" si="1"/>
        <v>Not Applicable</v>
      </c>
    </row>
    <row r="246">
      <c r="A246" s="14" t="s">
        <v>2054</v>
      </c>
      <c r="B246" s="18">
        <v>1.0</v>
      </c>
      <c r="C246" s="18">
        <v>0.0</v>
      </c>
      <c r="D246" s="14" t="s">
        <v>2139</v>
      </c>
      <c r="E246" s="24" t="s">
        <v>2141</v>
      </c>
      <c r="F246" s="27" t="str">
        <f t="shared" si="1"/>
        <v>#VALUE!</v>
      </c>
    </row>
    <row r="247">
      <c r="A247" s="14" t="s">
        <v>1446</v>
      </c>
      <c r="B247" s="18">
        <v>1.0</v>
      </c>
      <c r="C247" s="18">
        <v>0.0</v>
      </c>
      <c r="D247" s="14" t="s">
        <v>2139</v>
      </c>
      <c r="E247" s="24" t="s">
        <v>2141</v>
      </c>
      <c r="F247" s="27" t="str">
        <f t="shared" si="1"/>
        <v>#VALUE!</v>
      </c>
    </row>
    <row r="248">
      <c r="A248" s="14" t="s">
        <v>1448</v>
      </c>
      <c r="B248" s="18">
        <v>1.0</v>
      </c>
      <c r="C248" s="18">
        <v>0.0</v>
      </c>
      <c r="D248" s="14" t="s">
        <v>2139</v>
      </c>
      <c r="E248" s="24" t="s">
        <v>2141</v>
      </c>
      <c r="F248" s="27" t="str">
        <f t="shared" si="1"/>
        <v>#VALUE!</v>
      </c>
    </row>
    <row r="249">
      <c r="A249" s="14" t="s">
        <v>722</v>
      </c>
      <c r="B249" s="18">
        <v>0.0</v>
      </c>
      <c r="C249" s="18">
        <v>0.0</v>
      </c>
      <c r="D249" s="14" t="s">
        <v>2140</v>
      </c>
      <c r="E249" s="24" t="s">
        <v>2141</v>
      </c>
      <c r="F249" s="27" t="str">
        <f t="shared" si="1"/>
        <v>Not Applicable</v>
      </c>
    </row>
    <row r="250">
      <c r="A250" s="14" t="s">
        <v>726</v>
      </c>
      <c r="B250" s="18">
        <v>0.0</v>
      </c>
      <c r="C250" s="18">
        <v>0.0</v>
      </c>
      <c r="D250" s="14" t="s">
        <v>2140</v>
      </c>
      <c r="E250" s="24" t="s">
        <v>2141</v>
      </c>
      <c r="F250" s="27" t="str">
        <f t="shared" si="1"/>
        <v>Not Applicable</v>
      </c>
    </row>
    <row r="251">
      <c r="A251" s="14" t="s">
        <v>728</v>
      </c>
      <c r="B251" s="18">
        <v>0.0</v>
      </c>
      <c r="C251" s="18">
        <v>0.0</v>
      </c>
      <c r="D251" s="14" t="s">
        <v>2140</v>
      </c>
      <c r="E251" s="24" t="s">
        <v>2141</v>
      </c>
      <c r="F251" s="27" t="str">
        <f t="shared" si="1"/>
        <v>Not Applicable</v>
      </c>
    </row>
    <row r="252">
      <c r="A252" s="14" t="s">
        <v>730</v>
      </c>
      <c r="B252" s="18">
        <v>0.0</v>
      </c>
      <c r="C252" s="18">
        <v>0.0</v>
      </c>
      <c r="D252" s="14" t="s">
        <v>2140</v>
      </c>
      <c r="E252" s="24" t="s">
        <v>2141</v>
      </c>
      <c r="F252" s="27" t="str">
        <f t="shared" si="1"/>
        <v>Not Applicable</v>
      </c>
    </row>
    <row r="253">
      <c r="A253" s="14" t="s">
        <v>734</v>
      </c>
      <c r="B253" s="18">
        <v>0.0</v>
      </c>
      <c r="C253" s="18">
        <v>0.0</v>
      </c>
      <c r="D253" s="14" t="s">
        <v>2140</v>
      </c>
      <c r="E253" s="24" t="s">
        <v>2141</v>
      </c>
      <c r="F253" s="27" t="str">
        <f t="shared" si="1"/>
        <v>Not Applicable</v>
      </c>
    </row>
    <row r="254">
      <c r="A254" s="14" t="s">
        <v>911</v>
      </c>
      <c r="B254" s="18">
        <v>25.0</v>
      </c>
      <c r="C254" s="18">
        <v>17.0</v>
      </c>
      <c r="D254" s="14" t="s">
        <v>2139</v>
      </c>
      <c r="E254" s="26">
        <v>0.68</v>
      </c>
      <c r="F254" s="27">
        <f t="shared" si="1"/>
        <v>0.34</v>
      </c>
    </row>
    <row r="255">
      <c r="A255" s="14" t="s">
        <v>913</v>
      </c>
      <c r="B255" s="18">
        <v>25.0</v>
      </c>
      <c r="C255" s="18">
        <v>17.0</v>
      </c>
      <c r="D255" s="14" t="s">
        <v>2139</v>
      </c>
      <c r="E255" s="26">
        <v>0.68</v>
      </c>
      <c r="F255" s="27">
        <f t="shared" si="1"/>
        <v>0.34</v>
      </c>
    </row>
    <row r="256">
      <c r="A256" s="14" t="s">
        <v>914</v>
      </c>
      <c r="B256" s="18">
        <v>25.0</v>
      </c>
      <c r="C256" s="18">
        <v>17.0</v>
      </c>
      <c r="D256" s="14" t="s">
        <v>2139</v>
      </c>
      <c r="E256" s="26">
        <v>0.68</v>
      </c>
      <c r="F256" s="27">
        <f t="shared" si="1"/>
        <v>0.34</v>
      </c>
    </row>
    <row r="257">
      <c r="A257" s="14" t="s">
        <v>915</v>
      </c>
      <c r="B257" s="18">
        <v>5.0</v>
      </c>
      <c r="C257" s="18">
        <v>2.0</v>
      </c>
      <c r="D257" s="14" t="s">
        <v>2143</v>
      </c>
      <c r="E257" s="26">
        <v>0.4</v>
      </c>
      <c r="F257" s="27">
        <f t="shared" si="1"/>
        <v>0.4</v>
      </c>
    </row>
    <row r="258">
      <c r="A258" s="14" t="s">
        <v>916</v>
      </c>
      <c r="B258" s="18">
        <v>25.0</v>
      </c>
      <c r="C258" s="18">
        <v>17.0</v>
      </c>
      <c r="D258" s="14" t="s">
        <v>2139</v>
      </c>
      <c r="E258" s="26">
        <v>0.68</v>
      </c>
      <c r="F258" s="27">
        <f t="shared" si="1"/>
        <v>0.34</v>
      </c>
    </row>
    <row r="259">
      <c r="A259" s="14" t="s">
        <v>917</v>
      </c>
      <c r="B259" s="18">
        <v>3.0</v>
      </c>
      <c r="C259" s="18">
        <v>0.0</v>
      </c>
      <c r="D259" s="14" t="s">
        <v>2142</v>
      </c>
      <c r="E259" s="26">
        <v>0.0</v>
      </c>
      <c r="F259" s="27">
        <f t="shared" si="1"/>
        <v>0</v>
      </c>
    </row>
    <row r="260">
      <c r="A260" s="14" t="s">
        <v>863</v>
      </c>
      <c r="B260" s="18">
        <v>3.0</v>
      </c>
      <c r="C260" s="18">
        <v>3.0</v>
      </c>
      <c r="D260" s="14" t="s">
        <v>2142</v>
      </c>
      <c r="E260" s="26">
        <v>1.0</v>
      </c>
      <c r="F260" s="27">
        <f t="shared" si="1"/>
        <v>0.75</v>
      </c>
    </row>
    <row r="261">
      <c r="A261" s="14" t="s">
        <v>865</v>
      </c>
      <c r="B261" s="18">
        <v>5.0</v>
      </c>
      <c r="C261" s="18">
        <v>5.0</v>
      </c>
      <c r="D261" s="14" t="s">
        <v>2139</v>
      </c>
      <c r="E261" s="26">
        <v>1.0</v>
      </c>
      <c r="F261" s="27">
        <f t="shared" si="1"/>
        <v>0.5</v>
      </c>
    </row>
    <row r="262">
      <c r="A262" s="14" t="s">
        <v>866</v>
      </c>
      <c r="B262" s="18">
        <v>5.0</v>
      </c>
      <c r="C262" s="18">
        <v>5.0</v>
      </c>
      <c r="D262" s="14" t="s">
        <v>2139</v>
      </c>
      <c r="E262" s="26">
        <v>1.0</v>
      </c>
      <c r="F262" s="27">
        <f t="shared" si="1"/>
        <v>0.5</v>
      </c>
    </row>
    <row r="263">
      <c r="A263" s="14" t="s">
        <v>867</v>
      </c>
      <c r="B263" s="18">
        <v>5.0</v>
      </c>
      <c r="C263" s="18">
        <v>5.0</v>
      </c>
      <c r="D263" s="14" t="s">
        <v>2139</v>
      </c>
      <c r="E263" s="26">
        <v>1.0</v>
      </c>
      <c r="F263" s="27">
        <f t="shared" si="1"/>
        <v>0.5</v>
      </c>
    </row>
    <row r="264">
      <c r="A264" s="14" t="s">
        <v>868</v>
      </c>
      <c r="B264" s="18">
        <v>5.0</v>
      </c>
      <c r="C264" s="18">
        <v>5.0</v>
      </c>
      <c r="D264" s="14" t="s">
        <v>2139</v>
      </c>
      <c r="E264" s="26">
        <v>1.0</v>
      </c>
      <c r="F264" s="27">
        <f t="shared" si="1"/>
        <v>0.5</v>
      </c>
    </row>
    <row r="265">
      <c r="A265" s="14" t="s">
        <v>869</v>
      </c>
      <c r="B265" s="18">
        <v>5.0</v>
      </c>
      <c r="C265" s="18">
        <v>5.0</v>
      </c>
      <c r="D265" s="14" t="s">
        <v>2139</v>
      </c>
      <c r="E265" s="26">
        <v>1.0</v>
      </c>
      <c r="F265" s="27">
        <f t="shared" si="1"/>
        <v>0.5</v>
      </c>
    </row>
    <row r="266">
      <c r="A266" s="14" t="s">
        <v>1693</v>
      </c>
      <c r="B266" s="18">
        <v>6.0</v>
      </c>
      <c r="C266" s="18">
        <v>4.0</v>
      </c>
      <c r="D266" s="14" t="s">
        <v>2143</v>
      </c>
      <c r="E266" s="26">
        <v>0.667</v>
      </c>
      <c r="F266" s="27">
        <f t="shared" si="1"/>
        <v>0.667</v>
      </c>
    </row>
    <row r="267">
      <c r="A267" s="14" t="s">
        <v>1696</v>
      </c>
      <c r="B267" s="18">
        <v>5.0</v>
      </c>
      <c r="C267" s="18">
        <v>1.0</v>
      </c>
      <c r="D267" s="14" t="s">
        <v>2143</v>
      </c>
      <c r="E267" s="26">
        <v>0.2</v>
      </c>
      <c r="F267" s="27">
        <f t="shared" si="1"/>
        <v>0.2</v>
      </c>
    </row>
    <row r="268">
      <c r="A268" s="14" t="s">
        <v>1698</v>
      </c>
      <c r="B268" s="18">
        <v>3.0</v>
      </c>
      <c r="C268" s="18">
        <v>2.0</v>
      </c>
      <c r="D268" s="14" t="s">
        <v>2143</v>
      </c>
      <c r="E268" s="26">
        <v>0.667</v>
      </c>
      <c r="F268" s="27">
        <f t="shared" si="1"/>
        <v>0.667</v>
      </c>
    </row>
    <row r="269">
      <c r="A269" s="14" t="s">
        <v>1700</v>
      </c>
      <c r="B269" s="18">
        <v>38.0</v>
      </c>
      <c r="C269" s="18">
        <v>26.0</v>
      </c>
      <c r="D269" s="14" t="s">
        <v>2139</v>
      </c>
      <c r="E269" s="26">
        <v>0.684</v>
      </c>
      <c r="F269" s="27">
        <f t="shared" si="1"/>
        <v>0.342</v>
      </c>
    </row>
    <row r="270">
      <c r="A270" s="14" t="s">
        <v>1702</v>
      </c>
      <c r="B270" s="18">
        <v>38.0</v>
      </c>
      <c r="C270" s="18">
        <v>26.0</v>
      </c>
      <c r="D270" s="14" t="s">
        <v>2139</v>
      </c>
      <c r="E270" s="26">
        <v>0.684</v>
      </c>
      <c r="F270" s="27">
        <f t="shared" si="1"/>
        <v>0.342</v>
      </c>
    </row>
    <row r="271">
      <c r="A271" s="14" t="s">
        <v>1704</v>
      </c>
      <c r="B271" s="18">
        <v>4.0</v>
      </c>
      <c r="C271" s="18">
        <v>2.0</v>
      </c>
      <c r="D271" s="14" t="s">
        <v>2143</v>
      </c>
      <c r="E271" s="26">
        <v>0.5</v>
      </c>
      <c r="F271" s="27">
        <f t="shared" si="1"/>
        <v>0.5</v>
      </c>
    </row>
    <row r="272">
      <c r="A272" s="14" t="s">
        <v>1705</v>
      </c>
      <c r="B272" s="18">
        <v>38.0</v>
      </c>
      <c r="C272" s="18">
        <v>26.0</v>
      </c>
      <c r="D272" s="14" t="s">
        <v>2139</v>
      </c>
      <c r="E272" s="26">
        <v>0.684</v>
      </c>
      <c r="F272" s="27">
        <f t="shared" si="1"/>
        <v>0.342</v>
      </c>
    </row>
    <row r="273">
      <c r="A273" s="14" t="s">
        <v>2055</v>
      </c>
      <c r="B273" s="18">
        <v>14.0</v>
      </c>
      <c r="C273" s="18">
        <v>9.0</v>
      </c>
      <c r="D273" s="14" t="s">
        <v>2142</v>
      </c>
      <c r="E273" s="26">
        <v>0.643</v>
      </c>
      <c r="F273" s="27">
        <f t="shared" si="1"/>
        <v>0.48225</v>
      </c>
    </row>
    <row r="274">
      <c r="A274" s="14" t="s">
        <v>1828</v>
      </c>
      <c r="B274" s="18">
        <v>7.0</v>
      </c>
      <c r="C274" s="18">
        <v>5.0</v>
      </c>
      <c r="D274" s="14" t="s">
        <v>2143</v>
      </c>
      <c r="E274" s="26">
        <v>0.714</v>
      </c>
      <c r="F274" s="27">
        <f t="shared" si="1"/>
        <v>0.714</v>
      </c>
    </row>
    <row r="275">
      <c r="A275" s="14" t="s">
        <v>1830</v>
      </c>
      <c r="B275" s="18">
        <v>6.0</v>
      </c>
      <c r="C275" s="18">
        <v>5.0</v>
      </c>
      <c r="D275" s="14" t="s">
        <v>2143</v>
      </c>
      <c r="E275" s="26">
        <v>0.833</v>
      </c>
      <c r="F275" s="27">
        <f t="shared" si="1"/>
        <v>0.833</v>
      </c>
    </row>
    <row r="276">
      <c r="A276" s="14" t="s">
        <v>1831</v>
      </c>
      <c r="B276" s="18">
        <v>4.0</v>
      </c>
      <c r="C276" s="18">
        <v>2.0</v>
      </c>
      <c r="D276" s="14" t="s">
        <v>2143</v>
      </c>
      <c r="E276" s="26">
        <v>0.5</v>
      </c>
      <c r="F276" s="27">
        <f t="shared" si="1"/>
        <v>0.5</v>
      </c>
    </row>
    <row r="277">
      <c r="A277" s="14" t="s">
        <v>1832</v>
      </c>
      <c r="B277" s="18">
        <v>10.0</v>
      </c>
      <c r="C277" s="18">
        <v>9.0</v>
      </c>
      <c r="D277" s="14" t="s">
        <v>2143</v>
      </c>
      <c r="E277" s="26">
        <v>0.9</v>
      </c>
      <c r="F277" s="27">
        <f t="shared" si="1"/>
        <v>0.9</v>
      </c>
    </row>
    <row r="278">
      <c r="A278" s="14" t="s">
        <v>1833</v>
      </c>
      <c r="B278" s="18">
        <v>12.0</v>
      </c>
      <c r="C278" s="18">
        <v>10.0</v>
      </c>
      <c r="D278" s="14" t="s">
        <v>2143</v>
      </c>
      <c r="E278" s="26">
        <v>0.833</v>
      </c>
      <c r="F278" s="27">
        <f t="shared" si="1"/>
        <v>0.833</v>
      </c>
    </row>
    <row r="279">
      <c r="A279" s="14" t="s">
        <v>1834</v>
      </c>
      <c r="B279" s="18">
        <v>4.0</v>
      </c>
      <c r="C279" s="18">
        <v>4.0</v>
      </c>
      <c r="D279" s="14" t="s">
        <v>2143</v>
      </c>
      <c r="E279" s="26">
        <v>1.0</v>
      </c>
      <c r="F279" s="27">
        <f t="shared" si="1"/>
        <v>1</v>
      </c>
    </row>
    <row r="280">
      <c r="A280" s="14" t="s">
        <v>1835</v>
      </c>
      <c r="B280" s="18">
        <v>4.0</v>
      </c>
      <c r="C280" s="18">
        <v>0.0</v>
      </c>
      <c r="D280" s="14" t="s">
        <v>2143</v>
      </c>
      <c r="E280" s="26">
        <v>0.0</v>
      </c>
      <c r="F280" s="27">
        <f t="shared" si="1"/>
        <v>0</v>
      </c>
    </row>
    <row r="281">
      <c r="A281" s="14" t="s">
        <v>555</v>
      </c>
      <c r="B281" s="18">
        <v>47.0</v>
      </c>
      <c r="C281" s="18">
        <v>35.0</v>
      </c>
      <c r="D281" s="14" t="s">
        <v>2139</v>
      </c>
      <c r="E281" s="26">
        <v>0.745</v>
      </c>
      <c r="F281" s="27">
        <f t="shared" si="1"/>
        <v>0.3725</v>
      </c>
    </row>
    <row r="282">
      <c r="A282" s="14" t="s">
        <v>557</v>
      </c>
      <c r="B282" s="18">
        <v>4.0</v>
      </c>
      <c r="C282" s="18">
        <v>4.0</v>
      </c>
      <c r="D282" s="14" t="s">
        <v>2143</v>
      </c>
      <c r="E282" s="26">
        <v>1.0</v>
      </c>
      <c r="F282" s="27">
        <f t="shared" si="1"/>
        <v>1</v>
      </c>
    </row>
    <row r="283">
      <c r="A283" s="14" t="s">
        <v>558</v>
      </c>
      <c r="B283" s="18">
        <v>3.0</v>
      </c>
      <c r="C283" s="18">
        <v>2.0</v>
      </c>
      <c r="D283" s="14" t="s">
        <v>2143</v>
      </c>
      <c r="E283" s="26">
        <v>0.667</v>
      </c>
      <c r="F283" s="27">
        <f t="shared" si="1"/>
        <v>0.667</v>
      </c>
    </row>
    <row r="284">
      <c r="A284" s="14" t="s">
        <v>559</v>
      </c>
      <c r="B284" s="18">
        <v>5.0</v>
      </c>
      <c r="C284" s="18">
        <v>4.0</v>
      </c>
      <c r="D284" s="14" t="s">
        <v>2142</v>
      </c>
      <c r="E284" s="26">
        <v>0.8</v>
      </c>
      <c r="F284" s="27">
        <f t="shared" si="1"/>
        <v>0.6</v>
      </c>
    </row>
    <row r="285">
      <c r="A285" s="14" t="s">
        <v>560</v>
      </c>
      <c r="B285" s="18">
        <v>6.0</v>
      </c>
      <c r="C285" s="18">
        <v>4.0</v>
      </c>
      <c r="D285" s="14" t="s">
        <v>2143</v>
      </c>
      <c r="E285" s="26">
        <v>0.667</v>
      </c>
      <c r="F285" s="27">
        <f t="shared" si="1"/>
        <v>0.667</v>
      </c>
    </row>
    <row r="286">
      <c r="A286" s="14" t="s">
        <v>561</v>
      </c>
      <c r="B286" s="18">
        <v>4.0</v>
      </c>
      <c r="C286" s="18">
        <v>2.0</v>
      </c>
      <c r="D286" s="14" t="s">
        <v>2143</v>
      </c>
      <c r="E286" s="26">
        <v>0.5</v>
      </c>
      <c r="F286" s="27">
        <f t="shared" si="1"/>
        <v>0.5</v>
      </c>
    </row>
    <row r="287">
      <c r="A287" s="14" t="s">
        <v>562</v>
      </c>
      <c r="B287" s="18">
        <v>47.0</v>
      </c>
      <c r="C287" s="18">
        <v>35.0</v>
      </c>
      <c r="D287" s="14" t="s">
        <v>2139</v>
      </c>
      <c r="E287" s="26">
        <v>0.745</v>
      </c>
      <c r="F287" s="27">
        <f t="shared" si="1"/>
        <v>0.3725</v>
      </c>
    </row>
    <row r="288">
      <c r="A288" s="14" t="s">
        <v>870</v>
      </c>
      <c r="B288" s="18">
        <v>5.0</v>
      </c>
      <c r="C288" s="18">
        <v>5.0</v>
      </c>
      <c r="D288" s="14" t="s">
        <v>2139</v>
      </c>
      <c r="E288" s="26">
        <v>1.0</v>
      </c>
      <c r="F288" s="27">
        <f t="shared" si="1"/>
        <v>0.5</v>
      </c>
    </row>
    <row r="289">
      <c r="A289" s="14" t="s">
        <v>735</v>
      </c>
      <c r="B289" s="18">
        <v>0.0</v>
      </c>
      <c r="C289" s="18">
        <v>0.0</v>
      </c>
      <c r="D289" s="14" t="s">
        <v>2140</v>
      </c>
      <c r="E289" s="24" t="s">
        <v>2141</v>
      </c>
      <c r="F289" s="27" t="str">
        <f t="shared" si="1"/>
        <v>Not Applicable</v>
      </c>
    </row>
    <row r="290">
      <c r="A290" s="14" t="s">
        <v>737</v>
      </c>
      <c r="B290" s="18">
        <v>0.0</v>
      </c>
      <c r="C290" s="18">
        <v>0.0</v>
      </c>
      <c r="D290" s="14" t="s">
        <v>2140</v>
      </c>
      <c r="E290" s="24" t="s">
        <v>2141</v>
      </c>
      <c r="F290" s="27" t="str">
        <f t="shared" si="1"/>
        <v>Not Applicable</v>
      </c>
    </row>
    <row r="291">
      <c r="A291" s="14" t="s">
        <v>738</v>
      </c>
      <c r="B291" s="18">
        <v>0.0</v>
      </c>
      <c r="C291" s="18">
        <v>0.0</v>
      </c>
      <c r="D291" s="14" t="s">
        <v>2140</v>
      </c>
      <c r="E291" s="24" t="s">
        <v>2141</v>
      </c>
      <c r="F291" s="27" t="str">
        <f t="shared" si="1"/>
        <v>Not Applicable</v>
      </c>
    </row>
    <row r="292">
      <c r="A292" s="14" t="s">
        <v>739</v>
      </c>
      <c r="B292" s="18">
        <v>0.0</v>
      </c>
      <c r="C292" s="18">
        <v>0.0</v>
      </c>
      <c r="D292" s="14" t="s">
        <v>2140</v>
      </c>
      <c r="E292" s="24" t="s">
        <v>2141</v>
      </c>
      <c r="F292" s="27" t="str">
        <f t="shared" si="1"/>
        <v>Not Applicable</v>
      </c>
    </row>
    <row r="293">
      <c r="A293" s="14" t="s">
        <v>740</v>
      </c>
      <c r="B293" s="18">
        <v>0.0</v>
      </c>
      <c r="C293" s="18">
        <v>0.0</v>
      </c>
      <c r="D293" s="14" t="s">
        <v>2140</v>
      </c>
      <c r="E293" s="24" t="s">
        <v>2141</v>
      </c>
      <c r="F293" s="27" t="str">
        <f t="shared" si="1"/>
        <v>Not Applicable</v>
      </c>
    </row>
    <row r="294">
      <c r="A294" s="14" t="s">
        <v>741</v>
      </c>
      <c r="B294" s="18">
        <v>0.0</v>
      </c>
      <c r="C294" s="18">
        <v>0.0</v>
      </c>
      <c r="D294" s="14" t="s">
        <v>2140</v>
      </c>
      <c r="E294" s="24" t="s">
        <v>2141</v>
      </c>
      <c r="F294" s="27" t="str">
        <f t="shared" si="1"/>
        <v>Not Applicable</v>
      </c>
    </row>
    <row r="295">
      <c r="A295" s="14" t="s">
        <v>70</v>
      </c>
      <c r="B295" s="18">
        <v>3.0</v>
      </c>
      <c r="C295" s="18">
        <v>2.0</v>
      </c>
      <c r="D295" s="14" t="s">
        <v>2139</v>
      </c>
      <c r="E295" s="26">
        <v>0.667</v>
      </c>
      <c r="F295" s="27">
        <f t="shared" si="1"/>
        <v>0.3335</v>
      </c>
    </row>
    <row r="296">
      <c r="A296" s="14" t="s">
        <v>74</v>
      </c>
      <c r="B296" s="18">
        <v>3.0</v>
      </c>
      <c r="C296" s="18">
        <v>2.0</v>
      </c>
      <c r="D296" s="14" t="s">
        <v>2139</v>
      </c>
      <c r="E296" s="26">
        <v>0.667</v>
      </c>
      <c r="F296" s="27">
        <f t="shared" si="1"/>
        <v>0.3335</v>
      </c>
    </row>
    <row r="297">
      <c r="A297" s="14" t="s">
        <v>76</v>
      </c>
      <c r="B297" s="18">
        <v>3.0</v>
      </c>
      <c r="C297" s="18">
        <v>2.0</v>
      </c>
      <c r="D297" s="14" t="s">
        <v>2143</v>
      </c>
      <c r="E297" s="26">
        <v>0.667</v>
      </c>
      <c r="F297" s="27">
        <f t="shared" si="1"/>
        <v>0.667</v>
      </c>
    </row>
    <row r="298">
      <c r="A298" s="14" t="s">
        <v>78</v>
      </c>
      <c r="B298" s="18">
        <v>3.0</v>
      </c>
      <c r="C298" s="18">
        <v>2.0</v>
      </c>
      <c r="D298" s="14" t="s">
        <v>2139</v>
      </c>
      <c r="E298" s="26">
        <v>0.667</v>
      </c>
      <c r="F298" s="27">
        <f t="shared" si="1"/>
        <v>0.3335</v>
      </c>
    </row>
    <row r="299">
      <c r="A299" s="14" t="s">
        <v>79</v>
      </c>
      <c r="B299" s="18">
        <v>3.0</v>
      </c>
      <c r="C299" s="18">
        <v>2.0</v>
      </c>
      <c r="D299" s="14" t="s">
        <v>2139</v>
      </c>
      <c r="E299" s="26">
        <v>0.667</v>
      </c>
      <c r="F299" s="27">
        <f t="shared" si="1"/>
        <v>0.3335</v>
      </c>
    </row>
    <row r="300">
      <c r="A300" s="14" t="s">
        <v>1009</v>
      </c>
      <c r="B300" s="18">
        <v>0.0</v>
      </c>
      <c r="C300" s="18">
        <v>0.0</v>
      </c>
      <c r="D300" s="14" t="s">
        <v>2140</v>
      </c>
      <c r="E300" s="24" t="s">
        <v>2141</v>
      </c>
      <c r="F300" s="27" t="str">
        <f t="shared" si="1"/>
        <v>Not Applicable</v>
      </c>
    </row>
    <row r="301">
      <c r="A301" s="14" t="s">
        <v>449</v>
      </c>
      <c r="B301" s="18">
        <v>44.0</v>
      </c>
      <c r="C301" s="18">
        <v>34.0</v>
      </c>
      <c r="D301" s="14" t="s">
        <v>2139</v>
      </c>
      <c r="E301" s="26">
        <v>0.773</v>
      </c>
      <c r="F301" s="27">
        <f t="shared" si="1"/>
        <v>0.3865</v>
      </c>
    </row>
    <row r="302">
      <c r="A302" s="14" t="s">
        <v>449</v>
      </c>
      <c r="B302" s="18">
        <v>3.0</v>
      </c>
      <c r="C302" s="18">
        <v>3.0</v>
      </c>
      <c r="D302" s="14" t="s">
        <v>2142</v>
      </c>
      <c r="E302" s="26">
        <v>1.0</v>
      </c>
      <c r="F302" s="27">
        <f t="shared" si="1"/>
        <v>0.75</v>
      </c>
    </row>
    <row r="303">
      <c r="A303" s="14" t="s">
        <v>664</v>
      </c>
      <c r="B303" s="18">
        <v>14.0</v>
      </c>
      <c r="C303" s="18">
        <v>12.0</v>
      </c>
      <c r="D303" s="14" t="s">
        <v>2142</v>
      </c>
      <c r="E303" s="26">
        <v>0.857</v>
      </c>
      <c r="F303" s="27">
        <f t="shared" si="1"/>
        <v>0.64275</v>
      </c>
    </row>
    <row r="304">
      <c r="A304" s="14" t="s">
        <v>451</v>
      </c>
      <c r="B304" s="18">
        <v>6.0</v>
      </c>
      <c r="C304" s="18">
        <v>5.0</v>
      </c>
      <c r="D304" s="14" t="s">
        <v>2142</v>
      </c>
      <c r="E304" s="26">
        <v>0.833</v>
      </c>
      <c r="F304" s="27">
        <f t="shared" si="1"/>
        <v>0.62475</v>
      </c>
    </row>
    <row r="305">
      <c r="A305" s="14" t="s">
        <v>451</v>
      </c>
      <c r="B305" s="18">
        <v>4.0</v>
      </c>
      <c r="C305" s="18">
        <v>2.0</v>
      </c>
      <c r="D305" s="14" t="s">
        <v>2142</v>
      </c>
      <c r="E305" s="26">
        <v>0.5</v>
      </c>
      <c r="F305" s="27">
        <f t="shared" si="1"/>
        <v>0.375</v>
      </c>
    </row>
    <row r="306">
      <c r="A306" s="14" t="s">
        <v>667</v>
      </c>
      <c r="B306" s="18">
        <v>44.0</v>
      </c>
      <c r="C306" s="18">
        <v>34.0</v>
      </c>
      <c r="D306" s="14" t="s">
        <v>2139</v>
      </c>
      <c r="E306" s="26">
        <v>0.773</v>
      </c>
      <c r="F306" s="27">
        <f t="shared" si="1"/>
        <v>0.3865</v>
      </c>
    </row>
    <row r="307">
      <c r="A307" s="14" t="s">
        <v>452</v>
      </c>
      <c r="B307" s="18">
        <v>17.0</v>
      </c>
      <c r="C307" s="18">
        <v>14.0</v>
      </c>
      <c r="D307" s="14" t="s">
        <v>2142</v>
      </c>
      <c r="E307" s="26">
        <v>0.824</v>
      </c>
      <c r="F307" s="27">
        <f t="shared" si="1"/>
        <v>0.618</v>
      </c>
    </row>
    <row r="308">
      <c r="A308" s="14" t="s">
        <v>452</v>
      </c>
      <c r="B308" s="18">
        <v>6.0</v>
      </c>
      <c r="C308" s="18">
        <v>3.0</v>
      </c>
      <c r="D308" s="14" t="s">
        <v>2142</v>
      </c>
      <c r="E308" s="26">
        <v>0.5</v>
      </c>
      <c r="F308" s="27">
        <f t="shared" si="1"/>
        <v>0.375</v>
      </c>
    </row>
    <row r="309">
      <c r="A309" s="14" t="s">
        <v>453</v>
      </c>
      <c r="B309" s="18">
        <v>44.0</v>
      </c>
      <c r="C309" s="18">
        <v>34.0</v>
      </c>
      <c r="D309" s="14" t="s">
        <v>2139</v>
      </c>
      <c r="E309" s="26">
        <v>0.773</v>
      </c>
      <c r="F309" s="27">
        <f t="shared" si="1"/>
        <v>0.3865</v>
      </c>
    </row>
    <row r="310">
      <c r="A310" s="14" t="s">
        <v>453</v>
      </c>
      <c r="B310" s="18">
        <v>29.0</v>
      </c>
      <c r="C310" s="18">
        <v>20.0</v>
      </c>
      <c r="D310" s="14" t="s">
        <v>2139</v>
      </c>
      <c r="E310" s="26">
        <v>0.69</v>
      </c>
      <c r="F310" s="27">
        <f t="shared" si="1"/>
        <v>0.345</v>
      </c>
    </row>
    <row r="311">
      <c r="A311" s="14" t="s">
        <v>1312</v>
      </c>
      <c r="B311" s="18">
        <v>6.0</v>
      </c>
      <c r="C311" s="18">
        <v>1.0</v>
      </c>
      <c r="D311" s="14" t="s">
        <v>2139</v>
      </c>
      <c r="E311" s="26">
        <v>0.167</v>
      </c>
      <c r="F311" s="27">
        <f t="shared" si="1"/>
        <v>0.0835</v>
      </c>
    </row>
    <row r="312">
      <c r="A312" s="14" t="s">
        <v>1314</v>
      </c>
      <c r="B312" s="18">
        <v>6.0</v>
      </c>
      <c r="C312" s="18">
        <v>1.0</v>
      </c>
      <c r="D312" s="14" t="s">
        <v>2139</v>
      </c>
      <c r="E312" s="26">
        <v>0.167</v>
      </c>
      <c r="F312" s="27">
        <f t="shared" si="1"/>
        <v>0.0835</v>
      </c>
    </row>
    <row r="313">
      <c r="A313" s="14" t="s">
        <v>2057</v>
      </c>
      <c r="B313" s="18">
        <v>6.0</v>
      </c>
      <c r="C313" s="18">
        <v>1.0</v>
      </c>
      <c r="D313" s="14" t="s">
        <v>2139</v>
      </c>
      <c r="E313" s="26">
        <v>0.167</v>
      </c>
      <c r="F313" s="27">
        <f t="shared" si="1"/>
        <v>0.0835</v>
      </c>
    </row>
    <row r="314">
      <c r="A314" s="14" t="s">
        <v>1315</v>
      </c>
      <c r="B314" s="18">
        <v>5.0</v>
      </c>
      <c r="C314" s="18">
        <v>0.0</v>
      </c>
      <c r="D314" s="14" t="s">
        <v>2142</v>
      </c>
      <c r="E314" s="26">
        <v>0.0</v>
      </c>
      <c r="F314" s="27">
        <f t="shared" si="1"/>
        <v>0</v>
      </c>
    </row>
    <row r="315">
      <c r="A315" s="14" t="s">
        <v>1317</v>
      </c>
      <c r="B315" s="18">
        <v>6.0</v>
      </c>
      <c r="C315" s="18">
        <v>1.0</v>
      </c>
      <c r="D315" s="14" t="s">
        <v>2139</v>
      </c>
      <c r="E315" s="26">
        <v>0.167</v>
      </c>
      <c r="F315" s="27">
        <f t="shared" si="1"/>
        <v>0.0835</v>
      </c>
    </row>
    <row r="316">
      <c r="A316" s="14" t="s">
        <v>1318</v>
      </c>
      <c r="B316" s="18">
        <v>6.0</v>
      </c>
      <c r="C316" s="18">
        <v>1.0</v>
      </c>
      <c r="D316" s="14" t="s">
        <v>2139</v>
      </c>
      <c r="E316" s="26">
        <v>0.167</v>
      </c>
      <c r="F316" s="27">
        <f t="shared" si="1"/>
        <v>0.0835</v>
      </c>
    </row>
    <row r="317">
      <c r="A317" s="14" t="s">
        <v>2059</v>
      </c>
      <c r="B317" s="18">
        <v>0.0</v>
      </c>
      <c r="C317" s="18">
        <v>0.0</v>
      </c>
      <c r="D317" s="14" t="s">
        <v>2140</v>
      </c>
      <c r="E317" s="24" t="s">
        <v>2141</v>
      </c>
      <c r="F317" s="27" t="str">
        <f t="shared" si="1"/>
        <v>Not Applicable</v>
      </c>
    </row>
    <row r="318">
      <c r="A318" s="14" t="s">
        <v>2063</v>
      </c>
      <c r="B318" s="18">
        <v>0.0</v>
      </c>
      <c r="C318" s="18">
        <v>0.0</v>
      </c>
      <c r="D318" s="14" t="s">
        <v>2140</v>
      </c>
      <c r="E318" s="24" t="s">
        <v>2141</v>
      </c>
      <c r="F318" s="27" t="str">
        <f t="shared" si="1"/>
        <v>Not Applicable</v>
      </c>
    </row>
    <row r="319">
      <c r="A319" s="14" t="s">
        <v>1197</v>
      </c>
      <c r="B319" s="18">
        <v>206.0</v>
      </c>
      <c r="C319" s="18">
        <v>152.0</v>
      </c>
      <c r="D319" s="14" t="s">
        <v>2139</v>
      </c>
      <c r="E319" s="26">
        <v>0.738</v>
      </c>
      <c r="F319" s="27">
        <f t="shared" si="1"/>
        <v>0.369</v>
      </c>
    </row>
    <row r="320">
      <c r="A320" s="14" t="s">
        <v>1199</v>
      </c>
      <c r="B320" s="18">
        <v>11.0</v>
      </c>
      <c r="C320" s="18">
        <v>8.0</v>
      </c>
      <c r="D320" s="14" t="s">
        <v>2142</v>
      </c>
      <c r="E320" s="26">
        <v>0.727</v>
      </c>
      <c r="F320" s="27">
        <f t="shared" si="1"/>
        <v>0.54525</v>
      </c>
    </row>
    <row r="321">
      <c r="A321" s="14" t="s">
        <v>1200</v>
      </c>
      <c r="B321" s="18">
        <v>9.0</v>
      </c>
      <c r="C321" s="18">
        <v>6.0</v>
      </c>
      <c r="D321" s="14" t="s">
        <v>2142</v>
      </c>
      <c r="E321" s="26">
        <v>0.667</v>
      </c>
      <c r="F321" s="27">
        <f t="shared" si="1"/>
        <v>0.50025</v>
      </c>
    </row>
    <row r="322">
      <c r="A322" s="14" t="s">
        <v>1201</v>
      </c>
      <c r="B322" s="18">
        <v>16.0</v>
      </c>
      <c r="C322" s="18">
        <v>12.0</v>
      </c>
      <c r="D322" s="14" t="s">
        <v>2142</v>
      </c>
      <c r="E322" s="26">
        <v>0.75</v>
      </c>
      <c r="F322" s="27">
        <f t="shared" si="1"/>
        <v>0.5625</v>
      </c>
    </row>
    <row r="323">
      <c r="A323" s="14" t="s">
        <v>1202</v>
      </c>
      <c r="B323" s="18">
        <v>8.0</v>
      </c>
      <c r="C323" s="18">
        <v>8.0</v>
      </c>
      <c r="D323" s="14" t="s">
        <v>2143</v>
      </c>
      <c r="E323" s="26">
        <v>1.0</v>
      </c>
      <c r="F323" s="27">
        <f t="shared" si="1"/>
        <v>1</v>
      </c>
    </row>
    <row r="324">
      <c r="A324" s="14" t="s">
        <v>1203</v>
      </c>
      <c r="B324" s="18">
        <v>3.0</v>
      </c>
      <c r="C324" s="18">
        <v>3.0</v>
      </c>
      <c r="D324" s="14" t="s">
        <v>2142</v>
      </c>
      <c r="E324" s="26">
        <v>1.0</v>
      </c>
      <c r="F324" s="27">
        <f t="shared" si="1"/>
        <v>0.75</v>
      </c>
    </row>
    <row r="325">
      <c r="A325" s="14" t="s">
        <v>1204</v>
      </c>
      <c r="B325" s="18">
        <v>26.0</v>
      </c>
      <c r="C325" s="18">
        <v>0.0</v>
      </c>
      <c r="D325" s="14" t="s">
        <v>2142</v>
      </c>
      <c r="E325" s="26">
        <v>0.0</v>
      </c>
      <c r="F325" s="27">
        <f t="shared" si="1"/>
        <v>0</v>
      </c>
    </row>
    <row r="326">
      <c r="A326" s="14" t="s">
        <v>1449</v>
      </c>
      <c r="B326" s="18">
        <v>1.0</v>
      </c>
      <c r="C326" s="18">
        <v>0.0</v>
      </c>
      <c r="D326" s="14" t="s">
        <v>2139</v>
      </c>
      <c r="E326" s="24" t="s">
        <v>2141</v>
      </c>
      <c r="F326" s="27" t="str">
        <f t="shared" si="1"/>
        <v>#VALUE!</v>
      </c>
    </row>
    <row r="327">
      <c r="A327" s="14" t="s">
        <v>1451</v>
      </c>
      <c r="B327" s="18">
        <v>1.0</v>
      </c>
      <c r="C327" s="18">
        <v>0.0</v>
      </c>
      <c r="D327" s="14" t="s">
        <v>2139</v>
      </c>
      <c r="E327" s="24" t="s">
        <v>2141</v>
      </c>
      <c r="F327" s="27" t="str">
        <f t="shared" si="1"/>
        <v>#VALUE!</v>
      </c>
    </row>
    <row r="328">
      <c r="A328" s="14" t="s">
        <v>2064</v>
      </c>
      <c r="B328" s="18">
        <v>7.0</v>
      </c>
      <c r="C328" s="18">
        <v>6.0</v>
      </c>
      <c r="D328" s="14" t="s">
        <v>2142</v>
      </c>
      <c r="E328" s="26">
        <v>0.857</v>
      </c>
      <c r="F328" s="27">
        <f t="shared" si="1"/>
        <v>0.64275</v>
      </c>
    </row>
    <row r="329">
      <c r="A329" s="14" t="s">
        <v>2066</v>
      </c>
      <c r="B329" s="18">
        <v>38.0</v>
      </c>
      <c r="C329" s="18">
        <v>26.0</v>
      </c>
      <c r="D329" s="14" t="s">
        <v>2139</v>
      </c>
      <c r="E329" s="26">
        <v>0.684</v>
      </c>
      <c r="F329" s="27">
        <f t="shared" si="1"/>
        <v>0.342</v>
      </c>
    </row>
    <row r="330">
      <c r="A330" s="14" t="s">
        <v>1706</v>
      </c>
      <c r="B330" s="18">
        <v>9.0</v>
      </c>
      <c r="C330" s="18">
        <v>7.0</v>
      </c>
      <c r="D330" s="14" t="s">
        <v>2142</v>
      </c>
      <c r="E330" s="26">
        <v>0.778</v>
      </c>
      <c r="F330" s="27">
        <f t="shared" si="1"/>
        <v>0.5835</v>
      </c>
    </row>
    <row r="331">
      <c r="A331" s="14" t="s">
        <v>1708</v>
      </c>
      <c r="B331" s="18">
        <v>12.0</v>
      </c>
      <c r="C331" s="18">
        <v>7.0</v>
      </c>
      <c r="D331" s="14" t="s">
        <v>2142</v>
      </c>
      <c r="E331" s="26">
        <v>0.583</v>
      </c>
      <c r="F331" s="27">
        <f t="shared" si="1"/>
        <v>0.43725</v>
      </c>
    </row>
    <row r="332">
      <c r="A332" s="14" t="s">
        <v>1709</v>
      </c>
      <c r="B332" s="18">
        <v>7.0</v>
      </c>
      <c r="C332" s="18">
        <v>6.0</v>
      </c>
      <c r="D332" s="14" t="s">
        <v>2142</v>
      </c>
      <c r="E332" s="26">
        <v>0.857</v>
      </c>
      <c r="F332" s="27">
        <f t="shared" si="1"/>
        <v>0.64275</v>
      </c>
    </row>
    <row r="333">
      <c r="A333" s="14" t="s">
        <v>1710</v>
      </c>
      <c r="B333" s="18">
        <v>38.0</v>
      </c>
      <c r="C333" s="18">
        <v>26.0</v>
      </c>
      <c r="D333" s="14" t="s">
        <v>2139</v>
      </c>
      <c r="E333" s="26">
        <v>0.684</v>
      </c>
      <c r="F333" s="27">
        <f t="shared" si="1"/>
        <v>0.342</v>
      </c>
    </row>
    <row r="334">
      <c r="A334" s="14" t="s">
        <v>1711</v>
      </c>
      <c r="B334" s="18">
        <v>38.0</v>
      </c>
      <c r="C334" s="18">
        <v>26.0</v>
      </c>
      <c r="D334" s="14" t="s">
        <v>2139</v>
      </c>
      <c r="E334" s="26">
        <v>0.684</v>
      </c>
      <c r="F334" s="27">
        <f t="shared" si="1"/>
        <v>0.342</v>
      </c>
    </row>
    <row r="335">
      <c r="A335" s="14" t="s">
        <v>1712</v>
      </c>
      <c r="B335" s="18">
        <v>7.0</v>
      </c>
      <c r="C335" s="18">
        <v>4.0</v>
      </c>
      <c r="D335" s="14" t="s">
        <v>2142</v>
      </c>
      <c r="E335" s="26">
        <v>0.571</v>
      </c>
      <c r="F335" s="27">
        <f t="shared" si="1"/>
        <v>0.42825</v>
      </c>
    </row>
    <row r="336">
      <c r="A336" s="14" t="s">
        <v>1713</v>
      </c>
      <c r="B336" s="18">
        <v>38.0</v>
      </c>
      <c r="C336" s="18">
        <v>26.0</v>
      </c>
      <c r="D336" s="14" t="s">
        <v>2139</v>
      </c>
      <c r="E336" s="26">
        <v>0.684</v>
      </c>
      <c r="F336" s="27">
        <f t="shared" si="1"/>
        <v>0.342</v>
      </c>
    </row>
    <row r="337">
      <c r="A337" s="14" t="s">
        <v>489</v>
      </c>
      <c r="B337" s="18">
        <v>5.0</v>
      </c>
      <c r="C337" s="18">
        <v>3.0</v>
      </c>
      <c r="D337" s="14" t="s">
        <v>2139</v>
      </c>
      <c r="E337" s="26">
        <v>0.6</v>
      </c>
      <c r="F337" s="27">
        <f t="shared" si="1"/>
        <v>0.3</v>
      </c>
    </row>
    <row r="338">
      <c r="A338" s="14" t="s">
        <v>491</v>
      </c>
      <c r="B338" s="18">
        <v>5.0</v>
      </c>
      <c r="C338" s="18">
        <v>3.0</v>
      </c>
      <c r="D338" s="14" t="s">
        <v>2139</v>
      </c>
      <c r="E338" s="26">
        <v>0.6</v>
      </c>
      <c r="F338" s="27">
        <f t="shared" si="1"/>
        <v>0.3</v>
      </c>
    </row>
    <row r="339">
      <c r="A339" s="14" t="s">
        <v>492</v>
      </c>
      <c r="B339" s="18">
        <v>5.0</v>
      </c>
      <c r="C339" s="18">
        <v>3.0</v>
      </c>
      <c r="D339" s="14" t="s">
        <v>2139</v>
      </c>
      <c r="E339" s="26">
        <v>0.6</v>
      </c>
      <c r="F339" s="27">
        <f t="shared" si="1"/>
        <v>0.3</v>
      </c>
    </row>
    <row r="340">
      <c r="A340" s="14" t="s">
        <v>493</v>
      </c>
      <c r="B340" s="18">
        <v>5.0</v>
      </c>
      <c r="C340" s="18">
        <v>3.0</v>
      </c>
      <c r="D340" s="14" t="s">
        <v>2139</v>
      </c>
      <c r="E340" s="26">
        <v>0.6</v>
      </c>
      <c r="F340" s="27">
        <f t="shared" si="1"/>
        <v>0.3</v>
      </c>
    </row>
    <row r="341">
      <c r="A341" s="14" t="s">
        <v>494</v>
      </c>
      <c r="B341" s="18">
        <v>5.0</v>
      </c>
      <c r="C341" s="18">
        <v>3.0</v>
      </c>
      <c r="D341" s="14" t="s">
        <v>2139</v>
      </c>
      <c r="E341" s="26">
        <v>0.6</v>
      </c>
      <c r="F341" s="27">
        <f t="shared" si="1"/>
        <v>0.3</v>
      </c>
    </row>
    <row r="342">
      <c r="A342" s="14" t="s">
        <v>495</v>
      </c>
      <c r="B342" s="18">
        <v>5.0</v>
      </c>
      <c r="C342" s="18">
        <v>3.0</v>
      </c>
      <c r="D342" s="14" t="s">
        <v>2139</v>
      </c>
      <c r="E342" s="26">
        <v>0.6</v>
      </c>
      <c r="F342" s="27">
        <f t="shared" si="1"/>
        <v>0.3</v>
      </c>
    </row>
    <row r="343">
      <c r="A343" s="14" t="s">
        <v>496</v>
      </c>
      <c r="B343" s="18">
        <v>5.0</v>
      </c>
      <c r="C343" s="18">
        <v>3.0</v>
      </c>
      <c r="D343" s="14" t="s">
        <v>2139</v>
      </c>
      <c r="E343" s="26">
        <v>0.6</v>
      </c>
      <c r="F343" s="27">
        <f t="shared" si="1"/>
        <v>0.3</v>
      </c>
    </row>
    <row r="344">
      <c r="A344" s="14" t="s">
        <v>590</v>
      </c>
      <c r="B344" s="18">
        <v>83.0</v>
      </c>
      <c r="C344" s="18">
        <v>58.0</v>
      </c>
      <c r="D344" s="14" t="s">
        <v>2139</v>
      </c>
      <c r="E344" s="26">
        <v>0.699</v>
      </c>
      <c r="F344" s="27">
        <f t="shared" si="1"/>
        <v>0.3495</v>
      </c>
    </row>
    <row r="345">
      <c r="A345" s="14" t="s">
        <v>594</v>
      </c>
      <c r="B345" s="18">
        <v>7.0</v>
      </c>
      <c r="C345" s="18">
        <v>6.0</v>
      </c>
      <c r="D345" s="14" t="s">
        <v>2142</v>
      </c>
      <c r="E345" s="26">
        <v>0.857</v>
      </c>
      <c r="F345" s="27">
        <f t="shared" si="1"/>
        <v>0.64275</v>
      </c>
    </row>
    <row r="346">
      <c r="A346" s="14" t="s">
        <v>596</v>
      </c>
      <c r="B346" s="18">
        <v>4.0</v>
      </c>
      <c r="C346" s="18">
        <v>4.0</v>
      </c>
      <c r="D346" s="14" t="s">
        <v>2143</v>
      </c>
      <c r="E346" s="26">
        <v>1.0</v>
      </c>
      <c r="F346" s="27">
        <f t="shared" si="1"/>
        <v>1</v>
      </c>
    </row>
    <row r="347">
      <c r="A347" s="14" t="s">
        <v>598</v>
      </c>
      <c r="B347" s="18">
        <v>3.0</v>
      </c>
      <c r="C347" s="18">
        <v>2.0</v>
      </c>
      <c r="D347" s="14" t="s">
        <v>2142</v>
      </c>
      <c r="E347" s="26">
        <v>0.667</v>
      </c>
      <c r="F347" s="27">
        <f t="shared" si="1"/>
        <v>0.50025</v>
      </c>
    </row>
    <row r="348">
      <c r="A348" s="14" t="s">
        <v>600</v>
      </c>
      <c r="B348" s="18">
        <v>8.0</v>
      </c>
      <c r="C348" s="18">
        <v>0.0</v>
      </c>
      <c r="D348" s="14" t="s">
        <v>2142</v>
      </c>
      <c r="E348" s="26">
        <v>0.0</v>
      </c>
      <c r="F348" s="27">
        <f t="shared" si="1"/>
        <v>0</v>
      </c>
    </row>
    <row r="349">
      <c r="A349" s="14" t="s">
        <v>160</v>
      </c>
      <c r="B349" s="18">
        <v>8.0</v>
      </c>
      <c r="C349" s="18">
        <v>6.0</v>
      </c>
      <c r="D349" s="14" t="s">
        <v>2142</v>
      </c>
      <c r="E349" s="26">
        <v>0.75</v>
      </c>
      <c r="F349" s="27">
        <f t="shared" si="1"/>
        <v>0.5625</v>
      </c>
    </row>
    <row r="350">
      <c r="A350" s="14" t="s">
        <v>162</v>
      </c>
      <c r="B350" s="18">
        <v>3.0</v>
      </c>
      <c r="C350" s="18">
        <v>3.0</v>
      </c>
      <c r="D350" s="14" t="s">
        <v>2143</v>
      </c>
      <c r="E350" s="26">
        <v>1.0</v>
      </c>
      <c r="F350" s="27">
        <f t="shared" si="1"/>
        <v>1</v>
      </c>
    </row>
    <row r="351">
      <c r="A351" s="14" t="s">
        <v>163</v>
      </c>
      <c r="B351" s="18">
        <v>3.0</v>
      </c>
      <c r="C351" s="18">
        <v>3.0</v>
      </c>
      <c r="D351" s="14" t="s">
        <v>2143</v>
      </c>
      <c r="E351" s="26">
        <v>1.0</v>
      </c>
      <c r="F351" s="27">
        <f t="shared" si="1"/>
        <v>1</v>
      </c>
    </row>
    <row r="352">
      <c r="A352" s="14" t="s">
        <v>164</v>
      </c>
      <c r="B352" s="18">
        <v>4.0</v>
      </c>
      <c r="C352" s="18">
        <v>4.0</v>
      </c>
      <c r="D352" s="14" t="s">
        <v>2142</v>
      </c>
      <c r="E352" s="26">
        <v>1.0</v>
      </c>
      <c r="F352" s="27">
        <f t="shared" si="1"/>
        <v>0.75</v>
      </c>
    </row>
    <row r="353">
      <c r="A353" s="14" t="s">
        <v>165</v>
      </c>
      <c r="B353" s="18">
        <v>5.0</v>
      </c>
      <c r="C353" s="18">
        <v>4.0</v>
      </c>
      <c r="D353" s="14" t="s">
        <v>2142</v>
      </c>
      <c r="E353" s="26">
        <v>0.8</v>
      </c>
      <c r="F353" s="27">
        <f t="shared" si="1"/>
        <v>0.6</v>
      </c>
    </row>
    <row r="354">
      <c r="A354" s="14" t="s">
        <v>166</v>
      </c>
      <c r="B354" s="18">
        <v>25.0</v>
      </c>
      <c r="C354" s="18">
        <v>21.0</v>
      </c>
      <c r="D354" s="14" t="s">
        <v>2142</v>
      </c>
      <c r="E354" s="26">
        <v>0.84</v>
      </c>
      <c r="F354" s="27">
        <f t="shared" si="1"/>
        <v>0.63</v>
      </c>
    </row>
    <row r="355">
      <c r="A355" s="14" t="s">
        <v>167</v>
      </c>
      <c r="B355" s="18">
        <v>80.0</v>
      </c>
      <c r="C355" s="18">
        <v>70.0</v>
      </c>
      <c r="D355" s="14" t="s">
        <v>2139</v>
      </c>
      <c r="E355" s="26">
        <v>0.875</v>
      </c>
      <c r="F355" s="27">
        <f t="shared" si="1"/>
        <v>0.4375</v>
      </c>
    </row>
    <row r="356">
      <c r="A356" s="14" t="s">
        <v>1265</v>
      </c>
      <c r="B356" s="18">
        <v>58.0</v>
      </c>
      <c r="C356" s="18">
        <v>47.0</v>
      </c>
      <c r="D356" s="14" t="s">
        <v>2139</v>
      </c>
      <c r="E356" s="26">
        <v>0.81</v>
      </c>
      <c r="F356" s="27">
        <f t="shared" si="1"/>
        <v>0.405</v>
      </c>
    </row>
    <row r="357">
      <c r="A357" s="14" t="s">
        <v>1267</v>
      </c>
      <c r="B357" s="18">
        <v>58.0</v>
      </c>
      <c r="C357" s="18">
        <v>47.0</v>
      </c>
      <c r="D357" s="14" t="s">
        <v>2139</v>
      </c>
      <c r="E357" s="26">
        <v>0.81</v>
      </c>
      <c r="F357" s="27">
        <f t="shared" si="1"/>
        <v>0.405</v>
      </c>
    </row>
    <row r="358">
      <c r="A358" s="14" t="s">
        <v>1268</v>
      </c>
      <c r="B358" s="18">
        <v>6.0</v>
      </c>
      <c r="C358" s="18">
        <v>4.0</v>
      </c>
      <c r="D358" s="14" t="s">
        <v>2143</v>
      </c>
      <c r="E358" s="26">
        <v>0.667</v>
      </c>
      <c r="F358" s="27">
        <f t="shared" si="1"/>
        <v>0.667</v>
      </c>
    </row>
    <row r="359">
      <c r="A359" s="14" t="s">
        <v>1269</v>
      </c>
      <c r="B359" s="18">
        <v>3.0</v>
      </c>
      <c r="C359" s="18">
        <v>2.0</v>
      </c>
      <c r="D359" s="14" t="s">
        <v>2142</v>
      </c>
      <c r="E359" s="26">
        <v>0.667</v>
      </c>
      <c r="F359" s="27">
        <f t="shared" si="1"/>
        <v>0.50025</v>
      </c>
    </row>
    <row r="360">
      <c r="A360" s="14" t="s">
        <v>1270</v>
      </c>
      <c r="B360" s="18">
        <v>15.0</v>
      </c>
      <c r="C360" s="18">
        <v>9.0</v>
      </c>
      <c r="D360" s="14" t="s">
        <v>2143</v>
      </c>
      <c r="E360" s="26">
        <v>0.6</v>
      </c>
      <c r="F360" s="27">
        <f t="shared" si="1"/>
        <v>0.6</v>
      </c>
    </row>
    <row r="361">
      <c r="A361" s="14" t="s">
        <v>1271</v>
      </c>
      <c r="B361" s="18">
        <v>3.0</v>
      </c>
      <c r="C361" s="18">
        <v>3.0</v>
      </c>
      <c r="D361" s="14" t="s">
        <v>2142</v>
      </c>
      <c r="E361" s="26">
        <v>1.0</v>
      </c>
      <c r="F361" s="27">
        <f t="shared" si="1"/>
        <v>0.75</v>
      </c>
    </row>
    <row r="362">
      <c r="A362" s="14" t="s">
        <v>1272</v>
      </c>
      <c r="B362" s="18">
        <v>58.0</v>
      </c>
      <c r="C362" s="18">
        <v>47.0</v>
      </c>
      <c r="D362" s="14" t="s">
        <v>2139</v>
      </c>
      <c r="E362" s="26">
        <v>0.81</v>
      </c>
      <c r="F362" s="27">
        <f t="shared" si="1"/>
        <v>0.405</v>
      </c>
    </row>
    <row r="363">
      <c r="A363" s="14" t="s">
        <v>960</v>
      </c>
      <c r="B363" s="18">
        <v>7.0</v>
      </c>
      <c r="C363" s="18">
        <v>1.0</v>
      </c>
      <c r="D363" s="14" t="s">
        <v>2142</v>
      </c>
      <c r="E363" s="26">
        <v>0.143</v>
      </c>
      <c r="F363" s="27">
        <f t="shared" si="1"/>
        <v>0.10725</v>
      </c>
    </row>
    <row r="364">
      <c r="A364" s="14" t="s">
        <v>964</v>
      </c>
      <c r="B364" s="18">
        <v>5.0</v>
      </c>
      <c r="C364" s="18">
        <v>4.0</v>
      </c>
      <c r="D364" s="14" t="s">
        <v>2142</v>
      </c>
      <c r="E364" s="26">
        <v>0.8</v>
      </c>
      <c r="F364" s="27">
        <f t="shared" si="1"/>
        <v>0.6</v>
      </c>
    </row>
    <row r="365">
      <c r="A365" s="14" t="s">
        <v>966</v>
      </c>
      <c r="B365" s="18">
        <v>4.0</v>
      </c>
      <c r="C365" s="18">
        <v>3.0</v>
      </c>
      <c r="D365" s="14" t="s">
        <v>2142</v>
      </c>
      <c r="E365" s="26">
        <v>0.75</v>
      </c>
      <c r="F365" s="27">
        <f t="shared" si="1"/>
        <v>0.5625</v>
      </c>
    </row>
    <row r="366">
      <c r="A366" s="14" t="s">
        <v>968</v>
      </c>
      <c r="B366" s="18">
        <v>9.0</v>
      </c>
      <c r="C366" s="18">
        <v>7.0</v>
      </c>
      <c r="D366" s="14" t="s">
        <v>2142</v>
      </c>
      <c r="E366" s="26">
        <v>0.778</v>
      </c>
      <c r="F366" s="27">
        <f t="shared" si="1"/>
        <v>0.5835</v>
      </c>
    </row>
    <row r="367">
      <c r="A367" s="14" t="s">
        <v>970</v>
      </c>
      <c r="B367" s="18">
        <v>31.0</v>
      </c>
      <c r="C367" s="18">
        <v>21.0</v>
      </c>
      <c r="D367" s="14" t="s">
        <v>2139</v>
      </c>
      <c r="E367" s="26">
        <v>0.677</v>
      </c>
      <c r="F367" s="27">
        <f t="shared" si="1"/>
        <v>0.3385</v>
      </c>
    </row>
    <row r="368">
      <c r="A368" s="14" t="s">
        <v>1364</v>
      </c>
      <c r="B368" s="18">
        <v>5.0</v>
      </c>
      <c r="C368" s="18">
        <v>3.0</v>
      </c>
      <c r="D368" s="14" t="s">
        <v>2142</v>
      </c>
      <c r="E368" s="26">
        <v>0.6</v>
      </c>
      <c r="F368" s="27">
        <f t="shared" si="1"/>
        <v>0.45</v>
      </c>
    </row>
    <row r="369">
      <c r="A369" s="14" t="s">
        <v>1368</v>
      </c>
      <c r="B369" s="18">
        <v>24.0</v>
      </c>
      <c r="C369" s="18">
        <v>16.0</v>
      </c>
      <c r="D369" s="14" t="s">
        <v>2139</v>
      </c>
      <c r="E369" s="26">
        <v>0.667</v>
      </c>
      <c r="F369" s="27">
        <f t="shared" si="1"/>
        <v>0.3335</v>
      </c>
    </row>
    <row r="370">
      <c r="A370" s="14" t="s">
        <v>1370</v>
      </c>
      <c r="B370" s="18">
        <v>3.0</v>
      </c>
      <c r="C370" s="18">
        <v>2.0</v>
      </c>
      <c r="D370" s="14" t="s">
        <v>2142</v>
      </c>
      <c r="E370" s="26">
        <v>0.667</v>
      </c>
      <c r="F370" s="27">
        <f t="shared" si="1"/>
        <v>0.50025</v>
      </c>
    </row>
    <row r="371">
      <c r="A371" s="14" t="s">
        <v>1372</v>
      </c>
      <c r="B371" s="18">
        <v>24.0</v>
      </c>
      <c r="C371" s="18">
        <v>16.0</v>
      </c>
      <c r="D371" s="14" t="s">
        <v>2139</v>
      </c>
      <c r="E371" s="26">
        <v>0.667</v>
      </c>
      <c r="F371" s="27">
        <f t="shared" si="1"/>
        <v>0.3335</v>
      </c>
    </row>
    <row r="372">
      <c r="A372" s="14" t="s">
        <v>1374</v>
      </c>
      <c r="B372" s="18">
        <v>24.0</v>
      </c>
      <c r="C372" s="18">
        <v>16.0</v>
      </c>
      <c r="D372" s="14" t="s">
        <v>2139</v>
      </c>
      <c r="E372" s="26">
        <v>0.667</v>
      </c>
      <c r="F372" s="27">
        <f t="shared" si="1"/>
        <v>0.3335</v>
      </c>
    </row>
    <row r="373">
      <c r="A373" s="14" t="s">
        <v>1376</v>
      </c>
      <c r="B373" s="18">
        <v>10.0</v>
      </c>
      <c r="C373" s="18">
        <v>7.0</v>
      </c>
      <c r="D373" s="14" t="s">
        <v>2142</v>
      </c>
      <c r="E373" s="26">
        <v>0.7</v>
      </c>
      <c r="F373" s="27">
        <f t="shared" si="1"/>
        <v>0.525</v>
      </c>
    </row>
    <row r="374">
      <c r="A374" s="14" t="s">
        <v>1378</v>
      </c>
      <c r="B374" s="18">
        <v>24.0</v>
      </c>
      <c r="C374" s="18">
        <v>16.0</v>
      </c>
      <c r="D374" s="14" t="s">
        <v>2139</v>
      </c>
      <c r="E374" s="26">
        <v>0.667</v>
      </c>
      <c r="F374" s="27">
        <f t="shared" si="1"/>
        <v>0.3335</v>
      </c>
    </row>
    <row r="375">
      <c r="A375" s="14" t="s">
        <v>2068</v>
      </c>
      <c r="B375" s="18">
        <v>1.0</v>
      </c>
      <c r="C375" s="18">
        <v>0.0</v>
      </c>
      <c r="D375" s="14" t="s">
        <v>2139</v>
      </c>
      <c r="E375" s="24" t="s">
        <v>2141</v>
      </c>
      <c r="F375" s="27" t="str">
        <f t="shared" si="1"/>
        <v>#VALUE!</v>
      </c>
    </row>
    <row r="376">
      <c r="A376" s="14" t="s">
        <v>2069</v>
      </c>
      <c r="B376" s="18">
        <v>1.0</v>
      </c>
      <c r="C376" s="18">
        <v>0.0</v>
      </c>
      <c r="D376" s="14" t="s">
        <v>2139</v>
      </c>
      <c r="E376" s="24" t="s">
        <v>2141</v>
      </c>
      <c r="F376" s="27" t="str">
        <f t="shared" si="1"/>
        <v>#VALUE!</v>
      </c>
    </row>
    <row r="377">
      <c r="A377" s="14" t="s">
        <v>649</v>
      </c>
      <c r="B377" s="18">
        <v>1.0</v>
      </c>
      <c r="C377" s="18">
        <v>0.0</v>
      </c>
      <c r="D377" s="14" t="s">
        <v>2139</v>
      </c>
      <c r="E377" s="24" t="s">
        <v>2141</v>
      </c>
      <c r="F377" s="27" t="str">
        <f t="shared" si="1"/>
        <v>#VALUE!</v>
      </c>
    </row>
    <row r="378">
      <c r="A378" s="14" t="s">
        <v>1452</v>
      </c>
      <c r="B378" s="18">
        <v>1.0</v>
      </c>
      <c r="C378" s="18">
        <v>0.0</v>
      </c>
      <c r="D378" s="14" t="s">
        <v>2139</v>
      </c>
      <c r="E378" s="24" t="s">
        <v>2141</v>
      </c>
      <c r="F378" s="27" t="str">
        <f t="shared" si="1"/>
        <v>#VALUE!</v>
      </c>
    </row>
    <row r="379">
      <c r="A379" s="14" t="s">
        <v>1836</v>
      </c>
      <c r="B379" s="18">
        <v>12.0</v>
      </c>
      <c r="C379" s="18">
        <v>7.0</v>
      </c>
      <c r="D379" s="14" t="s">
        <v>2142</v>
      </c>
      <c r="E379" s="26">
        <v>0.583</v>
      </c>
      <c r="F379" s="27">
        <f t="shared" si="1"/>
        <v>0.43725</v>
      </c>
    </row>
    <row r="380">
      <c r="A380" s="14" t="s">
        <v>1837</v>
      </c>
      <c r="B380" s="18">
        <v>21.0</v>
      </c>
      <c r="C380" s="18">
        <v>16.0</v>
      </c>
      <c r="D380" s="14" t="s">
        <v>2142</v>
      </c>
      <c r="E380" s="26">
        <v>0.762</v>
      </c>
      <c r="F380" s="27">
        <f t="shared" si="1"/>
        <v>0.5715</v>
      </c>
    </row>
    <row r="381">
      <c r="A381" s="14" t="s">
        <v>1838</v>
      </c>
      <c r="B381" s="18">
        <v>14.0</v>
      </c>
      <c r="C381" s="18">
        <v>9.0</v>
      </c>
      <c r="D381" s="14" t="s">
        <v>2142</v>
      </c>
      <c r="E381" s="26">
        <v>0.643</v>
      </c>
      <c r="F381" s="27">
        <f t="shared" si="1"/>
        <v>0.48225</v>
      </c>
    </row>
    <row r="382">
      <c r="A382" s="14" t="s">
        <v>1839</v>
      </c>
      <c r="B382" s="18">
        <v>13.0</v>
      </c>
      <c r="C382" s="18">
        <v>12.0</v>
      </c>
      <c r="D382" s="14" t="s">
        <v>2142</v>
      </c>
      <c r="E382" s="26">
        <v>0.923</v>
      </c>
      <c r="F382" s="27">
        <f t="shared" si="1"/>
        <v>0.69225</v>
      </c>
    </row>
    <row r="383">
      <c r="A383" s="14" t="s">
        <v>1840</v>
      </c>
      <c r="B383" s="18">
        <v>25.0</v>
      </c>
      <c r="C383" s="18">
        <v>21.0</v>
      </c>
      <c r="D383" s="14" t="s">
        <v>2142</v>
      </c>
      <c r="E383" s="26">
        <v>0.84</v>
      </c>
      <c r="F383" s="27">
        <f t="shared" si="1"/>
        <v>0.63</v>
      </c>
    </row>
    <row r="384">
      <c r="A384" s="14" t="s">
        <v>1841</v>
      </c>
      <c r="B384" s="18">
        <v>10.0</v>
      </c>
      <c r="C384" s="18">
        <v>4.0</v>
      </c>
      <c r="D384" s="14" t="s">
        <v>2142</v>
      </c>
      <c r="E384" s="26">
        <v>0.4</v>
      </c>
      <c r="F384" s="27">
        <f t="shared" si="1"/>
        <v>0.3</v>
      </c>
    </row>
    <row r="385">
      <c r="A385" s="14" t="s">
        <v>971</v>
      </c>
      <c r="B385" s="18">
        <v>5.0</v>
      </c>
      <c r="C385" s="18">
        <v>0.0</v>
      </c>
      <c r="D385" s="14" t="s">
        <v>2142</v>
      </c>
      <c r="E385" s="26">
        <v>0.0</v>
      </c>
      <c r="F385" s="27">
        <f t="shared" si="1"/>
        <v>0</v>
      </c>
    </row>
    <row r="386">
      <c r="A386" s="14" t="s">
        <v>2070</v>
      </c>
      <c r="B386" s="18">
        <v>0.0</v>
      </c>
      <c r="C386" s="18">
        <v>0.0</v>
      </c>
      <c r="D386" s="14" t="s">
        <v>2140</v>
      </c>
      <c r="E386" s="24" t="s">
        <v>2141</v>
      </c>
      <c r="F386" s="27" t="str">
        <f t="shared" si="1"/>
        <v>Not Applicable</v>
      </c>
    </row>
    <row r="387">
      <c r="A387" s="14" t="s">
        <v>2073</v>
      </c>
      <c r="B387" s="18">
        <v>0.0</v>
      </c>
      <c r="C387" s="18">
        <v>0.0</v>
      </c>
      <c r="D387" s="14" t="s">
        <v>2140</v>
      </c>
      <c r="E387" s="24" t="s">
        <v>2141</v>
      </c>
      <c r="F387" s="27" t="str">
        <f t="shared" si="1"/>
        <v>Not Applicable</v>
      </c>
    </row>
    <row r="388">
      <c r="A388" s="14" t="s">
        <v>1205</v>
      </c>
      <c r="B388" s="18">
        <v>11.0</v>
      </c>
      <c r="C388" s="18">
        <v>8.0</v>
      </c>
      <c r="D388" s="14" t="s">
        <v>2142</v>
      </c>
      <c r="E388" s="26">
        <v>0.727</v>
      </c>
      <c r="F388" s="27">
        <f t="shared" si="1"/>
        <v>0.54525</v>
      </c>
    </row>
    <row r="389">
      <c r="A389" s="14" t="s">
        <v>1207</v>
      </c>
      <c r="B389" s="18">
        <v>9.0</v>
      </c>
      <c r="C389" s="18">
        <v>6.0</v>
      </c>
      <c r="D389" s="14" t="s">
        <v>2142</v>
      </c>
      <c r="E389" s="26">
        <v>0.667</v>
      </c>
      <c r="F389" s="27">
        <f t="shared" si="1"/>
        <v>0.50025</v>
      </c>
    </row>
    <row r="390">
      <c r="A390" s="14" t="s">
        <v>1208</v>
      </c>
      <c r="B390" s="18">
        <v>5.0</v>
      </c>
      <c r="C390" s="18">
        <v>4.0</v>
      </c>
      <c r="D390" s="14" t="s">
        <v>2143</v>
      </c>
      <c r="E390" s="26">
        <v>0.8</v>
      </c>
      <c r="F390" s="27">
        <f t="shared" si="1"/>
        <v>0.8</v>
      </c>
    </row>
    <row r="391">
      <c r="A391" s="14" t="s">
        <v>1209</v>
      </c>
      <c r="B391" s="18">
        <v>46.0</v>
      </c>
      <c r="C391" s="18">
        <v>43.0</v>
      </c>
      <c r="D391" s="14" t="s">
        <v>2143</v>
      </c>
      <c r="E391" s="26">
        <v>0.935</v>
      </c>
      <c r="F391" s="27">
        <f t="shared" si="1"/>
        <v>0.935</v>
      </c>
    </row>
    <row r="392">
      <c r="A392" s="14" t="s">
        <v>1210</v>
      </c>
      <c r="B392" s="18">
        <v>3.0</v>
      </c>
      <c r="C392" s="18">
        <v>3.0</v>
      </c>
      <c r="D392" s="14" t="s">
        <v>2143</v>
      </c>
      <c r="E392" s="26">
        <v>1.0</v>
      </c>
      <c r="F392" s="27">
        <f t="shared" si="1"/>
        <v>1</v>
      </c>
    </row>
    <row r="393">
      <c r="A393" s="14" t="s">
        <v>1211</v>
      </c>
      <c r="B393" s="18">
        <v>19.0</v>
      </c>
      <c r="C393" s="18">
        <v>0.0</v>
      </c>
      <c r="D393" s="14" t="s">
        <v>2143</v>
      </c>
      <c r="E393" s="26">
        <v>0.0</v>
      </c>
      <c r="F393" s="27">
        <f t="shared" si="1"/>
        <v>0</v>
      </c>
    </row>
    <row r="394">
      <c r="A394" s="14" t="s">
        <v>2074</v>
      </c>
      <c r="B394" s="18">
        <v>25.0</v>
      </c>
      <c r="C394" s="18">
        <v>17.0</v>
      </c>
      <c r="D394" s="14" t="s">
        <v>2139</v>
      </c>
      <c r="E394" s="26">
        <v>0.68</v>
      </c>
      <c r="F394" s="27">
        <f t="shared" si="1"/>
        <v>0.34</v>
      </c>
    </row>
    <row r="395">
      <c r="A395" s="14" t="s">
        <v>918</v>
      </c>
      <c r="B395" s="18">
        <v>25.0</v>
      </c>
      <c r="C395" s="18">
        <v>17.0</v>
      </c>
      <c r="D395" s="14" t="s">
        <v>2139</v>
      </c>
      <c r="E395" s="26">
        <v>0.68</v>
      </c>
      <c r="F395" s="27">
        <f t="shared" si="1"/>
        <v>0.34</v>
      </c>
    </row>
    <row r="396">
      <c r="A396" s="14" t="s">
        <v>920</v>
      </c>
      <c r="B396" s="18">
        <v>25.0</v>
      </c>
      <c r="C396" s="18">
        <v>17.0</v>
      </c>
      <c r="D396" s="14" t="s">
        <v>2139</v>
      </c>
      <c r="E396" s="26">
        <v>0.68</v>
      </c>
      <c r="F396" s="27">
        <f t="shared" si="1"/>
        <v>0.34</v>
      </c>
    </row>
    <row r="397">
      <c r="A397" s="14" t="s">
        <v>921</v>
      </c>
      <c r="B397" s="18">
        <v>25.0</v>
      </c>
      <c r="C397" s="18">
        <v>17.0</v>
      </c>
      <c r="D397" s="14" t="s">
        <v>2139</v>
      </c>
      <c r="E397" s="26">
        <v>0.68</v>
      </c>
      <c r="F397" s="27">
        <f t="shared" si="1"/>
        <v>0.34</v>
      </c>
    </row>
    <row r="398">
      <c r="A398" s="14" t="s">
        <v>922</v>
      </c>
      <c r="B398" s="18">
        <v>5.0</v>
      </c>
      <c r="C398" s="18">
        <v>4.0</v>
      </c>
      <c r="D398" s="14" t="s">
        <v>2143</v>
      </c>
      <c r="E398" s="26">
        <v>0.8</v>
      </c>
      <c r="F398" s="27">
        <f t="shared" si="1"/>
        <v>0.8</v>
      </c>
    </row>
    <row r="399">
      <c r="A399" s="14" t="s">
        <v>923</v>
      </c>
      <c r="B399" s="18">
        <v>25.0</v>
      </c>
      <c r="C399" s="18">
        <v>17.0</v>
      </c>
      <c r="D399" s="14" t="s">
        <v>2139</v>
      </c>
      <c r="E399" s="26">
        <v>0.68</v>
      </c>
      <c r="F399" s="27">
        <f t="shared" si="1"/>
        <v>0.34</v>
      </c>
    </row>
    <row r="400">
      <c r="A400" s="14" t="s">
        <v>924</v>
      </c>
      <c r="B400" s="18">
        <v>3.0</v>
      </c>
      <c r="C400" s="18">
        <v>0.0</v>
      </c>
      <c r="D400" s="14" t="s">
        <v>2142</v>
      </c>
      <c r="E400" s="26">
        <v>0.0</v>
      </c>
      <c r="F400" s="27">
        <f t="shared" si="1"/>
        <v>0</v>
      </c>
    </row>
    <row r="401">
      <c r="A401" s="14" t="s">
        <v>1379</v>
      </c>
      <c r="B401" s="18">
        <v>5.0</v>
      </c>
      <c r="C401" s="18">
        <v>3.0</v>
      </c>
      <c r="D401" s="14" t="s">
        <v>2142</v>
      </c>
      <c r="E401" s="26">
        <v>0.6</v>
      </c>
      <c r="F401" s="27">
        <f t="shared" si="1"/>
        <v>0.45</v>
      </c>
    </row>
    <row r="402">
      <c r="A402" s="14" t="s">
        <v>1381</v>
      </c>
      <c r="B402" s="18">
        <v>24.0</v>
      </c>
      <c r="C402" s="18">
        <v>16.0</v>
      </c>
      <c r="D402" s="14" t="s">
        <v>2139</v>
      </c>
      <c r="E402" s="26">
        <v>0.667</v>
      </c>
      <c r="F402" s="27">
        <f t="shared" si="1"/>
        <v>0.3335</v>
      </c>
    </row>
    <row r="403">
      <c r="A403" s="14" t="s">
        <v>1382</v>
      </c>
      <c r="B403" s="18">
        <v>3.0</v>
      </c>
      <c r="C403" s="18">
        <v>2.0</v>
      </c>
      <c r="D403" s="14" t="s">
        <v>2142</v>
      </c>
      <c r="E403" s="26">
        <v>0.667</v>
      </c>
      <c r="F403" s="27">
        <f t="shared" si="1"/>
        <v>0.50025</v>
      </c>
    </row>
    <row r="404">
      <c r="A404" s="14" t="s">
        <v>1383</v>
      </c>
      <c r="B404" s="18">
        <v>10.0</v>
      </c>
      <c r="C404" s="18">
        <v>7.0</v>
      </c>
      <c r="D404" s="14" t="s">
        <v>2142</v>
      </c>
      <c r="E404" s="26">
        <v>0.7</v>
      </c>
      <c r="F404" s="27">
        <f t="shared" si="1"/>
        <v>0.525</v>
      </c>
    </row>
    <row r="405">
      <c r="A405" s="14" t="s">
        <v>1384</v>
      </c>
      <c r="B405" s="18">
        <v>24.0</v>
      </c>
      <c r="C405" s="18">
        <v>16.0</v>
      </c>
      <c r="D405" s="14" t="s">
        <v>2139</v>
      </c>
      <c r="E405" s="26">
        <v>0.667</v>
      </c>
      <c r="F405" s="27">
        <f t="shared" si="1"/>
        <v>0.3335</v>
      </c>
    </row>
    <row r="406">
      <c r="A406" s="14" t="s">
        <v>1330</v>
      </c>
      <c r="B406" s="18">
        <v>24.0</v>
      </c>
      <c r="C406" s="18">
        <v>20.0</v>
      </c>
      <c r="D406" s="14" t="s">
        <v>2139</v>
      </c>
      <c r="E406" s="26">
        <v>0.833</v>
      </c>
      <c r="F406" s="27">
        <f t="shared" si="1"/>
        <v>0.4165</v>
      </c>
    </row>
    <row r="407">
      <c r="A407" s="14" t="s">
        <v>1333</v>
      </c>
      <c r="B407" s="18">
        <v>24.0</v>
      </c>
      <c r="C407" s="18">
        <v>20.0</v>
      </c>
      <c r="D407" s="14" t="s">
        <v>2139</v>
      </c>
      <c r="E407" s="26">
        <v>0.833</v>
      </c>
      <c r="F407" s="27">
        <f t="shared" si="1"/>
        <v>0.4165</v>
      </c>
    </row>
    <row r="408">
      <c r="A408" s="14" t="s">
        <v>1335</v>
      </c>
      <c r="B408" s="18">
        <v>4.0</v>
      </c>
      <c r="C408" s="18">
        <v>4.0</v>
      </c>
      <c r="D408" s="14" t="s">
        <v>2142</v>
      </c>
      <c r="E408" s="26">
        <v>1.0</v>
      </c>
      <c r="F408" s="27">
        <f t="shared" si="1"/>
        <v>0.75</v>
      </c>
    </row>
    <row r="409">
      <c r="A409" s="14" t="s">
        <v>1337</v>
      </c>
      <c r="B409" s="18">
        <v>7.0</v>
      </c>
      <c r="C409" s="18">
        <v>6.0</v>
      </c>
      <c r="D409" s="14" t="s">
        <v>2143</v>
      </c>
      <c r="E409" s="26">
        <v>0.857</v>
      </c>
      <c r="F409" s="27">
        <f t="shared" si="1"/>
        <v>0.857</v>
      </c>
    </row>
    <row r="410">
      <c r="A410" s="14" t="s">
        <v>2075</v>
      </c>
      <c r="B410" s="18">
        <v>24.0</v>
      </c>
      <c r="C410" s="18">
        <v>20.0</v>
      </c>
      <c r="D410" s="14" t="s">
        <v>2139</v>
      </c>
      <c r="E410" s="26">
        <v>0.833</v>
      </c>
      <c r="F410" s="27">
        <f t="shared" si="1"/>
        <v>0.4165</v>
      </c>
    </row>
    <row r="411">
      <c r="A411" s="14" t="s">
        <v>1338</v>
      </c>
      <c r="B411" s="18">
        <v>24.0</v>
      </c>
      <c r="C411" s="18">
        <v>20.0</v>
      </c>
      <c r="D411" s="14" t="s">
        <v>2139</v>
      </c>
      <c r="E411" s="26">
        <v>0.833</v>
      </c>
      <c r="F411" s="27">
        <f t="shared" si="1"/>
        <v>0.4165</v>
      </c>
    </row>
    <row r="412">
      <c r="A412" s="14" t="s">
        <v>1339</v>
      </c>
      <c r="B412" s="18">
        <v>24.0</v>
      </c>
      <c r="C412" s="18">
        <v>20.0</v>
      </c>
      <c r="D412" s="14" t="s">
        <v>2139</v>
      </c>
      <c r="E412" s="26">
        <v>0.833</v>
      </c>
      <c r="F412" s="27">
        <f t="shared" si="1"/>
        <v>0.4165</v>
      </c>
    </row>
    <row r="413">
      <c r="A413" s="14" t="s">
        <v>1341</v>
      </c>
      <c r="B413" s="18">
        <v>24.0</v>
      </c>
      <c r="C413" s="18">
        <v>20.0</v>
      </c>
      <c r="D413" s="14" t="s">
        <v>2139</v>
      </c>
      <c r="E413" s="26">
        <v>0.833</v>
      </c>
      <c r="F413" s="27">
        <f t="shared" si="1"/>
        <v>0.4165</v>
      </c>
    </row>
    <row r="414">
      <c r="A414" s="14" t="s">
        <v>1342</v>
      </c>
      <c r="B414" s="18">
        <v>3.0</v>
      </c>
      <c r="C414" s="18">
        <v>3.0</v>
      </c>
      <c r="D414" s="14" t="s">
        <v>2143</v>
      </c>
      <c r="E414" s="26">
        <v>1.0</v>
      </c>
      <c r="F414" s="27">
        <f t="shared" si="1"/>
        <v>1</v>
      </c>
    </row>
    <row r="415">
      <c r="A415" s="14" t="s">
        <v>1343</v>
      </c>
      <c r="B415" s="18">
        <v>8.0</v>
      </c>
      <c r="C415" s="18">
        <v>7.0</v>
      </c>
      <c r="D415" s="14" t="s">
        <v>2143</v>
      </c>
      <c r="E415" s="26">
        <v>0.875</v>
      </c>
      <c r="F415" s="27">
        <f t="shared" si="1"/>
        <v>0.875</v>
      </c>
    </row>
    <row r="416">
      <c r="A416" s="14" t="s">
        <v>1345</v>
      </c>
      <c r="B416" s="18">
        <v>24.0</v>
      </c>
      <c r="C416" s="18">
        <v>20.0</v>
      </c>
      <c r="D416" s="14" t="s">
        <v>2139</v>
      </c>
      <c r="E416" s="26">
        <v>0.833</v>
      </c>
      <c r="F416" s="27">
        <f t="shared" si="1"/>
        <v>0.4165</v>
      </c>
    </row>
    <row r="417">
      <c r="A417" s="14" t="s">
        <v>1346</v>
      </c>
      <c r="B417" s="18">
        <v>24.0</v>
      </c>
      <c r="C417" s="18">
        <v>20.0</v>
      </c>
      <c r="D417" s="14" t="s">
        <v>2139</v>
      </c>
      <c r="E417" s="26">
        <v>0.833</v>
      </c>
      <c r="F417" s="27">
        <f t="shared" si="1"/>
        <v>0.4165</v>
      </c>
    </row>
    <row r="418">
      <c r="A418" s="14" t="s">
        <v>1347</v>
      </c>
      <c r="B418" s="18">
        <v>24.0</v>
      </c>
      <c r="C418" s="18">
        <v>20.0</v>
      </c>
      <c r="D418" s="14" t="s">
        <v>2139</v>
      </c>
      <c r="E418" s="26">
        <v>0.833</v>
      </c>
      <c r="F418" s="27">
        <f t="shared" si="1"/>
        <v>0.4165</v>
      </c>
    </row>
    <row r="419">
      <c r="A419" s="14" t="s">
        <v>1349</v>
      </c>
      <c r="B419" s="18">
        <v>15.0</v>
      </c>
      <c r="C419" s="18">
        <v>13.0</v>
      </c>
      <c r="D419" s="14" t="s">
        <v>2142</v>
      </c>
      <c r="E419" s="26">
        <v>0.867</v>
      </c>
      <c r="F419" s="27">
        <f t="shared" si="1"/>
        <v>0.65025</v>
      </c>
    </row>
    <row r="420">
      <c r="A420" s="14" t="s">
        <v>1350</v>
      </c>
      <c r="B420" s="18">
        <v>24.0</v>
      </c>
      <c r="C420" s="18">
        <v>20.0</v>
      </c>
      <c r="D420" s="14" t="s">
        <v>2139</v>
      </c>
      <c r="E420" s="26">
        <v>0.833</v>
      </c>
      <c r="F420" s="27">
        <f t="shared" si="1"/>
        <v>0.4165</v>
      </c>
    </row>
    <row r="421">
      <c r="A421" s="14" t="s">
        <v>1016</v>
      </c>
      <c r="B421" s="18">
        <v>0.0</v>
      </c>
      <c r="C421" s="18">
        <v>0.0</v>
      </c>
      <c r="D421" s="14" t="s">
        <v>2140</v>
      </c>
      <c r="E421" s="24" t="s">
        <v>2141</v>
      </c>
      <c r="F421" s="27" t="str">
        <f t="shared" si="1"/>
        <v>Not Applicable</v>
      </c>
    </row>
    <row r="422">
      <c r="A422" s="14" t="s">
        <v>1020</v>
      </c>
      <c r="B422" s="18">
        <v>0.0</v>
      </c>
      <c r="C422" s="18">
        <v>0.0</v>
      </c>
      <c r="D422" s="14" t="s">
        <v>2140</v>
      </c>
      <c r="E422" s="24" t="s">
        <v>2141</v>
      </c>
      <c r="F422" s="27" t="str">
        <f t="shared" si="1"/>
        <v>Not Applicable</v>
      </c>
    </row>
    <row r="423">
      <c r="A423" s="14" t="s">
        <v>113</v>
      </c>
      <c r="B423" s="18">
        <v>16.0</v>
      </c>
      <c r="C423" s="18">
        <v>7.0</v>
      </c>
      <c r="D423" s="14" t="s">
        <v>2139</v>
      </c>
      <c r="E423" s="26">
        <v>0.438</v>
      </c>
      <c r="F423" s="27">
        <f t="shared" si="1"/>
        <v>0.219</v>
      </c>
    </row>
    <row r="424">
      <c r="A424" s="14" t="s">
        <v>115</v>
      </c>
      <c r="B424" s="18">
        <v>3.0</v>
      </c>
      <c r="C424" s="18">
        <v>1.0</v>
      </c>
      <c r="D424" s="14" t="s">
        <v>2143</v>
      </c>
      <c r="E424" s="26">
        <v>0.333</v>
      </c>
      <c r="F424" s="27">
        <f t="shared" si="1"/>
        <v>0.333</v>
      </c>
    </row>
    <row r="425">
      <c r="A425" s="14" t="s">
        <v>116</v>
      </c>
      <c r="B425" s="18">
        <v>4.0</v>
      </c>
      <c r="C425" s="18">
        <v>0.0</v>
      </c>
      <c r="D425" s="14" t="s">
        <v>2142</v>
      </c>
      <c r="E425" s="26">
        <v>0.0</v>
      </c>
      <c r="F425" s="27">
        <f t="shared" si="1"/>
        <v>0</v>
      </c>
    </row>
    <row r="426">
      <c r="A426" s="14" t="s">
        <v>1782</v>
      </c>
      <c r="B426" s="18">
        <v>16.0</v>
      </c>
      <c r="C426" s="18">
        <v>15.0</v>
      </c>
      <c r="D426" s="14" t="s">
        <v>2142</v>
      </c>
      <c r="E426" s="26">
        <v>0.938</v>
      </c>
      <c r="F426" s="27">
        <f t="shared" si="1"/>
        <v>0.7035</v>
      </c>
    </row>
    <row r="427">
      <c r="A427" s="14" t="s">
        <v>1785</v>
      </c>
      <c r="B427" s="18">
        <v>23.0</v>
      </c>
      <c r="C427" s="18">
        <v>15.0</v>
      </c>
      <c r="D427" s="14" t="s">
        <v>2142</v>
      </c>
      <c r="E427" s="26">
        <v>0.652</v>
      </c>
      <c r="F427" s="27">
        <f t="shared" si="1"/>
        <v>0.489</v>
      </c>
    </row>
    <row r="428">
      <c r="A428" s="14" t="s">
        <v>1789</v>
      </c>
      <c r="B428" s="18">
        <v>66.0</v>
      </c>
      <c r="C428" s="18">
        <v>49.0</v>
      </c>
      <c r="D428" s="14" t="s">
        <v>2142</v>
      </c>
      <c r="E428" s="26">
        <v>0.742</v>
      </c>
      <c r="F428" s="27">
        <f t="shared" si="1"/>
        <v>0.5565</v>
      </c>
    </row>
    <row r="429">
      <c r="A429" s="14" t="s">
        <v>563</v>
      </c>
      <c r="B429" s="18">
        <v>47.0</v>
      </c>
      <c r="C429" s="18">
        <v>35.0</v>
      </c>
      <c r="D429" s="14" t="s">
        <v>2139</v>
      </c>
      <c r="E429" s="26">
        <v>0.745</v>
      </c>
      <c r="F429" s="27">
        <f t="shared" si="1"/>
        <v>0.3725</v>
      </c>
    </row>
    <row r="430">
      <c r="A430" s="14" t="s">
        <v>565</v>
      </c>
      <c r="B430" s="18">
        <v>8.0</v>
      </c>
      <c r="C430" s="18">
        <v>7.0</v>
      </c>
      <c r="D430" s="14" t="s">
        <v>2142</v>
      </c>
      <c r="E430" s="26">
        <v>0.875</v>
      </c>
      <c r="F430" s="27">
        <f t="shared" si="1"/>
        <v>0.65625</v>
      </c>
    </row>
    <row r="431">
      <c r="A431" s="14" t="s">
        <v>566</v>
      </c>
      <c r="B431" s="18">
        <v>5.0</v>
      </c>
      <c r="C431" s="18">
        <v>3.0</v>
      </c>
      <c r="D431" s="14" t="s">
        <v>2142</v>
      </c>
      <c r="E431" s="26">
        <v>0.6</v>
      </c>
      <c r="F431" s="27">
        <f t="shared" si="1"/>
        <v>0.45</v>
      </c>
    </row>
    <row r="432">
      <c r="A432" s="14" t="s">
        <v>567</v>
      </c>
      <c r="B432" s="18">
        <v>5.0</v>
      </c>
      <c r="C432" s="18">
        <v>4.0</v>
      </c>
      <c r="D432" s="14" t="s">
        <v>2142</v>
      </c>
      <c r="E432" s="26">
        <v>0.8</v>
      </c>
      <c r="F432" s="27">
        <f t="shared" si="1"/>
        <v>0.6</v>
      </c>
    </row>
    <row r="433">
      <c r="A433" s="14" t="s">
        <v>568</v>
      </c>
      <c r="B433" s="18">
        <v>20.0</v>
      </c>
      <c r="C433" s="18">
        <v>14.0</v>
      </c>
      <c r="D433" s="14" t="s">
        <v>2142</v>
      </c>
      <c r="E433" s="26">
        <v>0.7</v>
      </c>
      <c r="F433" s="27">
        <f t="shared" si="1"/>
        <v>0.525</v>
      </c>
    </row>
    <row r="434">
      <c r="A434" s="14" t="s">
        <v>569</v>
      </c>
      <c r="B434" s="18">
        <v>9.0</v>
      </c>
      <c r="C434" s="18">
        <v>7.0</v>
      </c>
      <c r="D434" s="14" t="s">
        <v>2142</v>
      </c>
      <c r="E434" s="26">
        <v>0.778</v>
      </c>
      <c r="F434" s="27">
        <f t="shared" si="1"/>
        <v>0.5835</v>
      </c>
    </row>
    <row r="435">
      <c r="A435" s="14" t="s">
        <v>570</v>
      </c>
      <c r="B435" s="18">
        <v>47.0</v>
      </c>
      <c r="C435" s="18">
        <v>35.0</v>
      </c>
      <c r="D435" s="14" t="s">
        <v>2139</v>
      </c>
      <c r="E435" s="26">
        <v>0.745</v>
      </c>
      <c r="F435" s="27">
        <f t="shared" si="1"/>
        <v>0.3725</v>
      </c>
    </row>
    <row r="436">
      <c r="A436" s="14" t="s">
        <v>2076</v>
      </c>
      <c r="B436" s="18">
        <v>0.0</v>
      </c>
      <c r="C436" s="18">
        <v>0.0</v>
      </c>
      <c r="D436" s="14" t="s">
        <v>2140</v>
      </c>
      <c r="E436" s="24" t="s">
        <v>2141</v>
      </c>
      <c r="F436" s="27" t="str">
        <f t="shared" si="1"/>
        <v>Not Applicable</v>
      </c>
    </row>
    <row r="437">
      <c r="A437" s="14" t="s">
        <v>1573</v>
      </c>
      <c r="B437" s="18">
        <v>43.0</v>
      </c>
      <c r="C437" s="18">
        <v>30.0</v>
      </c>
      <c r="D437" s="14" t="s">
        <v>2139</v>
      </c>
      <c r="E437" s="26">
        <v>0.698</v>
      </c>
      <c r="F437" s="27">
        <f t="shared" si="1"/>
        <v>0.349</v>
      </c>
    </row>
    <row r="438">
      <c r="A438" s="14" t="s">
        <v>1575</v>
      </c>
      <c r="B438" s="18">
        <v>7.0</v>
      </c>
      <c r="C438" s="18">
        <v>6.0</v>
      </c>
      <c r="D438" s="14" t="s">
        <v>2142</v>
      </c>
      <c r="E438" s="26">
        <v>0.857</v>
      </c>
      <c r="F438" s="27">
        <f t="shared" si="1"/>
        <v>0.64275</v>
      </c>
    </row>
    <row r="439">
      <c r="A439" s="14" t="s">
        <v>1576</v>
      </c>
      <c r="B439" s="18">
        <v>3.0</v>
      </c>
      <c r="C439" s="18">
        <v>3.0</v>
      </c>
      <c r="D439" s="14" t="s">
        <v>2143</v>
      </c>
      <c r="E439" s="26">
        <v>1.0</v>
      </c>
      <c r="F439" s="27">
        <f t="shared" si="1"/>
        <v>1</v>
      </c>
    </row>
    <row r="440">
      <c r="A440" s="14" t="s">
        <v>1577</v>
      </c>
      <c r="B440" s="18">
        <v>4.0</v>
      </c>
      <c r="C440" s="18">
        <v>3.0</v>
      </c>
      <c r="D440" s="14" t="s">
        <v>2143</v>
      </c>
      <c r="E440" s="26">
        <v>0.75</v>
      </c>
      <c r="F440" s="27">
        <f t="shared" si="1"/>
        <v>0.75</v>
      </c>
    </row>
    <row r="441">
      <c r="A441" s="14" t="s">
        <v>1578</v>
      </c>
      <c r="B441" s="18">
        <v>4.0</v>
      </c>
      <c r="C441" s="18">
        <v>3.0</v>
      </c>
      <c r="D441" s="14" t="s">
        <v>2143</v>
      </c>
      <c r="E441" s="26">
        <v>0.75</v>
      </c>
      <c r="F441" s="27">
        <f t="shared" si="1"/>
        <v>0.75</v>
      </c>
    </row>
    <row r="442">
      <c r="A442" s="14" t="s">
        <v>1579</v>
      </c>
      <c r="B442" s="18">
        <v>4.0</v>
      </c>
      <c r="C442" s="18">
        <v>4.0</v>
      </c>
      <c r="D442" s="14" t="s">
        <v>2143</v>
      </c>
      <c r="E442" s="26">
        <v>1.0</v>
      </c>
      <c r="F442" s="27">
        <f t="shared" si="1"/>
        <v>1</v>
      </c>
    </row>
    <row r="443">
      <c r="A443" s="14" t="s">
        <v>1580</v>
      </c>
      <c r="B443" s="18">
        <v>43.0</v>
      </c>
      <c r="C443" s="18">
        <v>30.0</v>
      </c>
      <c r="D443" s="14" t="s">
        <v>2139</v>
      </c>
      <c r="E443" s="26">
        <v>0.698</v>
      </c>
      <c r="F443" s="27">
        <f t="shared" si="1"/>
        <v>0.349</v>
      </c>
    </row>
    <row r="444">
      <c r="A444" s="14" t="s">
        <v>1581</v>
      </c>
      <c r="B444" s="18">
        <v>3.0</v>
      </c>
      <c r="C444" s="18">
        <v>3.0</v>
      </c>
      <c r="D444" s="14" t="s">
        <v>2142</v>
      </c>
      <c r="E444" s="26">
        <v>1.0</v>
      </c>
      <c r="F444" s="27">
        <f t="shared" si="1"/>
        <v>0.75</v>
      </c>
    </row>
    <row r="445">
      <c r="A445" s="14" t="s">
        <v>1583</v>
      </c>
      <c r="B445" s="18">
        <v>8.0</v>
      </c>
      <c r="C445" s="18">
        <v>6.0</v>
      </c>
      <c r="D445" s="14" t="s">
        <v>2142</v>
      </c>
      <c r="E445" s="26">
        <v>0.75</v>
      </c>
      <c r="F445" s="27">
        <f t="shared" si="1"/>
        <v>0.5625</v>
      </c>
    </row>
    <row r="446">
      <c r="A446" s="14" t="s">
        <v>1584</v>
      </c>
      <c r="B446" s="18">
        <v>19.0</v>
      </c>
      <c r="C446" s="18">
        <v>10.0</v>
      </c>
      <c r="D446" s="14" t="s">
        <v>2142</v>
      </c>
      <c r="E446" s="26">
        <v>0.526</v>
      </c>
      <c r="F446" s="27">
        <f t="shared" si="1"/>
        <v>0.3945</v>
      </c>
    </row>
    <row r="447">
      <c r="A447" s="14" t="s">
        <v>1585</v>
      </c>
      <c r="B447" s="18">
        <v>43.0</v>
      </c>
      <c r="C447" s="18">
        <v>30.0</v>
      </c>
      <c r="D447" s="14" t="s">
        <v>2139</v>
      </c>
      <c r="E447" s="26">
        <v>0.698</v>
      </c>
      <c r="F447" s="27">
        <f t="shared" si="1"/>
        <v>0.349</v>
      </c>
    </row>
    <row r="448">
      <c r="A448" s="14" t="s">
        <v>1586</v>
      </c>
      <c r="B448" s="18">
        <v>43.0</v>
      </c>
      <c r="C448" s="18">
        <v>30.0</v>
      </c>
      <c r="D448" s="14" t="s">
        <v>2139</v>
      </c>
      <c r="E448" s="26">
        <v>0.698</v>
      </c>
      <c r="F448" s="27">
        <f t="shared" si="1"/>
        <v>0.349</v>
      </c>
    </row>
    <row r="449">
      <c r="A449" s="14" t="s">
        <v>1588</v>
      </c>
      <c r="B449" s="18">
        <v>7.0</v>
      </c>
      <c r="C449" s="18">
        <v>6.0</v>
      </c>
      <c r="D449" s="14" t="s">
        <v>2142</v>
      </c>
      <c r="E449" s="26">
        <v>0.857</v>
      </c>
      <c r="F449" s="27">
        <f t="shared" si="1"/>
        <v>0.64275</v>
      </c>
    </row>
    <row r="450">
      <c r="A450" s="14" t="s">
        <v>1589</v>
      </c>
      <c r="B450" s="18">
        <v>3.0</v>
      </c>
      <c r="C450" s="18">
        <v>3.0</v>
      </c>
      <c r="D450" s="14" t="s">
        <v>2142</v>
      </c>
      <c r="E450" s="26">
        <v>1.0</v>
      </c>
      <c r="F450" s="27">
        <f t="shared" si="1"/>
        <v>0.75</v>
      </c>
    </row>
    <row r="451">
      <c r="A451" s="14" t="s">
        <v>1590</v>
      </c>
      <c r="B451" s="18">
        <v>8.0</v>
      </c>
      <c r="C451" s="18">
        <v>6.0</v>
      </c>
      <c r="D451" s="14" t="s">
        <v>2142</v>
      </c>
      <c r="E451" s="26">
        <v>0.75</v>
      </c>
      <c r="F451" s="27">
        <f t="shared" si="1"/>
        <v>0.5625</v>
      </c>
    </row>
    <row r="452">
      <c r="A452" s="14" t="s">
        <v>1591</v>
      </c>
      <c r="B452" s="18">
        <v>5.0</v>
      </c>
      <c r="C452" s="18">
        <v>3.0</v>
      </c>
      <c r="D452" s="14" t="s">
        <v>2143</v>
      </c>
      <c r="E452" s="26">
        <v>0.6</v>
      </c>
      <c r="F452" s="27">
        <f t="shared" si="1"/>
        <v>0.6</v>
      </c>
    </row>
    <row r="453">
      <c r="A453" s="14" t="s">
        <v>1592</v>
      </c>
      <c r="B453" s="18">
        <v>4.0</v>
      </c>
      <c r="C453" s="18">
        <v>4.0</v>
      </c>
      <c r="D453" s="14" t="s">
        <v>2142</v>
      </c>
      <c r="E453" s="26">
        <v>1.0</v>
      </c>
      <c r="F453" s="27">
        <f t="shared" si="1"/>
        <v>0.75</v>
      </c>
    </row>
    <row r="454">
      <c r="A454" s="14" t="s">
        <v>1593</v>
      </c>
      <c r="B454" s="18">
        <v>43.0</v>
      </c>
      <c r="C454" s="18">
        <v>30.0</v>
      </c>
      <c r="D454" s="14" t="s">
        <v>2139</v>
      </c>
      <c r="E454" s="26">
        <v>0.698</v>
      </c>
      <c r="F454" s="27">
        <f t="shared" si="1"/>
        <v>0.349</v>
      </c>
    </row>
    <row r="455">
      <c r="A455" s="14" t="s">
        <v>227</v>
      </c>
      <c r="B455" s="18">
        <v>34.0</v>
      </c>
      <c r="C455" s="18">
        <v>34.0</v>
      </c>
      <c r="D455" s="14" t="s">
        <v>2139</v>
      </c>
      <c r="E455" s="26">
        <v>1.0</v>
      </c>
      <c r="F455" s="27">
        <f t="shared" si="1"/>
        <v>0.5</v>
      </c>
    </row>
    <row r="456">
      <c r="A456" s="14" t="s">
        <v>670</v>
      </c>
      <c r="B456" s="18">
        <v>44.0</v>
      </c>
      <c r="C456" s="18">
        <v>34.0</v>
      </c>
      <c r="D456" s="14" t="s">
        <v>2139</v>
      </c>
      <c r="E456" s="26">
        <v>0.773</v>
      </c>
      <c r="F456" s="27">
        <f t="shared" si="1"/>
        <v>0.3865</v>
      </c>
    </row>
    <row r="457">
      <c r="A457" s="14" t="s">
        <v>672</v>
      </c>
      <c r="B457" s="18">
        <v>14.0</v>
      </c>
      <c r="C457" s="18">
        <v>12.0</v>
      </c>
      <c r="D457" s="14" t="s">
        <v>2142</v>
      </c>
      <c r="E457" s="26">
        <v>0.857</v>
      </c>
      <c r="F457" s="27">
        <f t="shared" si="1"/>
        <v>0.64275</v>
      </c>
    </row>
    <row r="458">
      <c r="A458" s="14" t="s">
        <v>674</v>
      </c>
      <c r="B458" s="18">
        <v>7.0</v>
      </c>
      <c r="C458" s="18">
        <v>4.0</v>
      </c>
      <c r="D458" s="14" t="s">
        <v>2142</v>
      </c>
      <c r="E458" s="26">
        <v>0.571</v>
      </c>
      <c r="F458" s="27">
        <f t="shared" si="1"/>
        <v>0.42825</v>
      </c>
    </row>
    <row r="459">
      <c r="A459" s="14" t="s">
        <v>675</v>
      </c>
      <c r="B459" s="18">
        <v>4.0</v>
      </c>
      <c r="C459" s="18">
        <v>2.0</v>
      </c>
      <c r="D459" s="14" t="s">
        <v>2142</v>
      </c>
      <c r="E459" s="26">
        <v>0.5</v>
      </c>
      <c r="F459" s="27">
        <f t="shared" si="1"/>
        <v>0.375</v>
      </c>
    </row>
    <row r="460">
      <c r="A460" s="14" t="s">
        <v>2078</v>
      </c>
      <c r="B460" s="18">
        <v>44.0</v>
      </c>
      <c r="C460" s="18">
        <v>34.0</v>
      </c>
      <c r="D460" s="14" t="s">
        <v>2139</v>
      </c>
      <c r="E460" s="26">
        <v>0.773</v>
      </c>
      <c r="F460" s="27">
        <f t="shared" si="1"/>
        <v>0.3865</v>
      </c>
    </row>
    <row r="461">
      <c r="A461" s="14" t="s">
        <v>676</v>
      </c>
      <c r="B461" s="18">
        <v>17.0</v>
      </c>
      <c r="C461" s="18">
        <v>14.0</v>
      </c>
      <c r="D461" s="14" t="s">
        <v>2142</v>
      </c>
      <c r="E461" s="26">
        <v>0.824</v>
      </c>
      <c r="F461" s="27">
        <f t="shared" si="1"/>
        <v>0.618</v>
      </c>
    </row>
    <row r="462">
      <c r="A462" s="14" t="s">
        <v>677</v>
      </c>
      <c r="B462" s="18">
        <v>44.0</v>
      </c>
      <c r="C462" s="18">
        <v>34.0</v>
      </c>
      <c r="D462" s="14" t="s">
        <v>2139</v>
      </c>
      <c r="E462" s="26">
        <v>0.773</v>
      </c>
      <c r="F462" s="27">
        <f t="shared" si="1"/>
        <v>0.3865</v>
      </c>
    </row>
    <row r="463">
      <c r="A463" s="14" t="s">
        <v>1487</v>
      </c>
      <c r="B463" s="18">
        <v>15.0</v>
      </c>
      <c r="C463" s="18">
        <v>14.0</v>
      </c>
      <c r="D463" s="14" t="s">
        <v>2142</v>
      </c>
      <c r="E463" s="26">
        <v>0.933</v>
      </c>
      <c r="F463" s="27">
        <f t="shared" si="1"/>
        <v>0.69975</v>
      </c>
    </row>
    <row r="464">
      <c r="A464" s="14" t="s">
        <v>1491</v>
      </c>
      <c r="B464" s="18">
        <v>11.0</v>
      </c>
      <c r="C464" s="18">
        <v>10.0</v>
      </c>
      <c r="D464" s="14" t="s">
        <v>2142</v>
      </c>
      <c r="E464" s="26">
        <v>0.909</v>
      </c>
      <c r="F464" s="27">
        <f t="shared" si="1"/>
        <v>0.68175</v>
      </c>
    </row>
    <row r="465">
      <c r="A465" s="14" t="s">
        <v>1493</v>
      </c>
      <c r="B465" s="18">
        <v>11.0</v>
      </c>
      <c r="C465" s="18">
        <v>9.0</v>
      </c>
      <c r="D465" s="14" t="s">
        <v>2142</v>
      </c>
      <c r="E465" s="26">
        <v>0.818</v>
      </c>
      <c r="F465" s="27">
        <f t="shared" si="1"/>
        <v>0.6135</v>
      </c>
    </row>
    <row r="466">
      <c r="A466" s="14" t="s">
        <v>1495</v>
      </c>
      <c r="B466" s="18">
        <v>8.0</v>
      </c>
      <c r="C466" s="18">
        <v>6.0</v>
      </c>
      <c r="D466" s="14" t="s">
        <v>2142</v>
      </c>
      <c r="E466" s="26">
        <v>0.75</v>
      </c>
      <c r="F466" s="27">
        <f t="shared" si="1"/>
        <v>0.5625</v>
      </c>
    </row>
    <row r="467">
      <c r="A467" s="14" t="s">
        <v>1497</v>
      </c>
      <c r="B467" s="18">
        <v>22.0</v>
      </c>
      <c r="C467" s="18">
        <v>18.0</v>
      </c>
      <c r="D467" s="14" t="s">
        <v>2142</v>
      </c>
      <c r="E467" s="26">
        <v>0.818</v>
      </c>
      <c r="F467" s="27">
        <f t="shared" si="1"/>
        <v>0.6135</v>
      </c>
    </row>
    <row r="468">
      <c r="A468" s="14" t="s">
        <v>1499</v>
      </c>
      <c r="B468" s="18">
        <v>70.0</v>
      </c>
      <c r="C468" s="18">
        <v>58.0</v>
      </c>
      <c r="D468" s="14" t="s">
        <v>2139</v>
      </c>
      <c r="E468" s="26">
        <v>0.829</v>
      </c>
      <c r="F468" s="27">
        <f t="shared" si="1"/>
        <v>0.4145</v>
      </c>
    </row>
    <row r="469">
      <c r="A469" s="14" t="s">
        <v>1351</v>
      </c>
      <c r="B469" s="18">
        <v>24.0</v>
      </c>
      <c r="C469" s="18">
        <v>20.0</v>
      </c>
      <c r="D469" s="14" t="s">
        <v>2139</v>
      </c>
      <c r="E469" s="26">
        <v>0.833</v>
      </c>
      <c r="F469" s="27">
        <f t="shared" si="1"/>
        <v>0.4165</v>
      </c>
    </row>
    <row r="470">
      <c r="A470" s="14" t="s">
        <v>1353</v>
      </c>
      <c r="B470" s="18">
        <v>24.0</v>
      </c>
      <c r="C470" s="18">
        <v>20.0</v>
      </c>
      <c r="D470" s="14" t="s">
        <v>2139</v>
      </c>
      <c r="E470" s="26">
        <v>0.833</v>
      </c>
      <c r="F470" s="27">
        <f t="shared" si="1"/>
        <v>0.4165</v>
      </c>
    </row>
    <row r="471">
      <c r="A471" s="14" t="s">
        <v>1354</v>
      </c>
      <c r="B471" s="18">
        <v>4.0</v>
      </c>
      <c r="C471" s="18">
        <v>4.0</v>
      </c>
      <c r="D471" s="14" t="s">
        <v>2142</v>
      </c>
      <c r="E471" s="26">
        <v>1.0</v>
      </c>
      <c r="F471" s="27">
        <f t="shared" si="1"/>
        <v>0.75</v>
      </c>
    </row>
    <row r="472">
      <c r="A472" s="14" t="s">
        <v>1355</v>
      </c>
      <c r="B472" s="18">
        <v>15.0</v>
      </c>
      <c r="C472" s="18">
        <v>13.0</v>
      </c>
      <c r="D472" s="14" t="s">
        <v>2142</v>
      </c>
      <c r="E472" s="26">
        <v>0.867</v>
      </c>
      <c r="F472" s="27">
        <f t="shared" si="1"/>
        <v>0.65025</v>
      </c>
    </row>
    <row r="473">
      <c r="A473" s="14" t="s">
        <v>2079</v>
      </c>
      <c r="B473" s="18">
        <v>24.0</v>
      </c>
      <c r="C473" s="18">
        <v>20.0</v>
      </c>
      <c r="D473" s="14" t="s">
        <v>2139</v>
      </c>
      <c r="E473" s="26">
        <v>0.833</v>
      </c>
      <c r="F473" s="27">
        <f t="shared" si="1"/>
        <v>0.4165</v>
      </c>
    </row>
    <row r="474">
      <c r="A474" s="14" t="s">
        <v>1356</v>
      </c>
      <c r="B474" s="18">
        <v>24.0</v>
      </c>
      <c r="C474" s="18">
        <v>20.0</v>
      </c>
      <c r="D474" s="14" t="s">
        <v>2139</v>
      </c>
      <c r="E474" s="26">
        <v>0.833</v>
      </c>
      <c r="F474" s="27">
        <f t="shared" si="1"/>
        <v>0.4165</v>
      </c>
    </row>
    <row r="475">
      <c r="A475" s="14" t="s">
        <v>1904</v>
      </c>
      <c r="B475" s="18">
        <v>7.0</v>
      </c>
      <c r="C475" s="18">
        <v>7.0</v>
      </c>
      <c r="D475" s="14" t="s">
        <v>2139</v>
      </c>
      <c r="E475" s="26">
        <v>1.0</v>
      </c>
      <c r="F475" s="27">
        <f t="shared" si="1"/>
        <v>0.5</v>
      </c>
    </row>
    <row r="476">
      <c r="A476" s="14" t="s">
        <v>1908</v>
      </c>
      <c r="B476" s="18">
        <v>4.0</v>
      </c>
      <c r="C476" s="18">
        <v>4.0</v>
      </c>
      <c r="D476" s="14" t="s">
        <v>2142</v>
      </c>
      <c r="E476" s="26">
        <v>1.0</v>
      </c>
      <c r="F476" s="27">
        <f t="shared" si="1"/>
        <v>0.75</v>
      </c>
    </row>
    <row r="477">
      <c r="A477" s="14" t="s">
        <v>1910</v>
      </c>
      <c r="B477" s="18">
        <v>7.0</v>
      </c>
      <c r="C477" s="18">
        <v>7.0</v>
      </c>
      <c r="D477" s="14" t="s">
        <v>2139</v>
      </c>
      <c r="E477" s="26">
        <v>1.0</v>
      </c>
      <c r="F477" s="27">
        <f t="shared" si="1"/>
        <v>0.5</v>
      </c>
    </row>
    <row r="478">
      <c r="A478" s="14" t="s">
        <v>1912</v>
      </c>
      <c r="B478" s="18">
        <v>7.0</v>
      </c>
      <c r="C478" s="18">
        <v>7.0</v>
      </c>
      <c r="D478" s="14" t="s">
        <v>2139</v>
      </c>
      <c r="E478" s="26">
        <v>1.0</v>
      </c>
      <c r="F478" s="27">
        <f t="shared" si="1"/>
        <v>0.5</v>
      </c>
    </row>
    <row r="479">
      <c r="A479" s="14" t="s">
        <v>1914</v>
      </c>
      <c r="B479" s="18">
        <v>7.0</v>
      </c>
      <c r="C479" s="18">
        <v>7.0</v>
      </c>
      <c r="D479" s="14" t="s">
        <v>2139</v>
      </c>
      <c r="E479" s="26">
        <v>1.0</v>
      </c>
      <c r="F479" s="27">
        <f t="shared" si="1"/>
        <v>0.5</v>
      </c>
    </row>
    <row r="480">
      <c r="A480" s="14" t="s">
        <v>1916</v>
      </c>
      <c r="B480" s="18">
        <v>7.0</v>
      </c>
      <c r="C480" s="18">
        <v>7.0</v>
      </c>
      <c r="D480" s="14" t="s">
        <v>2139</v>
      </c>
      <c r="E480" s="26">
        <v>1.0</v>
      </c>
      <c r="F480" s="27">
        <f t="shared" si="1"/>
        <v>0.5</v>
      </c>
    </row>
    <row r="481">
      <c r="A481" s="14" t="s">
        <v>1918</v>
      </c>
      <c r="B481" s="18">
        <v>7.0</v>
      </c>
      <c r="C481" s="18">
        <v>7.0</v>
      </c>
      <c r="D481" s="14" t="s">
        <v>2139</v>
      </c>
      <c r="E481" s="26">
        <v>1.0</v>
      </c>
      <c r="F481" s="27">
        <f t="shared" si="1"/>
        <v>0.5</v>
      </c>
    </row>
    <row r="482">
      <c r="A482" s="14" t="s">
        <v>1212</v>
      </c>
      <c r="B482" s="18">
        <v>206.0</v>
      </c>
      <c r="C482" s="18">
        <v>152.0</v>
      </c>
      <c r="D482" s="14" t="s">
        <v>2139</v>
      </c>
      <c r="E482" s="26">
        <v>0.738</v>
      </c>
      <c r="F482" s="27">
        <f t="shared" si="1"/>
        <v>0.369</v>
      </c>
    </row>
    <row r="483">
      <c r="A483" s="14" t="s">
        <v>1214</v>
      </c>
      <c r="B483" s="18">
        <v>11.0</v>
      </c>
      <c r="C483" s="18">
        <v>8.0</v>
      </c>
      <c r="D483" s="14" t="s">
        <v>2142</v>
      </c>
      <c r="E483" s="26">
        <v>0.727</v>
      </c>
      <c r="F483" s="27">
        <f t="shared" si="1"/>
        <v>0.54525</v>
      </c>
    </row>
    <row r="484">
      <c r="A484" s="14" t="s">
        <v>1215</v>
      </c>
      <c r="B484" s="18">
        <v>9.0</v>
      </c>
      <c r="C484" s="18">
        <v>6.0</v>
      </c>
      <c r="D484" s="14" t="s">
        <v>2142</v>
      </c>
      <c r="E484" s="26">
        <v>0.667</v>
      </c>
      <c r="F484" s="27">
        <f t="shared" si="1"/>
        <v>0.50025</v>
      </c>
    </row>
    <row r="485">
      <c r="A485" s="14" t="s">
        <v>1216</v>
      </c>
      <c r="B485" s="18">
        <v>16.0</v>
      </c>
      <c r="C485" s="18">
        <v>12.0</v>
      </c>
      <c r="D485" s="14" t="s">
        <v>2142</v>
      </c>
      <c r="E485" s="26">
        <v>0.75</v>
      </c>
      <c r="F485" s="27">
        <f t="shared" si="1"/>
        <v>0.5625</v>
      </c>
    </row>
    <row r="486">
      <c r="A486" s="14" t="s">
        <v>1217</v>
      </c>
      <c r="B486" s="18">
        <v>140.0</v>
      </c>
      <c r="C486" s="18">
        <v>122.0</v>
      </c>
      <c r="D486" s="14" t="s">
        <v>2142</v>
      </c>
      <c r="E486" s="26">
        <v>0.871</v>
      </c>
      <c r="F486" s="27">
        <f t="shared" si="1"/>
        <v>0.65325</v>
      </c>
    </row>
    <row r="487">
      <c r="A487" s="14" t="s">
        <v>1218</v>
      </c>
      <c r="B487" s="18">
        <v>3.0</v>
      </c>
      <c r="C487" s="18">
        <v>3.0</v>
      </c>
      <c r="D487" s="14" t="s">
        <v>2142</v>
      </c>
      <c r="E487" s="26">
        <v>1.0</v>
      </c>
      <c r="F487" s="27">
        <f t="shared" si="1"/>
        <v>0.75</v>
      </c>
    </row>
    <row r="488">
      <c r="A488" s="14" t="s">
        <v>1219</v>
      </c>
      <c r="B488" s="18">
        <v>26.0</v>
      </c>
      <c r="C488" s="18">
        <v>0.0</v>
      </c>
      <c r="D488" s="14" t="s">
        <v>2142</v>
      </c>
      <c r="E488" s="26">
        <v>0.0</v>
      </c>
      <c r="F488" s="27">
        <f t="shared" si="1"/>
        <v>0</v>
      </c>
    </row>
    <row r="489">
      <c r="A489" s="14" t="s">
        <v>837</v>
      </c>
      <c r="B489" s="18">
        <v>5.0</v>
      </c>
      <c r="C489" s="18">
        <v>5.0</v>
      </c>
      <c r="D489" s="14" t="s">
        <v>2139</v>
      </c>
      <c r="E489" s="26">
        <v>1.0</v>
      </c>
      <c r="F489" s="27">
        <f t="shared" si="1"/>
        <v>0.5</v>
      </c>
    </row>
    <row r="490">
      <c r="A490" s="14" t="s">
        <v>840</v>
      </c>
      <c r="B490" s="18">
        <v>5.0</v>
      </c>
      <c r="C490" s="18">
        <v>5.0</v>
      </c>
      <c r="D490" s="14" t="s">
        <v>2139</v>
      </c>
      <c r="E490" s="26">
        <v>1.0</v>
      </c>
      <c r="F490" s="27">
        <f t="shared" si="1"/>
        <v>0.5</v>
      </c>
    </row>
    <row r="491">
      <c r="A491" s="14" t="s">
        <v>842</v>
      </c>
      <c r="B491" s="18">
        <v>5.0</v>
      </c>
      <c r="C491" s="18">
        <v>5.0</v>
      </c>
      <c r="D491" s="14" t="s">
        <v>2139</v>
      </c>
      <c r="E491" s="26">
        <v>1.0</v>
      </c>
      <c r="F491" s="27">
        <f t="shared" si="1"/>
        <v>0.5</v>
      </c>
    </row>
    <row r="492">
      <c r="A492" s="14" t="s">
        <v>843</v>
      </c>
      <c r="B492" s="18">
        <v>5.0</v>
      </c>
      <c r="C492" s="18">
        <v>5.0</v>
      </c>
      <c r="D492" s="14" t="s">
        <v>2139</v>
      </c>
      <c r="E492" s="26">
        <v>1.0</v>
      </c>
      <c r="F492" s="27">
        <f t="shared" si="1"/>
        <v>0.5</v>
      </c>
    </row>
    <row r="493">
      <c r="A493" s="14" t="s">
        <v>287</v>
      </c>
      <c r="B493" s="18">
        <v>16.0</v>
      </c>
      <c r="C493" s="18">
        <v>11.0</v>
      </c>
      <c r="D493" s="14" t="s">
        <v>2142</v>
      </c>
      <c r="E493" s="26">
        <v>0.688</v>
      </c>
      <c r="F493" s="27">
        <f t="shared" si="1"/>
        <v>0.516</v>
      </c>
    </row>
    <row r="494">
      <c r="A494" s="14" t="s">
        <v>1040</v>
      </c>
      <c r="B494" s="18">
        <v>44.0</v>
      </c>
      <c r="C494" s="18">
        <v>37.0</v>
      </c>
      <c r="D494" s="14" t="s">
        <v>2139</v>
      </c>
      <c r="E494" s="26">
        <v>0.841</v>
      </c>
      <c r="F494" s="27">
        <f t="shared" si="1"/>
        <v>0.4205</v>
      </c>
    </row>
    <row r="495">
      <c r="A495" s="14" t="s">
        <v>1043</v>
      </c>
      <c r="B495" s="18">
        <v>4.0</v>
      </c>
      <c r="C495" s="18">
        <v>4.0</v>
      </c>
      <c r="D495" s="14" t="s">
        <v>2142</v>
      </c>
      <c r="E495" s="26">
        <v>1.0</v>
      </c>
      <c r="F495" s="27">
        <f t="shared" si="1"/>
        <v>0.75</v>
      </c>
    </row>
    <row r="496">
      <c r="A496" s="14" t="s">
        <v>1045</v>
      </c>
      <c r="B496" s="18">
        <v>6.0</v>
      </c>
      <c r="C496" s="18">
        <v>6.0</v>
      </c>
      <c r="D496" s="14" t="s">
        <v>2142</v>
      </c>
      <c r="E496" s="26">
        <v>1.0</v>
      </c>
      <c r="F496" s="27">
        <f t="shared" si="1"/>
        <v>0.75</v>
      </c>
    </row>
    <row r="497">
      <c r="A497" s="14" t="s">
        <v>1046</v>
      </c>
      <c r="B497" s="18">
        <v>27.0</v>
      </c>
      <c r="C497" s="18">
        <v>24.0</v>
      </c>
      <c r="D497" s="14" t="s">
        <v>2142</v>
      </c>
      <c r="E497" s="26">
        <v>0.889</v>
      </c>
      <c r="F497" s="27">
        <f t="shared" si="1"/>
        <v>0.66675</v>
      </c>
    </row>
    <row r="498">
      <c r="A498" s="14" t="s">
        <v>1048</v>
      </c>
      <c r="B498" s="18">
        <v>44.0</v>
      </c>
      <c r="C498" s="18">
        <v>37.0</v>
      </c>
      <c r="D498" s="14" t="s">
        <v>2139</v>
      </c>
      <c r="E498" s="26">
        <v>0.841</v>
      </c>
      <c r="F498" s="27">
        <f t="shared" si="1"/>
        <v>0.4205</v>
      </c>
    </row>
    <row r="499">
      <c r="A499" s="14" t="s">
        <v>1049</v>
      </c>
      <c r="B499" s="18">
        <v>4.0</v>
      </c>
      <c r="C499" s="18">
        <v>0.0</v>
      </c>
      <c r="D499" s="14" t="s">
        <v>2142</v>
      </c>
      <c r="E499" s="26">
        <v>0.0</v>
      </c>
      <c r="F499" s="27">
        <f t="shared" si="1"/>
        <v>0</v>
      </c>
    </row>
    <row r="500">
      <c r="A500" s="14" t="s">
        <v>1385</v>
      </c>
      <c r="B500" s="18">
        <v>5.0</v>
      </c>
      <c r="C500" s="18">
        <v>3.0</v>
      </c>
      <c r="D500" s="14" t="s">
        <v>2142</v>
      </c>
      <c r="E500" s="26">
        <v>0.6</v>
      </c>
      <c r="F500" s="27">
        <f t="shared" si="1"/>
        <v>0.45</v>
      </c>
    </row>
    <row r="501">
      <c r="A501" s="14" t="s">
        <v>1387</v>
      </c>
      <c r="B501" s="18">
        <v>24.0</v>
      </c>
      <c r="C501" s="18">
        <v>16.0</v>
      </c>
      <c r="D501" s="14" t="s">
        <v>2139</v>
      </c>
      <c r="E501" s="26">
        <v>0.667</v>
      </c>
      <c r="F501" s="27">
        <f t="shared" si="1"/>
        <v>0.3335</v>
      </c>
    </row>
    <row r="502">
      <c r="A502" s="14" t="s">
        <v>1388</v>
      </c>
      <c r="B502" s="18">
        <v>3.0</v>
      </c>
      <c r="C502" s="18">
        <v>2.0</v>
      </c>
      <c r="D502" s="14" t="s">
        <v>2142</v>
      </c>
      <c r="E502" s="26">
        <v>0.667</v>
      </c>
      <c r="F502" s="27">
        <f t="shared" si="1"/>
        <v>0.50025</v>
      </c>
    </row>
    <row r="503">
      <c r="A503" s="14" t="s">
        <v>1389</v>
      </c>
      <c r="B503" s="18">
        <v>10.0</v>
      </c>
      <c r="C503" s="18">
        <v>7.0</v>
      </c>
      <c r="D503" s="14" t="s">
        <v>2142</v>
      </c>
      <c r="E503" s="26">
        <v>0.7</v>
      </c>
      <c r="F503" s="27">
        <f t="shared" si="1"/>
        <v>0.525</v>
      </c>
    </row>
    <row r="504">
      <c r="A504" s="14" t="s">
        <v>1390</v>
      </c>
      <c r="B504" s="18">
        <v>24.0</v>
      </c>
      <c r="C504" s="18">
        <v>16.0</v>
      </c>
      <c r="D504" s="14" t="s">
        <v>2139</v>
      </c>
      <c r="E504" s="26">
        <v>0.667</v>
      </c>
      <c r="F504" s="27">
        <f t="shared" si="1"/>
        <v>0.3335</v>
      </c>
    </row>
    <row r="505">
      <c r="A505" s="14" t="s">
        <v>1965</v>
      </c>
      <c r="B505" s="18">
        <v>3.0</v>
      </c>
      <c r="C505" s="18">
        <v>3.0</v>
      </c>
      <c r="D505" s="14" t="s">
        <v>2142</v>
      </c>
      <c r="E505" s="26">
        <v>1.0</v>
      </c>
      <c r="F505" s="27">
        <f t="shared" si="1"/>
        <v>0.75</v>
      </c>
    </row>
    <row r="506">
      <c r="A506" s="14" t="s">
        <v>1969</v>
      </c>
      <c r="B506" s="18">
        <v>10.0</v>
      </c>
      <c r="C506" s="18">
        <v>9.0</v>
      </c>
      <c r="D506" s="14" t="s">
        <v>2139</v>
      </c>
      <c r="E506" s="26">
        <v>0.9</v>
      </c>
      <c r="F506" s="27">
        <f t="shared" si="1"/>
        <v>0.45</v>
      </c>
    </row>
    <row r="507">
      <c r="A507" s="14" t="s">
        <v>1971</v>
      </c>
      <c r="B507" s="18">
        <v>10.0</v>
      </c>
      <c r="C507" s="18">
        <v>9.0</v>
      </c>
      <c r="D507" s="14" t="s">
        <v>2139</v>
      </c>
      <c r="E507" s="26">
        <v>0.9</v>
      </c>
      <c r="F507" s="27">
        <f t="shared" si="1"/>
        <v>0.45</v>
      </c>
    </row>
    <row r="508">
      <c r="A508" s="14" t="s">
        <v>2080</v>
      </c>
      <c r="B508" s="18">
        <v>10.0</v>
      </c>
      <c r="C508" s="18">
        <v>9.0</v>
      </c>
      <c r="D508" s="14" t="s">
        <v>2139</v>
      </c>
      <c r="E508" s="26">
        <v>0.9</v>
      </c>
      <c r="F508" s="27">
        <f t="shared" si="1"/>
        <v>0.45</v>
      </c>
    </row>
    <row r="509">
      <c r="A509" s="14" t="s">
        <v>1973</v>
      </c>
      <c r="B509" s="18">
        <v>4.0</v>
      </c>
      <c r="C509" s="18">
        <v>3.0</v>
      </c>
      <c r="D509" s="14" t="s">
        <v>2142</v>
      </c>
      <c r="E509" s="26">
        <v>0.75</v>
      </c>
      <c r="F509" s="27">
        <f t="shared" si="1"/>
        <v>0.5625</v>
      </c>
    </row>
    <row r="510">
      <c r="A510" s="14" t="s">
        <v>1975</v>
      </c>
      <c r="B510" s="18">
        <v>10.0</v>
      </c>
      <c r="C510" s="18">
        <v>9.0</v>
      </c>
      <c r="D510" s="14" t="s">
        <v>2139</v>
      </c>
      <c r="E510" s="26">
        <v>0.9</v>
      </c>
      <c r="F510" s="27">
        <f t="shared" si="1"/>
        <v>0.45</v>
      </c>
    </row>
    <row r="511">
      <c r="A511" s="14" t="s">
        <v>1391</v>
      </c>
      <c r="B511" s="18">
        <v>5.0</v>
      </c>
      <c r="C511" s="18">
        <v>3.0</v>
      </c>
      <c r="D511" s="14" t="s">
        <v>2142</v>
      </c>
      <c r="E511" s="26">
        <v>0.6</v>
      </c>
      <c r="F511" s="27">
        <f t="shared" si="1"/>
        <v>0.45</v>
      </c>
    </row>
    <row r="512">
      <c r="A512" s="14" t="s">
        <v>1393</v>
      </c>
      <c r="B512" s="18">
        <v>24.0</v>
      </c>
      <c r="C512" s="18">
        <v>16.0</v>
      </c>
      <c r="D512" s="14" t="s">
        <v>2139</v>
      </c>
      <c r="E512" s="26">
        <v>0.667</v>
      </c>
      <c r="F512" s="27">
        <f t="shared" si="1"/>
        <v>0.3335</v>
      </c>
    </row>
    <row r="513">
      <c r="A513" s="14" t="s">
        <v>1394</v>
      </c>
      <c r="B513" s="18">
        <v>3.0</v>
      </c>
      <c r="C513" s="18">
        <v>2.0</v>
      </c>
      <c r="D513" s="14" t="s">
        <v>2142</v>
      </c>
      <c r="E513" s="26">
        <v>0.667</v>
      </c>
      <c r="F513" s="27">
        <f t="shared" si="1"/>
        <v>0.50025</v>
      </c>
    </row>
    <row r="514">
      <c r="A514" s="14" t="s">
        <v>1396</v>
      </c>
      <c r="B514" s="18">
        <v>24.0</v>
      </c>
      <c r="C514" s="18">
        <v>16.0</v>
      </c>
      <c r="D514" s="14" t="s">
        <v>2139</v>
      </c>
      <c r="E514" s="26">
        <v>0.667</v>
      </c>
      <c r="F514" s="27">
        <f t="shared" si="1"/>
        <v>0.3335</v>
      </c>
    </row>
    <row r="515">
      <c r="A515" s="14" t="s">
        <v>1397</v>
      </c>
      <c r="B515" s="18">
        <v>4.0</v>
      </c>
      <c r="C515" s="18">
        <v>2.0</v>
      </c>
      <c r="D515" s="14" t="s">
        <v>2143</v>
      </c>
      <c r="E515" s="26">
        <v>0.5</v>
      </c>
      <c r="F515" s="27">
        <f t="shared" si="1"/>
        <v>0.5</v>
      </c>
    </row>
    <row r="516">
      <c r="A516" s="14" t="s">
        <v>1398</v>
      </c>
      <c r="B516" s="18">
        <v>24.0</v>
      </c>
      <c r="C516" s="18">
        <v>16.0</v>
      </c>
      <c r="D516" s="14" t="s">
        <v>2139</v>
      </c>
      <c r="E516" s="26">
        <v>0.667</v>
      </c>
      <c r="F516" s="27">
        <f t="shared" si="1"/>
        <v>0.3335</v>
      </c>
    </row>
    <row r="517">
      <c r="A517" s="14" t="s">
        <v>229</v>
      </c>
      <c r="B517" s="18">
        <v>5.0</v>
      </c>
      <c r="C517" s="18">
        <v>5.0</v>
      </c>
      <c r="D517" s="14" t="s">
        <v>2142</v>
      </c>
      <c r="E517" s="26">
        <v>1.0</v>
      </c>
      <c r="F517" s="27">
        <f t="shared" si="1"/>
        <v>0.75</v>
      </c>
    </row>
    <row r="518">
      <c r="A518" s="14" t="s">
        <v>2081</v>
      </c>
      <c r="B518" s="18">
        <v>7.0</v>
      </c>
      <c r="C518" s="18">
        <v>7.0</v>
      </c>
      <c r="D518" s="14" t="s">
        <v>2142</v>
      </c>
      <c r="E518" s="26">
        <v>1.0</v>
      </c>
      <c r="F518" s="27">
        <f t="shared" si="1"/>
        <v>0.75</v>
      </c>
    </row>
    <row r="519">
      <c r="A519" s="14" t="s">
        <v>231</v>
      </c>
      <c r="B519" s="18">
        <v>9.0</v>
      </c>
      <c r="C519" s="18">
        <v>9.0</v>
      </c>
      <c r="D519" s="14" t="s">
        <v>2142</v>
      </c>
      <c r="E519" s="26">
        <v>1.0</v>
      </c>
      <c r="F519" s="27">
        <f t="shared" si="1"/>
        <v>0.75</v>
      </c>
    </row>
    <row r="520">
      <c r="A520" s="14" t="s">
        <v>232</v>
      </c>
      <c r="B520" s="18">
        <v>34.0</v>
      </c>
      <c r="C520" s="18">
        <v>34.0</v>
      </c>
      <c r="D520" s="14" t="s">
        <v>2139</v>
      </c>
      <c r="E520" s="26">
        <v>1.0</v>
      </c>
      <c r="F520" s="27">
        <f t="shared" si="1"/>
        <v>0.5</v>
      </c>
    </row>
    <row r="521">
      <c r="A521" s="14" t="s">
        <v>233</v>
      </c>
      <c r="B521" s="18">
        <v>3.0</v>
      </c>
      <c r="C521" s="18">
        <v>3.0</v>
      </c>
      <c r="D521" s="14" t="s">
        <v>2143</v>
      </c>
      <c r="E521" s="26">
        <v>1.0</v>
      </c>
      <c r="F521" s="27">
        <f t="shared" si="1"/>
        <v>1</v>
      </c>
    </row>
    <row r="522">
      <c r="A522" s="14" t="s">
        <v>235</v>
      </c>
      <c r="B522" s="18">
        <v>3.0</v>
      </c>
      <c r="C522" s="18">
        <v>3.0</v>
      </c>
      <c r="D522" s="14" t="s">
        <v>2142</v>
      </c>
      <c r="E522" s="26">
        <v>1.0</v>
      </c>
      <c r="F522" s="27">
        <f t="shared" si="1"/>
        <v>0.75</v>
      </c>
    </row>
    <row r="523">
      <c r="A523" s="14" t="s">
        <v>236</v>
      </c>
      <c r="B523" s="18">
        <v>7.0</v>
      </c>
      <c r="C523" s="18">
        <v>7.0</v>
      </c>
      <c r="D523" s="14" t="s">
        <v>2142</v>
      </c>
      <c r="E523" s="26">
        <v>1.0</v>
      </c>
      <c r="F523" s="27">
        <f t="shared" si="1"/>
        <v>0.75</v>
      </c>
    </row>
    <row r="524">
      <c r="A524" s="14" t="s">
        <v>237</v>
      </c>
      <c r="B524" s="18">
        <v>3.0</v>
      </c>
      <c r="C524" s="18">
        <v>3.0</v>
      </c>
      <c r="D524" s="14" t="s">
        <v>2142</v>
      </c>
      <c r="E524" s="26">
        <v>1.0</v>
      </c>
      <c r="F524" s="27">
        <f t="shared" si="1"/>
        <v>0.75</v>
      </c>
    </row>
    <row r="525">
      <c r="A525" s="14" t="s">
        <v>238</v>
      </c>
      <c r="B525" s="18">
        <v>7.0</v>
      </c>
      <c r="C525" s="18">
        <v>7.0</v>
      </c>
      <c r="D525" s="14" t="s">
        <v>2142</v>
      </c>
      <c r="E525" s="26">
        <v>1.0</v>
      </c>
      <c r="F525" s="27">
        <f t="shared" si="1"/>
        <v>0.75</v>
      </c>
    </row>
    <row r="526">
      <c r="A526" s="14" t="s">
        <v>239</v>
      </c>
      <c r="B526" s="18">
        <v>6.0</v>
      </c>
      <c r="C526" s="18">
        <v>6.0</v>
      </c>
      <c r="D526" s="14" t="s">
        <v>2143</v>
      </c>
      <c r="E526" s="26">
        <v>1.0</v>
      </c>
      <c r="F526" s="27">
        <f t="shared" si="1"/>
        <v>1</v>
      </c>
    </row>
    <row r="527">
      <c r="A527" s="14" t="s">
        <v>240</v>
      </c>
      <c r="B527" s="18">
        <v>34.0</v>
      </c>
      <c r="C527" s="18">
        <v>34.0</v>
      </c>
      <c r="D527" s="14" t="s">
        <v>2139</v>
      </c>
      <c r="E527" s="26">
        <v>1.0</v>
      </c>
      <c r="F527" s="27">
        <f t="shared" si="1"/>
        <v>0.5</v>
      </c>
    </row>
    <row r="528">
      <c r="A528" s="14" t="s">
        <v>2082</v>
      </c>
      <c r="B528" s="18">
        <v>21.0</v>
      </c>
      <c r="C528" s="18">
        <v>17.0</v>
      </c>
      <c r="D528" s="14" t="s">
        <v>2139</v>
      </c>
      <c r="E528" s="26">
        <v>0.81</v>
      </c>
      <c r="F528" s="27">
        <f t="shared" si="1"/>
        <v>0.405</v>
      </c>
    </row>
    <row r="529">
      <c r="A529" s="14" t="s">
        <v>755</v>
      </c>
      <c r="B529" s="18">
        <v>7.0</v>
      </c>
      <c r="C529" s="18">
        <v>6.0</v>
      </c>
      <c r="D529" s="14" t="s">
        <v>2142</v>
      </c>
      <c r="E529" s="26">
        <v>0.857</v>
      </c>
      <c r="F529" s="27">
        <f t="shared" si="1"/>
        <v>0.64275</v>
      </c>
    </row>
    <row r="530">
      <c r="A530" s="14" t="s">
        <v>759</v>
      </c>
      <c r="B530" s="18">
        <v>21.0</v>
      </c>
      <c r="C530" s="18">
        <v>17.0</v>
      </c>
      <c r="D530" s="14" t="s">
        <v>2139</v>
      </c>
      <c r="E530" s="26">
        <v>0.81</v>
      </c>
      <c r="F530" s="27">
        <f t="shared" si="1"/>
        <v>0.405</v>
      </c>
    </row>
    <row r="531">
      <c r="A531" s="14" t="s">
        <v>761</v>
      </c>
      <c r="B531" s="18">
        <v>4.0</v>
      </c>
      <c r="C531" s="18">
        <v>3.0</v>
      </c>
      <c r="D531" s="14" t="s">
        <v>2142</v>
      </c>
      <c r="E531" s="26">
        <v>0.75</v>
      </c>
      <c r="F531" s="27">
        <f t="shared" si="1"/>
        <v>0.5625</v>
      </c>
    </row>
    <row r="532">
      <c r="A532" s="14" t="s">
        <v>763</v>
      </c>
      <c r="B532" s="18">
        <v>5.0</v>
      </c>
      <c r="C532" s="18">
        <v>4.0</v>
      </c>
      <c r="D532" s="14" t="s">
        <v>2142</v>
      </c>
      <c r="E532" s="26">
        <v>0.8</v>
      </c>
      <c r="F532" s="27">
        <f t="shared" si="1"/>
        <v>0.6</v>
      </c>
    </row>
    <row r="533">
      <c r="A533" s="14" t="s">
        <v>765</v>
      </c>
      <c r="B533" s="18">
        <v>21.0</v>
      </c>
      <c r="C533" s="18">
        <v>17.0</v>
      </c>
      <c r="D533" s="14" t="s">
        <v>2139</v>
      </c>
      <c r="E533" s="26">
        <v>0.81</v>
      </c>
      <c r="F533" s="27">
        <f t="shared" si="1"/>
        <v>0.405</v>
      </c>
    </row>
    <row r="534">
      <c r="A534" s="14" t="s">
        <v>767</v>
      </c>
      <c r="B534" s="18">
        <v>21.0</v>
      </c>
      <c r="C534" s="18">
        <v>17.0</v>
      </c>
      <c r="D534" s="14" t="s">
        <v>2139</v>
      </c>
      <c r="E534" s="26">
        <v>0.81</v>
      </c>
      <c r="F534" s="27">
        <f t="shared" si="1"/>
        <v>0.405</v>
      </c>
    </row>
    <row r="535">
      <c r="A535" s="14" t="s">
        <v>2083</v>
      </c>
      <c r="B535" s="18">
        <v>12.0</v>
      </c>
      <c r="C535" s="18">
        <v>11.0</v>
      </c>
      <c r="D535" s="14" t="s">
        <v>2139</v>
      </c>
      <c r="E535" s="26">
        <v>0.917</v>
      </c>
      <c r="F535" s="27">
        <f t="shared" si="1"/>
        <v>0.4585</v>
      </c>
    </row>
    <row r="536">
      <c r="A536" s="14" t="s">
        <v>257</v>
      </c>
      <c r="B536" s="18">
        <v>11.0</v>
      </c>
      <c r="C536" s="18">
        <v>10.0</v>
      </c>
      <c r="D536" s="14" t="s">
        <v>2142</v>
      </c>
      <c r="E536" s="26">
        <v>0.909</v>
      </c>
      <c r="F536" s="27">
        <f t="shared" si="1"/>
        <v>0.68175</v>
      </c>
    </row>
    <row r="537">
      <c r="A537" s="14" t="s">
        <v>261</v>
      </c>
      <c r="B537" s="18">
        <v>12.0</v>
      </c>
      <c r="C537" s="18">
        <v>11.0</v>
      </c>
      <c r="D537" s="14" t="s">
        <v>2139</v>
      </c>
      <c r="E537" s="26">
        <v>0.917</v>
      </c>
      <c r="F537" s="27">
        <f t="shared" si="1"/>
        <v>0.4585</v>
      </c>
    </row>
    <row r="538">
      <c r="A538" s="14" t="s">
        <v>168</v>
      </c>
      <c r="B538" s="18">
        <v>7.0</v>
      </c>
      <c r="C538" s="18">
        <v>5.0</v>
      </c>
      <c r="D538" s="14" t="s">
        <v>2143</v>
      </c>
      <c r="E538" s="26">
        <v>0.714</v>
      </c>
      <c r="F538" s="27">
        <f t="shared" si="1"/>
        <v>0.714</v>
      </c>
    </row>
    <row r="539">
      <c r="A539" s="14" t="s">
        <v>170</v>
      </c>
      <c r="B539" s="18">
        <v>14.0</v>
      </c>
      <c r="C539" s="18">
        <v>12.0</v>
      </c>
      <c r="D539" s="14" t="s">
        <v>2143</v>
      </c>
      <c r="E539" s="26">
        <v>0.857</v>
      </c>
      <c r="F539" s="27">
        <f t="shared" si="1"/>
        <v>0.857</v>
      </c>
    </row>
    <row r="540">
      <c r="A540" s="14" t="s">
        <v>171</v>
      </c>
      <c r="B540" s="18">
        <v>9.0</v>
      </c>
      <c r="C540" s="18">
        <v>8.0</v>
      </c>
      <c r="D540" s="14" t="s">
        <v>2143</v>
      </c>
      <c r="E540" s="26">
        <v>0.889</v>
      </c>
      <c r="F540" s="27">
        <f t="shared" si="1"/>
        <v>0.889</v>
      </c>
    </row>
    <row r="541">
      <c r="A541" s="14" t="s">
        <v>172</v>
      </c>
      <c r="B541" s="18">
        <v>4.0</v>
      </c>
      <c r="C541" s="18">
        <v>4.0</v>
      </c>
      <c r="D541" s="14" t="s">
        <v>2142</v>
      </c>
      <c r="E541" s="26">
        <v>1.0</v>
      </c>
      <c r="F541" s="27">
        <f t="shared" si="1"/>
        <v>0.75</v>
      </c>
    </row>
    <row r="542">
      <c r="A542" s="14" t="s">
        <v>173</v>
      </c>
      <c r="B542" s="18">
        <v>3.0</v>
      </c>
      <c r="C542" s="18">
        <v>2.0</v>
      </c>
      <c r="D542" s="14" t="s">
        <v>2143</v>
      </c>
      <c r="E542" s="26">
        <v>0.667</v>
      </c>
      <c r="F542" s="27">
        <f t="shared" si="1"/>
        <v>0.667</v>
      </c>
    </row>
    <row r="543">
      <c r="A543" s="14" t="s">
        <v>174</v>
      </c>
      <c r="B543" s="18">
        <v>17.0</v>
      </c>
      <c r="C543" s="18">
        <v>15.0</v>
      </c>
      <c r="D543" s="14" t="s">
        <v>2143</v>
      </c>
      <c r="E543" s="26">
        <v>0.882</v>
      </c>
      <c r="F543" s="27">
        <f t="shared" si="1"/>
        <v>0.882</v>
      </c>
    </row>
    <row r="544">
      <c r="A544" s="14" t="s">
        <v>175</v>
      </c>
      <c r="B544" s="18">
        <v>80.0</v>
      </c>
      <c r="C544" s="18">
        <v>70.0</v>
      </c>
      <c r="D544" s="14" t="s">
        <v>2139</v>
      </c>
      <c r="E544" s="26">
        <v>0.875</v>
      </c>
      <c r="F544" s="27">
        <f t="shared" si="1"/>
        <v>0.4375</v>
      </c>
    </row>
    <row r="545">
      <c r="A545" s="14" t="s">
        <v>291</v>
      </c>
      <c r="B545" s="18">
        <v>64.0</v>
      </c>
      <c r="C545" s="18">
        <v>37.0</v>
      </c>
      <c r="D545" s="14" t="s">
        <v>2139</v>
      </c>
      <c r="E545" s="26">
        <v>0.578</v>
      </c>
      <c r="F545" s="27">
        <f t="shared" si="1"/>
        <v>0.289</v>
      </c>
    </row>
    <row r="546">
      <c r="A546" s="14" t="s">
        <v>294</v>
      </c>
      <c r="B546" s="18">
        <v>9.0</v>
      </c>
      <c r="C546" s="18">
        <v>4.0</v>
      </c>
      <c r="D546" s="14" t="s">
        <v>2142</v>
      </c>
      <c r="E546" s="26">
        <v>0.444</v>
      </c>
      <c r="F546" s="27">
        <f t="shared" si="1"/>
        <v>0.333</v>
      </c>
    </row>
    <row r="547">
      <c r="A547" s="14" t="s">
        <v>297</v>
      </c>
      <c r="B547" s="18">
        <v>11.0</v>
      </c>
      <c r="C547" s="18">
        <v>5.0</v>
      </c>
      <c r="D547" s="14" t="s">
        <v>2142</v>
      </c>
      <c r="E547" s="26">
        <v>0.455</v>
      </c>
      <c r="F547" s="27">
        <f t="shared" si="1"/>
        <v>0.34125</v>
      </c>
    </row>
    <row r="548">
      <c r="A548" s="14" t="s">
        <v>299</v>
      </c>
      <c r="B548" s="18">
        <v>10.0</v>
      </c>
      <c r="C548" s="18">
        <v>7.0</v>
      </c>
      <c r="D548" s="14" t="s">
        <v>2142</v>
      </c>
      <c r="E548" s="26">
        <v>0.7</v>
      </c>
      <c r="F548" s="27">
        <f t="shared" si="1"/>
        <v>0.525</v>
      </c>
    </row>
    <row r="549">
      <c r="A549" s="14" t="s">
        <v>301</v>
      </c>
      <c r="B549" s="18">
        <v>3.0</v>
      </c>
      <c r="C549" s="18">
        <v>3.0</v>
      </c>
      <c r="D549" s="14" t="s">
        <v>2142</v>
      </c>
      <c r="E549" s="26">
        <v>1.0</v>
      </c>
      <c r="F549" s="27">
        <f t="shared" si="1"/>
        <v>0.75</v>
      </c>
    </row>
    <row r="550">
      <c r="A550" s="14" t="s">
        <v>302</v>
      </c>
      <c r="B550" s="18">
        <v>16.0</v>
      </c>
      <c r="C550" s="18">
        <v>11.0</v>
      </c>
      <c r="D550" s="14" t="s">
        <v>2142</v>
      </c>
      <c r="E550" s="26">
        <v>0.688</v>
      </c>
      <c r="F550" s="27">
        <f t="shared" si="1"/>
        <v>0.516</v>
      </c>
    </row>
    <row r="551">
      <c r="A551" s="14" t="s">
        <v>304</v>
      </c>
      <c r="B551" s="18">
        <v>0.0</v>
      </c>
      <c r="C551" s="18">
        <v>0.0</v>
      </c>
      <c r="D551" s="14" t="s">
        <v>2140</v>
      </c>
      <c r="E551" s="24" t="s">
        <v>2141</v>
      </c>
      <c r="F551" s="27" t="str">
        <f t="shared" si="1"/>
        <v>Not Applicable</v>
      </c>
    </row>
    <row r="552">
      <c r="A552" s="14" t="s">
        <v>304</v>
      </c>
      <c r="B552" s="18">
        <v>15.0</v>
      </c>
      <c r="C552" s="18">
        <v>7.0</v>
      </c>
      <c r="D552" s="14" t="s">
        <v>2142</v>
      </c>
      <c r="E552" s="26">
        <v>0.467</v>
      </c>
      <c r="F552" s="27">
        <f t="shared" si="1"/>
        <v>0.35025</v>
      </c>
    </row>
    <row r="553">
      <c r="A553" s="14" t="s">
        <v>305</v>
      </c>
      <c r="B553" s="18">
        <v>64.0</v>
      </c>
      <c r="C553" s="18">
        <v>37.0</v>
      </c>
      <c r="D553" s="14" t="s">
        <v>2139</v>
      </c>
      <c r="E553" s="26">
        <v>0.578</v>
      </c>
      <c r="F553" s="27">
        <f t="shared" si="1"/>
        <v>0.289</v>
      </c>
    </row>
    <row r="554">
      <c r="A554" s="14" t="s">
        <v>1399</v>
      </c>
      <c r="B554" s="18">
        <v>5.0</v>
      </c>
      <c r="C554" s="18">
        <v>3.0</v>
      </c>
      <c r="D554" s="14" t="s">
        <v>2142</v>
      </c>
      <c r="E554" s="26">
        <v>0.6</v>
      </c>
      <c r="F554" s="27">
        <f t="shared" si="1"/>
        <v>0.45</v>
      </c>
    </row>
    <row r="555">
      <c r="A555" s="14" t="s">
        <v>1401</v>
      </c>
      <c r="B555" s="18">
        <v>24.0</v>
      </c>
      <c r="C555" s="18">
        <v>16.0</v>
      </c>
      <c r="D555" s="14" t="s">
        <v>2139</v>
      </c>
      <c r="E555" s="26">
        <v>0.667</v>
      </c>
      <c r="F555" s="27">
        <f t="shared" si="1"/>
        <v>0.3335</v>
      </c>
    </row>
    <row r="556">
      <c r="A556" s="14" t="s">
        <v>1402</v>
      </c>
      <c r="B556" s="18">
        <v>3.0</v>
      </c>
      <c r="C556" s="18">
        <v>2.0</v>
      </c>
      <c r="D556" s="14" t="s">
        <v>2142</v>
      </c>
      <c r="E556" s="26">
        <v>0.667</v>
      </c>
      <c r="F556" s="27">
        <f t="shared" si="1"/>
        <v>0.50025</v>
      </c>
    </row>
    <row r="557">
      <c r="A557" s="14" t="s">
        <v>1403</v>
      </c>
      <c r="B557" s="18">
        <v>24.0</v>
      </c>
      <c r="C557" s="18">
        <v>16.0</v>
      </c>
      <c r="D557" s="14" t="s">
        <v>2139</v>
      </c>
      <c r="E557" s="26">
        <v>0.667</v>
      </c>
      <c r="F557" s="27">
        <f t="shared" si="1"/>
        <v>0.3335</v>
      </c>
    </row>
    <row r="558">
      <c r="A558" s="14" t="s">
        <v>1404</v>
      </c>
      <c r="B558" s="18">
        <v>10.0</v>
      </c>
      <c r="C558" s="18">
        <v>7.0</v>
      </c>
      <c r="D558" s="14" t="s">
        <v>2142</v>
      </c>
      <c r="E558" s="26">
        <v>0.7</v>
      </c>
      <c r="F558" s="27">
        <f t="shared" si="1"/>
        <v>0.525</v>
      </c>
    </row>
    <row r="559">
      <c r="A559" s="14" t="s">
        <v>1405</v>
      </c>
      <c r="B559" s="18">
        <v>24.0</v>
      </c>
      <c r="C559" s="18">
        <v>16.0</v>
      </c>
      <c r="D559" s="14" t="s">
        <v>2139</v>
      </c>
      <c r="E559" s="26">
        <v>0.667</v>
      </c>
      <c r="F559" s="27">
        <f t="shared" si="1"/>
        <v>0.3335</v>
      </c>
    </row>
    <row r="560">
      <c r="A560" s="14" t="s">
        <v>1614</v>
      </c>
      <c r="B560" s="18">
        <v>0.0</v>
      </c>
      <c r="C560" s="18">
        <v>0.0</v>
      </c>
      <c r="D560" s="14" t="s">
        <v>2140</v>
      </c>
      <c r="E560" s="24" t="s">
        <v>2141</v>
      </c>
      <c r="F560" s="27" t="str">
        <f t="shared" si="1"/>
        <v>Not Applicable</v>
      </c>
    </row>
    <row r="561">
      <c r="A561" s="14" t="s">
        <v>925</v>
      </c>
      <c r="B561" s="18">
        <v>25.0</v>
      </c>
      <c r="C561" s="18">
        <v>17.0</v>
      </c>
      <c r="D561" s="14" t="s">
        <v>2139</v>
      </c>
      <c r="E561" s="26">
        <v>0.68</v>
      </c>
      <c r="F561" s="27">
        <f t="shared" si="1"/>
        <v>0.34</v>
      </c>
    </row>
    <row r="562">
      <c r="A562" s="14" t="s">
        <v>927</v>
      </c>
      <c r="B562" s="18">
        <v>25.0</v>
      </c>
      <c r="C562" s="18">
        <v>17.0</v>
      </c>
      <c r="D562" s="14" t="s">
        <v>2139</v>
      </c>
      <c r="E562" s="26">
        <v>0.68</v>
      </c>
      <c r="F562" s="27">
        <f t="shared" si="1"/>
        <v>0.34</v>
      </c>
    </row>
    <row r="563">
      <c r="A563" s="14" t="s">
        <v>928</v>
      </c>
      <c r="B563" s="18">
        <v>25.0</v>
      </c>
      <c r="C563" s="18">
        <v>17.0</v>
      </c>
      <c r="D563" s="14" t="s">
        <v>2139</v>
      </c>
      <c r="E563" s="26">
        <v>0.68</v>
      </c>
      <c r="F563" s="27">
        <f t="shared" si="1"/>
        <v>0.34</v>
      </c>
    </row>
    <row r="564">
      <c r="A564" s="14" t="s">
        <v>929</v>
      </c>
      <c r="B564" s="18">
        <v>25.0</v>
      </c>
      <c r="C564" s="18">
        <v>17.0</v>
      </c>
      <c r="D564" s="14" t="s">
        <v>2139</v>
      </c>
      <c r="E564" s="26">
        <v>0.68</v>
      </c>
      <c r="F564" s="27">
        <f t="shared" si="1"/>
        <v>0.34</v>
      </c>
    </row>
    <row r="565">
      <c r="A565" s="14" t="s">
        <v>930</v>
      </c>
      <c r="B565" s="18">
        <v>16.0</v>
      </c>
      <c r="C565" s="18">
        <v>12.0</v>
      </c>
      <c r="D565" s="14" t="s">
        <v>2142</v>
      </c>
      <c r="E565" s="26">
        <v>0.75</v>
      </c>
      <c r="F565" s="27">
        <f t="shared" si="1"/>
        <v>0.5625</v>
      </c>
    </row>
    <row r="566">
      <c r="A566" s="14" t="s">
        <v>931</v>
      </c>
      <c r="B566" s="18">
        <v>25.0</v>
      </c>
      <c r="C566" s="18">
        <v>17.0</v>
      </c>
      <c r="D566" s="14" t="s">
        <v>2139</v>
      </c>
      <c r="E566" s="26">
        <v>0.68</v>
      </c>
      <c r="F566" s="27">
        <f t="shared" si="1"/>
        <v>0.34</v>
      </c>
    </row>
    <row r="567">
      <c r="A567" s="14" t="s">
        <v>932</v>
      </c>
      <c r="B567" s="18">
        <v>3.0</v>
      </c>
      <c r="C567" s="18">
        <v>0.0</v>
      </c>
      <c r="D567" s="14" t="s">
        <v>2142</v>
      </c>
      <c r="E567" s="26">
        <v>0.0</v>
      </c>
      <c r="F567" s="27">
        <f t="shared" si="1"/>
        <v>0</v>
      </c>
    </row>
    <row r="568">
      <c r="A568" s="14" t="s">
        <v>933</v>
      </c>
      <c r="B568" s="18">
        <v>3.0</v>
      </c>
      <c r="C568" s="18">
        <v>0.0</v>
      </c>
      <c r="D568" s="14" t="s">
        <v>2142</v>
      </c>
      <c r="E568" s="26">
        <v>0.0</v>
      </c>
      <c r="F568" s="27">
        <f t="shared" si="1"/>
        <v>0</v>
      </c>
    </row>
    <row r="569">
      <c r="A569" s="14" t="s">
        <v>973</v>
      </c>
      <c r="B569" s="18">
        <v>7.0</v>
      </c>
      <c r="C569" s="18">
        <v>1.0</v>
      </c>
      <c r="D569" s="14" t="s">
        <v>2142</v>
      </c>
      <c r="E569" s="26">
        <v>0.143</v>
      </c>
      <c r="F569" s="27">
        <f t="shared" si="1"/>
        <v>0.10725</v>
      </c>
    </row>
    <row r="570">
      <c r="A570" s="14" t="s">
        <v>975</v>
      </c>
      <c r="B570" s="18">
        <v>3.0</v>
      </c>
      <c r="C570" s="18">
        <v>2.0</v>
      </c>
      <c r="D570" s="14" t="s">
        <v>2143</v>
      </c>
      <c r="E570" s="26">
        <v>0.667</v>
      </c>
      <c r="F570" s="27">
        <f t="shared" si="1"/>
        <v>0.667</v>
      </c>
    </row>
    <row r="571">
      <c r="A571" s="14" t="s">
        <v>976</v>
      </c>
      <c r="B571" s="18">
        <v>4.0</v>
      </c>
      <c r="C571" s="18">
        <v>3.0</v>
      </c>
      <c r="D571" s="14" t="s">
        <v>2142</v>
      </c>
      <c r="E571" s="26">
        <v>0.75</v>
      </c>
      <c r="F571" s="27">
        <f t="shared" si="1"/>
        <v>0.5625</v>
      </c>
    </row>
    <row r="572">
      <c r="A572" s="14" t="s">
        <v>978</v>
      </c>
      <c r="B572" s="18">
        <v>4.0</v>
      </c>
      <c r="C572" s="18">
        <v>4.0</v>
      </c>
      <c r="D572" s="14" t="s">
        <v>2143</v>
      </c>
      <c r="E572" s="26">
        <v>1.0</v>
      </c>
      <c r="F572" s="27">
        <f t="shared" si="1"/>
        <v>1</v>
      </c>
    </row>
    <row r="573">
      <c r="A573" s="14" t="s">
        <v>980</v>
      </c>
      <c r="B573" s="18">
        <v>31.0</v>
      </c>
      <c r="C573" s="18">
        <v>21.0</v>
      </c>
      <c r="D573" s="14" t="s">
        <v>2139</v>
      </c>
      <c r="E573" s="26">
        <v>0.677</v>
      </c>
      <c r="F573" s="27">
        <f t="shared" si="1"/>
        <v>0.3385</v>
      </c>
    </row>
    <row r="574">
      <c r="A574" s="14" t="s">
        <v>981</v>
      </c>
      <c r="B574" s="18">
        <v>9.0</v>
      </c>
      <c r="C574" s="18">
        <v>7.0</v>
      </c>
      <c r="D574" s="14" t="s">
        <v>2142</v>
      </c>
      <c r="E574" s="26">
        <v>0.778</v>
      </c>
      <c r="F574" s="27">
        <f t="shared" si="1"/>
        <v>0.5835</v>
      </c>
    </row>
    <row r="575">
      <c r="A575" s="14" t="s">
        <v>982</v>
      </c>
      <c r="B575" s="18">
        <v>31.0</v>
      </c>
      <c r="C575" s="18">
        <v>21.0</v>
      </c>
      <c r="D575" s="14" t="s">
        <v>2139</v>
      </c>
      <c r="E575" s="26">
        <v>0.677</v>
      </c>
      <c r="F575" s="27">
        <f t="shared" si="1"/>
        <v>0.3385</v>
      </c>
    </row>
    <row r="576">
      <c r="A576" s="14" t="s">
        <v>1012</v>
      </c>
      <c r="B576" s="18">
        <v>0.0</v>
      </c>
      <c r="C576" s="18">
        <v>0.0</v>
      </c>
      <c r="D576" s="14" t="s">
        <v>2140</v>
      </c>
      <c r="E576" s="24" t="s">
        <v>2141</v>
      </c>
      <c r="F576" s="27" t="str">
        <f t="shared" si="1"/>
        <v>Not Applicable</v>
      </c>
    </row>
    <row r="577">
      <c r="A577" s="14" t="s">
        <v>1014</v>
      </c>
      <c r="B577" s="18">
        <v>0.0</v>
      </c>
      <c r="C577" s="18">
        <v>0.0</v>
      </c>
      <c r="D577" s="14" t="s">
        <v>2140</v>
      </c>
      <c r="E577" s="24" t="s">
        <v>2141</v>
      </c>
      <c r="F577" s="27" t="str">
        <f t="shared" si="1"/>
        <v>Not Applicable</v>
      </c>
    </row>
    <row r="578">
      <c r="A578" s="14" t="s">
        <v>1500</v>
      </c>
      <c r="B578" s="18">
        <v>11.0</v>
      </c>
      <c r="C578" s="18">
        <v>10.0</v>
      </c>
      <c r="D578" s="14" t="s">
        <v>2142</v>
      </c>
      <c r="E578" s="26">
        <v>0.909</v>
      </c>
      <c r="F578" s="27">
        <f t="shared" si="1"/>
        <v>0.68175</v>
      </c>
    </row>
    <row r="579">
      <c r="A579" s="14" t="s">
        <v>1502</v>
      </c>
      <c r="B579" s="18">
        <v>11.0</v>
      </c>
      <c r="C579" s="18">
        <v>9.0</v>
      </c>
      <c r="D579" s="14" t="s">
        <v>2142</v>
      </c>
      <c r="E579" s="26">
        <v>0.818</v>
      </c>
      <c r="F579" s="27">
        <f t="shared" si="1"/>
        <v>0.6135</v>
      </c>
    </row>
    <row r="580">
      <c r="A580" s="14" t="s">
        <v>1504</v>
      </c>
      <c r="B580" s="18">
        <v>70.0</v>
      </c>
      <c r="C580" s="18">
        <v>58.0</v>
      </c>
      <c r="D580" s="14" t="s">
        <v>2139</v>
      </c>
      <c r="E580" s="26">
        <v>0.829</v>
      </c>
      <c r="F580" s="27">
        <f t="shared" si="1"/>
        <v>0.4145</v>
      </c>
    </row>
    <row r="581">
      <c r="A581" s="14" t="s">
        <v>1505</v>
      </c>
      <c r="B581" s="18">
        <v>8.0</v>
      </c>
      <c r="C581" s="18">
        <v>6.0</v>
      </c>
      <c r="D581" s="14" t="s">
        <v>2142</v>
      </c>
      <c r="E581" s="26">
        <v>0.75</v>
      </c>
      <c r="F581" s="27">
        <f t="shared" si="1"/>
        <v>0.5625</v>
      </c>
    </row>
    <row r="582">
      <c r="A582" s="14" t="s">
        <v>1506</v>
      </c>
      <c r="B582" s="18">
        <v>70.0</v>
      </c>
      <c r="C582" s="18">
        <v>58.0</v>
      </c>
      <c r="D582" s="14" t="s">
        <v>2139</v>
      </c>
      <c r="E582" s="26">
        <v>0.829</v>
      </c>
      <c r="F582" s="27">
        <f t="shared" si="1"/>
        <v>0.4145</v>
      </c>
    </row>
    <row r="583">
      <c r="A583" s="14" t="s">
        <v>1024</v>
      </c>
      <c r="B583" s="18">
        <v>0.0</v>
      </c>
      <c r="C583" s="18">
        <v>0.0</v>
      </c>
      <c r="D583" s="14" t="s">
        <v>2140</v>
      </c>
      <c r="E583" s="24" t="s">
        <v>2141</v>
      </c>
      <c r="F583" s="27" t="str">
        <f t="shared" si="1"/>
        <v>Not Applicable</v>
      </c>
    </row>
    <row r="584">
      <c r="A584" s="14" t="s">
        <v>1025</v>
      </c>
      <c r="B584" s="18">
        <v>0.0</v>
      </c>
      <c r="C584" s="18">
        <v>0.0</v>
      </c>
      <c r="D584" s="14" t="s">
        <v>2140</v>
      </c>
      <c r="E584" s="24" t="s">
        <v>2141</v>
      </c>
      <c r="F584" s="27" t="str">
        <f t="shared" si="1"/>
        <v>Not Applicable</v>
      </c>
    </row>
    <row r="585">
      <c r="A585" s="14" t="s">
        <v>1408</v>
      </c>
      <c r="B585" s="18">
        <v>24.0</v>
      </c>
      <c r="C585" s="18">
        <v>16.0</v>
      </c>
      <c r="D585" s="14" t="s">
        <v>2139</v>
      </c>
      <c r="E585" s="26">
        <v>0.667</v>
      </c>
      <c r="F585" s="27">
        <f t="shared" si="1"/>
        <v>0.3335</v>
      </c>
    </row>
    <row r="586">
      <c r="A586" s="14" t="s">
        <v>1409</v>
      </c>
      <c r="B586" s="18">
        <v>10.0</v>
      </c>
      <c r="C586" s="18">
        <v>7.0</v>
      </c>
      <c r="D586" s="14" t="s">
        <v>2142</v>
      </c>
      <c r="E586" s="26">
        <v>0.7</v>
      </c>
      <c r="F586" s="27">
        <f t="shared" si="1"/>
        <v>0.525</v>
      </c>
    </row>
    <row r="587">
      <c r="A587" s="14" t="s">
        <v>1410</v>
      </c>
      <c r="B587" s="18">
        <v>24.0</v>
      </c>
      <c r="C587" s="18">
        <v>16.0</v>
      </c>
      <c r="D587" s="14" t="s">
        <v>2139</v>
      </c>
      <c r="E587" s="26">
        <v>0.667</v>
      </c>
      <c r="F587" s="27">
        <f t="shared" si="1"/>
        <v>0.3335</v>
      </c>
    </row>
    <row r="588">
      <c r="A588" s="14" t="s">
        <v>1794</v>
      </c>
      <c r="B588" s="18">
        <v>8.0</v>
      </c>
      <c r="C588" s="18">
        <v>7.0</v>
      </c>
      <c r="D588" s="14" t="s">
        <v>2142</v>
      </c>
      <c r="E588" s="26">
        <v>0.875</v>
      </c>
      <c r="F588" s="27">
        <f t="shared" si="1"/>
        <v>0.65625</v>
      </c>
    </row>
    <row r="589">
      <c r="A589" s="14" t="s">
        <v>1796</v>
      </c>
      <c r="B589" s="18">
        <v>15.0</v>
      </c>
      <c r="C589" s="18">
        <v>15.0</v>
      </c>
      <c r="D589" s="14" t="s">
        <v>2142</v>
      </c>
      <c r="E589" s="26">
        <v>1.0</v>
      </c>
      <c r="F589" s="27">
        <f t="shared" si="1"/>
        <v>0.75</v>
      </c>
    </row>
    <row r="590">
      <c r="A590" s="14" t="s">
        <v>1798</v>
      </c>
      <c r="B590" s="18">
        <v>11.0</v>
      </c>
      <c r="C590" s="18">
        <v>0.0</v>
      </c>
      <c r="D590" s="14" t="s">
        <v>2142</v>
      </c>
      <c r="E590" s="26">
        <v>0.0</v>
      </c>
      <c r="F590" s="27">
        <f t="shared" si="1"/>
        <v>0</v>
      </c>
    </row>
    <row r="591">
      <c r="A591" s="14" t="s">
        <v>2086</v>
      </c>
      <c r="B591" s="18">
        <v>83.0</v>
      </c>
      <c r="C591" s="18">
        <v>58.0</v>
      </c>
      <c r="D591" s="14" t="s">
        <v>2139</v>
      </c>
      <c r="E591" s="26">
        <v>0.699</v>
      </c>
      <c r="F591" s="27">
        <f t="shared" si="1"/>
        <v>0.3495</v>
      </c>
    </row>
    <row r="592">
      <c r="A592" s="14" t="s">
        <v>602</v>
      </c>
      <c r="B592" s="18">
        <v>15.0</v>
      </c>
      <c r="C592" s="18">
        <v>11.0</v>
      </c>
      <c r="D592" s="14" t="s">
        <v>2142</v>
      </c>
      <c r="E592" s="26">
        <v>0.733</v>
      </c>
      <c r="F592" s="27">
        <f t="shared" si="1"/>
        <v>0.54975</v>
      </c>
    </row>
    <row r="593">
      <c r="A593" s="14" t="s">
        <v>606</v>
      </c>
      <c r="B593" s="18">
        <v>5.0</v>
      </c>
      <c r="C593" s="18">
        <v>3.0</v>
      </c>
      <c r="D593" s="14" t="s">
        <v>2142</v>
      </c>
      <c r="E593" s="26">
        <v>0.6</v>
      </c>
      <c r="F593" s="27">
        <f t="shared" si="1"/>
        <v>0.45</v>
      </c>
    </row>
    <row r="594">
      <c r="A594" s="14" t="s">
        <v>607</v>
      </c>
      <c r="B594" s="18">
        <v>45.0</v>
      </c>
      <c r="C594" s="18">
        <v>36.0</v>
      </c>
      <c r="D594" s="14" t="s">
        <v>2142</v>
      </c>
      <c r="E594" s="26">
        <v>0.8</v>
      </c>
      <c r="F594" s="27">
        <f t="shared" si="1"/>
        <v>0.6</v>
      </c>
    </row>
    <row r="595">
      <c r="A595" s="14" t="s">
        <v>2087</v>
      </c>
      <c r="B595" s="18">
        <v>3.0</v>
      </c>
      <c r="C595" s="18">
        <v>2.0</v>
      </c>
      <c r="D595" s="14" t="s">
        <v>2142</v>
      </c>
      <c r="E595" s="26">
        <v>0.667</v>
      </c>
      <c r="F595" s="27">
        <f t="shared" si="1"/>
        <v>0.50025</v>
      </c>
    </row>
    <row r="596">
      <c r="A596" s="14" t="s">
        <v>608</v>
      </c>
      <c r="B596" s="18">
        <v>8.0</v>
      </c>
      <c r="C596" s="18">
        <v>0.0</v>
      </c>
      <c r="D596" s="14" t="s">
        <v>2142</v>
      </c>
      <c r="E596" s="26">
        <v>0.0</v>
      </c>
      <c r="F596" s="27">
        <f t="shared" si="1"/>
        <v>0</v>
      </c>
    </row>
    <row r="597">
      <c r="A597" s="14" t="s">
        <v>1087</v>
      </c>
      <c r="B597" s="18">
        <v>0.0</v>
      </c>
      <c r="C597" s="18">
        <v>0.0</v>
      </c>
      <c r="D597" s="14" t="s">
        <v>2140</v>
      </c>
      <c r="E597" s="24" t="s">
        <v>2141</v>
      </c>
      <c r="F597" s="27" t="str">
        <f t="shared" si="1"/>
        <v>Not Applicable</v>
      </c>
    </row>
    <row r="598">
      <c r="A598" s="14" t="s">
        <v>1273</v>
      </c>
      <c r="B598" s="18">
        <v>58.0</v>
      </c>
      <c r="C598" s="18">
        <v>47.0</v>
      </c>
      <c r="D598" s="14" t="s">
        <v>2139</v>
      </c>
      <c r="E598" s="26">
        <v>0.81</v>
      </c>
      <c r="F598" s="27">
        <f t="shared" si="1"/>
        <v>0.405</v>
      </c>
    </row>
    <row r="599">
      <c r="A599" s="14" t="s">
        <v>1276</v>
      </c>
      <c r="B599" s="18">
        <v>3.0</v>
      </c>
      <c r="C599" s="18">
        <v>2.0</v>
      </c>
      <c r="D599" s="14" t="s">
        <v>2142</v>
      </c>
      <c r="E599" s="26">
        <v>0.667</v>
      </c>
      <c r="F599" s="27">
        <f t="shared" si="1"/>
        <v>0.50025</v>
      </c>
    </row>
    <row r="600">
      <c r="A600" s="14" t="s">
        <v>1277</v>
      </c>
      <c r="B600" s="18">
        <v>4.0</v>
      </c>
      <c r="C600" s="18">
        <v>4.0</v>
      </c>
      <c r="D600" s="14" t="s">
        <v>2143</v>
      </c>
      <c r="E600" s="26">
        <v>1.0</v>
      </c>
      <c r="F600" s="27">
        <f t="shared" si="1"/>
        <v>1</v>
      </c>
    </row>
    <row r="601">
      <c r="A601" s="14" t="s">
        <v>1278</v>
      </c>
      <c r="B601" s="18">
        <v>3.0</v>
      </c>
      <c r="C601" s="18">
        <v>3.0</v>
      </c>
      <c r="D601" s="14" t="s">
        <v>2142</v>
      </c>
      <c r="E601" s="26">
        <v>1.0</v>
      </c>
      <c r="F601" s="27">
        <f t="shared" si="1"/>
        <v>0.75</v>
      </c>
    </row>
    <row r="602">
      <c r="A602" s="14" t="s">
        <v>1279</v>
      </c>
      <c r="B602" s="18">
        <v>58.0</v>
      </c>
      <c r="C602" s="18">
        <v>47.0</v>
      </c>
      <c r="D602" s="14" t="s">
        <v>2139</v>
      </c>
      <c r="E602" s="26">
        <v>0.81</v>
      </c>
      <c r="F602" s="27">
        <f t="shared" si="1"/>
        <v>0.405</v>
      </c>
    </row>
    <row r="603">
      <c r="A603" s="14" t="s">
        <v>1842</v>
      </c>
      <c r="B603" s="18">
        <v>3.0</v>
      </c>
      <c r="C603" s="18">
        <v>2.0</v>
      </c>
      <c r="D603" s="14" t="s">
        <v>2143</v>
      </c>
      <c r="E603" s="26">
        <v>0.667</v>
      </c>
      <c r="F603" s="27">
        <f t="shared" si="1"/>
        <v>0.667</v>
      </c>
    </row>
    <row r="604">
      <c r="A604" s="14" t="s">
        <v>1844</v>
      </c>
      <c r="B604" s="18">
        <v>21.0</v>
      </c>
      <c r="C604" s="18">
        <v>16.0</v>
      </c>
      <c r="D604" s="14" t="s">
        <v>2142</v>
      </c>
      <c r="E604" s="26">
        <v>0.762</v>
      </c>
      <c r="F604" s="27">
        <f t="shared" si="1"/>
        <v>0.5715</v>
      </c>
    </row>
    <row r="605">
      <c r="A605" s="14" t="s">
        <v>1845</v>
      </c>
      <c r="B605" s="18">
        <v>14.0</v>
      </c>
      <c r="C605" s="18">
        <v>9.0</v>
      </c>
      <c r="D605" s="14" t="s">
        <v>2142</v>
      </c>
      <c r="E605" s="26">
        <v>0.643</v>
      </c>
      <c r="F605" s="27">
        <f t="shared" si="1"/>
        <v>0.48225</v>
      </c>
    </row>
    <row r="606">
      <c r="A606" s="14" t="s">
        <v>1846</v>
      </c>
      <c r="B606" s="18">
        <v>25.0</v>
      </c>
      <c r="C606" s="18">
        <v>21.0</v>
      </c>
      <c r="D606" s="14" t="s">
        <v>2142</v>
      </c>
      <c r="E606" s="26">
        <v>0.84</v>
      </c>
      <c r="F606" s="27">
        <f t="shared" si="1"/>
        <v>0.63</v>
      </c>
    </row>
    <row r="607">
      <c r="A607" s="14" t="s">
        <v>1847</v>
      </c>
      <c r="B607" s="18">
        <v>10.0</v>
      </c>
      <c r="C607" s="18">
        <v>4.0</v>
      </c>
      <c r="D607" s="14" t="s">
        <v>2142</v>
      </c>
      <c r="E607" s="26">
        <v>0.4</v>
      </c>
      <c r="F607" s="27">
        <f t="shared" si="1"/>
        <v>0.3</v>
      </c>
    </row>
    <row r="608">
      <c r="A608" s="14" t="s">
        <v>1848</v>
      </c>
      <c r="B608" s="18">
        <v>5.0</v>
      </c>
      <c r="C608" s="18">
        <v>0.0</v>
      </c>
      <c r="D608" s="14" t="s">
        <v>2142</v>
      </c>
      <c r="E608" s="26">
        <v>0.0</v>
      </c>
      <c r="F608" s="27">
        <f t="shared" si="1"/>
        <v>0</v>
      </c>
    </row>
    <row r="609">
      <c r="A609" s="14" t="s">
        <v>2088</v>
      </c>
      <c r="B609" s="18">
        <v>17.0</v>
      </c>
      <c r="C609" s="18">
        <v>14.0</v>
      </c>
      <c r="D609" s="14" t="s">
        <v>2139</v>
      </c>
      <c r="E609" s="26">
        <v>0.824</v>
      </c>
      <c r="F609" s="27">
        <f t="shared" si="1"/>
        <v>0.412</v>
      </c>
    </row>
    <row r="610">
      <c r="A610" s="14" t="s">
        <v>2089</v>
      </c>
      <c r="B610" s="18">
        <v>17.0</v>
      </c>
      <c r="C610" s="18">
        <v>14.0</v>
      </c>
      <c r="D610" s="14" t="s">
        <v>2139</v>
      </c>
      <c r="E610" s="26">
        <v>0.824</v>
      </c>
      <c r="F610" s="27">
        <f t="shared" si="1"/>
        <v>0.412</v>
      </c>
    </row>
    <row r="611">
      <c r="A611" s="14" t="s">
        <v>1755</v>
      </c>
      <c r="B611" s="18">
        <v>17.0</v>
      </c>
      <c r="C611" s="18">
        <v>14.0</v>
      </c>
      <c r="D611" s="14" t="s">
        <v>2139</v>
      </c>
      <c r="E611" s="26">
        <v>0.824</v>
      </c>
      <c r="F611" s="27">
        <f t="shared" si="1"/>
        <v>0.412</v>
      </c>
    </row>
    <row r="612">
      <c r="A612" s="14" t="s">
        <v>1759</v>
      </c>
      <c r="B612" s="18">
        <v>15.0</v>
      </c>
      <c r="C612" s="18">
        <v>14.0</v>
      </c>
      <c r="D612" s="14" t="s">
        <v>2143</v>
      </c>
      <c r="E612" s="26">
        <v>0.933</v>
      </c>
      <c r="F612" s="27">
        <f t="shared" si="1"/>
        <v>0.933</v>
      </c>
    </row>
    <row r="613">
      <c r="A613" s="14" t="s">
        <v>1761</v>
      </c>
      <c r="B613" s="18">
        <v>17.0</v>
      </c>
      <c r="C613" s="18">
        <v>14.0</v>
      </c>
      <c r="D613" s="14" t="s">
        <v>2139</v>
      </c>
      <c r="E613" s="26">
        <v>0.824</v>
      </c>
      <c r="F613" s="27">
        <f t="shared" si="1"/>
        <v>0.412</v>
      </c>
    </row>
    <row r="614">
      <c r="A614" s="14" t="s">
        <v>283</v>
      </c>
      <c r="B614" s="18">
        <v>0.0</v>
      </c>
      <c r="C614" s="18">
        <v>0.0</v>
      </c>
      <c r="D614" s="14" t="s">
        <v>2140</v>
      </c>
      <c r="E614" s="24" t="s">
        <v>2141</v>
      </c>
      <c r="F614" s="27" t="str">
        <f t="shared" si="1"/>
        <v>Not Applicable</v>
      </c>
    </row>
    <row r="615">
      <c r="A615" s="14" t="s">
        <v>285</v>
      </c>
      <c r="B615" s="18">
        <v>0.0</v>
      </c>
      <c r="C615" s="18">
        <v>0.0</v>
      </c>
      <c r="D615" s="14" t="s">
        <v>2140</v>
      </c>
      <c r="E615" s="24" t="s">
        <v>2141</v>
      </c>
      <c r="F615" s="27" t="str">
        <f t="shared" si="1"/>
        <v>Not Applicable</v>
      </c>
    </row>
    <row r="616">
      <c r="A616" s="14" t="s">
        <v>1220</v>
      </c>
      <c r="B616" s="18">
        <v>206.0</v>
      </c>
      <c r="C616" s="18">
        <v>152.0</v>
      </c>
      <c r="D616" s="14" t="s">
        <v>2139</v>
      </c>
      <c r="E616" s="26">
        <v>0.738</v>
      </c>
      <c r="F616" s="27">
        <f t="shared" si="1"/>
        <v>0.369</v>
      </c>
    </row>
    <row r="617">
      <c r="A617" s="14" t="s">
        <v>1222</v>
      </c>
      <c r="B617" s="18">
        <v>11.0</v>
      </c>
      <c r="C617" s="18">
        <v>8.0</v>
      </c>
      <c r="D617" s="14" t="s">
        <v>2142</v>
      </c>
      <c r="E617" s="26">
        <v>0.727</v>
      </c>
      <c r="F617" s="27">
        <f t="shared" si="1"/>
        <v>0.54525</v>
      </c>
    </row>
    <row r="618">
      <c r="A618" s="14" t="s">
        <v>1223</v>
      </c>
      <c r="B618" s="18">
        <v>9.0</v>
      </c>
      <c r="C618" s="18">
        <v>6.0</v>
      </c>
      <c r="D618" s="14" t="s">
        <v>2142</v>
      </c>
      <c r="E618" s="26">
        <v>0.667</v>
      </c>
      <c r="F618" s="27">
        <f t="shared" si="1"/>
        <v>0.50025</v>
      </c>
    </row>
    <row r="619">
      <c r="A619" s="14" t="s">
        <v>1224</v>
      </c>
      <c r="B619" s="18">
        <v>16.0</v>
      </c>
      <c r="C619" s="18">
        <v>12.0</v>
      </c>
      <c r="D619" s="14" t="s">
        <v>2142</v>
      </c>
      <c r="E619" s="26">
        <v>0.75</v>
      </c>
      <c r="F619" s="27">
        <f t="shared" si="1"/>
        <v>0.5625</v>
      </c>
    </row>
    <row r="620">
      <c r="A620" s="14" t="s">
        <v>1225</v>
      </c>
      <c r="B620" s="18">
        <v>7.0</v>
      </c>
      <c r="C620" s="18">
        <v>6.0</v>
      </c>
      <c r="D620" s="14" t="s">
        <v>2143</v>
      </c>
      <c r="E620" s="26">
        <v>0.857</v>
      </c>
      <c r="F620" s="27">
        <f t="shared" si="1"/>
        <v>0.857</v>
      </c>
    </row>
    <row r="621">
      <c r="A621" s="14" t="s">
        <v>1226</v>
      </c>
      <c r="B621" s="18">
        <v>3.0</v>
      </c>
      <c r="C621" s="18">
        <v>3.0</v>
      </c>
      <c r="D621" s="14" t="s">
        <v>2142</v>
      </c>
      <c r="E621" s="26">
        <v>1.0</v>
      </c>
      <c r="F621" s="27">
        <f t="shared" si="1"/>
        <v>0.75</v>
      </c>
    </row>
    <row r="622">
      <c r="A622" s="14" t="s">
        <v>1227</v>
      </c>
      <c r="B622" s="18">
        <v>26.0</v>
      </c>
      <c r="C622" s="18">
        <v>0.0</v>
      </c>
      <c r="D622" s="14" t="s">
        <v>2142</v>
      </c>
      <c r="E622" s="26">
        <v>0.0</v>
      </c>
      <c r="F622" s="27">
        <f t="shared" si="1"/>
        <v>0</v>
      </c>
    </row>
    <row r="623">
      <c r="A623" s="14" t="s">
        <v>2090</v>
      </c>
      <c r="B623" s="18">
        <v>3.0</v>
      </c>
      <c r="C623" s="18">
        <v>0.0</v>
      </c>
      <c r="D623" s="14" t="s">
        <v>2139</v>
      </c>
      <c r="E623" s="26">
        <v>0.0</v>
      </c>
      <c r="F623" s="27">
        <f t="shared" si="1"/>
        <v>0</v>
      </c>
    </row>
    <row r="624">
      <c r="A624" s="14" t="s">
        <v>2092</v>
      </c>
      <c r="B624" s="18">
        <v>12.0</v>
      </c>
      <c r="C624" s="18">
        <v>11.0</v>
      </c>
      <c r="D624" s="14" t="s">
        <v>2139</v>
      </c>
      <c r="E624" s="26">
        <v>0.917</v>
      </c>
      <c r="F624" s="27">
        <f t="shared" si="1"/>
        <v>0.4585</v>
      </c>
    </row>
    <row r="625">
      <c r="A625" s="14" t="s">
        <v>263</v>
      </c>
      <c r="B625" s="18">
        <v>12.0</v>
      </c>
      <c r="C625" s="18">
        <v>11.0</v>
      </c>
      <c r="D625" s="14" t="s">
        <v>2139</v>
      </c>
      <c r="E625" s="26">
        <v>0.917</v>
      </c>
      <c r="F625" s="27">
        <f t="shared" si="1"/>
        <v>0.4585</v>
      </c>
    </row>
    <row r="626">
      <c r="A626" s="14" t="s">
        <v>266</v>
      </c>
      <c r="B626" s="18">
        <v>12.0</v>
      </c>
      <c r="C626" s="18">
        <v>11.0</v>
      </c>
      <c r="D626" s="14" t="s">
        <v>2139</v>
      </c>
      <c r="E626" s="26">
        <v>0.917</v>
      </c>
      <c r="F626" s="27">
        <f t="shared" si="1"/>
        <v>0.4585</v>
      </c>
    </row>
    <row r="627">
      <c r="A627" s="14" t="s">
        <v>267</v>
      </c>
      <c r="B627" s="18">
        <v>11.0</v>
      </c>
      <c r="C627" s="18">
        <v>10.0</v>
      </c>
      <c r="D627" s="14" t="s">
        <v>2142</v>
      </c>
      <c r="E627" s="26">
        <v>0.909</v>
      </c>
      <c r="F627" s="27">
        <f t="shared" si="1"/>
        <v>0.68175</v>
      </c>
    </row>
    <row r="628">
      <c r="A628" s="14" t="s">
        <v>268</v>
      </c>
      <c r="B628" s="18">
        <v>12.0</v>
      </c>
      <c r="C628" s="18">
        <v>11.0</v>
      </c>
      <c r="D628" s="14" t="s">
        <v>2139</v>
      </c>
      <c r="E628" s="26">
        <v>0.917</v>
      </c>
      <c r="F628" s="27">
        <f t="shared" si="1"/>
        <v>0.4585</v>
      </c>
    </row>
    <row r="629">
      <c r="A629" s="14" t="s">
        <v>1544</v>
      </c>
      <c r="B629" s="18">
        <v>3.0</v>
      </c>
      <c r="C629" s="18">
        <v>0.0</v>
      </c>
      <c r="D629" s="14" t="s">
        <v>2139</v>
      </c>
      <c r="E629" s="26">
        <v>0.0</v>
      </c>
      <c r="F629" s="27">
        <f t="shared" si="1"/>
        <v>0</v>
      </c>
    </row>
    <row r="630">
      <c r="A630" s="14" t="s">
        <v>1548</v>
      </c>
      <c r="B630" s="18">
        <v>3.0</v>
      </c>
      <c r="C630" s="18">
        <v>0.0</v>
      </c>
      <c r="D630" s="14" t="s">
        <v>2139</v>
      </c>
      <c r="E630" s="26">
        <v>0.0</v>
      </c>
      <c r="F630" s="27">
        <f t="shared" si="1"/>
        <v>0</v>
      </c>
    </row>
    <row r="631">
      <c r="A631" s="14" t="s">
        <v>2093</v>
      </c>
      <c r="B631" s="18">
        <v>23.0</v>
      </c>
      <c r="C631" s="18">
        <v>15.0</v>
      </c>
      <c r="D631" s="14" t="s">
        <v>2142</v>
      </c>
      <c r="E631" s="26">
        <v>0.652</v>
      </c>
      <c r="F631" s="27">
        <f t="shared" si="1"/>
        <v>0.489</v>
      </c>
    </row>
    <row r="632">
      <c r="A632" s="14" t="s">
        <v>1132</v>
      </c>
      <c r="B632" s="18">
        <v>27.0</v>
      </c>
      <c r="C632" s="18">
        <v>21.0</v>
      </c>
      <c r="D632" s="14" t="s">
        <v>2142</v>
      </c>
      <c r="E632" s="26">
        <v>0.778</v>
      </c>
      <c r="F632" s="27">
        <f t="shared" si="1"/>
        <v>0.5835</v>
      </c>
    </row>
    <row r="633">
      <c r="A633" s="14" t="s">
        <v>1134</v>
      </c>
      <c r="B633" s="18">
        <v>11.0</v>
      </c>
      <c r="C633" s="18">
        <v>0.0</v>
      </c>
      <c r="D633" s="14" t="s">
        <v>2142</v>
      </c>
      <c r="E633" s="26">
        <v>0.0</v>
      </c>
      <c r="F633" s="27">
        <f t="shared" si="1"/>
        <v>0</v>
      </c>
    </row>
    <row r="634">
      <c r="A634" s="14" t="s">
        <v>1228</v>
      </c>
      <c r="B634" s="18">
        <v>11.0</v>
      </c>
      <c r="C634" s="18">
        <v>8.0</v>
      </c>
      <c r="D634" s="14" t="s">
        <v>2142</v>
      </c>
      <c r="E634" s="26">
        <v>0.727</v>
      </c>
      <c r="F634" s="27">
        <f t="shared" si="1"/>
        <v>0.54525</v>
      </c>
    </row>
    <row r="635">
      <c r="A635" s="14" t="s">
        <v>1230</v>
      </c>
      <c r="B635" s="18">
        <v>9.0</v>
      </c>
      <c r="C635" s="18">
        <v>6.0</v>
      </c>
      <c r="D635" s="14" t="s">
        <v>2142</v>
      </c>
      <c r="E635" s="26">
        <v>0.667</v>
      </c>
      <c r="F635" s="27">
        <f t="shared" si="1"/>
        <v>0.50025</v>
      </c>
    </row>
    <row r="636">
      <c r="A636" s="14" t="s">
        <v>1231</v>
      </c>
      <c r="B636" s="18">
        <v>16.0</v>
      </c>
      <c r="C636" s="18">
        <v>12.0</v>
      </c>
      <c r="D636" s="14" t="s">
        <v>2142</v>
      </c>
      <c r="E636" s="26">
        <v>0.75</v>
      </c>
      <c r="F636" s="27">
        <f t="shared" si="1"/>
        <v>0.5625</v>
      </c>
    </row>
    <row r="637">
      <c r="A637" s="14" t="s">
        <v>1232</v>
      </c>
      <c r="B637" s="18">
        <v>140.0</v>
      </c>
      <c r="C637" s="18">
        <v>122.0</v>
      </c>
      <c r="D637" s="14" t="s">
        <v>2142</v>
      </c>
      <c r="E637" s="26">
        <v>0.871</v>
      </c>
      <c r="F637" s="27">
        <f t="shared" si="1"/>
        <v>0.65325</v>
      </c>
    </row>
    <row r="638">
      <c r="A638" s="14" t="s">
        <v>1233</v>
      </c>
      <c r="B638" s="18">
        <v>3.0</v>
      </c>
      <c r="C638" s="18">
        <v>3.0</v>
      </c>
      <c r="D638" s="14" t="s">
        <v>2142</v>
      </c>
      <c r="E638" s="26">
        <v>1.0</v>
      </c>
      <c r="F638" s="27">
        <f t="shared" si="1"/>
        <v>0.75</v>
      </c>
    </row>
    <row r="639">
      <c r="A639" s="14" t="s">
        <v>1234</v>
      </c>
      <c r="B639" s="18">
        <v>26.0</v>
      </c>
      <c r="C639" s="18">
        <v>0.0</v>
      </c>
      <c r="D639" s="14" t="s">
        <v>2142</v>
      </c>
      <c r="E639" s="26">
        <v>0.0</v>
      </c>
      <c r="F639" s="27">
        <f t="shared" si="1"/>
        <v>0</v>
      </c>
    </row>
    <row r="640">
      <c r="A640" s="14" t="s">
        <v>2094</v>
      </c>
      <c r="B640" s="18">
        <v>3.0</v>
      </c>
      <c r="C640" s="18">
        <v>0.0</v>
      </c>
      <c r="D640" s="14" t="s">
        <v>2139</v>
      </c>
      <c r="E640" s="26">
        <v>0.0</v>
      </c>
      <c r="F640" s="27">
        <f t="shared" si="1"/>
        <v>0</v>
      </c>
    </row>
    <row r="641">
      <c r="A641" s="14" t="s">
        <v>2096</v>
      </c>
      <c r="B641" s="18">
        <v>3.0</v>
      </c>
      <c r="C641" s="18">
        <v>0.0</v>
      </c>
      <c r="D641" s="14" t="s">
        <v>2139</v>
      </c>
      <c r="E641" s="26">
        <v>0.0</v>
      </c>
      <c r="F641" s="27">
        <f t="shared" si="1"/>
        <v>0</v>
      </c>
    </row>
    <row r="642">
      <c r="A642" s="14" t="s">
        <v>1029</v>
      </c>
      <c r="B642" s="18">
        <v>4.0</v>
      </c>
      <c r="C642" s="18">
        <v>0.0</v>
      </c>
      <c r="D642" s="14" t="s">
        <v>2139</v>
      </c>
      <c r="E642" s="26">
        <v>0.0</v>
      </c>
      <c r="F642" s="27">
        <f t="shared" si="1"/>
        <v>0</v>
      </c>
    </row>
    <row r="643">
      <c r="A643" s="14" t="s">
        <v>1453</v>
      </c>
      <c r="B643" s="18">
        <v>3.0</v>
      </c>
      <c r="C643" s="18">
        <v>0.0</v>
      </c>
      <c r="D643" s="14" t="s">
        <v>2143</v>
      </c>
      <c r="E643" s="26">
        <v>0.0</v>
      </c>
      <c r="F643" s="27">
        <f t="shared" si="1"/>
        <v>0</v>
      </c>
    </row>
    <row r="644">
      <c r="A644" s="14" t="s">
        <v>2097</v>
      </c>
      <c r="B644" s="18">
        <v>9.0</v>
      </c>
      <c r="C644" s="18">
        <v>7.0</v>
      </c>
      <c r="D644" s="14" t="s">
        <v>2142</v>
      </c>
      <c r="E644" s="26">
        <v>0.778</v>
      </c>
      <c r="F644" s="27">
        <f t="shared" si="1"/>
        <v>0.5835</v>
      </c>
    </row>
    <row r="645">
      <c r="A645" s="14" t="s">
        <v>1718</v>
      </c>
      <c r="B645" s="18">
        <v>12.0</v>
      </c>
      <c r="C645" s="18">
        <v>7.0</v>
      </c>
      <c r="D645" s="14" t="s">
        <v>2142</v>
      </c>
      <c r="E645" s="26">
        <v>0.583</v>
      </c>
      <c r="F645" s="27">
        <f t="shared" si="1"/>
        <v>0.43725</v>
      </c>
    </row>
    <row r="646">
      <c r="A646" s="14" t="s">
        <v>2098</v>
      </c>
      <c r="B646" s="18">
        <v>7.0</v>
      </c>
      <c r="C646" s="18">
        <v>6.0</v>
      </c>
      <c r="D646" s="14" t="s">
        <v>2142</v>
      </c>
      <c r="E646" s="26">
        <v>0.857</v>
      </c>
      <c r="F646" s="27">
        <f t="shared" si="1"/>
        <v>0.64275</v>
      </c>
    </row>
    <row r="647">
      <c r="A647" s="14" t="s">
        <v>2099</v>
      </c>
      <c r="B647" s="18">
        <v>38.0</v>
      </c>
      <c r="C647" s="18">
        <v>26.0</v>
      </c>
      <c r="D647" s="14" t="s">
        <v>2139</v>
      </c>
      <c r="E647" s="26">
        <v>0.684</v>
      </c>
      <c r="F647" s="27">
        <f t="shared" si="1"/>
        <v>0.342</v>
      </c>
    </row>
    <row r="648">
      <c r="A648" s="14" t="s">
        <v>1720</v>
      </c>
      <c r="B648" s="18">
        <v>7.0</v>
      </c>
      <c r="C648" s="18">
        <v>4.0</v>
      </c>
      <c r="D648" s="14" t="s">
        <v>2142</v>
      </c>
      <c r="E648" s="26">
        <v>0.571</v>
      </c>
      <c r="F648" s="27">
        <f t="shared" si="1"/>
        <v>0.42825</v>
      </c>
    </row>
    <row r="649">
      <c r="A649" s="14" t="s">
        <v>1849</v>
      </c>
      <c r="B649" s="18">
        <v>12.0</v>
      </c>
      <c r="C649" s="18">
        <v>7.0</v>
      </c>
      <c r="D649" s="14" t="s">
        <v>2142</v>
      </c>
      <c r="E649" s="26">
        <v>0.583</v>
      </c>
      <c r="F649" s="27">
        <f t="shared" si="1"/>
        <v>0.43725</v>
      </c>
    </row>
    <row r="650">
      <c r="A650" s="14" t="s">
        <v>1714</v>
      </c>
      <c r="B650" s="18">
        <v>3.0</v>
      </c>
      <c r="C650" s="18">
        <v>2.0</v>
      </c>
      <c r="D650" s="14" t="s">
        <v>2143</v>
      </c>
      <c r="E650" s="26">
        <v>0.667</v>
      </c>
      <c r="F650" s="27">
        <f t="shared" si="1"/>
        <v>0.667</v>
      </c>
    </row>
    <row r="651">
      <c r="A651" s="14" t="s">
        <v>1714</v>
      </c>
      <c r="B651" s="18">
        <v>3.0</v>
      </c>
      <c r="C651" s="18">
        <v>2.0</v>
      </c>
      <c r="D651" s="14" t="s">
        <v>2143</v>
      </c>
      <c r="E651" s="26">
        <v>0.667</v>
      </c>
      <c r="F651" s="27">
        <f t="shared" si="1"/>
        <v>0.667</v>
      </c>
    </row>
    <row r="652">
      <c r="A652" s="14" t="s">
        <v>1850</v>
      </c>
      <c r="B652" s="18">
        <v>6.0</v>
      </c>
      <c r="C652" s="18">
        <v>5.0</v>
      </c>
      <c r="D652" s="14" t="s">
        <v>2143</v>
      </c>
      <c r="E652" s="26">
        <v>0.833</v>
      </c>
      <c r="F652" s="27">
        <f t="shared" si="1"/>
        <v>0.833</v>
      </c>
    </row>
    <row r="653">
      <c r="A653" s="14" t="s">
        <v>1851</v>
      </c>
      <c r="B653" s="18">
        <v>13.0</v>
      </c>
      <c r="C653" s="18">
        <v>12.0</v>
      </c>
      <c r="D653" s="14" t="s">
        <v>2142</v>
      </c>
      <c r="E653" s="26">
        <v>0.923</v>
      </c>
      <c r="F653" s="27">
        <f t="shared" si="1"/>
        <v>0.69225</v>
      </c>
    </row>
    <row r="654">
      <c r="A654" s="14" t="s">
        <v>1852</v>
      </c>
      <c r="B654" s="18">
        <v>25.0</v>
      </c>
      <c r="C654" s="18">
        <v>21.0</v>
      </c>
      <c r="D654" s="14" t="s">
        <v>2142</v>
      </c>
      <c r="E654" s="26">
        <v>0.84</v>
      </c>
      <c r="F654" s="27">
        <f t="shared" si="1"/>
        <v>0.63</v>
      </c>
    </row>
    <row r="655">
      <c r="A655" s="14" t="s">
        <v>1716</v>
      </c>
      <c r="B655" s="18">
        <v>7.0</v>
      </c>
      <c r="C655" s="18">
        <v>4.0</v>
      </c>
      <c r="D655" s="14" t="s">
        <v>2142</v>
      </c>
      <c r="E655" s="26">
        <v>0.571</v>
      </c>
      <c r="F655" s="27">
        <f t="shared" si="1"/>
        <v>0.42825</v>
      </c>
    </row>
    <row r="656">
      <c r="A656" s="14" t="s">
        <v>1716</v>
      </c>
      <c r="B656" s="18">
        <v>10.0</v>
      </c>
      <c r="C656" s="18">
        <v>4.0</v>
      </c>
      <c r="D656" s="14" t="s">
        <v>2142</v>
      </c>
      <c r="E656" s="26">
        <v>0.4</v>
      </c>
      <c r="F656" s="27">
        <f t="shared" si="1"/>
        <v>0.3</v>
      </c>
    </row>
    <row r="657">
      <c r="A657" s="14" t="s">
        <v>1717</v>
      </c>
      <c r="B657" s="18">
        <v>5.0</v>
      </c>
      <c r="C657" s="18">
        <v>0.0</v>
      </c>
      <c r="D657" s="14" t="s">
        <v>2142</v>
      </c>
      <c r="E657" s="26">
        <v>0.0</v>
      </c>
      <c r="F657" s="27">
        <f t="shared" si="1"/>
        <v>0</v>
      </c>
    </row>
    <row r="658">
      <c r="A658" s="14" t="s">
        <v>1717</v>
      </c>
      <c r="B658" s="18">
        <v>38.0</v>
      </c>
      <c r="C658" s="18">
        <v>26.0</v>
      </c>
      <c r="D658" s="14" t="s">
        <v>2139</v>
      </c>
      <c r="E658" s="26">
        <v>0.684</v>
      </c>
      <c r="F658" s="27">
        <f t="shared" si="1"/>
        <v>0.342</v>
      </c>
    </row>
    <row r="659">
      <c r="A659" s="14" t="s">
        <v>609</v>
      </c>
      <c r="B659" s="18">
        <v>8.0</v>
      </c>
      <c r="C659" s="18">
        <v>0.0</v>
      </c>
      <c r="D659" s="14" t="s">
        <v>2142</v>
      </c>
      <c r="E659" s="26">
        <v>0.0</v>
      </c>
      <c r="F659" s="27">
        <f t="shared" si="1"/>
        <v>0</v>
      </c>
    </row>
    <row r="660">
      <c r="A660" s="14" t="s">
        <v>983</v>
      </c>
      <c r="B660" s="18">
        <v>7.0</v>
      </c>
      <c r="C660" s="18">
        <v>1.0</v>
      </c>
      <c r="D660" s="14" t="s">
        <v>2142</v>
      </c>
      <c r="E660" s="26">
        <v>0.143</v>
      </c>
      <c r="F660" s="27">
        <f t="shared" si="1"/>
        <v>0.10725</v>
      </c>
    </row>
    <row r="661">
      <c r="A661" s="14" t="s">
        <v>985</v>
      </c>
      <c r="B661" s="18">
        <v>9.0</v>
      </c>
      <c r="C661" s="18">
        <v>7.0</v>
      </c>
      <c r="D661" s="14" t="s">
        <v>2142</v>
      </c>
      <c r="E661" s="26">
        <v>0.778</v>
      </c>
      <c r="F661" s="27">
        <f t="shared" si="1"/>
        <v>0.5835</v>
      </c>
    </row>
    <row r="662">
      <c r="A662" s="14" t="s">
        <v>986</v>
      </c>
      <c r="B662" s="18">
        <v>31.0</v>
      </c>
      <c r="C662" s="18">
        <v>21.0</v>
      </c>
      <c r="D662" s="14" t="s">
        <v>2139</v>
      </c>
      <c r="E662" s="26">
        <v>0.677</v>
      </c>
      <c r="F662" s="27">
        <f t="shared" si="1"/>
        <v>0.3385</v>
      </c>
    </row>
    <row r="663">
      <c r="A663" s="14" t="s">
        <v>1135</v>
      </c>
      <c r="B663" s="18">
        <v>4.0</v>
      </c>
      <c r="C663" s="18">
        <v>4.0</v>
      </c>
      <c r="D663" s="14" t="s">
        <v>2142</v>
      </c>
      <c r="E663" s="26">
        <v>1.0</v>
      </c>
      <c r="F663" s="27">
        <f t="shared" si="1"/>
        <v>0.75</v>
      </c>
    </row>
    <row r="664">
      <c r="A664" s="14" t="s">
        <v>1137</v>
      </c>
      <c r="B664" s="18">
        <v>9.0</v>
      </c>
      <c r="C664" s="18">
        <v>9.0</v>
      </c>
      <c r="D664" s="14" t="s">
        <v>2142</v>
      </c>
      <c r="E664" s="26">
        <v>1.0</v>
      </c>
      <c r="F664" s="27">
        <f t="shared" si="1"/>
        <v>0.75</v>
      </c>
    </row>
    <row r="665">
      <c r="A665" s="14" t="s">
        <v>1138</v>
      </c>
      <c r="B665" s="18">
        <v>11.0</v>
      </c>
      <c r="C665" s="18">
        <v>10.0</v>
      </c>
      <c r="D665" s="14" t="s">
        <v>2142</v>
      </c>
      <c r="E665" s="26">
        <v>0.909</v>
      </c>
      <c r="F665" s="27">
        <f t="shared" si="1"/>
        <v>0.68175</v>
      </c>
    </row>
    <row r="666">
      <c r="A666" s="14" t="s">
        <v>1139</v>
      </c>
      <c r="B666" s="18">
        <v>12.0</v>
      </c>
      <c r="C666" s="18">
        <v>3.0</v>
      </c>
      <c r="D666" s="14" t="s">
        <v>2142</v>
      </c>
      <c r="E666" s="26">
        <v>0.25</v>
      </c>
      <c r="F666" s="27">
        <f t="shared" si="1"/>
        <v>0.1875</v>
      </c>
    </row>
    <row r="667">
      <c r="A667" s="14" t="s">
        <v>1140</v>
      </c>
      <c r="B667" s="18">
        <v>9.0</v>
      </c>
      <c r="C667" s="18">
        <v>0.0</v>
      </c>
      <c r="D667" s="14" t="s">
        <v>2142</v>
      </c>
      <c r="E667" s="26">
        <v>0.0</v>
      </c>
      <c r="F667" s="27">
        <f t="shared" si="1"/>
        <v>0</v>
      </c>
    </row>
    <row r="668">
      <c r="A668" s="14" t="s">
        <v>1141</v>
      </c>
      <c r="B668" s="18">
        <v>4.0</v>
      </c>
      <c r="C668" s="18">
        <v>4.0</v>
      </c>
      <c r="D668" s="14" t="s">
        <v>2142</v>
      </c>
      <c r="E668" s="26">
        <v>1.0</v>
      </c>
      <c r="F668" s="27">
        <f t="shared" si="1"/>
        <v>0.75</v>
      </c>
    </row>
    <row r="669">
      <c r="A669" s="14" t="s">
        <v>1143</v>
      </c>
      <c r="B669" s="18">
        <v>3.0</v>
      </c>
      <c r="C669" s="18">
        <v>3.0</v>
      </c>
      <c r="D669" s="14" t="s">
        <v>2143</v>
      </c>
      <c r="E669" s="26">
        <v>1.0</v>
      </c>
      <c r="F669" s="27">
        <f t="shared" si="1"/>
        <v>1</v>
      </c>
    </row>
    <row r="670">
      <c r="A670" s="14" t="s">
        <v>1144</v>
      </c>
      <c r="B670" s="18">
        <v>5.0</v>
      </c>
      <c r="C670" s="18">
        <v>4.0</v>
      </c>
      <c r="D670" s="14" t="s">
        <v>2143</v>
      </c>
      <c r="E670" s="26">
        <v>0.8</v>
      </c>
      <c r="F670" s="27">
        <f t="shared" si="1"/>
        <v>0.8</v>
      </c>
    </row>
    <row r="671">
      <c r="A671" s="14" t="s">
        <v>1145</v>
      </c>
      <c r="B671" s="18">
        <v>94.0</v>
      </c>
      <c r="C671" s="18">
        <v>62.0</v>
      </c>
      <c r="D671" s="14" t="s">
        <v>2139</v>
      </c>
      <c r="E671" s="26">
        <v>0.66</v>
      </c>
      <c r="F671" s="27">
        <f t="shared" si="1"/>
        <v>0.33</v>
      </c>
    </row>
    <row r="672">
      <c r="A672" s="14" t="s">
        <v>1146</v>
      </c>
      <c r="B672" s="18">
        <v>3.0</v>
      </c>
      <c r="C672" s="18">
        <v>2.0</v>
      </c>
      <c r="D672" s="14" t="s">
        <v>2143</v>
      </c>
      <c r="E672" s="26">
        <v>0.667</v>
      </c>
      <c r="F672" s="27">
        <f t="shared" si="1"/>
        <v>0.667</v>
      </c>
    </row>
    <row r="673">
      <c r="A673" s="14" t="s">
        <v>1147</v>
      </c>
      <c r="B673" s="18">
        <v>48.0</v>
      </c>
      <c r="C673" s="18">
        <v>36.0</v>
      </c>
      <c r="D673" s="14" t="s">
        <v>2142</v>
      </c>
      <c r="E673" s="26">
        <v>0.75</v>
      </c>
      <c r="F673" s="27">
        <f t="shared" si="1"/>
        <v>0.5625</v>
      </c>
    </row>
    <row r="674">
      <c r="A674" s="14" t="s">
        <v>1148</v>
      </c>
      <c r="B674" s="18">
        <v>3.0</v>
      </c>
      <c r="C674" s="18">
        <v>0.0</v>
      </c>
      <c r="D674" s="14" t="s">
        <v>2143</v>
      </c>
      <c r="E674" s="26">
        <v>0.0</v>
      </c>
      <c r="F674" s="27">
        <f t="shared" si="1"/>
        <v>0</v>
      </c>
    </row>
    <row r="675">
      <c r="A675" s="14" t="s">
        <v>382</v>
      </c>
      <c r="B675" s="18">
        <v>28.0</v>
      </c>
      <c r="C675" s="18">
        <v>22.0</v>
      </c>
      <c r="D675" s="14" t="s">
        <v>2139</v>
      </c>
      <c r="E675" s="26">
        <v>0.786</v>
      </c>
      <c r="F675" s="27">
        <f t="shared" si="1"/>
        <v>0.393</v>
      </c>
    </row>
    <row r="676">
      <c r="A676" s="14" t="s">
        <v>384</v>
      </c>
      <c r="B676" s="18">
        <v>6.0</v>
      </c>
      <c r="C676" s="18">
        <v>6.0</v>
      </c>
      <c r="D676" s="14" t="s">
        <v>2142</v>
      </c>
      <c r="E676" s="26">
        <v>1.0</v>
      </c>
      <c r="F676" s="27">
        <f t="shared" si="1"/>
        <v>0.75</v>
      </c>
    </row>
    <row r="677">
      <c r="A677" s="14" t="s">
        <v>385</v>
      </c>
      <c r="B677" s="18">
        <v>3.0</v>
      </c>
      <c r="C677" s="18">
        <v>3.0</v>
      </c>
      <c r="D677" s="14" t="s">
        <v>2143</v>
      </c>
      <c r="E677" s="26">
        <v>1.0</v>
      </c>
      <c r="F677" s="27">
        <f t="shared" si="1"/>
        <v>1</v>
      </c>
    </row>
    <row r="678">
      <c r="A678" s="14" t="s">
        <v>386</v>
      </c>
      <c r="B678" s="18">
        <v>3.0</v>
      </c>
      <c r="C678" s="18">
        <v>0.0</v>
      </c>
      <c r="D678" s="14" t="s">
        <v>2142</v>
      </c>
      <c r="E678" s="26">
        <v>0.0</v>
      </c>
      <c r="F678" s="27">
        <f t="shared" si="1"/>
        <v>0</v>
      </c>
    </row>
    <row r="679">
      <c r="A679" s="14" t="s">
        <v>387</v>
      </c>
      <c r="B679" s="18">
        <v>5.0</v>
      </c>
      <c r="C679" s="18">
        <v>5.0</v>
      </c>
      <c r="D679" s="14" t="s">
        <v>2143</v>
      </c>
      <c r="E679" s="26">
        <v>1.0</v>
      </c>
      <c r="F679" s="27">
        <f t="shared" si="1"/>
        <v>1</v>
      </c>
    </row>
    <row r="680">
      <c r="A680" s="14" t="s">
        <v>388</v>
      </c>
      <c r="B680" s="18">
        <v>3.0</v>
      </c>
      <c r="C680" s="18">
        <v>2.0</v>
      </c>
      <c r="D680" s="14" t="s">
        <v>2142</v>
      </c>
      <c r="E680" s="26">
        <v>0.667</v>
      </c>
      <c r="F680" s="27">
        <f t="shared" si="1"/>
        <v>0.50025</v>
      </c>
    </row>
    <row r="681">
      <c r="A681" s="14" t="s">
        <v>389</v>
      </c>
      <c r="B681" s="18">
        <v>28.0</v>
      </c>
      <c r="C681" s="18">
        <v>22.0</v>
      </c>
      <c r="D681" s="14" t="s">
        <v>2139</v>
      </c>
      <c r="E681" s="26">
        <v>0.786</v>
      </c>
      <c r="F681" s="27">
        <f t="shared" si="1"/>
        <v>0.393</v>
      </c>
    </row>
    <row r="682">
      <c r="A682" s="14" t="s">
        <v>678</v>
      </c>
      <c r="B682" s="18">
        <v>44.0</v>
      </c>
      <c r="C682" s="18">
        <v>34.0</v>
      </c>
      <c r="D682" s="14" t="s">
        <v>2139</v>
      </c>
      <c r="E682" s="26">
        <v>0.773</v>
      </c>
      <c r="F682" s="27">
        <f t="shared" si="1"/>
        <v>0.3865</v>
      </c>
    </row>
    <row r="683">
      <c r="A683" s="14" t="s">
        <v>680</v>
      </c>
      <c r="B683" s="18">
        <v>14.0</v>
      </c>
      <c r="C683" s="18">
        <v>12.0</v>
      </c>
      <c r="D683" s="14" t="s">
        <v>2142</v>
      </c>
      <c r="E683" s="26">
        <v>0.857</v>
      </c>
      <c r="F683" s="27">
        <f t="shared" si="1"/>
        <v>0.64275</v>
      </c>
    </row>
    <row r="684">
      <c r="A684" s="14" t="s">
        <v>681</v>
      </c>
      <c r="B684" s="18">
        <v>7.0</v>
      </c>
      <c r="C684" s="18">
        <v>4.0</v>
      </c>
      <c r="D684" s="14" t="s">
        <v>2142</v>
      </c>
      <c r="E684" s="26">
        <v>0.571</v>
      </c>
      <c r="F684" s="27">
        <f t="shared" si="1"/>
        <v>0.42825</v>
      </c>
    </row>
    <row r="685">
      <c r="A685" s="14" t="s">
        <v>682</v>
      </c>
      <c r="B685" s="18">
        <v>4.0</v>
      </c>
      <c r="C685" s="18">
        <v>2.0</v>
      </c>
      <c r="D685" s="14" t="s">
        <v>2142</v>
      </c>
      <c r="E685" s="26">
        <v>0.5</v>
      </c>
      <c r="F685" s="27">
        <f t="shared" si="1"/>
        <v>0.375</v>
      </c>
    </row>
    <row r="686">
      <c r="A686" s="14" t="s">
        <v>2100</v>
      </c>
      <c r="B686" s="18">
        <v>44.0</v>
      </c>
      <c r="C686" s="18">
        <v>34.0</v>
      </c>
      <c r="D686" s="14" t="s">
        <v>2139</v>
      </c>
      <c r="E686" s="26">
        <v>0.773</v>
      </c>
      <c r="F686" s="27">
        <f t="shared" si="1"/>
        <v>0.3865</v>
      </c>
    </row>
    <row r="687">
      <c r="A687" s="14" t="s">
        <v>683</v>
      </c>
      <c r="B687" s="18">
        <v>17.0</v>
      </c>
      <c r="C687" s="18">
        <v>14.0</v>
      </c>
      <c r="D687" s="14" t="s">
        <v>2142</v>
      </c>
      <c r="E687" s="26">
        <v>0.824</v>
      </c>
      <c r="F687" s="27">
        <f t="shared" si="1"/>
        <v>0.618</v>
      </c>
    </row>
    <row r="688">
      <c r="A688" s="14" t="s">
        <v>684</v>
      </c>
      <c r="B688" s="18">
        <v>44.0</v>
      </c>
      <c r="C688" s="18">
        <v>34.0</v>
      </c>
      <c r="D688" s="14" t="s">
        <v>2139</v>
      </c>
      <c r="E688" s="26">
        <v>0.773</v>
      </c>
      <c r="F688" s="27">
        <f t="shared" si="1"/>
        <v>0.3865</v>
      </c>
    </row>
    <row r="689">
      <c r="A689" s="14" t="s">
        <v>1149</v>
      </c>
      <c r="B689" s="18">
        <v>12.0</v>
      </c>
      <c r="C689" s="18">
        <v>3.0</v>
      </c>
      <c r="D689" s="14" t="s">
        <v>2142</v>
      </c>
      <c r="E689" s="26">
        <v>0.25</v>
      </c>
      <c r="F689" s="27">
        <f t="shared" si="1"/>
        <v>0.1875</v>
      </c>
    </row>
    <row r="690">
      <c r="A690" s="14" t="s">
        <v>1979</v>
      </c>
      <c r="B690" s="18">
        <v>3.0</v>
      </c>
      <c r="C690" s="18">
        <v>3.0</v>
      </c>
      <c r="D690" s="14" t="s">
        <v>2142</v>
      </c>
      <c r="E690" s="26">
        <v>1.0</v>
      </c>
      <c r="F690" s="27">
        <f t="shared" si="1"/>
        <v>0.75</v>
      </c>
    </row>
    <row r="691">
      <c r="A691" s="14" t="s">
        <v>2101</v>
      </c>
      <c r="B691" s="18">
        <v>4.0</v>
      </c>
      <c r="C691" s="18">
        <v>3.0</v>
      </c>
      <c r="D691" s="14" t="s">
        <v>2142</v>
      </c>
      <c r="E691" s="26">
        <v>0.75</v>
      </c>
      <c r="F691" s="27">
        <f t="shared" si="1"/>
        <v>0.5625</v>
      </c>
    </row>
    <row r="692">
      <c r="A692" s="14" t="s">
        <v>1976</v>
      </c>
      <c r="B692" s="18">
        <v>3.0</v>
      </c>
      <c r="C692" s="18">
        <v>3.0</v>
      </c>
      <c r="D692" s="14" t="s">
        <v>2142</v>
      </c>
      <c r="E692" s="26">
        <v>1.0</v>
      </c>
      <c r="F692" s="27">
        <f t="shared" si="1"/>
        <v>0.75</v>
      </c>
    </row>
    <row r="693">
      <c r="A693" s="14" t="s">
        <v>1978</v>
      </c>
      <c r="B693" s="18">
        <v>4.0</v>
      </c>
      <c r="C693" s="18">
        <v>3.0</v>
      </c>
      <c r="D693" s="14" t="s">
        <v>2142</v>
      </c>
      <c r="E693" s="26">
        <v>0.75</v>
      </c>
      <c r="F693" s="27">
        <f t="shared" si="1"/>
        <v>0.5625</v>
      </c>
    </row>
    <row r="694">
      <c r="A694" s="14" t="s">
        <v>306</v>
      </c>
      <c r="B694" s="18">
        <v>3.0</v>
      </c>
      <c r="C694" s="18">
        <v>1.0</v>
      </c>
      <c r="D694" s="14" t="s">
        <v>2143</v>
      </c>
      <c r="E694" s="26">
        <v>0.333</v>
      </c>
      <c r="F694" s="27">
        <f t="shared" si="1"/>
        <v>0.333</v>
      </c>
    </row>
    <row r="695">
      <c r="A695" s="14" t="s">
        <v>308</v>
      </c>
      <c r="B695" s="18">
        <v>11.0</v>
      </c>
      <c r="C695" s="18">
        <v>5.0</v>
      </c>
      <c r="D695" s="14" t="s">
        <v>2142</v>
      </c>
      <c r="E695" s="26">
        <v>0.455</v>
      </c>
      <c r="F695" s="27">
        <f t="shared" si="1"/>
        <v>0.34125</v>
      </c>
    </row>
    <row r="696">
      <c r="A696" s="14" t="s">
        <v>309</v>
      </c>
      <c r="B696" s="18">
        <v>3.0</v>
      </c>
      <c r="C696" s="18">
        <v>2.0</v>
      </c>
      <c r="D696" s="14" t="s">
        <v>2143</v>
      </c>
      <c r="E696" s="26">
        <v>0.667</v>
      </c>
      <c r="F696" s="27">
        <f t="shared" si="1"/>
        <v>0.667</v>
      </c>
    </row>
    <row r="697">
      <c r="A697" s="14" t="s">
        <v>310</v>
      </c>
      <c r="B697" s="18">
        <v>3.0</v>
      </c>
      <c r="C697" s="18">
        <v>3.0</v>
      </c>
      <c r="D697" s="14" t="s">
        <v>2143</v>
      </c>
      <c r="E697" s="26">
        <v>1.0</v>
      </c>
      <c r="F697" s="27">
        <f t="shared" si="1"/>
        <v>1</v>
      </c>
    </row>
    <row r="698">
      <c r="A698" s="14" t="s">
        <v>311</v>
      </c>
      <c r="B698" s="18">
        <v>15.0</v>
      </c>
      <c r="C698" s="18">
        <v>7.0</v>
      </c>
      <c r="D698" s="14" t="s">
        <v>2142</v>
      </c>
      <c r="E698" s="26">
        <v>0.467</v>
      </c>
      <c r="F698" s="27">
        <f t="shared" si="1"/>
        <v>0.35025</v>
      </c>
    </row>
    <row r="699">
      <c r="A699" s="14" t="s">
        <v>312</v>
      </c>
      <c r="B699" s="18">
        <v>64.0</v>
      </c>
      <c r="C699" s="18">
        <v>37.0</v>
      </c>
      <c r="D699" s="14" t="s">
        <v>2139</v>
      </c>
      <c r="E699" s="26">
        <v>0.578</v>
      </c>
      <c r="F699" s="27">
        <f t="shared" si="1"/>
        <v>0.289</v>
      </c>
    </row>
    <row r="700">
      <c r="A700" s="14" t="s">
        <v>1853</v>
      </c>
      <c r="B700" s="18">
        <v>25.0</v>
      </c>
      <c r="C700" s="18">
        <v>21.0</v>
      </c>
      <c r="D700" s="14" t="s">
        <v>2142</v>
      </c>
      <c r="E700" s="26">
        <v>0.84</v>
      </c>
      <c r="F700" s="27">
        <f t="shared" si="1"/>
        <v>0.63</v>
      </c>
    </row>
    <row r="701">
      <c r="A701" s="14" t="s">
        <v>1855</v>
      </c>
      <c r="B701" s="18">
        <v>10.0</v>
      </c>
      <c r="C701" s="18">
        <v>4.0</v>
      </c>
      <c r="D701" s="14" t="s">
        <v>2142</v>
      </c>
      <c r="E701" s="26">
        <v>0.4</v>
      </c>
      <c r="F701" s="27">
        <f t="shared" si="1"/>
        <v>0.3</v>
      </c>
    </row>
    <row r="702">
      <c r="A702" s="14" t="s">
        <v>1856</v>
      </c>
      <c r="B702" s="18">
        <v>5.0</v>
      </c>
      <c r="C702" s="18">
        <v>0.0</v>
      </c>
      <c r="D702" s="14" t="s">
        <v>2142</v>
      </c>
      <c r="E702" s="26">
        <v>0.0</v>
      </c>
      <c r="F702" s="27">
        <f t="shared" si="1"/>
        <v>0</v>
      </c>
    </row>
    <row r="703">
      <c r="A703" s="14" t="s">
        <v>611</v>
      </c>
      <c r="B703" s="18">
        <v>83.0</v>
      </c>
      <c r="C703" s="18">
        <v>58.0</v>
      </c>
      <c r="D703" s="14" t="s">
        <v>2139</v>
      </c>
      <c r="E703" s="26">
        <v>0.699</v>
      </c>
      <c r="F703" s="27">
        <f t="shared" si="1"/>
        <v>0.3495</v>
      </c>
    </row>
    <row r="704">
      <c r="A704" s="14" t="s">
        <v>613</v>
      </c>
      <c r="B704" s="18">
        <v>15.0</v>
      </c>
      <c r="C704" s="18">
        <v>11.0</v>
      </c>
      <c r="D704" s="14" t="s">
        <v>2142</v>
      </c>
      <c r="E704" s="26">
        <v>0.733</v>
      </c>
      <c r="F704" s="27">
        <f t="shared" si="1"/>
        <v>0.54975</v>
      </c>
    </row>
    <row r="705">
      <c r="A705" s="14" t="s">
        <v>614</v>
      </c>
      <c r="B705" s="18">
        <v>3.0</v>
      </c>
      <c r="C705" s="18">
        <v>3.0</v>
      </c>
      <c r="D705" s="14" t="s">
        <v>2143</v>
      </c>
      <c r="E705" s="26">
        <v>1.0</v>
      </c>
      <c r="F705" s="27">
        <f t="shared" si="1"/>
        <v>1</v>
      </c>
    </row>
    <row r="706">
      <c r="A706" s="14" t="s">
        <v>615</v>
      </c>
      <c r="B706" s="18">
        <v>5.0</v>
      </c>
      <c r="C706" s="18">
        <v>3.0</v>
      </c>
      <c r="D706" s="14" t="s">
        <v>2142</v>
      </c>
      <c r="E706" s="26">
        <v>0.6</v>
      </c>
      <c r="F706" s="27">
        <f t="shared" si="1"/>
        <v>0.45</v>
      </c>
    </row>
    <row r="707">
      <c r="A707" s="14" t="s">
        <v>616</v>
      </c>
      <c r="B707" s="18">
        <v>45.0</v>
      </c>
      <c r="C707" s="18">
        <v>36.0</v>
      </c>
      <c r="D707" s="14" t="s">
        <v>2142</v>
      </c>
      <c r="E707" s="26">
        <v>0.8</v>
      </c>
      <c r="F707" s="27">
        <f t="shared" si="1"/>
        <v>0.6</v>
      </c>
    </row>
    <row r="708">
      <c r="A708" s="14" t="s">
        <v>617</v>
      </c>
      <c r="B708" s="18">
        <v>3.0</v>
      </c>
      <c r="C708" s="18">
        <v>2.0</v>
      </c>
      <c r="D708" s="14" t="s">
        <v>2142</v>
      </c>
      <c r="E708" s="26">
        <v>0.667</v>
      </c>
      <c r="F708" s="27">
        <f t="shared" si="1"/>
        <v>0.50025</v>
      </c>
    </row>
    <row r="709">
      <c r="A709" s="14" t="s">
        <v>618</v>
      </c>
      <c r="B709" s="18">
        <v>8.0</v>
      </c>
      <c r="C709" s="18">
        <v>0.0</v>
      </c>
      <c r="D709" s="14" t="s">
        <v>2142</v>
      </c>
      <c r="E709" s="26">
        <v>0.0</v>
      </c>
      <c r="F709" s="27">
        <f t="shared" si="1"/>
        <v>0</v>
      </c>
    </row>
    <row r="710">
      <c r="A710" s="14" t="s">
        <v>2102</v>
      </c>
      <c r="B710" s="18">
        <v>0.0</v>
      </c>
      <c r="C710" s="18">
        <v>0.0</v>
      </c>
      <c r="D710" s="14" t="s">
        <v>2140</v>
      </c>
      <c r="E710" s="24" t="s">
        <v>2141</v>
      </c>
      <c r="F710" s="27" t="str">
        <f t="shared" si="1"/>
        <v>Not Applicable</v>
      </c>
    </row>
    <row r="711">
      <c r="A711" s="14" t="s">
        <v>2104</v>
      </c>
      <c r="B711" s="18">
        <v>0.0</v>
      </c>
      <c r="C711" s="18">
        <v>0.0</v>
      </c>
      <c r="D711" s="14" t="s">
        <v>2140</v>
      </c>
      <c r="E711" s="24" t="s">
        <v>2141</v>
      </c>
      <c r="F711" s="27" t="str">
        <f t="shared" si="1"/>
        <v>Not Applicable</v>
      </c>
    </row>
    <row r="712">
      <c r="A712" s="14" t="s">
        <v>619</v>
      </c>
      <c r="B712" s="18">
        <v>83.0</v>
      </c>
      <c r="C712" s="18">
        <v>58.0</v>
      </c>
      <c r="D712" s="14" t="s">
        <v>2139</v>
      </c>
      <c r="E712" s="26">
        <v>0.699</v>
      </c>
      <c r="F712" s="27">
        <f t="shared" si="1"/>
        <v>0.3495</v>
      </c>
    </row>
    <row r="713">
      <c r="A713" s="14" t="s">
        <v>621</v>
      </c>
      <c r="B713" s="18">
        <v>15.0</v>
      </c>
      <c r="C713" s="18">
        <v>11.0</v>
      </c>
      <c r="D713" s="14" t="s">
        <v>2142</v>
      </c>
      <c r="E713" s="26">
        <v>0.733</v>
      </c>
      <c r="F713" s="27">
        <f t="shared" si="1"/>
        <v>0.54975</v>
      </c>
    </row>
    <row r="714">
      <c r="A714" s="14" t="s">
        <v>622</v>
      </c>
      <c r="B714" s="18">
        <v>7.0</v>
      </c>
      <c r="C714" s="18">
        <v>6.0</v>
      </c>
      <c r="D714" s="14" t="s">
        <v>2142</v>
      </c>
      <c r="E714" s="26">
        <v>0.857</v>
      </c>
      <c r="F714" s="27">
        <f t="shared" si="1"/>
        <v>0.64275</v>
      </c>
    </row>
    <row r="715">
      <c r="A715" s="14" t="s">
        <v>623</v>
      </c>
      <c r="B715" s="18">
        <v>5.0</v>
      </c>
      <c r="C715" s="18">
        <v>3.0</v>
      </c>
      <c r="D715" s="14" t="s">
        <v>2142</v>
      </c>
      <c r="E715" s="26">
        <v>0.6</v>
      </c>
      <c r="F715" s="27">
        <f t="shared" si="1"/>
        <v>0.45</v>
      </c>
    </row>
    <row r="716">
      <c r="A716" s="14" t="s">
        <v>624</v>
      </c>
      <c r="B716" s="18">
        <v>7.0</v>
      </c>
      <c r="C716" s="18">
        <v>6.0</v>
      </c>
      <c r="D716" s="14" t="s">
        <v>2143</v>
      </c>
      <c r="E716" s="26">
        <v>0.857</v>
      </c>
      <c r="F716" s="27">
        <f t="shared" si="1"/>
        <v>0.857</v>
      </c>
    </row>
    <row r="717">
      <c r="A717" s="14" t="s">
        <v>625</v>
      </c>
      <c r="B717" s="18">
        <v>3.0</v>
      </c>
      <c r="C717" s="18">
        <v>2.0</v>
      </c>
      <c r="D717" s="14" t="s">
        <v>2142</v>
      </c>
      <c r="E717" s="26">
        <v>0.667</v>
      </c>
      <c r="F717" s="27">
        <f t="shared" si="1"/>
        <v>0.50025</v>
      </c>
    </row>
    <row r="718">
      <c r="A718" s="14" t="s">
        <v>626</v>
      </c>
      <c r="B718" s="18">
        <v>8.0</v>
      </c>
      <c r="C718" s="18">
        <v>0.0</v>
      </c>
      <c r="D718" s="14" t="s">
        <v>2142</v>
      </c>
      <c r="E718" s="26">
        <v>0.0</v>
      </c>
      <c r="F718" s="27">
        <f t="shared" si="1"/>
        <v>0</v>
      </c>
    </row>
    <row r="719">
      <c r="A719" s="14" t="s">
        <v>1857</v>
      </c>
      <c r="B719" s="18">
        <v>12.0</v>
      </c>
      <c r="C719" s="18">
        <v>7.0</v>
      </c>
      <c r="D719" s="14" t="s">
        <v>2142</v>
      </c>
      <c r="E719" s="26">
        <v>0.583</v>
      </c>
      <c r="F719" s="27">
        <f t="shared" si="1"/>
        <v>0.43725</v>
      </c>
    </row>
    <row r="720">
      <c r="A720" s="14" t="s">
        <v>1859</v>
      </c>
      <c r="B720" s="18">
        <v>21.0</v>
      </c>
      <c r="C720" s="18">
        <v>16.0</v>
      </c>
      <c r="D720" s="14" t="s">
        <v>2142</v>
      </c>
      <c r="E720" s="26">
        <v>0.762</v>
      </c>
      <c r="F720" s="27">
        <f t="shared" si="1"/>
        <v>0.5715</v>
      </c>
    </row>
    <row r="721">
      <c r="A721" s="14" t="s">
        <v>1860</v>
      </c>
      <c r="B721" s="18">
        <v>14.0</v>
      </c>
      <c r="C721" s="18">
        <v>9.0</v>
      </c>
      <c r="D721" s="14" t="s">
        <v>2142</v>
      </c>
      <c r="E721" s="26">
        <v>0.643</v>
      </c>
      <c r="F721" s="27">
        <f t="shared" si="1"/>
        <v>0.48225</v>
      </c>
    </row>
    <row r="722">
      <c r="A722" s="14" t="s">
        <v>1861</v>
      </c>
      <c r="B722" s="18">
        <v>13.0</v>
      </c>
      <c r="C722" s="18">
        <v>12.0</v>
      </c>
      <c r="D722" s="14" t="s">
        <v>2142</v>
      </c>
      <c r="E722" s="26">
        <v>0.923</v>
      </c>
      <c r="F722" s="27">
        <f t="shared" si="1"/>
        <v>0.69225</v>
      </c>
    </row>
    <row r="723">
      <c r="A723" s="14" t="s">
        <v>1862</v>
      </c>
      <c r="B723" s="18">
        <v>4.0</v>
      </c>
      <c r="C723" s="18">
        <v>4.0</v>
      </c>
      <c r="D723" s="14" t="s">
        <v>2143</v>
      </c>
      <c r="E723" s="26">
        <v>1.0</v>
      </c>
      <c r="F723" s="27">
        <f t="shared" si="1"/>
        <v>1</v>
      </c>
    </row>
    <row r="724">
      <c r="A724" s="14" t="s">
        <v>1863</v>
      </c>
      <c r="B724" s="18">
        <v>10.0</v>
      </c>
      <c r="C724" s="18">
        <v>4.0</v>
      </c>
      <c r="D724" s="14" t="s">
        <v>2142</v>
      </c>
      <c r="E724" s="26">
        <v>0.4</v>
      </c>
      <c r="F724" s="27">
        <f t="shared" si="1"/>
        <v>0.3</v>
      </c>
    </row>
    <row r="725">
      <c r="A725" s="14" t="s">
        <v>1864</v>
      </c>
      <c r="B725" s="18">
        <v>5.0</v>
      </c>
      <c r="C725" s="18">
        <v>0.0</v>
      </c>
      <c r="D725" s="14" t="s">
        <v>2142</v>
      </c>
      <c r="E725" s="26">
        <v>0.0</v>
      </c>
      <c r="F725" s="27">
        <f t="shared" si="1"/>
        <v>0</v>
      </c>
    </row>
    <row r="726">
      <c r="A726" s="14" t="s">
        <v>313</v>
      </c>
      <c r="B726" s="18">
        <v>9.0</v>
      </c>
      <c r="C726" s="18">
        <v>4.0</v>
      </c>
      <c r="D726" s="14" t="s">
        <v>2142</v>
      </c>
      <c r="E726" s="26">
        <v>0.444</v>
      </c>
      <c r="F726" s="27">
        <f t="shared" si="1"/>
        <v>0.333</v>
      </c>
    </row>
    <row r="727">
      <c r="A727" s="14" t="s">
        <v>315</v>
      </c>
      <c r="B727" s="18">
        <v>3.0</v>
      </c>
      <c r="C727" s="18">
        <v>0.0</v>
      </c>
      <c r="D727" s="14" t="s">
        <v>2143</v>
      </c>
      <c r="E727" s="26">
        <v>0.0</v>
      </c>
      <c r="F727" s="27">
        <f t="shared" si="1"/>
        <v>0</v>
      </c>
    </row>
    <row r="728">
      <c r="A728" s="14" t="s">
        <v>316</v>
      </c>
      <c r="B728" s="18">
        <v>10.0</v>
      </c>
      <c r="C728" s="18">
        <v>7.0</v>
      </c>
      <c r="D728" s="14" t="s">
        <v>2142</v>
      </c>
      <c r="E728" s="26">
        <v>0.7</v>
      </c>
      <c r="F728" s="27">
        <f t="shared" si="1"/>
        <v>0.525</v>
      </c>
    </row>
    <row r="729">
      <c r="A729" s="14" t="s">
        <v>317</v>
      </c>
      <c r="B729" s="18">
        <v>3.0</v>
      </c>
      <c r="C729" s="18">
        <v>3.0</v>
      </c>
      <c r="D729" s="14" t="s">
        <v>2142</v>
      </c>
      <c r="E729" s="26">
        <v>1.0</v>
      </c>
      <c r="F729" s="27">
        <f t="shared" si="1"/>
        <v>0.75</v>
      </c>
    </row>
    <row r="730">
      <c r="A730" s="14" t="s">
        <v>318</v>
      </c>
      <c r="B730" s="18">
        <v>4.0</v>
      </c>
      <c r="C730" s="18">
        <v>4.0</v>
      </c>
      <c r="D730" s="14" t="s">
        <v>2143</v>
      </c>
      <c r="E730" s="26">
        <v>1.0</v>
      </c>
      <c r="F730" s="27">
        <f t="shared" si="1"/>
        <v>1</v>
      </c>
    </row>
    <row r="731">
      <c r="A731" s="14" t="s">
        <v>319</v>
      </c>
      <c r="B731" s="18">
        <v>4.0</v>
      </c>
      <c r="C731" s="18">
        <v>0.0</v>
      </c>
      <c r="D731" s="14" t="s">
        <v>2143</v>
      </c>
      <c r="E731" s="26">
        <v>0.0</v>
      </c>
      <c r="F731" s="27">
        <f t="shared" si="1"/>
        <v>0</v>
      </c>
    </row>
    <row r="732">
      <c r="A732" s="14" t="s">
        <v>320</v>
      </c>
      <c r="B732" s="18">
        <v>64.0</v>
      </c>
      <c r="C732" s="18">
        <v>37.0</v>
      </c>
      <c r="D732" s="14" t="s">
        <v>2139</v>
      </c>
      <c r="E732" s="26">
        <v>0.578</v>
      </c>
      <c r="F732" s="27">
        <f t="shared" si="1"/>
        <v>0.289</v>
      </c>
    </row>
    <row r="733">
      <c r="A733" s="14" t="s">
        <v>685</v>
      </c>
      <c r="B733" s="18">
        <v>44.0</v>
      </c>
      <c r="C733" s="18">
        <v>34.0</v>
      </c>
      <c r="D733" s="14" t="s">
        <v>2139</v>
      </c>
      <c r="E733" s="26">
        <v>0.773</v>
      </c>
      <c r="F733" s="27">
        <f t="shared" si="1"/>
        <v>0.3865</v>
      </c>
    </row>
    <row r="734">
      <c r="A734" s="14" t="s">
        <v>687</v>
      </c>
      <c r="B734" s="18">
        <v>14.0</v>
      </c>
      <c r="C734" s="18">
        <v>12.0</v>
      </c>
      <c r="D734" s="14" t="s">
        <v>2142</v>
      </c>
      <c r="E734" s="26">
        <v>0.857</v>
      </c>
      <c r="F734" s="27">
        <f t="shared" si="1"/>
        <v>0.64275</v>
      </c>
    </row>
    <row r="735">
      <c r="A735" s="14" t="s">
        <v>688</v>
      </c>
      <c r="B735" s="18">
        <v>7.0</v>
      </c>
      <c r="C735" s="18">
        <v>4.0</v>
      </c>
      <c r="D735" s="14" t="s">
        <v>2142</v>
      </c>
      <c r="E735" s="26">
        <v>0.571</v>
      </c>
      <c r="F735" s="27">
        <f t="shared" si="1"/>
        <v>0.42825</v>
      </c>
    </row>
    <row r="736">
      <c r="A736" s="14" t="s">
        <v>689</v>
      </c>
      <c r="B736" s="18">
        <v>4.0</v>
      </c>
      <c r="C736" s="18">
        <v>2.0</v>
      </c>
      <c r="D736" s="14" t="s">
        <v>2142</v>
      </c>
      <c r="E736" s="26">
        <v>0.5</v>
      </c>
      <c r="F736" s="27">
        <f t="shared" si="1"/>
        <v>0.375</v>
      </c>
    </row>
    <row r="737">
      <c r="A737" s="14" t="s">
        <v>690</v>
      </c>
      <c r="B737" s="18">
        <v>44.0</v>
      </c>
      <c r="C737" s="18">
        <v>34.0</v>
      </c>
      <c r="D737" s="14" t="s">
        <v>2139</v>
      </c>
      <c r="E737" s="26">
        <v>0.773</v>
      </c>
      <c r="F737" s="27">
        <f t="shared" si="1"/>
        <v>0.3865</v>
      </c>
    </row>
    <row r="738">
      <c r="A738" s="14" t="s">
        <v>691</v>
      </c>
      <c r="B738" s="18">
        <v>17.0</v>
      </c>
      <c r="C738" s="18">
        <v>14.0</v>
      </c>
      <c r="D738" s="14" t="s">
        <v>2142</v>
      </c>
      <c r="E738" s="26">
        <v>0.824</v>
      </c>
      <c r="F738" s="27">
        <f t="shared" si="1"/>
        <v>0.618</v>
      </c>
    </row>
    <row r="739">
      <c r="A739" s="14" t="s">
        <v>692</v>
      </c>
      <c r="B739" s="18">
        <v>44.0</v>
      </c>
      <c r="C739" s="18">
        <v>34.0</v>
      </c>
      <c r="D739" s="14" t="s">
        <v>2139</v>
      </c>
      <c r="E739" s="26">
        <v>0.773</v>
      </c>
      <c r="F739" s="27">
        <f t="shared" si="1"/>
        <v>0.3865</v>
      </c>
    </row>
    <row r="740">
      <c r="A740" s="14" t="s">
        <v>652</v>
      </c>
      <c r="B740" s="18">
        <v>0.0</v>
      </c>
      <c r="C740" s="18">
        <v>0.0</v>
      </c>
      <c r="D740" s="14" t="s">
        <v>2140</v>
      </c>
      <c r="E740" s="24" t="s">
        <v>2141</v>
      </c>
      <c r="F740" s="27" t="str">
        <f t="shared" si="1"/>
        <v>Not Applicable</v>
      </c>
    </row>
    <row r="741">
      <c r="A741" s="14" t="s">
        <v>655</v>
      </c>
      <c r="B741" s="18">
        <v>0.0</v>
      </c>
      <c r="C741" s="18">
        <v>0.0</v>
      </c>
      <c r="D741" s="14" t="s">
        <v>2140</v>
      </c>
      <c r="E741" s="24" t="s">
        <v>2141</v>
      </c>
      <c r="F741" s="27" t="str">
        <f t="shared" si="1"/>
        <v>Not Applicable</v>
      </c>
    </row>
    <row r="742">
      <c r="A742" s="14" t="s">
        <v>1319</v>
      </c>
      <c r="B742" s="18">
        <v>6.0</v>
      </c>
      <c r="C742" s="18">
        <v>1.0</v>
      </c>
      <c r="D742" s="14" t="s">
        <v>2139</v>
      </c>
      <c r="E742" s="26">
        <v>0.167</v>
      </c>
      <c r="F742" s="27">
        <f t="shared" si="1"/>
        <v>0.0835</v>
      </c>
    </row>
    <row r="743">
      <c r="A743" s="14" t="s">
        <v>1322</v>
      </c>
      <c r="B743" s="18">
        <v>5.0</v>
      </c>
      <c r="C743" s="18">
        <v>0.0</v>
      </c>
      <c r="D743" s="14" t="s">
        <v>2142</v>
      </c>
      <c r="E743" s="26">
        <v>0.0</v>
      </c>
      <c r="F743" s="27">
        <f t="shared" si="1"/>
        <v>0</v>
      </c>
    </row>
    <row r="744">
      <c r="A744" s="14" t="s">
        <v>1323</v>
      </c>
      <c r="B744" s="18">
        <v>6.0</v>
      </c>
      <c r="C744" s="18">
        <v>1.0</v>
      </c>
      <c r="D744" s="14" t="s">
        <v>2139</v>
      </c>
      <c r="E744" s="26">
        <v>0.167</v>
      </c>
      <c r="F744" s="27">
        <f t="shared" si="1"/>
        <v>0.0835</v>
      </c>
    </row>
    <row r="745">
      <c r="A745" s="14" t="s">
        <v>1919</v>
      </c>
      <c r="B745" s="18">
        <v>7.0</v>
      </c>
      <c r="C745" s="18">
        <v>7.0</v>
      </c>
      <c r="D745" s="14" t="s">
        <v>2139</v>
      </c>
      <c r="E745" s="26">
        <v>1.0</v>
      </c>
      <c r="F745" s="27">
        <f t="shared" si="1"/>
        <v>0.5</v>
      </c>
    </row>
    <row r="746">
      <c r="A746" s="14" t="s">
        <v>1921</v>
      </c>
      <c r="B746" s="18">
        <v>4.0</v>
      </c>
      <c r="C746" s="18">
        <v>4.0</v>
      </c>
      <c r="D746" s="14" t="s">
        <v>2142</v>
      </c>
      <c r="E746" s="26">
        <v>1.0</v>
      </c>
      <c r="F746" s="27">
        <f t="shared" si="1"/>
        <v>0.75</v>
      </c>
    </row>
    <row r="747">
      <c r="A747" s="14" t="s">
        <v>1922</v>
      </c>
      <c r="B747" s="18">
        <v>7.0</v>
      </c>
      <c r="C747" s="18">
        <v>7.0</v>
      </c>
      <c r="D747" s="14" t="s">
        <v>2139</v>
      </c>
      <c r="E747" s="26">
        <v>1.0</v>
      </c>
      <c r="F747" s="27">
        <f t="shared" si="1"/>
        <v>0.5</v>
      </c>
    </row>
    <row r="748">
      <c r="A748" s="14" t="s">
        <v>1923</v>
      </c>
      <c r="B748" s="18">
        <v>7.0</v>
      </c>
      <c r="C748" s="18">
        <v>7.0</v>
      </c>
      <c r="D748" s="14" t="s">
        <v>2139</v>
      </c>
      <c r="E748" s="26">
        <v>1.0</v>
      </c>
      <c r="F748" s="27">
        <f t="shared" si="1"/>
        <v>0.5</v>
      </c>
    </row>
    <row r="749">
      <c r="A749" s="14" t="s">
        <v>2105</v>
      </c>
      <c r="B749" s="18">
        <v>7.0</v>
      </c>
      <c r="C749" s="18">
        <v>7.0</v>
      </c>
      <c r="D749" s="14" t="s">
        <v>2139</v>
      </c>
      <c r="E749" s="26">
        <v>1.0</v>
      </c>
      <c r="F749" s="27">
        <f t="shared" si="1"/>
        <v>0.5</v>
      </c>
    </row>
    <row r="750">
      <c r="A750" s="14" t="s">
        <v>1924</v>
      </c>
      <c r="B750" s="18">
        <v>7.0</v>
      </c>
      <c r="C750" s="18">
        <v>7.0</v>
      </c>
      <c r="D750" s="14" t="s">
        <v>2139</v>
      </c>
      <c r="E750" s="26">
        <v>1.0</v>
      </c>
      <c r="F750" s="27">
        <f t="shared" si="1"/>
        <v>0.5</v>
      </c>
    </row>
    <row r="751">
      <c r="A751" s="14" t="s">
        <v>1925</v>
      </c>
      <c r="B751" s="18">
        <v>7.0</v>
      </c>
      <c r="C751" s="18">
        <v>7.0</v>
      </c>
      <c r="D751" s="14" t="s">
        <v>2139</v>
      </c>
      <c r="E751" s="26">
        <v>1.0</v>
      </c>
      <c r="F751" s="27">
        <f t="shared" si="1"/>
        <v>0.5</v>
      </c>
    </row>
    <row r="752">
      <c r="A752" s="14" t="s">
        <v>499</v>
      </c>
      <c r="B752" s="18">
        <v>5.0</v>
      </c>
      <c r="C752" s="18">
        <v>3.0</v>
      </c>
      <c r="D752" s="14" t="s">
        <v>2139</v>
      </c>
      <c r="E752" s="26">
        <v>0.6</v>
      </c>
      <c r="F752" s="27">
        <f t="shared" si="1"/>
        <v>0.3</v>
      </c>
    </row>
    <row r="753">
      <c r="A753" s="14" t="s">
        <v>500</v>
      </c>
      <c r="B753" s="18">
        <v>5.0</v>
      </c>
      <c r="C753" s="18">
        <v>3.0</v>
      </c>
      <c r="D753" s="14" t="s">
        <v>2139</v>
      </c>
      <c r="E753" s="26">
        <v>0.6</v>
      </c>
      <c r="F753" s="27">
        <f t="shared" si="1"/>
        <v>0.3</v>
      </c>
    </row>
    <row r="754">
      <c r="A754" s="14" t="s">
        <v>501</v>
      </c>
      <c r="B754" s="18">
        <v>5.0</v>
      </c>
      <c r="C754" s="18">
        <v>3.0</v>
      </c>
      <c r="D754" s="14" t="s">
        <v>2139</v>
      </c>
      <c r="E754" s="26">
        <v>0.6</v>
      </c>
      <c r="F754" s="27">
        <f t="shared" si="1"/>
        <v>0.3</v>
      </c>
    </row>
    <row r="755">
      <c r="A755" s="14" t="s">
        <v>502</v>
      </c>
      <c r="B755" s="18">
        <v>5.0</v>
      </c>
      <c r="C755" s="18">
        <v>3.0</v>
      </c>
      <c r="D755" s="14" t="s">
        <v>2139</v>
      </c>
      <c r="E755" s="26">
        <v>0.6</v>
      </c>
      <c r="F755" s="27">
        <f t="shared" si="1"/>
        <v>0.3</v>
      </c>
    </row>
    <row r="756">
      <c r="A756" s="14" t="s">
        <v>503</v>
      </c>
      <c r="B756" s="18">
        <v>5.0</v>
      </c>
      <c r="C756" s="18">
        <v>3.0</v>
      </c>
      <c r="D756" s="14" t="s">
        <v>2139</v>
      </c>
      <c r="E756" s="26">
        <v>0.6</v>
      </c>
      <c r="F756" s="27">
        <f t="shared" si="1"/>
        <v>0.3</v>
      </c>
    </row>
    <row r="757">
      <c r="A757" s="14" t="s">
        <v>872</v>
      </c>
      <c r="B757" s="18">
        <v>3.0</v>
      </c>
      <c r="C757" s="18">
        <v>3.0</v>
      </c>
      <c r="D757" s="14" t="s">
        <v>2142</v>
      </c>
      <c r="E757" s="26">
        <v>1.0</v>
      </c>
      <c r="F757" s="27">
        <f t="shared" si="1"/>
        <v>0.75</v>
      </c>
    </row>
    <row r="758">
      <c r="A758" s="14" t="s">
        <v>874</v>
      </c>
      <c r="B758" s="18">
        <v>5.0</v>
      </c>
      <c r="C758" s="18">
        <v>5.0</v>
      </c>
      <c r="D758" s="14" t="s">
        <v>2139</v>
      </c>
      <c r="E758" s="26">
        <v>1.0</v>
      </c>
      <c r="F758" s="27">
        <f t="shared" si="1"/>
        <v>0.5</v>
      </c>
    </row>
    <row r="759">
      <c r="A759" s="14" t="s">
        <v>875</v>
      </c>
      <c r="B759" s="18">
        <v>5.0</v>
      </c>
      <c r="C759" s="18">
        <v>5.0</v>
      </c>
      <c r="D759" s="14" t="s">
        <v>2139</v>
      </c>
      <c r="E759" s="26">
        <v>1.0</v>
      </c>
      <c r="F759" s="27">
        <f t="shared" si="1"/>
        <v>0.5</v>
      </c>
    </row>
    <row r="760">
      <c r="A760" s="14" t="s">
        <v>876</v>
      </c>
      <c r="B760" s="18">
        <v>5.0</v>
      </c>
      <c r="C760" s="18">
        <v>5.0</v>
      </c>
      <c r="D760" s="14" t="s">
        <v>2139</v>
      </c>
      <c r="E760" s="26">
        <v>1.0</v>
      </c>
      <c r="F760" s="27">
        <f t="shared" si="1"/>
        <v>0.5</v>
      </c>
    </row>
    <row r="761">
      <c r="A761" s="14" t="s">
        <v>1411</v>
      </c>
      <c r="B761" s="18">
        <v>5.0</v>
      </c>
      <c r="C761" s="18">
        <v>3.0</v>
      </c>
      <c r="D761" s="14" t="s">
        <v>2142</v>
      </c>
      <c r="E761" s="26">
        <v>0.6</v>
      </c>
      <c r="F761" s="27">
        <f t="shared" si="1"/>
        <v>0.45</v>
      </c>
    </row>
    <row r="762">
      <c r="A762" s="14" t="s">
        <v>1413</v>
      </c>
      <c r="B762" s="18">
        <v>24.0</v>
      </c>
      <c r="C762" s="18">
        <v>16.0</v>
      </c>
      <c r="D762" s="14" t="s">
        <v>2139</v>
      </c>
      <c r="E762" s="26">
        <v>0.667</v>
      </c>
      <c r="F762" s="27">
        <f t="shared" si="1"/>
        <v>0.3335</v>
      </c>
    </row>
    <row r="763">
      <c r="A763" s="14" t="s">
        <v>1414</v>
      </c>
      <c r="B763" s="18">
        <v>3.0</v>
      </c>
      <c r="C763" s="18">
        <v>2.0</v>
      </c>
      <c r="D763" s="14" t="s">
        <v>2142</v>
      </c>
      <c r="E763" s="26">
        <v>0.667</v>
      </c>
      <c r="F763" s="27">
        <f t="shared" si="1"/>
        <v>0.50025</v>
      </c>
    </row>
    <row r="764">
      <c r="A764" s="14" t="s">
        <v>1415</v>
      </c>
      <c r="B764" s="18">
        <v>24.0</v>
      </c>
      <c r="C764" s="18">
        <v>16.0</v>
      </c>
      <c r="D764" s="14" t="s">
        <v>2139</v>
      </c>
      <c r="E764" s="26">
        <v>0.667</v>
      </c>
      <c r="F764" s="27">
        <f t="shared" si="1"/>
        <v>0.3335</v>
      </c>
    </row>
    <row r="765">
      <c r="A765" s="14" t="s">
        <v>1416</v>
      </c>
      <c r="B765" s="18">
        <v>10.0</v>
      </c>
      <c r="C765" s="18">
        <v>7.0</v>
      </c>
      <c r="D765" s="14" t="s">
        <v>2142</v>
      </c>
      <c r="E765" s="26">
        <v>0.7</v>
      </c>
      <c r="F765" s="27">
        <f t="shared" si="1"/>
        <v>0.525</v>
      </c>
    </row>
    <row r="766">
      <c r="A766" s="14" t="s">
        <v>1417</v>
      </c>
      <c r="B766" s="18">
        <v>24.0</v>
      </c>
      <c r="C766" s="18">
        <v>16.0</v>
      </c>
      <c r="D766" s="14" t="s">
        <v>2139</v>
      </c>
      <c r="E766" s="26">
        <v>0.667</v>
      </c>
      <c r="F766" s="27">
        <f t="shared" si="1"/>
        <v>0.3335</v>
      </c>
    </row>
    <row r="767">
      <c r="A767" s="14" t="s">
        <v>80</v>
      </c>
      <c r="B767" s="18">
        <v>3.0</v>
      </c>
      <c r="C767" s="18">
        <v>2.0</v>
      </c>
      <c r="D767" s="14" t="s">
        <v>2142</v>
      </c>
      <c r="E767" s="26">
        <v>0.667</v>
      </c>
      <c r="F767" s="27">
        <f t="shared" si="1"/>
        <v>0.50025</v>
      </c>
    </row>
    <row r="768">
      <c r="A768" s="14" t="s">
        <v>82</v>
      </c>
      <c r="B768" s="18">
        <v>3.0</v>
      </c>
      <c r="C768" s="18">
        <v>2.0</v>
      </c>
      <c r="D768" s="14" t="s">
        <v>2139</v>
      </c>
      <c r="E768" s="26">
        <v>0.667</v>
      </c>
      <c r="F768" s="27">
        <f t="shared" si="1"/>
        <v>0.3335</v>
      </c>
    </row>
    <row r="769">
      <c r="A769" s="14" t="s">
        <v>2107</v>
      </c>
      <c r="B769" s="18">
        <v>0.0</v>
      </c>
      <c r="C769" s="18">
        <v>0.0</v>
      </c>
      <c r="D769" s="14" t="s">
        <v>2140</v>
      </c>
      <c r="E769" s="24" t="s">
        <v>2141</v>
      </c>
      <c r="F769" s="27" t="str">
        <f t="shared" si="1"/>
        <v>Not Applicable</v>
      </c>
    </row>
    <row r="770">
      <c r="A770" s="14" t="s">
        <v>2110</v>
      </c>
      <c r="B770" s="18">
        <v>12.0</v>
      </c>
      <c r="C770" s="18">
        <v>11.0</v>
      </c>
      <c r="D770" s="14" t="s">
        <v>2139</v>
      </c>
      <c r="E770" s="26">
        <v>0.917</v>
      </c>
      <c r="F770" s="27">
        <f t="shared" si="1"/>
        <v>0.4585</v>
      </c>
    </row>
    <row r="771">
      <c r="A771" s="14" t="s">
        <v>2111</v>
      </c>
      <c r="B771" s="18">
        <v>12.0</v>
      </c>
      <c r="C771" s="18">
        <v>11.0</v>
      </c>
      <c r="D771" s="14" t="s">
        <v>2139</v>
      </c>
      <c r="E771" s="26">
        <v>0.917</v>
      </c>
      <c r="F771" s="27">
        <f t="shared" si="1"/>
        <v>0.4585</v>
      </c>
    </row>
    <row r="772">
      <c r="A772" s="14" t="s">
        <v>269</v>
      </c>
      <c r="B772" s="18">
        <v>11.0</v>
      </c>
      <c r="C772" s="18">
        <v>10.0</v>
      </c>
      <c r="D772" s="14" t="s">
        <v>2142</v>
      </c>
      <c r="E772" s="26">
        <v>0.909</v>
      </c>
      <c r="F772" s="27">
        <f t="shared" si="1"/>
        <v>0.68175</v>
      </c>
    </row>
    <row r="773">
      <c r="A773" s="14" t="s">
        <v>271</v>
      </c>
      <c r="B773" s="18">
        <v>12.0</v>
      </c>
      <c r="C773" s="18">
        <v>11.0</v>
      </c>
      <c r="D773" s="14" t="s">
        <v>2139</v>
      </c>
      <c r="E773" s="26">
        <v>0.917</v>
      </c>
      <c r="F773" s="27">
        <f t="shared" si="1"/>
        <v>0.4585</v>
      </c>
    </row>
    <row r="774">
      <c r="A774" s="14" t="s">
        <v>1051</v>
      </c>
      <c r="B774" s="18">
        <v>44.0</v>
      </c>
      <c r="C774" s="18">
        <v>37.0</v>
      </c>
      <c r="D774" s="14" t="s">
        <v>2139</v>
      </c>
      <c r="E774" s="26">
        <v>0.841</v>
      </c>
      <c r="F774" s="27">
        <f t="shared" si="1"/>
        <v>0.4205</v>
      </c>
    </row>
    <row r="775">
      <c r="A775" s="14" t="s">
        <v>1053</v>
      </c>
      <c r="B775" s="18">
        <v>4.0</v>
      </c>
      <c r="C775" s="18">
        <v>4.0</v>
      </c>
      <c r="D775" s="14" t="s">
        <v>2142</v>
      </c>
      <c r="E775" s="26">
        <v>1.0</v>
      </c>
      <c r="F775" s="27">
        <f t="shared" si="1"/>
        <v>0.75</v>
      </c>
    </row>
    <row r="776">
      <c r="A776" s="14" t="s">
        <v>1054</v>
      </c>
      <c r="B776" s="18">
        <v>6.0</v>
      </c>
      <c r="C776" s="18">
        <v>6.0</v>
      </c>
      <c r="D776" s="14" t="s">
        <v>2142</v>
      </c>
      <c r="E776" s="26">
        <v>1.0</v>
      </c>
      <c r="F776" s="27">
        <f t="shared" si="1"/>
        <v>0.75</v>
      </c>
    </row>
    <row r="777">
      <c r="A777" s="14" t="s">
        <v>693</v>
      </c>
      <c r="B777" s="18">
        <v>44.0</v>
      </c>
      <c r="C777" s="18">
        <v>34.0</v>
      </c>
      <c r="D777" s="14" t="s">
        <v>2139</v>
      </c>
      <c r="E777" s="26">
        <v>0.773</v>
      </c>
      <c r="F777" s="27">
        <f t="shared" si="1"/>
        <v>0.3865</v>
      </c>
    </row>
    <row r="778">
      <c r="A778" s="14" t="s">
        <v>695</v>
      </c>
      <c r="B778" s="18">
        <v>14.0</v>
      </c>
      <c r="C778" s="18">
        <v>12.0</v>
      </c>
      <c r="D778" s="14" t="s">
        <v>2142</v>
      </c>
      <c r="E778" s="26">
        <v>0.857</v>
      </c>
      <c r="F778" s="27">
        <f t="shared" si="1"/>
        <v>0.64275</v>
      </c>
    </row>
    <row r="779">
      <c r="A779" s="14" t="s">
        <v>696</v>
      </c>
      <c r="B779" s="18">
        <v>7.0</v>
      </c>
      <c r="C779" s="18">
        <v>4.0</v>
      </c>
      <c r="D779" s="14" t="s">
        <v>2142</v>
      </c>
      <c r="E779" s="26">
        <v>0.571</v>
      </c>
      <c r="F779" s="27">
        <f t="shared" si="1"/>
        <v>0.42825</v>
      </c>
    </row>
    <row r="780">
      <c r="A780" s="14" t="s">
        <v>697</v>
      </c>
      <c r="B780" s="18">
        <v>4.0</v>
      </c>
      <c r="C780" s="18">
        <v>2.0</v>
      </c>
      <c r="D780" s="14" t="s">
        <v>2142</v>
      </c>
      <c r="E780" s="26">
        <v>0.5</v>
      </c>
      <c r="F780" s="27">
        <f t="shared" si="1"/>
        <v>0.375</v>
      </c>
    </row>
    <row r="781">
      <c r="A781" s="14" t="s">
        <v>698</v>
      </c>
      <c r="B781" s="18">
        <v>44.0</v>
      </c>
      <c r="C781" s="18">
        <v>34.0</v>
      </c>
      <c r="D781" s="14" t="s">
        <v>2139</v>
      </c>
      <c r="E781" s="26">
        <v>0.773</v>
      </c>
      <c r="F781" s="27">
        <f t="shared" si="1"/>
        <v>0.3865</v>
      </c>
    </row>
    <row r="782">
      <c r="A782" s="14" t="s">
        <v>699</v>
      </c>
      <c r="B782" s="18">
        <v>17.0</v>
      </c>
      <c r="C782" s="18">
        <v>14.0</v>
      </c>
      <c r="D782" s="14" t="s">
        <v>2142</v>
      </c>
      <c r="E782" s="26">
        <v>0.824</v>
      </c>
      <c r="F782" s="27">
        <f t="shared" si="1"/>
        <v>0.618</v>
      </c>
    </row>
    <row r="783">
      <c r="A783" s="14" t="s">
        <v>700</v>
      </c>
      <c r="B783" s="18">
        <v>44.0</v>
      </c>
      <c r="C783" s="18">
        <v>34.0</v>
      </c>
      <c r="D783" s="14" t="s">
        <v>2139</v>
      </c>
      <c r="E783" s="26">
        <v>0.773</v>
      </c>
      <c r="F783" s="27">
        <f t="shared" si="1"/>
        <v>0.3865</v>
      </c>
    </row>
    <row r="784">
      <c r="A784" s="14" t="s">
        <v>1626</v>
      </c>
      <c r="B784" s="18">
        <v>43.0</v>
      </c>
      <c r="C784" s="18">
        <v>37.0</v>
      </c>
      <c r="D784" s="14" t="s">
        <v>2139</v>
      </c>
      <c r="E784" s="26">
        <v>0.86</v>
      </c>
      <c r="F784" s="27">
        <f t="shared" si="1"/>
        <v>0.43</v>
      </c>
    </row>
    <row r="785">
      <c r="A785" s="14" t="s">
        <v>1629</v>
      </c>
      <c r="B785" s="18">
        <v>8.0</v>
      </c>
      <c r="C785" s="18">
        <v>8.0</v>
      </c>
      <c r="D785" s="14" t="s">
        <v>2143</v>
      </c>
      <c r="E785" s="26">
        <v>1.0</v>
      </c>
      <c r="F785" s="27">
        <f t="shared" si="1"/>
        <v>1</v>
      </c>
    </row>
    <row r="786">
      <c r="A786" s="14" t="s">
        <v>1631</v>
      </c>
      <c r="B786" s="18">
        <v>14.0</v>
      </c>
      <c r="C786" s="18">
        <v>14.0</v>
      </c>
      <c r="D786" s="14" t="s">
        <v>2143</v>
      </c>
      <c r="E786" s="26">
        <v>1.0</v>
      </c>
      <c r="F786" s="27">
        <f t="shared" si="1"/>
        <v>1</v>
      </c>
    </row>
    <row r="787">
      <c r="A787" s="14" t="s">
        <v>1633</v>
      </c>
      <c r="B787" s="18">
        <v>10.0</v>
      </c>
      <c r="C787" s="18">
        <v>9.0</v>
      </c>
      <c r="D787" s="14" t="s">
        <v>2143</v>
      </c>
      <c r="E787" s="26">
        <v>0.9</v>
      </c>
      <c r="F787" s="27">
        <f t="shared" si="1"/>
        <v>0.9</v>
      </c>
    </row>
    <row r="788">
      <c r="A788" s="14" t="s">
        <v>1635</v>
      </c>
      <c r="B788" s="18">
        <v>3.0</v>
      </c>
      <c r="C788" s="18">
        <v>1.0</v>
      </c>
      <c r="D788" s="14" t="s">
        <v>2143</v>
      </c>
      <c r="E788" s="26">
        <v>0.333</v>
      </c>
      <c r="F788" s="27">
        <f t="shared" si="1"/>
        <v>0.333</v>
      </c>
    </row>
    <row r="789">
      <c r="A789" s="14" t="s">
        <v>1637</v>
      </c>
      <c r="B789" s="18">
        <v>43.0</v>
      </c>
      <c r="C789" s="18">
        <v>37.0</v>
      </c>
      <c r="D789" s="14" t="s">
        <v>2139</v>
      </c>
      <c r="E789" s="26">
        <v>0.86</v>
      </c>
      <c r="F789" s="27">
        <f t="shared" si="1"/>
        <v>0.43</v>
      </c>
    </row>
    <row r="790">
      <c r="A790" s="14" t="s">
        <v>1638</v>
      </c>
      <c r="B790" s="18">
        <v>3.0</v>
      </c>
      <c r="C790" s="18">
        <v>0.0</v>
      </c>
      <c r="D790" s="14" t="s">
        <v>2143</v>
      </c>
      <c r="E790" s="26">
        <v>0.0</v>
      </c>
      <c r="F790" s="27">
        <f t="shared" si="1"/>
        <v>0</v>
      </c>
    </row>
    <row r="791">
      <c r="A791" s="14" t="s">
        <v>117</v>
      </c>
      <c r="B791" s="18">
        <v>16.0</v>
      </c>
      <c r="C791" s="18">
        <v>7.0</v>
      </c>
      <c r="D791" s="14" t="s">
        <v>2139</v>
      </c>
      <c r="E791" s="26">
        <v>0.438</v>
      </c>
      <c r="F791" s="27">
        <f t="shared" si="1"/>
        <v>0.219</v>
      </c>
    </row>
    <row r="792">
      <c r="A792" s="14" t="s">
        <v>119</v>
      </c>
      <c r="B792" s="18">
        <v>8.0</v>
      </c>
      <c r="C792" s="18">
        <v>4.0</v>
      </c>
      <c r="D792" s="14" t="s">
        <v>2142</v>
      </c>
      <c r="E792" s="26">
        <v>0.5</v>
      </c>
      <c r="F792" s="27">
        <f t="shared" si="1"/>
        <v>0.375</v>
      </c>
    </row>
    <row r="793">
      <c r="A793" s="14" t="s">
        <v>120</v>
      </c>
      <c r="B793" s="18">
        <v>4.0</v>
      </c>
      <c r="C793" s="18">
        <v>0.0</v>
      </c>
      <c r="D793" s="14" t="s">
        <v>2142</v>
      </c>
      <c r="E793" s="26">
        <v>0.0</v>
      </c>
      <c r="F793" s="27">
        <f t="shared" si="1"/>
        <v>0</v>
      </c>
    </row>
    <row r="794">
      <c r="A794" s="14" t="s">
        <v>1982</v>
      </c>
      <c r="B794" s="18">
        <v>3.0</v>
      </c>
      <c r="C794" s="18">
        <v>3.0</v>
      </c>
      <c r="D794" s="14" t="s">
        <v>2142</v>
      </c>
      <c r="E794" s="26">
        <v>1.0</v>
      </c>
      <c r="F794" s="27">
        <f t="shared" si="1"/>
        <v>0.75</v>
      </c>
    </row>
    <row r="795">
      <c r="A795" s="14" t="s">
        <v>1984</v>
      </c>
      <c r="B795" s="18">
        <v>10.0</v>
      </c>
      <c r="C795" s="18">
        <v>9.0</v>
      </c>
      <c r="D795" s="14" t="s">
        <v>2139</v>
      </c>
      <c r="E795" s="26">
        <v>0.9</v>
      </c>
      <c r="F795" s="27">
        <f t="shared" si="1"/>
        <v>0.45</v>
      </c>
    </row>
    <row r="796">
      <c r="A796" s="14" t="s">
        <v>1985</v>
      </c>
      <c r="B796" s="18">
        <v>10.0</v>
      </c>
      <c r="C796" s="18">
        <v>9.0</v>
      </c>
      <c r="D796" s="14" t="s">
        <v>2139</v>
      </c>
      <c r="E796" s="26">
        <v>0.9</v>
      </c>
      <c r="F796" s="27">
        <f t="shared" si="1"/>
        <v>0.45</v>
      </c>
    </row>
    <row r="797">
      <c r="A797" s="14" t="s">
        <v>1987</v>
      </c>
      <c r="B797" s="18">
        <v>10.0</v>
      </c>
      <c r="C797" s="18">
        <v>9.0</v>
      </c>
      <c r="D797" s="14" t="s">
        <v>2139</v>
      </c>
      <c r="E797" s="26">
        <v>0.9</v>
      </c>
      <c r="F797" s="27">
        <f t="shared" si="1"/>
        <v>0.45</v>
      </c>
    </row>
    <row r="798">
      <c r="A798" s="14" t="s">
        <v>1989</v>
      </c>
      <c r="B798" s="18">
        <v>10.0</v>
      </c>
      <c r="C798" s="18">
        <v>9.0</v>
      </c>
      <c r="D798" s="14" t="s">
        <v>2139</v>
      </c>
      <c r="E798" s="26">
        <v>0.9</v>
      </c>
      <c r="F798" s="27">
        <f t="shared" si="1"/>
        <v>0.45</v>
      </c>
    </row>
    <row r="799">
      <c r="A799" s="14" t="s">
        <v>1990</v>
      </c>
      <c r="B799" s="18">
        <v>4.0</v>
      </c>
      <c r="C799" s="18">
        <v>3.0</v>
      </c>
      <c r="D799" s="14" t="s">
        <v>2142</v>
      </c>
      <c r="E799" s="26">
        <v>0.75</v>
      </c>
      <c r="F799" s="27">
        <f t="shared" si="1"/>
        <v>0.5625</v>
      </c>
    </row>
    <row r="800">
      <c r="A800" s="14" t="s">
        <v>1991</v>
      </c>
      <c r="B800" s="18">
        <v>10.0</v>
      </c>
      <c r="C800" s="18">
        <v>9.0</v>
      </c>
      <c r="D800" s="14" t="s">
        <v>2139</v>
      </c>
      <c r="E800" s="26">
        <v>0.9</v>
      </c>
      <c r="F800" s="27">
        <f t="shared" si="1"/>
        <v>0.45</v>
      </c>
    </row>
    <row r="801">
      <c r="A801" s="14" t="s">
        <v>1280</v>
      </c>
      <c r="B801" s="18">
        <v>12.0</v>
      </c>
      <c r="C801" s="18">
        <v>10.0</v>
      </c>
      <c r="D801" s="14" t="s">
        <v>2142</v>
      </c>
      <c r="E801" s="26">
        <v>0.833</v>
      </c>
      <c r="F801" s="27">
        <f t="shared" si="1"/>
        <v>0.62475</v>
      </c>
    </row>
    <row r="802">
      <c r="A802" s="14" t="s">
        <v>1282</v>
      </c>
      <c r="B802" s="18">
        <v>38.0</v>
      </c>
      <c r="C802" s="18">
        <v>31.0</v>
      </c>
      <c r="D802" s="14" t="s">
        <v>2142</v>
      </c>
      <c r="E802" s="26">
        <v>0.816</v>
      </c>
      <c r="F802" s="27">
        <f t="shared" si="1"/>
        <v>0.612</v>
      </c>
    </row>
    <row r="803">
      <c r="A803" s="14" t="s">
        <v>1283</v>
      </c>
      <c r="B803" s="18">
        <v>58.0</v>
      </c>
      <c r="C803" s="18">
        <v>47.0</v>
      </c>
      <c r="D803" s="14" t="s">
        <v>2139</v>
      </c>
      <c r="E803" s="26">
        <v>0.81</v>
      </c>
      <c r="F803" s="27">
        <f t="shared" si="1"/>
        <v>0.405</v>
      </c>
    </row>
    <row r="804">
      <c r="A804" s="14" t="s">
        <v>658</v>
      </c>
      <c r="B804" s="18">
        <v>0.0</v>
      </c>
      <c r="C804" s="18">
        <v>0.0</v>
      </c>
      <c r="D804" s="14" t="s">
        <v>2140</v>
      </c>
      <c r="E804" s="24" t="s">
        <v>2141</v>
      </c>
      <c r="F804" s="27" t="str">
        <f t="shared" si="1"/>
        <v>Not Applicable</v>
      </c>
    </row>
    <row r="805">
      <c r="A805" s="14" t="s">
        <v>1284</v>
      </c>
      <c r="B805" s="18">
        <v>58.0</v>
      </c>
      <c r="C805" s="18">
        <v>47.0</v>
      </c>
      <c r="D805" s="14" t="s">
        <v>2139</v>
      </c>
      <c r="E805" s="26">
        <v>0.81</v>
      </c>
      <c r="F805" s="27">
        <f t="shared" si="1"/>
        <v>0.405</v>
      </c>
    </row>
    <row r="806">
      <c r="A806" s="14" t="s">
        <v>1286</v>
      </c>
      <c r="B806" s="18">
        <v>12.0</v>
      </c>
      <c r="C806" s="18">
        <v>10.0</v>
      </c>
      <c r="D806" s="14" t="s">
        <v>2142</v>
      </c>
      <c r="E806" s="26">
        <v>0.833</v>
      </c>
      <c r="F806" s="27">
        <f t="shared" si="1"/>
        <v>0.62475</v>
      </c>
    </row>
    <row r="807">
      <c r="A807" s="14" t="s">
        <v>1287</v>
      </c>
      <c r="B807" s="18">
        <v>3.0</v>
      </c>
      <c r="C807" s="18">
        <v>2.0</v>
      </c>
      <c r="D807" s="14" t="s">
        <v>2142</v>
      </c>
      <c r="E807" s="26">
        <v>0.667</v>
      </c>
      <c r="F807" s="27">
        <f t="shared" si="1"/>
        <v>0.50025</v>
      </c>
    </row>
    <row r="808">
      <c r="A808" s="14" t="s">
        <v>1288</v>
      </c>
      <c r="B808" s="18">
        <v>6.0</v>
      </c>
      <c r="C808" s="18">
        <v>6.0</v>
      </c>
      <c r="D808" s="14" t="s">
        <v>2143</v>
      </c>
      <c r="E808" s="26">
        <v>1.0</v>
      </c>
      <c r="F808" s="27">
        <f t="shared" si="1"/>
        <v>1</v>
      </c>
    </row>
    <row r="809">
      <c r="A809" s="14" t="s">
        <v>1289</v>
      </c>
      <c r="B809" s="18">
        <v>3.0</v>
      </c>
      <c r="C809" s="18">
        <v>3.0</v>
      </c>
      <c r="D809" s="14" t="s">
        <v>2142</v>
      </c>
      <c r="E809" s="26">
        <v>1.0</v>
      </c>
      <c r="F809" s="27">
        <f t="shared" si="1"/>
        <v>0.75</v>
      </c>
    </row>
    <row r="810">
      <c r="A810" s="14" t="s">
        <v>1290</v>
      </c>
      <c r="B810" s="18">
        <v>58.0</v>
      </c>
      <c r="C810" s="18">
        <v>47.0</v>
      </c>
      <c r="D810" s="14" t="s">
        <v>2139</v>
      </c>
      <c r="E810" s="26">
        <v>0.81</v>
      </c>
      <c r="F810" s="27">
        <f t="shared" si="1"/>
        <v>0.405</v>
      </c>
    </row>
    <row r="811">
      <c r="A811" s="14" t="s">
        <v>1649</v>
      </c>
      <c r="B811" s="18">
        <v>12.0</v>
      </c>
      <c r="C811" s="18">
        <v>11.0</v>
      </c>
      <c r="D811" s="14" t="s">
        <v>2142</v>
      </c>
      <c r="E811" s="26">
        <v>0.917</v>
      </c>
      <c r="F811" s="27">
        <f t="shared" si="1"/>
        <v>0.68775</v>
      </c>
    </row>
    <row r="812">
      <c r="A812" s="14" t="s">
        <v>1653</v>
      </c>
      <c r="B812" s="18">
        <v>5.0</v>
      </c>
      <c r="C812" s="18">
        <v>4.0</v>
      </c>
      <c r="D812" s="14" t="s">
        <v>2143</v>
      </c>
      <c r="E812" s="26">
        <v>0.8</v>
      </c>
      <c r="F812" s="27">
        <f t="shared" si="1"/>
        <v>0.8</v>
      </c>
    </row>
    <row r="813">
      <c r="A813" s="14" t="s">
        <v>1655</v>
      </c>
      <c r="B813" s="18">
        <v>8.0</v>
      </c>
      <c r="C813" s="18">
        <v>7.0</v>
      </c>
      <c r="D813" s="14" t="s">
        <v>2142</v>
      </c>
      <c r="E813" s="26">
        <v>0.875</v>
      </c>
      <c r="F813" s="27">
        <f t="shared" si="1"/>
        <v>0.65625</v>
      </c>
    </row>
    <row r="814">
      <c r="A814" s="14" t="s">
        <v>1657</v>
      </c>
      <c r="B814" s="18">
        <v>3.0</v>
      </c>
      <c r="C814" s="18">
        <v>3.0</v>
      </c>
      <c r="D814" s="14" t="s">
        <v>2142</v>
      </c>
      <c r="E814" s="26">
        <v>1.0</v>
      </c>
      <c r="F814" s="27">
        <f t="shared" si="1"/>
        <v>0.75</v>
      </c>
    </row>
    <row r="815">
      <c r="A815" s="14" t="s">
        <v>1659</v>
      </c>
      <c r="B815" s="18">
        <v>4.0</v>
      </c>
      <c r="C815" s="18">
        <v>2.0</v>
      </c>
      <c r="D815" s="14" t="s">
        <v>2143</v>
      </c>
      <c r="E815" s="26">
        <v>0.5</v>
      </c>
      <c r="F815" s="27">
        <f t="shared" si="1"/>
        <v>0.5</v>
      </c>
    </row>
    <row r="816">
      <c r="A816" s="14" t="s">
        <v>1661</v>
      </c>
      <c r="B816" s="18">
        <v>5.0</v>
      </c>
      <c r="C816" s="18">
        <v>1.0</v>
      </c>
      <c r="D816" s="14" t="s">
        <v>2143</v>
      </c>
      <c r="E816" s="26">
        <v>0.2</v>
      </c>
      <c r="F816" s="27">
        <f t="shared" si="1"/>
        <v>0.2</v>
      </c>
    </row>
    <row r="817">
      <c r="A817" s="14" t="s">
        <v>1663</v>
      </c>
      <c r="B817" s="18">
        <v>68.0</v>
      </c>
      <c r="C817" s="18">
        <v>51.0</v>
      </c>
      <c r="D817" s="14" t="s">
        <v>2139</v>
      </c>
      <c r="E817" s="26">
        <v>0.75</v>
      </c>
      <c r="F817" s="27">
        <f t="shared" si="1"/>
        <v>0.375</v>
      </c>
    </row>
    <row r="818">
      <c r="A818" s="14" t="s">
        <v>1722</v>
      </c>
      <c r="B818" s="18">
        <v>9.0</v>
      </c>
      <c r="C818" s="18">
        <v>7.0</v>
      </c>
      <c r="D818" s="14" t="s">
        <v>2142</v>
      </c>
      <c r="E818" s="26">
        <v>0.778</v>
      </c>
      <c r="F818" s="27">
        <f t="shared" si="1"/>
        <v>0.5835</v>
      </c>
    </row>
    <row r="819">
      <c r="A819" s="14" t="s">
        <v>1724</v>
      </c>
      <c r="B819" s="18">
        <v>4.0</v>
      </c>
      <c r="C819" s="18">
        <v>4.0</v>
      </c>
      <c r="D819" s="14" t="s">
        <v>2143</v>
      </c>
      <c r="E819" s="26">
        <v>1.0</v>
      </c>
      <c r="F819" s="27">
        <f t="shared" si="1"/>
        <v>1</v>
      </c>
    </row>
    <row r="820">
      <c r="A820" s="14" t="s">
        <v>1725</v>
      </c>
      <c r="B820" s="18">
        <v>3.0</v>
      </c>
      <c r="C820" s="18">
        <v>3.0</v>
      </c>
      <c r="D820" s="14" t="s">
        <v>2143</v>
      </c>
      <c r="E820" s="26">
        <v>1.0</v>
      </c>
      <c r="F820" s="27">
        <f t="shared" si="1"/>
        <v>1</v>
      </c>
    </row>
    <row r="821">
      <c r="A821" s="14" t="s">
        <v>1726</v>
      </c>
      <c r="B821" s="18">
        <v>38.0</v>
      </c>
      <c r="C821" s="18">
        <v>26.0</v>
      </c>
      <c r="D821" s="14" t="s">
        <v>2139</v>
      </c>
      <c r="E821" s="26">
        <v>0.684</v>
      </c>
      <c r="F821" s="27">
        <f t="shared" si="1"/>
        <v>0.342</v>
      </c>
    </row>
    <row r="822">
      <c r="A822" s="14" t="s">
        <v>1727</v>
      </c>
      <c r="B822" s="18">
        <v>38.0</v>
      </c>
      <c r="C822" s="18">
        <v>26.0</v>
      </c>
      <c r="D822" s="14" t="s">
        <v>2139</v>
      </c>
      <c r="E822" s="26">
        <v>0.684</v>
      </c>
      <c r="F822" s="27">
        <f t="shared" si="1"/>
        <v>0.342</v>
      </c>
    </row>
    <row r="823">
      <c r="A823" s="14" t="s">
        <v>1728</v>
      </c>
      <c r="B823" s="18">
        <v>7.0</v>
      </c>
      <c r="C823" s="18">
        <v>4.0</v>
      </c>
      <c r="D823" s="14" t="s">
        <v>2142</v>
      </c>
      <c r="E823" s="26">
        <v>0.571</v>
      </c>
      <c r="F823" s="27">
        <f t="shared" si="1"/>
        <v>0.42825</v>
      </c>
    </row>
    <row r="824">
      <c r="A824" s="14" t="s">
        <v>1729</v>
      </c>
      <c r="B824" s="18">
        <v>38.0</v>
      </c>
      <c r="C824" s="18">
        <v>26.0</v>
      </c>
      <c r="D824" s="14" t="s">
        <v>2139</v>
      </c>
      <c r="E824" s="26">
        <v>0.684</v>
      </c>
      <c r="F824" s="27">
        <f t="shared" si="1"/>
        <v>0.342</v>
      </c>
    </row>
    <row r="825">
      <c r="A825" s="14" t="s">
        <v>390</v>
      </c>
      <c r="B825" s="18">
        <v>28.0</v>
      </c>
      <c r="C825" s="18">
        <v>22.0</v>
      </c>
      <c r="D825" s="14" t="s">
        <v>2139</v>
      </c>
      <c r="E825" s="26">
        <v>0.786</v>
      </c>
      <c r="F825" s="27">
        <f t="shared" si="1"/>
        <v>0.393</v>
      </c>
    </row>
    <row r="826">
      <c r="A826" s="14" t="s">
        <v>392</v>
      </c>
      <c r="B826" s="18">
        <v>3.0</v>
      </c>
      <c r="C826" s="18">
        <v>3.0</v>
      </c>
      <c r="D826" s="14" t="s">
        <v>2143</v>
      </c>
      <c r="E826" s="26">
        <v>1.0</v>
      </c>
      <c r="F826" s="27">
        <f t="shared" si="1"/>
        <v>1</v>
      </c>
    </row>
    <row r="827">
      <c r="A827" s="14" t="s">
        <v>393</v>
      </c>
      <c r="B827" s="18">
        <v>7.0</v>
      </c>
      <c r="C827" s="18">
        <v>7.0</v>
      </c>
      <c r="D827" s="14" t="s">
        <v>2142</v>
      </c>
      <c r="E827" s="26">
        <v>1.0</v>
      </c>
      <c r="F827" s="27">
        <f t="shared" si="1"/>
        <v>0.75</v>
      </c>
    </row>
    <row r="828">
      <c r="A828" s="14" t="s">
        <v>394</v>
      </c>
      <c r="B828" s="18">
        <v>3.0</v>
      </c>
      <c r="C828" s="18">
        <v>0.0</v>
      </c>
      <c r="D828" s="14" t="s">
        <v>2142</v>
      </c>
      <c r="E828" s="26">
        <v>0.0</v>
      </c>
      <c r="F828" s="27">
        <f t="shared" si="1"/>
        <v>0</v>
      </c>
    </row>
    <row r="829">
      <c r="A829" s="14" t="s">
        <v>395</v>
      </c>
      <c r="B829" s="18">
        <v>3.0</v>
      </c>
      <c r="C829" s="18">
        <v>2.0</v>
      </c>
      <c r="D829" s="14" t="s">
        <v>2143</v>
      </c>
      <c r="E829" s="26">
        <v>0.667</v>
      </c>
      <c r="F829" s="27">
        <f t="shared" si="1"/>
        <v>0.667</v>
      </c>
    </row>
    <row r="830">
      <c r="A830" s="14" t="s">
        <v>396</v>
      </c>
      <c r="B830" s="18">
        <v>3.0</v>
      </c>
      <c r="C830" s="18">
        <v>2.0</v>
      </c>
      <c r="D830" s="14" t="s">
        <v>2142</v>
      </c>
      <c r="E830" s="26">
        <v>0.667</v>
      </c>
      <c r="F830" s="27">
        <f t="shared" si="1"/>
        <v>0.50025</v>
      </c>
    </row>
    <row r="831">
      <c r="A831" s="14" t="s">
        <v>397</v>
      </c>
      <c r="B831" s="18">
        <v>28.0</v>
      </c>
      <c r="C831" s="18">
        <v>22.0</v>
      </c>
      <c r="D831" s="14" t="s">
        <v>2139</v>
      </c>
      <c r="E831" s="26">
        <v>0.786</v>
      </c>
      <c r="F831" s="27">
        <f t="shared" si="1"/>
        <v>0.393</v>
      </c>
    </row>
    <row r="832">
      <c r="A832" s="14" t="s">
        <v>1507</v>
      </c>
      <c r="B832" s="18">
        <v>6.0</v>
      </c>
      <c r="C832" s="18">
        <v>6.0</v>
      </c>
      <c r="D832" s="14" t="s">
        <v>2143</v>
      </c>
      <c r="E832" s="26">
        <v>1.0</v>
      </c>
      <c r="F832" s="27">
        <f t="shared" si="1"/>
        <v>1</v>
      </c>
    </row>
    <row r="833">
      <c r="A833" s="14" t="s">
        <v>1509</v>
      </c>
      <c r="B833" s="18">
        <v>6.0</v>
      </c>
      <c r="C833" s="18">
        <v>4.0</v>
      </c>
      <c r="D833" s="14" t="s">
        <v>2143</v>
      </c>
      <c r="E833" s="26">
        <v>0.667</v>
      </c>
      <c r="F833" s="27">
        <f t="shared" si="1"/>
        <v>0.667</v>
      </c>
    </row>
    <row r="834">
      <c r="A834" s="14" t="s">
        <v>1510</v>
      </c>
      <c r="B834" s="18">
        <v>70.0</v>
      </c>
      <c r="C834" s="18">
        <v>58.0</v>
      </c>
      <c r="D834" s="14" t="s">
        <v>2139</v>
      </c>
      <c r="E834" s="26">
        <v>0.829</v>
      </c>
      <c r="F834" s="27">
        <f t="shared" si="1"/>
        <v>0.4145</v>
      </c>
    </row>
    <row r="835">
      <c r="A835" s="14" t="s">
        <v>1511</v>
      </c>
      <c r="B835" s="18">
        <v>7.0</v>
      </c>
      <c r="C835" s="18">
        <v>5.0</v>
      </c>
      <c r="D835" s="14" t="s">
        <v>2143</v>
      </c>
      <c r="E835" s="26">
        <v>0.714</v>
      </c>
      <c r="F835" s="27">
        <f t="shared" si="1"/>
        <v>0.714</v>
      </c>
    </row>
    <row r="836">
      <c r="A836" s="14" t="s">
        <v>1512</v>
      </c>
      <c r="B836" s="18">
        <v>3.0</v>
      </c>
      <c r="C836" s="18">
        <v>3.0</v>
      </c>
      <c r="D836" s="14" t="s">
        <v>2143</v>
      </c>
      <c r="E836" s="26">
        <v>1.0</v>
      </c>
      <c r="F836" s="27">
        <f t="shared" si="1"/>
        <v>1</v>
      </c>
    </row>
    <row r="837">
      <c r="A837" s="14" t="s">
        <v>1513</v>
      </c>
      <c r="B837" s="18">
        <v>70.0</v>
      </c>
      <c r="C837" s="18">
        <v>58.0</v>
      </c>
      <c r="D837" s="14" t="s">
        <v>2139</v>
      </c>
      <c r="E837" s="26">
        <v>0.829</v>
      </c>
      <c r="F837" s="27">
        <f t="shared" si="1"/>
        <v>0.4145</v>
      </c>
    </row>
    <row r="838">
      <c r="A838" s="14" t="s">
        <v>742</v>
      </c>
      <c r="B838" s="18">
        <v>0.0</v>
      </c>
      <c r="C838" s="18">
        <v>0.0</v>
      </c>
      <c r="D838" s="14" t="s">
        <v>2140</v>
      </c>
      <c r="E838" s="24" t="s">
        <v>2141</v>
      </c>
      <c r="F838" s="27" t="str">
        <f t="shared" si="1"/>
        <v>Not Applicable</v>
      </c>
    </row>
    <row r="839">
      <c r="A839" s="14" t="s">
        <v>745</v>
      </c>
      <c r="B839" s="18">
        <v>0.0</v>
      </c>
      <c r="C839" s="18">
        <v>0.0</v>
      </c>
      <c r="D839" s="14" t="s">
        <v>2140</v>
      </c>
      <c r="E839" s="24" t="s">
        <v>2141</v>
      </c>
      <c r="F839" s="27" t="str">
        <f t="shared" si="1"/>
        <v>Not Applicable</v>
      </c>
    </row>
    <row r="840">
      <c r="A840" s="14" t="s">
        <v>746</v>
      </c>
      <c r="B840" s="18">
        <v>0.0</v>
      </c>
      <c r="C840" s="18">
        <v>0.0</v>
      </c>
      <c r="D840" s="14" t="s">
        <v>2140</v>
      </c>
      <c r="E840" s="24" t="s">
        <v>2141</v>
      </c>
      <c r="F840" s="27" t="str">
        <f t="shared" si="1"/>
        <v>Not Applicable</v>
      </c>
    </row>
    <row r="841">
      <c r="A841" s="14" t="s">
        <v>747</v>
      </c>
      <c r="B841" s="18">
        <v>0.0</v>
      </c>
      <c r="C841" s="18">
        <v>0.0</v>
      </c>
      <c r="D841" s="14" t="s">
        <v>2140</v>
      </c>
      <c r="E841" s="24" t="s">
        <v>2141</v>
      </c>
      <c r="F841" s="27" t="str">
        <f t="shared" si="1"/>
        <v>Not Applicable</v>
      </c>
    </row>
    <row r="842">
      <c r="A842" s="14" t="s">
        <v>1235</v>
      </c>
      <c r="B842" s="18">
        <v>206.0</v>
      </c>
      <c r="C842" s="18">
        <v>152.0</v>
      </c>
      <c r="D842" s="14" t="s">
        <v>2139</v>
      </c>
      <c r="E842" s="26">
        <v>0.738</v>
      </c>
      <c r="F842" s="27">
        <f t="shared" si="1"/>
        <v>0.369</v>
      </c>
    </row>
    <row r="843">
      <c r="A843" s="14" t="s">
        <v>1237</v>
      </c>
      <c r="B843" s="18">
        <v>11.0</v>
      </c>
      <c r="C843" s="18">
        <v>8.0</v>
      </c>
      <c r="D843" s="14" t="s">
        <v>2142</v>
      </c>
      <c r="E843" s="26">
        <v>0.727</v>
      </c>
      <c r="F843" s="27">
        <f t="shared" si="1"/>
        <v>0.54525</v>
      </c>
    </row>
    <row r="844">
      <c r="A844" s="14" t="s">
        <v>1238</v>
      </c>
      <c r="B844" s="18">
        <v>9.0</v>
      </c>
      <c r="C844" s="18">
        <v>6.0</v>
      </c>
      <c r="D844" s="14" t="s">
        <v>2142</v>
      </c>
      <c r="E844" s="26">
        <v>0.667</v>
      </c>
      <c r="F844" s="27">
        <f t="shared" si="1"/>
        <v>0.50025</v>
      </c>
    </row>
    <row r="845">
      <c r="A845" s="14" t="s">
        <v>1239</v>
      </c>
      <c r="B845" s="18">
        <v>3.0</v>
      </c>
      <c r="C845" s="18">
        <v>3.0</v>
      </c>
      <c r="D845" s="14" t="s">
        <v>2143</v>
      </c>
      <c r="E845" s="26">
        <v>1.0</v>
      </c>
      <c r="F845" s="27">
        <f t="shared" si="1"/>
        <v>1</v>
      </c>
    </row>
    <row r="846">
      <c r="A846" s="14" t="s">
        <v>1240</v>
      </c>
      <c r="B846" s="18">
        <v>8.0</v>
      </c>
      <c r="C846" s="18">
        <v>5.0</v>
      </c>
      <c r="D846" s="14" t="s">
        <v>2143</v>
      </c>
      <c r="E846" s="26">
        <v>0.625</v>
      </c>
      <c r="F846" s="27">
        <f t="shared" si="1"/>
        <v>0.625</v>
      </c>
    </row>
    <row r="847">
      <c r="A847" s="14" t="s">
        <v>1241</v>
      </c>
      <c r="B847" s="18">
        <v>3.0</v>
      </c>
      <c r="C847" s="18">
        <v>3.0</v>
      </c>
      <c r="D847" s="14" t="s">
        <v>2142</v>
      </c>
      <c r="E847" s="26">
        <v>1.0</v>
      </c>
      <c r="F847" s="27">
        <f t="shared" si="1"/>
        <v>0.75</v>
      </c>
    </row>
    <row r="848">
      <c r="A848" s="14" t="s">
        <v>1242</v>
      </c>
      <c r="B848" s="18">
        <v>26.0</v>
      </c>
      <c r="C848" s="18">
        <v>0.0</v>
      </c>
      <c r="D848" s="14" t="s">
        <v>2142</v>
      </c>
      <c r="E848" s="26">
        <v>0.0</v>
      </c>
      <c r="F848" s="27">
        <f t="shared" si="1"/>
        <v>0</v>
      </c>
    </row>
    <row r="849">
      <c r="A849" s="14" t="s">
        <v>989</v>
      </c>
      <c r="B849" s="18">
        <v>5.0</v>
      </c>
      <c r="C849" s="18">
        <v>4.0</v>
      </c>
      <c r="D849" s="14" t="s">
        <v>2142</v>
      </c>
      <c r="E849" s="26">
        <v>0.8</v>
      </c>
      <c r="F849" s="27">
        <f t="shared" si="1"/>
        <v>0.6</v>
      </c>
    </row>
    <row r="850">
      <c r="A850" s="14" t="s">
        <v>990</v>
      </c>
      <c r="B850" s="18">
        <v>4.0</v>
      </c>
      <c r="C850" s="18">
        <v>3.0</v>
      </c>
      <c r="D850" s="14" t="s">
        <v>2142</v>
      </c>
      <c r="E850" s="26">
        <v>0.75</v>
      </c>
      <c r="F850" s="27">
        <f t="shared" si="1"/>
        <v>0.5625</v>
      </c>
    </row>
    <row r="851">
      <c r="A851" s="14" t="s">
        <v>991</v>
      </c>
      <c r="B851" s="18">
        <v>4.0</v>
      </c>
      <c r="C851" s="18">
        <v>4.0</v>
      </c>
      <c r="D851" s="14" t="s">
        <v>2142</v>
      </c>
      <c r="E851" s="26">
        <v>1.0</v>
      </c>
      <c r="F851" s="27">
        <f t="shared" si="1"/>
        <v>0.75</v>
      </c>
    </row>
    <row r="852">
      <c r="A852" s="14" t="s">
        <v>992</v>
      </c>
      <c r="B852" s="18">
        <v>31.0</v>
      </c>
      <c r="C852" s="18">
        <v>21.0</v>
      </c>
      <c r="D852" s="14" t="s">
        <v>2139</v>
      </c>
      <c r="E852" s="26">
        <v>0.677</v>
      </c>
      <c r="F852" s="27">
        <f t="shared" si="1"/>
        <v>0.3385</v>
      </c>
    </row>
    <row r="853">
      <c r="A853" s="14" t="s">
        <v>993</v>
      </c>
      <c r="B853" s="18">
        <v>9.0</v>
      </c>
      <c r="C853" s="18">
        <v>7.0</v>
      </c>
      <c r="D853" s="14" t="s">
        <v>2142</v>
      </c>
      <c r="E853" s="26">
        <v>0.778</v>
      </c>
      <c r="F853" s="27">
        <f t="shared" si="1"/>
        <v>0.5835</v>
      </c>
    </row>
    <row r="854">
      <c r="A854" s="14" t="s">
        <v>994</v>
      </c>
      <c r="B854" s="18">
        <v>31.0</v>
      </c>
      <c r="C854" s="18">
        <v>21.0</v>
      </c>
      <c r="D854" s="14" t="s">
        <v>2139</v>
      </c>
      <c r="E854" s="26">
        <v>0.677</v>
      </c>
      <c r="F854" s="27">
        <f t="shared" si="1"/>
        <v>0.3385</v>
      </c>
    </row>
    <row r="855">
      <c r="A855" s="14" t="s">
        <v>810</v>
      </c>
      <c r="B855" s="18">
        <v>1.0</v>
      </c>
      <c r="C855" s="18">
        <v>1.0</v>
      </c>
      <c r="D855" s="14" t="s">
        <v>2139</v>
      </c>
      <c r="E855" s="24" t="s">
        <v>2141</v>
      </c>
      <c r="F855" s="27" t="str">
        <f t="shared" si="1"/>
        <v>#VALUE!</v>
      </c>
    </row>
    <row r="856">
      <c r="A856" s="14" t="s">
        <v>812</v>
      </c>
      <c r="B856" s="18">
        <v>1.0</v>
      </c>
      <c r="C856" s="18">
        <v>1.0</v>
      </c>
      <c r="D856" s="14" t="s">
        <v>2139</v>
      </c>
      <c r="E856" s="24" t="s">
        <v>2141</v>
      </c>
      <c r="F856" s="27" t="str">
        <f t="shared" si="1"/>
        <v>#VALUE!</v>
      </c>
    </row>
    <row r="857">
      <c r="A857" s="14" t="s">
        <v>813</v>
      </c>
      <c r="B857" s="18">
        <v>1.0</v>
      </c>
      <c r="C857" s="18">
        <v>1.0</v>
      </c>
      <c r="D857" s="14" t="s">
        <v>2139</v>
      </c>
      <c r="E857" s="24" t="s">
        <v>2141</v>
      </c>
      <c r="F857" s="27" t="str">
        <f t="shared" si="1"/>
        <v>#VALUE!</v>
      </c>
    </row>
    <row r="858">
      <c r="A858" s="14" t="s">
        <v>1730</v>
      </c>
      <c r="B858" s="18">
        <v>9.0</v>
      </c>
      <c r="C858" s="18">
        <v>7.0</v>
      </c>
      <c r="D858" s="14" t="s">
        <v>2142</v>
      </c>
      <c r="E858" s="26">
        <v>0.778</v>
      </c>
      <c r="F858" s="27">
        <f t="shared" si="1"/>
        <v>0.5835</v>
      </c>
    </row>
    <row r="859">
      <c r="A859" s="14" t="s">
        <v>1732</v>
      </c>
      <c r="B859" s="18">
        <v>3.0</v>
      </c>
      <c r="C859" s="18">
        <v>2.0</v>
      </c>
      <c r="D859" s="14" t="s">
        <v>2143</v>
      </c>
      <c r="E859" s="26">
        <v>0.667</v>
      </c>
      <c r="F859" s="27">
        <f t="shared" si="1"/>
        <v>0.667</v>
      </c>
    </row>
    <row r="860">
      <c r="A860" s="14" t="s">
        <v>1734</v>
      </c>
      <c r="B860" s="18">
        <v>7.0</v>
      </c>
      <c r="C860" s="18">
        <v>4.0</v>
      </c>
      <c r="D860" s="14" t="s">
        <v>2142</v>
      </c>
      <c r="E860" s="26">
        <v>0.571</v>
      </c>
      <c r="F860" s="27">
        <f t="shared" si="1"/>
        <v>0.42825</v>
      </c>
    </row>
    <row r="861">
      <c r="A861" s="14" t="s">
        <v>1735</v>
      </c>
      <c r="B861" s="18">
        <v>38.0</v>
      </c>
      <c r="C861" s="18">
        <v>26.0</v>
      </c>
      <c r="D861" s="14" t="s">
        <v>2139</v>
      </c>
      <c r="E861" s="26">
        <v>0.684</v>
      </c>
      <c r="F861" s="27">
        <f t="shared" si="1"/>
        <v>0.342</v>
      </c>
    </row>
    <row r="862">
      <c r="A862" s="14" t="s">
        <v>506</v>
      </c>
      <c r="B862" s="18">
        <v>5.0</v>
      </c>
      <c r="C862" s="18">
        <v>3.0</v>
      </c>
      <c r="D862" s="14" t="s">
        <v>2139</v>
      </c>
      <c r="E862" s="26">
        <v>0.6</v>
      </c>
      <c r="F862" s="27">
        <f t="shared" si="1"/>
        <v>0.3</v>
      </c>
    </row>
    <row r="863">
      <c r="A863" s="14" t="s">
        <v>2112</v>
      </c>
      <c r="B863" s="18">
        <v>15.0</v>
      </c>
      <c r="C863" s="18">
        <v>14.0</v>
      </c>
      <c r="D863" s="14" t="s">
        <v>2142</v>
      </c>
      <c r="E863" s="26">
        <v>0.933</v>
      </c>
      <c r="F863" s="27">
        <f t="shared" si="1"/>
        <v>0.69975</v>
      </c>
    </row>
    <row r="864">
      <c r="A864" s="14" t="s">
        <v>1056</v>
      </c>
      <c r="B864" s="18">
        <v>44.0</v>
      </c>
      <c r="C864" s="18">
        <v>37.0</v>
      </c>
      <c r="D864" s="14" t="s">
        <v>2139</v>
      </c>
      <c r="E864" s="26">
        <v>0.841</v>
      </c>
      <c r="F864" s="27">
        <f t="shared" si="1"/>
        <v>0.4205</v>
      </c>
    </row>
    <row r="865">
      <c r="A865" s="14" t="s">
        <v>1058</v>
      </c>
      <c r="B865" s="18">
        <v>4.0</v>
      </c>
      <c r="C865" s="18">
        <v>4.0</v>
      </c>
      <c r="D865" s="14" t="s">
        <v>2142</v>
      </c>
      <c r="E865" s="26">
        <v>1.0</v>
      </c>
      <c r="F865" s="27">
        <f t="shared" si="1"/>
        <v>0.75</v>
      </c>
    </row>
    <row r="866">
      <c r="A866" s="14" t="s">
        <v>1059</v>
      </c>
      <c r="B866" s="18">
        <v>6.0</v>
      </c>
      <c r="C866" s="18">
        <v>6.0</v>
      </c>
      <c r="D866" s="14" t="s">
        <v>2142</v>
      </c>
      <c r="E866" s="26">
        <v>1.0</v>
      </c>
      <c r="F866" s="27">
        <f t="shared" si="1"/>
        <v>0.75</v>
      </c>
    </row>
    <row r="867">
      <c r="A867" s="14" t="s">
        <v>1060</v>
      </c>
      <c r="B867" s="18">
        <v>27.0</v>
      </c>
      <c r="C867" s="18">
        <v>24.0</v>
      </c>
      <c r="D867" s="14" t="s">
        <v>2142</v>
      </c>
      <c r="E867" s="26">
        <v>0.889</v>
      </c>
      <c r="F867" s="27">
        <f t="shared" si="1"/>
        <v>0.66675</v>
      </c>
    </row>
    <row r="868">
      <c r="A868" s="14" t="s">
        <v>1061</v>
      </c>
      <c r="B868" s="18">
        <v>44.0</v>
      </c>
      <c r="C868" s="18">
        <v>37.0</v>
      </c>
      <c r="D868" s="14" t="s">
        <v>2139</v>
      </c>
      <c r="E868" s="26">
        <v>0.841</v>
      </c>
      <c r="F868" s="27">
        <f t="shared" si="1"/>
        <v>0.4205</v>
      </c>
    </row>
    <row r="869">
      <c r="A869" s="14" t="s">
        <v>1062</v>
      </c>
      <c r="B869" s="18">
        <v>4.0</v>
      </c>
      <c r="C869" s="18">
        <v>0.0</v>
      </c>
      <c r="D869" s="14" t="s">
        <v>2142</v>
      </c>
      <c r="E869" s="26">
        <v>0.0</v>
      </c>
      <c r="F869" s="27">
        <f t="shared" si="1"/>
        <v>0</v>
      </c>
    </row>
    <row r="870">
      <c r="A870" s="14" t="s">
        <v>2114</v>
      </c>
      <c r="B870" s="18">
        <v>8.0</v>
      </c>
      <c r="C870" s="18">
        <v>6.0</v>
      </c>
      <c r="D870" s="14" t="s">
        <v>2142</v>
      </c>
      <c r="E870" s="26">
        <v>0.75</v>
      </c>
      <c r="F870" s="27">
        <f t="shared" si="1"/>
        <v>0.5625</v>
      </c>
    </row>
    <row r="871">
      <c r="A871" s="14" t="s">
        <v>176</v>
      </c>
      <c r="B871" s="18">
        <v>3.0</v>
      </c>
      <c r="C871" s="18">
        <v>1.0</v>
      </c>
      <c r="D871" s="14" t="s">
        <v>2143</v>
      </c>
      <c r="E871" s="26">
        <v>0.333</v>
      </c>
      <c r="F871" s="27">
        <f t="shared" si="1"/>
        <v>0.333</v>
      </c>
    </row>
    <row r="872">
      <c r="A872" s="14" t="s">
        <v>178</v>
      </c>
      <c r="B872" s="18">
        <v>80.0</v>
      </c>
      <c r="C872" s="18">
        <v>70.0</v>
      </c>
      <c r="D872" s="14" t="s">
        <v>2139</v>
      </c>
      <c r="E872" s="26">
        <v>0.875</v>
      </c>
      <c r="F872" s="27">
        <f t="shared" si="1"/>
        <v>0.4375</v>
      </c>
    </row>
    <row r="873">
      <c r="A873" s="14" t="s">
        <v>1151</v>
      </c>
      <c r="B873" s="18">
        <v>4.0</v>
      </c>
      <c r="C873" s="18">
        <v>4.0</v>
      </c>
      <c r="D873" s="14" t="s">
        <v>2143</v>
      </c>
      <c r="E873" s="26">
        <v>1.0</v>
      </c>
      <c r="F873" s="27">
        <f t="shared" si="1"/>
        <v>1</v>
      </c>
    </row>
    <row r="874">
      <c r="A874" s="14" t="s">
        <v>1151</v>
      </c>
      <c r="B874" s="18">
        <v>4.0</v>
      </c>
      <c r="C874" s="18">
        <v>4.0</v>
      </c>
      <c r="D874" s="14" t="s">
        <v>2143</v>
      </c>
      <c r="E874" s="26">
        <v>1.0</v>
      </c>
      <c r="F874" s="27">
        <f t="shared" si="1"/>
        <v>1</v>
      </c>
    </row>
    <row r="875">
      <c r="A875" s="14" t="s">
        <v>1153</v>
      </c>
      <c r="B875" s="18">
        <v>23.0</v>
      </c>
      <c r="C875" s="18">
        <v>15.0</v>
      </c>
      <c r="D875" s="14" t="s">
        <v>2142</v>
      </c>
      <c r="E875" s="26">
        <v>0.652</v>
      </c>
      <c r="F875" s="27">
        <f t="shared" si="1"/>
        <v>0.489</v>
      </c>
    </row>
    <row r="876">
      <c r="A876" s="14" t="s">
        <v>1154</v>
      </c>
      <c r="B876" s="18">
        <v>11.0</v>
      </c>
      <c r="C876" s="18">
        <v>10.0</v>
      </c>
      <c r="D876" s="14" t="s">
        <v>2142</v>
      </c>
      <c r="E876" s="26">
        <v>0.909</v>
      </c>
      <c r="F876" s="27">
        <f t="shared" si="1"/>
        <v>0.68175</v>
      </c>
    </row>
    <row r="877">
      <c r="A877" s="14" t="s">
        <v>1154</v>
      </c>
      <c r="B877" s="18">
        <v>8.0</v>
      </c>
      <c r="C877" s="18">
        <v>7.0</v>
      </c>
      <c r="D877" s="14" t="s">
        <v>2142</v>
      </c>
      <c r="E877" s="26">
        <v>0.875</v>
      </c>
      <c r="F877" s="27">
        <f t="shared" si="1"/>
        <v>0.65625</v>
      </c>
    </row>
    <row r="878">
      <c r="A878" s="14" t="s">
        <v>1155</v>
      </c>
      <c r="B878" s="18">
        <v>94.0</v>
      </c>
      <c r="C878" s="18">
        <v>62.0</v>
      </c>
      <c r="D878" s="14" t="s">
        <v>2139</v>
      </c>
      <c r="E878" s="26">
        <v>0.66</v>
      </c>
      <c r="F878" s="27">
        <f t="shared" si="1"/>
        <v>0.33</v>
      </c>
    </row>
    <row r="879">
      <c r="A879" s="14" t="s">
        <v>1155</v>
      </c>
      <c r="B879" s="18">
        <v>15.0</v>
      </c>
      <c r="C879" s="18">
        <v>15.0</v>
      </c>
      <c r="D879" s="14" t="s">
        <v>2142</v>
      </c>
      <c r="E879" s="26">
        <v>1.0</v>
      </c>
      <c r="F879" s="27">
        <f t="shared" si="1"/>
        <v>0.75</v>
      </c>
    </row>
    <row r="880">
      <c r="A880" s="14" t="s">
        <v>1799</v>
      </c>
      <c r="B880" s="18">
        <v>27.0</v>
      </c>
      <c r="C880" s="18">
        <v>21.0</v>
      </c>
      <c r="D880" s="14" t="s">
        <v>2142</v>
      </c>
      <c r="E880" s="26">
        <v>0.778</v>
      </c>
      <c r="F880" s="27">
        <f t="shared" si="1"/>
        <v>0.5835</v>
      </c>
    </row>
    <row r="881">
      <c r="A881" s="14" t="s">
        <v>1156</v>
      </c>
      <c r="B881" s="18">
        <v>89.0</v>
      </c>
      <c r="C881" s="18">
        <v>65.0</v>
      </c>
      <c r="D881" s="14" t="s">
        <v>2143</v>
      </c>
      <c r="E881" s="26">
        <v>0.73</v>
      </c>
      <c r="F881" s="27">
        <f t="shared" si="1"/>
        <v>0.73</v>
      </c>
    </row>
    <row r="882">
      <c r="A882" s="14" t="s">
        <v>1156</v>
      </c>
      <c r="B882" s="18">
        <v>89.0</v>
      </c>
      <c r="C882" s="18">
        <v>65.0</v>
      </c>
      <c r="D882" s="14" t="s">
        <v>2143</v>
      </c>
      <c r="E882" s="26">
        <v>0.73</v>
      </c>
      <c r="F882" s="27">
        <f t="shared" si="1"/>
        <v>0.73</v>
      </c>
    </row>
    <row r="883">
      <c r="A883" s="14" t="s">
        <v>1157</v>
      </c>
      <c r="B883" s="18">
        <v>11.0</v>
      </c>
      <c r="C883" s="18">
        <v>0.0</v>
      </c>
      <c r="D883" s="14" t="s">
        <v>2142</v>
      </c>
      <c r="E883" s="26">
        <v>0.0</v>
      </c>
      <c r="F883" s="27">
        <f t="shared" si="1"/>
        <v>0</v>
      </c>
    </row>
    <row r="884">
      <c r="A884" s="14" t="s">
        <v>1664</v>
      </c>
      <c r="B884" s="18">
        <v>12.0</v>
      </c>
      <c r="C884" s="18">
        <v>11.0</v>
      </c>
      <c r="D884" s="14" t="s">
        <v>2142</v>
      </c>
      <c r="E884" s="26">
        <v>0.917</v>
      </c>
      <c r="F884" s="27">
        <f t="shared" si="1"/>
        <v>0.68775</v>
      </c>
    </row>
    <row r="885">
      <c r="A885" s="14" t="s">
        <v>1666</v>
      </c>
      <c r="B885" s="18">
        <v>3.0</v>
      </c>
      <c r="C885" s="18">
        <v>3.0</v>
      </c>
      <c r="D885" s="14" t="s">
        <v>2143</v>
      </c>
      <c r="E885" s="26">
        <v>1.0</v>
      </c>
      <c r="F885" s="27">
        <f t="shared" si="1"/>
        <v>1</v>
      </c>
    </row>
    <row r="886">
      <c r="A886" s="14" t="s">
        <v>1667</v>
      </c>
      <c r="B886" s="18">
        <v>3.0</v>
      </c>
      <c r="C886" s="18">
        <v>3.0</v>
      </c>
      <c r="D886" s="14" t="s">
        <v>2143</v>
      </c>
      <c r="E886" s="26">
        <v>1.0</v>
      </c>
      <c r="F886" s="27">
        <f t="shared" si="1"/>
        <v>1</v>
      </c>
    </row>
    <row r="887">
      <c r="A887" s="14" t="s">
        <v>1668</v>
      </c>
      <c r="B887" s="18">
        <v>3.0</v>
      </c>
      <c r="C887" s="18">
        <v>3.0</v>
      </c>
      <c r="D887" s="14" t="s">
        <v>2142</v>
      </c>
      <c r="E887" s="26">
        <v>1.0</v>
      </c>
      <c r="F887" s="27">
        <f t="shared" si="1"/>
        <v>0.75</v>
      </c>
    </row>
    <row r="888">
      <c r="A888" s="14" t="s">
        <v>1669</v>
      </c>
      <c r="B888" s="18">
        <v>16.0</v>
      </c>
      <c r="C888" s="18">
        <v>12.0</v>
      </c>
      <c r="D888" s="14" t="s">
        <v>2142</v>
      </c>
      <c r="E888" s="26">
        <v>0.75</v>
      </c>
      <c r="F888" s="27">
        <f t="shared" si="1"/>
        <v>0.5625</v>
      </c>
    </row>
    <row r="889">
      <c r="A889" s="14" t="s">
        <v>1670</v>
      </c>
      <c r="B889" s="18">
        <v>15.0</v>
      </c>
      <c r="C889" s="18">
        <v>8.0</v>
      </c>
      <c r="D889" s="14" t="s">
        <v>2142</v>
      </c>
      <c r="E889" s="26">
        <v>0.533</v>
      </c>
      <c r="F889" s="27">
        <f t="shared" si="1"/>
        <v>0.39975</v>
      </c>
    </row>
    <row r="890">
      <c r="A890" s="14" t="s">
        <v>1671</v>
      </c>
      <c r="B890" s="18">
        <v>68.0</v>
      </c>
      <c r="C890" s="18">
        <v>51.0</v>
      </c>
      <c r="D890" s="14" t="s">
        <v>2139</v>
      </c>
      <c r="E890" s="26">
        <v>0.75</v>
      </c>
      <c r="F890" s="27">
        <f t="shared" si="1"/>
        <v>0.375</v>
      </c>
    </row>
    <row r="891">
      <c r="A891" s="14" t="s">
        <v>701</v>
      </c>
      <c r="B891" s="18">
        <v>44.0</v>
      </c>
      <c r="C891" s="18">
        <v>34.0</v>
      </c>
      <c r="D891" s="14" t="s">
        <v>2139</v>
      </c>
      <c r="E891" s="26">
        <v>0.773</v>
      </c>
      <c r="F891" s="27">
        <f t="shared" si="1"/>
        <v>0.3865</v>
      </c>
    </row>
    <row r="892">
      <c r="A892" s="14" t="s">
        <v>703</v>
      </c>
      <c r="B892" s="18">
        <v>12.0</v>
      </c>
      <c r="C892" s="18">
        <v>10.0</v>
      </c>
      <c r="D892" s="14" t="s">
        <v>2143</v>
      </c>
      <c r="E892" s="26">
        <v>0.833</v>
      </c>
      <c r="F892" s="27">
        <f t="shared" si="1"/>
        <v>0.833</v>
      </c>
    </row>
    <row r="893">
      <c r="A893" s="14" t="s">
        <v>704</v>
      </c>
      <c r="B893" s="18">
        <v>7.0</v>
      </c>
      <c r="C893" s="18">
        <v>4.0</v>
      </c>
      <c r="D893" s="14" t="s">
        <v>2142</v>
      </c>
      <c r="E893" s="26">
        <v>0.571</v>
      </c>
      <c r="F893" s="27">
        <f t="shared" si="1"/>
        <v>0.42825</v>
      </c>
    </row>
    <row r="894">
      <c r="A894" s="14" t="s">
        <v>705</v>
      </c>
      <c r="B894" s="18">
        <v>3.0</v>
      </c>
      <c r="C894" s="18">
        <v>1.0</v>
      </c>
      <c r="D894" s="14" t="s">
        <v>2143</v>
      </c>
      <c r="E894" s="26">
        <v>0.333</v>
      </c>
      <c r="F894" s="27">
        <f t="shared" si="1"/>
        <v>0.333</v>
      </c>
    </row>
    <row r="895">
      <c r="A895" s="14" t="s">
        <v>706</v>
      </c>
      <c r="B895" s="18">
        <v>44.0</v>
      </c>
      <c r="C895" s="18">
        <v>34.0</v>
      </c>
      <c r="D895" s="14" t="s">
        <v>2139</v>
      </c>
      <c r="E895" s="26">
        <v>0.773</v>
      </c>
      <c r="F895" s="27">
        <f t="shared" si="1"/>
        <v>0.3865</v>
      </c>
    </row>
    <row r="896">
      <c r="A896" s="14" t="s">
        <v>707</v>
      </c>
      <c r="B896" s="18">
        <v>7.0</v>
      </c>
      <c r="C896" s="18">
        <v>5.0</v>
      </c>
      <c r="D896" s="14" t="s">
        <v>2143</v>
      </c>
      <c r="E896" s="26">
        <v>0.714</v>
      </c>
      <c r="F896" s="27">
        <f t="shared" si="1"/>
        <v>0.714</v>
      </c>
    </row>
    <row r="897">
      <c r="A897" s="14" t="s">
        <v>708</v>
      </c>
      <c r="B897" s="18">
        <v>44.0</v>
      </c>
      <c r="C897" s="18">
        <v>34.0</v>
      </c>
      <c r="D897" s="14" t="s">
        <v>2139</v>
      </c>
      <c r="E897" s="26">
        <v>0.773</v>
      </c>
      <c r="F897" s="27">
        <f t="shared" si="1"/>
        <v>0.3865</v>
      </c>
    </row>
    <row r="898">
      <c r="A898" s="14" t="s">
        <v>571</v>
      </c>
      <c r="B898" s="18">
        <v>47.0</v>
      </c>
      <c r="C898" s="18">
        <v>35.0</v>
      </c>
      <c r="D898" s="14" t="s">
        <v>2139</v>
      </c>
      <c r="E898" s="26">
        <v>0.745</v>
      </c>
      <c r="F898" s="27">
        <f t="shared" si="1"/>
        <v>0.3725</v>
      </c>
    </row>
    <row r="899">
      <c r="A899" s="14" t="s">
        <v>573</v>
      </c>
      <c r="B899" s="18">
        <v>4.0</v>
      </c>
      <c r="C899" s="18">
        <v>3.0</v>
      </c>
      <c r="D899" s="14" t="s">
        <v>2143</v>
      </c>
      <c r="E899" s="26">
        <v>0.75</v>
      </c>
      <c r="F899" s="27">
        <f t="shared" si="1"/>
        <v>0.75</v>
      </c>
    </row>
    <row r="900">
      <c r="A900" s="14" t="s">
        <v>573</v>
      </c>
      <c r="B900" s="18">
        <v>4.0</v>
      </c>
      <c r="C900" s="18">
        <v>3.0</v>
      </c>
      <c r="D900" s="14" t="s">
        <v>2143</v>
      </c>
      <c r="E900" s="26">
        <v>0.75</v>
      </c>
      <c r="F900" s="27">
        <f t="shared" si="1"/>
        <v>0.75</v>
      </c>
    </row>
    <row r="901">
      <c r="A901" s="14" t="s">
        <v>574</v>
      </c>
      <c r="B901" s="18">
        <v>5.0</v>
      </c>
      <c r="C901" s="18">
        <v>3.0</v>
      </c>
      <c r="D901" s="14" t="s">
        <v>2142</v>
      </c>
      <c r="E901" s="26">
        <v>0.6</v>
      </c>
      <c r="F901" s="27">
        <f t="shared" si="1"/>
        <v>0.45</v>
      </c>
    </row>
    <row r="902">
      <c r="A902" s="14" t="s">
        <v>575</v>
      </c>
      <c r="B902" s="18">
        <v>4.0</v>
      </c>
      <c r="C902" s="18">
        <v>3.0</v>
      </c>
      <c r="D902" s="14" t="s">
        <v>2143</v>
      </c>
      <c r="E902" s="26">
        <v>0.75</v>
      </c>
      <c r="F902" s="27">
        <f t="shared" si="1"/>
        <v>0.75</v>
      </c>
    </row>
    <row r="903">
      <c r="A903" s="14" t="s">
        <v>575</v>
      </c>
      <c r="B903" s="18">
        <v>4.0</v>
      </c>
      <c r="C903" s="18">
        <v>3.0</v>
      </c>
      <c r="D903" s="14" t="s">
        <v>2143</v>
      </c>
      <c r="E903" s="26">
        <v>0.75</v>
      </c>
      <c r="F903" s="27">
        <f t="shared" si="1"/>
        <v>0.75</v>
      </c>
    </row>
    <row r="904">
      <c r="A904" s="14" t="s">
        <v>576</v>
      </c>
      <c r="B904" s="18">
        <v>3.0</v>
      </c>
      <c r="C904" s="18">
        <v>3.0</v>
      </c>
      <c r="D904" s="14" t="s">
        <v>2143</v>
      </c>
      <c r="E904" s="26">
        <v>1.0</v>
      </c>
      <c r="F904" s="27">
        <f t="shared" si="1"/>
        <v>1</v>
      </c>
    </row>
    <row r="905">
      <c r="A905" s="14" t="s">
        <v>577</v>
      </c>
      <c r="B905" s="18">
        <v>47.0</v>
      </c>
      <c r="C905" s="18">
        <v>35.0</v>
      </c>
      <c r="D905" s="14" t="s">
        <v>2139</v>
      </c>
      <c r="E905" s="26">
        <v>0.745</v>
      </c>
      <c r="F905" s="27">
        <f t="shared" si="1"/>
        <v>0.3725</v>
      </c>
    </row>
    <row r="906">
      <c r="A906" s="14" t="s">
        <v>1594</v>
      </c>
      <c r="B906" s="18">
        <v>7.0</v>
      </c>
      <c r="C906" s="18">
        <v>6.0</v>
      </c>
      <c r="D906" s="14" t="s">
        <v>2142</v>
      </c>
      <c r="E906" s="26">
        <v>0.857</v>
      </c>
      <c r="F906" s="27">
        <f t="shared" si="1"/>
        <v>0.64275</v>
      </c>
    </row>
    <row r="907">
      <c r="A907" s="14" t="s">
        <v>1596</v>
      </c>
      <c r="B907" s="18">
        <v>3.0</v>
      </c>
      <c r="C907" s="18">
        <v>3.0</v>
      </c>
      <c r="D907" s="14" t="s">
        <v>2142</v>
      </c>
      <c r="E907" s="26">
        <v>1.0</v>
      </c>
      <c r="F907" s="27">
        <f t="shared" si="1"/>
        <v>0.75</v>
      </c>
    </row>
    <row r="908">
      <c r="A908" s="14" t="s">
        <v>1597</v>
      </c>
      <c r="B908" s="18">
        <v>8.0</v>
      </c>
      <c r="C908" s="18">
        <v>6.0</v>
      </c>
      <c r="D908" s="14" t="s">
        <v>2142</v>
      </c>
      <c r="E908" s="26">
        <v>0.75</v>
      </c>
      <c r="F908" s="27">
        <f t="shared" si="1"/>
        <v>0.5625</v>
      </c>
    </row>
    <row r="909">
      <c r="A909" s="14" t="s">
        <v>1598</v>
      </c>
      <c r="B909" s="18">
        <v>19.0</v>
      </c>
      <c r="C909" s="18">
        <v>10.0</v>
      </c>
      <c r="D909" s="14" t="s">
        <v>2142</v>
      </c>
      <c r="E909" s="26">
        <v>0.526</v>
      </c>
      <c r="F909" s="27">
        <f t="shared" si="1"/>
        <v>0.3945</v>
      </c>
    </row>
    <row r="910">
      <c r="A910" s="14" t="s">
        <v>1599</v>
      </c>
      <c r="B910" s="18">
        <v>4.0</v>
      </c>
      <c r="C910" s="18">
        <v>4.0</v>
      </c>
      <c r="D910" s="14" t="s">
        <v>2142</v>
      </c>
      <c r="E910" s="26">
        <v>1.0</v>
      </c>
      <c r="F910" s="27">
        <f t="shared" si="1"/>
        <v>0.75</v>
      </c>
    </row>
    <row r="911">
      <c r="A911" s="14" t="s">
        <v>1600</v>
      </c>
      <c r="B911" s="18">
        <v>43.0</v>
      </c>
      <c r="C911" s="18">
        <v>30.0</v>
      </c>
      <c r="D911" s="14" t="s">
        <v>2139</v>
      </c>
      <c r="E911" s="26">
        <v>0.698</v>
      </c>
      <c r="F911" s="27">
        <f t="shared" si="1"/>
        <v>0.349</v>
      </c>
    </row>
    <row r="912">
      <c r="A912" s="14" t="s">
        <v>1466</v>
      </c>
      <c r="B912" s="18">
        <v>0.0</v>
      </c>
      <c r="C912" s="18">
        <v>0.0</v>
      </c>
      <c r="D912" s="14" t="s">
        <v>2140</v>
      </c>
      <c r="E912" s="24" t="s">
        <v>2141</v>
      </c>
      <c r="F912" s="27" t="str">
        <f t="shared" si="1"/>
        <v>Not Applicable</v>
      </c>
    </row>
    <row r="913">
      <c r="A913" s="14" t="s">
        <v>1468</v>
      </c>
      <c r="B913" s="18">
        <v>0.0</v>
      </c>
      <c r="C913" s="18">
        <v>0.0</v>
      </c>
      <c r="D913" s="14" t="s">
        <v>2140</v>
      </c>
      <c r="E913" s="24" t="s">
        <v>2141</v>
      </c>
      <c r="F913" s="27" t="str">
        <f t="shared" si="1"/>
        <v>Not Applicable</v>
      </c>
    </row>
    <row r="914">
      <c r="A914" s="14" t="s">
        <v>454</v>
      </c>
      <c r="B914" s="18">
        <v>3.0</v>
      </c>
      <c r="C914" s="18">
        <v>3.0</v>
      </c>
      <c r="D914" s="14" t="s">
        <v>2142</v>
      </c>
      <c r="E914" s="26">
        <v>1.0</v>
      </c>
      <c r="F914" s="27">
        <f t="shared" si="1"/>
        <v>0.75</v>
      </c>
    </row>
    <row r="915">
      <c r="A915" s="14" t="s">
        <v>456</v>
      </c>
      <c r="B915" s="18">
        <v>3.0</v>
      </c>
      <c r="C915" s="18">
        <v>2.0</v>
      </c>
      <c r="D915" s="14" t="s">
        <v>2143</v>
      </c>
      <c r="E915" s="26">
        <v>0.667</v>
      </c>
      <c r="F915" s="27">
        <f t="shared" si="1"/>
        <v>0.667</v>
      </c>
    </row>
    <row r="916">
      <c r="A916" s="14" t="s">
        <v>457</v>
      </c>
      <c r="B916" s="18">
        <v>6.0</v>
      </c>
      <c r="C916" s="18">
        <v>5.0</v>
      </c>
      <c r="D916" s="14" t="s">
        <v>2142</v>
      </c>
      <c r="E916" s="26">
        <v>0.833</v>
      </c>
      <c r="F916" s="27">
        <f t="shared" si="1"/>
        <v>0.62475</v>
      </c>
    </row>
    <row r="917">
      <c r="A917" s="14" t="s">
        <v>458</v>
      </c>
      <c r="B917" s="18">
        <v>6.0</v>
      </c>
      <c r="C917" s="18">
        <v>5.0</v>
      </c>
      <c r="D917" s="14" t="s">
        <v>2142</v>
      </c>
      <c r="E917" s="26">
        <v>0.833</v>
      </c>
      <c r="F917" s="27">
        <f t="shared" si="1"/>
        <v>0.62475</v>
      </c>
    </row>
    <row r="918">
      <c r="A918" s="14" t="s">
        <v>459</v>
      </c>
      <c r="B918" s="18">
        <v>29.0</v>
      </c>
      <c r="C918" s="18">
        <v>20.0</v>
      </c>
      <c r="D918" s="14" t="s">
        <v>2139</v>
      </c>
      <c r="E918" s="26">
        <v>0.69</v>
      </c>
      <c r="F918" s="27">
        <f t="shared" si="1"/>
        <v>0.345</v>
      </c>
    </row>
    <row r="919">
      <c r="A919" s="14" t="s">
        <v>460</v>
      </c>
      <c r="B919" s="18">
        <v>6.0</v>
      </c>
      <c r="C919" s="18">
        <v>3.0</v>
      </c>
      <c r="D919" s="14" t="s">
        <v>2142</v>
      </c>
      <c r="E919" s="26">
        <v>0.5</v>
      </c>
      <c r="F919" s="27">
        <f t="shared" si="1"/>
        <v>0.375</v>
      </c>
    </row>
    <row r="920">
      <c r="A920" s="14" t="s">
        <v>461</v>
      </c>
      <c r="B920" s="18">
        <v>29.0</v>
      </c>
      <c r="C920" s="18">
        <v>20.0</v>
      </c>
      <c r="D920" s="14" t="s">
        <v>2139</v>
      </c>
      <c r="E920" s="26">
        <v>0.69</v>
      </c>
      <c r="F920" s="27">
        <f t="shared" si="1"/>
        <v>0.345</v>
      </c>
    </row>
    <row r="921">
      <c r="A921" s="14" t="s">
        <v>1418</v>
      </c>
      <c r="B921" s="18">
        <v>5.0</v>
      </c>
      <c r="C921" s="18">
        <v>3.0</v>
      </c>
      <c r="D921" s="14" t="s">
        <v>2142</v>
      </c>
      <c r="E921" s="26">
        <v>0.6</v>
      </c>
      <c r="F921" s="27">
        <f t="shared" si="1"/>
        <v>0.45</v>
      </c>
    </row>
    <row r="922">
      <c r="A922" s="14" t="s">
        <v>1420</v>
      </c>
      <c r="B922" s="18">
        <v>24.0</v>
      </c>
      <c r="C922" s="18">
        <v>16.0</v>
      </c>
      <c r="D922" s="14" t="s">
        <v>2139</v>
      </c>
      <c r="E922" s="26">
        <v>0.667</v>
      </c>
      <c r="F922" s="27">
        <f t="shared" si="1"/>
        <v>0.3335</v>
      </c>
    </row>
    <row r="923">
      <c r="A923" s="14" t="s">
        <v>1421</v>
      </c>
      <c r="B923" s="18">
        <v>3.0</v>
      </c>
      <c r="C923" s="18">
        <v>2.0</v>
      </c>
      <c r="D923" s="14" t="s">
        <v>2142</v>
      </c>
      <c r="E923" s="26">
        <v>0.667</v>
      </c>
      <c r="F923" s="27">
        <f t="shared" si="1"/>
        <v>0.50025</v>
      </c>
    </row>
    <row r="924">
      <c r="A924" s="14" t="s">
        <v>1422</v>
      </c>
      <c r="B924" s="18">
        <v>24.0</v>
      </c>
      <c r="C924" s="18">
        <v>16.0</v>
      </c>
      <c r="D924" s="14" t="s">
        <v>2139</v>
      </c>
      <c r="E924" s="26">
        <v>0.667</v>
      </c>
      <c r="F924" s="27">
        <f t="shared" si="1"/>
        <v>0.3335</v>
      </c>
    </row>
    <row r="925">
      <c r="A925" s="14" t="s">
        <v>1423</v>
      </c>
      <c r="B925" s="18">
        <v>10.0</v>
      </c>
      <c r="C925" s="18">
        <v>7.0</v>
      </c>
      <c r="D925" s="14" t="s">
        <v>2142</v>
      </c>
      <c r="E925" s="26">
        <v>0.7</v>
      </c>
      <c r="F925" s="27">
        <f t="shared" si="1"/>
        <v>0.525</v>
      </c>
    </row>
    <row r="926">
      <c r="A926" s="14" t="s">
        <v>1424</v>
      </c>
      <c r="B926" s="18">
        <v>24.0</v>
      </c>
      <c r="C926" s="18">
        <v>16.0</v>
      </c>
      <c r="D926" s="14" t="s">
        <v>2139</v>
      </c>
      <c r="E926" s="26">
        <v>0.667</v>
      </c>
      <c r="F926" s="27">
        <f t="shared" si="1"/>
        <v>0.3335</v>
      </c>
    </row>
    <row r="927">
      <c r="A927" s="14" t="s">
        <v>627</v>
      </c>
      <c r="B927" s="18">
        <v>11.0</v>
      </c>
      <c r="C927" s="18">
        <v>10.0</v>
      </c>
      <c r="D927" s="14" t="s">
        <v>2143</v>
      </c>
      <c r="E927" s="26">
        <v>0.909</v>
      </c>
      <c r="F927" s="27">
        <f t="shared" si="1"/>
        <v>0.909</v>
      </c>
    </row>
    <row r="928">
      <c r="A928" s="14" t="s">
        <v>629</v>
      </c>
      <c r="B928" s="18">
        <v>7.0</v>
      </c>
      <c r="C928" s="18">
        <v>6.0</v>
      </c>
      <c r="D928" s="14" t="s">
        <v>2142</v>
      </c>
      <c r="E928" s="26">
        <v>0.857</v>
      </c>
      <c r="F928" s="27">
        <f t="shared" si="1"/>
        <v>0.64275</v>
      </c>
    </row>
    <row r="929">
      <c r="A929" s="14" t="s">
        <v>630</v>
      </c>
      <c r="B929" s="18">
        <v>4.0</v>
      </c>
      <c r="C929" s="18">
        <v>2.0</v>
      </c>
      <c r="D929" s="14" t="s">
        <v>2143</v>
      </c>
      <c r="E929" s="26">
        <v>0.5</v>
      </c>
      <c r="F929" s="27">
        <f t="shared" si="1"/>
        <v>0.5</v>
      </c>
    </row>
    <row r="930">
      <c r="A930" s="14" t="s">
        <v>631</v>
      </c>
      <c r="B930" s="18">
        <v>26.0</v>
      </c>
      <c r="C930" s="18">
        <v>20.0</v>
      </c>
      <c r="D930" s="14" t="s">
        <v>2143</v>
      </c>
      <c r="E930" s="26">
        <v>0.769</v>
      </c>
      <c r="F930" s="27">
        <f t="shared" si="1"/>
        <v>0.769</v>
      </c>
    </row>
    <row r="931">
      <c r="A931" s="14" t="s">
        <v>632</v>
      </c>
      <c r="B931" s="18">
        <v>6.0</v>
      </c>
      <c r="C931" s="18">
        <v>0.0</v>
      </c>
      <c r="D931" s="14" t="s">
        <v>2143</v>
      </c>
      <c r="E931" s="26">
        <v>0.0</v>
      </c>
      <c r="F931" s="27">
        <f t="shared" si="1"/>
        <v>0</v>
      </c>
    </row>
    <row r="932">
      <c r="A932" s="14" t="s">
        <v>1736</v>
      </c>
      <c r="B932" s="18">
        <v>9.0</v>
      </c>
      <c r="C932" s="18">
        <v>7.0</v>
      </c>
      <c r="D932" s="14" t="s">
        <v>2142</v>
      </c>
      <c r="E932" s="26">
        <v>0.778</v>
      </c>
      <c r="F932" s="27">
        <f t="shared" si="1"/>
        <v>0.5835</v>
      </c>
    </row>
    <row r="933">
      <c r="A933" s="14" t="s">
        <v>1738</v>
      </c>
      <c r="B933" s="18">
        <v>12.0</v>
      </c>
      <c r="C933" s="18">
        <v>7.0</v>
      </c>
      <c r="D933" s="14" t="s">
        <v>2142</v>
      </c>
      <c r="E933" s="26">
        <v>0.583</v>
      </c>
      <c r="F933" s="27">
        <f t="shared" si="1"/>
        <v>0.43725</v>
      </c>
    </row>
    <row r="934">
      <c r="A934" s="14" t="s">
        <v>1739</v>
      </c>
      <c r="B934" s="18">
        <v>7.0</v>
      </c>
      <c r="C934" s="18">
        <v>6.0</v>
      </c>
      <c r="D934" s="14" t="s">
        <v>2142</v>
      </c>
      <c r="E934" s="26">
        <v>0.857</v>
      </c>
      <c r="F934" s="27">
        <f t="shared" si="1"/>
        <v>0.64275</v>
      </c>
    </row>
    <row r="935">
      <c r="A935" s="14" t="s">
        <v>1740</v>
      </c>
      <c r="B935" s="18">
        <v>38.0</v>
      </c>
      <c r="C935" s="18">
        <v>26.0</v>
      </c>
      <c r="D935" s="14" t="s">
        <v>2139</v>
      </c>
      <c r="E935" s="26">
        <v>0.684</v>
      </c>
      <c r="F935" s="27">
        <f t="shared" si="1"/>
        <v>0.342</v>
      </c>
    </row>
    <row r="936">
      <c r="A936" s="14" t="s">
        <v>1741</v>
      </c>
      <c r="B936" s="18">
        <v>38.0</v>
      </c>
      <c r="C936" s="18">
        <v>26.0</v>
      </c>
      <c r="D936" s="14" t="s">
        <v>2139</v>
      </c>
      <c r="E936" s="26">
        <v>0.684</v>
      </c>
      <c r="F936" s="27">
        <f t="shared" si="1"/>
        <v>0.342</v>
      </c>
    </row>
    <row r="937">
      <c r="A937" s="14" t="s">
        <v>1742</v>
      </c>
      <c r="B937" s="18">
        <v>7.0</v>
      </c>
      <c r="C937" s="18">
        <v>4.0</v>
      </c>
      <c r="D937" s="14" t="s">
        <v>2142</v>
      </c>
      <c r="E937" s="26">
        <v>0.571</v>
      </c>
      <c r="F937" s="27">
        <f t="shared" si="1"/>
        <v>0.42825</v>
      </c>
    </row>
    <row r="938">
      <c r="A938" s="14" t="s">
        <v>1743</v>
      </c>
      <c r="B938" s="18">
        <v>38.0</v>
      </c>
      <c r="C938" s="18">
        <v>26.0</v>
      </c>
      <c r="D938" s="14" t="s">
        <v>2139</v>
      </c>
      <c r="E938" s="26">
        <v>0.684</v>
      </c>
      <c r="F938" s="27">
        <f t="shared" si="1"/>
        <v>0.342</v>
      </c>
    </row>
    <row r="939">
      <c r="A939" s="14" t="s">
        <v>1605</v>
      </c>
      <c r="B939" s="18">
        <v>4.0</v>
      </c>
      <c r="C939" s="18">
        <v>0.0</v>
      </c>
      <c r="D939" s="14" t="s">
        <v>2139</v>
      </c>
      <c r="E939" s="26">
        <v>0.0</v>
      </c>
      <c r="F939" s="27">
        <f t="shared" si="1"/>
        <v>0</v>
      </c>
    </row>
    <row r="940">
      <c r="A940" s="14" t="s">
        <v>1425</v>
      </c>
      <c r="B940" s="18">
        <v>5.0</v>
      </c>
      <c r="C940" s="18">
        <v>3.0</v>
      </c>
      <c r="D940" s="14" t="s">
        <v>2142</v>
      </c>
      <c r="E940" s="26">
        <v>0.6</v>
      </c>
      <c r="F940" s="27">
        <f t="shared" si="1"/>
        <v>0.45</v>
      </c>
    </row>
    <row r="941">
      <c r="A941" s="14" t="s">
        <v>1427</v>
      </c>
      <c r="B941" s="18">
        <v>24.0</v>
      </c>
      <c r="C941" s="18">
        <v>16.0</v>
      </c>
      <c r="D941" s="14" t="s">
        <v>2139</v>
      </c>
      <c r="E941" s="26">
        <v>0.667</v>
      </c>
      <c r="F941" s="27">
        <f t="shared" si="1"/>
        <v>0.3335</v>
      </c>
    </row>
    <row r="942">
      <c r="A942" s="14" t="s">
        <v>1428</v>
      </c>
      <c r="B942" s="18">
        <v>3.0</v>
      </c>
      <c r="C942" s="18">
        <v>2.0</v>
      </c>
      <c r="D942" s="14" t="s">
        <v>2142</v>
      </c>
      <c r="E942" s="26">
        <v>0.667</v>
      </c>
      <c r="F942" s="27">
        <f t="shared" si="1"/>
        <v>0.50025</v>
      </c>
    </row>
    <row r="943">
      <c r="A943" s="14" t="s">
        <v>1429</v>
      </c>
      <c r="B943" s="18">
        <v>24.0</v>
      </c>
      <c r="C943" s="18">
        <v>16.0</v>
      </c>
      <c r="D943" s="14" t="s">
        <v>2139</v>
      </c>
      <c r="E943" s="26">
        <v>0.667</v>
      </c>
      <c r="F943" s="27">
        <f t="shared" si="1"/>
        <v>0.3335</v>
      </c>
    </row>
    <row r="944">
      <c r="A944" s="14" t="s">
        <v>1430</v>
      </c>
      <c r="B944" s="18">
        <v>24.0</v>
      </c>
      <c r="C944" s="18">
        <v>16.0</v>
      </c>
      <c r="D944" s="14" t="s">
        <v>2139</v>
      </c>
      <c r="E944" s="26">
        <v>0.667</v>
      </c>
      <c r="F944" s="27">
        <f t="shared" si="1"/>
        <v>0.3335</v>
      </c>
    </row>
    <row r="945">
      <c r="A945" s="14" t="s">
        <v>1431</v>
      </c>
      <c r="B945" s="18">
        <v>10.0</v>
      </c>
      <c r="C945" s="18">
        <v>7.0</v>
      </c>
      <c r="D945" s="14" t="s">
        <v>2142</v>
      </c>
      <c r="E945" s="26">
        <v>0.7</v>
      </c>
      <c r="F945" s="27">
        <f t="shared" si="1"/>
        <v>0.525</v>
      </c>
    </row>
    <row r="946">
      <c r="A946" s="14" t="s">
        <v>1432</v>
      </c>
      <c r="B946" s="18">
        <v>24.0</v>
      </c>
      <c r="C946" s="18">
        <v>16.0</v>
      </c>
      <c r="D946" s="14" t="s">
        <v>2139</v>
      </c>
      <c r="E946" s="26">
        <v>0.667</v>
      </c>
      <c r="F946" s="27">
        <f t="shared" si="1"/>
        <v>0.3335</v>
      </c>
    </row>
    <row r="947">
      <c r="A947" s="14" t="s">
        <v>633</v>
      </c>
      <c r="B947" s="18">
        <v>15.0</v>
      </c>
      <c r="C947" s="18">
        <v>11.0</v>
      </c>
      <c r="D947" s="14" t="s">
        <v>2142</v>
      </c>
      <c r="E947" s="26">
        <v>0.733</v>
      </c>
      <c r="F947" s="27">
        <f t="shared" si="1"/>
        <v>0.54975</v>
      </c>
    </row>
    <row r="948">
      <c r="A948" s="14" t="s">
        <v>635</v>
      </c>
      <c r="B948" s="18">
        <v>7.0</v>
      </c>
      <c r="C948" s="18">
        <v>6.0</v>
      </c>
      <c r="D948" s="14" t="s">
        <v>2142</v>
      </c>
      <c r="E948" s="26">
        <v>0.857</v>
      </c>
      <c r="F948" s="27">
        <f t="shared" si="1"/>
        <v>0.64275</v>
      </c>
    </row>
    <row r="949">
      <c r="A949" s="14" t="s">
        <v>636</v>
      </c>
      <c r="B949" s="18">
        <v>5.0</v>
      </c>
      <c r="C949" s="18">
        <v>3.0</v>
      </c>
      <c r="D949" s="14" t="s">
        <v>2142</v>
      </c>
      <c r="E949" s="26">
        <v>0.6</v>
      </c>
      <c r="F949" s="27">
        <f t="shared" si="1"/>
        <v>0.45</v>
      </c>
    </row>
    <row r="950">
      <c r="A950" s="14" t="s">
        <v>637</v>
      </c>
      <c r="B950" s="18">
        <v>45.0</v>
      </c>
      <c r="C950" s="18">
        <v>36.0</v>
      </c>
      <c r="D950" s="14" t="s">
        <v>2142</v>
      </c>
      <c r="E950" s="26">
        <v>0.8</v>
      </c>
      <c r="F950" s="27">
        <f t="shared" si="1"/>
        <v>0.6</v>
      </c>
    </row>
    <row r="951">
      <c r="A951" s="14" t="s">
        <v>638</v>
      </c>
      <c r="B951" s="18">
        <v>3.0</v>
      </c>
      <c r="C951" s="18">
        <v>2.0</v>
      </c>
      <c r="D951" s="14" t="s">
        <v>2142</v>
      </c>
      <c r="E951" s="26">
        <v>0.667</v>
      </c>
      <c r="F951" s="27">
        <f t="shared" si="1"/>
        <v>0.50025</v>
      </c>
    </row>
    <row r="952">
      <c r="A952" s="14" t="s">
        <v>639</v>
      </c>
      <c r="B952" s="18">
        <v>8.0</v>
      </c>
      <c r="C952" s="18">
        <v>0.0</v>
      </c>
      <c r="D952" s="14" t="s">
        <v>2142</v>
      </c>
      <c r="E952" s="26">
        <v>0.0</v>
      </c>
      <c r="F952" s="27">
        <f t="shared" si="1"/>
        <v>0</v>
      </c>
    </row>
    <row r="953">
      <c r="A953" s="14" t="s">
        <v>2115</v>
      </c>
      <c r="B953" s="18">
        <v>0.0</v>
      </c>
      <c r="C953" s="18">
        <v>0.0</v>
      </c>
      <c r="D953" s="14" t="s">
        <v>2140</v>
      </c>
      <c r="E953" s="24" t="s">
        <v>2141</v>
      </c>
      <c r="F953" s="27" t="str">
        <f t="shared" si="1"/>
        <v>Not Applicable</v>
      </c>
    </row>
    <row r="954">
      <c r="A954" s="14" t="s">
        <v>1456</v>
      </c>
      <c r="B954" s="18">
        <v>1.0</v>
      </c>
      <c r="C954" s="18">
        <v>0.0</v>
      </c>
      <c r="D954" s="14" t="s">
        <v>2139</v>
      </c>
      <c r="E954" s="24" t="s">
        <v>2141</v>
      </c>
      <c r="F954" s="27" t="str">
        <f t="shared" si="1"/>
        <v>#VALUE!</v>
      </c>
    </row>
    <row r="955">
      <c r="A955" s="14" t="s">
        <v>2116</v>
      </c>
      <c r="B955" s="18">
        <v>21.0</v>
      </c>
      <c r="C955" s="18">
        <v>19.0</v>
      </c>
      <c r="D955" s="14" t="s">
        <v>2142</v>
      </c>
      <c r="E955" s="26">
        <v>0.905</v>
      </c>
      <c r="F955" s="27">
        <f t="shared" si="1"/>
        <v>0.67875</v>
      </c>
    </row>
    <row r="956">
      <c r="A956" s="14" t="s">
        <v>179</v>
      </c>
      <c r="B956" s="18">
        <v>80.0</v>
      </c>
      <c r="C956" s="18">
        <v>70.0</v>
      </c>
      <c r="D956" s="14" t="s">
        <v>2139</v>
      </c>
      <c r="E956" s="26">
        <v>0.875</v>
      </c>
      <c r="F956" s="27">
        <f t="shared" si="1"/>
        <v>0.4375</v>
      </c>
    </row>
    <row r="957">
      <c r="A957" s="14" t="s">
        <v>1744</v>
      </c>
      <c r="B957" s="18">
        <v>9.0</v>
      </c>
      <c r="C957" s="18">
        <v>7.0</v>
      </c>
      <c r="D957" s="14" t="s">
        <v>2142</v>
      </c>
      <c r="E957" s="26">
        <v>0.778</v>
      </c>
      <c r="F957" s="27">
        <f t="shared" si="1"/>
        <v>0.5835</v>
      </c>
    </row>
    <row r="958">
      <c r="A958" s="14" t="s">
        <v>1746</v>
      </c>
      <c r="B958" s="18">
        <v>12.0</v>
      </c>
      <c r="C958" s="18">
        <v>7.0</v>
      </c>
      <c r="D958" s="14" t="s">
        <v>2142</v>
      </c>
      <c r="E958" s="26">
        <v>0.583</v>
      </c>
      <c r="F958" s="27">
        <f t="shared" si="1"/>
        <v>0.43725</v>
      </c>
    </row>
    <row r="959">
      <c r="A959" s="14" t="s">
        <v>1749</v>
      </c>
      <c r="B959" s="18">
        <v>7.0</v>
      </c>
      <c r="C959" s="18">
        <v>4.0</v>
      </c>
      <c r="D959" s="14" t="s">
        <v>2142</v>
      </c>
      <c r="E959" s="26">
        <v>0.571</v>
      </c>
      <c r="F959" s="27">
        <f t="shared" si="1"/>
        <v>0.42825</v>
      </c>
    </row>
    <row r="960">
      <c r="A960" s="14" t="s">
        <v>1750</v>
      </c>
      <c r="B960" s="18">
        <v>38.0</v>
      </c>
      <c r="C960" s="18">
        <v>26.0</v>
      </c>
      <c r="D960" s="14" t="s">
        <v>2139</v>
      </c>
      <c r="E960" s="26">
        <v>0.684</v>
      </c>
      <c r="F960" s="27">
        <f t="shared" si="1"/>
        <v>0.342</v>
      </c>
    </row>
    <row r="961">
      <c r="A961" s="14" t="s">
        <v>1672</v>
      </c>
      <c r="B961" s="18">
        <v>11.0</v>
      </c>
      <c r="C961" s="18">
        <v>11.0</v>
      </c>
      <c r="D961" s="14" t="s">
        <v>2143</v>
      </c>
      <c r="E961" s="26">
        <v>1.0</v>
      </c>
      <c r="F961" s="27">
        <f t="shared" si="1"/>
        <v>1</v>
      </c>
    </row>
    <row r="962">
      <c r="A962" s="14" t="s">
        <v>1674</v>
      </c>
      <c r="B962" s="18">
        <v>5.0</v>
      </c>
      <c r="C962" s="18">
        <v>3.0</v>
      </c>
      <c r="D962" s="14" t="s">
        <v>2143</v>
      </c>
      <c r="E962" s="26">
        <v>0.6</v>
      </c>
      <c r="F962" s="27">
        <f t="shared" si="1"/>
        <v>0.6</v>
      </c>
    </row>
    <row r="963">
      <c r="A963" s="14" t="s">
        <v>1675</v>
      </c>
      <c r="B963" s="18">
        <v>5.0</v>
      </c>
      <c r="C963" s="18">
        <v>4.0</v>
      </c>
      <c r="D963" s="14" t="s">
        <v>2143</v>
      </c>
      <c r="E963" s="26">
        <v>0.8</v>
      </c>
      <c r="F963" s="27">
        <f t="shared" si="1"/>
        <v>0.8</v>
      </c>
    </row>
    <row r="964">
      <c r="A964" s="14" t="s">
        <v>1676</v>
      </c>
      <c r="B964" s="18">
        <v>3.0</v>
      </c>
      <c r="C964" s="18">
        <v>3.0</v>
      </c>
      <c r="D964" s="14" t="s">
        <v>2142</v>
      </c>
      <c r="E964" s="26">
        <v>1.0</v>
      </c>
      <c r="F964" s="27">
        <f t="shared" si="1"/>
        <v>0.75</v>
      </c>
    </row>
    <row r="965">
      <c r="A965" s="14" t="s">
        <v>1677</v>
      </c>
      <c r="B965" s="18">
        <v>5.0</v>
      </c>
      <c r="C965" s="18">
        <v>4.0</v>
      </c>
      <c r="D965" s="14" t="s">
        <v>2143</v>
      </c>
      <c r="E965" s="26">
        <v>0.8</v>
      </c>
      <c r="F965" s="27">
        <f t="shared" si="1"/>
        <v>0.8</v>
      </c>
    </row>
    <row r="966">
      <c r="A966" s="14" t="s">
        <v>1678</v>
      </c>
      <c r="B966" s="18">
        <v>8.0</v>
      </c>
      <c r="C966" s="18">
        <v>6.0</v>
      </c>
      <c r="D966" s="14" t="s">
        <v>2143</v>
      </c>
      <c r="E966" s="26">
        <v>0.75</v>
      </c>
      <c r="F966" s="27">
        <f t="shared" si="1"/>
        <v>0.75</v>
      </c>
    </row>
    <row r="967">
      <c r="A967" s="14" t="s">
        <v>1679</v>
      </c>
      <c r="B967" s="18">
        <v>68.0</v>
      </c>
      <c r="C967" s="18">
        <v>51.0</v>
      </c>
      <c r="D967" s="14" t="s">
        <v>2139</v>
      </c>
      <c r="E967" s="26">
        <v>0.75</v>
      </c>
      <c r="F967" s="27">
        <f t="shared" si="1"/>
        <v>0.375</v>
      </c>
    </row>
    <row r="968">
      <c r="A968" s="14" t="s">
        <v>1608</v>
      </c>
      <c r="B968" s="18">
        <v>0.0</v>
      </c>
      <c r="C968" s="18">
        <v>0.0</v>
      </c>
      <c r="D968" s="14" t="s">
        <v>2140</v>
      </c>
      <c r="E968" s="24" t="s">
        <v>2141</v>
      </c>
      <c r="F968" s="27" t="str">
        <f t="shared" si="1"/>
        <v>Not Applicable</v>
      </c>
    </row>
    <row r="969">
      <c r="A969" s="14" t="s">
        <v>935</v>
      </c>
      <c r="B969" s="18">
        <v>25.0</v>
      </c>
      <c r="C969" s="18">
        <v>17.0</v>
      </c>
      <c r="D969" s="14" t="s">
        <v>2139</v>
      </c>
      <c r="E969" s="26">
        <v>0.68</v>
      </c>
      <c r="F969" s="27">
        <f t="shared" si="1"/>
        <v>0.34</v>
      </c>
    </row>
    <row r="970">
      <c r="A970" s="14" t="s">
        <v>937</v>
      </c>
      <c r="B970" s="18">
        <v>25.0</v>
      </c>
      <c r="C970" s="18">
        <v>17.0</v>
      </c>
      <c r="D970" s="14" t="s">
        <v>2139</v>
      </c>
      <c r="E970" s="26">
        <v>0.68</v>
      </c>
      <c r="F970" s="27">
        <f t="shared" si="1"/>
        <v>0.34</v>
      </c>
    </row>
    <row r="971">
      <c r="A971" s="14" t="s">
        <v>938</v>
      </c>
      <c r="B971" s="18">
        <v>25.0</v>
      </c>
      <c r="C971" s="18">
        <v>17.0</v>
      </c>
      <c r="D971" s="14" t="s">
        <v>2139</v>
      </c>
      <c r="E971" s="26">
        <v>0.68</v>
      </c>
      <c r="F971" s="27">
        <f t="shared" si="1"/>
        <v>0.34</v>
      </c>
    </row>
    <row r="972">
      <c r="A972" s="14" t="s">
        <v>939</v>
      </c>
      <c r="B972" s="18">
        <v>25.0</v>
      </c>
      <c r="C972" s="18">
        <v>17.0</v>
      </c>
      <c r="D972" s="14" t="s">
        <v>2139</v>
      </c>
      <c r="E972" s="26">
        <v>0.68</v>
      </c>
      <c r="F972" s="27">
        <f t="shared" si="1"/>
        <v>0.34</v>
      </c>
    </row>
    <row r="973">
      <c r="A973" s="14" t="s">
        <v>940</v>
      </c>
      <c r="B973" s="18">
        <v>16.0</v>
      </c>
      <c r="C973" s="18">
        <v>12.0</v>
      </c>
      <c r="D973" s="14" t="s">
        <v>2142</v>
      </c>
      <c r="E973" s="26">
        <v>0.75</v>
      </c>
      <c r="F973" s="27">
        <f t="shared" si="1"/>
        <v>0.5625</v>
      </c>
    </row>
    <row r="974">
      <c r="A974" s="14" t="s">
        <v>941</v>
      </c>
      <c r="B974" s="18">
        <v>25.0</v>
      </c>
      <c r="C974" s="18">
        <v>17.0</v>
      </c>
      <c r="D974" s="14" t="s">
        <v>2139</v>
      </c>
      <c r="E974" s="26">
        <v>0.68</v>
      </c>
      <c r="F974" s="27">
        <f t="shared" si="1"/>
        <v>0.34</v>
      </c>
    </row>
    <row r="975">
      <c r="A975" s="14" t="s">
        <v>942</v>
      </c>
      <c r="B975" s="18">
        <v>3.0</v>
      </c>
      <c r="C975" s="18">
        <v>0.0</v>
      </c>
      <c r="D975" s="14" t="s">
        <v>2142</v>
      </c>
      <c r="E975" s="26">
        <v>0.0</v>
      </c>
      <c r="F975" s="27">
        <f t="shared" si="1"/>
        <v>0</v>
      </c>
    </row>
    <row r="976">
      <c r="A976" s="14" t="s">
        <v>1617</v>
      </c>
      <c r="B976" s="18">
        <v>0.0</v>
      </c>
      <c r="C976" s="18">
        <v>0.0</v>
      </c>
      <c r="D976" s="14" t="s">
        <v>2140</v>
      </c>
      <c r="E976" s="24" t="s">
        <v>2141</v>
      </c>
      <c r="F976" s="27" t="str">
        <f t="shared" si="1"/>
        <v>Not Applicable</v>
      </c>
    </row>
    <row r="977">
      <c r="A977" s="14" t="s">
        <v>1619</v>
      </c>
      <c r="B977" s="18">
        <v>0.0</v>
      </c>
      <c r="C977" s="18">
        <v>0.0</v>
      </c>
      <c r="D977" s="14" t="s">
        <v>2140</v>
      </c>
      <c r="E977" s="24" t="s">
        <v>2141</v>
      </c>
      <c r="F977" s="27" t="str">
        <f t="shared" si="1"/>
        <v>Not Applicable</v>
      </c>
    </row>
    <row r="978">
      <c r="A978" s="14" t="s">
        <v>1639</v>
      </c>
      <c r="B978" s="18">
        <v>3.0</v>
      </c>
      <c r="C978" s="18">
        <v>0.0</v>
      </c>
      <c r="D978" s="14" t="s">
        <v>2142</v>
      </c>
      <c r="E978" s="26">
        <v>0.0</v>
      </c>
      <c r="F978" s="27">
        <f t="shared" si="1"/>
        <v>0</v>
      </c>
    </row>
    <row r="979">
      <c r="A979" s="14" t="s">
        <v>1641</v>
      </c>
      <c r="B979" s="18">
        <v>3.0</v>
      </c>
      <c r="C979" s="18">
        <v>0.0</v>
      </c>
      <c r="D979" s="14" t="s">
        <v>2142</v>
      </c>
      <c r="E979" s="26">
        <v>0.0</v>
      </c>
      <c r="F979" s="27">
        <f t="shared" si="1"/>
        <v>0</v>
      </c>
    </row>
    <row r="980">
      <c r="A980" s="14" t="s">
        <v>321</v>
      </c>
      <c r="B980" s="18">
        <v>64.0</v>
      </c>
      <c r="C980" s="18">
        <v>37.0</v>
      </c>
      <c r="D980" s="14" t="s">
        <v>2139</v>
      </c>
      <c r="E980" s="26">
        <v>0.578</v>
      </c>
      <c r="F980" s="27">
        <f t="shared" si="1"/>
        <v>0.289</v>
      </c>
    </row>
    <row r="981">
      <c r="A981" s="14" t="s">
        <v>1680</v>
      </c>
      <c r="B981" s="18">
        <v>12.0</v>
      </c>
      <c r="C981" s="18">
        <v>11.0</v>
      </c>
      <c r="D981" s="14" t="s">
        <v>2142</v>
      </c>
      <c r="E981" s="26">
        <v>0.917</v>
      </c>
      <c r="F981" s="27">
        <f t="shared" si="1"/>
        <v>0.68775</v>
      </c>
    </row>
    <row r="982">
      <c r="A982" s="14" t="s">
        <v>1682</v>
      </c>
      <c r="B982" s="18">
        <v>14.0</v>
      </c>
      <c r="C982" s="18">
        <v>10.0</v>
      </c>
      <c r="D982" s="14" t="s">
        <v>2142</v>
      </c>
      <c r="E982" s="26">
        <v>0.714</v>
      </c>
      <c r="F982" s="27">
        <f t="shared" si="1"/>
        <v>0.5355</v>
      </c>
    </row>
    <row r="983">
      <c r="A983" s="14" t="s">
        <v>1683</v>
      </c>
      <c r="B983" s="18">
        <v>8.0</v>
      </c>
      <c r="C983" s="18">
        <v>7.0</v>
      </c>
      <c r="D983" s="14" t="s">
        <v>2142</v>
      </c>
      <c r="E983" s="26">
        <v>0.875</v>
      </c>
      <c r="F983" s="27">
        <f t="shared" si="1"/>
        <v>0.65625</v>
      </c>
    </row>
    <row r="984">
      <c r="A984" s="14" t="s">
        <v>1684</v>
      </c>
      <c r="B984" s="18">
        <v>3.0</v>
      </c>
      <c r="C984" s="18">
        <v>3.0</v>
      </c>
      <c r="D984" s="14" t="s">
        <v>2142</v>
      </c>
      <c r="E984" s="26">
        <v>1.0</v>
      </c>
      <c r="F984" s="27">
        <f t="shared" si="1"/>
        <v>0.75</v>
      </c>
    </row>
    <row r="985">
      <c r="A985" s="14" t="s">
        <v>1685</v>
      </c>
      <c r="B985" s="18">
        <v>7.0</v>
      </c>
      <c r="C985" s="18">
        <v>6.0</v>
      </c>
      <c r="D985" s="14" t="s">
        <v>2143</v>
      </c>
      <c r="E985" s="26">
        <v>0.857</v>
      </c>
      <c r="F985" s="27">
        <f t="shared" si="1"/>
        <v>0.857</v>
      </c>
    </row>
    <row r="986">
      <c r="A986" s="14" t="s">
        <v>1686</v>
      </c>
      <c r="B986" s="18">
        <v>15.0</v>
      </c>
      <c r="C986" s="18">
        <v>8.0</v>
      </c>
      <c r="D986" s="14" t="s">
        <v>2142</v>
      </c>
      <c r="E986" s="26">
        <v>0.533</v>
      </c>
      <c r="F986" s="27">
        <f t="shared" si="1"/>
        <v>0.39975</v>
      </c>
    </row>
    <row r="987">
      <c r="A987" s="14" t="s">
        <v>1687</v>
      </c>
      <c r="B987" s="18">
        <v>68.0</v>
      </c>
      <c r="C987" s="18">
        <v>51.0</v>
      </c>
      <c r="D987" s="14" t="s">
        <v>2139</v>
      </c>
      <c r="E987" s="26">
        <v>0.75</v>
      </c>
      <c r="F987" s="27">
        <f t="shared" si="1"/>
        <v>0.375</v>
      </c>
    </row>
    <row r="988">
      <c r="A988" s="14" t="s">
        <v>181</v>
      </c>
      <c r="B988" s="18">
        <v>8.0</v>
      </c>
      <c r="C988" s="18">
        <v>6.0</v>
      </c>
      <c r="D988" s="14" t="s">
        <v>2142</v>
      </c>
      <c r="E988" s="26">
        <v>0.75</v>
      </c>
      <c r="F988" s="27">
        <f t="shared" si="1"/>
        <v>0.5625</v>
      </c>
    </row>
    <row r="989">
      <c r="A989" s="14" t="s">
        <v>183</v>
      </c>
      <c r="B989" s="18">
        <v>21.0</v>
      </c>
      <c r="C989" s="18">
        <v>19.0</v>
      </c>
      <c r="D989" s="14" t="s">
        <v>2142</v>
      </c>
      <c r="E989" s="26">
        <v>0.905</v>
      </c>
      <c r="F989" s="27">
        <f t="shared" si="1"/>
        <v>0.67875</v>
      </c>
    </row>
    <row r="990">
      <c r="A990" s="14" t="s">
        <v>184</v>
      </c>
      <c r="B990" s="18">
        <v>17.0</v>
      </c>
      <c r="C990" s="18">
        <v>16.0</v>
      </c>
      <c r="D990" s="14" t="s">
        <v>2142</v>
      </c>
      <c r="E990" s="26">
        <v>0.941</v>
      </c>
      <c r="F990" s="27">
        <f t="shared" si="1"/>
        <v>0.70575</v>
      </c>
    </row>
    <row r="991">
      <c r="A991" s="14" t="s">
        <v>185</v>
      </c>
      <c r="B991" s="18">
        <v>4.0</v>
      </c>
      <c r="C991" s="18">
        <v>4.0</v>
      </c>
      <c r="D991" s="14" t="s">
        <v>2142</v>
      </c>
      <c r="E991" s="26">
        <v>1.0</v>
      </c>
      <c r="F991" s="27">
        <f t="shared" si="1"/>
        <v>0.75</v>
      </c>
    </row>
    <row r="992">
      <c r="A992" s="14" t="s">
        <v>186</v>
      </c>
      <c r="B992" s="18">
        <v>5.0</v>
      </c>
      <c r="C992" s="18">
        <v>4.0</v>
      </c>
      <c r="D992" s="14" t="s">
        <v>2142</v>
      </c>
      <c r="E992" s="26">
        <v>0.8</v>
      </c>
      <c r="F992" s="27">
        <f t="shared" si="1"/>
        <v>0.6</v>
      </c>
    </row>
    <row r="993">
      <c r="A993" s="14" t="s">
        <v>187</v>
      </c>
      <c r="B993" s="18">
        <v>25.0</v>
      </c>
      <c r="C993" s="18">
        <v>21.0</v>
      </c>
      <c r="D993" s="14" t="s">
        <v>2142</v>
      </c>
      <c r="E993" s="26">
        <v>0.84</v>
      </c>
      <c r="F993" s="27">
        <f t="shared" si="1"/>
        <v>0.63</v>
      </c>
    </row>
    <row r="994">
      <c r="A994" s="14" t="s">
        <v>188</v>
      </c>
      <c r="B994" s="18">
        <v>80.0</v>
      </c>
      <c r="C994" s="18">
        <v>70.0</v>
      </c>
      <c r="D994" s="14" t="s">
        <v>2139</v>
      </c>
      <c r="E994" s="26">
        <v>0.875</v>
      </c>
      <c r="F994" s="27">
        <f t="shared" si="1"/>
        <v>0.4375</v>
      </c>
    </row>
    <row r="995">
      <c r="A995" s="14" t="s">
        <v>1643</v>
      </c>
      <c r="B995" s="18">
        <v>16.0</v>
      </c>
      <c r="C995" s="18">
        <v>16.0</v>
      </c>
      <c r="D995" s="14" t="s">
        <v>2142</v>
      </c>
      <c r="E995" s="26">
        <v>1.0</v>
      </c>
      <c r="F995" s="27">
        <f t="shared" si="1"/>
        <v>0.75</v>
      </c>
    </row>
    <row r="996">
      <c r="A996" s="14" t="s">
        <v>1645</v>
      </c>
      <c r="B996" s="18">
        <v>3.0</v>
      </c>
      <c r="C996" s="18">
        <v>3.0</v>
      </c>
      <c r="D996" s="14" t="s">
        <v>2143</v>
      </c>
      <c r="E996" s="26">
        <v>1.0</v>
      </c>
      <c r="F996" s="27">
        <f t="shared" si="1"/>
        <v>1</v>
      </c>
    </row>
    <row r="997">
      <c r="A997" s="14" t="s">
        <v>1646</v>
      </c>
      <c r="B997" s="18">
        <v>43.0</v>
      </c>
      <c r="C997" s="18">
        <v>37.0</v>
      </c>
      <c r="D997" s="14" t="s">
        <v>2139</v>
      </c>
      <c r="E997" s="26">
        <v>0.86</v>
      </c>
      <c r="F997" s="27">
        <f t="shared" si="1"/>
        <v>0.43</v>
      </c>
    </row>
    <row r="998">
      <c r="A998" s="14" t="s">
        <v>1647</v>
      </c>
      <c r="B998" s="18">
        <v>3.0</v>
      </c>
      <c r="C998" s="18">
        <v>0.0</v>
      </c>
      <c r="D998" s="14" t="s">
        <v>2142</v>
      </c>
      <c r="E998" s="26">
        <v>0.0</v>
      </c>
      <c r="F998" s="27">
        <f t="shared" si="1"/>
        <v>0</v>
      </c>
    </row>
    <row r="999">
      <c r="A999" s="14" t="s">
        <v>1514</v>
      </c>
      <c r="B999" s="18">
        <v>15.0</v>
      </c>
      <c r="C999" s="18">
        <v>14.0</v>
      </c>
      <c r="D999" s="14" t="s">
        <v>2142</v>
      </c>
      <c r="E999" s="26">
        <v>0.933</v>
      </c>
      <c r="F999" s="27">
        <f t="shared" si="1"/>
        <v>0.69975</v>
      </c>
    </row>
    <row r="1000">
      <c r="A1000" s="14" t="s">
        <v>1516</v>
      </c>
      <c r="B1000" s="18">
        <v>11.0</v>
      </c>
      <c r="C1000" s="18">
        <v>10.0</v>
      </c>
      <c r="D1000" s="14" t="s">
        <v>2142</v>
      </c>
      <c r="E1000" s="26">
        <v>0.909</v>
      </c>
      <c r="F1000" s="27">
        <f t="shared" si="1"/>
        <v>0.68175</v>
      </c>
    </row>
    <row r="1001">
      <c r="A1001" s="14" t="s">
        <v>1517</v>
      </c>
      <c r="B1001" s="18">
        <v>11.0</v>
      </c>
      <c r="C1001" s="18">
        <v>9.0</v>
      </c>
      <c r="D1001" s="14" t="s">
        <v>2142</v>
      </c>
      <c r="E1001" s="26">
        <v>0.818</v>
      </c>
      <c r="F1001" s="27">
        <f t="shared" si="1"/>
        <v>0.6135</v>
      </c>
    </row>
    <row r="1002">
      <c r="A1002" s="14" t="s">
        <v>2117</v>
      </c>
      <c r="B1002" s="18">
        <v>70.0</v>
      </c>
      <c r="C1002" s="18">
        <v>58.0</v>
      </c>
      <c r="D1002" s="14" t="s">
        <v>2139</v>
      </c>
      <c r="E1002" s="26">
        <v>0.829</v>
      </c>
      <c r="F1002" s="27">
        <f t="shared" si="1"/>
        <v>0.4145</v>
      </c>
    </row>
    <row r="1003">
      <c r="A1003" s="14" t="s">
        <v>1519</v>
      </c>
      <c r="B1003" s="18">
        <v>3.0</v>
      </c>
      <c r="C1003" s="18">
        <v>2.0</v>
      </c>
      <c r="D1003" s="14" t="s">
        <v>2143</v>
      </c>
      <c r="E1003" s="26">
        <v>0.667</v>
      </c>
      <c r="F1003" s="27">
        <f t="shared" si="1"/>
        <v>0.667</v>
      </c>
    </row>
    <row r="1004">
      <c r="A1004" s="14" t="s">
        <v>1520</v>
      </c>
      <c r="B1004" s="18">
        <v>70.0</v>
      </c>
      <c r="C1004" s="18">
        <v>58.0</v>
      </c>
      <c r="D1004" s="14" t="s">
        <v>2139</v>
      </c>
      <c r="E1004" s="26">
        <v>0.829</v>
      </c>
      <c r="F1004" s="27">
        <f t="shared" si="1"/>
        <v>0.4145</v>
      </c>
    </row>
    <row r="1005">
      <c r="A1005" s="14" t="s">
        <v>2016</v>
      </c>
      <c r="B1005" s="18">
        <v>4.0</v>
      </c>
      <c r="C1005" s="18">
        <v>0.0</v>
      </c>
      <c r="D1005" s="14" t="s">
        <v>2143</v>
      </c>
      <c r="E1005" s="26">
        <v>0.0</v>
      </c>
      <c r="F1005" s="27">
        <f t="shared" si="1"/>
        <v>0</v>
      </c>
    </row>
    <row r="1006">
      <c r="A1006" s="14" t="s">
        <v>2018</v>
      </c>
      <c r="B1006" s="18">
        <v>12.0</v>
      </c>
      <c r="C1006" s="18">
        <v>0.0</v>
      </c>
      <c r="D1006" s="14" t="s">
        <v>2143</v>
      </c>
      <c r="E1006" s="26">
        <v>0.0</v>
      </c>
      <c r="F1006" s="27">
        <f t="shared" si="1"/>
        <v>0</v>
      </c>
    </row>
    <row r="1007">
      <c r="A1007" s="14" t="s">
        <v>877</v>
      </c>
      <c r="B1007" s="18">
        <v>5.0</v>
      </c>
      <c r="C1007" s="18">
        <v>5.0</v>
      </c>
      <c r="D1007" s="14" t="s">
        <v>2139</v>
      </c>
      <c r="E1007" s="26">
        <v>1.0</v>
      </c>
      <c r="F1007" s="27">
        <f t="shared" si="1"/>
        <v>0.5</v>
      </c>
    </row>
    <row r="1008">
      <c r="A1008" s="14" t="s">
        <v>1800</v>
      </c>
      <c r="B1008" s="18">
        <v>9.0</v>
      </c>
      <c r="C1008" s="18">
        <v>8.0</v>
      </c>
      <c r="D1008" s="14" t="s">
        <v>2143</v>
      </c>
      <c r="E1008" s="26">
        <v>0.889</v>
      </c>
      <c r="F1008" s="27">
        <f t="shared" si="1"/>
        <v>0.889</v>
      </c>
    </row>
    <row r="1009">
      <c r="A1009" s="14" t="s">
        <v>1802</v>
      </c>
      <c r="B1009" s="18">
        <v>22.0</v>
      </c>
      <c r="C1009" s="18">
        <v>14.0</v>
      </c>
      <c r="D1009" s="14" t="s">
        <v>2143</v>
      </c>
      <c r="E1009" s="26">
        <v>0.636</v>
      </c>
      <c r="F1009" s="27">
        <f t="shared" si="1"/>
        <v>0.636</v>
      </c>
    </row>
    <row r="1010">
      <c r="A1010" s="14" t="s">
        <v>1803</v>
      </c>
      <c r="B1010" s="18">
        <v>6.0</v>
      </c>
      <c r="C1010" s="18">
        <v>5.0</v>
      </c>
      <c r="D1010" s="14" t="s">
        <v>2143</v>
      </c>
      <c r="E1010" s="26">
        <v>0.833</v>
      </c>
      <c r="F1010" s="27">
        <f t="shared" si="1"/>
        <v>0.833</v>
      </c>
    </row>
    <row r="1011">
      <c r="A1011" s="14" t="s">
        <v>1804</v>
      </c>
      <c r="B1011" s="18">
        <v>8.0</v>
      </c>
      <c r="C1011" s="18">
        <v>8.0</v>
      </c>
      <c r="D1011" s="14" t="s">
        <v>2143</v>
      </c>
      <c r="E1011" s="26">
        <v>1.0</v>
      </c>
      <c r="F1011" s="27">
        <f t="shared" si="1"/>
        <v>1</v>
      </c>
    </row>
    <row r="1012">
      <c r="A1012" s="14" t="s">
        <v>1805</v>
      </c>
      <c r="B1012" s="18">
        <v>18.0</v>
      </c>
      <c r="C1012" s="18">
        <v>12.0</v>
      </c>
      <c r="D1012" s="14" t="s">
        <v>2143</v>
      </c>
      <c r="E1012" s="26">
        <v>0.667</v>
      </c>
      <c r="F1012" s="27">
        <f t="shared" si="1"/>
        <v>0.667</v>
      </c>
    </row>
    <row r="1013">
      <c r="A1013" s="14" t="s">
        <v>1806</v>
      </c>
      <c r="B1013" s="18">
        <v>17.0</v>
      </c>
      <c r="C1013" s="18">
        <v>13.0</v>
      </c>
      <c r="D1013" s="14" t="s">
        <v>2143</v>
      </c>
      <c r="E1013" s="26">
        <v>0.765</v>
      </c>
      <c r="F1013" s="27">
        <f t="shared" si="1"/>
        <v>0.765</v>
      </c>
    </row>
    <row r="1014">
      <c r="A1014" s="14" t="s">
        <v>1807</v>
      </c>
      <c r="B1014" s="18">
        <v>9.0</v>
      </c>
      <c r="C1014" s="18">
        <v>0.0</v>
      </c>
      <c r="D1014" s="14" t="s">
        <v>2143</v>
      </c>
      <c r="E1014" s="26">
        <v>0.0</v>
      </c>
      <c r="F1014" s="27">
        <f t="shared" si="1"/>
        <v>0</v>
      </c>
    </row>
    <row r="1015">
      <c r="A1015" s="14" t="s">
        <v>943</v>
      </c>
      <c r="B1015" s="18">
        <v>25.0</v>
      </c>
      <c r="C1015" s="18">
        <v>17.0</v>
      </c>
      <c r="D1015" s="14" t="s">
        <v>2139</v>
      </c>
      <c r="E1015" s="26">
        <v>0.68</v>
      </c>
      <c r="F1015" s="27">
        <f t="shared" si="1"/>
        <v>0.34</v>
      </c>
    </row>
    <row r="1016">
      <c r="A1016" s="14" t="s">
        <v>945</v>
      </c>
      <c r="B1016" s="18">
        <v>25.0</v>
      </c>
      <c r="C1016" s="18">
        <v>17.0</v>
      </c>
      <c r="D1016" s="14" t="s">
        <v>2139</v>
      </c>
      <c r="E1016" s="26">
        <v>0.68</v>
      </c>
      <c r="F1016" s="27">
        <f t="shared" si="1"/>
        <v>0.34</v>
      </c>
    </row>
    <row r="1017">
      <c r="A1017" s="14" t="s">
        <v>946</v>
      </c>
      <c r="B1017" s="18">
        <v>25.0</v>
      </c>
      <c r="C1017" s="18">
        <v>17.0</v>
      </c>
      <c r="D1017" s="14" t="s">
        <v>2139</v>
      </c>
      <c r="E1017" s="26">
        <v>0.68</v>
      </c>
      <c r="F1017" s="27">
        <f t="shared" si="1"/>
        <v>0.34</v>
      </c>
    </row>
    <row r="1018">
      <c r="A1018" s="14" t="s">
        <v>947</v>
      </c>
      <c r="B1018" s="18">
        <v>16.0</v>
      </c>
      <c r="C1018" s="18">
        <v>12.0</v>
      </c>
      <c r="D1018" s="14" t="s">
        <v>2142</v>
      </c>
      <c r="E1018" s="26">
        <v>0.75</v>
      </c>
      <c r="F1018" s="27">
        <f t="shared" si="1"/>
        <v>0.5625</v>
      </c>
    </row>
    <row r="1019">
      <c r="A1019" s="14" t="s">
        <v>948</v>
      </c>
      <c r="B1019" s="18">
        <v>25.0</v>
      </c>
      <c r="C1019" s="18">
        <v>17.0</v>
      </c>
      <c r="D1019" s="14" t="s">
        <v>2139</v>
      </c>
      <c r="E1019" s="26">
        <v>0.68</v>
      </c>
      <c r="F1019" s="27">
        <f t="shared" si="1"/>
        <v>0.34</v>
      </c>
    </row>
    <row r="1020">
      <c r="A1020" s="14" t="s">
        <v>949</v>
      </c>
      <c r="B1020" s="18">
        <v>3.0</v>
      </c>
      <c r="C1020" s="18">
        <v>0.0</v>
      </c>
      <c r="D1020" s="14" t="s">
        <v>2142</v>
      </c>
      <c r="E1020" s="26">
        <v>0.0</v>
      </c>
      <c r="F1020" s="27">
        <f t="shared" si="1"/>
        <v>0</v>
      </c>
    </row>
    <row r="1021">
      <c r="A1021" s="14" t="s">
        <v>880</v>
      </c>
      <c r="B1021" s="18">
        <v>3.0</v>
      </c>
      <c r="C1021" s="18">
        <v>3.0</v>
      </c>
      <c r="D1021" s="14" t="s">
        <v>2142</v>
      </c>
      <c r="E1021" s="26">
        <v>1.0</v>
      </c>
      <c r="F1021" s="27">
        <f t="shared" si="1"/>
        <v>0.75</v>
      </c>
    </row>
    <row r="1022">
      <c r="A1022" s="14" t="s">
        <v>882</v>
      </c>
      <c r="B1022" s="18">
        <v>5.0</v>
      </c>
      <c r="C1022" s="18">
        <v>5.0</v>
      </c>
      <c r="D1022" s="14" t="s">
        <v>2139</v>
      </c>
      <c r="E1022" s="26">
        <v>1.0</v>
      </c>
      <c r="F1022" s="27">
        <f t="shared" si="1"/>
        <v>0.5</v>
      </c>
    </row>
    <row r="1023">
      <c r="A1023" s="14" t="s">
        <v>883</v>
      </c>
      <c r="B1023" s="18">
        <v>5.0</v>
      </c>
      <c r="C1023" s="18">
        <v>5.0</v>
      </c>
      <c r="D1023" s="14" t="s">
        <v>2139</v>
      </c>
      <c r="E1023" s="26">
        <v>1.0</v>
      </c>
      <c r="F1023" s="27">
        <f t="shared" si="1"/>
        <v>0.5</v>
      </c>
    </row>
    <row r="1024">
      <c r="A1024" s="14" t="s">
        <v>884</v>
      </c>
      <c r="B1024" s="18">
        <v>5.0</v>
      </c>
      <c r="C1024" s="18">
        <v>5.0</v>
      </c>
      <c r="D1024" s="14" t="s">
        <v>2139</v>
      </c>
      <c r="E1024" s="26">
        <v>1.0</v>
      </c>
      <c r="F1024" s="27">
        <f t="shared" si="1"/>
        <v>0.5</v>
      </c>
    </row>
    <row r="1025">
      <c r="A1025" s="14" t="s">
        <v>885</v>
      </c>
      <c r="B1025" s="18">
        <v>5.0</v>
      </c>
      <c r="C1025" s="18">
        <v>5.0</v>
      </c>
      <c r="D1025" s="14" t="s">
        <v>2139</v>
      </c>
      <c r="E1025" s="26">
        <v>1.0</v>
      </c>
      <c r="F1025" s="27">
        <f t="shared" si="1"/>
        <v>0.5</v>
      </c>
    </row>
    <row r="1026">
      <c r="A1026" s="14" t="s">
        <v>1158</v>
      </c>
      <c r="B1026" s="18">
        <v>4.0</v>
      </c>
      <c r="C1026" s="18">
        <v>4.0</v>
      </c>
      <c r="D1026" s="14" t="s">
        <v>2143</v>
      </c>
      <c r="E1026" s="26">
        <v>1.0</v>
      </c>
      <c r="F1026" s="27">
        <f t="shared" si="1"/>
        <v>1</v>
      </c>
    </row>
    <row r="1027">
      <c r="A1027" s="14" t="s">
        <v>1158</v>
      </c>
      <c r="B1027" s="18">
        <v>4.0</v>
      </c>
      <c r="C1027" s="18">
        <v>4.0</v>
      </c>
      <c r="D1027" s="14" t="s">
        <v>2143</v>
      </c>
      <c r="E1027" s="26">
        <v>1.0</v>
      </c>
      <c r="F1027" s="27">
        <f t="shared" si="1"/>
        <v>1</v>
      </c>
    </row>
    <row r="1028">
      <c r="A1028" s="14" t="s">
        <v>1160</v>
      </c>
      <c r="B1028" s="18">
        <v>23.0</v>
      </c>
      <c r="C1028" s="18">
        <v>15.0</v>
      </c>
      <c r="D1028" s="14" t="s">
        <v>2142</v>
      </c>
      <c r="E1028" s="26">
        <v>0.652</v>
      </c>
      <c r="F1028" s="27">
        <f t="shared" si="1"/>
        <v>0.489</v>
      </c>
    </row>
    <row r="1029">
      <c r="A1029" s="14" t="s">
        <v>1160</v>
      </c>
      <c r="B1029" s="18">
        <v>9.0</v>
      </c>
      <c r="C1029" s="18">
        <v>9.0</v>
      </c>
      <c r="D1029" s="14" t="s">
        <v>2142</v>
      </c>
      <c r="E1029" s="26">
        <v>1.0</v>
      </c>
      <c r="F1029" s="27">
        <f t="shared" si="1"/>
        <v>0.75</v>
      </c>
    </row>
    <row r="1030">
      <c r="A1030" s="14" t="s">
        <v>1161</v>
      </c>
      <c r="B1030" s="18">
        <v>8.0</v>
      </c>
      <c r="C1030" s="18">
        <v>7.0</v>
      </c>
      <c r="D1030" s="14" t="s">
        <v>2142</v>
      </c>
      <c r="E1030" s="26">
        <v>0.875</v>
      </c>
      <c r="F1030" s="27">
        <f t="shared" si="1"/>
        <v>0.65625</v>
      </c>
    </row>
    <row r="1031">
      <c r="A1031" s="14" t="s">
        <v>1161</v>
      </c>
      <c r="B1031" s="18">
        <v>11.0</v>
      </c>
      <c r="C1031" s="18">
        <v>10.0</v>
      </c>
      <c r="D1031" s="14" t="s">
        <v>2142</v>
      </c>
      <c r="E1031" s="26">
        <v>0.909</v>
      </c>
      <c r="F1031" s="27">
        <f t="shared" si="1"/>
        <v>0.68175</v>
      </c>
    </row>
    <row r="1032">
      <c r="A1032" s="14" t="s">
        <v>1808</v>
      </c>
      <c r="B1032" s="18">
        <v>6.0</v>
      </c>
      <c r="C1032" s="18">
        <v>6.0</v>
      </c>
      <c r="D1032" s="14" t="s">
        <v>2143</v>
      </c>
      <c r="E1032" s="26">
        <v>1.0</v>
      </c>
      <c r="F1032" s="27">
        <f t="shared" si="1"/>
        <v>1</v>
      </c>
    </row>
    <row r="1033">
      <c r="A1033" s="14" t="s">
        <v>1808</v>
      </c>
      <c r="B1033" s="18">
        <v>6.0</v>
      </c>
      <c r="C1033" s="18">
        <v>6.0</v>
      </c>
      <c r="D1033" s="14" t="s">
        <v>2143</v>
      </c>
      <c r="E1033" s="26">
        <v>1.0</v>
      </c>
      <c r="F1033" s="27">
        <f t="shared" si="1"/>
        <v>1</v>
      </c>
    </row>
    <row r="1034">
      <c r="A1034" s="14" t="s">
        <v>1162</v>
      </c>
      <c r="B1034" s="18">
        <v>9.0</v>
      </c>
      <c r="C1034" s="18">
        <v>9.0</v>
      </c>
      <c r="D1034" s="14" t="s">
        <v>2143</v>
      </c>
      <c r="E1034" s="26">
        <v>1.0</v>
      </c>
      <c r="F1034" s="27">
        <f t="shared" si="1"/>
        <v>1</v>
      </c>
    </row>
    <row r="1035">
      <c r="A1035" s="14" t="s">
        <v>1162</v>
      </c>
      <c r="B1035" s="18">
        <v>9.0</v>
      </c>
      <c r="C1035" s="18">
        <v>9.0</v>
      </c>
      <c r="D1035" s="14" t="s">
        <v>2143</v>
      </c>
      <c r="E1035" s="26">
        <v>1.0</v>
      </c>
      <c r="F1035" s="27">
        <f t="shared" si="1"/>
        <v>1</v>
      </c>
    </row>
    <row r="1036">
      <c r="A1036" s="14" t="s">
        <v>1163</v>
      </c>
      <c r="B1036" s="18">
        <v>48.0</v>
      </c>
      <c r="C1036" s="18">
        <v>36.0</v>
      </c>
      <c r="D1036" s="14" t="s">
        <v>2142</v>
      </c>
      <c r="E1036" s="26">
        <v>0.75</v>
      </c>
      <c r="F1036" s="27">
        <f t="shared" si="1"/>
        <v>0.5625</v>
      </c>
    </row>
    <row r="1037">
      <c r="A1037" s="14" t="s">
        <v>1163</v>
      </c>
      <c r="B1037" s="18">
        <v>66.0</v>
      </c>
      <c r="C1037" s="18">
        <v>49.0</v>
      </c>
      <c r="D1037" s="14" t="s">
        <v>2142</v>
      </c>
      <c r="E1037" s="26">
        <v>0.742</v>
      </c>
      <c r="F1037" s="27">
        <f t="shared" si="1"/>
        <v>0.5565</v>
      </c>
    </row>
    <row r="1038">
      <c r="A1038" s="14" t="s">
        <v>1164</v>
      </c>
      <c r="B1038" s="18">
        <v>11.0</v>
      </c>
      <c r="C1038" s="18">
        <v>0.0</v>
      </c>
      <c r="D1038" s="14" t="s">
        <v>2142</v>
      </c>
      <c r="E1038" s="26">
        <v>0.0</v>
      </c>
      <c r="F1038" s="27">
        <f t="shared" si="1"/>
        <v>0</v>
      </c>
    </row>
    <row r="1039">
      <c r="A1039" s="14" t="s">
        <v>1164</v>
      </c>
      <c r="B1039" s="18">
        <v>9.0</v>
      </c>
      <c r="C1039" s="18">
        <v>0.0</v>
      </c>
      <c r="D1039" s="14" t="s">
        <v>2142</v>
      </c>
      <c r="E1039" s="26">
        <v>0.0</v>
      </c>
      <c r="F1039" s="27">
        <f t="shared" si="1"/>
        <v>0</v>
      </c>
    </row>
    <row r="1040">
      <c r="A1040" s="14" t="s">
        <v>1521</v>
      </c>
      <c r="B1040" s="18">
        <v>13.0</v>
      </c>
      <c r="C1040" s="18">
        <v>12.0</v>
      </c>
      <c r="D1040" s="14" t="s">
        <v>2143</v>
      </c>
      <c r="E1040" s="26">
        <v>0.923</v>
      </c>
      <c r="F1040" s="27">
        <f t="shared" si="1"/>
        <v>0.923</v>
      </c>
    </row>
    <row r="1041">
      <c r="A1041" s="14" t="s">
        <v>1523</v>
      </c>
      <c r="B1041" s="18">
        <v>3.0</v>
      </c>
      <c r="C1041" s="18">
        <v>2.0</v>
      </c>
      <c r="D1041" s="14" t="s">
        <v>2143</v>
      </c>
      <c r="E1041" s="26">
        <v>0.667</v>
      </c>
      <c r="F1041" s="27">
        <f t="shared" si="1"/>
        <v>0.667</v>
      </c>
    </row>
    <row r="1042">
      <c r="A1042" s="14" t="s">
        <v>1524</v>
      </c>
      <c r="B1042" s="18">
        <v>3.0</v>
      </c>
      <c r="C1042" s="18">
        <v>3.0</v>
      </c>
      <c r="D1042" s="14" t="s">
        <v>2143</v>
      </c>
      <c r="E1042" s="26">
        <v>1.0</v>
      </c>
      <c r="F1042" s="27">
        <f t="shared" si="1"/>
        <v>1</v>
      </c>
    </row>
    <row r="1043">
      <c r="A1043" s="14" t="s">
        <v>1525</v>
      </c>
      <c r="B1043" s="18">
        <v>70.0</v>
      </c>
      <c r="C1043" s="18">
        <v>58.0</v>
      </c>
      <c r="D1043" s="14" t="s">
        <v>2139</v>
      </c>
      <c r="E1043" s="26">
        <v>0.829</v>
      </c>
      <c r="F1043" s="27">
        <f t="shared" si="1"/>
        <v>0.4145</v>
      </c>
    </row>
    <row r="1044">
      <c r="A1044" s="14" t="s">
        <v>1526</v>
      </c>
      <c r="B1044" s="18">
        <v>8.0</v>
      </c>
      <c r="C1044" s="18">
        <v>6.0</v>
      </c>
      <c r="D1044" s="14" t="s">
        <v>2142</v>
      </c>
      <c r="E1044" s="26">
        <v>0.75</v>
      </c>
      <c r="F1044" s="27">
        <f t="shared" si="1"/>
        <v>0.5625</v>
      </c>
    </row>
    <row r="1045">
      <c r="A1045" s="14" t="s">
        <v>1527</v>
      </c>
      <c r="B1045" s="18">
        <v>15.0</v>
      </c>
      <c r="C1045" s="18">
        <v>13.0</v>
      </c>
      <c r="D1045" s="14" t="s">
        <v>2143</v>
      </c>
      <c r="E1045" s="26">
        <v>0.867</v>
      </c>
      <c r="F1045" s="27">
        <f t="shared" si="1"/>
        <v>0.867</v>
      </c>
    </row>
    <row r="1046">
      <c r="A1046" s="14" t="s">
        <v>1528</v>
      </c>
      <c r="B1046" s="18">
        <v>70.0</v>
      </c>
      <c r="C1046" s="18">
        <v>58.0</v>
      </c>
      <c r="D1046" s="14" t="s">
        <v>2139</v>
      </c>
      <c r="E1046" s="26">
        <v>0.829</v>
      </c>
      <c r="F1046" s="27">
        <f t="shared" si="1"/>
        <v>0.4145</v>
      </c>
    </row>
    <row r="1047">
      <c r="A1047" s="14" t="s">
        <v>1865</v>
      </c>
      <c r="B1047" s="18">
        <v>21.0</v>
      </c>
      <c r="C1047" s="18">
        <v>16.0</v>
      </c>
      <c r="D1047" s="14" t="s">
        <v>2142</v>
      </c>
      <c r="E1047" s="26">
        <v>0.762</v>
      </c>
      <c r="F1047" s="27">
        <f t="shared" si="1"/>
        <v>0.5715</v>
      </c>
    </row>
    <row r="1048">
      <c r="A1048" s="14" t="s">
        <v>1867</v>
      </c>
      <c r="B1048" s="18">
        <v>14.0</v>
      </c>
      <c r="C1048" s="18">
        <v>9.0</v>
      </c>
      <c r="D1048" s="14" t="s">
        <v>2142</v>
      </c>
      <c r="E1048" s="26">
        <v>0.643</v>
      </c>
      <c r="F1048" s="27">
        <f t="shared" si="1"/>
        <v>0.48225</v>
      </c>
    </row>
    <row r="1049">
      <c r="A1049" s="14" t="s">
        <v>1868</v>
      </c>
      <c r="B1049" s="18">
        <v>13.0</v>
      </c>
      <c r="C1049" s="18">
        <v>12.0</v>
      </c>
      <c r="D1049" s="14" t="s">
        <v>2142</v>
      </c>
      <c r="E1049" s="26">
        <v>0.923</v>
      </c>
      <c r="F1049" s="27">
        <f t="shared" si="1"/>
        <v>0.69225</v>
      </c>
    </row>
    <row r="1050">
      <c r="A1050" s="14" t="s">
        <v>1869</v>
      </c>
      <c r="B1050" s="18">
        <v>25.0</v>
      </c>
      <c r="C1050" s="18">
        <v>21.0</v>
      </c>
      <c r="D1050" s="14" t="s">
        <v>2142</v>
      </c>
      <c r="E1050" s="26">
        <v>0.84</v>
      </c>
      <c r="F1050" s="27">
        <f t="shared" si="1"/>
        <v>0.63</v>
      </c>
    </row>
    <row r="1051">
      <c r="A1051" s="14" t="s">
        <v>1870</v>
      </c>
      <c r="B1051" s="18">
        <v>10.0</v>
      </c>
      <c r="C1051" s="18">
        <v>4.0</v>
      </c>
      <c r="D1051" s="14" t="s">
        <v>2142</v>
      </c>
      <c r="E1051" s="26">
        <v>0.4</v>
      </c>
      <c r="F1051" s="27">
        <f t="shared" si="1"/>
        <v>0.3</v>
      </c>
    </row>
    <row r="1052">
      <c r="A1052" s="14" t="s">
        <v>1871</v>
      </c>
      <c r="B1052" s="18">
        <v>5.0</v>
      </c>
      <c r="C1052" s="18">
        <v>0.0</v>
      </c>
      <c r="D1052" s="14" t="s">
        <v>2142</v>
      </c>
      <c r="E1052" s="26">
        <v>0.0</v>
      </c>
      <c r="F1052" s="27">
        <f t="shared" si="1"/>
        <v>0</v>
      </c>
    </row>
    <row r="1053">
      <c r="A1053" s="14" t="s">
        <v>1243</v>
      </c>
      <c r="B1053" s="18">
        <v>11.0</v>
      </c>
      <c r="C1053" s="18">
        <v>8.0</v>
      </c>
      <c r="D1053" s="14" t="s">
        <v>2142</v>
      </c>
      <c r="E1053" s="26">
        <v>0.727</v>
      </c>
      <c r="F1053" s="27">
        <f t="shared" si="1"/>
        <v>0.54525</v>
      </c>
    </row>
    <row r="1054">
      <c r="A1054" s="14" t="s">
        <v>1245</v>
      </c>
      <c r="B1054" s="18">
        <v>9.0</v>
      </c>
      <c r="C1054" s="18">
        <v>6.0</v>
      </c>
      <c r="D1054" s="14" t="s">
        <v>2142</v>
      </c>
      <c r="E1054" s="26">
        <v>0.667</v>
      </c>
      <c r="F1054" s="27">
        <f t="shared" si="1"/>
        <v>0.50025</v>
      </c>
    </row>
    <row r="1055">
      <c r="A1055" s="14" t="s">
        <v>1246</v>
      </c>
      <c r="B1055" s="18">
        <v>16.0</v>
      </c>
      <c r="C1055" s="18">
        <v>12.0</v>
      </c>
      <c r="D1055" s="14" t="s">
        <v>2142</v>
      </c>
      <c r="E1055" s="26">
        <v>0.75</v>
      </c>
      <c r="F1055" s="27">
        <f t="shared" si="1"/>
        <v>0.5625</v>
      </c>
    </row>
    <row r="1056">
      <c r="A1056" s="14" t="s">
        <v>1247</v>
      </c>
      <c r="B1056" s="18">
        <v>3.0</v>
      </c>
      <c r="C1056" s="18">
        <v>2.0</v>
      </c>
      <c r="D1056" s="14" t="s">
        <v>2143</v>
      </c>
      <c r="E1056" s="26">
        <v>0.667</v>
      </c>
      <c r="F1056" s="27">
        <f t="shared" si="1"/>
        <v>0.667</v>
      </c>
    </row>
    <row r="1057">
      <c r="A1057" s="14" t="s">
        <v>2118</v>
      </c>
      <c r="B1057" s="18">
        <v>3.0</v>
      </c>
      <c r="C1057" s="18">
        <v>3.0</v>
      </c>
      <c r="D1057" s="14" t="s">
        <v>2142</v>
      </c>
      <c r="E1057" s="26">
        <v>1.0</v>
      </c>
      <c r="F1057" s="27">
        <f t="shared" si="1"/>
        <v>0.75</v>
      </c>
    </row>
    <row r="1058">
      <c r="A1058" s="14" t="s">
        <v>1248</v>
      </c>
      <c r="B1058" s="18">
        <v>26.0</v>
      </c>
      <c r="C1058" s="18">
        <v>0.0</v>
      </c>
      <c r="D1058" s="14" t="s">
        <v>2142</v>
      </c>
      <c r="E1058" s="26">
        <v>0.0</v>
      </c>
      <c r="F1058" s="27">
        <f t="shared" si="1"/>
        <v>0</v>
      </c>
    </row>
    <row r="1059">
      <c r="A1059" s="14" t="s">
        <v>578</v>
      </c>
      <c r="B1059" s="18">
        <v>20.0</v>
      </c>
      <c r="C1059" s="18">
        <v>14.0</v>
      </c>
      <c r="D1059" s="14" t="s">
        <v>2142</v>
      </c>
      <c r="E1059" s="26">
        <v>0.7</v>
      </c>
      <c r="F1059" s="27">
        <f t="shared" si="1"/>
        <v>0.525</v>
      </c>
    </row>
    <row r="1060">
      <c r="A1060" s="14" t="s">
        <v>507</v>
      </c>
      <c r="B1060" s="18">
        <v>5.0</v>
      </c>
      <c r="C1060" s="18">
        <v>3.0</v>
      </c>
      <c r="D1060" s="14" t="s">
        <v>2139</v>
      </c>
      <c r="E1060" s="26">
        <v>0.6</v>
      </c>
      <c r="F1060" s="27">
        <f t="shared" si="1"/>
        <v>0.3</v>
      </c>
    </row>
    <row r="1061">
      <c r="A1061" s="14" t="s">
        <v>509</v>
      </c>
      <c r="B1061" s="18">
        <v>5.0</v>
      </c>
      <c r="C1061" s="18">
        <v>3.0</v>
      </c>
      <c r="D1061" s="14" t="s">
        <v>2139</v>
      </c>
      <c r="E1061" s="26">
        <v>0.6</v>
      </c>
      <c r="F1061" s="27">
        <f t="shared" si="1"/>
        <v>0.3</v>
      </c>
    </row>
    <row r="1062">
      <c r="A1062" s="14" t="s">
        <v>510</v>
      </c>
      <c r="B1062" s="18">
        <v>5.0</v>
      </c>
      <c r="C1062" s="18">
        <v>3.0</v>
      </c>
      <c r="D1062" s="14" t="s">
        <v>2139</v>
      </c>
      <c r="E1062" s="26">
        <v>0.6</v>
      </c>
      <c r="F1062" s="27">
        <f t="shared" si="1"/>
        <v>0.3</v>
      </c>
    </row>
    <row r="1063">
      <c r="A1063" s="14" t="s">
        <v>511</v>
      </c>
      <c r="B1063" s="18">
        <v>5.0</v>
      </c>
      <c r="C1063" s="18">
        <v>3.0</v>
      </c>
      <c r="D1063" s="14" t="s">
        <v>2139</v>
      </c>
      <c r="E1063" s="26">
        <v>0.6</v>
      </c>
      <c r="F1063" s="27">
        <f t="shared" si="1"/>
        <v>0.3</v>
      </c>
    </row>
    <row r="1064">
      <c r="A1064" s="14" t="s">
        <v>512</v>
      </c>
      <c r="B1064" s="18">
        <v>5.0</v>
      </c>
      <c r="C1064" s="18">
        <v>3.0</v>
      </c>
      <c r="D1064" s="14" t="s">
        <v>2139</v>
      </c>
      <c r="E1064" s="26">
        <v>0.6</v>
      </c>
      <c r="F1064" s="27">
        <f t="shared" si="1"/>
        <v>0.3</v>
      </c>
    </row>
    <row r="1065">
      <c r="A1065" s="14" t="s">
        <v>513</v>
      </c>
      <c r="B1065" s="18">
        <v>5.0</v>
      </c>
      <c r="C1065" s="18">
        <v>3.0</v>
      </c>
      <c r="D1065" s="14" t="s">
        <v>2139</v>
      </c>
      <c r="E1065" s="26">
        <v>0.6</v>
      </c>
      <c r="F1065" s="27">
        <f t="shared" si="1"/>
        <v>0.3</v>
      </c>
    </row>
    <row r="1066">
      <c r="A1066" s="14" t="s">
        <v>1026</v>
      </c>
      <c r="B1066" s="18">
        <v>0.0</v>
      </c>
      <c r="C1066" s="18">
        <v>0.0</v>
      </c>
      <c r="D1066" s="14" t="s">
        <v>2140</v>
      </c>
      <c r="E1066" s="24" t="s">
        <v>2141</v>
      </c>
      <c r="F1066" s="27" t="str">
        <f t="shared" si="1"/>
        <v>Not Applicable</v>
      </c>
    </row>
    <row r="1067">
      <c r="A1067" s="14" t="s">
        <v>1028</v>
      </c>
      <c r="B1067" s="18">
        <v>0.0</v>
      </c>
      <c r="C1067" s="18">
        <v>0.0</v>
      </c>
      <c r="D1067" s="14" t="s">
        <v>2140</v>
      </c>
      <c r="E1067" s="24" t="s">
        <v>2141</v>
      </c>
      <c r="F1067" s="27" t="str">
        <f t="shared" si="1"/>
        <v>Not Applicable</v>
      </c>
    </row>
    <row r="1068">
      <c r="A1068" s="14" t="s">
        <v>273</v>
      </c>
      <c r="B1068" s="18">
        <v>12.0</v>
      </c>
      <c r="C1068" s="18">
        <v>11.0</v>
      </c>
      <c r="D1068" s="14" t="s">
        <v>2139</v>
      </c>
      <c r="E1068" s="26">
        <v>0.917</v>
      </c>
      <c r="F1068" s="27">
        <f t="shared" si="1"/>
        <v>0.4585</v>
      </c>
    </row>
    <row r="1069">
      <c r="A1069" s="14" t="s">
        <v>275</v>
      </c>
      <c r="B1069" s="18">
        <v>12.0</v>
      </c>
      <c r="C1069" s="18">
        <v>11.0</v>
      </c>
      <c r="D1069" s="14" t="s">
        <v>2139</v>
      </c>
      <c r="E1069" s="26">
        <v>0.917</v>
      </c>
      <c r="F1069" s="27">
        <f t="shared" si="1"/>
        <v>0.4585</v>
      </c>
    </row>
    <row r="1070">
      <c r="A1070" s="14" t="s">
        <v>276</v>
      </c>
      <c r="B1070" s="18">
        <v>11.0</v>
      </c>
      <c r="C1070" s="18">
        <v>10.0</v>
      </c>
      <c r="D1070" s="14" t="s">
        <v>2143</v>
      </c>
      <c r="E1070" s="26">
        <v>0.909</v>
      </c>
      <c r="F1070" s="27">
        <f t="shared" si="1"/>
        <v>0.909</v>
      </c>
    </row>
    <row r="1071">
      <c r="A1071" s="14" t="s">
        <v>2120</v>
      </c>
      <c r="B1071" s="18">
        <v>12.0</v>
      </c>
      <c r="C1071" s="18">
        <v>11.0</v>
      </c>
      <c r="D1071" s="14" t="s">
        <v>2139</v>
      </c>
      <c r="E1071" s="26">
        <v>0.917</v>
      </c>
      <c r="F1071" s="27">
        <f t="shared" si="1"/>
        <v>0.4585</v>
      </c>
    </row>
    <row r="1072">
      <c r="A1072" s="14" t="s">
        <v>277</v>
      </c>
      <c r="B1072" s="18">
        <v>12.0</v>
      </c>
      <c r="C1072" s="18">
        <v>11.0</v>
      </c>
      <c r="D1072" s="14" t="s">
        <v>2139</v>
      </c>
      <c r="E1072" s="26">
        <v>0.917</v>
      </c>
      <c r="F1072" s="27">
        <f t="shared" si="1"/>
        <v>0.4585</v>
      </c>
    </row>
    <row r="1073">
      <c r="A1073" s="14" t="s">
        <v>189</v>
      </c>
      <c r="B1073" s="18">
        <v>8.0</v>
      </c>
      <c r="C1073" s="18">
        <v>6.0</v>
      </c>
      <c r="D1073" s="14" t="s">
        <v>2142</v>
      </c>
      <c r="E1073" s="26">
        <v>0.75</v>
      </c>
      <c r="F1073" s="27">
        <f t="shared" si="1"/>
        <v>0.5625</v>
      </c>
    </row>
    <row r="1074">
      <c r="A1074" s="14" t="s">
        <v>191</v>
      </c>
      <c r="B1074" s="18">
        <v>21.0</v>
      </c>
      <c r="C1074" s="18">
        <v>19.0</v>
      </c>
      <c r="D1074" s="14" t="s">
        <v>2142</v>
      </c>
      <c r="E1074" s="26">
        <v>0.905</v>
      </c>
      <c r="F1074" s="27">
        <f t="shared" si="1"/>
        <v>0.67875</v>
      </c>
    </row>
    <row r="1075">
      <c r="A1075" s="14" t="s">
        <v>192</v>
      </c>
      <c r="B1075" s="18">
        <v>17.0</v>
      </c>
      <c r="C1075" s="18">
        <v>16.0</v>
      </c>
      <c r="D1075" s="14" t="s">
        <v>2142</v>
      </c>
      <c r="E1075" s="26">
        <v>0.941</v>
      </c>
      <c r="F1075" s="27">
        <f t="shared" si="1"/>
        <v>0.70575</v>
      </c>
    </row>
    <row r="1076">
      <c r="A1076" s="14" t="s">
        <v>193</v>
      </c>
      <c r="B1076" s="18">
        <v>4.0</v>
      </c>
      <c r="C1076" s="18">
        <v>4.0</v>
      </c>
      <c r="D1076" s="14" t="s">
        <v>2142</v>
      </c>
      <c r="E1076" s="26">
        <v>1.0</v>
      </c>
      <c r="F1076" s="27">
        <f t="shared" si="1"/>
        <v>0.75</v>
      </c>
    </row>
    <row r="1077">
      <c r="A1077" s="14" t="s">
        <v>194</v>
      </c>
      <c r="B1077" s="18">
        <v>5.0</v>
      </c>
      <c r="C1077" s="18">
        <v>4.0</v>
      </c>
      <c r="D1077" s="14" t="s">
        <v>2142</v>
      </c>
      <c r="E1077" s="26">
        <v>0.8</v>
      </c>
      <c r="F1077" s="27">
        <f t="shared" si="1"/>
        <v>0.6</v>
      </c>
    </row>
    <row r="1078">
      <c r="A1078" s="14" t="s">
        <v>195</v>
      </c>
      <c r="B1078" s="18">
        <v>25.0</v>
      </c>
      <c r="C1078" s="18">
        <v>21.0</v>
      </c>
      <c r="D1078" s="14" t="s">
        <v>2142</v>
      </c>
      <c r="E1078" s="26">
        <v>0.84</v>
      </c>
      <c r="F1078" s="27">
        <f t="shared" si="1"/>
        <v>0.63</v>
      </c>
    </row>
    <row r="1079">
      <c r="A1079" s="14" t="s">
        <v>196</v>
      </c>
      <c r="B1079" s="18">
        <v>80.0</v>
      </c>
      <c r="C1079" s="18">
        <v>70.0</v>
      </c>
      <c r="D1079" s="14" t="s">
        <v>2139</v>
      </c>
      <c r="E1079" s="26">
        <v>0.875</v>
      </c>
      <c r="F1079" s="27">
        <f t="shared" si="1"/>
        <v>0.4375</v>
      </c>
    </row>
    <row r="1080">
      <c r="A1080" s="14" t="s">
        <v>514</v>
      </c>
      <c r="B1080" s="18">
        <v>5.0</v>
      </c>
      <c r="C1080" s="18">
        <v>3.0</v>
      </c>
      <c r="D1080" s="14" t="s">
        <v>2139</v>
      </c>
      <c r="E1080" s="26">
        <v>0.6</v>
      </c>
      <c r="F1080" s="27">
        <f t="shared" si="1"/>
        <v>0.3</v>
      </c>
    </row>
    <row r="1081">
      <c r="A1081" s="14" t="s">
        <v>516</v>
      </c>
      <c r="B1081" s="18">
        <v>5.0</v>
      </c>
      <c r="C1081" s="18">
        <v>3.0</v>
      </c>
      <c r="D1081" s="14" t="s">
        <v>2139</v>
      </c>
      <c r="E1081" s="26">
        <v>0.6</v>
      </c>
      <c r="F1081" s="27">
        <f t="shared" si="1"/>
        <v>0.3</v>
      </c>
    </row>
    <row r="1082">
      <c r="A1082" s="14" t="s">
        <v>517</v>
      </c>
      <c r="B1082" s="18">
        <v>5.0</v>
      </c>
      <c r="C1082" s="18">
        <v>3.0</v>
      </c>
      <c r="D1082" s="14" t="s">
        <v>2139</v>
      </c>
      <c r="E1082" s="26">
        <v>0.6</v>
      </c>
      <c r="F1082" s="27">
        <f t="shared" si="1"/>
        <v>0.3</v>
      </c>
    </row>
    <row r="1083">
      <c r="A1083" s="14" t="s">
        <v>518</v>
      </c>
      <c r="B1083" s="18">
        <v>5.0</v>
      </c>
      <c r="C1083" s="18">
        <v>3.0</v>
      </c>
      <c r="D1083" s="14" t="s">
        <v>2139</v>
      </c>
      <c r="E1083" s="26">
        <v>0.6</v>
      </c>
      <c r="F1083" s="27">
        <f t="shared" si="1"/>
        <v>0.3</v>
      </c>
    </row>
    <row r="1084">
      <c r="A1084" s="14" t="s">
        <v>519</v>
      </c>
      <c r="B1084" s="18">
        <v>5.0</v>
      </c>
      <c r="C1084" s="18">
        <v>3.0</v>
      </c>
      <c r="D1084" s="14" t="s">
        <v>2139</v>
      </c>
      <c r="E1084" s="26">
        <v>0.6</v>
      </c>
      <c r="F1084" s="27">
        <f t="shared" si="1"/>
        <v>0.3</v>
      </c>
    </row>
    <row r="1085">
      <c r="A1085" s="14" t="s">
        <v>520</v>
      </c>
      <c r="B1085" s="18">
        <v>5.0</v>
      </c>
      <c r="C1085" s="18">
        <v>3.0</v>
      </c>
      <c r="D1085" s="14" t="s">
        <v>2139</v>
      </c>
      <c r="E1085" s="26">
        <v>0.6</v>
      </c>
      <c r="F1085" s="27">
        <f t="shared" si="1"/>
        <v>0.3</v>
      </c>
    </row>
    <row r="1086">
      <c r="A1086" s="14" t="s">
        <v>521</v>
      </c>
      <c r="B1086" s="18">
        <v>5.0</v>
      </c>
      <c r="C1086" s="18">
        <v>3.0</v>
      </c>
      <c r="D1086" s="14" t="s">
        <v>2139</v>
      </c>
      <c r="E1086" s="26">
        <v>0.6</v>
      </c>
      <c r="F1086" s="27">
        <f t="shared" si="1"/>
        <v>0.3</v>
      </c>
    </row>
    <row r="1087">
      <c r="A1087" s="14" t="s">
        <v>1459</v>
      </c>
      <c r="B1087" s="18">
        <v>1.0</v>
      </c>
      <c r="C1087" s="18">
        <v>0.0</v>
      </c>
      <c r="D1087" s="14" t="s">
        <v>2139</v>
      </c>
      <c r="E1087" s="24" t="s">
        <v>2141</v>
      </c>
      <c r="F1087" s="27" t="str">
        <f t="shared" si="1"/>
        <v>#VALUE!</v>
      </c>
    </row>
    <row r="1088">
      <c r="A1088" s="14" t="s">
        <v>1063</v>
      </c>
      <c r="B1088" s="18">
        <v>6.0</v>
      </c>
      <c r="C1088" s="18">
        <v>6.0</v>
      </c>
      <c r="D1088" s="14" t="s">
        <v>2143</v>
      </c>
      <c r="E1088" s="26">
        <v>1.0</v>
      </c>
      <c r="F1088" s="27">
        <f t="shared" si="1"/>
        <v>1</v>
      </c>
    </row>
    <row r="1089">
      <c r="A1089" s="14" t="s">
        <v>1065</v>
      </c>
      <c r="B1089" s="18">
        <v>4.0</v>
      </c>
      <c r="C1089" s="18">
        <v>4.0</v>
      </c>
      <c r="D1089" s="14" t="s">
        <v>2143</v>
      </c>
      <c r="E1089" s="26">
        <v>1.0</v>
      </c>
      <c r="F1089" s="27">
        <f t="shared" si="1"/>
        <v>1</v>
      </c>
    </row>
    <row r="1090">
      <c r="A1090" s="14" t="s">
        <v>323</v>
      </c>
      <c r="B1090" s="18">
        <v>9.0</v>
      </c>
      <c r="C1090" s="18">
        <v>4.0</v>
      </c>
      <c r="D1090" s="14" t="s">
        <v>2142</v>
      </c>
      <c r="E1090" s="26">
        <v>0.444</v>
      </c>
      <c r="F1090" s="27">
        <f t="shared" si="1"/>
        <v>0.333</v>
      </c>
    </row>
    <row r="1091">
      <c r="A1091" s="14" t="s">
        <v>325</v>
      </c>
      <c r="B1091" s="18">
        <v>11.0</v>
      </c>
      <c r="C1091" s="18">
        <v>5.0</v>
      </c>
      <c r="D1091" s="14" t="s">
        <v>2142</v>
      </c>
      <c r="E1091" s="26">
        <v>0.455</v>
      </c>
      <c r="F1091" s="27">
        <f t="shared" si="1"/>
        <v>0.34125</v>
      </c>
    </row>
    <row r="1092">
      <c r="A1092" s="14" t="s">
        <v>326</v>
      </c>
      <c r="B1092" s="18">
        <v>10.0</v>
      </c>
      <c r="C1092" s="18">
        <v>7.0</v>
      </c>
      <c r="D1092" s="14" t="s">
        <v>2142</v>
      </c>
      <c r="E1092" s="26">
        <v>0.7</v>
      </c>
      <c r="F1092" s="27">
        <f t="shared" si="1"/>
        <v>0.525</v>
      </c>
    </row>
    <row r="1093">
      <c r="A1093" s="14" t="s">
        <v>327</v>
      </c>
      <c r="B1093" s="18">
        <v>3.0</v>
      </c>
      <c r="C1093" s="18">
        <v>3.0</v>
      </c>
      <c r="D1093" s="14" t="s">
        <v>2142</v>
      </c>
      <c r="E1093" s="26">
        <v>1.0</v>
      </c>
      <c r="F1093" s="27">
        <f t="shared" si="1"/>
        <v>0.75</v>
      </c>
    </row>
    <row r="1094">
      <c r="A1094" s="14" t="s">
        <v>328</v>
      </c>
      <c r="B1094" s="18">
        <v>16.0</v>
      </c>
      <c r="C1094" s="18">
        <v>11.0</v>
      </c>
      <c r="D1094" s="14" t="s">
        <v>2142</v>
      </c>
      <c r="E1094" s="26">
        <v>0.688</v>
      </c>
      <c r="F1094" s="27">
        <f t="shared" si="1"/>
        <v>0.516</v>
      </c>
    </row>
    <row r="1095">
      <c r="A1095" s="14" t="s">
        <v>329</v>
      </c>
      <c r="B1095" s="18">
        <v>15.0</v>
      </c>
      <c r="C1095" s="18">
        <v>7.0</v>
      </c>
      <c r="D1095" s="14" t="s">
        <v>2142</v>
      </c>
      <c r="E1095" s="26">
        <v>0.467</v>
      </c>
      <c r="F1095" s="27">
        <f t="shared" si="1"/>
        <v>0.35025</v>
      </c>
    </row>
    <row r="1096">
      <c r="A1096" s="14" t="s">
        <v>330</v>
      </c>
      <c r="B1096" s="18">
        <v>64.0</v>
      </c>
      <c r="C1096" s="18">
        <v>37.0</v>
      </c>
      <c r="D1096" s="14" t="s">
        <v>2139</v>
      </c>
      <c r="E1096" s="26">
        <v>0.578</v>
      </c>
      <c r="F1096" s="27">
        <f t="shared" si="1"/>
        <v>0.289</v>
      </c>
    </row>
    <row r="1097">
      <c r="A1097" s="14" t="s">
        <v>331</v>
      </c>
      <c r="B1097" s="18">
        <v>9.0</v>
      </c>
      <c r="C1097" s="18">
        <v>4.0</v>
      </c>
      <c r="D1097" s="14" t="s">
        <v>2142</v>
      </c>
      <c r="E1097" s="26">
        <v>0.444</v>
      </c>
      <c r="F1097" s="27">
        <f t="shared" si="1"/>
        <v>0.333</v>
      </c>
    </row>
    <row r="1098">
      <c r="A1098" s="14" t="s">
        <v>333</v>
      </c>
      <c r="B1098" s="18">
        <v>11.0</v>
      </c>
      <c r="C1098" s="18">
        <v>5.0</v>
      </c>
      <c r="D1098" s="14" t="s">
        <v>2142</v>
      </c>
      <c r="E1098" s="26">
        <v>0.455</v>
      </c>
      <c r="F1098" s="27">
        <f t="shared" si="1"/>
        <v>0.34125</v>
      </c>
    </row>
    <row r="1099">
      <c r="A1099" s="14" t="s">
        <v>334</v>
      </c>
      <c r="B1099" s="18">
        <v>10.0</v>
      </c>
      <c r="C1099" s="18">
        <v>7.0</v>
      </c>
      <c r="D1099" s="14" t="s">
        <v>2142</v>
      </c>
      <c r="E1099" s="26">
        <v>0.7</v>
      </c>
      <c r="F1099" s="27">
        <f t="shared" si="1"/>
        <v>0.525</v>
      </c>
    </row>
    <row r="1100">
      <c r="A1100" s="14" t="s">
        <v>335</v>
      </c>
      <c r="B1100" s="18">
        <v>3.0</v>
      </c>
      <c r="C1100" s="18">
        <v>3.0</v>
      </c>
      <c r="D1100" s="14" t="s">
        <v>2142</v>
      </c>
      <c r="E1100" s="26">
        <v>1.0</v>
      </c>
      <c r="F1100" s="27">
        <f t="shared" si="1"/>
        <v>0.75</v>
      </c>
    </row>
    <row r="1101">
      <c r="A1101" s="14" t="s">
        <v>336</v>
      </c>
      <c r="B1101" s="18">
        <v>16.0</v>
      </c>
      <c r="C1101" s="18">
        <v>11.0</v>
      </c>
      <c r="D1101" s="14" t="s">
        <v>2142</v>
      </c>
      <c r="E1101" s="26">
        <v>0.688</v>
      </c>
      <c r="F1101" s="27">
        <f t="shared" si="1"/>
        <v>0.516</v>
      </c>
    </row>
    <row r="1102">
      <c r="A1102" s="14" t="s">
        <v>337</v>
      </c>
      <c r="B1102" s="18">
        <v>15.0</v>
      </c>
      <c r="C1102" s="18">
        <v>7.0</v>
      </c>
      <c r="D1102" s="14" t="s">
        <v>2142</v>
      </c>
      <c r="E1102" s="26">
        <v>0.467</v>
      </c>
      <c r="F1102" s="27">
        <f t="shared" si="1"/>
        <v>0.35025</v>
      </c>
    </row>
    <row r="1103">
      <c r="A1103" s="14" t="s">
        <v>338</v>
      </c>
      <c r="B1103" s="18">
        <v>64.0</v>
      </c>
      <c r="C1103" s="18">
        <v>37.0</v>
      </c>
      <c r="D1103" s="14" t="s">
        <v>2139</v>
      </c>
      <c r="E1103" s="26">
        <v>0.578</v>
      </c>
      <c r="F1103" s="27">
        <f t="shared" si="1"/>
        <v>0.289</v>
      </c>
    </row>
    <row r="1104">
      <c r="A1104" s="14" t="s">
        <v>339</v>
      </c>
      <c r="B1104" s="18">
        <v>5.0</v>
      </c>
      <c r="C1104" s="18">
        <v>2.0</v>
      </c>
      <c r="D1104" s="14" t="s">
        <v>2143</v>
      </c>
      <c r="E1104" s="26">
        <v>0.4</v>
      </c>
      <c r="F1104" s="27">
        <f t="shared" si="1"/>
        <v>0.4</v>
      </c>
    </row>
    <row r="1105">
      <c r="A1105" s="14" t="s">
        <v>341</v>
      </c>
      <c r="B1105" s="18">
        <v>3.0</v>
      </c>
      <c r="C1105" s="18">
        <v>1.0</v>
      </c>
      <c r="D1105" s="14" t="s">
        <v>2143</v>
      </c>
      <c r="E1105" s="26">
        <v>0.333</v>
      </c>
      <c r="F1105" s="27">
        <f t="shared" si="1"/>
        <v>0.333</v>
      </c>
    </row>
    <row r="1106">
      <c r="A1106" s="14" t="s">
        <v>342</v>
      </c>
      <c r="B1106" s="18">
        <v>10.0</v>
      </c>
      <c r="C1106" s="18">
        <v>7.0</v>
      </c>
      <c r="D1106" s="14" t="s">
        <v>2142</v>
      </c>
      <c r="E1106" s="26">
        <v>0.7</v>
      </c>
      <c r="F1106" s="27">
        <f t="shared" si="1"/>
        <v>0.525</v>
      </c>
    </row>
    <row r="1107">
      <c r="A1107" s="14" t="s">
        <v>343</v>
      </c>
      <c r="B1107" s="18">
        <v>3.0</v>
      </c>
      <c r="C1107" s="18">
        <v>3.0</v>
      </c>
      <c r="D1107" s="14" t="s">
        <v>2142</v>
      </c>
      <c r="E1107" s="26">
        <v>1.0</v>
      </c>
      <c r="F1107" s="27">
        <f t="shared" si="1"/>
        <v>0.75</v>
      </c>
    </row>
    <row r="1108">
      <c r="A1108" s="14" t="s">
        <v>344</v>
      </c>
      <c r="B1108" s="18">
        <v>10.0</v>
      </c>
      <c r="C1108" s="18">
        <v>6.0</v>
      </c>
      <c r="D1108" s="14" t="s">
        <v>2143</v>
      </c>
      <c r="E1108" s="26">
        <v>0.6</v>
      </c>
      <c r="F1108" s="27">
        <f t="shared" si="1"/>
        <v>0.6</v>
      </c>
    </row>
    <row r="1109">
      <c r="A1109" s="14" t="s">
        <v>345</v>
      </c>
      <c r="B1109" s="18">
        <v>6.0</v>
      </c>
      <c r="C1109" s="18">
        <v>5.0</v>
      </c>
      <c r="D1109" s="14" t="s">
        <v>2143</v>
      </c>
      <c r="E1109" s="26">
        <v>0.833</v>
      </c>
      <c r="F1109" s="27">
        <f t="shared" si="1"/>
        <v>0.833</v>
      </c>
    </row>
    <row r="1110">
      <c r="A1110" s="14" t="s">
        <v>346</v>
      </c>
      <c r="B1110" s="18">
        <v>64.0</v>
      </c>
      <c r="C1110" s="18">
        <v>37.0</v>
      </c>
      <c r="D1110" s="14" t="s">
        <v>2139</v>
      </c>
      <c r="E1110" s="26">
        <v>0.578</v>
      </c>
      <c r="F1110" s="27">
        <f t="shared" si="1"/>
        <v>0.289</v>
      </c>
    </row>
    <row r="1111">
      <c r="A1111" s="14" t="s">
        <v>2121</v>
      </c>
      <c r="B1111" s="18">
        <v>3.0</v>
      </c>
      <c r="C1111" s="18">
        <v>3.0</v>
      </c>
      <c r="D1111" s="14" t="s">
        <v>2142</v>
      </c>
      <c r="E1111" s="26">
        <v>1.0</v>
      </c>
      <c r="F1111" s="27">
        <f t="shared" si="1"/>
        <v>0.75</v>
      </c>
    </row>
    <row r="1112">
      <c r="A1112" s="14" t="s">
        <v>1992</v>
      </c>
      <c r="B1112" s="18">
        <v>10.0</v>
      </c>
      <c r="C1112" s="18">
        <v>9.0</v>
      </c>
      <c r="D1112" s="14" t="s">
        <v>2139</v>
      </c>
      <c r="E1112" s="26">
        <v>0.9</v>
      </c>
      <c r="F1112" s="27">
        <f t="shared" si="1"/>
        <v>0.45</v>
      </c>
    </row>
    <row r="1113">
      <c r="A1113" s="14" t="s">
        <v>1994</v>
      </c>
      <c r="B1113" s="18">
        <v>10.0</v>
      </c>
      <c r="C1113" s="18">
        <v>9.0</v>
      </c>
      <c r="D1113" s="14" t="s">
        <v>2139</v>
      </c>
      <c r="E1113" s="26">
        <v>0.9</v>
      </c>
      <c r="F1113" s="27">
        <f t="shared" si="1"/>
        <v>0.45</v>
      </c>
    </row>
    <row r="1114">
      <c r="A1114" s="14" t="s">
        <v>1995</v>
      </c>
      <c r="B1114" s="18">
        <v>10.0</v>
      </c>
      <c r="C1114" s="18">
        <v>9.0</v>
      </c>
      <c r="D1114" s="14" t="s">
        <v>2139</v>
      </c>
      <c r="E1114" s="26">
        <v>0.9</v>
      </c>
      <c r="F1114" s="27">
        <f t="shared" si="1"/>
        <v>0.45</v>
      </c>
    </row>
    <row r="1115">
      <c r="A1115" s="14" t="s">
        <v>1996</v>
      </c>
      <c r="B1115" s="18">
        <v>10.0</v>
      </c>
      <c r="C1115" s="18">
        <v>9.0</v>
      </c>
      <c r="D1115" s="14" t="s">
        <v>2139</v>
      </c>
      <c r="E1115" s="26">
        <v>0.9</v>
      </c>
      <c r="F1115" s="27">
        <f t="shared" si="1"/>
        <v>0.45</v>
      </c>
    </row>
    <row r="1116">
      <c r="A1116" s="14" t="s">
        <v>1997</v>
      </c>
      <c r="B1116" s="18">
        <v>4.0</v>
      </c>
      <c r="C1116" s="18">
        <v>3.0</v>
      </c>
      <c r="D1116" s="14" t="s">
        <v>2142</v>
      </c>
      <c r="E1116" s="26">
        <v>0.75</v>
      </c>
      <c r="F1116" s="27">
        <f t="shared" si="1"/>
        <v>0.5625</v>
      </c>
    </row>
    <row r="1117">
      <c r="A1117" s="14" t="s">
        <v>1998</v>
      </c>
      <c r="B1117" s="18">
        <v>10.0</v>
      </c>
      <c r="C1117" s="18">
        <v>9.0</v>
      </c>
      <c r="D1117" s="14" t="s">
        <v>2139</v>
      </c>
      <c r="E1117" s="26">
        <v>0.9</v>
      </c>
      <c r="F1117" s="27">
        <f t="shared" si="1"/>
        <v>0.45</v>
      </c>
    </row>
    <row r="1118">
      <c r="A1118" s="14" t="s">
        <v>1762</v>
      </c>
      <c r="B1118" s="18">
        <v>15.0</v>
      </c>
      <c r="C1118" s="18">
        <v>14.0</v>
      </c>
      <c r="D1118" s="14" t="s">
        <v>2142</v>
      </c>
      <c r="E1118" s="26">
        <v>0.933</v>
      </c>
      <c r="F1118" s="27">
        <f t="shared" si="1"/>
        <v>0.69975</v>
      </c>
    </row>
    <row r="1119">
      <c r="A1119" s="14" t="s">
        <v>1764</v>
      </c>
      <c r="B1119" s="18">
        <v>17.0</v>
      </c>
      <c r="C1119" s="18">
        <v>14.0</v>
      </c>
      <c r="D1119" s="14" t="s">
        <v>2139</v>
      </c>
      <c r="E1119" s="26">
        <v>0.824</v>
      </c>
      <c r="F1119" s="27">
        <f t="shared" si="1"/>
        <v>0.412</v>
      </c>
    </row>
    <row r="1120">
      <c r="A1120" s="14" t="s">
        <v>347</v>
      </c>
      <c r="B1120" s="18">
        <v>9.0</v>
      </c>
      <c r="C1120" s="18">
        <v>4.0</v>
      </c>
      <c r="D1120" s="14" t="s">
        <v>2142</v>
      </c>
      <c r="E1120" s="26">
        <v>0.444</v>
      </c>
      <c r="F1120" s="27">
        <f t="shared" si="1"/>
        <v>0.333</v>
      </c>
    </row>
    <row r="1121">
      <c r="A1121" s="14" t="s">
        <v>349</v>
      </c>
      <c r="B1121" s="18">
        <v>5.0</v>
      </c>
      <c r="C1121" s="18">
        <v>4.0</v>
      </c>
      <c r="D1121" s="14" t="s">
        <v>2143</v>
      </c>
      <c r="E1121" s="26">
        <v>0.8</v>
      </c>
      <c r="F1121" s="27">
        <f t="shared" si="1"/>
        <v>0.8</v>
      </c>
    </row>
    <row r="1122">
      <c r="A1122" s="14" t="s">
        <v>350</v>
      </c>
      <c r="B1122" s="18">
        <v>3.0</v>
      </c>
      <c r="C1122" s="18">
        <v>3.0</v>
      </c>
      <c r="D1122" s="14" t="s">
        <v>2143</v>
      </c>
      <c r="E1122" s="26">
        <v>1.0</v>
      </c>
      <c r="F1122" s="27">
        <f t="shared" si="1"/>
        <v>1</v>
      </c>
    </row>
    <row r="1123">
      <c r="A1123" s="14" t="s">
        <v>351</v>
      </c>
      <c r="B1123" s="18">
        <v>3.0</v>
      </c>
      <c r="C1123" s="18">
        <v>3.0</v>
      </c>
      <c r="D1123" s="14" t="s">
        <v>2142</v>
      </c>
      <c r="E1123" s="26">
        <v>1.0</v>
      </c>
      <c r="F1123" s="27">
        <f t="shared" si="1"/>
        <v>0.75</v>
      </c>
    </row>
    <row r="1124">
      <c r="A1124" s="14" t="s">
        <v>352</v>
      </c>
      <c r="B1124" s="18">
        <v>16.0</v>
      </c>
      <c r="C1124" s="18">
        <v>11.0</v>
      </c>
      <c r="D1124" s="14" t="s">
        <v>2142</v>
      </c>
      <c r="E1124" s="26">
        <v>0.688</v>
      </c>
      <c r="F1124" s="27">
        <f t="shared" si="1"/>
        <v>0.516</v>
      </c>
    </row>
    <row r="1125">
      <c r="A1125" s="14" t="s">
        <v>353</v>
      </c>
      <c r="B1125" s="18">
        <v>15.0</v>
      </c>
      <c r="C1125" s="18">
        <v>7.0</v>
      </c>
      <c r="D1125" s="14" t="s">
        <v>2142</v>
      </c>
      <c r="E1125" s="26">
        <v>0.467</v>
      </c>
      <c r="F1125" s="27">
        <f t="shared" si="1"/>
        <v>0.35025</v>
      </c>
    </row>
    <row r="1126">
      <c r="A1126" s="14" t="s">
        <v>354</v>
      </c>
      <c r="B1126" s="18">
        <v>64.0</v>
      </c>
      <c r="C1126" s="18">
        <v>37.0</v>
      </c>
      <c r="D1126" s="14" t="s">
        <v>2139</v>
      </c>
      <c r="E1126" s="26">
        <v>0.578</v>
      </c>
      <c r="F1126" s="27">
        <f t="shared" si="1"/>
        <v>0.289</v>
      </c>
    </row>
    <row r="1127">
      <c r="A1127" s="14" t="s">
        <v>1766</v>
      </c>
      <c r="B1127" s="18">
        <v>17.0</v>
      </c>
      <c r="C1127" s="18">
        <v>14.0</v>
      </c>
      <c r="D1127" s="14" t="s">
        <v>2139</v>
      </c>
      <c r="E1127" s="26">
        <v>0.824</v>
      </c>
      <c r="F1127" s="27">
        <f t="shared" si="1"/>
        <v>0.412</v>
      </c>
    </row>
    <row r="1128">
      <c r="A1128" s="14" t="s">
        <v>1768</v>
      </c>
      <c r="B1128" s="18">
        <v>17.0</v>
      </c>
      <c r="C1128" s="18">
        <v>14.0</v>
      </c>
      <c r="D1128" s="14" t="s">
        <v>2139</v>
      </c>
      <c r="E1128" s="26">
        <v>0.824</v>
      </c>
      <c r="F1128" s="27">
        <f t="shared" si="1"/>
        <v>0.412</v>
      </c>
    </row>
    <row r="1129">
      <c r="A1129" s="14" t="s">
        <v>1769</v>
      </c>
      <c r="B1129" s="18">
        <v>15.0</v>
      </c>
      <c r="C1129" s="18">
        <v>14.0</v>
      </c>
      <c r="D1129" s="14" t="s">
        <v>2142</v>
      </c>
      <c r="E1129" s="26">
        <v>0.933</v>
      </c>
      <c r="F1129" s="27">
        <f t="shared" si="1"/>
        <v>0.69975</v>
      </c>
    </row>
    <row r="1130">
      <c r="A1130" s="14" t="s">
        <v>1770</v>
      </c>
      <c r="B1130" s="18">
        <v>17.0</v>
      </c>
      <c r="C1130" s="18">
        <v>14.0</v>
      </c>
      <c r="D1130" s="14" t="s">
        <v>2139</v>
      </c>
      <c r="E1130" s="26">
        <v>0.824</v>
      </c>
      <c r="F1130" s="27">
        <f t="shared" si="1"/>
        <v>0.412</v>
      </c>
    </row>
    <row r="1131">
      <c r="A1131" s="14" t="s">
        <v>2122</v>
      </c>
      <c r="B1131" s="18">
        <v>17.0</v>
      </c>
      <c r="C1131" s="18">
        <v>14.0</v>
      </c>
      <c r="D1131" s="14" t="s">
        <v>2139</v>
      </c>
      <c r="E1131" s="26">
        <v>0.824</v>
      </c>
      <c r="F1131" s="27">
        <f t="shared" si="1"/>
        <v>0.412</v>
      </c>
    </row>
    <row r="1132">
      <c r="A1132" s="14" t="s">
        <v>1771</v>
      </c>
      <c r="B1132" s="18">
        <v>15.0</v>
      </c>
      <c r="C1132" s="18">
        <v>14.0</v>
      </c>
      <c r="D1132" s="14" t="s">
        <v>2142</v>
      </c>
      <c r="E1132" s="26">
        <v>0.933</v>
      </c>
      <c r="F1132" s="27">
        <f t="shared" si="1"/>
        <v>0.69975</v>
      </c>
    </row>
    <row r="1133">
      <c r="A1133" s="14" t="s">
        <v>1773</v>
      </c>
      <c r="B1133" s="18">
        <v>17.0</v>
      </c>
      <c r="C1133" s="18">
        <v>14.0</v>
      </c>
      <c r="D1133" s="14" t="s">
        <v>2139</v>
      </c>
      <c r="E1133" s="26">
        <v>0.824</v>
      </c>
      <c r="F1133" s="27">
        <f t="shared" si="1"/>
        <v>0.412</v>
      </c>
    </row>
    <row r="1134">
      <c r="A1134" s="14" t="s">
        <v>522</v>
      </c>
      <c r="B1134" s="18">
        <v>5.0</v>
      </c>
      <c r="C1134" s="18">
        <v>3.0</v>
      </c>
      <c r="D1134" s="14" t="s">
        <v>2139</v>
      </c>
      <c r="E1134" s="26">
        <v>0.6</v>
      </c>
      <c r="F1134" s="27">
        <f t="shared" si="1"/>
        <v>0.3</v>
      </c>
    </row>
    <row r="1135">
      <c r="A1135" s="14" t="s">
        <v>524</v>
      </c>
      <c r="B1135" s="18">
        <v>5.0</v>
      </c>
      <c r="C1135" s="18">
        <v>3.0</v>
      </c>
      <c r="D1135" s="14" t="s">
        <v>2139</v>
      </c>
      <c r="E1135" s="26">
        <v>0.6</v>
      </c>
      <c r="F1135" s="27">
        <f t="shared" si="1"/>
        <v>0.3</v>
      </c>
    </row>
    <row r="1136">
      <c r="A1136" s="14" t="s">
        <v>525</v>
      </c>
      <c r="B1136" s="18">
        <v>5.0</v>
      </c>
      <c r="C1136" s="18">
        <v>3.0</v>
      </c>
      <c r="D1136" s="14" t="s">
        <v>2139</v>
      </c>
      <c r="E1136" s="26">
        <v>0.6</v>
      </c>
      <c r="F1136" s="27">
        <f t="shared" si="1"/>
        <v>0.3</v>
      </c>
    </row>
    <row r="1137">
      <c r="A1137" s="14" t="s">
        <v>526</v>
      </c>
      <c r="B1137" s="18">
        <v>5.0</v>
      </c>
      <c r="C1137" s="18">
        <v>3.0</v>
      </c>
      <c r="D1137" s="14" t="s">
        <v>2139</v>
      </c>
      <c r="E1137" s="26">
        <v>0.6</v>
      </c>
      <c r="F1137" s="27">
        <f t="shared" si="1"/>
        <v>0.3</v>
      </c>
    </row>
    <row r="1138">
      <c r="A1138" s="14" t="s">
        <v>527</v>
      </c>
      <c r="B1138" s="18">
        <v>5.0</v>
      </c>
      <c r="C1138" s="18">
        <v>3.0</v>
      </c>
      <c r="D1138" s="14" t="s">
        <v>2139</v>
      </c>
      <c r="E1138" s="26">
        <v>0.6</v>
      </c>
      <c r="F1138" s="27">
        <f t="shared" si="1"/>
        <v>0.3</v>
      </c>
    </row>
    <row r="1139">
      <c r="A1139" s="14" t="s">
        <v>528</v>
      </c>
      <c r="B1139" s="18">
        <v>5.0</v>
      </c>
      <c r="C1139" s="18">
        <v>3.0</v>
      </c>
      <c r="D1139" s="14" t="s">
        <v>2139</v>
      </c>
      <c r="E1139" s="26">
        <v>0.6</v>
      </c>
      <c r="F1139" s="27">
        <f t="shared" si="1"/>
        <v>0.3</v>
      </c>
    </row>
    <row r="1140">
      <c r="A1140" s="14" t="s">
        <v>398</v>
      </c>
      <c r="B1140" s="18">
        <v>28.0</v>
      </c>
      <c r="C1140" s="18">
        <v>22.0</v>
      </c>
      <c r="D1140" s="14" t="s">
        <v>2139</v>
      </c>
      <c r="E1140" s="26">
        <v>0.786</v>
      </c>
      <c r="F1140" s="27">
        <f t="shared" si="1"/>
        <v>0.393</v>
      </c>
    </row>
    <row r="1141">
      <c r="A1141" s="14" t="s">
        <v>400</v>
      </c>
      <c r="B1141" s="18">
        <v>6.0</v>
      </c>
      <c r="C1141" s="18">
        <v>6.0</v>
      </c>
      <c r="D1141" s="14" t="s">
        <v>2142</v>
      </c>
      <c r="E1141" s="26">
        <v>1.0</v>
      </c>
      <c r="F1141" s="27">
        <f t="shared" si="1"/>
        <v>0.75</v>
      </c>
    </row>
    <row r="1142">
      <c r="A1142" s="14" t="s">
        <v>401</v>
      </c>
      <c r="B1142" s="18">
        <v>7.0</v>
      </c>
      <c r="C1142" s="18">
        <v>7.0</v>
      </c>
      <c r="D1142" s="14" t="s">
        <v>2142</v>
      </c>
      <c r="E1142" s="26">
        <v>1.0</v>
      </c>
      <c r="F1142" s="27">
        <f t="shared" si="1"/>
        <v>0.75</v>
      </c>
    </row>
    <row r="1143">
      <c r="A1143" s="14" t="s">
        <v>402</v>
      </c>
      <c r="B1143" s="18">
        <v>3.0</v>
      </c>
      <c r="C1143" s="18">
        <v>0.0</v>
      </c>
      <c r="D1143" s="14" t="s">
        <v>2142</v>
      </c>
      <c r="E1143" s="26">
        <v>0.0</v>
      </c>
      <c r="F1143" s="27">
        <f t="shared" si="1"/>
        <v>0</v>
      </c>
    </row>
    <row r="1144">
      <c r="A1144" s="14" t="s">
        <v>403</v>
      </c>
      <c r="B1144" s="18">
        <v>9.0</v>
      </c>
      <c r="C1144" s="18">
        <v>7.0</v>
      </c>
      <c r="D1144" s="14" t="s">
        <v>2142</v>
      </c>
      <c r="E1144" s="26">
        <v>0.778</v>
      </c>
      <c r="F1144" s="27">
        <f t="shared" si="1"/>
        <v>0.5835</v>
      </c>
    </row>
    <row r="1145">
      <c r="A1145" s="14" t="s">
        <v>404</v>
      </c>
      <c r="B1145" s="18">
        <v>3.0</v>
      </c>
      <c r="C1145" s="18">
        <v>2.0</v>
      </c>
      <c r="D1145" s="14" t="s">
        <v>2142</v>
      </c>
      <c r="E1145" s="26">
        <v>0.667</v>
      </c>
      <c r="F1145" s="27">
        <f t="shared" si="1"/>
        <v>0.50025</v>
      </c>
    </row>
    <row r="1146">
      <c r="A1146" s="14" t="s">
        <v>405</v>
      </c>
      <c r="B1146" s="18">
        <v>28.0</v>
      </c>
      <c r="C1146" s="18">
        <v>22.0</v>
      </c>
      <c r="D1146" s="14" t="s">
        <v>2139</v>
      </c>
      <c r="E1146" s="26">
        <v>0.786</v>
      </c>
      <c r="F1146" s="27">
        <f t="shared" si="1"/>
        <v>0.393</v>
      </c>
    </row>
    <row r="1147">
      <c r="A1147" s="14" t="s">
        <v>748</v>
      </c>
      <c r="B1147" s="18">
        <v>0.0</v>
      </c>
      <c r="C1147" s="18">
        <v>0.0</v>
      </c>
      <c r="D1147" s="14" t="s">
        <v>2140</v>
      </c>
      <c r="E1147" s="24" t="s">
        <v>2141</v>
      </c>
      <c r="F1147" s="27" t="str">
        <f t="shared" si="1"/>
        <v>Not Applicable</v>
      </c>
    </row>
    <row r="1148">
      <c r="A1148" s="14" t="s">
        <v>751</v>
      </c>
      <c r="B1148" s="18">
        <v>0.0</v>
      </c>
      <c r="C1148" s="18">
        <v>0.0</v>
      </c>
      <c r="D1148" s="14" t="s">
        <v>2140</v>
      </c>
      <c r="E1148" s="24" t="s">
        <v>2141</v>
      </c>
      <c r="F1148" s="27" t="str">
        <f t="shared" si="1"/>
        <v>Not Applicable</v>
      </c>
    </row>
    <row r="1149">
      <c r="A1149" s="14" t="s">
        <v>752</v>
      </c>
      <c r="B1149" s="18">
        <v>0.0</v>
      </c>
      <c r="C1149" s="18">
        <v>0.0</v>
      </c>
      <c r="D1149" s="14" t="s">
        <v>2140</v>
      </c>
      <c r="E1149" s="24" t="s">
        <v>2141</v>
      </c>
      <c r="F1149" s="27" t="str">
        <f t="shared" si="1"/>
        <v>Not Applicable</v>
      </c>
    </row>
    <row r="1150">
      <c r="A1150" s="14" t="s">
        <v>753</v>
      </c>
      <c r="B1150" s="18">
        <v>0.0</v>
      </c>
      <c r="C1150" s="18">
        <v>0.0</v>
      </c>
      <c r="D1150" s="14" t="s">
        <v>2140</v>
      </c>
      <c r="E1150" s="24" t="s">
        <v>2141</v>
      </c>
      <c r="F1150" s="27" t="str">
        <f t="shared" si="1"/>
        <v>Not Applicable</v>
      </c>
    </row>
    <row r="1151">
      <c r="A1151" s="14" t="s">
        <v>1357</v>
      </c>
      <c r="B1151" s="18">
        <v>24.0</v>
      </c>
      <c r="C1151" s="18">
        <v>20.0</v>
      </c>
      <c r="D1151" s="14" t="s">
        <v>2139</v>
      </c>
      <c r="E1151" s="26">
        <v>0.833</v>
      </c>
      <c r="F1151" s="27">
        <f t="shared" si="1"/>
        <v>0.4165</v>
      </c>
    </row>
    <row r="1152">
      <c r="A1152" s="14" t="s">
        <v>1359</v>
      </c>
      <c r="B1152" s="18">
        <v>24.0</v>
      </c>
      <c r="C1152" s="18">
        <v>20.0</v>
      </c>
      <c r="D1152" s="14" t="s">
        <v>2139</v>
      </c>
      <c r="E1152" s="26">
        <v>0.833</v>
      </c>
      <c r="F1152" s="27">
        <f t="shared" si="1"/>
        <v>0.4165</v>
      </c>
    </row>
    <row r="1153">
      <c r="A1153" s="14" t="s">
        <v>1360</v>
      </c>
      <c r="B1153" s="18">
        <v>4.0</v>
      </c>
      <c r="C1153" s="18">
        <v>4.0</v>
      </c>
      <c r="D1153" s="14" t="s">
        <v>2142</v>
      </c>
      <c r="E1153" s="26">
        <v>1.0</v>
      </c>
      <c r="F1153" s="27">
        <f t="shared" si="1"/>
        <v>0.75</v>
      </c>
    </row>
    <row r="1154">
      <c r="A1154" s="14" t="s">
        <v>1361</v>
      </c>
      <c r="B1154" s="18">
        <v>15.0</v>
      </c>
      <c r="C1154" s="18">
        <v>13.0</v>
      </c>
      <c r="D1154" s="14" t="s">
        <v>2142</v>
      </c>
      <c r="E1154" s="26">
        <v>0.867</v>
      </c>
      <c r="F1154" s="27">
        <f t="shared" si="1"/>
        <v>0.65025</v>
      </c>
    </row>
    <row r="1155">
      <c r="A1155" s="14" t="s">
        <v>2123</v>
      </c>
      <c r="B1155" s="18">
        <v>24.0</v>
      </c>
      <c r="C1155" s="18">
        <v>20.0</v>
      </c>
      <c r="D1155" s="14" t="s">
        <v>2139</v>
      </c>
      <c r="E1155" s="26">
        <v>0.833</v>
      </c>
      <c r="F1155" s="27">
        <f t="shared" si="1"/>
        <v>0.4165</v>
      </c>
    </row>
    <row r="1156">
      <c r="A1156" s="14" t="s">
        <v>1362</v>
      </c>
      <c r="B1156" s="18">
        <v>24.0</v>
      </c>
      <c r="C1156" s="18">
        <v>20.0</v>
      </c>
      <c r="D1156" s="14" t="s">
        <v>2139</v>
      </c>
      <c r="E1156" s="26">
        <v>0.833</v>
      </c>
      <c r="F1156" s="27">
        <f t="shared" si="1"/>
        <v>0.4165</v>
      </c>
    </row>
    <row r="1157">
      <c r="A1157" s="14" t="s">
        <v>1291</v>
      </c>
      <c r="B1157" s="18">
        <v>58.0</v>
      </c>
      <c r="C1157" s="18">
        <v>47.0</v>
      </c>
      <c r="D1157" s="14" t="s">
        <v>2139</v>
      </c>
      <c r="E1157" s="26">
        <v>0.81</v>
      </c>
      <c r="F1157" s="27">
        <f t="shared" si="1"/>
        <v>0.405</v>
      </c>
    </row>
    <row r="1158">
      <c r="A1158" s="14" t="s">
        <v>1293</v>
      </c>
      <c r="B1158" s="18">
        <v>58.0</v>
      </c>
      <c r="C1158" s="18">
        <v>47.0</v>
      </c>
      <c r="D1158" s="14" t="s">
        <v>2139</v>
      </c>
      <c r="E1158" s="26">
        <v>0.81</v>
      </c>
      <c r="F1158" s="27">
        <f t="shared" si="1"/>
        <v>0.405</v>
      </c>
    </row>
    <row r="1159">
      <c r="A1159" s="14" t="s">
        <v>1294</v>
      </c>
      <c r="B1159" s="18">
        <v>6.0</v>
      </c>
      <c r="C1159" s="18">
        <v>6.0</v>
      </c>
      <c r="D1159" s="14" t="s">
        <v>2143</v>
      </c>
      <c r="E1159" s="26">
        <v>1.0</v>
      </c>
      <c r="F1159" s="27">
        <f t="shared" si="1"/>
        <v>1</v>
      </c>
    </row>
    <row r="1160">
      <c r="A1160" s="14" t="s">
        <v>1295</v>
      </c>
      <c r="B1160" s="18">
        <v>3.0</v>
      </c>
      <c r="C1160" s="18">
        <v>2.0</v>
      </c>
      <c r="D1160" s="14" t="s">
        <v>2142</v>
      </c>
      <c r="E1160" s="26">
        <v>0.667</v>
      </c>
      <c r="F1160" s="27">
        <f t="shared" si="1"/>
        <v>0.50025</v>
      </c>
    </row>
    <row r="1161">
      <c r="A1161" s="14" t="s">
        <v>1296</v>
      </c>
      <c r="B1161" s="18">
        <v>12.0</v>
      </c>
      <c r="C1161" s="18">
        <v>11.0</v>
      </c>
      <c r="D1161" s="14" t="s">
        <v>2143</v>
      </c>
      <c r="E1161" s="26">
        <v>0.917</v>
      </c>
      <c r="F1161" s="27">
        <f t="shared" si="1"/>
        <v>0.917</v>
      </c>
    </row>
    <row r="1162">
      <c r="A1162" s="14" t="s">
        <v>1297</v>
      </c>
      <c r="B1162" s="18">
        <v>3.0</v>
      </c>
      <c r="C1162" s="18">
        <v>3.0</v>
      </c>
      <c r="D1162" s="14" t="s">
        <v>2143</v>
      </c>
      <c r="E1162" s="26">
        <v>1.0</v>
      </c>
      <c r="F1162" s="27">
        <f t="shared" si="1"/>
        <v>1</v>
      </c>
    </row>
    <row r="1163">
      <c r="A1163" s="14" t="s">
        <v>1298</v>
      </c>
      <c r="B1163" s="18">
        <v>58.0</v>
      </c>
      <c r="C1163" s="18">
        <v>47.0</v>
      </c>
      <c r="D1163" s="14" t="s">
        <v>2139</v>
      </c>
      <c r="E1163" s="26">
        <v>0.81</v>
      </c>
      <c r="F1163" s="27">
        <f t="shared" si="1"/>
        <v>0.405</v>
      </c>
    </row>
    <row r="1164">
      <c r="A1164" s="14" t="s">
        <v>1999</v>
      </c>
      <c r="B1164" s="18">
        <v>3.0</v>
      </c>
      <c r="C1164" s="18">
        <v>3.0</v>
      </c>
      <c r="D1164" s="14" t="s">
        <v>2142</v>
      </c>
      <c r="E1164" s="26">
        <v>1.0</v>
      </c>
      <c r="F1164" s="27">
        <f t="shared" si="1"/>
        <v>0.75</v>
      </c>
    </row>
    <row r="1165">
      <c r="A1165" s="14" t="s">
        <v>2001</v>
      </c>
      <c r="B1165" s="18">
        <v>10.0</v>
      </c>
      <c r="C1165" s="18">
        <v>9.0</v>
      </c>
      <c r="D1165" s="14" t="s">
        <v>2139</v>
      </c>
      <c r="E1165" s="26">
        <v>0.9</v>
      </c>
      <c r="F1165" s="27">
        <f t="shared" si="1"/>
        <v>0.45</v>
      </c>
    </row>
    <row r="1166">
      <c r="A1166" s="14" t="s">
        <v>2002</v>
      </c>
      <c r="B1166" s="18">
        <v>10.0</v>
      </c>
      <c r="C1166" s="18">
        <v>9.0</v>
      </c>
      <c r="D1166" s="14" t="s">
        <v>2139</v>
      </c>
      <c r="E1166" s="26">
        <v>0.9</v>
      </c>
      <c r="F1166" s="27">
        <f t="shared" si="1"/>
        <v>0.45</v>
      </c>
    </row>
    <row r="1167">
      <c r="A1167" s="14" t="s">
        <v>2003</v>
      </c>
      <c r="B1167" s="18">
        <v>10.0</v>
      </c>
      <c r="C1167" s="18">
        <v>9.0</v>
      </c>
      <c r="D1167" s="14" t="s">
        <v>2139</v>
      </c>
      <c r="E1167" s="26">
        <v>0.9</v>
      </c>
      <c r="F1167" s="27">
        <f t="shared" si="1"/>
        <v>0.45</v>
      </c>
    </row>
    <row r="1168">
      <c r="A1168" s="14" t="s">
        <v>2004</v>
      </c>
      <c r="B1168" s="18">
        <v>10.0</v>
      </c>
      <c r="C1168" s="18">
        <v>9.0</v>
      </c>
      <c r="D1168" s="14" t="s">
        <v>2139</v>
      </c>
      <c r="E1168" s="26">
        <v>0.9</v>
      </c>
      <c r="F1168" s="27">
        <f t="shared" si="1"/>
        <v>0.45</v>
      </c>
    </row>
    <row r="1169">
      <c r="A1169" s="14" t="s">
        <v>2005</v>
      </c>
      <c r="B1169" s="18">
        <v>3.0</v>
      </c>
      <c r="C1169" s="18">
        <v>2.0</v>
      </c>
      <c r="D1169" s="14" t="s">
        <v>2143</v>
      </c>
      <c r="E1169" s="26">
        <v>0.667</v>
      </c>
      <c r="F1169" s="27">
        <f t="shared" si="1"/>
        <v>0.667</v>
      </c>
    </row>
    <row r="1170">
      <c r="A1170" s="14" t="s">
        <v>2006</v>
      </c>
      <c r="B1170" s="18">
        <v>10.0</v>
      </c>
      <c r="C1170" s="18">
        <v>9.0</v>
      </c>
      <c r="D1170" s="14" t="s">
        <v>2139</v>
      </c>
      <c r="E1170" s="26">
        <v>0.9</v>
      </c>
      <c r="F1170" s="27">
        <f t="shared" si="1"/>
        <v>0.45</v>
      </c>
    </row>
    <row r="1171">
      <c r="A1171" s="14" t="s">
        <v>1529</v>
      </c>
      <c r="B1171" s="18">
        <v>15.0</v>
      </c>
      <c r="C1171" s="18">
        <v>14.0</v>
      </c>
      <c r="D1171" s="14" t="s">
        <v>2142</v>
      </c>
      <c r="E1171" s="26">
        <v>0.933</v>
      </c>
      <c r="F1171" s="27">
        <f t="shared" si="1"/>
        <v>0.69975</v>
      </c>
    </row>
    <row r="1172">
      <c r="A1172" s="14" t="s">
        <v>1531</v>
      </c>
      <c r="B1172" s="18">
        <v>11.0</v>
      </c>
      <c r="C1172" s="18">
        <v>10.0</v>
      </c>
      <c r="D1172" s="14" t="s">
        <v>2142</v>
      </c>
      <c r="E1172" s="26">
        <v>0.909</v>
      </c>
      <c r="F1172" s="27">
        <f t="shared" si="1"/>
        <v>0.68175</v>
      </c>
    </row>
    <row r="1173">
      <c r="A1173" s="14" t="s">
        <v>1532</v>
      </c>
      <c r="B1173" s="18">
        <v>11.0</v>
      </c>
      <c r="C1173" s="18">
        <v>9.0</v>
      </c>
      <c r="D1173" s="14" t="s">
        <v>2142</v>
      </c>
      <c r="E1173" s="26">
        <v>0.818</v>
      </c>
      <c r="F1173" s="27">
        <f t="shared" si="1"/>
        <v>0.6135</v>
      </c>
    </row>
    <row r="1174">
      <c r="A1174" s="14" t="s">
        <v>1533</v>
      </c>
      <c r="B1174" s="18">
        <v>70.0</v>
      </c>
      <c r="C1174" s="18">
        <v>58.0</v>
      </c>
      <c r="D1174" s="14" t="s">
        <v>2139</v>
      </c>
      <c r="E1174" s="26">
        <v>0.829</v>
      </c>
      <c r="F1174" s="27">
        <f t="shared" si="1"/>
        <v>0.4145</v>
      </c>
    </row>
    <row r="1175">
      <c r="A1175" s="14" t="s">
        <v>1534</v>
      </c>
      <c r="B1175" s="18">
        <v>8.0</v>
      </c>
      <c r="C1175" s="18">
        <v>6.0</v>
      </c>
      <c r="D1175" s="14" t="s">
        <v>2142</v>
      </c>
      <c r="E1175" s="26">
        <v>0.75</v>
      </c>
      <c r="F1175" s="27">
        <f t="shared" si="1"/>
        <v>0.5625</v>
      </c>
    </row>
    <row r="1176">
      <c r="A1176" s="14" t="s">
        <v>1535</v>
      </c>
      <c r="B1176" s="18">
        <v>22.0</v>
      </c>
      <c r="C1176" s="18">
        <v>18.0</v>
      </c>
      <c r="D1176" s="14" t="s">
        <v>2142</v>
      </c>
      <c r="E1176" s="26">
        <v>0.818</v>
      </c>
      <c r="F1176" s="27">
        <f t="shared" si="1"/>
        <v>0.6135</v>
      </c>
    </row>
    <row r="1177">
      <c r="A1177" s="14" t="s">
        <v>769</v>
      </c>
      <c r="B1177" s="18">
        <v>21.0</v>
      </c>
      <c r="C1177" s="18">
        <v>17.0</v>
      </c>
      <c r="D1177" s="14" t="s">
        <v>2139</v>
      </c>
      <c r="E1177" s="26">
        <v>0.81</v>
      </c>
      <c r="F1177" s="27">
        <f t="shared" si="1"/>
        <v>0.405</v>
      </c>
    </row>
    <row r="1178">
      <c r="A1178" s="14" t="s">
        <v>771</v>
      </c>
      <c r="B1178" s="18">
        <v>7.0</v>
      </c>
      <c r="C1178" s="18">
        <v>6.0</v>
      </c>
      <c r="D1178" s="14" t="s">
        <v>2142</v>
      </c>
      <c r="E1178" s="26">
        <v>0.857</v>
      </c>
      <c r="F1178" s="27">
        <f t="shared" si="1"/>
        <v>0.64275</v>
      </c>
    </row>
    <row r="1179">
      <c r="A1179" s="14" t="s">
        <v>772</v>
      </c>
      <c r="B1179" s="18">
        <v>21.0</v>
      </c>
      <c r="C1179" s="18">
        <v>17.0</v>
      </c>
      <c r="D1179" s="14" t="s">
        <v>2139</v>
      </c>
      <c r="E1179" s="26">
        <v>0.81</v>
      </c>
      <c r="F1179" s="27">
        <f t="shared" si="1"/>
        <v>0.405</v>
      </c>
    </row>
    <row r="1180">
      <c r="A1180" s="14" t="s">
        <v>773</v>
      </c>
      <c r="B1180" s="18">
        <v>4.0</v>
      </c>
      <c r="C1180" s="18">
        <v>3.0</v>
      </c>
      <c r="D1180" s="14" t="s">
        <v>2142</v>
      </c>
      <c r="E1180" s="26">
        <v>0.75</v>
      </c>
      <c r="F1180" s="27">
        <f t="shared" si="1"/>
        <v>0.5625</v>
      </c>
    </row>
    <row r="1181">
      <c r="A1181" s="14" t="s">
        <v>774</v>
      </c>
      <c r="B1181" s="18">
        <v>5.0</v>
      </c>
      <c r="C1181" s="18">
        <v>4.0</v>
      </c>
      <c r="D1181" s="14" t="s">
        <v>2142</v>
      </c>
      <c r="E1181" s="26">
        <v>0.8</v>
      </c>
      <c r="F1181" s="27">
        <f t="shared" si="1"/>
        <v>0.6</v>
      </c>
    </row>
    <row r="1182">
      <c r="A1182" s="14" t="s">
        <v>775</v>
      </c>
      <c r="B1182" s="18">
        <v>21.0</v>
      </c>
      <c r="C1182" s="18">
        <v>17.0</v>
      </c>
      <c r="D1182" s="14" t="s">
        <v>2139</v>
      </c>
      <c r="E1182" s="26">
        <v>0.81</v>
      </c>
      <c r="F1182" s="27">
        <f t="shared" si="1"/>
        <v>0.405</v>
      </c>
    </row>
    <row r="1183">
      <c r="A1183" s="14" t="s">
        <v>776</v>
      </c>
      <c r="B1183" s="18">
        <v>21.0</v>
      </c>
      <c r="C1183" s="18">
        <v>17.0</v>
      </c>
      <c r="D1183" s="14" t="s">
        <v>2139</v>
      </c>
      <c r="E1183" s="26">
        <v>0.81</v>
      </c>
      <c r="F1183" s="27">
        <f t="shared" si="1"/>
        <v>0.405</v>
      </c>
    </row>
    <row r="1184">
      <c r="A1184" s="14" t="s">
        <v>241</v>
      </c>
      <c r="B1184" s="18">
        <v>5.0</v>
      </c>
      <c r="C1184" s="18">
        <v>5.0</v>
      </c>
      <c r="D1184" s="14" t="s">
        <v>2142</v>
      </c>
      <c r="E1184" s="26">
        <v>1.0</v>
      </c>
      <c r="F1184" s="27">
        <f t="shared" si="1"/>
        <v>0.75</v>
      </c>
    </row>
    <row r="1185">
      <c r="A1185" s="14" t="s">
        <v>243</v>
      </c>
      <c r="B1185" s="18">
        <v>3.0</v>
      </c>
      <c r="C1185" s="18">
        <v>3.0</v>
      </c>
      <c r="D1185" s="14" t="s">
        <v>2142</v>
      </c>
      <c r="E1185" s="26">
        <v>1.0</v>
      </c>
      <c r="F1185" s="27">
        <f t="shared" si="1"/>
        <v>0.75</v>
      </c>
    </row>
    <row r="1186">
      <c r="A1186" s="14" t="s">
        <v>244</v>
      </c>
      <c r="B1186" s="18">
        <v>4.0</v>
      </c>
      <c r="C1186" s="18">
        <v>4.0</v>
      </c>
      <c r="D1186" s="14" t="s">
        <v>2143</v>
      </c>
      <c r="E1186" s="26">
        <v>1.0</v>
      </c>
      <c r="F1186" s="27">
        <f t="shared" si="1"/>
        <v>1</v>
      </c>
    </row>
    <row r="1187">
      <c r="A1187" s="14" t="s">
        <v>245</v>
      </c>
      <c r="B1187" s="18">
        <v>3.0</v>
      </c>
      <c r="C1187" s="18">
        <v>3.0</v>
      </c>
      <c r="D1187" s="14" t="s">
        <v>2142</v>
      </c>
      <c r="E1187" s="26">
        <v>1.0</v>
      </c>
      <c r="F1187" s="27">
        <f t="shared" si="1"/>
        <v>0.75</v>
      </c>
    </row>
    <row r="1188">
      <c r="A1188" s="14" t="s">
        <v>246</v>
      </c>
      <c r="B1188" s="18">
        <v>5.0</v>
      </c>
      <c r="C1188" s="18">
        <v>5.0</v>
      </c>
      <c r="D1188" s="14" t="s">
        <v>2143</v>
      </c>
      <c r="E1188" s="26">
        <v>1.0</v>
      </c>
      <c r="F1188" s="27">
        <f t="shared" si="1"/>
        <v>1</v>
      </c>
    </row>
    <row r="1189">
      <c r="A1189" s="14" t="s">
        <v>247</v>
      </c>
      <c r="B1189" s="18">
        <v>3.0</v>
      </c>
      <c r="C1189" s="18">
        <v>3.0</v>
      </c>
      <c r="D1189" s="14" t="s">
        <v>2143</v>
      </c>
      <c r="E1189" s="26">
        <v>1.0</v>
      </c>
      <c r="F1189" s="27">
        <f t="shared" si="1"/>
        <v>1</v>
      </c>
    </row>
    <row r="1190">
      <c r="A1190" s="14" t="s">
        <v>248</v>
      </c>
      <c r="B1190" s="18">
        <v>34.0</v>
      </c>
      <c r="C1190" s="18">
        <v>34.0</v>
      </c>
      <c r="D1190" s="14" t="s">
        <v>2139</v>
      </c>
      <c r="E1190" s="26">
        <v>1.0</v>
      </c>
      <c r="F1190" s="27">
        <f t="shared" si="1"/>
        <v>0.5</v>
      </c>
    </row>
    <row r="1191">
      <c r="A1191" s="14" t="s">
        <v>581</v>
      </c>
      <c r="B1191" s="18">
        <v>47.0</v>
      </c>
      <c r="C1191" s="18">
        <v>35.0</v>
      </c>
      <c r="D1191" s="14" t="s">
        <v>2139</v>
      </c>
      <c r="E1191" s="26">
        <v>0.745</v>
      </c>
      <c r="F1191" s="27">
        <f t="shared" si="1"/>
        <v>0.3725</v>
      </c>
    </row>
    <row r="1192">
      <c r="A1192" s="14" t="s">
        <v>583</v>
      </c>
      <c r="B1192" s="18">
        <v>8.0</v>
      </c>
      <c r="C1192" s="18">
        <v>7.0</v>
      </c>
      <c r="D1192" s="14" t="s">
        <v>2142</v>
      </c>
      <c r="E1192" s="26">
        <v>0.875</v>
      </c>
      <c r="F1192" s="27">
        <f t="shared" si="1"/>
        <v>0.65625</v>
      </c>
    </row>
    <row r="1193">
      <c r="A1193" s="14" t="s">
        <v>584</v>
      </c>
      <c r="B1193" s="18">
        <v>5.0</v>
      </c>
      <c r="C1193" s="18">
        <v>3.0</v>
      </c>
      <c r="D1193" s="14" t="s">
        <v>2142</v>
      </c>
      <c r="E1193" s="26">
        <v>0.6</v>
      </c>
      <c r="F1193" s="27">
        <f t="shared" si="1"/>
        <v>0.45</v>
      </c>
    </row>
    <row r="1194">
      <c r="A1194" s="14" t="s">
        <v>585</v>
      </c>
      <c r="B1194" s="18">
        <v>5.0</v>
      </c>
      <c r="C1194" s="18">
        <v>4.0</v>
      </c>
      <c r="D1194" s="14" t="s">
        <v>2142</v>
      </c>
      <c r="E1194" s="26">
        <v>0.8</v>
      </c>
      <c r="F1194" s="27">
        <f t="shared" si="1"/>
        <v>0.6</v>
      </c>
    </row>
    <row r="1195">
      <c r="A1195" s="14" t="s">
        <v>586</v>
      </c>
      <c r="B1195" s="18">
        <v>3.0</v>
      </c>
      <c r="C1195" s="18">
        <v>1.0</v>
      </c>
      <c r="D1195" s="14" t="s">
        <v>2143</v>
      </c>
      <c r="E1195" s="26">
        <v>0.333</v>
      </c>
      <c r="F1195" s="27">
        <f t="shared" si="1"/>
        <v>0.333</v>
      </c>
    </row>
    <row r="1196">
      <c r="A1196" s="14" t="s">
        <v>587</v>
      </c>
      <c r="B1196" s="18">
        <v>9.0</v>
      </c>
      <c r="C1196" s="18">
        <v>7.0</v>
      </c>
      <c r="D1196" s="14" t="s">
        <v>2142</v>
      </c>
      <c r="E1196" s="26">
        <v>0.778</v>
      </c>
      <c r="F1196" s="27">
        <f t="shared" si="1"/>
        <v>0.5835</v>
      </c>
    </row>
    <row r="1197">
      <c r="A1197" s="14" t="s">
        <v>588</v>
      </c>
      <c r="B1197" s="18">
        <v>47.0</v>
      </c>
      <c r="C1197" s="18">
        <v>35.0</v>
      </c>
      <c r="D1197" s="14" t="s">
        <v>2139</v>
      </c>
      <c r="E1197" s="26">
        <v>0.745</v>
      </c>
      <c r="F1197" s="27">
        <f t="shared" si="1"/>
        <v>0.3725</v>
      </c>
    </row>
    <row r="1198">
      <c r="A1198" s="14" t="s">
        <v>1775</v>
      </c>
      <c r="B1198" s="18">
        <v>17.0</v>
      </c>
      <c r="C1198" s="18">
        <v>14.0</v>
      </c>
      <c r="D1198" s="14" t="s">
        <v>2139</v>
      </c>
      <c r="E1198" s="26">
        <v>0.824</v>
      </c>
      <c r="F1198" s="27">
        <f t="shared" si="1"/>
        <v>0.412</v>
      </c>
    </row>
    <row r="1199">
      <c r="A1199" s="14" t="s">
        <v>1777</v>
      </c>
      <c r="B1199" s="18">
        <v>17.0</v>
      </c>
      <c r="C1199" s="18">
        <v>14.0</v>
      </c>
      <c r="D1199" s="14" t="s">
        <v>2139</v>
      </c>
      <c r="E1199" s="26">
        <v>0.824</v>
      </c>
      <c r="F1199" s="27">
        <f t="shared" si="1"/>
        <v>0.412</v>
      </c>
    </row>
    <row r="1200">
      <c r="A1200" s="14" t="s">
        <v>1778</v>
      </c>
      <c r="B1200" s="18">
        <v>15.0</v>
      </c>
      <c r="C1200" s="18">
        <v>14.0</v>
      </c>
      <c r="D1200" s="14" t="s">
        <v>2142</v>
      </c>
      <c r="E1200" s="26">
        <v>0.933</v>
      </c>
      <c r="F1200" s="27">
        <f t="shared" si="1"/>
        <v>0.69975</v>
      </c>
    </row>
    <row r="1201">
      <c r="A1201" s="14" t="s">
        <v>1780</v>
      </c>
      <c r="B1201" s="18">
        <v>17.0</v>
      </c>
      <c r="C1201" s="18">
        <v>14.0</v>
      </c>
      <c r="D1201" s="14" t="s">
        <v>2139</v>
      </c>
      <c r="E1201" s="26">
        <v>0.824</v>
      </c>
      <c r="F1201" s="27">
        <f t="shared" si="1"/>
        <v>0.412</v>
      </c>
    </row>
    <row r="1202">
      <c r="A1202" s="14" t="s">
        <v>249</v>
      </c>
      <c r="B1202" s="18">
        <v>3.0</v>
      </c>
      <c r="C1202" s="18">
        <v>3.0</v>
      </c>
      <c r="D1202" s="14" t="s">
        <v>2142</v>
      </c>
      <c r="E1202" s="26">
        <v>1.0</v>
      </c>
      <c r="F1202" s="27">
        <f t="shared" si="1"/>
        <v>0.75</v>
      </c>
    </row>
    <row r="1203">
      <c r="A1203" s="14" t="s">
        <v>251</v>
      </c>
      <c r="B1203" s="18">
        <v>7.0</v>
      </c>
      <c r="C1203" s="18">
        <v>7.0</v>
      </c>
      <c r="D1203" s="14" t="s">
        <v>2142</v>
      </c>
      <c r="E1203" s="26">
        <v>1.0</v>
      </c>
      <c r="F1203" s="27">
        <f t="shared" si="1"/>
        <v>0.75</v>
      </c>
    </row>
    <row r="1204">
      <c r="A1204" s="14" t="s">
        <v>252</v>
      </c>
      <c r="B1204" s="18">
        <v>3.0</v>
      </c>
      <c r="C1204" s="18">
        <v>3.0</v>
      </c>
      <c r="D1204" s="14" t="s">
        <v>2142</v>
      </c>
      <c r="E1204" s="26">
        <v>1.0</v>
      </c>
      <c r="F1204" s="27">
        <f t="shared" si="1"/>
        <v>0.75</v>
      </c>
    </row>
    <row r="1205">
      <c r="A1205" s="14" t="s">
        <v>253</v>
      </c>
      <c r="B1205" s="18">
        <v>7.0</v>
      </c>
      <c r="C1205" s="18">
        <v>7.0</v>
      </c>
      <c r="D1205" s="14" t="s">
        <v>2142</v>
      </c>
      <c r="E1205" s="26">
        <v>1.0</v>
      </c>
      <c r="F1205" s="27">
        <f t="shared" si="1"/>
        <v>0.75</v>
      </c>
    </row>
    <row r="1206">
      <c r="A1206" s="14" t="s">
        <v>254</v>
      </c>
      <c r="B1206" s="18">
        <v>9.0</v>
      </c>
      <c r="C1206" s="18">
        <v>9.0</v>
      </c>
      <c r="D1206" s="14" t="s">
        <v>2142</v>
      </c>
      <c r="E1206" s="26">
        <v>1.0</v>
      </c>
      <c r="F1206" s="27">
        <f t="shared" si="1"/>
        <v>0.75</v>
      </c>
    </row>
    <row r="1207">
      <c r="A1207" s="14" t="s">
        <v>255</v>
      </c>
      <c r="B1207" s="18">
        <v>34.0</v>
      </c>
      <c r="C1207" s="18">
        <v>34.0</v>
      </c>
      <c r="D1207" s="14" t="s">
        <v>2139</v>
      </c>
      <c r="E1207" s="26">
        <v>1.0</v>
      </c>
      <c r="F1207" s="27">
        <f t="shared" si="1"/>
        <v>0.5</v>
      </c>
    </row>
    <row r="1208">
      <c r="A1208" s="14" t="s">
        <v>1898</v>
      </c>
      <c r="B1208" s="18">
        <v>0.0</v>
      </c>
      <c r="C1208" s="18">
        <v>0.0</v>
      </c>
      <c r="D1208" s="14" t="s">
        <v>2140</v>
      </c>
      <c r="E1208" s="24" t="s">
        <v>2141</v>
      </c>
      <c r="F1208" s="27" t="str">
        <f t="shared" si="1"/>
        <v>Not Applicable</v>
      </c>
    </row>
    <row r="1209">
      <c r="A1209" s="14" t="s">
        <v>1902</v>
      </c>
      <c r="B1209" s="18">
        <v>0.0</v>
      </c>
      <c r="C1209" s="18">
        <v>0.0</v>
      </c>
      <c r="D1209" s="14" t="s">
        <v>2140</v>
      </c>
      <c r="E1209" s="24" t="s">
        <v>2141</v>
      </c>
      <c r="F1209" s="27" t="str">
        <f t="shared" si="1"/>
        <v>Not Applicable</v>
      </c>
    </row>
    <row r="1210">
      <c r="A1210" s="14" t="s">
        <v>777</v>
      </c>
      <c r="B1210" s="18">
        <v>21.0</v>
      </c>
      <c r="C1210" s="18">
        <v>17.0</v>
      </c>
      <c r="D1210" s="14" t="s">
        <v>2139</v>
      </c>
      <c r="E1210" s="26">
        <v>0.81</v>
      </c>
      <c r="F1210" s="27">
        <f t="shared" si="1"/>
        <v>0.405</v>
      </c>
    </row>
    <row r="1211">
      <c r="A1211" s="14" t="s">
        <v>779</v>
      </c>
      <c r="B1211" s="18">
        <v>3.0</v>
      </c>
      <c r="C1211" s="18">
        <v>2.0</v>
      </c>
      <c r="D1211" s="14" t="s">
        <v>2143</v>
      </c>
      <c r="E1211" s="26">
        <v>0.667</v>
      </c>
      <c r="F1211" s="27">
        <f t="shared" si="1"/>
        <v>0.667</v>
      </c>
    </row>
    <row r="1212">
      <c r="A1212" s="14" t="s">
        <v>780</v>
      </c>
      <c r="B1212" s="18">
        <v>21.0</v>
      </c>
      <c r="C1212" s="18">
        <v>17.0</v>
      </c>
      <c r="D1212" s="14" t="s">
        <v>2139</v>
      </c>
      <c r="E1212" s="26">
        <v>0.81</v>
      </c>
      <c r="F1212" s="27">
        <f t="shared" si="1"/>
        <v>0.405</v>
      </c>
    </row>
    <row r="1213">
      <c r="A1213" s="14" t="s">
        <v>781</v>
      </c>
      <c r="B1213" s="18">
        <v>4.0</v>
      </c>
      <c r="C1213" s="18">
        <v>3.0</v>
      </c>
      <c r="D1213" s="14" t="s">
        <v>2142</v>
      </c>
      <c r="E1213" s="26">
        <v>0.75</v>
      </c>
      <c r="F1213" s="27">
        <f t="shared" si="1"/>
        <v>0.5625</v>
      </c>
    </row>
    <row r="1214">
      <c r="A1214" s="14" t="s">
        <v>782</v>
      </c>
      <c r="B1214" s="18">
        <v>5.0</v>
      </c>
      <c r="C1214" s="18">
        <v>4.0</v>
      </c>
      <c r="D1214" s="14" t="s">
        <v>2142</v>
      </c>
      <c r="E1214" s="26">
        <v>0.8</v>
      </c>
      <c r="F1214" s="27">
        <f t="shared" si="1"/>
        <v>0.6</v>
      </c>
    </row>
    <row r="1215">
      <c r="A1215" s="14" t="s">
        <v>783</v>
      </c>
      <c r="B1215" s="18">
        <v>21.0</v>
      </c>
      <c r="C1215" s="18">
        <v>17.0</v>
      </c>
      <c r="D1215" s="14" t="s">
        <v>2139</v>
      </c>
      <c r="E1215" s="26">
        <v>0.81</v>
      </c>
      <c r="F1215" s="27">
        <f t="shared" si="1"/>
        <v>0.405</v>
      </c>
    </row>
    <row r="1216">
      <c r="A1216" s="14" t="s">
        <v>784</v>
      </c>
      <c r="B1216" s="18">
        <v>21.0</v>
      </c>
      <c r="C1216" s="18">
        <v>17.0</v>
      </c>
      <c r="D1216" s="14" t="s">
        <v>2139</v>
      </c>
      <c r="E1216" s="26">
        <v>0.81</v>
      </c>
      <c r="F1216" s="27">
        <f t="shared" si="1"/>
        <v>0.405</v>
      </c>
    </row>
    <row r="1217">
      <c r="A1217" s="14" t="s">
        <v>640</v>
      </c>
      <c r="B1217" s="18">
        <v>83.0</v>
      </c>
      <c r="C1217" s="18">
        <v>58.0</v>
      </c>
      <c r="D1217" s="14" t="s">
        <v>2139</v>
      </c>
      <c r="E1217" s="26">
        <v>0.699</v>
      </c>
      <c r="F1217" s="27">
        <f t="shared" si="1"/>
        <v>0.3495</v>
      </c>
    </row>
    <row r="1218">
      <c r="A1218" s="14" t="s">
        <v>642</v>
      </c>
      <c r="B1218" s="18">
        <v>15.0</v>
      </c>
      <c r="C1218" s="18">
        <v>11.0</v>
      </c>
      <c r="D1218" s="14" t="s">
        <v>2142</v>
      </c>
      <c r="E1218" s="26">
        <v>0.733</v>
      </c>
      <c r="F1218" s="27">
        <f t="shared" si="1"/>
        <v>0.54975</v>
      </c>
    </row>
    <row r="1219">
      <c r="A1219" s="14" t="s">
        <v>643</v>
      </c>
      <c r="B1219" s="18">
        <v>7.0</v>
      </c>
      <c r="C1219" s="18">
        <v>6.0</v>
      </c>
      <c r="D1219" s="14" t="s">
        <v>2142</v>
      </c>
      <c r="E1219" s="26">
        <v>0.857</v>
      </c>
      <c r="F1219" s="27">
        <f t="shared" si="1"/>
        <v>0.64275</v>
      </c>
    </row>
    <row r="1220">
      <c r="A1220" s="14" t="s">
        <v>644</v>
      </c>
      <c r="B1220" s="18">
        <v>5.0</v>
      </c>
      <c r="C1220" s="18">
        <v>3.0</v>
      </c>
      <c r="D1220" s="14" t="s">
        <v>2142</v>
      </c>
      <c r="E1220" s="26">
        <v>0.6</v>
      </c>
      <c r="F1220" s="27">
        <f t="shared" si="1"/>
        <v>0.45</v>
      </c>
    </row>
    <row r="1221">
      <c r="A1221" s="14" t="s">
        <v>645</v>
      </c>
      <c r="B1221" s="18">
        <v>5.0</v>
      </c>
      <c r="C1221" s="18">
        <v>5.0</v>
      </c>
      <c r="D1221" s="14" t="s">
        <v>2143</v>
      </c>
      <c r="E1221" s="26">
        <v>1.0</v>
      </c>
      <c r="F1221" s="27">
        <f t="shared" si="1"/>
        <v>1</v>
      </c>
    </row>
    <row r="1222">
      <c r="A1222" s="14" t="s">
        <v>646</v>
      </c>
      <c r="B1222" s="18">
        <v>3.0</v>
      </c>
      <c r="C1222" s="18">
        <v>2.0</v>
      </c>
      <c r="D1222" s="14" t="s">
        <v>2143</v>
      </c>
      <c r="E1222" s="26">
        <v>0.667</v>
      </c>
      <c r="F1222" s="27">
        <f t="shared" si="1"/>
        <v>0.667</v>
      </c>
    </row>
    <row r="1223">
      <c r="A1223" s="14" t="s">
        <v>647</v>
      </c>
      <c r="B1223" s="18">
        <v>8.0</v>
      </c>
      <c r="C1223" s="18">
        <v>0.0</v>
      </c>
      <c r="D1223" s="14" t="s">
        <v>2142</v>
      </c>
      <c r="E1223" s="26">
        <v>0.0</v>
      </c>
      <c r="F1223" s="27">
        <f t="shared" si="1"/>
        <v>0</v>
      </c>
    </row>
    <row r="1224">
      <c r="A1224" s="14" t="s">
        <v>1066</v>
      </c>
      <c r="B1224" s="18">
        <v>4.0</v>
      </c>
      <c r="C1224" s="18">
        <v>4.0</v>
      </c>
      <c r="D1224" s="14" t="s">
        <v>2142</v>
      </c>
      <c r="E1224" s="26">
        <v>1.0</v>
      </c>
      <c r="F1224" s="27">
        <f t="shared" si="1"/>
        <v>0.75</v>
      </c>
    </row>
    <row r="1225">
      <c r="A1225" s="14" t="s">
        <v>1068</v>
      </c>
      <c r="B1225" s="18">
        <v>27.0</v>
      </c>
      <c r="C1225" s="18">
        <v>24.0</v>
      </c>
      <c r="D1225" s="14" t="s">
        <v>2142</v>
      </c>
      <c r="E1225" s="26">
        <v>0.889</v>
      </c>
      <c r="F1225" s="27">
        <f t="shared" si="1"/>
        <v>0.66675</v>
      </c>
    </row>
    <row r="1226">
      <c r="A1226" s="14" t="s">
        <v>1069</v>
      </c>
      <c r="B1226" s="18">
        <v>4.0</v>
      </c>
      <c r="C1226" s="18">
        <v>0.0</v>
      </c>
      <c r="D1226" s="14" t="s">
        <v>2142</v>
      </c>
      <c r="E1226" s="26">
        <v>0.0</v>
      </c>
      <c r="F1226" s="27">
        <f t="shared" si="1"/>
        <v>0</v>
      </c>
    </row>
    <row r="1227">
      <c r="A1227" s="14" t="s">
        <v>1928</v>
      </c>
      <c r="B1227" s="18">
        <v>4.0</v>
      </c>
      <c r="C1227" s="18">
        <v>4.0</v>
      </c>
      <c r="D1227" s="14" t="s">
        <v>2142</v>
      </c>
      <c r="E1227" s="26">
        <v>1.0</v>
      </c>
      <c r="F1227" s="27">
        <f t="shared" si="1"/>
        <v>0.75</v>
      </c>
    </row>
    <row r="1228">
      <c r="A1228" s="14" t="s">
        <v>1929</v>
      </c>
      <c r="B1228" s="18">
        <v>7.0</v>
      </c>
      <c r="C1228" s="18">
        <v>7.0</v>
      </c>
      <c r="D1228" s="14" t="s">
        <v>2139</v>
      </c>
      <c r="E1228" s="26">
        <v>1.0</v>
      </c>
      <c r="F1228" s="27">
        <f t="shared" si="1"/>
        <v>0.5</v>
      </c>
    </row>
    <row r="1229">
      <c r="A1229" s="14" t="s">
        <v>1930</v>
      </c>
      <c r="B1229" s="18">
        <v>7.0</v>
      </c>
      <c r="C1229" s="18">
        <v>7.0</v>
      </c>
      <c r="D1229" s="14" t="s">
        <v>2139</v>
      </c>
      <c r="E1229" s="26">
        <v>1.0</v>
      </c>
      <c r="F1229" s="27">
        <f t="shared" si="1"/>
        <v>0.5</v>
      </c>
    </row>
    <row r="1230">
      <c r="A1230" s="14" t="s">
        <v>1931</v>
      </c>
      <c r="B1230" s="18">
        <v>7.0</v>
      </c>
      <c r="C1230" s="18">
        <v>7.0</v>
      </c>
      <c r="D1230" s="14" t="s">
        <v>2139</v>
      </c>
      <c r="E1230" s="26">
        <v>1.0</v>
      </c>
      <c r="F1230" s="27">
        <f t="shared" si="1"/>
        <v>0.5</v>
      </c>
    </row>
    <row r="1231">
      <c r="A1231" s="14" t="s">
        <v>1932</v>
      </c>
      <c r="B1231" s="18">
        <v>7.0</v>
      </c>
      <c r="C1231" s="18">
        <v>7.0</v>
      </c>
      <c r="D1231" s="14" t="s">
        <v>2139</v>
      </c>
      <c r="E1231" s="26">
        <v>1.0</v>
      </c>
      <c r="F1231" s="27">
        <f t="shared" si="1"/>
        <v>0.5</v>
      </c>
    </row>
    <row r="1232">
      <c r="A1232" s="14" t="s">
        <v>1933</v>
      </c>
      <c r="B1232" s="18">
        <v>7.0</v>
      </c>
      <c r="C1232" s="18">
        <v>7.0</v>
      </c>
      <c r="D1232" s="14" t="s">
        <v>2139</v>
      </c>
      <c r="E1232" s="26">
        <v>1.0</v>
      </c>
      <c r="F1232" s="27">
        <f t="shared" si="1"/>
        <v>0.5</v>
      </c>
    </row>
    <row r="1233">
      <c r="A1233" s="14" t="s">
        <v>2125</v>
      </c>
      <c r="B1233" s="18">
        <v>0.0</v>
      </c>
      <c r="C1233" s="18">
        <v>0.0</v>
      </c>
      <c r="D1233" s="14" t="s">
        <v>2140</v>
      </c>
      <c r="E1233" s="24" t="s">
        <v>2141</v>
      </c>
      <c r="F1233" s="27" t="str">
        <f t="shared" si="1"/>
        <v>Not Applicable</v>
      </c>
    </row>
    <row r="1234">
      <c r="A1234" s="14" t="s">
        <v>197</v>
      </c>
      <c r="B1234" s="18">
        <v>21.0</v>
      </c>
      <c r="C1234" s="18">
        <v>19.0</v>
      </c>
      <c r="D1234" s="14" t="s">
        <v>2142</v>
      </c>
      <c r="E1234" s="26">
        <v>0.905</v>
      </c>
      <c r="F1234" s="27">
        <f t="shared" si="1"/>
        <v>0.67875</v>
      </c>
    </row>
    <row r="1235">
      <c r="A1235" s="14" t="s">
        <v>199</v>
      </c>
      <c r="B1235" s="18">
        <v>17.0</v>
      </c>
      <c r="C1235" s="18">
        <v>16.0</v>
      </c>
      <c r="D1235" s="14" t="s">
        <v>2142</v>
      </c>
      <c r="E1235" s="26">
        <v>0.941</v>
      </c>
      <c r="F1235" s="27">
        <f t="shared" si="1"/>
        <v>0.70575</v>
      </c>
    </row>
    <row r="1236">
      <c r="A1236" s="14" t="s">
        <v>200</v>
      </c>
      <c r="B1236" s="18">
        <v>4.0</v>
      </c>
      <c r="C1236" s="18">
        <v>4.0</v>
      </c>
      <c r="D1236" s="14" t="s">
        <v>2142</v>
      </c>
      <c r="E1236" s="26">
        <v>1.0</v>
      </c>
      <c r="F1236" s="27">
        <f t="shared" si="1"/>
        <v>0.75</v>
      </c>
    </row>
    <row r="1237">
      <c r="A1237" s="14" t="s">
        <v>201</v>
      </c>
      <c r="B1237" s="18">
        <v>5.0</v>
      </c>
      <c r="C1237" s="18">
        <v>4.0</v>
      </c>
      <c r="D1237" s="14" t="s">
        <v>2142</v>
      </c>
      <c r="E1237" s="26">
        <v>0.8</v>
      </c>
      <c r="F1237" s="27">
        <f t="shared" si="1"/>
        <v>0.6</v>
      </c>
    </row>
    <row r="1238">
      <c r="A1238" s="14" t="s">
        <v>202</v>
      </c>
      <c r="B1238" s="18">
        <v>3.0</v>
      </c>
      <c r="C1238" s="18">
        <v>3.0</v>
      </c>
      <c r="D1238" s="14" t="s">
        <v>2143</v>
      </c>
      <c r="E1238" s="26">
        <v>1.0</v>
      </c>
      <c r="F1238" s="27">
        <f t="shared" si="1"/>
        <v>1</v>
      </c>
    </row>
    <row r="1239">
      <c r="A1239" s="14" t="s">
        <v>203</v>
      </c>
      <c r="B1239" s="18">
        <v>80.0</v>
      </c>
      <c r="C1239" s="18">
        <v>70.0</v>
      </c>
      <c r="D1239" s="14" t="s">
        <v>2139</v>
      </c>
      <c r="E1239" s="26">
        <v>0.875</v>
      </c>
      <c r="F1239" s="27">
        <f t="shared" si="1"/>
        <v>0.4375</v>
      </c>
    </row>
    <row r="1240">
      <c r="A1240" s="14" t="s">
        <v>1957</v>
      </c>
      <c r="B1240" s="18">
        <v>4.0</v>
      </c>
      <c r="C1240" s="18">
        <v>4.0</v>
      </c>
      <c r="D1240" s="14" t="s">
        <v>2142</v>
      </c>
      <c r="E1240" s="26">
        <v>1.0</v>
      </c>
      <c r="F1240" s="27">
        <f t="shared" si="1"/>
        <v>0.75</v>
      </c>
    </row>
    <row r="1241">
      <c r="A1241" s="14" t="s">
        <v>1959</v>
      </c>
      <c r="B1241" s="18">
        <v>97.0</v>
      </c>
      <c r="C1241" s="18">
        <v>70.0</v>
      </c>
      <c r="D1241" s="14" t="s">
        <v>2139</v>
      </c>
      <c r="E1241" s="26">
        <v>0.722</v>
      </c>
      <c r="F1241" s="27">
        <f t="shared" si="1"/>
        <v>0.361</v>
      </c>
    </row>
    <row r="1242">
      <c r="A1242" s="14" t="s">
        <v>1961</v>
      </c>
      <c r="B1242" s="18">
        <v>68.0</v>
      </c>
      <c r="C1242" s="18">
        <v>56.0</v>
      </c>
      <c r="D1242" s="14" t="s">
        <v>2143</v>
      </c>
      <c r="E1242" s="26">
        <v>0.824</v>
      </c>
      <c r="F1242" s="27">
        <f t="shared" si="1"/>
        <v>0.824</v>
      </c>
    </row>
    <row r="1243">
      <c r="A1243" s="14" t="s">
        <v>1962</v>
      </c>
      <c r="B1243" s="18">
        <v>97.0</v>
      </c>
      <c r="C1243" s="18">
        <v>70.0</v>
      </c>
      <c r="D1243" s="14" t="s">
        <v>2139</v>
      </c>
      <c r="E1243" s="26">
        <v>0.722</v>
      </c>
      <c r="F1243" s="27">
        <f t="shared" si="1"/>
        <v>0.361</v>
      </c>
    </row>
    <row r="1244">
      <c r="A1244" s="14" t="s">
        <v>1963</v>
      </c>
      <c r="B1244" s="18">
        <v>15.0</v>
      </c>
      <c r="C1244" s="18">
        <v>0.0</v>
      </c>
      <c r="D1244" s="14" t="s">
        <v>2143</v>
      </c>
      <c r="E1244" s="26">
        <v>0.0</v>
      </c>
      <c r="F1244" s="27">
        <f t="shared" si="1"/>
        <v>0</v>
      </c>
    </row>
    <row r="1245">
      <c r="A1245" s="14" t="s">
        <v>2128</v>
      </c>
      <c r="B1245" s="18">
        <v>21.0</v>
      </c>
      <c r="C1245" s="18">
        <v>17.0</v>
      </c>
      <c r="D1245" s="14" t="s">
        <v>2139</v>
      </c>
      <c r="E1245" s="26">
        <v>0.81</v>
      </c>
      <c r="F1245" s="27">
        <f t="shared" si="1"/>
        <v>0.405</v>
      </c>
    </row>
    <row r="1246">
      <c r="A1246" s="14" t="s">
        <v>785</v>
      </c>
      <c r="B1246" s="18">
        <v>7.0</v>
      </c>
      <c r="C1246" s="18">
        <v>6.0</v>
      </c>
      <c r="D1246" s="14" t="s">
        <v>2142</v>
      </c>
      <c r="E1246" s="26">
        <v>0.857</v>
      </c>
      <c r="F1246" s="27">
        <f t="shared" si="1"/>
        <v>0.64275</v>
      </c>
    </row>
    <row r="1247">
      <c r="A1247" s="14" t="s">
        <v>787</v>
      </c>
      <c r="B1247" s="18">
        <v>21.0</v>
      </c>
      <c r="C1247" s="18">
        <v>17.0</v>
      </c>
      <c r="D1247" s="14" t="s">
        <v>2139</v>
      </c>
      <c r="E1247" s="26">
        <v>0.81</v>
      </c>
      <c r="F1247" s="27">
        <f t="shared" si="1"/>
        <v>0.405</v>
      </c>
    </row>
    <row r="1248">
      <c r="A1248" s="14" t="s">
        <v>788</v>
      </c>
      <c r="B1248" s="18">
        <v>4.0</v>
      </c>
      <c r="C1248" s="18">
        <v>3.0</v>
      </c>
      <c r="D1248" s="14" t="s">
        <v>2142</v>
      </c>
      <c r="E1248" s="26">
        <v>0.75</v>
      </c>
      <c r="F1248" s="27">
        <f t="shared" si="1"/>
        <v>0.5625</v>
      </c>
    </row>
    <row r="1249">
      <c r="A1249" s="14" t="s">
        <v>789</v>
      </c>
      <c r="B1249" s="18">
        <v>4.0</v>
      </c>
      <c r="C1249" s="18">
        <v>3.0</v>
      </c>
      <c r="D1249" s="14" t="s">
        <v>2143</v>
      </c>
      <c r="E1249" s="26">
        <v>0.75</v>
      </c>
      <c r="F1249" s="27">
        <f t="shared" si="1"/>
        <v>0.75</v>
      </c>
    </row>
    <row r="1250">
      <c r="A1250" s="14" t="s">
        <v>790</v>
      </c>
      <c r="B1250" s="18">
        <v>21.0</v>
      </c>
      <c r="C1250" s="18">
        <v>17.0</v>
      </c>
      <c r="D1250" s="14" t="s">
        <v>2139</v>
      </c>
      <c r="E1250" s="26">
        <v>0.81</v>
      </c>
      <c r="F1250" s="27">
        <f t="shared" si="1"/>
        <v>0.405</v>
      </c>
    </row>
    <row r="1251">
      <c r="A1251" s="14" t="s">
        <v>791</v>
      </c>
      <c r="B1251" s="18">
        <v>21.0</v>
      </c>
      <c r="C1251" s="18">
        <v>17.0</v>
      </c>
      <c r="D1251" s="14" t="s">
        <v>2139</v>
      </c>
      <c r="E1251" s="26">
        <v>0.81</v>
      </c>
      <c r="F1251" s="27">
        <f t="shared" si="1"/>
        <v>0.405</v>
      </c>
    </row>
    <row r="1252">
      <c r="A1252" s="14" t="s">
        <v>1809</v>
      </c>
      <c r="B1252" s="18">
        <v>16.0</v>
      </c>
      <c r="C1252" s="18">
        <v>15.0</v>
      </c>
      <c r="D1252" s="14" t="s">
        <v>2142</v>
      </c>
      <c r="E1252" s="26">
        <v>0.938</v>
      </c>
      <c r="F1252" s="27">
        <f t="shared" si="1"/>
        <v>0.7035</v>
      </c>
    </row>
    <row r="1253">
      <c r="A1253" s="14" t="s">
        <v>1165</v>
      </c>
      <c r="B1253" s="18">
        <v>15.0</v>
      </c>
      <c r="C1253" s="18">
        <v>15.0</v>
      </c>
      <c r="D1253" s="14" t="s">
        <v>2142</v>
      </c>
      <c r="E1253" s="26">
        <v>1.0</v>
      </c>
      <c r="F1253" s="27">
        <f t="shared" si="1"/>
        <v>0.75</v>
      </c>
    </row>
    <row r="1254">
      <c r="A1254" s="14" t="s">
        <v>1167</v>
      </c>
      <c r="B1254" s="18">
        <v>27.0</v>
      </c>
      <c r="C1254" s="18">
        <v>21.0</v>
      </c>
      <c r="D1254" s="14" t="s">
        <v>2142</v>
      </c>
      <c r="E1254" s="26">
        <v>0.778</v>
      </c>
      <c r="F1254" s="27">
        <f t="shared" si="1"/>
        <v>0.5835</v>
      </c>
    </row>
    <row r="1255">
      <c r="A1255" s="14" t="s">
        <v>1168</v>
      </c>
      <c r="B1255" s="18">
        <v>3.0</v>
      </c>
      <c r="C1255" s="18">
        <v>3.0</v>
      </c>
      <c r="D1255" s="14" t="s">
        <v>2143</v>
      </c>
      <c r="E1255" s="26">
        <v>1.0</v>
      </c>
      <c r="F1255" s="27">
        <f t="shared" si="1"/>
        <v>1</v>
      </c>
    </row>
    <row r="1256">
      <c r="A1256" s="14" t="s">
        <v>1169</v>
      </c>
      <c r="B1256" s="18">
        <v>11.0</v>
      </c>
      <c r="C1256" s="18">
        <v>0.0</v>
      </c>
      <c r="D1256" s="14" t="s">
        <v>2142</v>
      </c>
      <c r="E1256" s="26">
        <v>0.0</v>
      </c>
      <c r="F1256" s="27">
        <f t="shared" si="1"/>
        <v>0</v>
      </c>
    </row>
    <row r="1257">
      <c r="A1257" s="14" t="s">
        <v>2129</v>
      </c>
      <c r="B1257" s="18">
        <v>12.0</v>
      </c>
      <c r="C1257" s="18">
        <v>3.0</v>
      </c>
      <c r="D1257" s="14" t="s">
        <v>2142</v>
      </c>
      <c r="E1257" s="26">
        <v>0.25</v>
      </c>
      <c r="F1257" s="27">
        <f t="shared" si="1"/>
        <v>0.1875</v>
      </c>
    </row>
    <row r="1258">
      <c r="A1258" s="14" t="s">
        <v>2131</v>
      </c>
      <c r="B1258" s="18">
        <v>9.0</v>
      </c>
      <c r="C1258" s="18">
        <v>0.0</v>
      </c>
      <c r="D1258" s="14" t="s">
        <v>2142</v>
      </c>
      <c r="E1258" s="26">
        <v>0.0</v>
      </c>
      <c r="F1258" s="27">
        <f t="shared" si="1"/>
        <v>0</v>
      </c>
    </row>
    <row r="1259">
      <c r="A1259" s="14" t="s">
        <v>950</v>
      </c>
      <c r="B1259" s="18">
        <v>25.0</v>
      </c>
      <c r="C1259" s="18">
        <v>17.0</v>
      </c>
      <c r="D1259" s="14" t="s">
        <v>2139</v>
      </c>
      <c r="E1259" s="26">
        <v>0.68</v>
      </c>
      <c r="F1259" s="27">
        <f t="shared" si="1"/>
        <v>0.34</v>
      </c>
    </row>
    <row r="1260">
      <c r="A1260" s="14" t="s">
        <v>952</v>
      </c>
      <c r="B1260" s="18">
        <v>25.0</v>
      </c>
      <c r="C1260" s="18">
        <v>17.0</v>
      </c>
      <c r="D1260" s="14" t="s">
        <v>2139</v>
      </c>
      <c r="E1260" s="26">
        <v>0.68</v>
      </c>
      <c r="F1260" s="27">
        <f t="shared" si="1"/>
        <v>0.34</v>
      </c>
    </row>
    <row r="1261">
      <c r="A1261" s="14" t="s">
        <v>953</v>
      </c>
      <c r="B1261" s="18">
        <v>16.0</v>
      </c>
      <c r="C1261" s="18">
        <v>12.0</v>
      </c>
      <c r="D1261" s="14" t="s">
        <v>2142</v>
      </c>
      <c r="E1261" s="26">
        <v>0.75</v>
      </c>
      <c r="F1261" s="27">
        <f t="shared" si="1"/>
        <v>0.5625</v>
      </c>
    </row>
    <row r="1262">
      <c r="A1262" s="14" t="s">
        <v>954</v>
      </c>
      <c r="B1262" s="18">
        <v>3.0</v>
      </c>
      <c r="C1262" s="18">
        <v>0.0</v>
      </c>
      <c r="D1262" s="14" t="s">
        <v>2142</v>
      </c>
      <c r="E1262" s="26">
        <v>0.0</v>
      </c>
      <c r="F1262" s="27">
        <f t="shared" si="1"/>
        <v>0</v>
      </c>
    </row>
    <row r="1263">
      <c r="A1263" s="14" t="s">
        <v>995</v>
      </c>
      <c r="B1263" s="18">
        <v>7.0</v>
      </c>
      <c r="C1263" s="18">
        <v>1.0</v>
      </c>
      <c r="D1263" s="14" t="s">
        <v>2143</v>
      </c>
      <c r="E1263" s="26">
        <v>0.143</v>
      </c>
      <c r="F1263" s="27">
        <f t="shared" si="1"/>
        <v>0.143</v>
      </c>
    </row>
    <row r="1264">
      <c r="A1264" s="14" t="s">
        <v>997</v>
      </c>
      <c r="B1264" s="18">
        <v>5.0</v>
      </c>
      <c r="C1264" s="18">
        <v>4.0</v>
      </c>
      <c r="D1264" s="14" t="s">
        <v>2142</v>
      </c>
      <c r="E1264" s="26">
        <v>0.8</v>
      </c>
      <c r="F1264" s="27">
        <f t="shared" si="1"/>
        <v>0.6</v>
      </c>
    </row>
    <row r="1265">
      <c r="A1265" s="14" t="s">
        <v>998</v>
      </c>
      <c r="B1265" s="18">
        <v>4.0</v>
      </c>
      <c r="C1265" s="18">
        <v>3.0</v>
      </c>
      <c r="D1265" s="14" t="s">
        <v>2142</v>
      </c>
      <c r="E1265" s="26">
        <v>0.75</v>
      </c>
      <c r="F1265" s="27">
        <f t="shared" si="1"/>
        <v>0.5625</v>
      </c>
    </row>
    <row r="1266">
      <c r="A1266" s="14" t="s">
        <v>999</v>
      </c>
      <c r="B1266" s="18">
        <v>4.0</v>
      </c>
      <c r="C1266" s="18">
        <v>4.0</v>
      </c>
      <c r="D1266" s="14" t="s">
        <v>2142</v>
      </c>
      <c r="E1266" s="26">
        <v>1.0</v>
      </c>
      <c r="F1266" s="27">
        <f t="shared" si="1"/>
        <v>0.75</v>
      </c>
    </row>
    <row r="1267">
      <c r="A1267" s="14" t="s">
        <v>1000</v>
      </c>
      <c r="B1267" s="18">
        <v>31.0</v>
      </c>
      <c r="C1267" s="18">
        <v>21.0</v>
      </c>
      <c r="D1267" s="14" t="s">
        <v>2139</v>
      </c>
      <c r="E1267" s="26">
        <v>0.677</v>
      </c>
      <c r="F1267" s="27">
        <f t="shared" si="1"/>
        <v>0.3385</v>
      </c>
    </row>
    <row r="1268">
      <c r="A1268" s="14" t="s">
        <v>1001</v>
      </c>
      <c r="B1268" s="18">
        <v>6.0</v>
      </c>
      <c r="C1268" s="18">
        <v>5.0</v>
      </c>
      <c r="D1268" s="14" t="s">
        <v>2143</v>
      </c>
      <c r="E1268" s="26">
        <v>0.833</v>
      </c>
      <c r="F1268" s="27">
        <f t="shared" si="1"/>
        <v>0.833</v>
      </c>
    </row>
    <row r="1269">
      <c r="A1269" s="14" t="s">
        <v>1002</v>
      </c>
      <c r="B1269" s="18">
        <v>31.0</v>
      </c>
      <c r="C1269" s="18">
        <v>21.0</v>
      </c>
      <c r="D1269" s="14" t="s">
        <v>2139</v>
      </c>
      <c r="E1269" s="26">
        <v>0.677</v>
      </c>
      <c r="F1269" s="27">
        <f t="shared" si="1"/>
        <v>0.3385</v>
      </c>
    </row>
    <row r="1270">
      <c r="A1270" s="14" t="s">
        <v>709</v>
      </c>
      <c r="B1270" s="18">
        <v>44.0</v>
      </c>
      <c r="C1270" s="18">
        <v>34.0</v>
      </c>
      <c r="D1270" s="14" t="s">
        <v>2139</v>
      </c>
      <c r="E1270" s="26">
        <v>0.773</v>
      </c>
      <c r="F1270" s="27">
        <f t="shared" si="1"/>
        <v>0.3865</v>
      </c>
    </row>
    <row r="1271">
      <c r="A1271" s="14" t="s">
        <v>711</v>
      </c>
      <c r="B1271" s="18">
        <v>14.0</v>
      </c>
      <c r="C1271" s="18">
        <v>12.0</v>
      </c>
      <c r="D1271" s="14" t="s">
        <v>2142</v>
      </c>
      <c r="E1271" s="26">
        <v>0.857</v>
      </c>
      <c r="F1271" s="27">
        <f t="shared" si="1"/>
        <v>0.64275</v>
      </c>
    </row>
    <row r="1272">
      <c r="A1272" s="14" t="s">
        <v>712</v>
      </c>
      <c r="B1272" s="18">
        <v>7.0</v>
      </c>
      <c r="C1272" s="18">
        <v>4.0</v>
      </c>
      <c r="D1272" s="14" t="s">
        <v>2142</v>
      </c>
      <c r="E1272" s="26">
        <v>0.571</v>
      </c>
      <c r="F1272" s="27">
        <f t="shared" si="1"/>
        <v>0.42825</v>
      </c>
    </row>
    <row r="1273">
      <c r="A1273" s="14" t="s">
        <v>713</v>
      </c>
      <c r="B1273" s="18">
        <v>4.0</v>
      </c>
      <c r="C1273" s="18">
        <v>2.0</v>
      </c>
      <c r="D1273" s="14" t="s">
        <v>2142</v>
      </c>
      <c r="E1273" s="26">
        <v>0.5</v>
      </c>
      <c r="F1273" s="27">
        <f t="shared" si="1"/>
        <v>0.375</v>
      </c>
    </row>
    <row r="1274">
      <c r="A1274" s="14" t="s">
        <v>714</v>
      </c>
      <c r="B1274" s="18">
        <v>44.0</v>
      </c>
      <c r="C1274" s="18">
        <v>34.0</v>
      </c>
      <c r="D1274" s="14" t="s">
        <v>2139</v>
      </c>
      <c r="E1274" s="26">
        <v>0.773</v>
      </c>
      <c r="F1274" s="27">
        <f t="shared" si="1"/>
        <v>0.3865</v>
      </c>
    </row>
    <row r="1275">
      <c r="A1275" s="14" t="s">
        <v>715</v>
      </c>
      <c r="B1275" s="18">
        <v>17.0</v>
      </c>
      <c r="C1275" s="18">
        <v>14.0</v>
      </c>
      <c r="D1275" s="14" t="s">
        <v>2142</v>
      </c>
      <c r="E1275" s="26">
        <v>0.824</v>
      </c>
      <c r="F1275" s="27">
        <f t="shared" si="1"/>
        <v>0.618</v>
      </c>
    </row>
    <row r="1276">
      <c r="A1276" s="14" t="s">
        <v>716</v>
      </c>
      <c r="B1276" s="18">
        <v>44.0</v>
      </c>
      <c r="C1276" s="18">
        <v>34.0</v>
      </c>
      <c r="D1276" s="14" t="s">
        <v>2139</v>
      </c>
      <c r="E1276" s="26">
        <v>0.773</v>
      </c>
      <c r="F1276" s="27">
        <f t="shared" si="1"/>
        <v>0.3865</v>
      </c>
    </row>
    <row r="1277">
      <c r="A1277" s="14" t="s">
        <v>1070</v>
      </c>
      <c r="B1277" s="18">
        <v>44.0</v>
      </c>
      <c r="C1277" s="18">
        <v>37.0</v>
      </c>
      <c r="D1277" s="14" t="s">
        <v>2139</v>
      </c>
      <c r="E1277" s="26">
        <v>0.841</v>
      </c>
      <c r="F1277" s="27">
        <f t="shared" si="1"/>
        <v>0.4205</v>
      </c>
    </row>
    <row r="1278">
      <c r="A1278" s="14" t="s">
        <v>1072</v>
      </c>
      <c r="B1278" s="18">
        <v>4.0</v>
      </c>
      <c r="C1278" s="18">
        <v>4.0</v>
      </c>
      <c r="D1278" s="14" t="s">
        <v>2142</v>
      </c>
      <c r="E1278" s="26">
        <v>1.0</v>
      </c>
      <c r="F1278" s="27">
        <f t="shared" si="1"/>
        <v>0.75</v>
      </c>
    </row>
    <row r="1279">
      <c r="A1279" s="14" t="s">
        <v>1073</v>
      </c>
      <c r="B1279" s="18">
        <v>6.0</v>
      </c>
      <c r="C1279" s="18">
        <v>6.0</v>
      </c>
      <c r="D1279" s="14" t="s">
        <v>2142</v>
      </c>
      <c r="E1279" s="26">
        <v>1.0</v>
      </c>
      <c r="F1279" s="27">
        <f t="shared" si="1"/>
        <v>0.75</v>
      </c>
    </row>
    <row r="1280">
      <c r="A1280" s="14" t="s">
        <v>1074</v>
      </c>
      <c r="B1280" s="18">
        <v>23.0</v>
      </c>
      <c r="C1280" s="18">
        <v>20.0</v>
      </c>
      <c r="D1280" s="14" t="s">
        <v>2143</v>
      </c>
      <c r="E1280" s="26">
        <v>0.87</v>
      </c>
      <c r="F1280" s="27">
        <f t="shared" si="1"/>
        <v>0.87</v>
      </c>
    </row>
    <row r="1281">
      <c r="A1281" s="14" t="s">
        <v>1074</v>
      </c>
      <c r="B1281" s="18">
        <v>23.0</v>
      </c>
      <c r="C1281" s="18">
        <v>20.0</v>
      </c>
      <c r="D1281" s="14" t="s">
        <v>2143</v>
      </c>
      <c r="E1281" s="26">
        <v>0.87</v>
      </c>
      <c r="F1281" s="27">
        <f t="shared" si="1"/>
        <v>0.87</v>
      </c>
    </row>
    <row r="1282">
      <c r="A1282" s="14" t="s">
        <v>1075</v>
      </c>
      <c r="B1282" s="18">
        <v>4.0</v>
      </c>
      <c r="C1282" s="18">
        <v>0.0</v>
      </c>
      <c r="D1282" s="14" t="s">
        <v>2143</v>
      </c>
      <c r="E1282" s="26">
        <v>0.0</v>
      </c>
      <c r="F1282" s="27">
        <f t="shared" si="1"/>
        <v>0</v>
      </c>
    </row>
    <row r="1283">
      <c r="A1283" s="14" t="s">
        <v>1541</v>
      </c>
      <c r="B1283" s="18">
        <v>0.0</v>
      </c>
      <c r="C1283" s="18">
        <v>0.0</v>
      </c>
      <c r="D1283" s="14" t="s">
        <v>2140</v>
      </c>
      <c r="E1283" s="24" t="s">
        <v>2141</v>
      </c>
      <c r="F1283" s="27" t="str">
        <f t="shared" si="1"/>
        <v>Not Applicable</v>
      </c>
    </row>
    <row r="1284">
      <c r="A1284" s="14" t="s">
        <v>1872</v>
      </c>
      <c r="B1284" s="18">
        <v>12.0</v>
      </c>
      <c r="C1284" s="18">
        <v>7.0</v>
      </c>
      <c r="D1284" s="14" t="s">
        <v>2142</v>
      </c>
      <c r="E1284" s="26">
        <v>0.583</v>
      </c>
      <c r="F1284" s="27">
        <f t="shared" si="1"/>
        <v>0.43725</v>
      </c>
    </row>
    <row r="1285">
      <c r="A1285" s="14" t="s">
        <v>1874</v>
      </c>
      <c r="B1285" s="18">
        <v>21.0</v>
      </c>
      <c r="C1285" s="18">
        <v>16.0</v>
      </c>
      <c r="D1285" s="14" t="s">
        <v>2142</v>
      </c>
      <c r="E1285" s="26">
        <v>0.762</v>
      </c>
      <c r="F1285" s="27">
        <f t="shared" si="1"/>
        <v>0.5715</v>
      </c>
    </row>
    <row r="1286">
      <c r="A1286" s="14" t="s">
        <v>1875</v>
      </c>
      <c r="B1286" s="18">
        <v>14.0</v>
      </c>
      <c r="C1286" s="18">
        <v>9.0</v>
      </c>
      <c r="D1286" s="14" t="s">
        <v>2142</v>
      </c>
      <c r="E1286" s="26">
        <v>0.643</v>
      </c>
      <c r="F1286" s="27">
        <f t="shared" si="1"/>
        <v>0.48225</v>
      </c>
    </row>
    <row r="1287">
      <c r="A1287" s="14" t="s">
        <v>1876</v>
      </c>
      <c r="B1287" s="18">
        <v>13.0</v>
      </c>
      <c r="C1287" s="18">
        <v>12.0</v>
      </c>
      <c r="D1287" s="14" t="s">
        <v>2142</v>
      </c>
      <c r="E1287" s="26">
        <v>0.923</v>
      </c>
      <c r="F1287" s="27">
        <f t="shared" si="1"/>
        <v>0.69225</v>
      </c>
    </row>
    <row r="1288">
      <c r="A1288" s="14" t="s">
        <v>1877</v>
      </c>
      <c r="B1288" s="18">
        <v>25.0</v>
      </c>
      <c r="C1288" s="18">
        <v>21.0</v>
      </c>
      <c r="D1288" s="14" t="s">
        <v>2142</v>
      </c>
      <c r="E1288" s="26">
        <v>0.84</v>
      </c>
      <c r="F1288" s="27">
        <f t="shared" si="1"/>
        <v>0.63</v>
      </c>
    </row>
    <row r="1289">
      <c r="A1289" s="14" t="s">
        <v>1878</v>
      </c>
      <c r="B1289" s="18">
        <v>10.0</v>
      </c>
      <c r="C1289" s="18">
        <v>4.0</v>
      </c>
      <c r="D1289" s="14" t="s">
        <v>2142</v>
      </c>
      <c r="E1289" s="26">
        <v>0.4</v>
      </c>
      <c r="F1289" s="27">
        <f t="shared" si="1"/>
        <v>0.3</v>
      </c>
    </row>
    <row r="1290">
      <c r="A1290" s="14" t="s">
        <v>1879</v>
      </c>
      <c r="B1290" s="18">
        <v>5.0</v>
      </c>
      <c r="C1290" s="18">
        <v>0.0</v>
      </c>
      <c r="D1290" s="14" t="s">
        <v>2142</v>
      </c>
      <c r="E1290" s="26">
        <v>0.0</v>
      </c>
      <c r="F1290" s="27">
        <f t="shared" si="1"/>
        <v>0</v>
      </c>
    </row>
    <row r="1291">
      <c r="A1291" s="14" t="s">
        <v>2132</v>
      </c>
      <c r="B1291" s="18">
        <v>4.0</v>
      </c>
      <c r="C1291" s="18">
        <v>0.0</v>
      </c>
      <c r="D1291" s="14" t="s">
        <v>2142</v>
      </c>
      <c r="E1291" s="26">
        <v>0.0</v>
      </c>
      <c r="F1291" s="27">
        <f t="shared" si="1"/>
        <v>0</v>
      </c>
    </row>
    <row r="1292">
      <c r="A1292" s="14" t="s">
        <v>2019</v>
      </c>
      <c r="B1292" s="18">
        <v>4.0</v>
      </c>
      <c r="C1292" s="18">
        <v>0.0</v>
      </c>
      <c r="D1292" s="14" t="s">
        <v>2143</v>
      </c>
      <c r="E1292" s="26">
        <v>0.0</v>
      </c>
      <c r="F1292" s="27">
        <f t="shared" si="1"/>
        <v>0</v>
      </c>
    </row>
    <row r="1293">
      <c r="A1293" s="14" t="s">
        <v>815</v>
      </c>
      <c r="B1293" s="18">
        <v>1.0</v>
      </c>
      <c r="C1293" s="18">
        <v>1.0</v>
      </c>
      <c r="D1293" s="14" t="s">
        <v>2139</v>
      </c>
      <c r="E1293" s="24" t="s">
        <v>2141</v>
      </c>
      <c r="F1293" s="27" t="str">
        <f t="shared" si="1"/>
        <v>#VALUE!</v>
      </c>
    </row>
    <row r="1294">
      <c r="A1294" s="14" t="s">
        <v>817</v>
      </c>
      <c r="B1294" s="18">
        <v>1.0</v>
      </c>
      <c r="C1294" s="18">
        <v>1.0</v>
      </c>
      <c r="D1294" s="14" t="s">
        <v>2139</v>
      </c>
      <c r="E1294" s="24" t="s">
        <v>2141</v>
      </c>
      <c r="F1294" s="27" t="str">
        <f t="shared" si="1"/>
        <v>#VALUE!</v>
      </c>
    </row>
    <row r="1295">
      <c r="A1295" s="14" t="s">
        <v>819</v>
      </c>
      <c r="B1295" s="18">
        <v>1.0</v>
      </c>
      <c r="C1295" s="18">
        <v>1.0</v>
      </c>
      <c r="D1295" s="14" t="s">
        <v>2139</v>
      </c>
      <c r="E1295" s="24" t="s">
        <v>2141</v>
      </c>
      <c r="F1295" s="27" t="str">
        <f t="shared" si="1"/>
        <v>#VALUE!</v>
      </c>
    </row>
    <row r="1296">
      <c r="A1296" s="14" t="s">
        <v>820</v>
      </c>
      <c r="B1296" s="18">
        <v>1.0</v>
      </c>
      <c r="C1296" s="18">
        <v>1.0</v>
      </c>
      <c r="D1296" s="14" t="s">
        <v>2139</v>
      </c>
      <c r="E1296" s="24" t="s">
        <v>2141</v>
      </c>
      <c r="F1296" s="27" t="str">
        <f t="shared" si="1"/>
        <v>#VALUE!</v>
      </c>
    </row>
    <row r="1297">
      <c r="A1297" s="14" t="s">
        <v>821</v>
      </c>
      <c r="B1297" s="18">
        <v>1.0</v>
      </c>
      <c r="C1297" s="18">
        <v>1.0</v>
      </c>
      <c r="D1297" s="14" t="s">
        <v>2139</v>
      </c>
      <c r="E1297" s="24" t="s">
        <v>2141</v>
      </c>
      <c r="F1297" s="27" t="str">
        <f t="shared" si="1"/>
        <v>#VALUE!</v>
      </c>
    </row>
    <row r="1298">
      <c r="A1298" s="14" t="s">
        <v>822</v>
      </c>
      <c r="B1298" s="18">
        <v>1.0</v>
      </c>
      <c r="C1298" s="18">
        <v>1.0</v>
      </c>
      <c r="D1298" s="14" t="s">
        <v>2139</v>
      </c>
      <c r="E1298" s="24" t="s">
        <v>2141</v>
      </c>
      <c r="F1298" s="27" t="str">
        <f t="shared" si="1"/>
        <v>#VALUE!</v>
      </c>
    </row>
    <row r="1299">
      <c r="A1299" s="14" t="s">
        <v>123</v>
      </c>
      <c r="B1299" s="18">
        <v>4.0</v>
      </c>
      <c r="C1299" s="18">
        <v>4.0</v>
      </c>
      <c r="D1299" s="14" t="s">
        <v>2142</v>
      </c>
      <c r="E1299" s="26">
        <v>1.0</v>
      </c>
      <c r="F1299" s="27">
        <f t="shared" si="1"/>
        <v>0.75</v>
      </c>
    </row>
    <row r="1300">
      <c r="A1300" s="14" t="s">
        <v>123</v>
      </c>
      <c r="B1300" s="18">
        <v>16.0</v>
      </c>
      <c r="C1300" s="18">
        <v>7.0</v>
      </c>
      <c r="D1300" s="14" t="s">
        <v>2139</v>
      </c>
      <c r="E1300" s="26">
        <v>0.438</v>
      </c>
      <c r="F1300" s="27">
        <f t="shared" si="1"/>
        <v>0.219</v>
      </c>
    </row>
    <row r="1301">
      <c r="A1301" s="14" t="s">
        <v>124</v>
      </c>
      <c r="B1301" s="18">
        <v>16.0</v>
      </c>
      <c r="C1301" s="18">
        <v>7.0</v>
      </c>
      <c r="D1301" s="14" t="s">
        <v>2139</v>
      </c>
      <c r="E1301" s="26">
        <v>0.438</v>
      </c>
      <c r="F1301" s="27">
        <f t="shared" si="1"/>
        <v>0.219</v>
      </c>
    </row>
    <row r="1302">
      <c r="A1302" s="14" t="s">
        <v>125</v>
      </c>
      <c r="B1302" s="18">
        <v>7.0</v>
      </c>
      <c r="C1302" s="18">
        <v>7.0</v>
      </c>
      <c r="D1302" s="14" t="s">
        <v>2139</v>
      </c>
      <c r="E1302" s="26">
        <v>1.0</v>
      </c>
      <c r="F1302" s="27">
        <f t="shared" si="1"/>
        <v>0.5</v>
      </c>
    </row>
    <row r="1303">
      <c r="A1303" s="14" t="s">
        <v>125</v>
      </c>
      <c r="B1303" s="18">
        <v>16.0</v>
      </c>
      <c r="C1303" s="18">
        <v>7.0</v>
      </c>
      <c r="D1303" s="14" t="s">
        <v>2139</v>
      </c>
      <c r="E1303" s="26">
        <v>0.438</v>
      </c>
      <c r="F1303" s="27">
        <f t="shared" si="1"/>
        <v>0.219</v>
      </c>
    </row>
    <row r="1304">
      <c r="A1304" s="14" t="s">
        <v>126</v>
      </c>
      <c r="B1304" s="18">
        <v>8.0</v>
      </c>
      <c r="C1304" s="18">
        <v>4.0</v>
      </c>
      <c r="D1304" s="14" t="s">
        <v>2142</v>
      </c>
      <c r="E1304" s="26">
        <v>0.5</v>
      </c>
      <c r="F1304" s="27">
        <f t="shared" si="1"/>
        <v>0.375</v>
      </c>
    </row>
    <row r="1305">
      <c r="A1305" s="14" t="s">
        <v>126</v>
      </c>
      <c r="B1305" s="18">
        <v>7.0</v>
      </c>
      <c r="C1305" s="18">
        <v>7.0</v>
      </c>
      <c r="D1305" s="14" t="s">
        <v>2139</v>
      </c>
      <c r="E1305" s="26">
        <v>1.0</v>
      </c>
      <c r="F1305" s="27">
        <f t="shared" si="1"/>
        <v>0.5</v>
      </c>
    </row>
    <row r="1306">
      <c r="A1306" s="14" t="s">
        <v>127</v>
      </c>
      <c r="B1306" s="18">
        <v>7.0</v>
      </c>
      <c r="C1306" s="18">
        <v>7.0</v>
      </c>
      <c r="D1306" s="14" t="s">
        <v>2139</v>
      </c>
      <c r="E1306" s="26">
        <v>1.0</v>
      </c>
      <c r="F1306" s="27">
        <f t="shared" si="1"/>
        <v>0.5</v>
      </c>
    </row>
    <row r="1307">
      <c r="A1307" s="14" t="s">
        <v>127</v>
      </c>
      <c r="B1307" s="18">
        <v>16.0</v>
      </c>
      <c r="C1307" s="18">
        <v>7.0</v>
      </c>
      <c r="D1307" s="14" t="s">
        <v>2139</v>
      </c>
      <c r="E1307" s="26">
        <v>0.438</v>
      </c>
      <c r="F1307" s="27">
        <f t="shared" si="1"/>
        <v>0.219</v>
      </c>
    </row>
    <row r="1308">
      <c r="A1308" s="14" t="s">
        <v>128</v>
      </c>
      <c r="B1308" s="18">
        <v>7.0</v>
      </c>
      <c r="C1308" s="18">
        <v>7.0</v>
      </c>
      <c r="D1308" s="14" t="s">
        <v>2139</v>
      </c>
      <c r="E1308" s="26">
        <v>1.0</v>
      </c>
      <c r="F1308" s="27">
        <f t="shared" si="1"/>
        <v>0.5</v>
      </c>
    </row>
    <row r="1309">
      <c r="A1309" s="14" t="s">
        <v>128</v>
      </c>
      <c r="B1309" s="18">
        <v>4.0</v>
      </c>
      <c r="C1309" s="18">
        <v>0.0</v>
      </c>
      <c r="D1309" s="14" t="s">
        <v>2142</v>
      </c>
      <c r="E1309" s="26">
        <v>0.0</v>
      </c>
      <c r="F1309" s="27">
        <f t="shared" si="1"/>
        <v>0</v>
      </c>
    </row>
    <row r="1310">
      <c r="A1310" s="14" t="s">
        <v>1433</v>
      </c>
      <c r="B1310" s="18">
        <v>5.0</v>
      </c>
      <c r="C1310" s="18">
        <v>3.0</v>
      </c>
      <c r="D1310" s="14" t="s">
        <v>2142</v>
      </c>
      <c r="E1310" s="26">
        <v>0.6</v>
      </c>
      <c r="F1310" s="27">
        <f t="shared" si="1"/>
        <v>0.45</v>
      </c>
    </row>
    <row r="1311">
      <c r="A1311" s="14" t="s">
        <v>1435</v>
      </c>
      <c r="B1311" s="18">
        <v>24.0</v>
      </c>
      <c r="C1311" s="18">
        <v>16.0</v>
      </c>
      <c r="D1311" s="14" t="s">
        <v>2139</v>
      </c>
      <c r="E1311" s="26">
        <v>0.667</v>
      </c>
      <c r="F1311" s="27">
        <f t="shared" si="1"/>
        <v>0.3335</v>
      </c>
    </row>
    <row r="1312">
      <c r="A1312" s="14" t="s">
        <v>1436</v>
      </c>
      <c r="B1312" s="18">
        <v>3.0</v>
      </c>
      <c r="C1312" s="18">
        <v>2.0</v>
      </c>
      <c r="D1312" s="14" t="s">
        <v>2142</v>
      </c>
      <c r="E1312" s="26">
        <v>0.667</v>
      </c>
      <c r="F1312" s="27">
        <f t="shared" si="1"/>
        <v>0.50025</v>
      </c>
    </row>
    <row r="1313">
      <c r="A1313" s="14" t="s">
        <v>1437</v>
      </c>
      <c r="B1313" s="18">
        <v>24.0</v>
      </c>
      <c r="C1313" s="18">
        <v>16.0</v>
      </c>
      <c r="D1313" s="14" t="s">
        <v>2139</v>
      </c>
      <c r="E1313" s="26">
        <v>0.667</v>
      </c>
      <c r="F1313" s="27">
        <f t="shared" si="1"/>
        <v>0.3335</v>
      </c>
    </row>
    <row r="1314">
      <c r="A1314" s="14" t="s">
        <v>1438</v>
      </c>
      <c r="B1314" s="18">
        <v>10.0</v>
      </c>
      <c r="C1314" s="18">
        <v>7.0</v>
      </c>
      <c r="D1314" s="14" t="s">
        <v>2142</v>
      </c>
      <c r="E1314" s="26">
        <v>0.7</v>
      </c>
      <c r="F1314" s="27">
        <f t="shared" si="1"/>
        <v>0.525</v>
      </c>
    </row>
    <row r="1315">
      <c r="A1315" s="14" t="s">
        <v>1439</v>
      </c>
      <c r="B1315" s="18">
        <v>24.0</v>
      </c>
      <c r="C1315" s="18">
        <v>16.0</v>
      </c>
      <c r="D1315" s="14" t="s">
        <v>2139</v>
      </c>
      <c r="E1315" s="26">
        <v>0.667</v>
      </c>
      <c r="F1315" s="27">
        <f t="shared" si="1"/>
        <v>0.3335</v>
      </c>
    </row>
    <row r="1316">
      <c r="A1316" s="14" t="s">
        <v>57</v>
      </c>
      <c r="B1316" s="18">
        <v>0.0</v>
      </c>
      <c r="C1316" s="18">
        <v>0.0</v>
      </c>
      <c r="D1316" s="14" t="s">
        <v>2140</v>
      </c>
      <c r="E1316" s="24" t="s">
        <v>2141</v>
      </c>
      <c r="F1316" s="27" t="str">
        <f t="shared" si="1"/>
        <v>Not Applicable</v>
      </c>
    </row>
    <row r="1317">
      <c r="A1317" s="14" t="s">
        <v>2022</v>
      </c>
      <c r="B1317" s="18">
        <v>0.0</v>
      </c>
      <c r="C1317" s="18">
        <v>0.0</v>
      </c>
      <c r="D1317" s="14" t="s">
        <v>2140</v>
      </c>
      <c r="E1317" s="24" t="s">
        <v>2141</v>
      </c>
      <c r="F1317" s="27" t="str">
        <f t="shared" si="1"/>
        <v>Not Applicable</v>
      </c>
    </row>
    <row r="1318">
      <c r="A1318" s="14" t="s">
        <v>2023</v>
      </c>
      <c r="B1318" s="18">
        <v>0.0</v>
      </c>
      <c r="C1318" s="18">
        <v>0.0</v>
      </c>
      <c r="D1318" s="14" t="s">
        <v>2140</v>
      </c>
      <c r="E1318" s="24" t="s">
        <v>2141</v>
      </c>
      <c r="F1318" s="27" t="str">
        <f t="shared" si="1"/>
        <v>Not Applicable</v>
      </c>
    </row>
    <row r="1319">
      <c r="A1319" s="14" t="s">
        <v>59</v>
      </c>
      <c r="B1319" s="18">
        <v>0.0</v>
      </c>
      <c r="C1319" s="18">
        <v>0.0</v>
      </c>
      <c r="D1319" s="14" t="s">
        <v>2140</v>
      </c>
      <c r="E1319" s="24" t="s">
        <v>2141</v>
      </c>
      <c r="F1319" s="27" t="str">
        <f t="shared" si="1"/>
        <v>Not Applicable</v>
      </c>
    </row>
    <row r="1320">
      <c r="A1320" s="14" t="s">
        <v>2024</v>
      </c>
      <c r="B1320" s="18">
        <v>0.0</v>
      </c>
      <c r="C1320" s="18">
        <v>0.0</v>
      </c>
      <c r="D1320" s="14" t="s">
        <v>2140</v>
      </c>
      <c r="E1320" s="24" t="s">
        <v>2141</v>
      </c>
      <c r="F1320" s="27" t="str">
        <f t="shared" si="1"/>
        <v>Not Applicable</v>
      </c>
    </row>
    <row r="1321">
      <c r="A1321" s="14" t="s">
        <v>61</v>
      </c>
      <c r="B1321" s="18">
        <v>0.0</v>
      </c>
      <c r="C1321" s="18">
        <v>0.0</v>
      </c>
      <c r="D1321" s="14" t="s">
        <v>2140</v>
      </c>
      <c r="E1321" s="24" t="s">
        <v>2141</v>
      </c>
      <c r="F1321" s="27" t="str">
        <f t="shared" si="1"/>
        <v>Not Applicable</v>
      </c>
    </row>
    <row r="1322">
      <c r="A1322" s="14" t="s">
        <v>1469</v>
      </c>
      <c r="B1322" s="18">
        <v>0.0</v>
      </c>
      <c r="C1322" s="18">
        <v>0.0</v>
      </c>
      <c r="D1322" s="14" t="s">
        <v>2140</v>
      </c>
      <c r="E1322" s="24" t="s">
        <v>2141</v>
      </c>
      <c r="F1322" s="27" t="str">
        <f t="shared" si="1"/>
        <v>Not Applicable</v>
      </c>
    </row>
    <row r="1323">
      <c r="A1323" s="14"/>
      <c r="B1323" s="18"/>
      <c r="C1323" s="18"/>
      <c r="D1323" s="14"/>
      <c r="E1323" s="26"/>
    </row>
    <row r="1324">
      <c r="A1324" s="14"/>
      <c r="B1324" s="18"/>
      <c r="C1324" s="18"/>
      <c r="D1324" s="14"/>
      <c r="E1324" s="26"/>
    </row>
    <row r="1325">
      <c r="A1325" s="14"/>
      <c r="B1325" s="18"/>
      <c r="C1325" s="18"/>
      <c r="D1325" s="14"/>
      <c r="E1325" s="26"/>
    </row>
    <row r="1326">
      <c r="A1326" s="14"/>
      <c r="B1326" s="18"/>
      <c r="C1326" s="18"/>
      <c r="D1326" s="14"/>
      <c r="E1326" s="26"/>
    </row>
    <row r="1327">
      <c r="A1327" s="14"/>
      <c r="B1327" s="18"/>
      <c r="C1327" s="18"/>
      <c r="D1327" s="14"/>
      <c r="E1327" s="26"/>
    </row>
    <row r="1328">
      <c r="A1328" s="14"/>
      <c r="B1328" s="18"/>
      <c r="C1328" s="18"/>
      <c r="D1328" s="14"/>
      <c r="E1328" s="24"/>
    </row>
    <row r="1329">
      <c r="A1329" s="14"/>
      <c r="B1329" s="18"/>
      <c r="C1329" s="18"/>
      <c r="D1329" s="14"/>
      <c r="E1329" s="24"/>
    </row>
    <row r="1330">
      <c r="A1330" s="14"/>
      <c r="B1330" s="18"/>
      <c r="C1330" s="18"/>
      <c r="D1330" s="14"/>
      <c r="E1330" s="24"/>
    </row>
    <row r="1331">
      <c r="A1331" s="14"/>
      <c r="B1331" s="18"/>
      <c r="C1331" s="18"/>
      <c r="D1331" s="14"/>
      <c r="E1331" s="24"/>
    </row>
    <row r="1332">
      <c r="A1332" s="14"/>
      <c r="B1332" s="18"/>
      <c r="C1332" s="18"/>
      <c r="D1332" s="14"/>
      <c r="E1332" s="24"/>
    </row>
    <row r="1333">
      <c r="A1333" s="14"/>
      <c r="B1333" s="18"/>
      <c r="C1333" s="18"/>
      <c r="D1333" s="14"/>
      <c r="E1333" s="24"/>
    </row>
    <row r="1334">
      <c r="A1334" s="14"/>
      <c r="B1334" s="18"/>
      <c r="C1334" s="18"/>
      <c r="D1334" s="14"/>
      <c r="E1334" s="24"/>
    </row>
    <row r="1335">
      <c r="A1335" s="14"/>
      <c r="B1335" s="18"/>
      <c r="C1335" s="18"/>
      <c r="D1335" s="14"/>
      <c r="E1335" s="24"/>
    </row>
    <row r="1336">
      <c r="A1336" s="14"/>
      <c r="B1336" s="18"/>
      <c r="C1336" s="18"/>
      <c r="D1336" s="14"/>
      <c r="E1336" s="24"/>
    </row>
    <row r="1337">
      <c r="A1337" s="14"/>
      <c r="B1337" s="18"/>
      <c r="C1337" s="18"/>
      <c r="D1337" s="14"/>
      <c r="E1337" s="24"/>
    </row>
    <row r="1338">
      <c r="A1338" s="14"/>
      <c r="B1338" s="18"/>
      <c r="C1338" s="18"/>
      <c r="D1338" s="14"/>
      <c r="E1338" s="26"/>
    </row>
    <row r="1339">
      <c r="A1339" s="14"/>
      <c r="B1339" s="18"/>
      <c r="C1339" s="18"/>
      <c r="D1339" s="14"/>
      <c r="E1339" s="26"/>
    </row>
    <row r="1340">
      <c r="A1340" s="14"/>
      <c r="B1340" s="18"/>
      <c r="C1340" s="18"/>
      <c r="D1340" s="14"/>
      <c r="E1340" s="26"/>
    </row>
    <row r="1341">
      <c r="A1341" s="14"/>
      <c r="B1341" s="18"/>
      <c r="C1341" s="18"/>
      <c r="D1341" s="14"/>
      <c r="E1341" s="26"/>
    </row>
    <row r="1342">
      <c r="A1342" s="14"/>
      <c r="B1342" s="18"/>
      <c r="C1342" s="18"/>
      <c r="D1342" s="14"/>
      <c r="E1342" s="26"/>
    </row>
    <row r="1343">
      <c r="A1343" s="14"/>
      <c r="B1343" s="18"/>
      <c r="C1343" s="18"/>
      <c r="D1343" s="14"/>
      <c r="E1343" s="26"/>
    </row>
    <row r="1344">
      <c r="A1344" s="14"/>
      <c r="B1344" s="18"/>
      <c r="C1344" s="18"/>
      <c r="D1344" s="14"/>
      <c r="E1344" s="26"/>
    </row>
    <row r="1345">
      <c r="A1345" s="14"/>
      <c r="B1345" s="18"/>
      <c r="C1345" s="18"/>
      <c r="D1345" s="14"/>
      <c r="E1345" s="26"/>
    </row>
    <row r="1346">
      <c r="A1346" s="14"/>
      <c r="B1346" s="18"/>
      <c r="C1346" s="18"/>
      <c r="D1346" s="14"/>
      <c r="E1346" s="26"/>
    </row>
    <row r="1347">
      <c r="A1347" s="14"/>
      <c r="B1347" s="18"/>
      <c r="C1347" s="18"/>
      <c r="D1347" s="14"/>
      <c r="E1347" s="26"/>
    </row>
    <row r="1348">
      <c r="A1348" s="14"/>
      <c r="B1348" s="18"/>
      <c r="C1348" s="18"/>
      <c r="D1348" s="14"/>
      <c r="E1348" s="26"/>
    </row>
    <row r="1349">
      <c r="A1349" s="14"/>
      <c r="B1349" s="18"/>
      <c r="C1349" s="18"/>
      <c r="D1349" s="14"/>
      <c r="E1349" s="26"/>
    </row>
    <row r="1350">
      <c r="A1350" s="14"/>
      <c r="B1350" s="18"/>
      <c r="C1350" s="18"/>
      <c r="D1350" s="14"/>
      <c r="E1350" s="24"/>
    </row>
    <row r="1351">
      <c r="A1351" s="14"/>
      <c r="B1351" s="18"/>
      <c r="C1351" s="18"/>
      <c r="D1351" s="14"/>
      <c r="E1351" s="26"/>
    </row>
    <row r="1352">
      <c r="A1352" s="14"/>
      <c r="B1352" s="18"/>
      <c r="C1352" s="18"/>
      <c r="D1352" s="14"/>
      <c r="E1352" s="26"/>
    </row>
    <row r="1353">
      <c r="A1353" s="14"/>
      <c r="B1353" s="18"/>
      <c r="C1353" s="18"/>
      <c r="D1353" s="14"/>
      <c r="E1353" s="26"/>
    </row>
    <row r="1354">
      <c r="A1354" s="14"/>
      <c r="B1354" s="18"/>
      <c r="C1354" s="18"/>
      <c r="D1354" s="14"/>
      <c r="E1354" s="26"/>
    </row>
    <row r="1355">
      <c r="A1355" s="14"/>
      <c r="B1355" s="18"/>
      <c r="C1355" s="18"/>
      <c r="D1355" s="14"/>
      <c r="E1355" s="26"/>
    </row>
    <row r="1356">
      <c r="A1356" s="14"/>
      <c r="B1356" s="18"/>
      <c r="C1356" s="18"/>
      <c r="D1356" s="14"/>
      <c r="E1356" s="26"/>
    </row>
    <row r="1357">
      <c r="A1357" s="14"/>
      <c r="B1357" s="18"/>
      <c r="C1357" s="18"/>
      <c r="D1357" s="14"/>
      <c r="E1357" s="26"/>
    </row>
    <row r="1358">
      <c r="A1358" s="14"/>
      <c r="B1358" s="18"/>
      <c r="C1358" s="18"/>
      <c r="D1358" s="14"/>
      <c r="E1358" s="26"/>
    </row>
    <row r="1359">
      <c r="A1359" s="14"/>
      <c r="B1359" s="18"/>
      <c r="C1359" s="18"/>
      <c r="D1359" s="14"/>
      <c r="E1359" s="26"/>
    </row>
    <row r="1360">
      <c r="A1360" s="14"/>
      <c r="B1360" s="18"/>
      <c r="C1360" s="18"/>
      <c r="D1360" s="14"/>
      <c r="E1360" s="26"/>
    </row>
    <row r="1361">
      <c r="A1361" s="14"/>
      <c r="B1361" s="18"/>
      <c r="C1361" s="18"/>
      <c r="D1361" s="14"/>
      <c r="E1361" s="26"/>
    </row>
    <row r="1362">
      <c r="A1362" s="14"/>
      <c r="B1362" s="18"/>
      <c r="C1362" s="18"/>
      <c r="D1362" s="14"/>
      <c r="E1362" s="24"/>
    </row>
    <row r="1363">
      <c r="A1363" s="14"/>
      <c r="B1363" s="18"/>
      <c r="C1363" s="18"/>
      <c r="D1363" s="14"/>
      <c r="E1363" s="24"/>
    </row>
    <row r="1364">
      <c r="A1364" s="14"/>
      <c r="B1364" s="18"/>
      <c r="C1364" s="18"/>
      <c r="D1364" s="14"/>
      <c r="E1364" s="24"/>
    </row>
    <row r="1365">
      <c r="A1365" s="14"/>
      <c r="B1365" s="18"/>
      <c r="C1365" s="18"/>
      <c r="D1365" s="14"/>
      <c r="E1365" s="24"/>
    </row>
    <row r="1366">
      <c r="A1366" s="14"/>
      <c r="B1366" s="18"/>
      <c r="C1366" s="18"/>
      <c r="D1366" s="14"/>
      <c r="E1366" s="26"/>
    </row>
    <row r="1367">
      <c r="A1367" s="14"/>
      <c r="B1367" s="18"/>
      <c r="C1367" s="18"/>
      <c r="D1367" s="14"/>
      <c r="E1367" s="26"/>
    </row>
    <row r="1368">
      <c r="A1368" s="14"/>
      <c r="B1368" s="18"/>
      <c r="C1368" s="18"/>
      <c r="D1368" s="14"/>
      <c r="E1368" s="26"/>
    </row>
    <row r="1369">
      <c r="A1369" s="14"/>
      <c r="B1369" s="18"/>
      <c r="C1369" s="18"/>
      <c r="D1369" s="14"/>
      <c r="E1369" s="26"/>
    </row>
    <row r="1370">
      <c r="A1370" s="14"/>
      <c r="B1370" s="18"/>
      <c r="C1370" s="18"/>
      <c r="D1370" s="14"/>
      <c r="E1370" s="26"/>
    </row>
    <row r="1371">
      <c r="A1371" s="14"/>
      <c r="B1371" s="18"/>
      <c r="C1371" s="18"/>
      <c r="D1371" s="14"/>
      <c r="E1371" s="26"/>
    </row>
    <row r="1372">
      <c r="A1372" s="14"/>
      <c r="B1372" s="18"/>
      <c r="C1372" s="18"/>
      <c r="D1372" s="14"/>
      <c r="E1372" s="24"/>
    </row>
    <row r="1373">
      <c r="A1373" s="14"/>
      <c r="B1373" s="18"/>
      <c r="C1373" s="18"/>
      <c r="D1373" s="14"/>
      <c r="E1373" s="24"/>
    </row>
    <row r="1374">
      <c r="A1374" s="14"/>
      <c r="B1374" s="18"/>
      <c r="C1374" s="18"/>
      <c r="D1374" s="14"/>
      <c r="E1374" s="24"/>
    </row>
    <row r="1375">
      <c r="A1375" s="14"/>
      <c r="B1375" s="18"/>
      <c r="C1375" s="18"/>
      <c r="D1375" s="14"/>
      <c r="E1375" s="24"/>
    </row>
    <row r="1376">
      <c r="A1376" s="14"/>
      <c r="B1376" s="18"/>
      <c r="C1376" s="18"/>
      <c r="D1376" s="14"/>
      <c r="E1376" s="26"/>
    </row>
    <row r="1377">
      <c r="A1377" s="14"/>
      <c r="B1377" s="18"/>
      <c r="C1377" s="18"/>
      <c r="D1377" s="14"/>
      <c r="E1377" s="26"/>
    </row>
    <row r="1378">
      <c r="A1378" s="14"/>
      <c r="B1378" s="18"/>
      <c r="C1378" s="18"/>
      <c r="D1378" s="14"/>
      <c r="E1378" s="26"/>
    </row>
    <row r="1379">
      <c r="A1379" s="14"/>
      <c r="B1379" s="18"/>
      <c r="C1379" s="18"/>
      <c r="D1379" s="14"/>
      <c r="E1379" s="26"/>
    </row>
    <row r="1380">
      <c r="A1380" s="14"/>
      <c r="B1380" s="18"/>
      <c r="C1380" s="18"/>
      <c r="D1380" s="14"/>
      <c r="E1380" s="26"/>
    </row>
    <row r="1381">
      <c r="A1381" s="14"/>
      <c r="B1381" s="18"/>
      <c r="C1381" s="18"/>
      <c r="D1381" s="14"/>
      <c r="E1381" s="26"/>
    </row>
    <row r="1382">
      <c r="A1382" s="14"/>
      <c r="B1382" s="18"/>
      <c r="C1382" s="18"/>
      <c r="D1382" s="14"/>
      <c r="E1382" s="24"/>
    </row>
    <row r="1383">
      <c r="A1383" s="14"/>
      <c r="B1383" s="18"/>
      <c r="C1383" s="18"/>
      <c r="D1383" s="14"/>
      <c r="E1383" s="24"/>
    </row>
    <row r="1384">
      <c r="A1384" s="14"/>
      <c r="B1384" s="18"/>
      <c r="C1384" s="18"/>
      <c r="D1384" s="14"/>
      <c r="E1384" s="24"/>
    </row>
    <row r="1385">
      <c r="A1385" s="14"/>
      <c r="B1385" s="18"/>
      <c r="C1385" s="18"/>
      <c r="D1385" s="14"/>
      <c r="E1385" s="24"/>
    </row>
    <row r="1386">
      <c r="A1386" s="14"/>
      <c r="B1386" s="18"/>
      <c r="C1386" s="18"/>
      <c r="D1386" s="14"/>
      <c r="E1386" s="24"/>
    </row>
    <row r="1387">
      <c r="A1387" s="14"/>
      <c r="B1387" s="18"/>
      <c r="C1387" s="18"/>
      <c r="D1387" s="14"/>
      <c r="E1387" s="24"/>
    </row>
    <row r="1388">
      <c r="A1388" s="14"/>
      <c r="B1388" s="18"/>
      <c r="C1388" s="18"/>
      <c r="D1388" s="14"/>
      <c r="E1388" s="24"/>
    </row>
    <row r="1389">
      <c r="A1389" s="14"/>
      <c r="B1389" s="18"/>
      <c r="C1389" s="18"/>
      <c r="D1389" s="14"/>
      <c r="E1389" s="24"/>
    </row>
    <row r="1390">
      <c r="A1390" s="14"/>
      <c r="B1390" s="18"/>
      <c r="C1390" s="18"/>
      <c r="D1390" s="14"/>
      <c r="E1390" s="24"/>
    </row>
    <row r="1391">
      <c r="A1391" s="14"/>
      <c r="B1391" s="18"/>
      <c r="C1391" s="18"/>
      <c r="D1391" s="14"/>
      <c r="E1391" s="24"/>
    </row>
    <row r="1392">
      <c r="A1392" s="14"/>
      <c r="B1392" s="18"/>
      <c r="C1392" s="18"/>
      <c r="D1392" s="14"/>
      <c r="E1392" s="24"/>
    </row>
    <row r="1393">
      <c r="A1393" s="14"/>
      <c r="B1393" s="18"/>
      <c r="C1393" s="18"/>
      <c r="D1393" s="14"/>
      <c r="E1393" s="24"/>
    </row>
    <row r="1394">
      <c r="A1394" s="14"/>
      <c r="B1394" s="18"/>
      <c r="C1394" s="18"/>
      <c r="D1394" s="14"/>
      <c r="E1394" s="24"/>
    </row>
    <row r="1395">
      <c r="A1395" s="14"/>
      <c r="B1395" s="18"/>
      <c r="C1395" s="18"/>
      <c r="D1395" s="14"/>
      <c r="E1395" s="24"/>
    </row>
    <row r="1396">
      <c r="A1396" s="14"/>
      <c r="B1396" s="18"/>
      <c r="C1396" s="18"/>
      <c r="D1396" s="14"/>
      <c r="E1396" s="24"/>
    </row>
    <row r="1397">
      <c r="A1397" s="14"/>
      <c r="B1397" s="18"/>
      <c r="C1397" s="18"/>
      <c r="D1397" s="14"/>
      <c r="E1397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42.5"/>
    <col customWidth="1" min="4" max="4" width="22.5"/>
    <col hidden="1" min="11" max="16" width="12.63"/>
    <col customWidth="1" min="17" max="17" width="24.38"/>
    <col customWidth="1" min="23" max="23" width="1.5"/>
    <col customWidth="1" min="32" max="32" width="1.38"/>
    <col customWidth="1" min="35" max="35" width="1.63"/>
    <col customWidth="1" min="37" max="37" width="1.25"/>
    <col customWidth="1" min="42" max="42" width="1.38"/>
    <col customWidth="1" min="44" max="44" width="0.88"/>
    <col customWidth="1" min="47" max="47" width="0.88"/>
    <col hidden="1" min="55" max="55" width="12.63"/>
    <col hidden="1" min="59" max="66" width="12.63"/>
    <col customWidth="1" min="67" max="67" width="14.25"/>
    <col hidden="1" min="71" max="71" width="12.63"/>
  </cols>
  <sheetData>
    <row r="1">
      <c r="G1" s="28"/>
      <c r="Q1" s="29"/>
      <c r="X1" s="30"/>
      <c r="BB1" s="2"/>
      <c r="BC1" s="2"/>
      <c r="BN1" s="2"/>
      <c r="BO1" s="2"/>
    </row>
    <row r="2">
      <c r="G2" s="28"/>
      <c r="Q2" s="29"/>
      <c r="X2" s="30"/>
      <c r="BB2" s="2"/>
      <c r="BC2" s="2"/>
      <c r="BN2" s="2"/>
      <c r="BO2" s="2"/>
    </row>
    <row r="3">
      <c r="G3" s="28"/>
      <c r="Q3" s="29"/>
      <c r="X3" s="30"/>
      <c r="BB3" s="2"/>
      <c r="BC3" s="2" t="s">
        <v>2144</v>
      </c>
      <c r="BN3" s="2" t="s">
        <v>2145</v>
      </c>
      <c r="BO3" s="2">
        <v>50.0</v>
      </c>
    </row>
    <row r="4">
      <c r="G4" s="28"/>
      <c r="Q4" s="29"/>
      <c r="X4" s="30"/>
    </row>
    <row r="5">
      <c r="A5" s="31"/>
      <c r="B5" s="31" t="s">
        <v>2146</v>
      </c>
      <c r="Q5" s="29"/>
      <c r="T5" s="32" t="s">
        <v>2147</v>
      </c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4"/>
      <c r="AL5" s="35" t="s">
        <v>2148</v>
      </c>
      <c r="AM5" s="33"/>
      <c r="AN5" s="33"/>
      <c r="AO5" s="33"/>
      <c r="AP5" s="33"/>
      <c r="AQ5" s="34"/>
      <c r="AS5" s="35" t="s">
        <v>2149</v>
      </c>
      <c r="AT5" s="33"/>
      <c r="AU5" s="33"/>
      <c r="AV5" s="34"/>
    </row>
    <row r="6">
      <c r="A6" s="36"/>
      <c r="B6" s="36"/>
      <c r="C6" s="36"/>
      <c r="D6" s="36"/>
      <c r="E6" s="36"/>
      <c r="F6" s="36"/>
      <c r="G6" s="37"/>
      <c r="H6" s="36"/>
      <c r="I6" s="36"/>
      <c r="J6" s="36"/>
      <c r="Q6" s="29"/>
      <c r="T6" s="32" t="s">
        <v>2150</v>
      </c>
      <c r="U6" s="33"/>
      <c r="V6" s="34"/>
      <c r="W6" s="38"/>
      <c r="X6" s="39" t="s">
        <v>2151</v>
      </c>
      <c r="Y6" s="33"/>
      <c r="Z6" s="33"/>
      <c r="AA6" s="33"/>
      <c r="AB6" s="33"/>
      <c r="AC6" s="33"/>
      <c r="AD6" s="33"/>
      <c r="AE6" s="34"/>
      <c r="AF6" s="38"/>
      <c r="AG6" s="32" t="s">
        <v>2152</v>
      </c>
      <c r="AH6" s="34"/>
      <c r="AI6" s="38"/>
      <c r="AJ6" s="40" t="s">
        <v>2153</v>
      </c>
      <c r="AL6" s="35" t="s">
        <v>2154</v>
      </c>
      <c r="AM6" s="33"/>
      <c r="AN6" s="33"/>
      <c r="AO6" s="34"/>
      <c r="AP6" s="41"/>
      <c r="AQ6" s="40" t="s">
        <v>2155</v>
      </c>
      <c r="AS6" s="35" t="s">
        <v>2156</v>
      </c>
      <c r="AT6" s="34"/>
      <c r="AU6" s="38"/>
      <c r="AV6" s="40" t="s">
        <v>2156</v>
      </c>
      <c r="BH6" s="1" t="s">
        <v>2157</v>
      </c>
    </row>
    <row r="7">
      <c r="A7" s="42" t="s">
        <v>2158</v>
      </c>
      <c r="B7" s="42" t="s">
        <v>2159</v>
      </c>
      <c r="C7" s="42" t="s">
        <v>2160</v>
      </c>
      <c r="D7" s="42" t="s">
        <v>2161</v>
      </c>
      <c r="E7" s="42" t="s">
        <v>2162</v>
      </c>
      <c r="F7" s="42" t="s">
        <v>2163</v>
      </c>
      <c r="G7" s="43" t="s">
        <v>2164</v>
      </c>
      <c r="H7" s="42" t="s">
        <v>2165</v>
      </c>
      <c r="I7" s="42" t="s">
        <v>2166</v>
      </c>
      <c r="J7" s="42" t="s">
        <v>2167</v>
      </c>
      <c r="K7" s="44" t="s">
        <v>2168</v>
      </c>
      <c r="L7" s="44" t="s">
        <v>2169</v>
      </c>
      <c r="M7" s="44" t="s">
        <v>2170</v>
      </c>
      <c r="N7" s="44" t="s">
        <v>2171</v>
      </c>
      <c r="O7" s="44" t="s">
        <v>2172</v>
      </c>
      <c r="P7" s="44" t="s">
        <v>2173</v>
      </c>
      <c r="Q7" s="45" t="s">
        <v>2174</v>
      </c>
      <c r="R7" s="42" t="s">
        <v>2175</v>
      </c>
      <c r="S7" s="46" t="s">
        <v>2176</v>
      </c>
      <c r="T7" s="47" t="s">
        <v>2177</v>
      </c>
      <c r="U7" s="47" t="s">
        <v>2178</v>
      </c>
      <c r="V7" s="47" t="s">
        <v>2179</v>
      </c>
      <c r="W7" s="38"/>
      <c r="X7" s="48" t="s">
        <v>2180</v>
      </c>
      <c r="Y7" s="47" t="s">
        <v>2181</v>
      </c>
      <c r="Z7" s="49" t="s">
        <v>2182</v>
      </c>
      <c r="AA7" s="47" t="s">
        <v>2183</v>
      </c>
      <c r="AB7" s="47" t="s">
        <v>2183</v>
      </c>
      <c r="AC7" s="46" t="s">
        <v>2176</v>
      </c>
      <c r="AD7" s="47" t="s">
        <v>6</v>
      </c>
      <c r="AE7" s="47" t="s">
        <v>2184</v>
      </c>
      <c r="AF7" s="38"/>
      <c r="AG7" s="47" t="s">
        <v>2185</v>
      </c>
      <c r="AH7" s="47" t="s">
        <v>2186</v>
      </c>
      <c r="AI7" s="38"/>
      <c r="AJ7" s="47" t="s">
        <v>2187</v>
      </c>
      <c r="AL7" s="50" t="s">
        <v>2188</v>
      </c>
      <c r="AM7" s="50" t="s">
        <v>2189</v>
      </c>
      <c r="AN7" s="50" t="s">
        <v>2190</v>
      </c>
      <c r="AO7" s="50" t="s">
        <v>2191</v>
      </c>
      <c r="AP7" s="41"/>
      <c r="AQ7" s="50" t="s">
        <v>2192</v>
      </c>
      <c r="AS7" s="50" t="s">
        <v>2193</v>
      </c>
      <c r="AT7" s="50" t="s">
        <v>2194</v>
      </c>
      <c r="AU7" s="38"/>
      <c r="AV7" s="50" t="s">
        <v>2195</v>
      </c>
      <c r="AX7" s="40" t="s">
        <v>2196</v>
      </c>
      <c r="AY7" s="2" t="s">
        <v>2197</v>
      </c>
      <c r="AZ7" s="2" t="s">
        <v>2198</v>
      </c>
      <c r="BA7" s="2" t="s">
        <v>2199</v>
      </c>
      <c r="BB7" s="2" t="s">
        <v>2200</v>
      </c>
      <c r="BC7" s="2" t="s">
        <v>2201</v>
      </c>
      <c r="BD7" s="51" t="s">
        <v>2202</v>
      </c>
      <c r="BE7" s="51" t="s">
        <v>2203</v>
      </c>
      <c r="BF7" s="2" t="s">
        <v>2204</v>
      </c>
      <c r="BG7" s="2" t="s">
        <v>2205</v>
      </c>
      <c r="BH7" s="2" t="s">
        <v>2206</v>
      </c>
      <c r="BI7" s="2" t="s">
        <v>2207</v>
      </c>
      <c r="BJ7" s="2" t="s">
        <v>2204</v>
      </c>
      <c r="BK7" s="2" t="s">
        <v>2208</v>
      </c>
      <c r="BL7" s="2" t="s">
        <v>2209</v>
      </c>
      <c r="BM7" s="2" t="s">
        <v>2210</v>
      </c>
      <c r="BN7" s="2"/>
      <c r="BO7" s="2" t="s">
        <v>2211</v>
      </c>
      <c r="BP7" s="2"/>
      <c r="BQ7" s="1" t="s">
        <v>2212</v>
      </c>
      <c r="BR7" s="1"/>
      <c r="BS7" s="1" t="s">
        <v>2213</v>
      </c>
      <c r="BT7" s="2"/>
    </row>
    <row r="8">
      <c r="A8" s="52" t="s">
        <v>2214</v>
      </c>
      <c r="B8" s="52" t="s">
        <v>2215</v>
      </c>
      <c r="C8" s="53" t="s">
        <v>65</v>
      </c>
      <c r="D8" s="54" t="s">
        <v>71</v>
      </c>
      <c r="E8" s="55" t="s">
        <v>2216</v>
      </c>
      <c r="F8" s="56">
        <v>1.0</v>
      </c>
      <c r="G8" s="57">
        <v>7.179167</v>
      </c>
      <c r="H8" s="58" t="s">
        <v>2217</v>
      </c>
      <c r="I8" s="13"/>
      <c r="J8" s="59">
        <v>730.0</v>
      </c>
      <c r="Q8" s="60" t="str">
        <f t="shared" ref="Q8:Q283" si="1">D8&amp;"_"&amp;R8</f>
        <v>Condoms_5-10</v>
      </c>
      <c r="R8" s="61" t="str">
        <f t="shared" ref="R8:R283" si="2">IF(G8&lt;5,"0-5",IF(G8&lt;10,"5-10",IF(G8&lt;15,"10-15",IF(G8&lt;20,"15-20",IF(G8&lt;25,"20-25","25+")))))</f>
        <v>5-10</v>
      </c>
      <c r="S8" s="2" t="str">
        <f t="array" ref="S8">XLOOKUP(B8,Availability!K:K,Availability!Q:Q)</f>
        <v>Depth</v>
      </c>
      <c r="T8" s="62">
        <f t="shared" ref="T8:T283" si="3">If(OR(A8="DC",A8="Careem DC"),MAX(F8,150)/(60),MAX(F8,80)/(J8*0.5))</f>
        <v>2.5</v>
      </c>
      <c r="U8" s="63">
        <f t="array" ref="U8">iferror(XLOOKUP(Q8,'Refrence Data'!B:B,'Refrence Data'!W:W),"NA")</f>
        <v>11.62304</v>
      </c>
      <c r="V8" s="64">
        <f t="shared" ref="V8:V283" si="4">IFERROR(IF(OR(T8=0,U8=0),0,IF(U8/T8&gt;=1,100,IF(U8/T8&gt;=0.75,75,IF(U8/T8&gt;=0.5,50,IF(U8/T8&gt;=0.25,25,0))))), "NA")</f>
        <v>100</v>
      </c>
      <c r="X8" s="30">
        <f t="array" ref="X8">IFERROR(XLOOKUP(Q8,'Refrence Data'!B:B,'Refrence Data'!N:N),"NA")</f>
        <v>0.504094</v>
      </c>
      <c r="Y8" s="64" t="str">
        <f t="shared" ref="Y8:Y283" si="5">IF(X8&gt;0.8,"HIGH",IF(X8&gt;0.5,"MEDIUM","LOW"))</f>
        <v>MEDIUM</v>
      </c>
      <c r="Z8" s="64">
        <f t="array" ref="Z8">XLOOKUP(Q8,'Refrence Data'!B:B,'Refrence Data'!AG:AG)</f>
        <v>7.685756</v>
      </c>
      <c r="AA8" s="64">
        <f t="array" ref="AA8">IFERROR(XLOOKUP(Q8,'Refrence Data'!B:B,'Refrence Data'!Y:Y),"NA")</f>
        <v>7.685756</v>
      </c>
      <c r="AB8" s="64" t="str">
        <f t="shared" ref="AB8:AB283" si="6">IF(AA8&lt;Z8*0.5,"Low","High")</f>
        <v>High</v>
      </c>
      <c r="AC8" s="64" t="str">
        <f t="shared" ref="AC8:AC283" si="7">S8</f>
        <v>Depth</v>
      </c>
      <c r="AD8" s="64" t="str">
        <f t="shared" ref="AD8:AD283" si="8">Y8&amp;AB8&amp;AC8</f>
        <v>MEDIUMHighDepth</v>
      </c>
      <c r="AE8" s="64">
        <f t="array" ref="AE8">XLOOKUP(AD8,'Category Saturation'!A:A,'Category Saturation'!E:E)</f>
        <v>60</v>
      </c>
      <c r="AG8" s="30">
        <f t="array" ref="AG8">iferror(XLOOKUP(Q8,'New Launch Success Rate'!A:A,'New Launch Success Rate'!F:F),"NA")</f>
        <v>0.3335</v>
      </c>
      <c r="AH8" s="64">
        <f t="shared" ref="AH8:AH283" si="9">if(OR(AG8="Not Applicable",AG8="NA"),"NA",IF(AG8&lt;10%,0,IF(AG8&lt;25%,25,IF(AG8&lt;50%,50,IF(AG8&lt;80%,75,100)))))</f>
        <v>50</v>
      </c>
      <c r="AJ8" s="65">
        <f t="shared" ref="AJ8:AJ283" si="10">if(AH8="NA",(V8*60%+AE8*40%),(V8*60%+AE8*30%+AH8*10%))</f>
        <v>83</v>
      </c>
      <c r="AL8" s="66">
        <f t="array" ref="AL8">XLOOKUP(Q8,'Non Moving'!C:C,'Non Moving'!I:I)/100</f>
        <v>0</v>
      </c>
      <c r="AM8" s="67">
        <f t="shared" ref="AM8:AM283" si="11">IF(AL8&lt;0.05,100,IF(AL8&lt;0.1,75,IF(AL8&lt;0.25,50,0)))</f>
        <v>100</v>
      </c>
      <c r="AN8" s="66">
        <f t="array" ref="AN8">XLOOKUP(Q8,'Non Moving'!C:C,'Non Moving'!F:F)/100</f>
        <v>0</v>
      </c>
      <c r="AO8" s="67">
        <f t="shared" ref="AO8:AO283" si="12">IF(AN8&lt;0.05,100,IF(AN8&lt;0.1,75,IF(AN8&lt;0.25,50,0)))</f>
        <v>100</v>
      </c>
      <c r="AQ8" s="64">
        <f t="shared" ref="AQ8:AQ283" si="13">AM8*0.5+AO8*0.5</f>
        <v>100</v>
      </c>
      <c r="AS8" s="64">
        <f t="shared" ref="AS8:AS283" si="14">IF(H8="Yes",100,0)</f>
        <v>100</v>
      </c>
      <c r="AT8" s="64">
        <f t="array" ref="AT8">iferror(XLOOKUP(I8,Monetization!A:A,Monetization!B:B),25)</f>
        <v>25</v>
      </c>
      <c r="AV8" s="64">
        <f t="shared" ref="AV8:AV283" si="15">AS8*0.7+AT8*0.3</f>
        <v>77.5</v>
      </c>
      <c r="AX8" s="65">
        <f t="shared" ref="AX8:AX283" si="16">AJ8*1+AQ8*0+AV8*0</f>
        <v>83</v>
      </c>
      <c r="AY8" s="64" t="str">
        <f t="shared" ref="AY8:AY283" si="17">IF(AX8&lt;25,"0-25",IF(AX8&lt;50,"25-50",IF(AX8&lt;75,"50-75","75-100")))</f>
        <v>75-100</v>
      </c>
      <c r="AZ8" s="64" t="str">
        <f t="shared" ref="AZ8:AZ283" si="18">IF(AJ8&lt;25,"0-25",IF(AJ8&lt;50,"25-50",IF(AJ8&lt;75,"50-75","75-100")))</f>
        <v>75-100</v>
      </c>
      <c r="BA8" s="30">
        <f t="array" ref="BA8">iferror(XLOOKUP(B8,Availability!A:A,Availability!E:E),0%)</f>
        <v>0.02</v>
      </c>
      <c r="BB8" s="2">
        <v>1.0</v>
      </c>
      <c r="BC8" s="64">
        <f t="array" ref="BC8">XLOOKUP(B8,ROS!C:C,ROS!O:O)</f>
        <v>0</v>
      </c>
      <c r="BD8" s="64">
        <f t="array" ref="BD8">IFERROR(XLOOKUP(B8,ROS!Z:Z,ROS!AA:AA),0)</f>
        <v>0</v>
      </c>
      <c r="BE8" s="64">
        <f t="array" ref="BE8">XLOOKUP(Q8,'Refrence Data'!B:B,'Refrence Data'!T:T)</f>
        <v>11.43423</v>
      </c>
      <c r="BF8" s="64">
        <f t="shared" ref="BF8:BF48" si="19">IF(max(BD8,BC8)&gt;max(min(BE8,T8),1),1,0)</f>
        <v>0</v>
      </c>
      <c r="BG8" s="2" t="str">
        <f t="shared" ref="BG8:BG283" si="20">if(BA8&gt;70%, IF(AND(AJ8&gt;$BO$3,BF8=1),"TP",IF(AND(AJ8&gt;$BO$3,BF8=0),"FP",IF(AND(AJ8&lt;$BO$3,BF8=0), "TN", "FN"))),"")</f>
        <v/>
      </c>
      <c r="BH8" s="2" t="s">
        <v>2218</v>
      </c>
      <c r="BI8" s="64">
        <f t="shared" ref="BI8:BI11" si="21">SUMIFS(BB:BB,AY:AY,BH8,BA:BA,"&gt;30%")</f>
        <v>6</v>
      </c>
      <c r="BJ8" s="64">
        <f t="shared" ref="BJ8:BJ11" si="22">SUMIFS(BF:BF,AY:AY,BH8,BA:BA,"&gt;30%")</f>
        <v>2</v>
      </c>
      <c r="BK8" s="64">
        <f t="shared" ref="BK8:BK11" si="23">BI8-BJ8</f>
        <v>4</v>
      </c>
      <c r="BL8" s="64">
        <f t="shared" ref="BL8:BL9" si="24">BK8</f>
        <v>4</v>
      </c>
      <c r="BM8" s="30">
        <f t="shared" ref="BM8:BM12" si="25">BL8/BI8</f>
        <v>0.6666666667</v>
      </c>
      <c r="BO8" s="64" t="str">
        <f t="shared" ref="BO8:BO283" si="26">if(BA8&gt;70%, IF(AND(AX8&gt;$BO$3,BF8=1),"TP",IF(AND(AX8&gt;$BO$3,BF8=0),"FP",IF(AND(AX8&lt;$BO$3,BF8=0), "TN", "FN"))),"")</f>
        <v/>
      </c>
      <c r="BQ8" s="2" t="s">
        <v>2219</v>
      </c>
      <c r="BR8" s="2">
        <f t="shared" ref="BR8:BR11" si="27">COUNTIFS(BO:BO,BQ8)</f>
        <v>69</v>
      </c>
      <c r="BS8" s="2">
        <f t="shared" ref="BS8:BS12" si="28">COUNTIFS(BG:BG,BQ8)</f>
        <v>69</v>
      </c>
      <c r="BT8" s="2"/>
    </row>
    <row r="9">
      <c r="A9" s="52" t="s">
        <v>2214</v>
      </c>
      <c r="B9" s="52" t="s">
        <v>2220</v>
      </c>
      <c r="C9" s="53" t="s">
        <v>65</v>
      </c>
      <c r="D9" s="54" t="s">
        <v>71</v>
      </c>
      <c r="E9" s="55" t="s">
        <v>2216</v>
      </c>
      <c r="F9" s="56">
        <v>1.0</v>
      </c>
      <c r="G9" s="57">
        <v>5.895021</v>
      </c>
      <c r="H9" s="58" t="s">
        <v>2217</v>
      </c>
      <c r="I9" s="13"/>
      <c r="J9" s="59">
        <v>730.0</v>
      </c>
      <c r="Q9" s="60" t="str">
        <f t="shared" si="1"/>
        <v>Condoms_5-10</v>
      </c>
      <c r="R9" s="61" t="str">
        <f t="shared" si="2"/>
        <v>5-10</v>
      </c>
      <c r="S9" s="2" t="str">
        <f t="array" ref="S9">XLOOKUP(B9,Availability!K:K,Availability!Q:Q)</f>
        <v>Depth</v>
      </c>
      <c r="T9" s="62">
        <f t="shared" si="3"/>
        <v>2.5</v>
      </c>
      <c r="U9" s="63">
        <f t="array" ref="U9">iferror(XLOOKUP(Q9,'Refrence Data'!B:B,'Refrence Data'!W:W),"NA")</f>
        <v>11.62304</v>
      </c>
      <c r="V9" s="64">
        <f t="shared" si="4"/>
        <v>100</v>
      </c>
      <c r="X9" s="30">
        <f t="array" ref="X9">IFERROR(XLOOKUP(Q9,'Refrence Data'!B:B,'Refrence Data'!N:N),"NA")</f>
        <v>0.504094</v>
      </c>
      <c r="Y9" s="64" t="str">
        <f t="shared" si="5"/>
        <v>MEDIUM</v>
      </c>
      <c r="Z9" s="64">
        <f t="array" ref="Z9">XLOOKUP(Q9,'Refrence Data'!B:B,'Refrence Data'!AG:AG)</f>
        <v>7.685756</v>
      </c>
      <c r="AA9" s="64">
        <f t="array" ref="AA9">IFERROR(XLOOKUP(Q9,'Refrence Data'!B:B,'Refrence Data'!Y:Y),"NA")</f>
        <v>7.685756</v>
      </c>
      <c r="AB9" s="64" t="str">
        <f t="shared" si="6"/>
        <v>High</v>
      </c>
      <c r="AC9" s="64" t="str">
        <f t="shared" si="7"/>
        <v>Depth</v>
      </c>
      <c r="AD9" s="64" t="str">
        <f t="shared" si="8"/>
        <v>MEDIUMHighDepth</v>
      </c>
      <c r="AE9" s="64">
        <f t="array" ref="AE9">XLOOKUP(AD9,'Category Saturation'!A:A,'Category Saturation'!E:E)</f>
        <v>60</v>
      </c>
      <c r="AG9" s="30">
        <f t="array" ref="AG9">iferror(XLOOKUP(Q9,'New Launch Success Rate'!A:A,'New Launch Success Rate'!F:F),"NA")</f>
        <v>0.3335</v>
      </c>
      <c r="AH9" s="64">
        <f t="shared" si="9"/>
        <v>50</v>
      </c>
      <c r="AJ9" s="65">
        <f t="shared" si="10"/>
        <v>83</v>
      </c>
      <c r="AL9" s="66">
        <f t="array" ref="AL9">XLOOKUP(Q9,'Non Moving'!C:C,'Non Moving'!I:I)/100</f>
        <v>0</v>
      </c>
      <c r="AM9" s="67">
        <f t="shared" si="11"/>
        <v>100</v>
      </c>
      <c r="AN9" s="66">
        <f t="array" ref="AN9">XLOOKUP(Q9,'Non Moving'!C:C,'Non Moving'!F:F)/100</f>
        <v>0</v>
      </c>
      <c r="AO9" s="67">
        <f t="shared" si="12"/>
        <v>100</v>
      </c>
      <c r="AQ9" s="64">
        <f t="shared" si="13"/>
        <v>100</v>
      </c>
      <c r="AS9" s="64">
        <f t="shared" si="14"/>
        <v>100</v>
      </c>
      <c r="AT9" s="64">
        <f t="array" ref="AT9">iferror(XLOOKUP(I9,Monetization!A:A,Monetization!B:B),25)</f>
        <v>25</v>
      </c>
      <c r="AV9" s="64">
        <f t="shared" si="15"/>
        <v>77.5</v>
      </c>
      <c r="AX9" s="65">
        <f t="shared" si="16"/>
        <v>83</v>
      </c>
      <c r="AY9" s="64" t="str">
        <f t="shared" si="17"/>
        <v>75-100</v>
      </c>
      <c r="AZ9" s="64" t="str">
        <f t="shared" si="18"/>
        <v>75-100</v>
      </c>
      <c r="BA9" s="30">
        <f t="array" ref="BA9">iferror(XLOOKUP(B9,Availability!A:A,Availability!E:E),0%)</f>
        <v>0</v>
      </c>
      <c r="BB9" s="2">
        <v>1.0</v>
      </c>
      <c r="BC9" s="64">
        <f t="array" ref="BC9">XLOOKUP(B9,ROS!C:C,ROS!O:O)</f>
        <v>0</v>
      </c>
      <c r="BD9" s="64">
        <f t="array" ref="BD9">IFERROR(XLOOKUP(B9,ROS!Z:Z,ROS!AA:AA),0)</f>
        <v>0</v>
      </c>
      <c r="BE9" s="64">
        <f t="array" ref="BE9">XLOOKUP(Q9,'Refrence Data'!B:B,'Refrence Data'!T:T)</f>
        <v>11.43423</v>
      </c>
      <c r="BF9" s="64">
        <f t="shared" si="19"/>
        <v>0</v>
      </c>
      <c r="BG9" s="2" t="str">
        <f t="shared" si="20"/>
        <v/>
      </c>
      <c r="BH9" s="2" t="s">
        <v>2221</v>
      </c>
      <c r="BI9" s="64">
        <f t="shared" si="21"/>
        <v>44</v>
      </c>
      <c r="BJ9" s="64">
        <f t="shared" si="22"/>
        <v>11</v>
      </c>
      <c r="BK9" s="64">
        <f t="shared" si="23"/>
        <v>33</v>
      </c>
      <c r="BL9" s="64">
        <f t="shared" si="24"/>
        <v>33</v>
      </c>
      <c r="BM9" s="30">
        <f t="shared" si="25"/>
        <v>0.75</v>
      </c>
      <c r="BO9" s="64" t="str">
        <f t="shared" si="26"/>
        <v/>
      </c>
      <c r="BQ9" s="2" t="s">
        <v>2222</v>
      </c>
      <c r="BR9" s="2">
        <f t="shared" si="27"/>
        <v>25</v>
      </c>
      <c r="BS9" s="2">
        <f t="shared" si="28"/>
        <v>25</v>
      </c>
      <c r="BT9" s="2"/>
    </row>
    <row r="10">
      <c r="A10" s="52" t="s">
        <v>2214</v>
      </c>
      <c r="B10" s="52" t="s">
        <v>2223</v>
      </c>
      <c r="C10" s="53" t="s">
        <v>65</v>
      </c>
      <c r="D10" s="54" t="s">
        <v>71</v>
      </c>
      <c r="E10" s="55" t="s">
        <v>2216</v>
      </c>
      <c r="F10" s="56">
        <v>1.0</v>
      </c>
      <c r="G10" s="57">
        <v>9.327875</v>
      </c>
      <c r="H10" s="58" t="s">
        <v>2217</v>
      </c>
      <c r="I10" s="13"/>
      <c r="J10" s="59">
        <v>730.0</v>
      </c>
      <c r="Q10" s="60" t="str">
        <f t="shared" si="1"/>
        <v>Condoms_5-10</v>
      </c>
      <c r="R10" s="61" t="str">
        <f t="shared" si="2"/>
        <v>5-10</v>
      </c>
      <c r="S10" s="2" t="str">
        <f t="array" ref="S10">XLOOKUP(B10,Availability!K:K,Availability!Q:Q)</f>
        <v>Depth</v>
      </c>
      <c r="T10" s="62">
        <f t="shared" si="3"/>
        <v>2.5</v>
      </c>
      <c r="U10" s="63">
        <f t="array" ref="U10">iferror(XLOOKUP(Q10,'Refrence Data'!B:B,'Refrence Data'!W:W),"NA")</f>
        <v>11.62304</v>
      </c>
      <c r="V10" s="64">
        <f t="shared" si="4"/>
        <v>100</v>
      </c>
      <c r="X10" s="30">
        <f t="array" ref="X10">IFERROR(XLOOKUP(Q10,'Refrence Data'!B:B,'Refrence Data'!N:N),"NA")</f>
        <v>0.504094</v>
      </c>
      <c r="Y10" s="64" t="str">
        <f t="shared" si="5"/>
        <v>MEDIUM</v>
      </c>
      <c r="Z10" s="64">
        <f t="array" ref="Z10">XLOOKUP(Q10,'Refrence Data'!B:B,'Refrence Data'!AG:AG)</f>
        <v>7.685756</v>
      </c>
      <c r="AA10" s="64">
        <f t="array" ref="AA10">IFERROR(XLOOKUP(Q10,'Refrence Data'!B:B,'Refrence Data'!Y:Y),"NA")</f>
        <v>7.685756</v>
      </c>
      <c r="AB10" s="64" t="str">
        <f t="shared" si="6"/>
        <v>High</v>
      </c>
      <c r="AC10" s="64" t="str">
        <f t="shared" si="7"/>
        <v>Depth</v>
      </c>
      <c r="AD10" s="64" t="str">
        <f t="shared" si="8"/>
        <v>MEDIUMHighDepth</v>
      </c>
      <c r="AE10" s="64">
        <f t="array" ref="AE10">XLOOKUP(AD10,'Category Saturation'!A:A,'Category Saturation'!E:E)</f>
        <v>60</v>
      </c>
      <c r="AG10" s="30">
        <f t="array" ref="AG10">iferror(XLOOKUP(Q10,'New Launch Success Rate'!A:A,'New Launch Success Rate'!F:F),"NA")</f>
        <v>0.3335</v>
      </c>
      <c r="AH10" s="64">
        <f t="shared" si="9"/>
        <v>50</v>
      </c>
      <c r="AJ10" s="65">
        <f t="shared" si="10"/>
        <v>83</v>
      </c>
      <c r="AL10" s="66">
        <f t="array" ref="AL10">XLOOKUP(Q10,'Non Moving'!C:C,'Non Moving'!I:I)/100</f>
        <v>0</v>
      </c>
      <c r="AM10" s="67">
        <f t="shared" si="11"/>
        <v>100</v>
      </c>
      <c r="AN10" s="66">
        <f t="array" ref="AN10">XLOOKUP(Q10,'Non Moving'!C:C,'Non Moving'!F:F)/100</f>
        <v>0</v>
      </c>
      <c r="AO10" s="67">
        <f t="shared" si="12"/>
        <v>100</v>
      </c>
      <c r="AQ10" s="64">
        <f t="shared" si="13"/>
        <v>100</v>
      </c>
      <c r="AS10" s="64">
        <f t="shared" si="14"/>
        <v>100</v>
      </c>
      <c r="AT10" s="64">
        <f t="array" ref="AT10">iferror(XLOOKUP(I10,Monetization!A:A,Monetization!B:B),25)</f>
        <v>25</v>
      </c>
      <c r="AV10" s="64">
        <f t="shared" si="15"/>
        <v>77.5</v>
      </c>
      <c r="AX10" s="65">
        <f t="shared" si="16"/>
        <v>83</v>
      </c>
      <c r="AY10" s="64" t="str">
        <f t="shared" si="17"/>
        <v>75-100</v>
      </c>
      <c r="AZ10" s="64" t="str">
        <f t="shared" si="18"/>
        <v>75-100</v>
      </c>
      <c r="BA10" s="30">
        <f t="array" ref="BA10">iferror(XLOOKUP(B10,Availability!A:A,Availability!E:E),0%)</f>
        <v>0</v>
      </c>
      <c r="BB10" s="2">
        <v>1.0</v>
      </c>
      <c r="BC10" s="64">
        <f t="array" ref="BC10">XLOOKUP(B10,ROS!C:C,ROS!O:O)</f>
        <v>0</v>
      </c>
      <c r="BD10" s="64">
        <f t="array" ref="BD10">IFERROR(XLOOKUP(B10,ROS!Z:Z,ROS!AA:AA),0)</f>
        <v>0</v>
      </c>
      <c r="BE10" s="64">
        <f t="array" ref="BE10">XLOOKUP(Q10,'Refrence Data'!B:B,'Refrence Data'!T:T)</f>
        <v>11.43423</v>
      </c>
      <c r="BF10" s="64">
        <f t="shared" si="19"/>
        <v>0</v>
      </c>
      <c r="BG10" s="2" t="str">
        <f t="shared" si="20"/>
        <v/>
      </c>
      <c r="BH10" s="68" t="s">
        <v>2224</v>
      </c>
      <c r="BI10" s="64">
        <f t="shared" si="21"/>
        <v>29</v>
      </c>
      <c r="BJ10" s="64">
        <f t="shared" si="22"/>
        <v>15</v>
      </c>
      <c r="BK10" s="69">
        <f t="shared" si="23"/>
        <v>14</v>
      </c>
      <c r="BL10" s="69">
        <f t="shared" ref="BL10:BL11" si="29">BJ10</f>
        <v>15</v>
      </c>
      <c r="BM10" s="70">
        <f t="shared" si="25"/>
        <v>0.5172413793</v>
      </c>
      <c r="BO10" s="64" t="str">
        <f t="shared" si="26"/>
        <v/>
      </c>
      <c r="BQ10" s="2" t="s">
        <v>2225</v>
      </c>
      <c r="BR10" s="71">
        <f t="shared" si="27"/>
        <v>36</v>
      </c>
      <c r="BS10" s="2">
        <f t="shared" si="28"/>
        <v>36</v>
      </c>
      <c r="BT10" s="2"/>
    </row>
    <row r="11">
      <c r="A11" s="52" t="s">
        <v>2214</v>
      </c>
      <c r="B11" s="52" t="s">
        <v>2226</v>
      </c>
      <c r="C11" s="53" t="s">
        <v>65</v>
      </c>
      <c r="D11" s="54" t="s">
        <v>71</v>
      </c>
      <c r="E11" s="55" t="s">
        <v>2216</v>
      </c>
      <c r="F11" s="56">
        <v>1.0</v>
      </c>
      <c r="G11" s="57">
        <v>23.7497</v>
      </c>
      <c r="H11" s="58" t="s">
        <v>2217</v>
      </c>
      <c r="I11" s="13"/>
      <c r="J11" s="59">
        <v>730.0</v>
      </c>
      <c r="Q11" s="60" t="str">
        <f t="shared" si="1"/>
        <v>Condoms_20-25</v>
      </c>
      <c r="R11" s="61" t="str">
        <f t="shared" si="2"/>
        <v>20-25</v>
      </c>
      <c r="S11" s="2" t="str">
        <f t="array" ref="S11">XLOOKUP(B11,Availability!K:K,Availability!Q:Q)</f>
        <v>Depth</v>
      </c>
      <c r="T11" s="62">
        <f t="shared" si="3"/>
        <v>2.5</v>
      </c>
      <c r="U11" s="63">
        <f t="array" ref="U11">iferror(XLOOKUP(Q11,'Refrence Data'!B:B,'Refrence Data'!W:W),"NA")</f>
        <v>1.930624</v>
      </c>
      <c r="V11" s="64">
        <f t="shared" si="4"/>
        <v>75</v>
      </c>
      <c r="X11" s="30">
        <f t="array" ref="X11">IFERROR(XLOOKUP(Q11,'Refrence Data'!B:B,'Refrence Data'!N:N),"NA")</f>
        <v>1</v>
      </c>
      <c r="Y11" s="64" t="str">
        <f t="shared" si="5"/>
        <v>HIGH</v>
      </c>
      <c r="Z11" s="64">
        <f t="array" ref="Z11">XLOOKUP(Q11,'Refrence Data'!B:B,'Refrence Data'!AG:AG)</f>
        <v>1.930624</v>
      </c>
      <c r="AA11" s="64">
        <f t="array" ref="AA11">IFERROR(XLOOKUP(Q11,'Refrence Data'!B:B,'Refrence Data'!Y:Y),"NA")</f>
        <v>1.930624</v>
      </c>
      <c r="AB11" s="64" t="str">
        <f t="shared" si="6"/>
        <v>High</v>
      </c>
      <c r="AC11" s="64" t="str">
        <f t="shared" si="7"/>
        <v>Depth</v>
      </c>
      <c r="AD11" s="64" t="str">
        <f t="shared" si="8"/>
        <v>HIGHHighDepth</v>
      </c>
      <c r="AE11" s="64">
        <f t="array" ref="AE11">XLOOKUP(AD11,'Category Saturation'!A:A,'Category Saturation'!E:E)</f>
        <v>0</v>
      </c>
      <c r="AG11" s="30">
        <f t="array" ref="AG11">iferror(XLOOKUP(Q11,'New Launch Success Rate'!A:A,'New Launch Success Rate'!F:F),"NA")</f>
        <v>0.3335</v>
      </c>
      <c r="AH11" s="64">
        <f t="shared" si="9"/>
        <v>50</v>
      </c>
      <c r="AJ11" s="65">
        <f t="shared" si="10"/>
        <v>50</v>
      </c>
      <c r="AL11" s="66" t="str">
        <f t="array" ref="AL11">XLOOKUP(Q11,'Non Moving'!C:C,'Non Moving'!I:I)/100</f>
        <v>#N/A</v>
      </c>
      <c r="AM11" s="67" t="str">
        <f t="shared" si="11"/>
        <v>#N/A</v>
      </c>
      <c r="AN11" s="66" t="str">
        <f t="array" ref="AN11">XLOOKUP(Q11,'Non Moving'!C:C,'Non Moving'!F:F)/100</f>
        <v>#N/A</v>
      </c>
      <c r="AO11" s="67" t="str">
        <f t="shared" si="12"/>
        <v>#N/A</v>
      </c>
      <c r="AQ11" s="64" t="str">
        <f t="shared" si="13"/>
        <v>#N/A</v>
      </c>
      <c r="AS11" s="64">
        <f t="shared" si="14"/>
        <v>100</v>
      </c>
      <c r="AT11" s="64">
        <f t="array" ref="AT11">iferror(XLOOKUP(I11,Monetization!A:A,Monetization!B:B),25)</f>
        <v>25</v>
      </c>
      <c r="AV11" s="64">
        <f t="shared" si="15"/>
        <v>77.5</v>
      </c>
      <c r="AX11" s="65" t="str">
        <f t="shared" si="16"/>
        <v>#N/A</v>
      </c>
      <c r="AY11" s="64" t="str">
        <f t="shared" si="17"/>
        <v>#N/A</v>
      </c>
      <c r="AZ11" s="64" t="str">
        <f t="shared" si="18"/>
        <v>50-75</v>
      </c>
      <c r="BA11" s="30">
        <f t="array" ref="BA11">iferror(XLOOKUP(B11,Availability!A:A,Availability!E:E),0%)</f>
        <v>0</v>
      </c>
      <c r="BB11" s="2">
        <v>1.0</v>
      </c>
      <c r="BC11" s="64">
        <f t="array" ref="BC11">XLOOKUP(B11,ROS!C:C,ROS!O:O)</f>
        <v>0</v>
      </c>
      <c r="BD11" s="64">
        <f t="array" ref="BD11">IFERROR(XLOOKUP(B11,ROS!Z:Z,ROS!AA:AA),0)</f>
        <v>0</v>
      </c>
      <c r="BE11" s="64">
        <f t="array" ref="BE11">XLOOKUP(Q11,'Refrence Data'!B:B,'Refrence Data'!T:T)</f>
        <v>1.930624</v>
      </c>
      <c r="BF11" s="64">
        <f t="shared" si="19"/>
        <v>0</v>
      </c>
      <c r="BG11" s="2" t="str">
        <f t="shared" si="20"/>
        <v/>
      </c>
      <c r="BH11" s="2" t="s">
        <v>2227</v>
      </c>
      <c r="BI11" s="64">
        <f t="shared" si="21"/>
        <v>102</v>
      </c>
      <c r="BJ11" s="64">
        <f t="shared" si="22"/>
        <v>63</v>
      </c>
      <c r="BK11" s="64">
        <f t="shared" si="23"/>
        <v>39</v>
      </c>
      <c r="BL11" s="64">
        <f t="shared" si="29"/>
        <v>63</v>
      </c>
      <c r="BM11" s="30">
        <f t="shared" si="25"/>
        <v>0.6176470588</v>
      </c>
      <c r="BO11" s="64" t="str">
        <f t="shared" si="26"/>
        <v/>
      </c>
      <c r="BQ11" s="2" t="s">
        <v>2228</v>
      </c>
      <c r="BR11" s="71">
        <f t="shared" si="27"/>
        <v>6</v>
      </c>
      <c r="BS11" s="2">
        <f t="shared" si="28"/>
        <v>6</v>
      </c>
      <c r="BT11" s="2"/>
    </row>
    <row r="12">
      <c r="A12" s="52" t="s">
        <v>2214</v>
      </c>
      <c r="B12" s="52" t="s">
        <v>2229</v>
      </c>
      <c r="C12" s="53" t="s">
        <v>65</v>
      </c>
      <c r="D12" s="54" t="s">
        <v>71</v>
      </c>
      <c r="E12" s="55" t="s">
        <v>2216</v>
      </c>
      <c r="F12" s="56">
        <v>1.0</v>
      </c>
      <c r="G12" s="57">
        <v>9.926166</v>
      </c>
      <c r="H12" s="58" t="s">
        <v>2217</v>
      </c>
      <c r="I12" s="13"/>
      <c r="J12" s="59">
        <v>730.0</v>
      </c>
      <c r="Q12" s="60" t="str">
        <f t="shared" si="1"/>
        <v>Condoms_5-10</v>
      </c>
      <c r="R12" s="61" t="str">
        <f t="shared" si="2"/>
        <v>5-10</v>
      </c>
      <c r="S12" s="2" t="str">
        <f t="array" ref="S12">XLOOKUP(B12,Availability!K:K,Availability!Q:Q)</f>
        <v>Depth</v>
      </c>
      <c r="T12" s="62">
        <f t="shared" si="3"/>
        <v>2.5</v>
      </c>
      <c r="U12" s="63">
        <f t="array" ref="U12">iferror(XLOOKUP(Q12,'Refrence Data'!B:B,'Refrence Data'!W:W),"NA")</f>
        <v>11.62304</v>
      </c>
      <c r="V12" s="64">
        <f t="shared" si="4"/>
        <v>100</v>
      </c>
      <c r="X12" s="30">
        <f t="array" ref="X12">IFERROR(XLOOKUP(Q12,'Refrence Data'!B:B,'Refrence Data'!N:N),"NA")</f>
        <v>0.504094</v>
      </c>
      <c r="Y12" s="64" t="str">
        <f t="shared" si="5"/>
        <v>MEDIUM</v>
      </c>
      <c r="Z12" s="64">
        <f t="array" ref="Z12">XLOOKUP(Q12,'Refrence Data'!B:B,'Refrence Data'!AG:AG)</f>
        <v>7.685756</v>
      </c>
      <c r="AA12" s="64">
        <f t="array" ref="AA12">IFERROR(XLOOKUP(Q12,'Refrence Data'!B:B,'Refrence Data'!Y:Y),"NA")</f>
        <v>7.685756</v>
      </c>
      <c r="AB12" s="64" t="str">
        <f t="shared" si="6"/>
        <v>High</v>
      </c>
      <c r="AC12" s="64" t="str">
        <f t="shared" si="7"/>
        <v>Depth</v>
      </c>
      <c r="AD12" s="64" t="str">
        <f t="shared" si="8"/>
        <v>MEDIUMHighDepth</v>
      </c>
      <c r="AE12" s="64">
        <f t="array" ref="AE12">XLOOKUP(AD12,'Category Saturation'!A:A,'Category Saturation'!E:E)</f>
        <v>60</v>
      </c>
      <c r="AG12" s="30">
        <f t="array" ref="AG12">iferror(XLOOKUP(Q12,'New Launch Success Rate'!A:A,'New Launch Success Rate'!F:F),"NA")</f>
        <v>0.3335</v>
      </c>
      <c r="AH12" s="64">
        <f t="shared" si="9"/>
        <v>50</v>
      </c>
      <c r="AJ12" s="65">
        <f t="shared" si="10"/>
        <v>83</v>
      </c>
      <c r="AL12" s="66">
        <f t="array" ref="AL12">XLOOKUP(Q12,'Non Moving'!C:C,'Non Moving'!I:I)/100</f>
        <v>0</v>
      </c>
      <c r="AM12" s="67">
        <f t="shared" si="11"/>
        <v>100</v>
      </c>
      <c r="AN12" s="66">
        <f t="array" ref="AN12">XLOOKUP(Q12,'Non Moving'!C:C,'Non Moving'!F:F)/100</f>
        <v>0</v>
      </c>
      <c r="AO12" s="67">
        <f t="shared" si="12"/>
        <v>100</v>
      </c>
      <c r="AQ12" s="64">
        <f t="shared" si="13"/>
        <v>100</v>
      </c>
      <c r="AS12" s="64">
        <f t="shared" si="14"/>
        <v>100</v>
      </c>
      <c r="AT12" s="64">
        <f t="array" ref="AT12">iferror(XLOOKUP(I12,Monetization!A:A,Monetization!B:B),25)</f>
        <v>25</v>
      </c>
      <c r="AV12" s="64">
        <f t="shared" si="15"/>
        <v>77.5</v>
      </c>
      <c r="AX12" s="65">
        <f t="shared" si="16"/>
        <v>83</v>
      </c>
      <c r="AY12" s="64" t="str">
        <f t="shared" si="17"/>
        <v>75-100</v>
      </c>
      <c r="AZ12" s="64" t="str">
        <f t="shared" si="18"/>
        <v>75-100</v>
      </c>
      <c r="BA12" s="30">
        <f t="array" ref="BA12">iferror(XLOOKUP(B12,Availability!A:A,Availability!E:E),0%)</f>
        <v>0.02</v>
      </c>
      <c r="BB12" s="2">
        <v>1.0</v>
      </c>
      <c r="BC12" s="64">
        <f t="array" ref="BC12">XLOOKUP(B12,ROS!C:C,ROS!O:O)</f>
        <v>0</v>
      </c>
      <c r="BD12" s="64">
        <f t="array" ref="BD12">IFERROR(XLOOKUP(B12,ROS!Z:Z,ROS!AA:AA),0)</f>
        <v>0</v>
      </c>
      <c r="BE12" s="64">
        <f t="array" ref="BE12">XLOOKUP(Q12,'Refrence Data'!B:B,'Refrence Data'!T:T)</f>
        <v>11.43423</v>
      </c>
      <c r="BF12" s="64">
        <f t="shared" si="19"/>
        <v>0</v>
      </c>
      <c r="BG12" s="2" t="str">
        <f t="shared" si="20"/>
        <v/>
      </c>
      <c r="BH12" s="2" t="s">
        <v>2230</v>
      </c>
      <c r="BI12" s="64">
        <f t="shared" ref="BI12:BL12" si="30">SUM(BI8:BI11)</f>
        <v>181</v>
      </c>
      <c r="BJ12" s="64">
        <f t="shared" si="30"/>
        <v>91</v>
      </c>
      <c r="BK12" s="64">
        <f t="shared" si="30"/>
        <v>90</v>
      </c>
      <c r="BL12" s="64">
        <f t="shared" si="30"/>
        <v>115</v>
      </c>
      <c r="BM12" s="30">
        <f t="shared" si="25"/>
        <v>0.635359116</v>
      </c>
      <c r="BO12" s="64" t="str">
        <f t="shared" si="26"/>
        <v/>
      </c>
      <c r="BQ12" s="2" t="s">
        <v>2231</v>
      </c>
      <c r="BR12" s="64">
        <f>SUM(BR8:BR11)</f>
        <v>136</v>
      </c>
      <c r="BS12" s="2">
        <f t="shared" si="28"/>
        <v>0</v>
      </c>
    </row>
    <row r="13">
      <c r="A13" s="52" t="s">
        <v>2214</v>
      </c>
      <c r="B13" s="52" t="s">
        <v>2232</v>
      </c>
      <c r="C13" s="53" t="s">
        <v>65</v>
      </c>
      <c r="D13" s="54" t="s">
        <v>71</v>
      </c>
      <c r="E13" s="55" t="s">
        <v>2216</v>
      </c>
      <c r="F13" s="56">
        <v>1.0</v>
      </c>
      <c r="G13" s="57">
        <v>17.53519</v>
      </c>
      <c r="H13" s="58" t="s">
        <v>2217</v>
      </c>
      <c r="I13" s="13"/>
      <c r="J13" s="59">
        <v>730.0</v>
      </c>
      <c r="Q13" s="60" t="str">
        <f t="shared" si="1"/>
        <v>Condoms_15-20</v>
      </c>
      <c r="R13" s="61" t="str">
        <f t="shared" si="2"/>
        <v>15-20</v>
      </c>
      <c r="S13" s="2" t="str">
        <f t="array" ref="S13">XLOOKUP(B13,Availability!K:K,Availability!Q:Q)</f>
        <v>Depth</v>
      </c>
      <c r="T13" s="62">
        <f t="shared" si="3"/>
        <v>2.5</v>
      </c>
      <c r="U13" s="63">
        <f t="array" ref="U13">iferror(XLOOKUP(Q13,'Refrence Data'!B:B,'Refrence Data'!W:W),"NA")</f>
        <v>3.638295</v>
      </c>
      <c r="V13" s="64">
        <f t="shared" si="4"/>
        <v>100</v>
      </c>
      <c r="X13" s="30">
        <f t="array" ref="X13">IFERROR(XLOOKUP(Q13,'Refrence Data'!B:B,'Refrence Data'!N:N),"NA")</f>
        <v>0.604607</v>
      </c>
      <c r="Y13" s="64" t="str">
        <f t="shared" si="5"/>
        <v>MEDIUM</v>
      </c>
      <c r="Z13" s="64">
        <f t="array" ref="Z13">XLOOKUP(Q13,'Refrence Data'!B:B,'Refrence Data'!AG:AG)</f>
        <v>4.798049</v>
      </c>
      <c r="AA13" s="64">
        <f t="array" ref="AA13">IFERROR(XLOOKUP(Q13,'Refrence Data'!B:B,'Refrence Data'!Y:Y),"NA")</f>
        <v>4.798049</v>
      </c>
      <c r="AB13" s="64" t="str">
        <f t="shared" si="6"/>
        <v>High</v>
      </c>
      <c r="AC13" s="64" t="str">
        <f t="shared" si="7"/>
        <v>Depth</v>
      </c>
      <c r="AD13" s="64" t="str">
        <f t="shared" si="8"/>
        <v>MEDIUMHighDepth</v>
      </c>
      <c r="AE13" s="64">
        <f t="array" ref="AE13">XLOOKUP(AD13,'Category Saturation'!A:A,'Category Saturation'!E:E)</f>
        <v>60</v>
      </c>
      <c r="AG13" s="30">
        <f t="array" ref="AG13">iferror(XLOOKUP(Q13,'New Launch Success Rate'!A:A,'New Launch Success Rate'!F:F),"NA")</f>
        <v>0.3335</v>
      </c>
      <c r="AH13" s="64">
        <f t="shared" si="9"/>
        <v>50</v>
      </c>
      <c r="AJ13" s="65">
        <f t="shared" si="10"/>
        <v>83</v>
      </c>
      <c r="AL13" s="66">
        <f t="array" ref="AL13">XLOOKUP(Q13,'Non Moving'!C:C,'Non Moving'!I:I)/100</f>
        <v>0.1</v>
      </c>
      <c r="AM13" s="67">
        <f t="shared" si="11"/>
        <v>50</v>
      </c>
      <c r="AN13" s="66">
        <f t="array" ref="AN13">XLOOKUP(Q13,'Non Moving'!C:C,'Non Moving'!F:F)/100</f>
        <v>0.103</v>
      </c>
      <c r="AO13" s="67">
        <f t="shared" si="12"/>
        <v>50</v>
      </c>
      <c r="AQ13" s="64">
        <f t="shared" si="13"/>
        <v>50</v>
      </c>
      <c r="AS13" s="64">
        <f t="shared" si="14"/>
        <v>100</v>
      </c>
      <c r="AT13" s="64">
        <f t="array" ref="AT13">iferror(XLOOKUP(I13,Monetization!A:A,Monetization!B:B),25)</f>
        <v>25</v>
      </c>
      <c r="AV13" s="64">
        <f t="shared" si="15"/>
        <v>77.5</v>
      </c>
      <c r="AX13" s="65">
        <f t="shared" si="16"/>
        <v>83</v>
      </c>
      <c r="AY13" s="64" t="str">
        <f t="shared" si="17"/>
        <v>75-100</v>
      </c>
      <c r="AZ13" s="64" t="str">
        <f t="shared" si="18"/>
        <v>75-100</v>
      </c>
      <c r="BA13" s="30">
        <f t="array" ref="BA13">iferror(XLOOKUP(B13,Availability!A:A,Availability!E:E),0%)</f>
        <v>0</v>
      </c>
      <c r="BB13" s="2">
        <v>1.0</v>
      </c>
      <c r="BC13" s="64">
        <f t="array" ref="BC13">XLOOKUP(B13,ROS!C:C,ROS!O:O)</f>
        <v>0.2</v>
      </c>
      <c r="BD13" s="64">
        <f t="array" ref="BD13">IFERROR(XLOOKUP(B13,ROS!Z:Z,ROS!AA:AA),0)</f>
        <v>0.071428571</v>
      </c>
      <c r="BE13" s="64">
        <f t="array" ref="BE13">XLOOKUP(Q13,'Refrence Data'!B:B,'Refrence Data'!T:T)</f>
        <v>2.053049</v>
      </c>
      <c r="BF13" s="64">
        <f t="shared" si="19"/>
        <v>0</v>
      </c>
      <c r="BG13" s="2" t="str">
        <f t="shared" si="20"/>
        <v/>
      </c>
      <c r="BO13" s="64" t="str">
        <f t="shared" si="26"/>
        <v/>
      </c>
    </row>
    <row r="14">
      <c r="A14" s="52" t="s">
        <v>2214</v>
      </c>
      <c r="B14" s="52" t="s">
        <v>2233</v>
      </c>
      <c r="C14" s="53" t="s">
        <v>65</v>
      </c>
      <c r="D14" s="54" t="s">
        <v>71</v>
      </c>
      <c r="E14" s="55" t="s">
        <v>2216</v>
      </c>
      <c r="F14" s="56">
        <v>1.0</v>
      </c>
      <c r="G14" s="57">
        <v>6.944134</v>
      </c>
      <c r="H14" s="58" t="s">
        <v>2217</v>
      </c>
      <c r="I14" s="13"/>
      <c r="J14" s="59">
        <v>730.0</v>
      </c>
      <c r="Q14" s="60" t="str">
        <f t="shared" si="1"/>
        <v>Condoms_5-10</v>
      </c>
      <c r="R14" s="61" t="str">
        <f t="shared" si="2"/>
        <v>5-10</v>
      </c>
      <c r="S14" s="2" t="str">
        <f t="array" ref="S14">XLOOKUP(B14,Availability!K:K,Availability!Q:Q)</f>
        <v>Depth</v>
      </c>
      <c r="T14" s="62">
        <f t="shared" si="3"/>
        <v>2.5</v>
      </c>
      <c r="U14" s="63">
        <f t="array" ref="U14">iferror(XLOOKUP(Q14,'Refrence Data'!B:B,'Refrence Data'!W:W),"NA")</f>
        <v>11.62304</v>
      </c>
      <c r="V14" s="64">
        <f t="shared" si="4"/>
        <v>100</v>
      </c>
      <c r="X14" s="30">
        <f t="array" ref="X14">IFERROR(XLOOKUP(Q14,'Refrence Data'!B:B,'Refrence Data'!N:N),"NA")</f>
        <v>0.504094</v>
      </c>
      <c r="Y14" s="64" t="str">
        <f t="shared" si="5"/>
        <v>MEDIUM</v>
      </c>
      <c r="Z14" s="64">
        <f t="array" ref="Z14">XLOOKUP(Q14,'Refrence Data'!B:B,'Refrence Data'!AG:AG)</f>
        <v>7.685756</v>
      </c>
      <c r="AA14" s="64">
        <f t="array" ref="AA14">IFERROR(XLOOKUP(Q14,'Refrence Data'!B:B,'Refrence Data'!Y:Y),"NA")</f>
        <v>7.685756</v>
      </c>
      <c r="AB14" s="64" t="str">
        <f t="shared" si="6"/>
        <v>High</v>
      </c>
      <c r="AC14" s="64" t="str">
        <f t="shared" si="7"/>
        <v>Depth</v>
      </c>
      <c r="AD14" s="64" t="str">
        <f t="shared" si="8"/>
        <v>MEDIUMHighDepth</v>
      </c>
      <c r="AE14" s="64">
        <f t="array" ref="AE14">XLOOKUP(AD14,'Category Saturation'!A:A,'Category Saturation'!E:E)</f>
        <v>60</v>
      </c>
      <c r="AG14" s="30">
        <f t="array" ref="AG14">iferror(XLOOKUP(Q14,'New Launch Success Rate'!A:A,'New Launch Success Rate'!F:F),"NA")</f>
        <v>0.3335</v>
      </c>
      <c r="AH14" s="64">
        <f t="shared" si="9"/>
        <v>50</v>
      </c>
      <c r="AJ14" s="65">
        <f t="shared" si="10"/>
        <v>83</v>
      </c>
      <c r="AL14" s="66">
        <f t="array" ref="AL14">XLOOKUP(Q14,'Non Moving'!C:C,'Non Moving'!I:I)/100</f>
        <v>0</v>
      </c>
      <c r="AM14" s="67">
        <f t="shared" si="11"/>
        <v>100</v>
      </c>
      <c r="AN14" s="66">
        <f t="array" ref="AN14">XLOOKUP(Q14,'Non Moving'!C:C,'Non Moving'!F:F)/100</f>
        <v>0</v>
      </c>
      <c r="AO14" s="67">
        <f t="shared" si="12"/>
        <v>100</v>
      </c>
      <c r="AQ14" s="64">
        <f t="shared" si="13"/>
        <v>100</v>
      </c>
      <c r="AS14" s="64">
        <f t="shared" si="14"/>
        <v>100</v>
      </c>
      <c r="AT14" s="64">
        <f t="array" ref="AT14">iferror(XLOOKUP(I14,Monetization!A:A,Monetization!B:B),25)</f>
        <v>25</v>
      </c>
      <c r="AV14" s="64">
        <f t="shared" si="15"/>
        <v>77.5</v>
      </c>
      <c r="AX14" s="65">
        <f t="shared" si="16"/>
        <v>83</v>
      </c>
      <c r="AY14" s="64" t="str">
        <f t="shared" si="17"/>
        <v>75-100</v>
      </c>
      <c r="AZ14" s="64" t="str">
        <f t="shared" si="18"/>
        <v>75-100</v>
      </c>
      <c r="BA14" s="30">
        <f t="array" ref="BA14">iferror(XLOOKUP(B14,Availability!A:A,Availability!E:E),0%)</f>
        <v>0.99</v>
      </c>
      <c r="BB14" s="2">
        <v>1.0</v>
      </c>
      <c r="BC14" s="64">
        <f t="array" ref="BC14">XLOOKUP(B14,ROS!C:C,ROS!O:O)</f>
        <v>0</v>
      </c>
      <c r="BD14" s="64">
        <f t="array" ref="BD14">IFERROR(XLOOKUP(B14,ROS!Z:Z,ROS!AA:AA),0)</f>
        <v>2.43956044</v>
      </c>
      <c r="BE14" s="64">
        <f t="array" ref="BE14">XLOOKUP(Q14,'Refrence Data'!B:B,'Refrence Data'!T:T)</f>
        <v>11.43423</v>
      </c>
      <c r="BF14" s="64">
        <f t="shared" si="19"/>
        <v>0</v>
      </c>
      <c r="BG14" s="2" t="str">
        <f t="shared" si="20"/>
        <v>FP</v>
      </c>
      <c r="BO14" s="64" t="str">
        <f t="shared" si="26"/>
        <v>FP</v>
      </c>
    </row>
    <row r="15">
      <c r="A15" s="52" t="s">
        <v>2214</v>
      </c>
      <c r="B15" s="52" t="s">
        <v>2234</v>
      </c>
      <c r="C15" s="53" t="s">
        <v>65</v>
      </c>
      <c r="D15" s="54" t="s">
        <v>71</v>
      </c>
      <c r="E15" s="55" t="s">
        <v>2216</v>
      </c>
      <c r="F15" s="56">
        <v>1.0</v>
      </c>
      <c r="G15" s="57">
        <v>15.73714</v>
      </c>
      <c r="H15" s="58" t="s">
        <v>2217</v>
      </c>
      <c r="I15" s="13"/>
      <c r="J15" s="59">
        <v>730.0</v>
      </c>
      <c r="Q15" s="60" t="str">
        <f t="shared" si="1"/>
        <v>Condoms_15-20</v>
      </c>
      <c r="R15" s="61" t="str">
        <f t="shared" si="2"/>
        <v>15-20</v>
      </c>
      <c r="S15" s="2" t="str">
        <f t="array" ref="S15">XLOOKUP(B15,Availability!K:K,Availability!Q:Q)</f>
        <v>Depth</v>
      </c>
      <c r="T15" s="62">
        <f t="shared" si="3"/>
        <v>2.5</v>
      </c>
      <c r="U15" s="63">
        <f t="array" ref="U15">iferror(XLOOKUP(Q15,'Refrence Data'!B:B,'Refrence Data'!W:W),"NA")</f>
        <v>3.638295</v>
      </c>
      <c r="V15" s="64">
        <f t="shared" si="4"/>
        <v>100</v>
      </c>
      <c r="X15" s="30">
        <f t="array" ref="X15">IFERROR(XLOOKUP(Q15,'Refrence Data'!B:B,'Refrence Data'!N:N),"NA")</f>
        <v>0.604607</v>
      </c>
      <c r="Y15" s="64" t="str">
        <f t="shared" si="5"/>
        <v>MEDIUM</v>
      </c>
      <c r="Z15" s="64">
        <f t="array" ref="Z15">XLOOKUP(Q15,'Refrence Data'!B:B,'Refrence Data'!AG:AG)</f>
        <v>4.798049</v>
      </c>
      <c r="AA15" s="64">
        <f t="array" ref="AA15">IFERROR(XLOOKUP(Q15,'Refrence Data'!B:B,'Refrence Data'!Y:Y),"NA")</f>
        <v>4.798049</v>
      </c>
      <c r="AB15" s="64" t="str">
        <f t="shared" si="6"/>
        <v>High</v>
      </c>
      <c r="AC15" s="64" t="str">
        <f t="shared" si="7"/>
        <v>Depth</v>
      </c>
      <c r="AD15" s="64" t="str">
        <f t="shared" si="8"/>
        <v>MEDIUMHighDepth</v>
      </c>
      <c r="AE15" s="64">
        <f t="array" ref="AE15">XLOOKUP(AD15,'Category Saturation'!A:A,'Category Saturation'!E:E)</f>
        <v>60</v>
      </c>
      <c r="AG15" s="30">
        <f t="array" ref="AG15">iferror(XLOOKUP(Q15,'New Launch Success Rate'!A:A,'New Launch Success Rate'!F:F),"NA")</f>
        <v>0.3335</v>
      </c>
      <c r="AH15" s="64">
        <f t="shared" si="9"/>
        <v>50</v>
      </c>
      <c r="AJ15" s="65">
        <f t="shared" si="10"/>
        <v>83</v>
      </c>
      <c r="AL15" s="66">
        <f t="array" ref="AL15">XLOOKUP(Q15,'Non Moving'!C:C,'Non Moving'!I:I)/100</f>
        <v>0.1</v>
      </c>
      <c r="AM15" s="67">
        <f t="shared" si="11"/>
        <v>50</v>
      </c>
      <c r="AN15" s="66">
        <f t="array" ref="AN15">XLOOKUP(Q15,'Non Moving'!C:C,'Non Moving'!F:F)/100</f>
        <v>0.103</v>
      </c>
      <c r="AO15" s="67">
        <f t="shared" si="12"/>
        <v>50</v>
      </c>
      <c r="AQ15" s="64">
        <f t="shared" si="13"/>
        <v>50</v>
      </c>
      <c r="AS15" s="64">
        <f t="shared" si="14"/>
        <v>100</v>
      </c>
      <c r="AT15" s="64">
        <f t="array" ref="AT15">iferror(XLOOKUP(I15,Monetization!A:A,Monetization!B:B),25)</f>
        <v>25</v>
      </c>
      <c r="AV15" s="64">
        <f t="shared" si="15"/>
        <v>77.5</v>
      </c>
      <c r="AX15" s="65">
        <f t="shared" si="16"/>
        <v>83</v>
      </c>
      <c r="AY15" s="64" t="str">
        <f t="shared" si="17"/>
        <v>75-100</v>
      </c>
      <c r="AZ15" s="64" t="str">
        <f t="shared" si="18"/>
        <v>75-100</v>
      </c>
      <c r="BA15" s="30">
        <f t="array" ref="BA15">iferror(XLOOKUP(B15,Availability!A:A,Availability!E:E),0%)</f>
        <v>0.99</v>
      </c>
      <c r="BB15" s="2">
        <v>1.0</v>
      </c>
      <c r="BC15" s="64">
        <f t="array" ref="BC15">XLOOKUP(B15,ROS!C:C,ROS!O:O)</f>
        <v>1.461905</v>
      </c>
      <c r="BD15" s="64">
        <f t="array" ref="BD15">IFERROR(XLOOKUP(B15,ROS!Z:Z,ROS!AA:AA),0)</f>
        <v>0.802197802</v>
      </c>
      <c r="BE15" s="64">
        <f t="array" ref="BE15">XLOOKUP(Q15,'Refrence Data'!B:B,'Refrence Data'!T:T)</f>
        <v>2.053049</v>
      </c>
      <c r="BF15" s="64">
        <f t="shared" si="19"/>
        <v>0</v>
      </c>
      <c r="BG15" s="2" t="str">
        <f t="shared" si="20"/>
        <v>FP</v>
      </c>
      <c r="BO15" s="64" t="str">
        <f t="shared" si="26"/>
        <v>FP</v>
      </c>
      <c r="BQ15" s="1" t="s">
        <v>2235</v>
      </c>
      <c r="BR15" s="72">
        <f t="shared" ref="BR15:BS15" si="31">SUM(BR8:BR9)/SUM(BR8:BR11)</f>
        <v>0.6911764706</v>
      </c>
      <c r="BS15" s="73">
        <f t="shared" si="31"/>
        <v>0.6911764706</v>
      </c>
    </row>
    <row r="16">
      <c r="A16" s="52" t="s">
        <v>2214</v>
      </c>
      <c r="B16" s="52" t="s">
        <v>2236</v>
      </c>
      <c r="C16" s="53" t="s">
        <v>65</v>
      </c>
      <c r="D16" s="54" t="s">
        <v>71</v>
      </c>
      <c r="E16" s="55" t="s">
        <v>2216</v>
      </c>
      <c r="F16" s="56">
        <v>1.0</v>
      </c>
      <c r="G16" s="57">
        <v>9.647707</v>
      </c>
      <c r="H16" s="58" t="s">
        <v>2217</v>
      </c>
      <c r="I16" s="13"/>
      <c r="J16" s="59">
        <v>730.0</v>
      </c>
      <c r="Q16" s="60" t="str">
        <f t="shared" si="1"/>
        <v>Condoms_5-10</v>
      </c>
      <c r="R16" s="61" t="str">
        <f t="shared" si="2"/>
        <v>5-10</v>
      </c>
      <c r="S16" s="2" t="str">
        <f t="array" ref="S16">XLOOKUP(B16,Availability!K:K,Availability!Q:Q)</f>
        <v>Depth</v>
      </c>
      <c r="T16" s="62">
        <f t="shared" si="3"/>
        <v>2.5</v>
      </c>
      <c r="U16" s="63">
        <f t="array" ref="U16">iferror(XLOOKUP(Q16,'Refrence Data'!B:B,'Refrence Data'!W:W),"NA")</f>
        <v>11.62304</v>
      </c>
      <c r="V16" s="64">
        <f t="shared" si="4"/>
        <v>100</v>
      </c>
      <c r="X16" s="30">
        <f t="array" ref="X16">IFERROR(XLOOKUP(Q16,'Refrence Data'!B:B,'Refrence Data'!N:N),"NA")</f>
        <v>0.504094</v>
      </c>
      <c r="Y16" s="64" t="str">
        <f t="shared" si="5"/>
        <v>MEDIUM</v>
      </c>
      <c r="Z16" s="64">
        <f t="array" ref="Z16">XLOOKUP(Q16,'Refrence Data'!B:B,'Refrence Data'!AG:AG)</f>
        <v>7.685756</v>
      </c>
      <c r="AA16" s="64">
        <f t="array" ref="AA16">IFERROR(XLOOKUP(Q16,'Refrence Data'!B:B,'Refrence Data'!Y:Y),"NA")</f>
        <v>7.685756</v>
      </c>
      <c r="AB16" s="64" t="str">
        <f t="shared" si="6"/>
        <v>High</v>
      </c>
      <c r="AC16" s="64" t="str">
        <f t="shared" si="7"/>
        <v>Depth</v>
      </c>
      <c r="AD16" s="64" t="str">
        <f t="shared" si="8"/>
        <v>MEDIUMHighDepth</v>
      </c>
      <c r="AE16" s="64">
        <f t="array" ref="AE16">XLOOKUP(AD16,'Category Saturation'!A:A,'Category Saturation'!E:E)</f>
        <v>60</v>
      </c>
      <c r="AG16" s="30">
        <f t="array" ref="AG16">iferror(XLOOKUP(Q16,'New Launch Success Rate'!A:A,'New Launch Success Rate'!F:F),"NA")</f>
        <v>0.3335</v>
      </c>
      <c r="AH16" s="64">
        <f t="shared" si="9"/>
        <v>50</v>
      </c>
      <c r="AJ16" s="65">
        <f t="shared" si="10"/>
        <v>83</v>
      </c>
      <c r="AL16" s="66">
        <f t="array" ref="AL16">XLOOKUP(Q16,'Non Moving'!C:C,'Non Moving'!I:I)/100</f>
        <v>0</v>
      </c>
      <c r="AM16" s="67">
        <f t="shared" si="11"/>
        <v>100</v>
      </c>
      <c r="AN16" s="66">
        <f t="array" ref="AN16">XLOOKUP(Q16,'Non Moving'!C:C,'Non Moving'!F:F)/100</f>
        <v>0</v>
      </c>
      <c r="AO16" s="67">
        <f t="shared" si="12"/>
        <v>100</v>
      </c>
      <c r="AQ16" s="64">
        <f t="shared" si="13"/>
        <v>100</v>
      </c>
      <c r="AS16" s="64">
        <f t="shared" si="14"/>
        <v>100</v>
      </c>
      <c r="AT16" s="64">
        <f t="array" ref="AT16">iferror(XLOOKUP(I16,Monetization!A:A,Monetization!B:B),25)</f>
        <v>25</v>
      </c>
      <c r="AV16" s="64">
        <f t="shared" si="15"/>
        <v>77.5</v>
      </c>
      <c r="AX16" s="65">
        <f t="shared" si="16"/>
        <v>83</v>
      </c>
      <c r="AY16" s="64" t="str">
        <f t="shared" si="17"/>
        <v>75-100</v>
      </c>
      <c r="AZ16" s="64" t="str">
        <f t="shared" si="18"/>
        <v>75-100</v>
      </c>
      <c r="BA16" s="30">
        <f t="array" ref="BA16">iferror(XLOOKUP(B16,Availability!A:A,Availability!E:E),0%)</f>
        <v>1</v>
      </c>
      <c r="BB16" s="2">
        <v>1.0</v>
      </c>
      <c r="BC16" s="64">
        <f t="array" ref="BC16">XLOOKUP(B16,ROS!C:C,ROS!O:O)</f>
        <v>1.214286</v>
      </c>
      <c r="BD16" s="64">
        <f t="array" ref="BD16">IFERROR(XLOOKUP(B16,ROS!Z:Z,ROS!AA:AA),0)</f>
        <v>1.5</v>
      </c>
      <c r="BE16" s="64">
        <f t="array" ref="BE16">XLOOKUP(Q16,'Refrence Data'!B:B,'Refrence Data'!T:T)</f>
        <v>11.43423</v>
      </c>
      <c r="BF16" s="64">
        <f t="shared" si="19"/>
        <v>0</v>
      </c>
      <c r="BG16" s="2" t="str">
        <f t="shared" si="20"/>
        <v>FP</v>
      </c>
      <c r="BO16" s="64" t="str">
        <f t="shared" si="26"/>
        <v>FP</v>
      </c>
      <c r="BR16" s="30"/>
      <c r="BS16" s="2" t="s">
        <v>2237</v>
      </c>
    </row>
    <row r="17">
      <c r="A17" s="52" t="s">
        <v>2214</v>
      </c>
      <c r="B17" s="52" t="s">
        <v>2238</v>
      </c>
      <c r="C17" s="53" t="s">
        <v>84</v>
      </c>
      <c r="D17" s="54" t="s">
        <v>118</v>
      </c>
      <c r="E17" s="55" t="s">
        <v>2239</v>
      </c>
      <c r="F17" s="56">
        <v>18.0</v>
      </c>
      <c r="G17" s="57">
        <v>78.68704</v>
      </c>
      <c r="H17" s="58" t="s">
        <v>2240</v>
      </c>
      <c r="I17" s="13"/>
      <c r="J17" s="59">
        <v>720.0</v>
      </c>
      <c r="Q17" s="60" t="str">
        <f t="shared" si="1"/>
        <v>Milk Formula_25+</v>
      </c>
      <c r="R17" s="61" t="str">
        <f t="shared" si="2"/>
        <v>25+</v>
      </c>
      <c r="S17" s="2" t="str">
        <f t="array" ref="S17">XLOOKUP(B17,Availability!K:K,Availability!Q:Q)</f>
        <v>Depth</v>
      </c>
      <c r="T17" s="62">
        <f t="shared" si="3"/>
        <v>2.5</v>
      </c>
      <c r="U17" s="63">
        <f t="array" ref="U17">iferror(XLOOKUP(Q17,'Refrence Data'!B:B,'Refrence Data'!W:W),"NA")</f>
        <v>1.460673</v>
      </c>
      <c r="V17" s="64">
        <f t="shared" si="4"/>
        <v>50</v>
      </c>
      <c r="X17" s="30">
        <f t="array" ref="X17">IFERROR(XLOOKUP(Q17,'Refrence Data'!B:B,'Refrence Data'!N:N),"NA")</f>
        <v>0.626324</v>
      </c>
      <c r="Y17" s="64" t="str">
        <f t="shared" si="5"/>
        <v>MEDIUM</v>
      </c>
      <c r="Z17" s="64">
        <f t="array" ref="Z17">XLOOKUP(Q17,'Refrence Data'!B:B,'Refrence Data'!AG:AG)</f>
        <v>1.427557</v>
      </c>
      <c r="AA17" s="64">
        <f t="array" ref="AA17">IFERROR(XLOOKUP(Q17,'Refrence Data'!B:B,'Refrence Data'!Y:Y),"NA")</f>
        <v>1.427557</v>
      </c>
      <c r="AB17" s="64" t="str">
        <f t="shared" si="6"/>
        <v>High</v>
      </c>
      <c r="AC17" s="64" t="str">
        <f t="shared" si="7"/>
        <v>Depth</v>
      </c>
      <c r="AD17" s="64" t="str">
        <f t="shared" si="8"/>
        <v>MEDIUMHighDepth</v>
      </c>
      <c r="AE17" s="64">
        <f t="array" ref="AE17">XLOOKUP(AD17,'Category Saturation'!A:A,'Category Saturation'!E:E)</f>
        <v>60</v>
      </c>
      <c r="AG17" s="30">
        <f t="array" ref="AG17">iferror(XLOOKUP(Q17,'New Launch Success Rate'!A:A,'New Launch Success Rate'!F:F),"NA")</f>
        <v>0.375</v>
      </c>
      <c r="AH17" s="64">
        <f t="shared" si="9"/>
        <v>50</v>
      </c>
      <c r="AJ17" s="65">
        <f t="shared" si="10"/>
        <v>53</v>
      </c>
      <c r="AL17" s="66">
        <f t="array" ref="AL17">XLOOKUP(Q17,'Non Moving'!C:C,'Non Moving'!I:I)/100</f>
        <v>0.378</v>
      </c>
      <c r="AM17" s="67">
        <f t="shared" si="11"/>
        <v>0</v>
      </c>
      <c r="AN17" s="66">
        <f t="array" ref="AN17">XLOOKUP(Q17,'Non Moving'!C:C,'Non Moving'!F:F)/100</f>
        <v>0.36</v>
      </c>
      <c r="AO17" s="67">
        <f t="shared" si="12"/>
        <v>0</v>
      </c>
      <c r="AQ17" s="64">
        <f t="shared" si="13"/>
        <v>0</v>
      </c>
      <c r="AS17" s="64">
        <f t="shared" si="14"/>
        <v>0</v>
      </c>
      <c r="AT17" s="64">
        <f t="array" ref="AT17">iferror(XLOOKUP(I17,Monetization!A:A,Monetization!B:B),25)</f>
        <v>25</v>
      </c>
      <c r="AV17" s="64">
        <f t="shared" si="15"/>
        <v>7.5</v>
      </c>
      <c r="AX17" s="65">
        <f t="shared" si="16"/>
        <v>53</v>
      </c>
      <c r="AY17" s="64" t="str">
        <f t="shared" si="17"/>
        <v>50-75</v>
      </c>
      <c r="AZ17" s="64" t="str">
        <f t="shared" si="18"/>
        <v>50-75</v>
      </c>
      <c r="BA17" s="30">
        <f t="array" ref="BA17">iferror(XLOOKUP(B17,Availability!A:A,Availability!E:E),0%)</f>
        <v>0.99</v>
      </c>
      <c r="BB17" s="2">
        <v>1.0</v>
      </c>
      <c r="BC17" s="64">
        <f t="array" ref="BC17">XLOOKUP(B17,ROS!C:C,ROS!O:O)</f>
        <v>0</v>
      </c>
      <c r="BD17" s="64">
        <f t="array" ref="BD17">IFERROR(XLOOKUP(B17,ROS!Z:Z,ROS!AA:AA),0)</f>
        <v>0.214285714</v>
      </c>
      <c r="BE17" s="64">
        <f t="array" ref="BE17">XLOOKUP(Q17,'Refrence Data'!B:B,'Refrence Data'!T:T)</f>
        <v>0.074176</v>
      </c>
      <c r="BF17" s="64">
        <f t="shared" si="19"/>
        <v>0</v>
      </c>
      <c r="BG17" s="2" t="str">
        <f t="shared" si="20"/>
        <v>FP</v>
      </c>
      <c r="BO17" s="64" t="str">
        <f t="shared" si="26"/>
        <v>FP</v>
      </c>
      <c r="BR17" s="30"/>
      <c r="BS17" s="2" t="s">
        <v>2241</v>
      </c>
    </row>
    <row r="18">
      <c r="A18" s="52" t="s">
        <v>2214</v>
      </c>
      <c r="B18" s="52" t="s">
        <v>2242</v>
      </c>
      <c r="C18" s="53" t="s">
        <v>84</v>
      </c>
      <c r="D18" s="54" t="s">
        <v>118</v>
      </c>
      <c r="E18" s="55" t="s">
        <v>2239</v>
      </c>
      <c r="F18" s="56">
        <v>0.0</v>
      </c>
      <c r="G18" s="74">
        <v>170.1063</v>
      </c>
      <c r="H18" s="58" t="s">
        <v>2240</v>
      </c>
      <c r="I18" s="13"/>
      <c r="J18" s="59">
        <v>720.0</v>
      </c>
      <c r="Q18" s="60" t="str">
        <f t="shared" si="1"/>
        <v>Milk Formula_25+</v>
      </c>
      <c r="R18" s="61" t="str">
        <f t="shared" si="2"/>
        <v>25+</v>
      </c>
      <c r="S18" s="2" t="str">
        <f t="array" ref="S18">XLOOKUP(B18,Availability!K:K,Availability!Q:Q)</f>
        <v>Depth</v>
      </c>
      <c r="T18" s="62">
        <f t="shared" si="3"/>
        <v>2.5</v>
      </c>
      <c r="U18" s="63">
        <f t="array" ref="U18">iferror(XLOOKUP(Q18,'Refrence Data'!B:B,'Refrence Data'!W:W),"NA")</f>
        <v>1.460673</v>
      </c>
      <c r="V18" s="64">
        <f t="shared" si="4"/>
        <v>50</v>
      </c>
      <c r="X18" s="30">
        <f t="array" ref="X18">IFERROR(XLOOKUP(Q18,'Refrence Data'!B:B,'Refrence Data'!N:N),"NA")</f>
        <v>0.626324</v>
      </c>
      <c r="Y18" s="64" t="str">
        <f t="shared" si="5"/>
        <v>MEDIUM</v>
      </c>
      <c r="Z18" s="64">
        <f t="array" ref="Z18">XLOOKUP(Q18,'Refrence Data'!B:B,'Refrence Data'!AG:AG)</f>
        <v>1.427557</v>
      </c>
      <c r="AA18" s="64">
        <f t="array" ref="AA18">IFERROR(XLOOKUP(Q18,'Refrence Data'!B:B,'Refrence Data'!Y:Y),"NA")</f>
        <v>1.427557</v>
      </c>
      <c r="AB18" s="64" t="str">
        <f t="shared" si="6"/>
        <v>High</v>
      </c>
      <c r="AC18" s="64" t="str">
        <f t="shared" si="7"/>
        <v>Depth</v>
      </c>
      <c r="AD18" s="64" t="str">
        <f t="shared" si="8"/>
        <v>MEDIUMHighDepth</v>
      </c>
      <c r="AE18" s="64">
        <f t="array" ref="AE18">XLOOKUP(AD18,'Category Saturation'!A:A,'Category Saturation'!E:E)</f>
        <v>60</v>
      </c>
      <c r="AG18" s="30">
        <f t="array" ref="AG18">iferror(XLOOKUP(Q18,'New Launch Success Rate'!A:A,'New Launch Success Rate'!F:F),"NA")</f>
        <v>0.375</v>
      </c>
      <c r="AH18" s="64">
        <f t="shared" si="9"/>
        <v>50</v>
      </c>
      <c r="AJ18" s="65">
        <f t="shared" si="10"/>
        <v>53</v>
      </c>
      <c r="AL18" s="66">
        <f t="array" ref="AL18">XLOOKUP(Q18,'Non Moving'!C:C,'Non Moving'!I:I)/100</f>
        <v>0.378</v>
      </c>
      <c r="AM18" s="67">
        <f t="shared" si="11"/>
        <v>0</v>
      </c>
      <c r="AN18" s="66">
        <f t="array" ref="AN18">XLOOKUP(Q18,'Non Moving'!C:C,'Non Moving'!F:F)/100</f>
        <v>0.36</v>
      </c>
      <c r="AO18" s="67">
        <f t="shared" si="12"/>
        <v>0</v>
      </c>
      <c r="AQ18" s="64">
        <f t="shared" si="13"/>
        <v>0</v>
      </c>
      <c r="AS18" s="64">
        <f t="shared" si="14"/>
        <v>0</v>
      </c>
      <c r="AT18" s="64">
        <f t="array" ref="AT18">iferror(XLOOKUP(I18,Monetization!A:A,Monetization!B:B),25)</f>
        <v>25</v>
      </c>
      <c r="AV18" s="64">
        <f t="shared" si="15"/>
        <v>7.5</v>
      </c>
      <c r="AX18" s="65">
        <f t="shared" si="16"/>
        <v>53</v>
      </c>
      <c r="AY18" s="64" t="str">
        <f t="shared" si="17"/>
        <v>50-75</v>
      </c>
      <c r="AZ18" s="64" t="str">
        <f t="shared" si="18"/>
        <v>50-75</v>
      </c>
      <c r="BA18" s="30">
        <f t="array" ref="BA18">iferror(XLOOKUP(B18,Availability!A:A,Availability!E:E),0%)</f>
        <v>0.99</v>
      </c>
      <c r="BB18" s="2">
        <v>1.0</v>
      </c>
      <c r="BC18" s="64">
        <f t="array" ref="BC18">XLOOKUP(B18,ROS!C:C,ROS!O:O)</f>
        <v>0</v>
      </c>
      <c r="BD18" s="64">
        <f t="array" ref="BD18">IFERROR(XLOOKUP(B18,ROS!Z:Z,ROS!AA:AA),0)</f>
        <v>0</v>
      </c>
      <c r="BE18" s="64">
        <f t="array" ref="BE18">XLOOKUP(Q18,'Refrence Data'!B:B,'Refrence Data'!T:T)</f>
        <v>0.074176</v>
      </c>
      <c r="BF18" s="64">
        <f t="shared" si="19"/>
        <v>0</v>
      </c>
      <c r="BG18" s="2" t="str">
        <f t="shared" si="20"/>
        <v>FP</v>
      </c>
      <c r="BH18" s="25" t="s">
        <v>2153</v>
      </c>
      <c r="BI18" s="25" t="s">
        <v>2207</v>
      </c>
      <c r="BJ18" s="25" t="s">
        <v>2204</v>
      </c>
      <c r="BK18" s="25" t="s">
        <v>2208</v>
      </c>
      <c r="BL18" s="25" t="s">
        <v>2209</v>
      </c>
      <c r="BM18" s="25" t="s">
        <v>2210</v>
      </c>
      <c r="BO18" s="64" t="str">
        <f t="shared" si="26"/>
        <v>FP</v>
      </c>
    </row>
    <row r="19">
      <c r="A19" s="52" t="s">
        <v>2214</v>
      </c>
      <c r="B19" s="52" t="s">
        <v>2243</v>
      </c>
      <c r="C19" s="53" t="s">
        <v>84</v>
      </c>
      <c r="D19" s="54" t="s">
        <v>118</v>
      </c>
      <c r="E19" s="55" t="s">
        <v>2239</v>
      </c>
      <c r="F19" s="56">
        <v>18.0</v>
      </c>
      <c r="G19" s="57">
        <v>119.14</v>
      </c>
      <c r="H19" s="58" t="s">
        <v>2240</v>
      </c>
      <c r="I19" s="13"/>
      <c r="J19" s="59">
        <v>720.0</v>
      </c>
      <c r="Q19" s="60" t="str">
        <f t="shared" si="1"/>
        <v>Milk Formula_25+</v>
      </c>
      <c r="R19" s="61" t="str">
        <f t="shared" si="2"/>
        <v>25+</v>
      </c>
      <c r="S19" s="2" t="str">
        <f t="array" ref="S19">XLOOKUP(B19,Availability!K:K,Availability!Q:Q)</f>
        <v>Depth</v>
      </c>
      <c r="T19" s="62">
        <f t="shared" si="3"/>
        <v>2.5</v>
      </c>
      <c r="U19" s="63">
        <f t="array" ref="U19">iferror(XLOOKUP(Q19,'Refrence Data'!B:B,'Refrence Data'!W:W),"NA")</f>
        <v>1.460673</v>
      </c>
      <c r="V19" s="64">
        <f t="shared" si="4"/>
        <v>50</v>
      </c>
      <c r="X19" s="30">
        <f t="array" ref="X19">IFERROR(XLOOKUP(Q19,'Refrence Data'!B:B,'Refrence Data'!N:N),"NA")</f>
        <v>0.626324</v>
      </c>
      <c r="Y19" s="64" t="str">
        <f t="shared" si="5"/>
        <v>MEDIUM</v>
      </c>
      <c r="Z19" s="64">
        <f t="array" ref="Z19">XLOOKUP(Q19,'Refrence Data'!B:B,'Refrence Data'!AG:AG)</f>
        <v>1.427557</v>
      </c>
      <c r="AA19" s="64">
        <f t="array" ref="AA19">IFERROR(XLOOKUP(Q19,'Refrence Data'!B:B,'Refrence Data'!Y:Y),"NA")</f>
        <v>1.427557</v>
      </c>
      <c r="AB19" s="64" t="str">
        <f t="shared" si="6"/>
        <v>High</v>
      </c>
      <c r="AC19" s="64" t="str">
        <f t="shared" si="7"/>
        <v>Depth</v>
      </c>
      <c r="AD19" s="64" t="str">
        <f t="shared" si="8"/>
        <v>MEDIUMHighDepth</v>
      </c>
      <c r="AE19" s="64">
        <f t="array" ref="AE19">XLOOKUP(AD19,'Category Saturation'!A:A,'Category Saturation'!E:E)</f>
        <v>60</v>
      </c>
      <c r="AG19" s="30">
        <f t="array" ref="AG19">iferror(XLOOKUP(Q19,'New Launch Success Rate'!A:A,'New Launch Success Rate'!F:F),"NA")</f>
        <v>0.375</v>
      </c>
      <c r="AH19" s="64">
        <f t="shared" si="9"/>
        <v>50</v>
      </c>
      <c r="AJ19" s="65">
        <f t="shared" si="10"/>
        <v>53</v>
      </c>
      <c r="AL19" s="66">
        <f t="array" ref="AL19">XLOOKUP(Q19,'Non Moving'!C:C,'Non Moving'!I:I)/100</f>
        <v>0.378</v>
      </c>
      <c r="AM19" s="67">
        <f t="shared" si="11"/>
        <v>0</v>
      </c>
      <c r="AN19" s="66">
        <f t="array" ref="AN19">XLOOKUP(Q19,'Non Moving'!C:C,'Non Moving'!F:F)/100</f>
        <v>0.36</v>
      </c>
      <c r="AO19" s="67">
        <f t="shared" si="12"/>
        <v>0</v>
      </c>
      <c r="AQ19" s="64">
        <f t="shared" si="13"/>
        <v>0</v>
      </c>
      <c r="AS19" s="64">
        <f t="shared" si="14"/>
        <v>0</v>
      </c>
      <c r="AT19" s="64">
        <f t="array" ref="AT19">iferror(XLOOKUP(I19,Monetization!A:A,Monetization!B:B),25)</f>
        <v>25</v>
      </c>
      <c r="AV19" s="64">
        <f t="shared" si="15"/>
        <v>7.5</v>
      </c>
      <c r="AX19" s="65">
        <f t="shared" si="16"/>
        <v>53</v>
      </c>
      <c r="AY19" s="64" t="str">
        <f t="shared" si="17"/>
        <v>50-75</v>
      </c>
      <c r="AZ19" s="64" t="str">
        <f t="shared" si="18"/>
        <v>50-75</v>
      </c>
      <c r="BA19" s="30">
        <f t="array" ref="BA19">iferror(XLOOKUP(B19,Availability!A:A,Availability!E:E),0%)</f>
        <v>0.59</v>
      </c>
      <c r="BB19" s="2">
        <v>1.0</v>
      </c>
      <c r="BC19" s="64">
        <f t="array" ref="BC19">XLOOKUP(B19,ROS!C:C,ROS!O:O)</f>
        <v>0</v>
      </c>
      <c r="BD19" s="64">
        <f t="array" ref="BD19">IFERROR(XLOOKUP(B19,ROS!Z:Z,ROS!AA:AA),0)</f>
        <v>0</v>
      </c>
      <c r="BE19" s="64">
        <f t="array" ref="BE19">XLOOKUP(Q19,'Refrence Data'!B:B,'Refrence Data'!T:T)</f>
        <v>0.074176</v>
      </c>
      <c r="BF19" s="64">
        <f t="shared" si="19"/>
        <v>0</v>
      </c>
      <c r="BG19" s="2" t="str">
        <f t="shared" si="20"/>
        <v/>
      </c>
      <c r="BH19" s="25" t="s">
        <v>2218</v>
      </c>
      <c r="BI19" s="64">
        <f t="shared" ref="BI19:BI22" si="32">SUMIFS(BB:BB,AZ:AZ,BH19,BA:BA,"&gt;30%")</f>
        <v>6</v>
      </c>
      <c r="BJ19" s="64">
        <f t="shared" ref="BJ19:BJ22" si="33">SUMIFS(BF:BF,AZ:AZ,BH19,BA:BA,"&gt;30%")</f>
        <v>2</v>
      </c>
      <c r="BK19" s="67">
        <f t="shared" ref="BK19:BK22" si="34">BI19-BJ19</f>
        <v>4</v>
      </c>
      <c r="BL19" s="67">
        <f t="shared" ref="BL19:BL20" si="35">BK19</f>
        <v>4</v>
      </c>
      <c r="BM19" s="66">
        <f t="shared" ref="BM19:BM23" si="36">BL19/BI19</f>
        <v>0.6666666667</v>
      </c>
      <c r="BO19" s="64" t="str">
        <f t="shared" si="26"/>
        <v/>
      </c>
      <c r="BS19" s="30"/>
    </row>
    <row r="20">
      <c r="A20" s="52" t="s">
        <v>2214</v>
      </c>
      <c r="B20" s="52" t="s">
        <v>2244</v>
      </c>
      <c r="C20" s="53" t="s">
        <v>84</v>
      </c>
      <c r="D20" s="54" t="s">
        <v>105</v>
      </c>
      <c r="E20" s="55" t="s">
        <v>2239</v>
      </c>
      <c r="F20" s="56">
        <v>0.0</v>
      </c>
      <c r="G20" s="57">
        <v>9.242619</v>
      </c>
      <c r="H20" s="58" t="s">
        <v>2240</v>
      </c>
      <c r="I20" s="13"/>
      <c r="J20" s="59">
        <v>365.0</v>
      </c>
      <c r="Q20" s="60" t="str">
        <f t="shared" si="1"/>
        <v>Baby Food_5-10</v>
      </c>
      <c r="R20" s="61" t="str">
        <f t="shared" si="2"/>
        <v>5-10</v>
      </c>
      <c r="S20" s="2" t="str">
        <f t="array" ref="S20">XLOOKUP(B20,Availability!K:K,Availability!Q:Q)</f>
        <v>Depth</v>
      </c>
      <c r="T20" s="62">
        <f t="shared" si="3"/>
        <v>2.5</v>
      </c>
      <c r="U20" s="63">
        <f t="array" ref="U20">iferror(XLOOKUP(Q20,'Refrence Data'!B:B,'Refrence Data'!W:W),"NA")</f>
        <v>6.065433</v>
      </c>
      <c r="V20" s="64">
        <f t="shared" si="4"/>
        <v>100</v>
      </c>
      <c r="X20" s="30">
        <f t="array" ref="X20">IFERROR(XLOOKUP(Q20,'Refrence Data'!B:B,'Refrence Data'!N:N),"NA")</f>
        <v>0.494648</v>
      </c>
      <c r="Y20" s="64" t="str">
        <f t="shared" si="5"/>
        <v>LOW</v>
      </c>
      <c r="Z20" s="64">
        <f t="array" ref="Z20">XLOOKUP(Q20,'Refrence Data'!B:B,'Refrence Data'!AG:AG)</f>
        <v>14.66427</v>
      </c>
      <c r="AA20" s="64">
        <f t="array" ref="AA20">IFERROR(XLOOKUP(Q20,'Refrence Data'!B:B,'Refrence Data'!Y:Y),"NA")</f>
        <v>6.109142</v>
      </c>
      <c r="AB20" s="64" t="str">
        <f t="shared" si="6"/>
        <v>Low</v>
      </c>
      <c r="AC20" s="64" t="str">
        <f t="shared" si="7"/>
        <v>Depth</v>
      </c>
      <c r="AD20" s="64" t="str">
        <f t="shared" si="8"/>
        <v>LOWLowDepth</v>
      </c>
      <c r="AE20" s="64">
        <f t="array" ref="AE20">XLOOKUP(AD20,'Category Saturation'!A:A,'Category Saturation'!E:E)</f>
        <v>15</v>
      </c>
      <c r="AG20" s="30">
        <f t="array" ref="AG20">iferror(XLOOKUP(Q20,'New Launch Success Rate'!A:A,'New Launch Success Rate'!F:F),"NA")</f>
        <v>0.219</v>
      </c>
      <c r="AH20" s="64">
        <f t="shared" si="9"/>
        <v>25</v>
      </c>
      <c r="AJ20" s="65">
        <f t="shared" si="10"/>
        <v>67</v>
      </c>
      <c r="AL20" s="66">
        <f t="array" ref="AL20">XLOOKUP(Q20,'Non Moving'!C:C,'Non Moving'!I:I)/100</f>
        <v>0.061</v>
      </c>
      <c r="AM20" s="67">
        <f t="shared" si="11"/>
        <v>75</v>
      </c>
      <c r="AN20" s="66">
        <f t="array" ref="AN20">XLOOKUP(Q20,'Non Moving'!C:C,'Non Moving'!F:F)/100</f>
        <v>0.075</v>
      </c>
      <c r="AO20" s="67">
        <f t="shared" si="12"/>
        <v>75</v>
      </c>
      <c r="AQ20" s="64">
        <f t="shared" si="13"/>
        <v>75</v>
      </c>
      <c r="AS20" s="64">
        <f t="shared" si="14"/>
        <v>0</v>
      </c>
      <c r="AT20" s="64">
        <f t="array" ref="AT20">iferror(XLOOKUP(I20,Monetization!A:A,Monetization!B:B),25)</f>
        <v>25</v>
      </c>
      <c r="AV20" s="64">
        <f t="shared" si="15"/>
        <v>7.5</v>
      </c>
      <c r="AX20" s="65">
        <f t="shared" si="16"/>
        <v>67</v>
      </c>
      <c r="AY20" s="64" t="str">
        <f t="shared" si="17"/>
        <v>50-75</v>
      </c>
      <c r="AZ20" s="64" t="str">
        <f t="shared" si="18"/>
        <v>50-75</v>
      </c>
      <c r="BA20" s="30">
        <f t="array" ref="BA20">iferror(XLOOKUP(B20,Availability!A:A,Availability!E:E),0%)</f>
        <v>0.3</v>
      </c>
      <c r="BB20" s="2">
        <v>1.0</v>
      </c>
      <c r="BC20" s="64">
        <f t="array" ref="BC20">XLOOKUP(B20,ROS!C:C,ROS!O:O)</f>
        <v>0</v>
      </c>
      <c r="BD20" s="64">
        <f t="array" ref="BD20">IFERROR(XLOOKUP(B20,ROS!Z:Z,ROS!AA:AA),0)</f>
        <v>0</v>
      </c>
      <c r="BE20" s="64">
        <f t="array" ref="BE20">XLOOKUP(Q20,'Refrence Data'!B:B,'Refrence Data'!T:T)</f>
        <v>2.239556</v>
      </c>
      <c r="BF20" s="64">
        <f t="shared" si="19"/>
        <v>0</v>
      </c>
      <c r="BG20" s="2" t="str">
        <f t="shared" si="20"/>
        <v/>
      </c>
      <c r="BH20" s="25" t="s">
        <v>2221</v>
      </c>
      <c r="BI20" s="64">
        <f t="shared" si="32"/>
        <v>44</v>
      </c>
      <c r="BJ20" s="64">
        <f t="shared" si="33"/>
        <v>11</v>
      </c>
      <c r="BK20" s="67">
        <f t="shared" si="34"/>
        <v>33</v>
      </c>
      <c r="BL20" s="67">
        <f t="shared" si="35"/>
        <v>33</v>
      </c>
      <c r="BM20" s="66">
        <f t="shared" si="36"/>
        <v>0.75</v>
      </c>
      <c r="BO20" s="64" t="str">
        <f t="shared" si="26"/>
        <v/>
      </c>
    </row>
    <row r="21">
      <c r="A21" s="52" t="s">
        <v>2214</v>
      </c>
      <c r="B21" s="52" t="s">
        <v>2245</v>
      </c>
      <c r="C21" s="53" t="s">
        <v>84</v>
      </c>
      <c r="D21" s="54" t="s">
        <v>105</v>
      </c>
      <c r="E21" s="55" t="s">
        <v>2239</v>
      </c>
      <c r="F21" s="56">
        <v>0.0</v>
      </c>
      <c r="G21" s="57">
        <v>9.242646</v>
      </c>
      <c r="H21" s="58" t="s">
        <v>2240</v>
      </c>
      <c r="I21" s="13"/>
      <c r="J21" s="59">
        <v>365.0</v>
      </c>
      <c r="Q21" s="60" t="str">
        <f t="shared" si="1"/>
        <v>Baby Food_5-10</v>
      </c>
      <c r="R21" s="61" t="str">
        <f t="shared" si="2"/>
        <v>5-10</v>
      </c>
      <c r="S21" s="2" t="str">
        <f t="array" ref="S21">XLOOKUP(B21,Availability!K:K,Availability!Q:Q)</f>
        <v>Depth</v>
      </c>
      <c r="T21" s="62">
        <f t="shared" si="3"/>
        <v>2.5</v>
      </c>
      <c r="U21" s="63">
        <f t="array" ref="U21">iferror(XLOOKUP(Q21,'Refrence Data'!B:B,'Refrence Data'!W:W),"NA")</f>
        <v>6.065433</v>
      </c>
      <c r="V21" s="64">
        <f t="shared" si="4"/>
        <v>100</v>
      </c>
      <c r="X21" s="30">
        <f t="array" ref="X21">IFERROR(XLOOKUP(Q21,'Refrence Data'!B:B,'Refrence Data'!N:N),"NA")</f>
        <v>0.494648</v>
      </c>
      <c r="Y21" s="64" t="str">
        <f t="shared" si="5"/>
        <v>LOW</v>
      </c>
      <c r="Z21" s="64">
        <f t="array" ref="Z21">XLOOKUP(Q21,'Refrence Data'!B:B,'Refrence Data'!AG:AG)</f>
        <v>14.66427</v>
      </c>
      <c r="AA21" s="64">
        <f t="array" ref="AA21">IFERROR(XLOOKUP(Q21,'Refrence Data'!B:B,'Refrence Data'!Y:Y),"NA")</f>
        <v>6.109142</v>
      </c>
      <c r="AB21" s="64" t="str">
        <f t="shared" si="6"/>
        <v>Low</v>
      </c>
      <c r="AC21" s="64" t="str">
        <f t="shared" si="7"/>
        <v>Depth</v>
      </c>
      <c r="AD21" s="64" t="str">
        <f t="shared" si="8"/>
        <v>LOWLowDepth</v>
      </c>
      <c r="AE21" s="64">
        <f t="array" ref="AE21">XLOOKUP(AD21,'Category Saturation'!A:A,'Category Saturation'!E:E)</f>
        <v>15</v>
      </c>
      <c r="AG21" s="30">
        <f t="array" ref="AG21">iferror(XLOOKUP(Q21,'New Launch Success Rate'!A:A,'New Launch Success Rate'!F:F),"NA")</f>
        <v>0.219</v>
      </c>
      <c r="AH21" s="64">
        <f t="shared" si="9"/>
        <v>25</v>
      </c>
      <c r="AJ21" s="65">
        <f t="shared" si="10"/>
        <v>67</v>
      </c>
      <c r="AL21" s="66">
        <f t="array" ref="AL21">XLOOKUP(Q21,'Non Moving'!C:C,'Non Moving'!I:I)/100</f>
        <v>0.061</v>
      </c>
      <c r="AM21" s="67">
        <f t="shared" si="11"/>
        <v>75</v>
      </c>
      <c r="AN21" s="66">
        <f t="array" ref="AN21">XLOOKUP(Q21,'Non Moving'!C:C,'Non Moving'!F:F)/100</f>
        <v>0.075</v>
      </c>
      <c r="AO21" s="67">
        <f t="shared" si="12"/>
        <v>75</v>
      </c>
      <c r="AQ21" s="64">
        <f t="shared" si="13"/>
        <v>75</v>
      </c>
      <c r="AS21" s="64">
        <f t="shared" si="14"/>
        <v>0</v>
      </c>
      <c r="AT21" s="64">
        <f t="array" ref="AT21">iferror(XLOOKUP(I21,Monetization!A:A,Monetization!B:B),25)</f>
        <v>25</v>
      </c>
      <c r="AV21" s="64">
        <f t="shared" si="15"/>
        <v>7.5</v>
      </c>
      <c r="AX21" s="65">
        <f t="shared" si="16"/>
        <v>67</v>
      </c>
      <c r="AY21" s="64" t="str">
        <f t="shared" si="17"/>
        <v>50-75</v>
      </c>
      <c r="AZ21" s="64" t="str">
        <f t="shared" si="18"/>
        <v>50-75</v>
      </c>
      <c r="BA21" s="30">
        <f t="array" ref="BA21">iferror(XLOOKUP(B21,Availability!A:A,Availability!E:E),0%)</f>
        <v>0.4</v>
      </c>
      <c r="BB21" s="2">
        <v>1.0</v>
      </c>
      <c r="BC21" s="64">
        <f t="array" ref="BC21">XLOOKUP(B21,ROS!C:C,ROS!O:O)</f>
        <v>0</v>
      </c>
      <c r="BD21" s="64">
        <f t="array" ref="BD21">IFERROR(XLOOKUP(B21,ROS!Z:Z,ROS!AA:AA),0)</f>
        <v>0.071428571</v>
      </c>
      <c r="BE21" s="64">
        <f t="array" ref="BE21">XLOOKUP(Q21,'Refrence Data'!B:B,'Refrence Data'!T:T)</f>
        <v>2.239556</v>
      </c>
      <c r="BF21" s="64">
        <f t="shared" si="19"/>
        <v>0</v>
      </c>
      <c r="BG21" s="2" t="str">
        <f t="shared" si="20"/>
        <v/>
      </c>
      <c r="BH21" s="25" t="s">
        <v>2224</v>
      </c>
      <c r="BI21" s="64">
        <f t="shared" si="32"/>
        <v>29</v>
      </c>
      <c r="BJ21" s="64">
        <f t="shared" si="33"/>
        <v>15</v>
      </c>
      <c r="BK21" s="67">
        <f t="shared" si="34"/>
        <v>14</v>
      </c>
      <c r="BL21" s="67">
        <f t="shared" ref="BL21:BL22" si="37">BJ21</f>
        <v>15</v>
      </c>
      <c r="BM21" s="66">
        <f t="shared" si="36"/>
        <v>0.5172413793</v>
      </c>
      <c r="BO21" s="64" t="str">
        <f t="shared" si="26"/>
        <v/>
      </c>
    </row>
    <row r="22">
      <c r="A22" s="52" t="s">
        <v>2214</v>
      </c>
      <c r="B22" s="52" t="s">
        <v>2246</v>
      </c>
      <c r="C22" s="53" t="s">
        <v>84</v>
      </c>
      <c r="D22" s="54" t="s">
        <v>105</v>
      </c>
      <c r="E22" s="55" t="s">
        <v>2239</v>
      </c>
      <c r="F22" s="56">
        <v>0.0</v>
      </c>
      <c r="G22" s="57">
        <v>9.242689</v>
      </c>
      <c r="H22" s="58" t="s">
        <v>2240</v>
      </c>
      <c r="I22" s="13"/>
      <c r="J22" s="75">
        <v>365.0</v>
      </c>
      <c r="Q22" s="60" t="str">
        <f t="shared" si="1"/>
        <v>Baby Food_5-10</v>
      </c>
      <c r="R22" s="61" t="str">
        <f t="shared" si="2"/>
        <v>5-10</v>
      </c>
      <c r="S22" s="2" t="str">
        <f t="array" ref="S22">XLOOKUP(B22,Availability!K:K,Availability!Q:Q)</f>
        <v>Depth</v>
      </c>
      <c r="T22" s="62">
        <f t="shared" si="3"/>
        <v>2.5</v>
      </c>
      <c r="U22" s="63">
        <f t="array" ref="U22">iferror(XLOOKUP(Q22,'Refrence Data'!B:B,'Refrence Data'!W:W),"NA")</f>
        <v>6.065433</v>
      </c>
      <c r="V22" s="64">
        <f t="shared" si="4"/>
        <v>100</v>
      </c>
      <c r="X22" s="30">
        <f t="array" ref="X22">IFERROR(XLOOKUP(Q22,'Refrence Data'!B:B,'Refrence Data'!N:N),"NA")</f>
        <v>0.494648</v>
      </c>
      <c r="Y22" s="64" t="str">
        <f t="shared" si="5"/>
        <v>LOW</v>
      </c>
      <c r="Z22" s="64">
        <f t="array" ref="Z22">XLOOKUP(Q22,'Refrence Data'!B:B,'Refrence Data'!AG:AG)</f>
        <v>14.66427</v>
      </c>
      <c r="AA22" s="64">
        <f t="array" ref="AA22">IFERROR(XLOOKUP(Q22,'Refrence Data'!B:B,'Refrence Data'!Y:Y),"NA")</f>
        <v>6.109142</v>
      </c>
      <c r="AB22" s="64" t="str">
        <f t="shared" si="6"/>
        <v>Low</v>
      </c>
      <c r="AC22" s="64" t="str">
        <f t="shared" si="7"/>
        <v>Depth</v>
      </c>
      <c r="AD22" s="64" t="str">
        <f t="shared" si="8"/>
        <v>LOWLowDepth</v>
      </c>
      <c r="AE22" s="64">
        <f t="array" ref="AE22">XLOOKUP(AD22,'Category Saturation'!A:A,'Category Saturation'!E:E)</f>
        <v>15</v>
      </c>
      <c r="AG22" s="30">
        <f t="array" ref="AG22">iferror(XLOOKUP(Q22,'New Launch Success Rate'!A:A,'New Launch Success Rate'!F:F),"NA")</f>
        <v>0.219</v>
      </c>
      <c r="AH22" s="64">
        <f t="shared" si="9"/>
        <v>25</v>
      </c>
      <c r="AJ22" s="65">
        <f t="shared" si="10"/>
        <v>67</v>
      </c>
      <c r="AL22" s="66">
        <f t="array" ref="AL22">XLOOKUP(Q22,'Non Moving'!C:C,'Non Moving'!I:I)/100</f>
        <v>0.061</v>
      </c>
      <c r="AM22" s="67">
        <f t="shared" si="11"/>
        <v>75</v>
      </c>
      <c r="AN22" s="66">
        <f t="array" ref="AN22">XLOOKUP(Q22,'Non Moving'!C:C,'Non Moving'!F:F)/100</f>
        <v>0.075</v>
      </c>
      <c r="AO22" s="67">
        <f t="shared" si="12"/>
        <v>75</v>
      </c>
      <c r="AQ22" s="64">
        <f t="shared" si="13"/>
        <v>75</v>
      </c>
      <c r="AS22" s="64">
        <f t="shared" si="14"/>
        <v>0</v>
      </c>
      <c r="AT22" s="64">
        <f t="array" ref="AT22">iferror(XLOOKUP(I22,Monetization!A:A,Monetization!B:B),25)</f>
        <v>25</v>
      </c>
      <c r="AV22" s="64">
        <f t="shared" si="15"/>
        <v>7.5</v>
      </c>
      <c r="AX22" s="65">
        <f t="shared" si="16"/>
        <v>67</v>
      </c>
      <c r="AY22" s="64" t="str">
        <f t="shared" si="17"/>
        <v>50-75</v>
      </c>
      <c r="AZ22" s="64" t="str">
        <f t="shared" si="18"/>
        <v>50-75</v>
      </c>
      <c r="BA22" s="30">
        <f t="array" ref="BA22">iferror(XLOOKUP(B22,Availability!A:A,Availability!E:E),0%)</f>
        <v>0.35</v>
      </c>
      <c r="BB22" s="2">
        <v>1.0</v>
      </c>
      <c r="BC22" s="64">
        <f t="array" ref="BC22">XLOOKUP(B22,ROS!C:C,ROS!O:O)</f>
        <v>0</v>
      </c>
      <c r="BD22" s="64">
        <f t="array" ref="BD22">IFERROR(XLOOKUP(B22,ROS!Z:Z,ROS!AA:AA),0)</f>
        <v>0.111111111</v>
      </c>
      <c r="BE22" s="64">
        <f t="array" ref="BE22">XLOOKUP(Q22,'Refrence Data'!B:B,'Refrence Data'!T:T)</f>
        <v>2.239556</v>
      </c>
      <c r="BF22" s="64">
        <f t="shared" si="19"/>
        <v>0</v>
      </c>
      <c r="BG22" s="2" t="str">
        <f t="shared" si="20"/>
        <v/>
      </c>
      <c r="BH22" s="25" t="s">
        <v>2227</v>
      </c>
      <c r="BI22" s="64">
        <f t="shared" si="32"/>
        <v>102</v>
      </c>
      <c r="BJ22" s="64">
        <f t="shared" si="33"/>
        <v>63</v>
      </c>
      <c r="BK22" s="67">
        <f t="shared" si="34"/>
        <v>39</v>
      </c>
      <c r="BL22" s="67">
        <f t="shared" si="37"/>
        <v>63</v>
      </c>
      <c r="BM22" s="66">
        <f t="shared" si="36"/>
        <v>0.6176470588</v>
      </c>
      <c r="BO22" s="64" t="str">
        <f t="shared" si="26"/>
        <v/>
      </c>
    </row>
    <row r="23">
      <c r="A23" s="52" t="s">
        <v>2214</v>
      </c>
      <c r="B23" s="52" t="s">
        <v>2247</v>
      </c>
      <c r="C23" s="53" t="s">
        <v>84</v>
      </c>
      <c r="D23" s="54" t="s">
        <v>105</v>
      </c>
      <c r="E23" s="55" t="s">
        <v>2239</v>
      </c>
      <c r="F23" s="56">
        <v>0.0</v>
      </c>
      <c r="G23" s="57">
        <v>21.73283</v>
      </c>
      <c r="H23" s="58" t="s">
        <v>2240</v>
      </c>
      <c r="I23" s="13"/>
      <c r="J23" s="75">
        <v>365.0</v>
      </c>
      <c r="Q23" s="60" t="str">
        <f t="shared" si="1"/>
        <v>Baby Food_20-25</v>
      </c>
      <c r="R23" s="61" t="str">
        <f t="shared" si="2"/>
        <v>20-25</v>
      </c>
      <c r="S23" s="2" t="str">
        <f t="array" ref="S23">XLOOKUP(B23,Availability!K:K,Availability!Q:Q)</f>
        <v>Depth</v>
      </c>
      <c r="T23" s="62">
        <f t="shared" si="3"/>
        <v>2.5</v>
      </c>
      <c r="U23" s="63">
        <f t="array" ref="U23">iferror(XLOOKUP(Q23,'Refrence Data'!B:B,'Refrence Data'!W:W),"NA")</f>
        <v>0.862399</v>
      </c>
      <c r="V23" s="64">
        <f t="shared" si="4"/>
        <v>25</v>
      </c>
      <c r="X23" s="30">
        <f t="array" ref="X23">IFERROR(XLOOKUP(Q23,'Refrence Data'!B:B,'Refrence Data'!N:N),"NA")</f>
        <v>0.63384</v>
      </c>
      <c r="Y23" s="64" t="str">
        <f t="shared" si="5"/>
        <v>MEDIUM</v>
      </c>
      <c r="Z23" s="64">
        <f t="array" ref="Z23">XLOOKUP(Q23,'Refrence Data'!B:B,'Refrence Data'!AG:AG)</f>
        <v>1.233604</v>
      </c>
      <c r="AA23" s="64">
        <f t="array" ref="AA23">IFERROR(XLOOKUP(Q23,'Refrence Data'!B:B,'Refrence Data'!Y:Y),"NA")</f>
        <v>0.687925</v>
      </c>
      <c r="AB23" s="64" t="str">
        <f t="shared" si="6"/>
        <v>High</v>
      </c>
      <c r="AC23" s="64" t="str">
        <f t="shared" si="7"/>
        <v>Depth</v>
      </c>
      <c r="AD23" s="64" t="str">
        <f t="shared" si="8"/>
        <v>MEDIUMHighDepth</v>
      </c>
      <c r="AE23" s="64">
        <f t="array" ref="AE23">XLOOKUP(AD23,'Category Saturation'!A:A,'Category Saturation'!E:E)</f>
        <v>60</v>
      </c>
      <c r="AG23" s="30">
        <f t="array" ref="AG23">iferror(XLOOKUP(Q23,'New Launch Success Rate'!A:A,'New Launch Success Rate'!F:F),"NA")</f>
        <v>0.219</v>
      </c>
      <c r="AH23" s="64">
        <f t="shared" si="9"/>
        <v>25</v>
      </c>
      <c r="AJ23" s="65">
        <f t="shared" si="10"/>
        <v>35.5</v>
      </c>
      <c r="AL23" s="66">
        <f t="array" ref="AL23">XLOOKUP(Q23,'Non Moving'!C:C,'Non Moving'!I:I)/100</f>
        <v>0.333</v>
      </c>
      <c r="AM23" s="67">
        <f t="shared" si="11"/>
        <v>0</v>
      </c>
      <c r="AN23" s="66">
        <f t="array" ref="AN23">XLOOKUP(Q23,'Non Moving'!C:C,'Non Moving'!F:F)/100</f>
        <v>0.2</v>
      </c>
      <c r="AO23" s="67">
        <f t="shared" si="12"/>
        <v>50</v>
      </c>
      <c r="AQ23" s="64">
        <f t="shared" si="13"/>
        <v>25</v>
      </c>
      <c r="AS23" s="64">
        <f t="shared" si="14"/>
        <v>0</v>
      </c>
      <c r="AT23" s="64">
        <f t="array" ref="AT23">iferror(XLOOKUP(I23,Monetization!A:A,Monetization!B:B),25)</f>
        <v>25</v>
      </c>
      <c r="AV23" s="64">
        <f t="shared" si="15"/>
        <v>7.5</v>
      </c>
      <c r="AX23" s="65">
        <f t="shared" si="16"/>
        <v>35.5</v>
      </c>
      <c r="AY23" s="64" t="str">
        <f t="shared" si="17"/>
        <v>25-50</v>
      </c>
      <c r="AZ23" s="64" t="str">
        <f t="shared" si="18"/>
        <v>25-50</v>
      </c>
      <c r="BA23" s="30">
        <f t="array" ref="BA23">iferror(XLOOKUP(B23,Availability!A:A,Availability!E:E),0%)</f>
        <v>0.56</v>
      </c>
      <c r="BB23" s="2">
        <v>1.0</v>
      </c>
      <c r="BC23" s="64">
        <f t="array" ref="BC23">XLOOKUP(B23,ROS!C:C,ROS!O:O)</f>
        <v>0</v>
      </c>
      <c r="BD23" s="64">
        <f t="array" ref="BD23">IFERROR(XLOOKUP(B23,ROS!Z:Z,ROS!AA:AA),0)</f>
        <v>1.003571429</v>
      </c>
      <c r="BE23" s="64">
        <f t="array" ref="BE23">XLOOKUP(Q23,'Refrence Data'!B:B,'Refrence Data'!T:T)</f>
        <v>0.072751</v>
      </c>
      <c r="BF23" s="64">
        <f t="shared" si="19"/>
        <v>1</v>
      </c>
      <c r="BG23" s="2" t="str">
        <f t="shared" si="20"/>
        <v/>
      </c>
      <c r="BH23" s="25" t="s">
        <v>2230</v>
      </c>
      <c r="BI23" s="67">
        <f t="shared" ref="BI23:BL23" si="38">SUM(BI19:BI22)</f>
        <v>181</v>
      </c>
      <c r="BJ23" s="67">
        <f t="shared" si="38"/>
        <v>91</v>
      </c>
      <c r="BK23" s="67">
        <f t="shared" si="38"/>
        <v>90</v>
      </c>
      <c r="BL23" s="67">
        <f t="shared" si="38"/>
        <v>115</v>
      </c>
      <c r="BM23" s="76">
        <f t="shared" si="36"/>
        <v>0.635359116</v>
      </c>
      <c r="BO23" s="64" t="str">
        <f t="shared" si="26"/>
        <v/>
      </c>
    </row>
    <row r="24">
      <c r="A24" s="52" t="s">
        <v>2214</v>
      </c>
      <c r="B24" s="52" t="s">
        <v>2248</v>
      </c>
      <c r="C24" s="53" t="s">
        <v>84</v>
      </c>
      <c r="D24" s="54" t="s">
        <v>105</v>
      </c>
      <c r="E24" s="55" t="s">
        <v>2239</v>
      </c>
      <c r="F24" s="56">
        <v>0.0</v>
      </c>
      <c r="G24" s="57">
        <v>35.97136</v>
      </c>
      <c r="H24" s="58" t="s">
        <v>2240</v>
      </c>
      <c r="I24" s="13"/>
      <c r="J24" s="75">
        <v>365.0</v>
      </c>
      <c r="Q24" s="60" t="str">
        <f t="shared" si="1"/>
        <v>Baby Food_25+</v>
      </c>
      <c r="R24" s="61" t="str">
        <f t="shared" si="2"/>
        <v>25+</v>
      </c>
      <c r="S24" s="2" t="str">
        <f t="array" ref="S24">XLOOKUP(B24,Availability!K:K,Availability!Q:Q)</f>
        <v>Depth</v>
      </c>
      <c r="T24" s="62">
        <f t="shared" si="3"/>
        <v>2.5</v>
      </c>
      <c r="U24" s="63">
        <f t="array" ref="U24">iferror(XLOOKUP(Q24,'Refrence Data'!B:B,'Refrence Data'!W:W),"NA")</f>
        <v>1.252657</v>
      </c>
      <c r="V24" s="64">
        <f t="shared" si="4"/>
        <v>50</v>
      </c>
      <c r="X24" s="30">
        <f t="array" ref="X24">IFERROR(XLOOKUP(Q24,'Refrence Data'!B:B,'Refrence Data'!N:N),"NA")</f>
        <v>0.408729</v>
      </c>
      <c r="Y24" s="64" t="str">
        <f t="shared" si="5"/>
        <v>LOW</v>
      </c>
      <c r="Z24" s="64">
        <f t="array" ref="Z24">XLOOKUP(Q24,'Refrence Data'!B:B,'Refrence Data'!AG:AG)</f>
        <v>1.427557</v>
      </c>
      <c r="AA24" s="64">
        <f t="array" ref="AA24">IFERROR(XLOOKUP(Q24,'Refrence Data'!B:B,'Refrence Data'!Y:Y),"NA")</f>
        <v>1.16513</v>
      </c>
      <c r="AB24" s="64" t="str">
        <f t="shared" si="6"/>
        <v>High</v>
      </c>
      <c r="AC24" s="64" t="str">
        <f t="shared" si="7"/>
        <v>Depth</v>
      </c>
      <c r="AD24" s="64" t="str">
        <f t="shared" si="8"/>
        <v>LOWHighDepth</v>
      </c>
      <c r="AE24" s="64">
        <f t="array" ref="AE24">XLOOKUP(AD24,'Category Saturation'!A:A,'Category Saturation'!E:E)</f>
        <v>90</v>
      </c>
      <c r="AG24" s="30">
        <f t="array" ref="AG24">iferror(XLOOKUP(Q24,'New Launch Success Rate'!A:A,'New Launch Success Rate'!F:F),"NA")</f>
        <v>0.375</v>
      </c>
      <c r="AH24" s="64">
        <f t="shared" si="9"/>
        <v>50</v>
      </c>
      <c r="AJ24" s="65">
        <f t="shared" si="10"/>
        <v>62</v>
      </c>
      <c r="AL24" s="66">
        <f t="array" ref="AL24">XLOOKUP(Q24,'Non Moving'!C:C,'Non Moving'!I:I)/100</f>
        <v>0.325</v>
      </c>
      <c r="AM24" s="67">
        <f t="shared" si="11"/>
        <v>0</v>
      </c>
      <c r="AN24" s="66">
        <f t="array" ref="AN24">XLOOKUP(Q24,'Non Moving'!C:C,'Non Moving'!F:F)/100</f>
        <v>0.296</v>
      </c>
      <c r="AO24" s="67">
        <f t="shared" si="12"/>
        <v>0</v>
      </c>
      <c r="AQ24" s="64">
        <f t="shared" si="13"/>
        <v>0</v>
      </c>
      <c r="AS24" s="64">
        <f t="shared" si="14"/>
        <v>0</v>
      </c>
      <c r="AT24" s="64">
        <f t="array" ref="AT24">iferror(XLOOKUP(I24,Monetization!A:A,Monetization!B:B),25)</f>
        <v>25</v>
      </c>
      <c r="AV24" s="64">
        <f t="shared" si="15"/>
        <v>7.5</v>
      </c>
      <c r="AX24" s="65">
        <f t="shared" si="16"/>
        <v>62</v>
      </c>
      <c r="AY24" s="64" t="str">
        <f t="shared" si="17"/>
        <v>50-75</v>
      </c>
      <c r="AZ24" s="64" t="str">
        <f t="shared" si="18"/>
        <v>50-75</v>
      </c>
      <c r="BA24" s="30">
        <f t="array" ref="BA24">iferror(XLOOKUP(B24,Availability!A:A,Availability!E:E),0%)</f>
        <v>0.7</v>
      </c>
      <c r="BB24" s="2">
        <v>1.0</v>
      </c>
      <c r="BC24" s="64">
        <f t="array" ref="BC24">XLOOKUP(B24,ROS!C:C,ROS!O:O)</f>
        <v>0</v>
      </c>
      <c r="BD24" s="64">
        <f t="array" ref="BD24">IFERROR(XLOOKUP(B24,ROS!Z:Z,ROS!AA:AA),0)</f>
        <v>0.428571429</v>
      </c>
      <c r="BE24" s="64">
        <f t="array" ref="BE24">XLOOKUP(Q24,'Refrence Data'!B:B,'Refrence Data'!T:T)</f>
        <v>0.44359</v>
      </c>
      <c r="BF24" s="64">
        <f t="shared" si="19"/>
        <v>0</v>
      </c>
      <c r="BG24" s="2" t="str">
        <f t="shared" si="20"/>
        <v/>
      </c>
      <c r="BO24" s="64" t="str">
        <f t="shared" si="26"/>
        <v/>
      </c>
    </row>
    <row r="25">
      <c r="A25" s="52" t="s">
        <v>2214</v>
      </c>
      <c r="B25" s="52" t="s">
        <v>2249</v>
      </c>
      <c r="C25" s="53" t="s">
        <v>84</v>
      </c>
      <c r="D25" s="54" t="s">
        <v>105</v>
      </c>
      <c r="E25" s="55" t="s">
        <v>2239</v>
      </c>
      <c r="F25" s="56">
        <v>0.0</v>
      </c>
      <c r="G25" s="57">
        <v>21.11123</v>
      </c>
      <c r="H25" s="58" t="s">
        <v>2240</v>
      </c>
      <c r="I25" s="13"/>
      <c r="J25" s="75">
        <v>365.0</v>
      </c>
      <c r="Q25" s="60" t="str">
        <f t="shared" si="1"/>
        <v>Baby Food_20-25</v>
      </c>
      <c r="R25" s="61" t="str">
        <f t="shared" si="2"/>
        <v>20-25</v>
      </c>
      <c r="S25" s="2" t="str">
        <f t="array" ref="S25">XLOOKUP(B25,Availability!K:K,Availability!Q:Q)</f>
        <v>Depth</v>
      </c>
      <c r="T25" s="62">
        <f t="shared" si="3"/>
        <v>2.5</v>
      </c>
      <c r="U25" s="63">
        <f t="array" ref="U25">iferror(XLOOKUP(Q25,'Refrence Data'!B:B,'Refrence Data'!W:W),"NA")</f>
        <v>0.862399</v>
      </c>
      <c r="V25" s="64">
        <f t="shared" si="4"/>
        <v>25</v>
      </c>
      <c r="X25" s="30">
        <f t="array" ref="X25">IFERROR(XLOOKUP(Q25,'Refrence Data'!B:B,'Refrence Data'!N:N),"NA")</f>
        <v>0.63384</v>
      </c>
      <c r="Y25" s="64" t="str">
        <f t="shared" si="5"/>
        <v>MEDIUM</v>
      </c>
      <c r="Z25" s="64">
        <f t="array" ref="Z25">XLOOKUP(Q25,'Refrence Data'!B:B,'Refrence Data'!AG:AG)</f>
        <v>1.233604</v>
      </c>
      <c r="AA25" s="64">
        <f t="array" ref="AA25">IFERROR(XLOOKUP(Q25,'Refrence Data'!B:B,'Refrence Data'!Y:Y),"NA")</f>
        <v>0.687925</v>
      </c>
      <c r="AB25" s="64" t="str">
        <f t="shared" si="6"/>
        <v>High</v>
      </c>
      <c r="AC25" s="64" t="str">
        <f t="shared" si="7"/>
        <v>Depth</v>
      </c>
      <c r="AD25" s="64" t="str">
        <f t="shared" si="8"/>
        <v>MEDIUMHighDepth</v>
      </c>
      <c r="AE25" s="64">
        <f t="array" ref="AE25">XLOOKUP(AD25,'Category Saturation'!A:A,'Category Saturation'!E:E)</f>
        <v>60</v>
      </c>
      <c r="AG25" s="30">
        <f t="array" ref="AG25">iferror(XLOOKUP(Q25,'New Launch Success Rate'!A:A,'New Launch Success Rate'!F:F),"NA")</f>
        <v>0.219</v>
      </c>
      <c r="AH25" s="64">
        <f t="shared" si="9"/>
        <v>25</v>
      </c>
      <c r="AJ25" s="65">
        <f t="shared" si="10"/>
        <v>35.5</v>
      </c>
      <c r="AL25" s="66">
        <f t="array" ref="AL25">XLOOKUP(Q25,'Non Moving'!C:C,'Non Moving'!I:I)/100</f>
        <v>0.333</v>
      </c>
      <c r="AM25" s="67">
        <f t="shared" si="11"/>
        <v>0</v>
      </c>
      <c r="AN25" s="66">
        <f t="array" ref="AN25">XLOOKUP(Q25,'Non Moving'!C:C,'Non Moving'!F:F)/100</f>
        <v>0.2</v>
      </c>
      <c r="AO25" s="67">
        <f t="shared" si="12"/>
        <v>50</v>
      </c>
      <c r="AQ25" s="64">
        <f t="shared" si="13"/>
        <v>25</v>
      </c>
      <c r="AS25" s="64">
        <f t="shared" si="14"/>
        <v>0</v>
      </c>
      <c r="AT25" s="64">
        <f t="array" ref="AT25">iferror(XLOOKUP(I25,Monetization!A:A,Monetization!B:B),25)</f>
        <v>25</v>
      </c>
      <c r="AV25" s="64">
        <f t="shared" si="15"/>
        <v>7.5</v>
      </c>
      <c r="AX25" s="65">
        <f t="shared" si="16"/>
        <v>35.5</v>
      </c>
      <c r="AY25" s="64" t="str">
        <f t="shared" si="17"/>
        <v>25-50</v>
      </c>
      <c r="AZ25" s="64" t="str">
        <f t="shared" si="18"/>
        <v>25-50</v>
      </c>
      <c r="BA25" s="30">
        <f t="array" ref="BA25">iferror(XLOOKUP(B25,Availability!A:A,Availability!E:E),0%)</f>
        <v>0.72</v>
      </c>
      <c r="BB25" s="2">
        <v>1.0</v>
      </c>
      <c r="BC25" s="64">
        <f t="array" ref="BC25">XLOOKUP(B25,ROS!C:C,ROS!O:O)</f>
        <v>0</v>
      </c>
      <c r="BD25" s="64">
        <f t="array" ref="BD25">IFERROR(XLOOKUP(B25,ROS!Z:Z,ROS!AA:AA),0)</f>
        <v>0.485714286</v>
      </c>
      <c r="BE25" s="64">
        <f t="array" ref="BE25">XLOOKUP(Q25,'Refrence Data'!B:B,'Refrence Data'!T:T)</f>
        <v>0.072751</v>
      </c>
      <c r="BF25" s="64">
        <f t="shared" si="19"/>
        <v>0</v>
      </c>
      <c r="BG25" s="2" t="str">
        <f t="shared" si="20"/>
        <v>TN</v>
      </c>
      <c r="BO25" s="64" t="str">
        <f t="shared" si="26"/>
        <v>TN</v>
      </c>
    </row>
    <row r="26">
      <c r="A26" s="52" t="s">
        <v>2214</v>
      </c>
      <c r="B26" s="52" t="s">
        <v>2250</v>
      </c>
      <c r="C26" s="53" t="s">
        <v>288</v>
      </c>
      <c r="D26" s="54" t="s">
        <v>340</v>
      </c>
      <c r="E26" s="55" t="s">
        <v>2251</v>
      </c>
      <c r="F26" s="56">
        <v>0.0</v>
      </c>
      <c r="G26" s="57">
        <v>5.127796</v>
      </c>
      <c r="H26" s="58" t="s">
        <v>2240</v>
      </c>
      <c r="I26" s="13"/>
      <c r="J26" s="59">
        <v>365.0</v>
      </c>
      <c r="Q26" s="60" t="str">
        <f t="shared" si="1"/>
        <v>Soft Drinks_5-10</v>
      </c>
      <c r="R26" s="61" t="str">
        <f t="shared" si="2"/>
        <v>5-10</v>
      </c>
      <c r="S26" s="2" t="str">
        <f t="array" ref="S26">XLOOKUP(B26,Availability!K:K,Availability!Q:Q)</f>
        <v>Width</v>
      </c>
      <c r="T26" s="62">
        <f t="shared" si="3"/>
        <v>2.5</v>
      </c>
      <c r="U26" s="63">
        <f t="array" ref="U26">iferror(XLOOKUP(Q26,'Refrence Data'!B:B,'Refrence Data'!W:W),"NA")</f>
        <v>35.39388</v>
      </c>
      <c r="V26" s="64">
        <f t="shared" si="4"/>
        <v>100</v>
      </c>
      <c r="X26" s="30">
        <f t="array" ref="X26">IFERROR(XLOOKUP(Q26,'Refrence Data'!B:B,'Refrence Data'!N:N),"NA")</f>
        <v>0.744914</v>
      </c>
      <c r="Y26" s="64" t="str">
        <f t="shared" si="5"/>
        <v>MEDIUM</v>
      </c>
      <c r="Z26" s="64">
        <f t="array" ref="Z26">XLOOKUP(Q26,'Refrence Data'!B:B,'Refrence Data'!AG:AG)</f>
        <v>12.4719</v>
      </c>
      <c r="AA26" s="64">
        <f t="array" ref="AA26">IFERROR(XLOOKUP(Q26,'Refrence Data'!B:B,'Refrence Data'!Y:Y),"NA")</f>
        <v>35.92567</v>
      </c>
      <c r="AB26" s="64" t="str">
        <f t="shared" si="6"/>
        <v>High</v>
      </c>
      <c r="AC26" s="64" t="str">
        <f t="shared" si="7"/>
        <v>Width</v>
      </c>
      <c r="AD26" s="64" t="str">
        <f t="shared" si="8"/>
        <v>MEDIUMHighWidth</v>
      </c>
      <c r="AE26" s="64">
        <f t="array" ref="AE26">XLOOKUP(AD26,'Category Saturation'!A:A,'Category Saturation'!E:E)</f>
        <v>25</v>
      </c>
      <c r="AG26" s="30">
        <f t="array" ref="AG26">iferror(XLOOKUP(Q26,'New Launch Success Rate'!A:A,'New Launch Success Rate'!F:F),"NA")</f>
        <v>0.833</v>
      </c>
      <c r="AH26" s="64">
        <f t="shared" si="9"/>
        <v>100</v>
      </c>
      <c r="AJ26" s="65">
        <f t="shared" si="10"/>
        <v>77.5</v>
      </c>
      <c r="AL26" s="66">
        <f t="array" ref="AL26">XLOOKUP(Q26,'Non Moving'!C:C,'Non Moving'!I:I)/100</f>
        <v>0.017</v>
      </c>
      <c r="AM26" s="67">
        <f t="shared" si="11"/>
        <v>100</v>
      </c>
      <c r="AN26" s="66">
        <f t="array" ref="AN26">XLOOKUP(Q26,'Non Moving'!C:C,'Non Moving'!F:F)/100</f>
        <v>0.043</v>
      </c>
      <c r="AO26" s="67">
        <f t="shared" si="12"/>
        <v>100</v>
      </c>
      <c r="AQ26" s="64">
        <f t="shared" si="13"/>
        <v>100</v>
      </c>
      <c r="AS26" s="64">
        <f t="shared" si="14"/>
        <v>0</v>
      </c>
      <c r="AT26" s="64">
        <f t="array" ref="AT26">iferror(XLOOKUP(I26,Monetization!A:A,Monetization!B:B),25)</f>
        <v>25</v>
      </c>
      <c r="AV26" s="64">
        <f t="shared" si="15"/>
        <v>7.5</v>
      </c>
      <c r="AX26" s="65">
        <f t="shared" si="16"/>
        <v>77.5</v>
      </c>
      <c r="AY26" s="64" t="str">
        <f t="shared" si="17"/>
        <v>75-100</v>
      </c>
      <c r="AZ26" s="64" t="str">
        <f t="shared" si="18"/>
        <v>75-100</v>
      </c>
      <c r="BA26" s="30">
        <f t="array" ref="BA26">iferror(XLOOKUP(B26,Availability!A:A,Availability!E:E),0%)</f>
        <v>0</v>
      </c>
      <c r="BB26" s="2">
        <v>1.0</v>
      </c>
      <c r="BC26" s="64">
        <f t="array" ref="BC26">XLOOKUP(B26,ROS!C:C,ROS!O:O)</f>
        <v>0</v>
      </c>
      <c r="BD26" s="64">
        <f t="array" ref="BD26">IFERROR(XLOOKUP(B26,ROS!Z:Z,ROS!AA:AA),0)</f>
        <v>0</v>
      </c>
      <c r="BE26" s="64">
        <f t="array" ref="BE26">XLOOKUP(Q26,'Refrence Data'!B:B,'Refrence Data'!T:T)</f>
        <v>1</v>
      </c>
      <c r="BF26" s="64">
        <f t="shared" si="19"/>
        <v>0</v>
      </c>
      <c r="BG26" s="2" t="str">
        <f t="shared" si="20"/>
        <v/>
      </c>
      <c r="BO26" s="64" t="str">
        <f t="shared" si="26"/>
        <v/>
      </c>
    </row>
    <row r="27">
      <c r="A27" s="52" t="s">
        <v>2252</v>
      </c>
      <c r="B27" s="52" t="s">
        <v>2253</v>
      </c>
      <c r="C27" s="53" t="s">
        <v>288</v>
      </c>
      <c r="D27" s="54" t="s">
        <v>332</v>
      </c>
      <c r="E27" s="55" t="s">
        <v>2254</v>
      </c>
      <c r="F27" s="56">
        <v>0.0</v>
      </c>
      <c r="G27" s="57">
        <v>11.58147</v>
      </c>
      <c r="H27" s="58" t="s">
        <v>2217</v>
      </c>
      <c r="I27" s="13"/>
      <c r="J27" s="59">
        <v>365.0</v>
      </c>
      <c r="Q27" s="60" t="str">
        <f t="shared" si="1"/>
        <v>Sober Sips &amp; Mixers_10-15</v>
      </c>
      <c r="R27" s="61" t="str">
        <f t="shared" si="2"/>
        <v>10-15</v>
      </c>
      <c r="S27" s="2" t="str">
        <f t="array" ref="S27">XLOOKUP(B27,Availability!K:K,Availability!Q:Q)</f>
        <v>Depth</v>
      </c>
      <c r="T27" s="62">
        <f t="shared" si="3"/>
        <v>2.5</v>
      </c>
      <c r="U27" s="63">
        <f t="array" ref="U27">iferror(XLOOKUP(Q27,'Refrence Data'!B:B,'Refrence Data'!W:W),"NA")</f>
        <v>5.927473</v>
      </c>
      <c r="V27" s="64">
        <f t="shared" si="4"/>
        <v>100</v>
      </c>
      <c r="X27" s="30">
        <f t="array" ref="X27">IFERROR(XLOOKUP(Q27,'Refrence Data'!B:B,'Refrence Data'!N:N),"NA")</f>
        <v>0.831928</v>
      </c>
      <c r="Y27" s="64" t="str">
        <f t="shared" si="5"/>
        <v>HIGH</v>
      </c>
      <c r="Z27" s="64">
        <f t="array" ref="Z27">XLOOKUP(Q27,'Refrence Data'!B:B,'Refrence Data'!AG:AG)</f>
        <v>13.01381</v>
      </c>
      <c r="AA27" s="64">
        <f t="array" ref="AA27">IFERROR(XLOOKUP(Q27,'Refrence Data'!B:B,'Refrence Data'!Y:Y),"NA")</f>
        <v>14.6846</v>
      </c>
      <c r="AB27" s="64" t="str">
        <f t="shared" si="6"/>
        <v>High</v>
      </c>
      <c r="AC27" s="64" t="str">
        <f t="shared" si="7"/>
        <v>Depth</v>
      </c>
      <c r="AD27" s="64" t="str">
        <f t="shared" si="8"/>
        <v>HIGHHighDepth</v>
      </c>
      <c r="AE27" s="64">
        <f t="array" ref="AE27">XLOOKUP(AD27,'Category Saturation'!A:A,'Category Saturation'!E:E)</f>
        <v>0</v>
      </c>
      <c r="AG27" s="30">
        <f t="array" ref="AG27">iferror(XLOOKUP(Q27,'New Launch Success Rate'!A:A,'New Launch Success Rate'!F:F),"NA")</f>
        <v>0.34125</v>
      </c>
      <c r="AH27" s="64">
        <f t="shared" si="9"/>
        <v>50</v>
      </c>
      <c r="AJ27" s="65">
        <f t="shared" si="10"/>
        <v>65</v>
      </c>
      <c r="AL27" s="66">
        <f t="array" ref="AL27">XLOOKUP(Q27,'Non Moving'!C:C,'Non Moving'!I:I)/100</f>
        <v>0.15</v>
      </c>
      <c r="AM27" s="67">
        <f t="shared" si="11"/>
        <v>50</v>
      </c>
      <c r="AN27" s="66">
        <f t="array" ref="AN27">XLOOKUP(Q27,'Non Moving'!C:C,'Non Moving'!F:F)/100</f>
        <v>0.279</v>
      </c>
      <c r="AO27" s="67">
        <f t="shared" si="12"/>
        <v>0</v>
      </c>
      <c r="AQ27" s="64">
        <f t="shared" si="13"/>
        <v>25</v>
      </c>
      <c r="AS27" s="64">
        <f t="shared" si="14"/>
        <v>100</v>
      </c>
      <c r="AT27" s="64">
        <f t="array" ref="AT27">iferror(XLOOKUP(I27,Monetization!A:A,Monetization!B:B),25)</f>
        <v>25</v>
      </c>
      <c r="AV27" s="64">
        <f t="shared" si="15"/>
        <v>77.5</v>
      </c>
      <c r="AX27" s="65">
        <f t="shared" si="16"/>
        <v>65</v>
      </c>
      <c r="AY27" s="64" t="str">
        <f t="shared" si="17"/>
        <v>50-75</v>
      </c>
      <c r="AZ27" s="64" t="str">
        <f t="shared" si="18"/>
        <v>50-75</v>
      </c>
      <c r="BA27" s="30">
        <f t="array" ref="BA27">iferror(XLOOKUP(B27,Availability!A:A,Availability!E:E),0%)</f>
        <v>0.67</v>
      </c>
      <c r="BB27" s="2">
        <v>1.0</v>
      </c>
      <c r="BC27" s="64">
        <f t="array" ref="BC27">XLOOKUP(B27,ROS!C:C,ROS!O:O)</f>
        <v>12.37091</v>
      </c>
      <c r="BD27" s="64">
        <f t="array" ref="BD27">IFERROR(XLOOKUP(B27,ROS!Z:Z,ROS!AA:AA),0)</f>
        <v>12.02131202</v>
      </c>
      <c r="BE27" s="64">
        <f t="array" ref="BE27">XLOOKUP(Q27,'Refrence Data'!B:B,'Refrence Data'!T:T)</f>
        <v>0.929669</v>
      </c>
      <c r="BF27" s="64">
        <f t="shared" si="19"/>
        <v>1</v>
      </c>
      <c r="BG27" s="2" t="str">
        <f t="shared" si="20"/>
        <v/>
      </c>
      <c r="BO27" s="64" t="str">
        <f t="shared" si="26"/>
        <v/>
      </c>
    </row>
    <row r="28">
      <c r="A28" s="52" t="s">
        <v>2214</v>
      </c>
      <c r="B28" s="52" t="s">
        <v>2255</v>
      </c>
      <c r="C28" s="53" t="s">
        <v>288</v>
      </c>
      <c r="D28" s="54" t="s">
        <v>348</v>
      </c>
      <c r="E28" s="55" t="s">
        <v>2256</v>
      </c>
      <c r="F28" s="56">
        <v>0.0</v>
      </c>
      <c r="G28" s="57">
        <v>11.04016</v>
      </c>
      <c r="H28" s="58" t="s">
        <v>2240</v>
      </c>
      <c r="I28" s="13"/>
      <c r="J28" s="59">
        <v>730.0</v>
      </c>
      <c r="Q28" s="60" t="str">
        <f t="shared" si="1"/>
        <v>Sports &amp; Energy Drinks_10-15</v>
      </c>
      <c r="R28" s="61" t="str">
        <f t="shared" si="2"/>
        <v>10-15</v>
      </c>
      <c r="S28" s="2" t="str">
        <f t="array" ref="S28">XLOOKUP(B28,Availability!K:K,Availability!Q:Q)</f>
        <v>Width</v>
      </c>
      <c r="T28" s="62">
        <f t="shared" si="3"/>
        <v>2.5</v>
      </c>
      <c r="U28" s="63">
        <f t="array" ref="U28">iferror(XLOOKUP(Q28,'Refrence Data'!B:B,'Refrence Data'!W:W),"NA")</f>
        <v>4.222293</v>
      </c>
      <c r="V28" s="64">
        <f t="shared" si="4"/>
        <v>100</v>
      </c>
      <c r="X28" s="30">
        <f t="array" ref="X28">IFERROR(XLOOKUP(Q28,'Refrence Data'!B:B,'Refrence Data'!N:N),"NA")</f>
        <v>0.750284</v>
      </c>
      <c r="Y28" s="64" t="str">
        <f t="shared" si="5"/>
        <v>MEDIUM</v>
      </c>
      <c r="Z28" s="64">
        <f t="array" ref="Z28">XLOOKUP(Q28,'Refrence Data'!B:B,'Refrence Data'!AG:AG)</f>
        <v>13.01381</v>
      </c>
      <c r="AA28" s="64">
        <f t="array" ref="AA28">IFERROR(XLOOKUP(Q28,'Refrence Data'!B:B,'Refrence Data'!Y:Y),"NA")</f>
        <v>13.01381</v>
      </c>
      <c r="AB28" s="64" t="str">
        <f t="shared" si="6"/>
        <v>High</v>
      </c>
      <c r="AC28" s="64" t="str">
        <f t="shared" si="7"/>
        <v>Width</v>
      </c>
      <c r="AD28" s="64" t="str">
        <f t="shared" si="8"/>
        <v>MEDIUMHighWidth</v>
      </c>
      <c r="AE28" s="64">
        <f t="array" ref="AE28">XLOOKUP(AD28,'Category Saturation'!A:A,'Category Saturation'!E:E)</f>
        <v>25</v>
      </c>
      <c r="AG28" s="30">
        <f t="array" ref="AG28">iferror(XLOOKUP(Q28,'New Launch Success Rate'!A:A,'New Launch Success Rate'!F:F),"NA")</f>
        <v>0.8</v>
      </c>
      <c r="AH28" s="64">
        <f t="shared" si="9"/>
        <v>100</v>
      </c>
      <c r="AJ28" s="65">
        <f t="shared" si="10"/>
        <v>77.5</v>
      </c>
      <c r="AL28" s="66">
        <f t="array" ref="AL28">XLOOKUP(Q28,'Non Moving'!C:C,'Non Moving'!I:I)/100</f>
        <v>0.048</v>
      </c>
      <c r="AM28" s="67">
        <f t="shared" si="11"/>
        <v>100</v>
      </c>
      <c r="AN28" s="66">
        <f t="array" ref="AN28">XLOOKUP(Q28,'Non Moving'!C:C,'Non Moving'!F:F)/100</f>
        <v>0.093</v>
      </c>
      <c r="AO28" s="67">
        <f t="shared" si="12"/>
        <v>75</v>
      </c>
      <c r="AQ28" s="64">
        <f t="shared" si="13"/>
        <v>87.5</v>
      </c>
      <c r="AS28" s="64">
        <f t="shared" si="14"/>
        <v>0</v>
      </c>
      <c r="AT28" s="64">
        <f t="array" ref="AT28">iferror(XLOOKUP(I28,Monetization!A:A,Monetization!B:B),25)</f>
        <v>25</v>
      </c>
      <c r="AV28" s="64">
        <f t="shared" si="15"/>
        <v>7.5</v>
      </c>
      <c r="AX28" s="65">
        <f t="shared" si="16"/>
        <v>77.5</v>
      </c>
      <c r="AY28" s="64" t="str">
        <f t="shared" si="17"/>
        <v>75-100</v>
      </c>
      <c r="AZ28" s="64" t="str">
        <f t="shared" si="18"/>
        <v>75-100</v>
      </c>
      <c r="BA28" s="30">
        <f t="array" ref="BA28">iferror(XLOOKUP(B28,Availability!A:A,Availability!E:E),0%)</f>
        <v>0.9</v>
      </c>
      <c r="BB28" s="2">
        <v>1.0</v>
      </c>
      <c r="BC28" s="64">
        <f t="array" ref="BC28">XLOOKUP(B28,ROS!C:C,ROS!O:O)</f>
        <v>6.735181</v>
      </c>
      <c r="BD28" s="64">
        <f t="array" ref="BD28">IFERROR(XLOOKUP(B28,ROS!Z:Z,ROS!AA:AA),0)</f>
        <v>7.039846265</v>
      </c>
      <c r="BE28" s="64">
        <f t="array" ref="BE28">XLOOKUP(Q28,'Refrence Data'!B:B,'Refrence Data'!T:T)</f>
        <v>1.72619</v>
      </c>
      <c r="BF28" s="64">
        <f t="shared" si="19"/>
        <v>1</v>
      </c>
      <c r="BG28" s="2" t="str">
        <f t="shared" si="20"/>
        <v>TP</v>
      </c>
      <c r="BO28" s="64" t="str">
        <f t="shared" si="26"/>
        <v>TP</v>
      </c>
    </row>
    <row r="29">
      <c r="A29" s="52" t="s">
        <v>2214</v>
      </c>
      <c r="B29" s="52" t="s">
        <v>2257</v>
      </c>
      <c r="C29" s="53" t="s">
        <v>288</v>
      </c>
      <c r="D29" s="54" t="s">
        <v>348</v>
      </c>
      <c r="E29" s="55" t="s">
        <v>2256</v>
      </c>
      <c r="F29" s="56">
        <v>12.0</v>
      </c>
      <c r="G29" s="57">
        <v>9.22752</v>
      </c>
      <c r="H29" s="58" t="s">
        <v>2240</v>
      </c>
      <c r="I29" s="13"/>
      <c r="J29" s="59">
        <v>547.0</v>
      </c>
      <c r="Q29" s="60" t="str">
        <f t="shared" si="1"/>
        <v>Sports &amp; Energy Drinks_5-10</v>
      </c>
      <c r="R29" s="61" t="str">
        <f t="shared" si="2"/>
        <v>5-10</v>
      </c>
      <c r="S29" s="2" t="str">
        <f t="array" ref="S29">XLOOKUP(B29,Availability!K:K,Availability!Q:Q)</f>
        <v>Width</v>
      </c>
      <c r="T29" s="62">
        <f t="shared" si="3"/>
        <v>2.5</v>
      </c>
      <c r="U29" s="63">
        <f t="array" ref="U29">iferror(XLOOKUP(Q29,'Refrence Data'!B:B,'Refrence Data'!W:W),"NA")</f>
        <v>30.14317</v>
      </c>
      <c r="V29" s="64">
        <f t="shared" si="4"/>
        <v>100</v>
      </c>
      <c r="X29" s="30">
        <f t="array" ref="X29">IFERROR(XLOOKUP(Q29,'Refrence Data'!B:B,'Refrence Data'!N:N),"NA")</f>
        <v>0.595791</v>
      </c>
      <c r="Y29" s="64" t="str">
        <f t="shared" si="5"/>
        <v>MEDIUM</v>
      </c>
      <c r="Z29" s="64">
        <f t="array" ref="Z29">XLOOKUP(Q29,'Refrence Data'!B:B,'Refrence Data'!AG:AG)</f>
        <v>12.4719</v>
      </c>
      <c r="AA29" s="64">
        <f t="array" ref="AA29">IFERROR(XLOOKUP(Q29,'Refrence Data'!B:B,'Refrence Data'!Y:Y),"NA")</f>
        <v>42.79915</v>
      </c>
      <c r="AB29" s="64" t="str">
        <f t="shared" si="6"/>
        <v>High</v>
      </c>
      <c r="AC29" s="64" t="str">
        <f t="shared" si="7"/>
        <v>Width</v>
      </c>
      <c r="AD29" s="64" t="str">
        <f t="shared" si="8"/>
        <v>MEDIUMHighWidth</v>
      </c>
      <c r="AE29" s="64">
        <f t="array" ref="AE29">XLOOKUP(AD29,'Category Saturation'!A:A,'Category Saturation'!E:E)</f>
        <v>25</v>
      </c>
      <c r="AG29" s="30">
        <f t="array" ref="AG29">iferror(XLOOKUP(Q29,'New Launch Success Rate'!A:A,'New Launch Success Rate'!F:F),"NA")</f>
        <v>0.35025</v>
      </c>
      <c r="AH29" s="64">
        <f t="shared" si="9"/>
        <v>50</v>
      </c>
      <c r="AJ29" s="65">
        <f t="shared" si="10"/>
        <v>72.5</v>
      </c>
      <c r="AL29" s="66">
        <f t="array" ref="AL29">XLOOKUP(Q29,'Non Moving'!C:C,'Non Moving'!I:I)/100</f>
        <v>0.006</v>
      </c>
      <c r="AM29" s="67">
        <f t="shared" si="11"/>
        <v>100</v>
      </c>
      <c r="AN29" s="66">
        <f t="array" ref="AN29">XLOOKUP(Q29,'Non Moving'!C:C,'Non Moving'!F:F)/100</f>
        <v>0.029</v>
      </c>
      <c r="AO29" s="67">
        <f t="shared" si="12"/>
        <v>100</v>
      </c>
      <c r="AQ29" s="64">
        <f t="shared" si="13"/>
        <v>100</v>
      </c>
      <c r="AS29" s="64">
        <f t="shared" si="14"/>
        <v>0</v>
      </c>
      <c r="AT29" s="64">
        <f t="array" ref="AT29">iferror(XLOOKUP(I29,Monetization!A:A,Monetization!B:B),25)</f>
        <v>25</v>
      </c>
      <c r="AV29" s="64">
        <f t="shared" si="15"/>
        <v>7.5</v>
      </c>
      <c r="AX29" s="65">
        <f t="shared" si="16"/>
        <v>72.5</v>
      </c>
      <c r="AY29" s="64" t="str">
        <f t="shared" si="17"/>
        <v>50-75</v>
      </c>
      <c r="AZ29" s="64" t="str">
        <f t="shared" si="18"/>
        <v>50-75</v>
      </c>
      <c r="BA29" s="30">
        <f t="array" ref="BA29">iferror(XLOOKUP(B29,Availability!A:A,Availability!E:E),0%)</f>
        <v>0.97</v>
      </c>
      <c r="BB29" s="2">
        <v>1.0</v>
      </c>
      <c r="BC29" s="64">
        <f t="array" ref="BC29">XLOOKUP(B29,ROS!C:C,ROS!O:O)</f>
        <v>16.9917</v>
      </c>
      <c r="BD29" s="64">
        <f t="array" ref="BD29">IFERROR(XLOOKUP(B29,ROS!Z:Z,ROS!AA:AA),0)</f>
        <v>12.99252414</v>
      </c>
      <c r="BE29" s="64">
        <f t="array" ref="BE29">XLOOKUP(Q29,'Refrence Data'!B:B,'Refrence Data'!T:T)</f>
        <v>4.426873</v>
      </c>
      <c r="BF29" s="64">
        <f t="shared" si="19"/>
        <v>1</v>
      </c>
      <c r="BG29" s="2" t="str">
        <f t="shared" si="20"/>
        <v>TP</v>
      </c>
      <c r="BO29" s="64" t="str">
        <f t="shared" si="26"/>
        <v>TP</v>
      </c>
    </row>
    <row r="30">
      <c r="A30" s="52" t="s">
        <v>2214</v>
      </c>
      <c r="B30" s="52" t="s">
        <v>2258</v>
      </c>
      <c r="C30" s="53" t="s">
        <v>288</v>
      </c>
      <c r="D30" s="54" t="s">
        <v>348</v>
      </c>
      <c r="E30" s="55" t="s">
        <v>2256</v>
      </c>
      <c r="F30" s="56">
        <v>0.0</v>
      </c>
      <c r="G30" s="57">
        <v>10.96065</v>
      </c>
      <c r="H30" s="58" t="s">
        <v>2240</v>
      </c>
      <c r="I30" s="13"/>
      <c r="J30" s="59">
        <v>730.0</v>
      </c>
      <c r="Q30" s="60" t="str">
        <f t="shared" si="1"/>
        <v>Sports &amp; Energy Drinks_10-15</v>
      </c>
      <c r="R30" s="61" t="str">
        <f t="shared" si="2"/>
        <v>10-15</v>
      </c>
      <c r="S30" s="2" t="str">
        <f t="array" ref="S30">XLOOKUP(B30,Availability!K:K,Availability!Q:Q)</f>
        <v>Width</v>
      </c>
      <c r="T30" s="62">
        <f t="shared" si="3"/>
        <v>2.5</v>
      </c>
      <c r="U30" s="63">
        <f t="array" ref="U30">iferror(XLOOKUP(Q30,'Refrence Data'!B:B,'Refrence Data'!W:W),"NA")</f>
        <v>4.222293</v>
      </c>
      <c r="V30" s="64">
        <f t="shared" si="4"/>
        <v>100</v>
      </c>
      <c r="X30" s="30">
        <f t="array" ref="X30">IFERROR(XLOOKUP(Q30,'Refrence Data'!B:B,'Refrence Data'!N:N),"NA")</f>
        <v>0.750284</v>
      </c>
      <c r="Y30" s="64" t="str">
        <f t="shared" si="5"/>
        <v>MEDIUM</v>
      </c>
      <c r="Z30" s="64">
        <f t="array" ref="Z30">XLOOKUP(Q30,'Refrence Data'!B:B,'Refrence Data'!AG:AG)</f>
        <v>13.01381</v>
      </c>
      <c r="AA30" s="64">
        <f t="array" ref="AA30">IFERROR(XLOOKUP(Q30,'Refrence Data'!B:B,'Refrence Data'!Y:Y),"NA")</f>
        <v>13.01381</v>
      </c>
      <c r="AB30" s="64" t="str">
        <f t="shared" si="6"/>
        <v>High</v>
      </c>
      <c r="AC30" s="64" t="str">
        <f t="shared" si="7"/>
        <v>Width</v>
      </c>
      <c r="AD30" s="64" t="str">
        <f t="shared" si="8"/>
        <v>MEDIUMHighWidth</v>
      </c>
      <c r="AE30" s="64">
        <f t="array" ref="AE30">XLOOKUP(AD30,'Category Saturation'!A:A,'Category Saturation'!E:E)</f>
        <v>25</v>
      </c>
      <c r="AG30" s="30">
        <f t="array" ref="AG30">iferror(XLOOKUP(Q30,'New Launch Success Rate'!A:A,'New Launch Success Rate'!F:F),"NA")</f>
        <v>0.8</v>
      </c>
      <c r="AH30" s="64">
        <f t="shared" si="9"/>
        <v>100</v>
      </c>
      <c r="AJ30" s="65">
        <f t="shared" si="10"/>
        <v>77.5</v>
      </c>
      <c r="AL30" s="66">
        <f t="array" ref="AL30">XLOOKUP(Q30,'Non Moving'!C:C,'Non Moving'!I:I)/100</f>
        <v>0.048</v>
      </c>
      <c r="AM30" s="67">
        <f t="shared" si="11"/>
        <v>100</v>
      </c>
      <c r="AN30" s="66">
        <f t="array" ref="AN30">XLOOKUP(Q30,'Non Moving'!C:C,'Non Moving'!F:F)/100</f>
        <v>0.093</v>
      </c>
      <c r="AO30" s="67">
        <f t="shared" si="12"/>
        <v>75</v>
      </c>
      <c r="AQ30" s="64">
        <f t="shared" si="13"/>
        <v>87.5</v>
      </c>
      <c r="AS30" s="64">
        <f t="shared" si="14"/>
        <v>0</v>
      </c>
      <c r="AT30" s="64">
        <f t="array" ref="AT30">iferror(XLOOKUP(I30,Monetization!A:A,Monetization!B:B),25)</f>
        <v>25</v>
      </c>
      <c r="AV30" s="64">
        <f t="shared" si="15"/>
        <v>7.5</v>
      </c>
      <c r="AX30" s="65">
        <f t="shared" si="16"/>
        <v>77.5</v>
      </c>
      <c r="AY30" s="64" t="str">
        <f t="shared" si="17"/>
        <v>75-100</v>
      </c>
      <c r="AZ30" s="64" t="str">
        <f t="shared" si="18"/>
        <v>75-100</v>
      </c>
      <c r="BA30" s="30">
        <f t="array" ref="BA30">iferror(XLOOKUP(B30,Availability!A:A,Availability!E:E),0%)</f>
        <v>0.96</v>
      </c>
      <c r="BB30" s="2">
        <v>1.0</v>
      </c>
      <c r="BC30" s="64">
        <f t="array" ref="BC30">XLOOKUP(B30,ROS!C:C,ROS!O:O)</f>
        <v>0</v>
      </c>
      <c r="BD30" s="64">
        <f t="array" ref="BD30">IFERROR(XLOOKUP(B30,ROS!Z:Z,ROS!AA:AA),0)</f>
        <v>3.993789544</v>
      </c>
      <c r="BE30" s="64">
        <f t="array" ref="BE30">XLOOKUP(Q30,'Refrence Data'!B:B,'Refrence Data'!T:T)</f>
        <v>1.72619</v>
      </c>
      <c r="BF30" s="64">
        <f t="shared" si="19"/>
        <v>1</v>
      </c>
      <c r="BG30" s="2" t="str">
        <f t="shared" si="20"/>
        <v>TP</v>
      </c>
      <c r="BO30" s="64" t="str">
        <f t="shared" si="26"/>
        <v>TP</v>
      </c>
    </row>
    <row r="31">
      <c r="A31" s="52" t="s">
        <v>2214</v>
      </c>
      <c r="B31" s="52" t="s">
        <v>2259</v>
      </c>
      <c r="C31" s="53" t="s">
        <v>288</v>
      </c>
      <c r="D31" s="54" t="s">
        <v>348</v>
      </c>
      <c r="E31" s="55" t="s">
        <v>2256</v>
      </c>
      <c r="F31" s="56">
        <v>0.0</v>
      </c>
      <c r="G31" s="57">
        <v>12.48945</v>
      </c>
      <c r="H31" s="58" t="s">
        <v>2240</v>
      </c>
      <c r="I31" s="13"/>
      <c r="J31" s="59">
        <v>547.0</v>
      </c>
      <c r="Q31" s="60" t="str">
        <f t="shared" si="1"/>
        <v>Sports &amp; Energy Drinks_10-15</v>
      </c>
      <c r="R31" s="61" t="str">
        <f t="shared" si="2"/>
        <v>10-15</v>
      </c>
      <c r="S31" s="2" t="str">
        <f t="array" ref="S31">XLOOKUP(B31,Availability!K:K,Availability!Q:Q)</f>
        <v>Width</v>
      </c>
      <c r="T31" s="62">
        <f t="shared" si="3"/>
        <v>2.5</v>
      </c>
      <c r="U31" s="63">
        <f t="array" ref="U31">iferror(XLOOKUP(Q31,'Refrence Data'!B:B,'Refrence Data'!W:W),"NA")</f>
        <v>4.222293</v>
      </c>
      <c r="V31" s="64">
        <f t="shared" si="4"/>
        <v>100</v>
      </c>
      <c r="X31" s="30">
        <f t="array" ref="X31">IFERROR(XLOOKUP(Q31,'Refrence Data'!B:B,'Refrence Data'!N:N),"NA")</f>
        <v>0.750284</v>
      </c>
      <c r="Y31" s="64" t="str">
        <f t="shared" si="5"/>
        <v>MEDIUM</v>
      </c>
      <c r="Z31" s="64">
        <f t="array" ref="Z31">XLOOKUP(Q31,'Refrence Data'!B:B,'Refrence Data'!AG:AG)</f>
        <v>13.01381</v>
      </c>
      <c r="AA31" s="64">
        <f t="array" ref="AA31">IFERROR(XLOOKUP(Q31,'Refrence Data'!B:B,'Refrence Data'!Y:Y),"NA")</f>
        <v>13.01381</v>
      </c>
      <c r="AB31" s="64" t="str">
        <f t="shared" si="6"/>
        <v>High</v>
      </c>
      <c r="AC31" s="64" t="str">
        <f t="shared" si="7"/>
        <v>Width</v>
      </c>
      <c r="AD31" s="64" t="str">
        <f t="shared" si="8"/>
        <v>MEDIUMHighWidth</v>
      </c>
      <c r="AE31" s="64">
        <f t="array" ref="AE31">XLOOKUP(AD31,'Category Saturation'!A:A,'Category Saturation'!E:E)</f>
        <v>25</v>
      </c>
      <c r="AG31" s="30">
        <f t="array" ref="AG31">iferror(XLOOKUP(Q31,'New Launch Success Rate'!A:A,'New Launch Success Rate'!F:F),"NA")</f>
        <v>0.8</v>
      </c>
      <c r="AH31" s="64">
        <f t="shared" si="9"/>
        <v>100</v>
      </c>
      <c r="AJ31" s="65">
        <f t="shared" si="10"/>
        <v>77.5</v>
      </c>
      <c r="AL31" s="66">
        <f t="array" ref="AL31">XLOOKUP(Q31,'Non Moving'!C:C,'Non Moving'!I:I)/100</f>
        <v>0.048</v>
      </c>
      <c r="AM31" s="67">
        <f t="shared" si="11"/>
        <v>100</v>
      </c>
      <c r="AN31" s="66">
        <f t="array" ref="AN31">XLOOKUP(Q31,'Non Moving'!C:C,'Non Moving'!F:F)/100</f>
        <v>0.093</v>
      </c>
      <c r="AO31" s="67">
        <f t="shared" si="12"/>
        <v>75</v>
      </c>
      <c r="AQ31" s="64">
        <f t="shared" si="13"/>
        <v>87.5</v>
      </c>
      <c r="AS31" s="64">
        <f t="shared" si="14"/>
        <v>0</v>
      </c>
      <c r="AT31" s="64">
        <f t="array" ref="AT31">iferror(XLOOKUP(I31,Monetization!A:A,Monetization!B:B),25)</f>
        <v>25</v>
      </c>
      <c r="AV31" s="64">
        <f t="shared" si="15"/>
        <v>7.5</v>
      </c>
      <c r="AX31" s="65">
        <f t="shared" si="16"/>
        <v>77.5</v>
      </c>
      <c r="AY31" s="64" t="str">
        <f t="shared" si="17"/>
        <v>75-100</v>
      </c>
      <c r="AZ31" s="64" t="str">
        <f t="shared" si="18"/>
        <v>75-100</v>
      </c>
      <c r="BA31" s="30">
        <f t="array" ref="BA31">iferror(XLOOKUP(B31,Availability!A:A,Availability!E:E),0%)</f>
        <v>0.99</v>
      </c>
      <c r="BB31" s="2">
        <v>1.0</v>
      </c>
      <c r="BC31" s="64">
        <f t="array" ref="BC31">XLOOKUP(B31,ROS!C:C,ROS!O:O)</f>
        <v>0</v>
      </c>
      <c r="BD31" s="64">
        <f t="array" ref="BD31">IFERROR(XLOOKUP(B31,ROS!Z:Z,ROS!AA:AA),0)</f>
        <v>3.071428571</v>
      </c>
      <c r="BE31" s="64">
        <f t="array" ref="BE31">XLOOKUP(Q31,'Refrence Data'!B:B,'Refrence Data'!T:T)</f>
        <v>1.72619</v>
      </c>
      <c r="BF31" s="64">
        <f t="shared" si="19"/>
        <v>1</v>
      </c>
      <c r="BG31" s="2" t="str">
        <f t="shared" si="20"/>
        <v>TP</v>
      </c>
      <c r="BO31" s="64" t="str">
        <f t="shared" si="26"/>
        <v>TP</v>
      </c>
    </row>
    <row r="32">
      <c r="A32" s="52" t="s">
        <v>2214</v>
      </c>
      <c r="B32" s="52" t="s">
        <v>2260</v>
      </c>
      <c r="C32" s="53" t="s">
        <v>361</v>
      </c>
      <c r="D32" s="54" t="s">
        <v>362</v>
      </c>
      <c r="E32" s="55" t="s">
        <v>2261</v>
      </c>
      <c r="F32" s="56">
        <v>1.0</v>
      </c>
      <c r="G32" s="57">
        <v>0.0</v>
      </c>
      <c r="H32" s="58" t="s">
        <v>2240</v>
      </c>
      <c r="I32" s="13"/>
      <c r="J32" s="59">
        <v>365.0</v>
      </c>
      <c r="Q32" s="60" t="str">
        <f t="shared" si="1"/>
        <v>Cereal &amp; Granola_0-5</v>
      </c>
      <c r="R32" s="61" t="str">
        <f t="shared" si="2"/>
        <v>0-5</v>
      </c>
      <c r="S32" s="2" t="str">
        <f t="array" ref="S32">XLOOKUP(B32,Availability!K:K,Availability!Q:Q)</f>
        <v>Depth</v>
      </c>
      <c r="T32" s="62">
        <f t="shared" si="3"/>
        <v>2.5</v>
      </c>
      <c r="U32" s="63">
        <f t="array" ref="U32">iferror(XLOOKUP(Q32,'Refrence Data'!B:B,'Refrence Data'!W:W),"NA")</f>
        <v>12.78523</v>
      </c>
      <c r="V32" s="64">
        <f t="shared" si="4"/>
        <v>100</v>
      </c>
      <c r="X32" s="30">
        <f t="array" ref="X32">IFERROR(XLOOKUP(Q32,'Refrence Data'!B:B,'Refrence Data'!N:N),"NA")</f>
        <v>0.705963</v>
      </c>
      <c r="Y32" s="64" t="str">
        <f t="shared" si="5"/>
        <v>MEDIUM</v>
      </c>
      <c r="Z32" s="64">
        <f t="array" ref="Z32">XLOOKUP(Q32,'Refrence Data'!B:B,'Refrence Data'!AG:AG)</f>
        <v>5.333122</v>
      </c>
      <c r="AA32" s="64">
        <f t="array" ref="AA32">IFERROR(XLOOKUP(Q32,'Refrence Data'!B:B,'Refrence Data'!Y:Y),"NA")</f>
        <v>5.333122</v>
      </c>
      <c r="AB32" s="64" t="str">
        <f t="shared" si="6"/>
        <v>High</v>
      </c>
      <c r="AC32" s="64" t="str">
        <f t="shared" si="7"/>
        <v>Depth</v>
      </c>
      <c r="AD32" s="64" t="str">
        <f t="shared" si="8"/>
        <v>MEDIUMHighDepth</v>
      </c>
      <c r="AE32" s="64">
        <f t="array" ref="AE32">XLOOKUP(AD32,'Category Saturation'!A:A,'Category Saturation'!E:E)</f>
        <v>60</v>
      </c>
      <c r="AG32" s="30">
        <f t="array" ref="AG32">iferror(XLOOKUP(Q32,'New Launch Success Rate'!A:A,'New Launch Success Rate'!F:F),"NA")</f>
        <v>0.393</v>
      </c>
      <c r="AH32" s="64">
        <f t="shared" si="9"/>
        <v>50</v>
      </c>
      <c r="AJ32" s="65">
        <f t="shared" si="10"/>
        <v>83</v>
      </c>
      <c r="AL32" s="66">
        <f t="array" ref="AL32">XLOOKUP(Q32,'Non Moving'!C:C,'Non Moving'!I:I)/100</f>
        <v>0.018</v>
      </c>
      <c r="AM32" s="67">
        <f t="shared" si="11"/>
        <v>100</v>
      </c>
      <c r="AN32" s="66">
        <f t="array" ref="AN32">XLOOKUP(Q32,'Non Moving'!C:C,'Non Moving'!F:F)/100</f>
        <v>0.024</v>
      </c>
      <c r="AO32" s="67">
        <f t="shared" si="12"/>
        <v>100</v>
      </c>
      <c r="AQ32" s="64">
        <f t="shared" si="13"/>
        <v>100</v>
      </c>
      <c r="AS32" s="64">
        <f t="shared" si="14"/>
        <v>0</v>
      </c>
      <c r="AT32" s="64">
        <f t="array" ref="AT32">iferror(XLOOKUP(I32,Monetization!A:A,Monetization!B:B),25)</f>
        <v>25</v>
      </c>
      <c r="AV32" s="64">
        <f t="shared" si="15"/>
        <v>7.5</v>
      </c>
      <c r="AX32" s="65">
        <f t="shared" si="16"/>
        <v>83</v>
      </c>
      <c r="AY32" s="64" t="str">
        <f t="shared" si="17"/>
        <v>75-100</v>
      </c>
      <c r="AZ32" s="64" t="str">
        <f t="shared" si="18"/>
        <v>75-100</v>
      </c>
      <c r="BA32" s="30">
        <f t="array" ref="BA32">iferror(XLOOKUP(B32,Availability!A:A,Availability!E:E),0%)</f>
        <v>0</v>
      </c>
      <c r="BB32" s="2">
        <v>1.0</v>
      </c>
      <c r="BC32" s="64">
        <f t="array" ref="BC32">XLOOKUP(B32,ROS!C:C,ROS!O:O)</f>
        <v>0</v>
      </c>
      <c r="BD32" s="64">
        <f t="array" ref="BD32">IFERROR(XLOOKUP(B32,ROS!Z:Z,ROS!AA:AA),0)</f>
        <v>0</v>
      </c>
      <c r="BE32" s="64">
        <f t="array" ref="BE32">XLOOKUP(Q32,'Refrence Data'!B:B,'Refrence Data'!T:T)</f>
        <v>3.300326</v>
      </c>
      <c r="BF32" s="64">
        <f t="shared" si="19"/>
        <v>0</v>
      </c>
      <c r="BG32" s="2" t="str">
        <f t="shared" si="20"/>
        <v/>
      </c>
      <c r="BO32" s="64" t="str">
        <f t="shared" si="26"/>
        <v/>
      </c>
    </row>
    <row r="33">
      <c r="A33" s="52" t="s">
        <v>2214</v>
      </c>
      <c r="B33" s="52" t="s">
        <v>2262</v>
      </c>
      <c r="C33" s="53" t="s">
        <v>414</v>
      </c>
      <c r="D33" s="54" t="s">
        <v>415</v>
      </c>
      <c r="E33" s="55" t="s">
        <v>2263</v>
      </c>
      <c r="F33" s="56">
        <v>0.0</v>
      </c>
      <c r="G33" s="57">
        <v>5.195611</v>
      </c>
      <c r="H33" s="58" t="s">
        <v>2240</v>
      </c>
      <c r="I33" s="13"/>
      <c r="J33" s="59">
        <v>1095.0</v>
      </c>
      <c r="Q33" s="60" t="str">
        <f t="shared" si="1"/>
        <v>Canned Fish &amp; Seafood_5-10</v>
      </c>
      <c r="R33" s="61" t="str">
        <f t="shared" si="2"/>
        <v>5-10</v>
      </c>
      <c r="S33" s="2" t="str">
        <f t="array" ref="S33">XLOOKUP(B33,Availability!K:K,Availability!Q:Q)</f>
        <v>Depth</v>
      </c>
      <c r="T33" s="62">
        <f t="shared" si="3"/>
        <v>2.5</v>
      </c>
      <c r="U33" s="63">
        <f t="array" ref="U33">iferror(XLOOKUP(Q33,'Refrence Data'!B:B,'Refrence Data'!W:W),"NA")</f>
        <v>3.167234</v>
      </c>
      <c r="V33" s="64">
        <f t="shared" si="4"/>
        <v>100</v>
      </c>
      <c r="X33" s="30">
        <f t="array" ref="X33">IFERROR(XLOOKUP(Q33,'Refrence Data'!B:B,'Refrence Data'!N:N),"NA")</f>
        <v>0.831294</v>
      </c>
      <c r="Y33" s="64" t="str">
        <f t="shared" si="5"/>
        <v>HIGH</v>
      </c>
      <c r="Z33" s="64">
        <f t="array" ref="Z33">XLOOKUP(Q33,'Refrence Data'!B:B,'Refrence Data'!AG:AG)</f>
        <v>5.587448</v>
      </c>
      <c r="AA33" s="64">
        <f t="array" ref="AA33">IFERROR(XLOOKUP(Q33,'Refrence Data'!B:B,'Refrence Data'!Y:Y),"NA")</f>
        <v>5.587448</v>
      </c>
      <c r="AB33" s="64" t="str">
        <f t="shared" si="6"/>
        <v>High</v>
      </c>
      <c r="AC33" s="64" t="str">
        <f t="shared" si="7"/>
        <v>Depth</v>
      </c>
      <c r="AD33" s="64" t="str">
        <f t="shared" si="8"/>
        <v>HIGHHighDepth</v>
      </c>
      <c r="AE33" s="64">
        <f t="array" ref="AE33">XLOOKUP(AD33,'Category Saturation'!A:A,'Category Saturation'!E:E)</f>
        <v>0</v>
      </c>
      <c r="AG33" s="30">
        <f t="array" ref="AG33">iferror(XLOOKUP(Q33,'New Launch Success Rate'!A:A,'New Launch Success Rate'!F:F),"NA")</f>
        <v>0.667</v>
      </c>
      <c r="AH33" s="64">
        <f t="shared" si="9"/>
        <v>75</v>
      </c>
      <c r="AJ33" s="65">
        <f t="shared" si="10"/>
        <v>67.5</v>
      </c>
      <c r="AL33" s="66">
        <f t="array" ref="AL33">XLOOKUP(Q33,'Non Moving'!C:C,'Non Moving'!I:I)/100</f>
        <v>0.211</v>
      </c>
      <c r="AM33" s="67">
        <f t="shared" si="11"/>
        <v>50</v>
      </c>
      <c r="AN33" s="66">
        <f t="array" ref="AN33">XLOOKUP(Q33,'Non Moving'!C:C,'Non Moving'!F:F)/100</f>
        <v>0.271</v>
      </c>
      <c r="AO33" s="67">
        <f t="shared" si="12"/>
        <v>0</v>
      </c>
      <c r="AQ33" s="64">
        <f t="shared" si="13"/>
        <v>25</v>
      </c>
      <c r="AS33" s="64">
        <f t="shared" si="14"/>
        <v>0</v>
      </c>
      <c r="AT33" s="64">
        <f t="array" ref="AT33">iferror(XLOOKUP(I33,Monetization!A:A,Monetization!B:B),25)</f>
        <v>25</v>
      </c>
      <c r="AV33" s="64">
        <f t="shared" si="15"/>
        <v>7.5</v>
      </c>
      <c r="AX33" s="65">
        <f t="shared" si="16"/>
        <v>67.5</v>
      </c>
      <c r="AY33" s="64" t="str">
        <f t="shared" si="17"/>
        <v>50-75</v>
      </c>
      <c r="AZ33" s="64" t="str">
        <f t="shared" si="18"/>
        <v>50-75</v>
      </c>
      <c r="BA33" s="30">
        <f t="array" ref="BA33">iferror(XLOOKUP(B33,Availability!A:A,Availability!E:E),0%)</f>
        <v>0.88</v>
      </c>
      <c r="BB33" s="2">
        <v>1.0</v>
      </c>
      <c r="BC33" s="64">
        <f t="array" ref="BC33">XLOOKUP(B33,ROS!C:C,ROS!O:O)</f>
        <v>0</v>
      </c>
      <c r="BD33" s="64">
        <f t="array" ref="BD33">IFERROR(XLOOKUP(B33,ROS!Z:Z,ROS!AA:AA),0)</f>
        <v>0.142857143</v>
      </c>
      <c r="BE33" s="64">
        <f t="array" ref="BE33">XLOOKUP(Q33,'Refrence Data'!B:B,'Refrence Data'!T:T)</f>
        <v>0.340476</v>
      </c>
      <c r="BF33" s="64">
        <f t="shared" si="19"/>
        <v>0</v>
      </c>
      <c r="BG33" s="2" t="str">
        <f t="shared" si="20"/>
        <v>FP</v>
      </c>
      <c r="BO33" s="64" t="str">
        <f t="shared" si="26"/>
        <v>FP</v>
      </c>
    </row>
    <row r="34">
      <c r="A34" s="52" t="s">
        <v>2214</v>
      </c>
      <c r="B34" s="52" t="s">
        <v>2264</v>
      </c>
      <c r="C34" s="53" t="s">
        <v>468</v>
      </c>
      <c r="D34" s="54" t="s">
        <v>490</v>
      </c>
      <c r="E34" s="55" t="s">
        <v>2265</v>
      </c>
      <c r="F34" s="56">
        <v>0.0</v>
      </c>
      <c r="G34" s="57">
        <v>0.0</v>
      </c>
      <c r="H34" s="58" t="s">
        <v>2240</v>
      </c>
      <c r="I34" s="13"/>
      <c r="J34" s="59">
        <v>364.0</v>
      </c>
      <c r="Q34" s="60" t="str">
        <f t="shared" si="1"/>
        <v>Cream_0-5</v>
      </c>
      <c r="R34" s="61" t="str">
        <f t="shared" si="2"/>
        <v>0-5</v>
      </c>
      <c r="S34" s="2" t="str">
        <f t="array" ref="S34">XLOOKUP(B34,Availability!K:K,Availability!Q:Q)</f>
        <v>Depth</v>
      </c>
      <c r="T34" s="62">
        <f t="shared" si="3"/>
        <v>2.5</v>
      </c>
      <c r="U34" s="63">
        <f t="array" ref="U34">iferror(XLOOKUP(Q34,'Refrence Data'!B:B,'Refrence Data'!W:W),"NA")</f>
        <v>19.8503</v>
      </c>
      <c r="V34" s="64">
        <f t="shared" si="4"/>
        <v>100</v>
      </c>
      <c r="X34" s="30">
        <f t="array" ref="X34">IFERROR(XLOOKUP(Q34,'Refrence Data'!B:B,'Refrence Data'!N:N),"NA")</f>
        <v>0.788517</v>
      </c>
      <c r="Y34" s="64" t="str">
        <f t="shared" si="5"/>
        <v>MEDIUM</v>
      </c>
      <c r="Z34" s="64">
        <f t="array" ref="Z34">XLOOKUP(Q34,'Refrence Data'!B:B,'Refrence Data'!AG:AG)</f>
        <v>41.16756</v>
      </c>
      <c r="AA34" s="64">
        <f t="array" ref="AA34">IFERROR(XLOOKUP(Q34,'Refrence Data'!B:B,'Refrence Data'!Y:Y),"NA")</f>
        <v>41.16756</v>
      </c>
      <c r="AB34" s="64" t="str">
        <f t="shared" si="6"/>
        <v>High</v>
      </c>
      <c r="AC34" s="64" t="str">
        <f t="shared" si="7"/>
        <v>Depth</v>
      </c>
      <c r="AD34" s="64" t="str">
        <f t="shared" si="8"/>
        <v>MEDIUMHighDepth</v>
      </c>
      <c r="AE34" s="64">
        <f t="array" ref="AE34">XLOOKUP(AD34,'Category Saturation'!A:A,'Category Saturation'!E:E)</f>
        <v>60</v>
      </c>
      <c r="AG34" s="30">
        <f t="array" ref="AG34">iferror(XLOOKUP(Q34,'New Launch Success Rate'!A:A,'New Launch Success Rate'!F:F),"NA")</f>
        <v>0.3</v>
      </c>
      <c r="AH34" s="64">
        <f t="shared" si="9"/>
        <v>50</v>
      </c>
      <c r="AJ34" s="65">
        <f t="shared" si="10"/>
        <v>83</v>
      </c>
      <c r="AL34" s="66">
        <f t="array" ref="AL34">XLOOKUP(Q34,'Non Moving'!C:C,'Non Moving'!I:I)/100</f>
        <v>0</v>
      </c>
      <c r="AM34" s="67">
        <f t="shared" si="11"/>
        <v>100</v>
      </c>
      <c r="AN34" s="66">
        <f t="array" ref="AN34">XLOOKUP(Q34,'Non Moving'!C:C,'Non Moving'!F:F)/100</f>
        <v>0</v>
      </c>
      <c r="AO34" s="67">
        <f t="shared" si="12"/>
        <v>100</v>
      </c>
      <c r="AQ34" s="64">
        <f t="shared" si="13"/>
        <v>100</v>
      </c>
      <c r="AS34" s="64">
        <f t="shared" si="14"/>
        <v>0</v>
      </c>
      <c r="AT34" s="64">
        <f t="array" ref="AT34">iferror(XLOOKUP(I34,Monetization!A:A,Monetization!B:B),25)</f>
        <v>25</v>
      </c>
      <c r="AV34" s="64">
        <f t="shared" si="15"/>
        <v>7.5</v>
      </c>
      <c r="AX34" s="65">
        <f t="shared" si="16"/>
        <v>83</v>
      </c>
      <c r="AY34" s="64" t="str">
        <f t="shared" si="17"/>
        <v>75-100</v>
      </c>
      <c r="AZ34" s="64" t="str">
        <f t="shared" si="18"/>
        <v>75-100</v>
      </c>
      <c r="BA34" s="30">
        <f t="array" ref="BA34">iferror(XLOOKUP(B34,Availability!A:A,Availability!E:E),0%)</f>
        <v>0</v>
      </c>
      <c r="BB34" s="2">
        <v>1.0</v>
      </c>
      <c r="BC34" s="64">
        <f t="array" ref="BC34">XLOOKUP(B34,ROS!C:C,ROS!O:O)</f>
        <v>0</v>
      </c>
      <c r="BD34" s="64">
        <f t="array" ref="BD34">IFERROR(XLOOKUP(B34,ROS!Z:Z,ROS!AA:AA),0)</f>
        <v>0</v>
      </c>
      <c r="BE34" s="64">
        <f t="array" ref="BE34">XLOOKUP(Q34,'Refrence Data'!B:B,'Refrence Data'!T:T)</f>
        <v>14.9747</v>
      </c>
      <c r="BF34" s="64">
        <f t="shared" si="19"/>
        <v>0</v>
      </c>
      <c r="BG34" s="2" t="str">
        <f t="shared" si="20"/>
        <v/>
      </c>
      <c r="BO34" s="64" t="str">
        <f t="shared" si="26"/>
        <v/>
      </c>
    </row>
    <row r="35">
      <c r="A35" s="52" t="s">
        <v>2214</v>
      </c>
      <c r="B35" s="52" t="s">
        <v>2266</v>
      </c>
      <c r="C35" s="53" t="s">
        <v>468</v>
      </c>
      <c r="D35" s="54" t="s">
        <v>498</v>
      </c>
      <c r="E35" s="55" t="s">
        <v>2265</v>
      </c>
      <c r="F35" s="56">
        <v>0.0</v>
      </c>
      <c r="G35" s="57">
        <v>0.0</v>
      </c>
      <c r="H35" s="58" t="s">
        <v>2240</v>
      </c>
      <c r="I35" s="13"/>
      <c r="J35" s="59">
        <v>180.0</v>
      </c>
      <c r="Q35" s="60" t="str">
        <f t="shared" si="1"/>
        <v>Labneh_0-5</v>
      </c>
      <c r="R35" s="61" t="str">
        <f t="shared" si="2"/>
        <v>0-5</v>
      </c>
      <c r="S35" s="2" t="str">
        <f t="array" ref="S35">XLOOKUP(B35,Availability!K:K,Availability!Q:Q)</f>
        <v>Depth</v>
      </c>
      <c r="T35" s="62">
        <f t="shared" si="3"/>
        <v>2.5</v>
      </c>
      <c r="U35" s="63" t="str">
        <f t="array" ref="U35">iferror(XLOOKUP(Q35,'Refrence Data'!B:B,'Refrence Data'!W:W),"NA")</f>
        <v>NA</v>
      </c>
      <c r="V35" s="64" t="str">
        <f t="shared" si="4"/>
        <v>NA</v>
      </c>
      <c r="X35" s="30" t="str">
        <f t="array" ref="X35">IFERROR(XLOOKUP(Q35,'Refrence Data'!B:B,'Refrence Data'!N:N),"NA")</f>
        <v>NA</v>
      </c>
      <c r="Y35" s="64" t="str">
        <f t="shared" si="5"/>
        <v>HIGH</v>
      </c>
      <c r="Z35" s="64" t="str">
        <f t="array" ref="Z35">XLOOKUP(Q35,'Refrence Data'!B:B,'Refrence Data'!AG:AG)</f>
        <v>#N/A</v>
      </c>
      <c r="AA35" s="64" t="str">
        <f t="array" ref="AA35">IFERROR(XLOOKUP(Q35,'Refrence Data'!B:B,'Refrence Data'!Y:Y),"NA")</f>
        <v>NA</v>
      </c>
      <c r="AB35" s="64" t="str">
        <f t="shared" si="6"/>
        <v>#N/A</v>
      </c>
      <c r="AC35" s="64" t="str">
        <f t="shared" si="7"/>
        <v>Depth</v>
      </c>
      <c r="AD35" s="64" t="str">
        <f t="shared" si="8"/>
        <v>#N/A</v>
      </c>
      <c r="AE35" s="64" t="str">
        <f t="array" ref="AE35">XLOOKUP(AD35,'Category Saturation'!A:A,'Category Saturation'!E:E)</f>
        <v>#N/A</v>
      </c>
      <c r="AG35" s="30" t="str">
        <f t="array" ref="AG35">iferror(XLOOKUP(Q35,'New Launch Success Rate'!A:A,'New Launch Success Rate'!F:F),"NA")</f>
        <v>NA</v>
      </c>
      <c r="AH35" s="64" t="str">
        <f t="shared" si="9"/>
        <v>NA</v>
      </c>
      <c r="AJ35" s="65" t="str">
        <f t="shared" si="10"/>
        <v>#VALUE!</v>
      </c>
      <c r="AL35" s="66">
        <f t="array" ref="AL35">XLOOKUP(Q35,'Non Moving'!C:C,'Non Moving'!I:I)/100</f>
        <v>0</v>
      </c>
      <c r="AM35" s="67">
        <f t="shared" si="11"/>
        <v>100</v>
      </c>
      <c r="AN35" s="66">
        <f t="array" ref="AN35">XLOOKUP(Q35,'Non Moving'!C:C,'Non Moving'!F:F)/100</f>
        <v>0</v>
      </c>
      <c r="AO35" s="67">
        <f t="shared" si="12"/>
        <v>100</v>
      </c>
      <c r="AQ35" s="64">
        <f t="shared" si="13"/>
        <v>100</v>
      </c>
      <c r="AS35" s="64">
        <f t="shared" si="14"/>
        <v>0</v>
      </c>
      <c r="AT35" s="64">
        <f t="array" ref="AT35">iferror(XLOOKUP(I35,Monetization!A:A,Monetization!B:B),25)</f>
        <v>25</v>
      </c>
      <c r="AV35" s="64">
        <f t="shared" si="15"/>
        <v>7.5</v>
      </c>
      <c r="AX35" s="65" t="str">
        <f t="shared" si="16"/>
        <v>#VALUE!</v>
      </c>
      <c r="AY35" s="64" t="str">
        <f t="shared" si="17"/>
        <v>#VALUE!</v>
      </c>
      <c r="AZ35" s="64" t="str">
        <f t="shared" si="18"/>
        <v>#VALUE!</v>
      </c>
      <c r="BA35" s="30">
        <f t="array" ref="BA35">iferror(XLOOKUP(B35,Availability!A:A,Availability!E:E),0%)</f>
        <v>0</v>
      </c>
      <c r="BB35" s="2">
        <v>1.0</v>
      </c>
      <c r="BC35" s="64">
        <f t="array" ref="BC35">XLOOKUP(B35,ROS!C:C,ROS!O:O)</f>
        <v>0</v>
      </c>
      <c r="BD35" s="64">
        <f t="array" ref="BD35">IFERROR(XLOOKUP(B35,ROS!Z:Z,ROS!AA:AA),0)</f>
        <v>0</v>
      </c>
      <c r="BE35" s="64" t="str">
        <f t="array" ref="BE35">XLOOKUP(Q35,'Refrence Data'!B:B,'Refrence Data'!T:T)</f>
        <v>#N/A</v>
      </c>
      <c r="BF35" s="64" t="str">
        <f t="shared" si="19"/>
        <v>#N/A</v>
      </c>
      <c r="BG35" s="2" t="str">
        <f t="shared" si="20"/>
        <v/>
      </c>
      <c r="BO35" s="64" t="str">
        <f t="shared" si="26"/>
        <v/>
      </c>
    </row>
    <row r="36">
      <c r="A36" s="52" t="s">
        <v>2214</v>
      </c>
      <c r="B36" s="52" t="s">
        <v>2267</v>
      </c>
      <c r="C36" s="53" t="s">
        <v>468</v>
      </c>
      <c r="D36" s="54" t="s">
        <v>490</v>
      </c>
      <c r="E36" s="55" t="s">
        <v>2268</v>
      </c>
      <c r="F36" s="56">
        <v>0.0</v>
      </c>
      <c r="G36" s="57">
        <v>0.0</v>
      </c>
      <c r="H36" s="58" t="s">
        <v>2240</v>
      </c>
      <c r="I36" s="13"/>
      <c r="J36" s="59">
        <v>31.0</v>
      </c>
      <c r="Q36" s="60" t="str">
        <f t="shared" si="1"/>
        <v>Cream_0-5</v>
      </c>
      <c r="R36" s="61" t="str">
        <f t="shared" si="2"/>
        <v>0-5</v>
      </c>
      <c r="S36" s="2" t="str">
        <f t="array" ref="S36">XLOOKUP(B36,Availability!K:K,Availability!Q:Q)</f>
        <v>Depth</v>
      </c>
      <c r="T36" s="62">
        <f t="shared" si="3"/>
        <v>2.5</v>
      </c>
      <c r="U36" s="63">
        <f t="array" ref="U36">iferror(XLOOKUP(Q36,'Refrence Data'!B:B,'Refrence Data'!W:W),"NA")</f>
        <v>19.8503</v>
      </c>
      <c r="V36" s="64">
        <f t="shared" si="4"/>
        <v>100</v>
      </c>
      <c r="X36" s="30">
        <f t="array" ref="X36">IFERROR(XLOOKUP(Q36,'Refrence Data'!B:B,'Refrence Data'!N:N),"NA")</f>
        <v>0.788517</v>
      </c>
      <c r="Y36" s="64" t="str">
        <f t="shared" si="5"/>
        <v>MEDIUM</v>
      </c>
      <c r="Z36" s="64">
        <f t="array" ref="Z36">XLOOKUP(Q36,'Refrence Data'!B:B,'Refrence Data'!AG:AG)</f>
        <v>41.16756</v>
      </c>
      <c r="AA36" s="64">
        <f t="array" ref="AA36">IFERROR(XLOOKUP(Q36,'Refrence Data'!B:B,'Refrence Data'!Y:Y),"NA")</f>
        <v>41.16756</v>
      </c>
      <c r="AB36" s="64" t="str">
        <f t="shared" si="6"/>
        <v>High</v>
      </c>
      <c r="AC36" s="64" t="str">
        <f t="shared" si="7"/>
        <v>Depth</v>
      </c>
      <c r="AD36" s="64" t="str">
        <f t="shared" si="8"/>
        <v>MEDIUMHighDepth</v>
      </c>
      <c r="AE36" s="64">
        <f t="array" ref="AE36">XLOOKUP(AD36,'Category Saturation'!A:A,'Category Saturation'!E:E)</f>
        <v>60</v>
      </c>
      <c r="AG36" s="30">
        <f t="array" ref="AG36">iferror(XLOOKUP(Q36,'New Launch Success Rate'!A:A,'New Launch Success Rate'!F:F),"NA")</f>
        <v>0.3</v>
      </c>
      <c r="AH36" s="64">
        <f t="shared" si="9"/>
        <v>50</v>
      </c>
      <c r="AJ36" s="65">
        <f t="shared" si="10"/>
        <v>83</v>
      </c>
      <c r="AL36" s="66">
        <f t="array" ref="AL36">XLOOKUP(Q36,'Non Moving'!C:C,'Non Moving'!I:I)/100</f>
        <v>0</v>
      </c>
      <c r="AM36" s="67">
        <f t="shared" si="11"/>
        <v>100</v>
      </c>
      <c r="AN36" s="66">
        <f t="array" ref="AN36">XLOOKUP(Q36,'Non Moving'!C:C,'Non Moving'!F:F)/100</f>
        <v>0</v>
      </c>
      <c r="AO36" s="67">
        <f t="shared" si="12"/>
        <v>100</v>
      </c>
      <c r="AQ36" s="64">
        <f t="shared" si="13"/>
        <v>100</v>
      </c>
      <c r="AS36" s="64">
        <f t="shared" si="14"/>
        <v>0</v>
      </c>
      <c r="AT36" s="64">
        <f t="array" ref="AT36">iferror(XLOOKUP(I36,Monetization!A:A,Monetization!B:B),25)</f>
        <v>25</v>
      </c>
      <c r="AV36" s="64">
        <f t="shared" si="15"/>
        <v>7.5</v>
      </c>
      <c r="AX36" s="65">
        <f t="shared" si="16"/>
        <v>83</v>
      </c>
      <c r="AY36" s="64" t="str">
        <f t="shared" si="17"/>
        <v>75-100</v>
      </c>
      <c r="AZ36" s="64" t="str">
        <f t="shared" si="18"/>
        <v>75-100</v>
      </c>
      <c r="BA36" s="30">
        <f t="array" ref="BA36">iferror(XLOOKUP(B36,Availability!A:A,Availability!E:E),0%)</f>
        <v>0</v>
      </c>
      <c r="BB36" s="2">
        <v>1.0</v>
      </c>
      <c r="BC36" s="64">
        <f t="array" ref="BC36">XLOOKUP(B36,ROS!C:C,ROS!O:O)</f>
        <v>0</v>
      </c>
      <c r="BD36" s="64">
        <f t="array" ref="BD36">IFERROR(XLOOKUP(B36,ROS!Z:Z,ROS!AA:AA),0)</f>
        <v>0</v>
      </c>
      <c r="BE36" s="64">
        <f t="array" ref="BE36">XLOOKUP(Q36,'Refrence Data'!B:B,'Refrence Data'!T:T)</f>
        <v>14.9747</v>
      </c>
      <c r="BF36" s="64">
        <f t="shared" si="19"/>
        <v>0</v>
      </c>
      <c r="BG36" s="2" t="str">
        <f t="shared" si="20"/>
        <v/>
      </c>
      <c r="BO36" s="64" t="str">
        <f t="shared" si="26"/>
        <v/>
      </c>
    </row>
    <row r="37">
      <c r="A37" s="52" t="s">
        <v>2214</v>
      </c>
      <c r="B37" s="52" t="s">
        <v>2269</v>
      </c>
      <c r="C37" s="53" t="s">
        <v>591</v>
      </c>
      <c r="D37" s="54" t="s">
        <v>620</v>
      </c>
      <c r="E37" s="55" t="s">
        <v>2270</v>
      </c>
      <c r="F37" s="56">
        <v>0.0</v>
      </c>
      <c r="G37" s="57">
        <v>23.13817</v>
      </c>
      <c r="H37" s="58" t="s">
        <v>2240</v>
      </c>
      <c r="I37" s="13"/>
      <c r="J37" s="59">
        <v>365.0</v>
      </c>
      <c r="Q37" s="60" t="str">
        <f t="shared" si="1"/>
        <v>Instant Coffee &amp; Sachets_20-25</v>
      </c>
      <c r="R37" s="61" t="str">
        <f t="shared" si="2"/>
        <v>20-25</v>
      </c>
      <c r="S37" s="2" t="str">
        <f t="array" ref="S37">XLOOKUP(B37,Availability!K:K,Availability!Q:Q)</f>
        <v>Depth</v>
      </c>
      <c r="T37" s="62">
        <f t="shared" si="3"/>
        <v>2.5</v>
      </c>
      <c r="U37" s="63">
        <f t="array" ref="U37">iferror(XLOOKUP(Q37,'Refrence Data'!B:B,'Refrence Data'!W:W),"NA")</f>
        <v>2.374034</v>
      </c>
      <c r="V37" s="64">
        <f t="shared" si="4"/>
        <v>75</v>
      </c>
      <c r="X37" s="30">
        <f t="array" ref="X37">IFERROR(XLOOKUP(Q37,'Refrence Data'!B:B,'Refrence Data'!N:N),"NA")</f>
        <v>0.66396</v>
      </c>
      <c r="Y37" s="64" t="str">
        <f t="shared" si="5"/>
        <v>MEDIUM</v>
      </c>
      <c r="Z37" s="64">
        <f t="array" ref="Z37">XLOOKUP(Q37,'Refrence Data'!B:B,'Refrence Data'!AG:AG)</f>
        <v>4.049366</v>
      </c>
      <c r="AA37" s="64">
        <f t="array" ref="AA37">IFERROR(XLOOKUP(Q37,'Refrence Data'!B:B,'Refrence Data'!Y:Y),"NA")</f>
        <v>2.596526</v>
      </c>
      <c r="AB37" s="64" t="str">
        <f t="shared" si="6"/>
        <v>High</v>
      </c>
      <c r="AC37" s="64" t="str">
        <f t="shared" si="7"/>
        <v>Depth</v>
      </c>
      <c r="AD37" s="64" t="str">
        <f t="shared" si="8"/>
        <v>MEDIUMHighDepth</v>
      </c>
      <c r="AE37" s="64">
        <f t="array" ref="AE37">XLOOKUP(AD37,'Category Saturation'!A:A,'Category Saturation'!E:E)</f>
        <v>60</v>
      </c>
      <c r="AG37" s="30">
        <f t="array" ref="AG37">iferror(XLOOKUP(Q37,'New Launch Success Rate'!A:A,'New Launch Success Rate'!F:F),"NA")</f>
        <v>0.45</v>
      </c>
      <c r="AH37" s="64">
        <f t="shared" si="9"/>
        <v>50</v>
      </c>
      <c r="AJ37" s="65">
        <f t="shared" si="10"/>
        <v>68</v>
      </c>
      <c r="AL37" s="66">
        <f t="array" ref="AL37">XLOOKUP(Q37,'Non Moving'!C:C,'Non Moving'!I:I)/100</f>
        <v>0.141</v>
      </c>
      <c r="AM37" s="67">
        <f t="shared" si="11"/>
        <v>50</v>
      </c>
      <c r="AN37" s="66">
        <f t="array" ref="AN37">XLOOKUP(Q37,'Non Moving'!C:C,'Non Moving'!F:F)/100</f>
        <v>0.171</v>
      </c>
      <c r="AO37" s="67">
        <f t="shared" si="12"/>
        <v>50</v>
      </c>
      <c r="AQ37" s="64">
        <f t="shared" si="13"/>
        <v>50</v>
      </c>
      <c r="AS37" s="64">
        <f t="shared" si="14"/>
        <v>0</v>
      </c>
      <c r="AT37" s="64">
        <f t="array" ref="AT37">iferror(XLOOKUP(I37,Monetization!A:A,Monetization!B:B),25)</f>
        <v>25</v>
      </c>
      <c r="AV37" s="64">
        <f t="shared" si="15"/>
        <v>7.5</v>
      </c>
      <c r="AX37" s="65">
        <f t="shared" si="16"/>
        <v>68</v>
      </c>
      <c r="AY37" s="64" t="str">
        <f t="shared" si="17"/>
        <v>50-75</v>
      </c>
      <c r="AZ37" s="64" t="str">
        <f t="shared" si="18"/>
        <v>50-75</v>
      </c>
      <c r="BA37" s="30">
        <f t="array" ref="BA37">iferror(XLOOKUP(B37,Availability!A:A,Availability!E:E),0%)</f>
        <v>0.95</v>
      </c>
      <c r="BB37" s="2">
        <v>1.0</v>
      </c>
      <c r="BC37" s="64">
        <f t="array" ref="BC37">XLOOKUP(B37,ROS!C:C,ROS!O:O)</f>
        <v>0</v>
      </c>
      <c r="BD37" s="64">
        <f t="array" ref="BD37">IFERROR(XLOOKUP(B37,ROS!Z:Z,ROS!AA:AA),0)</f>
        <v>1.659340659</v>
      </c>
      <c r="BE37" s="64">
        <f t="array" ref="BE37">XLOOKUP(Q37,'Refrence Data'!B:B,'Refrence Data'!T:T)</f>
        <v>0.455556</v>
      </c>
      <c r="BF37" s="64">
        <f t="shared" si="19"/>
        <v>1</v>
      </c>
      <c r="BG37" s="2" t="str">
        <f t="shared" si="20"/>
        <v>TP</v>
      </c>
      <c r="BO37" s="64" t="str">
        <f t="shared" si="26"/>
        <v>TP</v>
      </c>
    </row>
    <row r="38">
      <c r="A38" s="52" t="s">
        <v>2214</v>
      </c>
      <c r="B38" s="52" t="s">
        <v>2271</v>
      </c>
      <c r="C38" s="53" t="s">
        <v>662</v>
      </c>
      <c r="D38" s="54" t="s">
        <v>702</v>
      </c>
      <c r="E38" s="55" t="s">
        <v>2268</v>
      </c>
      <c r="F38" s="56">
        <v>0.0</v>
      </c>
      <c r="G38" s="57">
        <v>0.0</v>
      </c>
      <c r="H38" s="58" t="s">
        <v>2240</v>
      </c>
      <c r="I38" s="13"/>
      <c r="J38" s="59">
        <v>694.0</v>
      </c>
      <c r="Q38" s="60" t="str">
        <f t="shared" si="1"/>
        <v>Paste &amp; Sauces_0-5</v>
      </c>
      <c r="R38" s="61" t="str">
        <f t="shared" si="2"/>
        <v>0-5</v>
      </c>
      <c r="S38" s="2" t="str">
        <f t="array" ref="S38">XLOOKUP(B38,Availability!K:K,Availability!Q:Q)</f>
        <v>Depth</v>
      </c>
      <c r="T38" s="62">
        <f t="shared" si="3"/>
        <v>2.5</v>
      </c>
      <c r="U38" s="63">
        <f t="array" ref="U38">iferror(XLOOKUP(Q38,'Refrence Data'!B:B,'Refrence Data'!W:W),"NA")</f>
        <v>10.21115</v>
      </c>
      <c r="V38" s="64">
        <f t="shared" si="4"/>
        <v>100</v>
      </c>
      <c r="X38" s="30">
        <f t="array" ref="X38">IFERROR(XLOOKUP(Q38,'Refrence Data'!B:B,'Refrence Data'!N:N),"NA")</f>
        <v>0.828407</v>
      </c>
      <c r="Y38" s="64" t="str">
        <f t="shared" si="5"/>
        <v>HIGH</v>
      </c>
      <c r="Z38" s="64">
        <f t="array" ref="Z38">XLOOKUP(Q38,'Refrence Data'!B:B,'Refrence Data'!AG:AG)</f>
        <v>4.878436</v>
      </c>
      <c r="AA38" s="64">
        <f t="array" ref="AA38">IFERROR(XLOOKUP(Q38,'Refrence Data'!B:B,'Refrence Data'!Y:Y),"NA")</f>
        <v>9.267311</v>
      </c>
      <c r="AB38" s="64" t="str">
        <f t="shared" si="6"/>
        <v>High</v>
      </c>
      <c r="AC38" s="64" t="str">
        <f t="shared" si="7"/>
        <v>Depth</v>
      </c>
      <c r="AD38" s="64" t="str">
        <f t="shared" si="8"/>
        <v>HIGHHighDepth</v>
      </c>
      <c r="AE38" s="64">
        <f t="array" ref="AE38">XLOOKUP(AD38,'Category Saturation'!A:A,'Category Saturation'!E:E)</f>
        <v>0</v>
      </c>
      <c r="AG38" s="30">
        <f t="array" ref="AG38">iferror(XLOOKUP(Q38,'New Launch Success Rate'!A:A,'New Launch Success Rate'!F:F),"NA")</f>
        <v>0.3865</v>
      </c>
      <c r="AH38" s="64">
        <f t="shared" si="9"/>
        <v>50</v>
      </c>
      <c r="AJ38" s="65">
        <f t="shared" si="10"/>
        <v>65</v>
      </c>
      <c r="AL38" s="66">
        <f t="array" ref="AL38">XLOOKUP(Q38,'Non Moving'!C:C,'Non Moving'!I:I)/100</f>
        <v>0.138</v>
      </c>
      <c r="AM38" s="67">
        <f t="shared" si="11"/>
        <v>50</v>
      </c>
      <c r="AN38" s="66">
        <f t="array" ref="AN38">XLOOKUP(Q38,'Non Moving'!C:C,'Non Moving'!F:F)/100</f>
        <v>0.158</v>
      </c>
      <c r="AO38" s="67">
        <f t="shared" si="12"/>
        <v>50</v>
      </c>
      <c r="AQ38" s="64">
        <f t="shared" si="13"/>
        <v>50</v>
      </c>
      <c r="AS38" s="64">
        <f t="shared" si="14"/>
        <v>0</v>
      </c>
      <c r="AT38" s="64">
        <f t="array" ref="AT38">iferror(XLOOKUP(I38,Monetization!A:A,Monetization!B:B),25)</f>
        <v>25</v>
      </c>
      <c r="AV38" s="64">
        <f t="shared" si="15"/>
        <v>7.5</v>
      </c>
      <c r="AX38" s="65">
        <f t="shared" si="16"/>
        <v>65</v>
      </c>
      <c r="AY38" s="64" t="str">
        <f t="shared" si="17"/>
        <v>50-75</v>
      </c>
      <c r="AZ38" s="64" t="str">
        <f t="shared" si="18"/>
        <v>50-75</v>
      </c>
      <c r="BA38" s="30">
        <f t="array" ref="BA38">iferror(XLOOKUP(B38,Availability!A:A,Availability!E:E),0%)</f>
        <v>0</v>
      </c>
      <c r="BB38" s="2">
        <v>1.0</v>
      </c>
      <c r="BC38" s="64">
        <f t="array" ref="BC38">XLOOKUP(B38,ROS!C:C,ROS!O:O)</f>
        <v>0</v>
      </c>
      <c r="BD38" s="64">
        <f t="array" ref="BD38">IFERROR(XLOOKUP(B38,ROS!Z:Z,ROS!AA:AA),0)</f>
        <v>0</v>
      </c>
      <c r="BE38" s="64">
        <f t="array" ref="BE38">XLOOKUP(Q38,'Refrence Data'!B:B,'Refrence Data'!T:T)</f>
        <v>0.133333</v>
      </c>
      <c r="BF38" s="64">
        <f t="shared" si="19"/>
        <v>0</v>
      </c>
      <c r="BG38" s="2" t="str">
        <f t="shared" si="20"/>
        <v/>
      </c>
      <c r="BO38" s="64" t="str">
        <f t="shared" si="26"/>
        <v/>
      </c>
    </row>
    <row r="39">
      <c r="A39" s="52" t="s">
        <v>2214</v>
      </c>
      <c r="B39" s="52" t="s">
        <v>2272</v>
      </c>
      <c r="C39" s="53" t="s">
        <v>662</v>
      </c>
      <c r="D39" s="54" t="s">
        <v>694</v>
      </c>
      <c r="E39" s="55" t="s">
        <v>2273</v>
      </c>
      <c r="F39" s="56">
        <v>12.0</v>
      </c>
      <c r="G39" s="57">
        <v>15.89105</v>
      </c>
      <c r="H39" s="58" t="s">
        <v>2240</v>
      </c>
      <c r="I39" s="13"/>
      <c r="J39" s="59">
        <v>540.0</v>
      </c>
      <c r="Q39" s="60" t="str">
        <f t="shared" si="1"/>
        <v>Mayo &amp; Mustard_15-20</v>
      </c>
      <c r="R39" s="61" t="str">
        <f t="shared" si="2"/>
        <v>15-20</v>
      </c>
      <c r="S39" s="2" t="str">
        <f t="array" ref="S39">XLOOKUP(B39,Availability!K:K,Availability!Q:Q)</f>
        <v>Width</v>
      </c>
      <c r="T39" s="62">
        <f t="shared" si="3"/>
        <v>2.5</v>
      </c>
      <c r="U39" s="63">
        <f t="array" ref="U39">iferror(XLOOKUP(Q39,'Refrence Data'!B:B,'Refrence Data'!W:W),"NA")</f>
        <v>2.89835</v>
      </c>
      <c r="V39" s="64">
        <f t="shared" si="4"/>
        <v>100</v>
      </c>
      <c r="X39" s="30">
        <f t="array" ref="X39">IFERROR(XLOOKUP(Q39,'Refrence Data'!B:B,'Refrence Data'!N:N),"NA")</f>
        <v>0.60115</v>
      </c>
      <c r="Y39" s="64" t="str">
        <f t="shared" si="5"/>
        <v>MEDIUM</v>
      </c>
      <c r="Z39" s="64">
        <f t="array" ref="Z39">XLOOKUP(Q39,'Refrence Data'!B:B,'Refrence Data'!AG:AG)</f>
        <v>2.703882</v>
      </c>
      <c r="AA39" s="64">
        <f t="array" ref="AA39">IFERROR(XLOOKUP(Q39,'Refrence Data'!B:B,'Refrence Data'!Y:Y),"NA")</f>
        <v>4.810391</v>
      </c>
      <c r="AB39" s="64" t="str">
        <f t="shared" si="6"/>
        <v>High</v>
      </c>
      <c r="AC39" s="64" t="str">
        <f t="shared" si="7"/>
        <v>Width</v>
      </c>
      <c r="AD39" s="64" t="str">
        <f t="shared" si="8"/>
        <v>MEDIUMHighWidth</v>
      </c>
      <c r="AE39" s="64">
        <f t="array" ref="AE39">XLOOKUP(AD39,'Category Saturation'!A:A,'Category Saturation'!E:E)</f>
        <v>25</v>
      </c>
      <c r="AG39" s="30">
        <f t="array" ref="AG39">iferror(XLOOKUP(Q39,'New Launch Success Rate'!A:A,'New Launch Success Rate'!F:F),"NA")</f>
        <v>0.42825</v>
      </c>
      <c r="AH39" s="64">
        <f t="shared" si="9"/>
        <v>50</v>
      </c>
      <c r="AJ39" s="65">
        <f t="shared" si="10"/>
        <v>72.5</v>
      </c>
      <c r="AL39" s="66">
        <f t="array" ref="AL39">XLOOKUP(Q39,'Non Moving'!C:C,'Non Moving'!I:I)/100</f>
        <v>0.213</v>
      </c>
      <c r="AM39" s="67">
        <f t="shared" si="11"/>
        <v>50</v>
      </c>
      <c r="AN39" s="66">
        <f t="array" ref="AN39">XLOOKUP(Q39,'Non Moving'!C:C,'Non Moving'!F:F)/100</f>
        <v>0.189</v>
      </c>
      <c r="AO39" s="67">
        <f t="shared" si="12"/>
        <v>50</v>
      </c>
      <c r="AQ39" s="64">
        <f t="shared" si="13"/>
        <v>50</v>
      </c>
      <c r="AS39" s="64">
        <f t="shared" si="14"/>
        <v>0</v>
      </c>
      <c r="AT39" s="64">
        <f t="array" ref="AT39">iferror(XLOOKUP(I39,Monetization!A:A,Monetization!B:B),25)</f>
        <v>25</v>
      </c>
      <c r="AV39" s="64">
        <f t="shared" si="15"/>
        <v>7.5</v>
      </c>
      <c r="AX39" s="65">
        <f t="shared" si="16"/>
        <v>72.5</v>
      </c>
      <c r="AY39" s="64" t="str">
        <f t="shared" si="17"/>
        <v>50-75</v>
      </c>
      <c r="AZ39" s="64" t="str">
        <f t="shared" si="18"/>
        <v>50-75</v>
      </c>
      <c r="BA39" s="30">
        <f t="array" ref="BA39">iferror(XLOOKUP(B39,Availability!A:A,Availability!E:E),0%)</f>
        <v>0.99</v>
      </c>
      <c r="BB39" s="2">
        <v>1.0</v>
      </c>
      <c r="BC39" s="64">
        <f t="array" ref="BC39">XLOOKUP(B39,ROS!C:C,ROS!O:O)</f>
        <v>0</v>
      </c>
      <c r="BD39" s="64">
        <f t="array" ref="BD39">IFERROR(XLOOKUP(B39,ROS!Z:Z,ROS!AA:AA),0)</f>
        <v>1.628205128</v>
      </c>
      <c r="BE39" s="64">
        <f t="array" ref="BE39">XLOOKUP(Q39,'Refrence Data'!B:B,'Refrence Data'!T:T)</f>
        <v>0.745869</v>
      </c>
      <c r="BF39" s="64">
        <f t="shared" si="19"/>
        <v>1</v>
      </c>
      <c r="BG39" s="2" t="str">
        <f t="shared" si="20"/>
        <v>TP</v>
      </c>
      <c r="BO39" s="64" t="str">
        <f t="shared" si="26"/>
        <v>TP</v>
      </c>
    </row>
    <row r="40">
      <c r="A40" s="52" t="s">
        <v>2214</v>
      </c>
      <c r="B40" s="52" t="s">
        <v>2274</v>
      </c>
      <c r="C40" s="53" t="s">
        <v>662</v>
      </c>
      <c r="D40" s="54" t="s">
        <v>702</v>
      </c>
      <c r="E40" s="55" t="s">
        <v>2268</v>
      </c>
      <c r="F40" s="56">
        <v>0.0</v>
      </c>
      <c r="G40" s="57">
        <v>12.78965</v>
      </c>
      <c r="H40" s="58" t="s">
        <v>2240</v>
      </c>
      <c r="I40" s="13"/>
      <c r="J40" s="59">
        <v>720.0</v>
      </c>
      <c r="Q40" s="60" t="str">
        <f t="shared" si="1"/>
        <v>Paste &amp; Sauces_10-15</v>
      </c>
      <c r="R40" s="61" t="str">
        <f t="shared" si="2"/>
        <v>10-15</v>
      </c>
      <c r="S40" s="2" t="str">
        <f t="array" ref="S40">XLOOKUP(B40,Availability!K:K,Availability!Q:Q)</f>
        <v>Depth</v>
      </c>
      <c r="T40" s="62">
        <f t="shared" si="3"/>
        <v>2.5</v>
      </c>
      <c r="U40" s="63">
        <f t="array" ref="U40">iferror(XLOOKUP(Q40,'Refrence Data'!B:B,'Refrence Data'!W:W),"NA")</f>
        <v>3.42367</v>
      </c>
      <c r="V40" s="64">
        <f t="shared" si="4"/>
        <v>100</v>
      </c>
      <c r="X40" s="30">
        <f t="array" ref="X40">IFERROR(XLOOKUP(Q40,'Refrence Data'!B:B,'Refrence Data'!N:N),"NA")</f>
        <v>0.691212</v>
      </c>
      <c r="Y40" s="64" t="str">
        <f t="shared" si="5"/>
        <v>MEDIUM</v>
      </c>
      <c r="Z40" s="64">
        <f t="array" ref="Z40">XLOOKUP(Q40,'Refrence Data'!B:B,'Refrence Data'!AG:AG)</f>
        <v>3.569298</v>
      </c>
      <c r="AA40" s="64">
        <f t="array" ref="AA40">IFERROR(XLOOKUP(Q40,'Refrence Data'!B:B,'Refrence Data'!Y:Y),"NA")</f>
        <v>4.36197</v>
      </c>
      <c r="AB40" s="64" t="str">
        <f t="shared" si="6"/>
        <v>High</v>
      </c>
      <c r="AC40" s="64" t="str">
        <f t="shared" si="7"/>
        <v>Depth</v>
      </c>
      <c r="AD40" s="64" t="str">
        <f t="shared" si="8"/>
        <v>MEDIUMHighDepth</v>
      </c>
      <c r="AE40" s="64">
        <f t="array" ref="AE40">XLOOKUP(AD40,'Category Saturation'!A:A,'Category Saturation'!E:E)</f>
        <v>60</v>
      </c>
      <c r="AG40" s="30">
        <f t="array" ref="AG40">iferror(XLOOKUP(Q40,'New Launch Success Rate'!A:A,'New Launch Success Rate'!F:F),"NA")</f>
        <v>0.833</v>
      </c>
      <c r="AH40" s="64">
        <f t="shared" si="9"/>
        <v>100</v>
      </c>
      <c r="AJ40" s="65">
        <f t="shared" si="10"/>
        <v>88</v>
      </c>
      <c r="AL40" s="66">
        <f t="array" ref="AL40">XLOOKUP(Q40,'Non Moving'!C:C,'Non Moving'!I:I)/100</f>
        <v>0.193</v>
      </c>
      <c r="AM40" s="67">
        <f t="shared" si="11"/>
        <v>50</v>
      </c>
      <c r="AN40" s="66">
        <f t="array" ref="AN40">XLOOKUP(Q40,'Non Moving'!C:C,'Non Moving'!F:F)/100</f>
        <v>0.196</v>
      </c>
      <c r="AO40" s="67">
        <f t="shared" si="12"/>
        <v>50</v>
      </c>
      <c r="AQ40" s="64">
        <f t="shared" si="13"/>
        <v>50</v>
      </c>
      <c r="AS40" s="64">
        <f t="shared" si="14"/>
        <v>0</v>
      </c>
      <c r="AT40" s="64">
        <f t="array" ref="AT40">iferror(XLOOKUP(I40,Monetization!A:A,Monetization!B:B),25)</f>
        <v>25</v>
      </c>
      <c r="AV40" s="64">
        <f t="shared" si="15"/>
        <v>7.5</v>
      </c>
      <c r="AX40" s="65">
        <f t="shared" si="16"/>
        <v>88</v>
      </c>
      <c r="AY40" s="64" t="str">
        <f t="shared" si="17"/>
        <v>75-100</v>
      </c>
      <c r="AZ40" s="64" t="str">
        <f t="shared" si="18"/>
        <v>75-100</v>
      </c>
      <c r="BA40" s="30">
        <f t="array" ref="BA40">iferror(XLOOKUP(B40,Availability!A:A,Availability!E:E),0%)</f>
        <v>0</v>
      </c>
      <c r="BB40" s="2">
        <v>1.0</v>
      </c>
      <c r="BC40" s="64">
        <f t="array" ref="BC40">XLOOKUP(B40,ROS!C:C,ROS!O:O)</f>
        <v>0.25</v>
      </c>
      <c r="BD40" s="64">
        <f t="array" ref="BD40">IFERROR(XLOOKUP(B40,ROS!Z:Z,ROS!AA:AA),0)</f>
        <v>0</v>
      </c>
      <c r="BE40" s="64">
        <f t="array" ref="BE40">XLOOKUP(Q40,'Refrence Data'!B:B,'Refrence Data'!T:T)</f>
        <v>0.203704</v>
      </c>
      <c r="BF40" s="64">
        <f t="shared" si="19"/>
        <v>0</v>
      </c>
      <c r="BG40" s="2" t="str">
        <f t="shared" si="20"/>
        <v/>
      </c>
      <c r="BO40" s="64" t="str">
        <f t="shared" si="26"/>
        <v/>
      </c>
    </row>
    <row r="41">
      <c r="A41" s="52" t="s">
        <v>2214</v>
      </c>
      <c r="B41" s="52" t="s">
        <v>2275</v>
      </c>
      <c r="C41" s="53" t="s">
        <v>662</v>
      </c>
      <c r="D41" s="54" t="s">
        <v>702</v>
      </c>
      <c r="E41" s="55" t="s">
        <v>2276</v>
      </c>
      <c r="F41" s="56">
        <v>0.0</v>
      </c>
      <c r="G41" s="57">
        <v>7.628183</v>
      </c>
      <c r="H41" s="58" t="s">
        <v>2240</v>
      </c>
      <c r="I41" s="13"/>
      <c r="J41" s="59">
        <v>365.0</v>
      </c>
      <c r="Q41" s="60" t="str">
        <f t="shared" si="1"/>
        <v>Paste &amp; Sauces_5-10</v>
      </c>
      <c r="R41" s="61" t="str">
        <f t="shared" si="2"/>
        <v>5-10</v>
      </c>
      <c r="S41" s="2" t="str">
        <f t="array" ref="S41">XLOOKUP(B41,Availability!K:K,Availability!Q:Q)</f>
        <v>Depth</v>
      </c>
      <c r="T41" s="62">
        <f t="shared" si="3"/>
        <v>2.5</v>
      </c>
      <c r="U41" s="63">
        <f t="array" ref="U41">iferror(XLOOKUP(Q41,'Refrence Data'!B:B,'Refrence Data'!W:W),"NA")</f>
        <v>4.374076</v>
      </c>
      <c r="V41" s="64">
        <f t="shared" si="4"/>
        <v>100</v>
      </c>
      <c r="X41" s="30">
        <f t="array" ref="X41">IFERROR(XLOOKUP(Q41,'Refrence Data'!B:B,'Refrence Data'!N:N),"NA")</f>
        <v>0.745441</v>
      </c>
      <c r="Y41" s="64" t="str">
        <f t="shared" si="5"/>
        <v>MEDIUM</v>
      </c>
      <c r="Z41" s="64">
        <f t="array" ref="Z41">XLOOKUP(Q41,'Refrence Data'!B:B,'Refrence Data'!AG:AG)</f>
        <v>4.616449</v>
      </c>
      <c r="AA41" s="64">
        <f t="array" ref="AA41">IFERROR(XLOOKUP(Q41,'Refrence Data'!B:B,'Refrence Data'!Y:Y),"NA")</f>
        <v>6.356411</v>
      </c>
      <c r="AB41" s="64" t="str">
        <f t="shared" si="6"/>
        <v>High</v>
      </c>
      <c r="AC41" s="64" t="str">
        <f t="shared" si="7"/>
        <v>Depth</v>
      </c>
      <c r="AD41" s="64" t="str">
        <f t="shared" si="8"/>
        <v>MEDIUMHighDepth</v>
      </c>
      <c r="AE41" s="64">
        <f t="array" ref="AE41">XLOOKUP(AD41,'Category Saturation'!A:A,'Category Saturation'!E:E)</f>
        <v>60</v>
      </c>
      <c r="AG41" s="30">
        <f t="array" ref="AG41">iferror(XLOOKUP(Q41,'New Launch Success Rate'!A:A,'New Launch Success Rate'!F:F),"NA")</f>
        <v>0.714</v>
      </c>
      <c r="AH41" s="64">
        <f t="shared" si="9"/>
        <v>75</v>
      </c>
      <c r="AJ41" s="65">
        <f t="shared" si="10"/>
        <v>85.5</v>
      </c>
      <c r="AL41" s="66">
        <f t="array" ref="AL41">XLOOKUP(Q41,'Non Moving'!C:C,'Non Moving'!I:I)/100</f>
        <v>0.069</v>
      </c>
      <c r="AM41" s="67">
        <f t="shared" si="11"/>
        <v>75</v>
      </c>
      <c r="AN41" s="66">
        <f t="array" ref="AN41">XLOOKUP(Q41,'Non Moving'!C:C,'Non Moving'!F:F)/100</f>
        <v>0.095</v>
      </c>
      <c r="AO41" s="67">
        <f t="shared" si="12"/>
        <v>75</v>
      </c>
      <c r="AQ41" s="64">
        <f t="shared" si="13"/>
        <v>75</v>
      </c>
      <c r="AS41" s="64">
        <f t="shared" si="14"/>
        <v>0</v>
      </c>
      <c r="AT41" s="64">
        <f t="array" ref="AT41">iferror(XLOOKUP(I41,Monetization!A:A,Monetization!B:B),25)</f>
        <v>25</v>
      </c>
      <c r="AV41" s="64">
        <f t="shared" si="15"/>
        <v>7.5</v>
      </c>
      <c r="AX41" s="65">
        <f t="shared" si="16"/>
        <v>85.5</v>
      </c>
      <c r="AY41" s="64" t="str">
        <f t="shared" si="17"/>
        <v>75-100</v>
      </c>
      <c r="AZ41" s="64" t="str">
        <f t="shared" si="18"/>
        <v>75-100</v>
      </c>
      <c r="BA41" s="30">
        <f t="array" ref="BA41">iferror(XLOOKUP(B41,Availability!A:A,Availability!E:E),0%)</f>
        <v>0.99</v>
      </c>
      <c r="BB41" s="2">
        <v>1.0</v>
      </c>
      <c r="BC41" s="64">
        <f t="array" ref="BC41">XLOOKUP(B41,ROS!C:C,ROS!O:O)</f>
        <v>0</v>
      </c>
      <c r="BD41" s="64">
        <f t="array" ref="BD41">IFERROR(XLOOKUP(B41,ROS!Z:Z,ROS!AA:AA),0)</f>
        <v>1.251165501</v>
      </c>
      <c r="BE41" s="64">
        <f t="array" ref="BE41">XLOOKUP(Q41,'Refrence Data'!B:B,'Refrence Data'!T:T)</f>
        <v>0.35</v>
      </c>
      <c r="BF41" s="64">
        <f t="shared" si="19"/>
        <v>1</v>
      </c>
      <c r="BG41" s="2" t="str">
        <f t="shared" si="20"/>
        <v>TP</v>
      </c>
      <c r="BO41" s="64" t="str">
        <f t="shared" si="26"/>
        <v>TP</v>
      </c>
    </row>
    <row r="42">
      <c r="A42" s="52" t="s">
        <v>2214</v>
      </c>
      <c r="B42" s="52" t="s">
        <v>2277</v>
      </c>
      <c r="C42" s="53" t="s">
        <v>662</v>
      </c>
      <c r="D42" s="54" t="s">
        <v>702</v>
      </c>
      <c r="E42" s="55" t="s">
        <v>2276</v>
      </c>
      <c r="F42" s="56">
        <v>0.0</v>
      </c>
      <c r="G42" s="57">
        <v>7.94329</v>
      </c>
      <c r="H42" s="58" t="s">
        <v>2240</v>
      </c>
      <c r="I42" s="13"/>
      <c r="J42" s="59">
        <v>365.0</v>
      </c>
      <c r="Q42" s="60" t="str">
        <f t="shared" si="1"/>
        <v>Paste &amp; Sauces_5-10</v>
      </c>
      <c r="R42" s="61" t="str">
        <f t="shared" si="2"/>
        <v>5-10</v>
      </c>
      <c r="S42" s="2" t="str">
        <f t="array" ref="S42">XLOOKUP(B42,Availability!K:K,Availability!Q:Q)</f>
        <v>Depth</v>
      </c>
      <c r="T42" s="62">
        <f t="shared" si="3"/>
        <v>2.5</v>
      </c>
      <c r="U42" s="63">
        <f t="array" ref="U42">iferror(XLOOKUP(Q42,'Refrence Data'!B:B,'Refrence Data'!W:W),"NA")</f>
        <v>4.374076</v>
      </c>
      <c r="V42" s="64">
        <f t="shared" si="4"/>
        <v>100</v>
      </c>
      <c r="X42" s="30">
        <f t="array" ref="X42">IFERROR(XLOOKUP(Q42,'Refrence Data'!B:B,'Refrence Data'!N:N),"NA")</f>
        <v>0.745441</v>
      </c>
      <c r="Y42" s="64" t="str">
        <f t="shared" si="5"/>
        <v>MEDIUM</v>
      </c>
      <c r="Z42" s="64">
        <f t="array" ref="Z42">XLOOKUP(Q42,'Refrence Data'!B:B,'Refrence Data'!AG:AG)</f>
        <v>4.616449</v>
      </c>
      <c r="AA42" s="64">
        <f t="array" ref="AA42">IFERROR(XLOOKUP(Q42,'Refrence Data'!B:B,'Refrence Data'!Y:Y),"NA")</f>
        <v>6.356411</v>
      </c>
      <c r="AB42" s="64" t="str">
        <f t="shared" si="6"/>
        <v>High</v>
      </c>
      <c r="AC42" s="64" t="str">
        <f t="shared" si="7"/>
        <v>Depth</v>
      </c>
      <c r="AD42" s="64" t="str">
        <f t="shared" si="8"/>
        <v>MEDIUMHighDepth</v>
      </c>
      <c r="AE42" s="64">
        <f t="array" ref="AE42">XLOOKUP(AD42,'Category Saturation'!A:A,'Category Saturation'!E:E)</f>
        <v>60</v>
      </c>
      <c r="AG42" s="30">
        <f t="array" ref="AG42">iferror(XLOOKUP(Q42,'New Launch Success Rate'!A:A,'New Launch Success Rate'!F:F),"NA")</f>
        <v>0.714</v>
      </c>
      <c r="AH42" s="64">
        <f t="shared" si="9"/>
        <v>75</v>
      </c>
      <c r="AJ42" s="65">
        <f t="shared" si="10"/>
        <v>85.5</v>
      </c>
      <c r="AL42" s="66">
        <f t="array" ref="AL42">XLOOKUP(Q42,'Non Moving'!C:C,'Non Moving'!I:I)/100</f>
        <v>0.069</v>
      </c>
      <c r="AM42" s="67">
        <f t="shared" si="11"/>
        <v>75</v>
      </c>
      <c r="AN42" s="66">
        <f t="array" ref="AN42">XLOOKUP(Q42,'Non Moving'!C:C,'Non Moving'!F:F)/100</f>
        <v>0.095</v>
      </c>
      <c r="AO42" s="67">
        <f t="shared" si="12"/>
        <v>75</v>
      </c>
      <c r="AQ42" s="64">
        <f t="shared" si="13"/>
        <v>75</v>
      </c>
      <c r="AS42" s="64">
        <f t="shared" si="14"/>
        <v>0</v>
      </c>
      <c r="AT42" s="64">
        <f t="array" ref="AT42">iferror(XLOOKUP(I42,Monetization!A:A,Monetization!B:B),25)</f>
        <v>25</v>
      </c>
      <c r="AV42" s="64">
        <f t="shared" si="15"/>
        <v>7.5</v>
      </c>
      <c r="AX42" s="65">
        <f t="shared" si="16"/>
        <v>85.5</v>
      </c>
      <c r="AY42" s="64" t="str">
        <f t="shared" si="17"/>
        <v>75-100</v>
      </c>
      <c r="AZ42" s="64" t="str">
        <f t="shared" si="18"/>
        <v>75-100</v>
      </c>
      <c r="BA42" s="30">
        <f t="array" ref="BA42">iferror(XLOOKUP(B42,Availability!A:A,Availability!E:E),0%)</f>
        <v>1</v>
      </c>
      <c r="BB42" s="2">
        <v>1.0</v>
      </c>
      <c r="BC42" s="64">
        <f t="array" ref="BC42">XLOOKUP(B42,ROS!C:C,ROS!O:O)</f>
        <v>2.171429</v>
      </c>
      <c r="BD42" s="64">
        <f t="array" ref="BD42">IFERROR(XLOOKUP(B42,ROS!Z:Z,ROS!AA:AA),0)</f>
        <v>2.082417582</v>
      </c>
      <c r="BE42" s="64">
        <f t="array" ref="BE42">XLOOKUP(Q42,'Refrence Data'!B:B,'Refrence Data'!T:T)</f>
        <v>0.35</v>
      </c>
      <c r="BF42" s="64">
        <f t="shared" si="19"/>
        <v>1</v>
      </c>
      <c r="BG42" s="2" t="str">
        <f t="shared" si="20"/>
        <v>TP</v>
      </c>
      <c r="BO42" s="64" t="str">
        <f t="shared" si="26"/>
        <v>TP</v>
      </c>
    </row>
    <row r="43">
      <c r="A43" s="52" t="s">
        <v>2214</v>
      </c>
      <c r="B43" s="52" t="s">
        <v>2278</v>
      </c>
      <c r="C43" s="53" t="s">
        <v>756</v>
      </c>
      <c r="D43" s="54" t="s">
        <v>778</v>
      </c>
      <c r="E43" s="55" t="s">
        <v>2279</v>
      </c>
      <c r="F43" s="56">
        <v>1.0</v>
      </c>
      <c r="G43" s="74">
        <v>18.96452</v>
      </c>
      <c r="H43" s="58" t="s">
        <v>2240</v>
      </c>
      <c r="I43" s="13"/>
      <c r="J43" s="59">
        <v>1095.0</v>
      </c>
      <c r="Q43" s="60" t="str">
        <f t="shared" si="1"/>
        <v>Tableware_15-20</v>
      </c>
      <c r="R43" s="61" t="str">
        <f t="shared" si="2"/>
        <v>15-20</v>
      </c>
      <c r="S43" s="2" t="str">
        <f t="array" ref="S43">XLOOKUP(B43,Availability!K:K,Availability!Q:Q)</f>
        <v>Width</v>
      </c>
      <c r="T43" s="62">
        <f t="shared" si="3"/>
        <v>2.5</v>
      </c>
      <c r="U43" s="63">
        <f t="array" ref="U43">iferror(XLOOKUP(Q43,'Refrence Data'!B:B,'Refrence Data'!W:W),"NA")</f>
        <v>1.776035</v>
      </c>
      <c r="V43" s="64">
        <f t="shared" si="4"/>
        <v>50</v>
      </c>
      <c r="X43" s="30">
        <f t="array" ref="X43">IFERROR(XLOOKUP(Q43,'Refrence Data'!B:B,'Refrence Data'!N:N),"NA")</f>
        <v>0.480024</v>
      </c>
      <c r="Y43" s="64" t="str">
        <f t="shared" si="5"/>
        <v>LOW</v>
      </c>
      <c r="Z43" s="64">
        <f t="array" ref="Z43">XLOOKUP(Q43,'Refrence Data'!B:B,'Refrence Data'!AG:AG)</f>
        <v>3.588187</v>
      </c>
      <c r="AA43" s="64">
        <f t="array" ref="AA43">IFERROR(XLOOKUP(Q43,'Refrence Data'!B:B,'Refrence Data'!Y:Y),"NA")</f>
        <v>1.343856</v>
      </c>
      <c r="AB43" s="64" t="str">
        <f t="shared" si="6"/>
        <v>Low</v>
      </c>
      <c r="AC43" s="64" t="str">
        <f t="shared" si="7"/>
        <v>Width</v>
      </c>
      <c r="AD43" s="64" t="str">
        <f t="shared" si="8"/>
        <v>LOWLowWidth</v>
      </c>
      <c r="AE43" s="64">
        <f t="array" ref="AE43">XLOOKUP(AD43,'Category Saturation'!A:A,'Category Saturation'!E:E)</f>
        <v>40</v>
      </c>
      <c r="AG43" s="30">
        <f t="array" ref="AG43">iferror(XLOOKUP(Q43,'New Launch Success Rate'!A:A,'New Launch Success Rate'!F:F),"NA")</f>
        <v>0.405</v>
      </c>
      <c r="AH43" s="64">
        <f t="shared" si="9"/>
        <v>50</v>
      </c>
      <c r="AJ43" s="65">
        <f t="shared" si="10"/>
        <v>47</v>
      </c>
      <c r="AL43" s="66">
        <f t="array" ref="AL43">XLOOKUP(Q43,'Non Moving'!C:C,'Non Moving'!I:I)/100</f>
        <v>0.203</v>
      </c>
      <c r="AM43" s="67">
        <f t="shared" si="11"/>
        <v>50</v>
      </c>
      <c r="AN43" s="66">
        <f t="array" ref="AN43">XLOOKUP(Q43,'Non Moving'!C:C,'Non Moving'!F:F)/100</f>
        <v>0.177</v>
      </c>
      <c r="AO43" s="67">
        <f t="shared" si="12"/>
        <v>50</v>
      </c>
      <c r="AQ43" s="64">
        <f t="shared" si="13"/>
        <v>50</v>
      </c>
      <c r="AS43" s="64">
        <f t="shared" si="14"/>
        <v>0</v>
      </c>
      <c r="AT43" s="64">
        <f t="array" ref="AT43">iferror(XLOOKUP(I43,Monetization!A:A,Monetization!B:B),25)</f>
        <v>25</v>
      </c>
      <c r="AV43" s="64">
        <f t="shared" si="15"/>
        <v>7.5</v>
      </c>
      <c r="AX43" s="65">
        <f t="shared" si="16"/>
        <v>47</v>
      </c>
      <c r="AY43" s="64" t="str">
        <f t="shared" si="17"/>
        <v>25-50</v>
      </c>
      <c r="AZ43" s="64" t="str">
        <f t="shared" si="18"/>
        <v>25-50</v>
      </c>
      <c r="BA43" s="30">
        <f t="array" ref="BA43">iferror(XLOOKUP(B43,Availability!A:A,Availability!E:E),0%)</f>
        <v>1</v>
      </c>
      <c r="BB43" s="2">
        <v>1.0</v>
      </c>
      <c r="BC43" s="64">
        <f t="array" ref="BC43">XLOOKUP(B43,ROS!C:C,ROS!O:O)</f>
        <v>0.214286</v>
      </c>
      <c r="BD43" s="64">
        <f t="array" ref="BD43">IFERROR(XLOOKUP(B43,ROS!Z:Z,ROS!AA:AA),0)</f>
        <v>0.154761905</v>
      </c>
      <c r="BE43" s="64">
        <f t="array" ref="BE43">XLOOKUP(Q43,'Refrence Data'!B:B,'Refrence Data'!T:T)</f>
        <v>0.466667</v>
      </c>
      <c r="BF43" s="64">
        <f t="shared" si="19"/>
        <v>0</v>
      </c>
      <c r="BG43" s="2" t="str">
        <f t="shared" si="20"/>
        <v>TN</v>
      </c>
      <c r="BO43" s="64" t="str">
        <f t="shared" si="26"/>
        <v>TN</v>
      </c>
    </row>
    <row r="44">
      <c r="A44" s="52" t="s">
        <v>2214</v>
      </c>
      <c r="B44" s="52" t="s">
        <v>2280</v>
      </c>
      <c r="C44" s="53" t="s">
        <v>756</v>
      </c>
      <c r="D44" s="54" t="s">
        <v>778</v>
      </c>
      <c r="E44" s="55" t="s">
        <v>2279</v>
      </c>
      <c r="F44" s="56">
        <v>1.0</v>
      </c>
      <c r="G44" s="74">
        <v>12.33172</v>
      </c>
      <c r="H44" s="58" t="s">
        <v>2240</v>
      </c>
      <c r="I44" s="13"/>
      <c r="J44" s="59">
        <v>1095.0</v>
      </c>
      <c r="Q44" s="60" t="str">
        <f t="shared" si="1"/>
        <v>Tableware_10-15</v>
      </c>
      <c r="R44" s="61" t="str">
        <f t="shared" si="2"/>
        <v>10-15</v>
      </c>
      <c r="S44" s="2" t="str">
        <f t="array" ref="S44">XLOOKUP(B44,Availability!K:K,Availability!Q:Q)</f>
        <v>Width</v>
      </c>
      <c r="T44" s="62">
        <f t="shared" si="3"/>
        <v>2.5</v>
      </c>
      <c r="U44" s="63">
        <f t="array" ref="U44">iferror(XLOOKUP(Q44,'Refrence Data'!B:B,'Refrence Data'!W:W),"NA")</f>
        <v>5.367867</v>
      </c>
      <c r="V44" s="64">
        <f t="shared" si="4"/>
        <v>100</v>
      </c>
      <c r="X44" s="30">
        <f t="array" ref="X44">IFERROR(XLOOKUP(Q44,'Refrence Data'!B:B,'Refrence Data'!N:N),"NA")</f>
        <v>0.411565</v>
      </c>
      <c r="Y44" s="64" t="str">
        <f t="shared" si="5"/>
        <v>LOW</v>
      </c>
      <c r="Z44" s="64">
        <f t="array" ref="Z44">XLOOKUP(Q44,'Refrence Data'!B:B,'Refrence Data'!AG:AG)</f>
        <v>4.776483</v>
      </c>
      <c r="AA44" s="64">
        <f t="array" ref="AA44">IFERROR(XLOOKUP(Q44,'Refrence Data'!B:B,'Refrence Data'!Y:Y),"NA")</f>
        <v>4.776483</v>
      </c>
      <c r="AB44" s="64" t="str">
        <f t="shared" si="6"/>
        <v>High</v>
      </c>
      <c r="AC44" s="64" t="str">
        <f t="shared" si="7"/>
        <v>Width</v>
      </c>
      <c r="AD44" s="64" t="str">
        <f t="shared" si="8"/>
        <v>LOWHighWidth</v>
      </c>
      <c r="AE44" s="64">
        <f t="array" ref="AE44">XLOOKUP(AD44,'Category Saturation'!A:A,'Category Saturation'!E:E)</f>
        <v>100</v>
      </c>
      <c r="AG44" s="30">
        <f t="array" ref="AG44">iferror(XLOOKUP(Q44,'New Launch Success Rate'!A:A,'New Launch Success Rate'!F:F),"NA")</f>
        <v>0.667</v>
      </c>
      <c r="AH44" s="64">
        <f t="shared" si="9"/>
        <v>75</v>
      </c>
      <c r="AJ44" s="65">
        <f t="shared" si="10"/>
        <v>97.5</v>
      </c>
      <c r="AL44" s="66">
        <f t="array" ref="AL44">XLOOKUP(Q44,'Non Moving'!C:C,'Non Moving'!I:I)/100</f>
        <v>0.063</v>
      </c>
      <c r="AM44" s="67">
        <f t="shared" si="11"/>
        <v>75</v>
      </c>
      <c r="AN44" s="66">
        <f t="array" ref="AN44">XLOOKUP(Q44,'Non Moving'!C:C,'Non Moving'!F:F)/100</f>
        <v>0.068</v>
      </c>
      <c r="AO44" s="67">
        <f t="shared" si="12"/>
        <v>75</v>
      </c>
      <c r="AQ44" s="64">
        <f t="shared" si="13"/>
        <v>75</v>
      </c>
      <c r="AS44" s="64">
        <f t="shared" si="14"/>
        <v>0</v>
      </c>
      <c r="AT44" s="64">
        <f t="array" ref="AT44">iferror(XLOOKUP(I44,Monetization!A:A,Monetization!B:B),25)</f>
        <v>25</v>
      </c>
      <c r="AV44" s="64">
        <f t="shared" si="15"/>
        <v>7.5</v>
      </c>
      <c r="AX44" s="65">
        <f t="shared" si="16"/>
        <v>97.5</v>
      </c>
      <c r="AY44" s="64" t="str">
        <f t="shared" si="17"/>
        <v>75-100</v>
      </c>
      <c r="AZ44" s="64" t="str">
        <f t="shared" si="18"/>
        <v>75-100</v>
      </c>
      <c r="BA44" s="30">
        <f t="array" ref="BA44">iferror(XLOOKUP(B44,Availability!A:A,Availability!E:E),0%)</f>
        <v>1</v>
      </c>
      <c r="BB44" s="2">
        <v>1.0</v>
      </c>
      <c r="BC44" s="64">
        <f t="array" ref="BC44">XLOOKUP(B44,ROS!C:C,ROS!O:O)</f>
        <v>0.071429</v>
      </c>
      <c r="BD44" s="64">
        <f t="array" ref="BD44">IFERROR(XLOOKUP(B44,ROS!Z:Z,ROS!AA:AA),0)</f>
        <v>0.647619048</v>
      </c>
      <c r="BE44" s="64">
        <f t="array" ref="BE44">XLOOKUP(Q44,'Refrence Data'!B:B,'Refrence Data'!T:T)</f>
        <v>0.861111</v>
      </c>
      <c r="BF44" s="64">
        <f t="shared" si="19"/>
        <v>0</v>
      </c>
      <c r="BG44" s="2" t="str">
        <f t="shared" si="20"/>
        <v>FP</v>
      </c>
      <c r="BO44" s="64" t="str">
        <f t="shared" si="26"/>
        <v>FP</v>
      </c>
    </row>
    <row r="45">
      <c r="A45" s="52" t="s">
        <v>2214</v>
      </c>
      <c r="B45" s="52" t="s">
        <v>2281</v>
      </c>
      <c r="C45" s="53" t="s">
        <v>756</v>
      </c>
      <c r="D45" s="54" t="s">
        <v>778</v>
      </c>
      <c r="E45" s="55" t="s">
        <v>2282</v>
      </c>
      <c r="F45" s="56">
        <v>1.0</v>
      </c>
      <c r="G45" s="57">
        <v>31.32525</v>
      </c>
      <c r="H45" s="58" t="s">
        <v>2240</v>
      </c>
      <c r="I45" s="13"/>
      <c r="J45" s="59">
        <v>1095.0</v>
      </c>
      <c r="Q45" s="60" t="str">
        <f t="shared" si="1"/>
        <v>Tableware_25+</v>
      </c>
      <c r="R45" s="61" t="str">
        <f t="shared" si="2"/>
        <v>25+</v>
      </c>
      <c r="S45" s="2" t="str">
        <f t="array" ref="S45">XLOOKUP(B45,Availability!K:K,Availability!Q:Q)</f>
        <v>Width</v>
      </c>
      <c r="T45" s="62">
        <f t="shared" si="3"/>
        <v>2.5</v>
      </c>
      <c r="U45" s="63">
        <f t="array" ref="U45">iferror(XLOOKUP(Q45,'Refrence Data'!B:B,'Refrence Data'!W:W),"NA")</f>
        <v>0.831502</v>
      </c>
      <c r="V45" s="64">
        <f t="shared" si="4"/>
        <v>25</v>
      </c>
      <c r="X45" s="30">
        <f t="array" ref="X45">IFERROR(XLOOKUP(Q45,'Refrence Data'!B:B,'Refrence Data'!N:N),"NA")</f>
        <v>1</v>
      </c>
      <c r="Y45" s="64" t="str">
        <f t="shared" si="5"/>
        <v>HIGH</v>
      </c>
      <c r="Z45" s="64">
        <f t="array" ref="Z45">XLOOKUP(Q45,'Refrence Data'!B:B,'Refrence Data'!AG:AG)</f>
        <v>0.876941</v>
      </c>
      <c r="AA45" s="64">
        <f t="array" ref="AA45">IFERROR(XLOOKUP(Q45,'Refrence Data'!B:B,'Refrence Data'!Y:Y),"NA")</f>
        <v>0.831502</v>
      </c>
      <c r="AB45" s="64" t="str">
        <f t="shared" si="6"/>
        <v>High</v>
      </c>
      <c r="AC45" s="64" t="str">
        <f t="shared" si="7"/>
        <v>Width</v>
      </c>
      <c r="AD45" s="64" t="str">
        <f t="shared" si="8"/>
        <v>HIGHHighWidth</v>
      </c>
      <c r="AE45" s="64">
        <f t="array" ref="AE45">XLOOKUP(AD45,'Category Saturation'!A:A,'Category Saturation'!E:E)</f>
        <v>25</v>
      </c>
      <c r="AG45" s="30">
        <f t="array" ref="AG45">iferror(XLOOKUP(Q45,'New Launch Success Rate'!A:A,'New Launch Success Rate'!F:F),"NA")</f>
        <v>0.6</v>
      </c>
      <c r="AH45" s="64">
        <f t="shared" si="9"/>
        <v>75</v>
      </c>
      <c r="AJ45" s="65">
        <f t="shared" si="10"/>
        <v>30</v>
      </c>
      <c r="AL45" s="66">
        <f t="array" ref="AL45">XLOOKUP(Q45,'Non Moving'!C:C,'Non Moving'!I:I)/100</f>
        <v>0</v>
      </c>
      <c r="AM45" s="67">
        <f t="shared" si="11"/>
        <v>100</v>
      </c>
      <c r="AN45" s="66">
        <f t="array" ref="AN45">XLOOKUP(Q45,'Non Moving'!C:C,'Non Moving'!F:F)/100</f>
        <v>0</v>
      </c>
      <c r="AO45" s="67">
        <f t="shared" si="12"/>
        <v>100</v>
      </c>
      <c r="AQ45" s="64">
        <f t="shared" si="13"/>
        <v>100</v>
      </c>
      <c r="AS45" s="64">
        <f t="shared" si="14"/>
        <v>0</v>
      </c>
      <c r="AT45" s="64">
        <f t="array" ref="AT45">iferror(XLOOKUP(I45,Monetization!A:A,Monetization!B:B),25)</f>
        <v>25</v>
      </c>
      <c r="AV45" s="64">
        <f t="shared" si="15"/>
        <v>7.5</v>
      </c>
      <c r="AX45" s="65">
        <f t="shared" si="16"/>
        <v>30</v>
      </c>
      <c r="AY45" s="64" t="str">
        <f t="shared" si="17"/>
        <v>25-50</v>
      </c>
      <c r="AZ45" s="64" t="str">
        <f t="shared" si="18"/>
        <v>25-50</v>
      </c>
      <c r="BA45" s="30">
        <f t="array" ref="BA45">iferror(XLOOKUP(B45,Availability!A:A,Availability!E:E),0%)</f>
        <v>0</v>
      </c>
      <c r="BB45" s="2">
        <v>1.0</v>
      </c>
      <c r="BC45" s="64">
        <f t="array" ref="BC45">XLOOKUP(B45,ROS!C:C,ROS!O:O)</f>
        <v>0</v>
      </c>
      <c r="BD45" s="64">
        <f t="array" ref="BD45">IFERROR(XLOOKUP(B45,ROS!Z:Z,ROS!AA:AA),0)</f>
        <v>0</v>
      </c>
      <c r="BE45" s="64">
        <f t="array" ref="BE45">XLOOKUP(Q45,'Refrence Data'!B:B,'Refrence Data'!T:T)</f>
        <v>0.831502</v>
      </c>
      <c r="BF45" s="64">
        <f t="shared" si="19"/>
        <v>0</v>
      </c>
      <c r="BG45" s="2" t="str">
        <f t="shared" si="20"/>
        <v/>
      </c>
      <c r="BO45" s="64" t="str">
        <f t="shared" si="26"/>
        <v/>
      </c>
    </row>
    <row r="46">
      <c r="A46" s="52" t="s">
        <v>2214</v>
      </c>
      <c r="B46" s="52" t="s">
        <v>2283</v>
      </c>
      <c r="C46" s="53" t="s">
        <v>756</v>
      </c>
      <c r="D46" s="54" t="s">
        <v>778</v>
      </c>
      <c r="E46" s="55" t="s">
        <v>2282</v>
      </c>
      <c r="F46" s="56">
        <v>1.0</v>
      </c>
      <c r="G46" s="57">
        <v>32.7916</v>
      </c>
      <c r="H46" s="58" t="s">
        <v>2240</v>
      </c>
      <c r="I46" s="13"/>
      <c r="J46" s="59">
        <v>1095.0</v>
      </c>
      <c r="Q46" s="60" t="str">
        <f t="shared" si="1"/>
        <v>Tableware_25+</v>
      </c>
      <c r="R46" s="61" t="str">
        <f t="shared" si="2"/>
        <v>25+</v>
      </c>
      <c r="S46" s="2" t="str">
        <f t="array" ref="S46">XLOOKUP(B46,Availability!K:K,Availability!Q:Q)</f>
        <v>Width</v>
      </c>
      <c r="T46" s="62">
        <f t="shared" si="3"/>
        <v>2.5</v>
      </c>
      <c r="U46" s="63">
        <f t="array" ref="U46">iferror(XLOOKUP(Q46,'Refrence Data'!B:B,'Refrence Data'!W:W),"NA")</f>
        <v>0.831502</v>
      </c>
      <c r="V46" s="64">
        <f t="shared" si="4"/>
        <v>25</v>
      </c>
      <c r="X46" s="30">
        <f t="array" ref="X46">IFERROR(XLOOKUP(Q46,'Refrence Data'!B:B,'Refrence Data'!N:N),"NA")</f>
        <v>1</v>
      </c>
      <c r="Y46" s="64" t="str">
        <f t="shared" si="5"/>
        <v>HIGH</v>
      </c>
      <c r="Z46" s="64">
        <f t="array" ref="Z46">XLOOKUP(Q46,'Refrence Data'!B:B,'Refrence Data'!AG:AG)</f>
        <v>0.876941</v>
      </c>
      <c r="AA46" s="64">
        <f t="array" ref="AA46">IFERROR(XLOOKUP(Q46,'Refrence Data'!B:B,'Refrence Data'!Y:Y),"NA")</f>
        <v>0.831502</v>
      </c>
      <c r="AB46" s="64" t="str">
        <f t="shared" si="6"/>
        <v>High</v>
      </c>
      <c r="AC46" s="64" t="str">
        <f t="shared" si="7"/>
        <v>Width</v>
      </c>
      <c r="AD46" s="64" t="str">
        <f t="shared" si="8"/>
        <v>HIGHHighWidth</v>
      </c>
      <c r="AE46" s="64">
        <f t="array" ref="AE46">XLOOKUP(AD46,'Category Saturation'!A:A,'Category Saturation'!E:E)</f>
        <v>25</v>
      </c>
      <c r="AG46" s="30">
        <f t="array" ref="AG46">iferror(XLOOKUP(Q46,'New Launch Success Rate'!A:A,'New Launch Success Rate'!F:F),"NA")</f>
        <v>0.6</v>
      </c>
      <c r="AH46" s="64">
        <f t="shared" si="9"/>
        <v>75</v>
      </c>
      <c r="AJ46" s="65">
        <f t="shared" si="10"/>
        <v>30</v>
      </c>
      <c r="AL46" s="66">
        <f t="array" ref="AL46">XLOOKUP(Q46,'Non Moving'!C:C,'Non Moving'!I:I)/100</f>
        <v>0</v>
      </c>
      <c r="AM46" s="67">
        <f t="shared" si="11"/>
        <v>100</v>
      </c>
      <c r="AN46" s="66">
        <f t="array" ref="AN46">XLOOKUP(Q46,'Non Moving'!C:C,'Non Moving'!F:F)/100</f>
        <v>0</v>
      </c>
      <c r="AO46" s="67">
        <f t="shared" si="12"/>
        <v>100</v>
      </c>
      <c r="AQ46" s="64">
        <f t="shared" si="13"/>
        <v>100</v>
      </c>
      <c r="AS46" s="64">
        <f t="shared" si="14"/>
        <v>0</v>
      </c>
      <c r="AT46" s="64">
        <f t="array" ref="AT46">iferror(XLOOKUP(I46,Monetization!A:A,Monetization!B:B),25)</f>
        <v>25</v>
      </c>
      <c r="AV46" s="64">
        <f t="shared" si="15"/>
        <v>7.5</v>
      </c>
      <c r="AX46" s="65">
        <f t="shared" si="16"/>
        <v>30</v>
      </c>
      <c r="AY46" s="64" t="str">
        <f t="shared" si="17"/>
        <v>25-50</v>
      </c>
      <c r="AZ46" s="64" t="str">
        <f t="shared" si="18"/>
        <v>25-50</v>
      </c>
      <c r="BA46" s="30">
        <f t="array" ref="BA46">iferror(XLOOKUP(B46,Availability!A:A,Availability!E:E),0%)</f>
        <v>0</v>
      </c>
      <c r="BB46" s="2">
        <v>1.0</v>
      </c>
      <c r="BC46" s="64">
        <f t="array" ref="BC46">XLOOKUP(B46,ROS!C:C,ROS!O:O)</f>
        <v>0.214286</v>
      </c>
      <c r="BD46" s="64">
        <f t="array" ref="BD46">IFERROR(XLOOKUP(B46,ROS!Z:Z,ROS!AA:AA),0)</f>
        <v>0</v>
      </c>
      <c r="BE46" s="64">
        <f t="array" ref="BE46">XLOOKUP(Q46,'Refrence Data'!B:B,'Refrence Data'!T:T)</f>
        <v>0.831502</v>
      </c>
      <c r="BF46" s="64">
        <f t="shared" si="19"/>
        <v>0</v>
      </c>
      <c r="BG46" s="2" t="str">
        <f t="shared" si="20"/>
        <v/>
      </c>
      <c r="BO46" s="64" t="str">
        <f t="shared" si="26"/>
        <v/>
      </c>
    </row>
    <row r="47">
      <c r="A47" s="52" t="s">
        <v>2214</v>
      </c>
      <c r="B47" s="52" t="s">
        <v>2284</v>
      </c>
      <c r="C47" s="53" t="s">
        <v>756</v>
      </c>
      <c r="D47" s="54" t="s">
        <v>778</v>
      </c>
      <c r="E47" s="55" t="s">
        <v>2282</v>
      </c>
      <c r="F47" s="56">
        <v>1.0</v>
      </c>
      <c r="G47" s="57">
        <v>42.61613</v>
      </c>
      <c r="H47" s="58" t="s">
        <v>2240</v>
      </c>
      <c r="I47" s="13"/>
      <c r="J47" s="59">
        <v>1095.0</v>
      </c>
      <c r="Q47" s="60" t="str">
        <f t="shared" si="1"/>
        <v>Tableware_25+</v>
      </c>
      <c r="R47" s="61" t="str">
        <f t="shared" si="2"/>
        <v>25+</v>
      </c>
      <c r="S47" s="2" t="str">
        <f t="array" ref="S47">XLOOKUP(B47,Availability!K:K,Availability!Q:Q)</f>
        <v>Width</v>
      </c>
      <c r="T47" s="62">
        <f t="shared" si="3"/>
        <v>2.5</v>
      </c>
      <c r="U47" s="63">
        <f t="array" ref="U47">iferror(XLOOKUP(Q47,'Refrence Data'!B:B,'Refrence Data'!W:W),"NA")</f>
        <v>0.831502</v>
      </c>
      <c r="V47" s="64">
        <f t="shared" si="4"/>
        <v>25</v>
      </c>
      <c r="X47" s="30">
        <f t="array" ref="X47">IFERROR(XLOOKUP(Q47,'Refrence Data'!B:B,'Refrence Data'!N:N),"NA")</f>
        <v>1</v>
      </c>
      <c r="Y47" s="64" t="str">
        <f t="shared" si="5"/>
        <v>HIGH</v>
      </c>
      <c r="Z47" s="64">
        <f t="array" ref="Z47">XLOOKUP(Q47,'Refrence Data'!B:B,'Refrence Data'!AG:AG)</f>
        <v>0.876941</v>
      </c>
      <c r="AA47" s="64">
        <f t="array" ref="AA47">IFERROR(XLOOKUP(Q47,'Refrence Data'!B:B,'Refrence Data'!Y:Y),"NA")</f>
        <v>0.831502</v>
      </c>
      <c r="AB47" s="64" t="str">
        <f t="shared" si="6"/>
        <v>High</v>
      </c>
      <c r="AC47" s="64" t="str">
        <f t="shared" si="7"/>
        <v>Width</v>
      </c>
      <c r="AD47" s="64" t="str">
        <f t="shared" si="8"/>
        <v>HIGHHighWidth</v>
      </c>
      <c r="AE47" s="64">
        <f t="array" ref="AE47">XLOOKUP(AD47,'Category Saturation'!A:A,'Category Saturation'!E:E)</f>
        <v>25</v>
      </c>
      <c r="AG47" s="30">
        <f t="array" ref="AG47">iferror(XLOOKUP(Q47,'New Launch Success Rate'!A:A,'New Launch Success Rate'!F:F),"NA")</f>
        <v>0.6</v>
      </c>
      <c r="AH47" s="64">
        <f t="shared" si="9"/>
        <v>75</v>
      </c>
      <c r="AJ47" s="65">
        <f t="shared" si="10"/>
        <v>30</v>
      </c>
      <c r="AL47" s="66">
        <f t="array" ref="AL47">XLOOKUP(Q47,'Non Moving'!C:C,'Non Moving'!I:I)/100</f>
        <v>0</v>
      </c>
      <c r="AM47" s="67">
        <f t="shared" si="11"/>
        <v>100</v>
      </c>
      <c r="AN47" s="66">
        <f t="array" ref="AN47">XLOOKUP(Q47,'Non Moving'!C:C,'Non Moving'!F:F)/100</f>
        <v>0</v>
      </c>
      <c r="AO47" s="67">
        <f t="shared" si="12"/>
        <v>100</v>
      </c>
      <c r="AQ47" s="64">
        <f t="shared" si="13"/>
        <v>100</v>
      </c>
      <c r="AS47" s="64">
        <f t="shared" si="14"/>
        <v>0</v>
      </c>
      <c r="AT47" s="64">
        <f t="array" ref="AT47">iferror(XLOOKUP(I47,Monetization!A:A,Monetization!B:B),25)</f>
        <v>25</v>
      </c>
      <c r="AV47" s="64">
        <f t="shared" si="15"/>
        <v>7.5</v>
      </c>
      <c r="AX47" s="65">
        <f t="shared" si="16"/>
        <v>30</v>
      </c>
      <c r="AY47" s="64" t="str">
        <f t="shared" si="17"/>
        <v>25-50</v>
      </c>
      <c r="AZ47" s="64" t="str">
        <f t="shared" si="18"/>
        <v>25-50</v>
      </c>
      <c r="BA47" s="30">
        <f t="array" ref="BA47">iferror(XLOOKUP(B47,Availability!A:A,Availability!E:E),0%)</f>
        <v>0</v>
      </c>
      <c r="BB47" s="2">
        <v>1.0</v>
      </c>
      <c r="BC47" s="64">
        <f t="array" ref="BC47">XLOOKUP(B47,ROS!C:C,ROS!O:O)</f>
        <v>0</v>
      </c>
      <c r="BD47" s="64">
        <f t="array" ref="BD47">IFERROR(XLOOKUP(B47,ROS!Z:Z,ROS!AA:AA),0)</f>
        <v>0</v>
      </c>
      <c r="BE47" s="64">
        <f t="array" ref="BE47">XLOOKUP(Q47,'Refrence Data'!B:B,'Refrence Data'!T:T)</f>
        <v>0.831502</v>
      </c>
      <c r="BF47" s="64">
        <f t="shared" si="19"/>
        <v>0</v>
      </c>
      <c r="BG47" s="2" t="str">
        <f t="shared" si="20"/>
        <v/>
      </c>
      <c r="BO47" s="64" t="str">
        <f t="shared" si="26"/>
        <v/>
      </c>
    </row>
    <row r="48">
      <c r="A48" s="52" t="s">
        <v>2214</v>
      </c>
      <c r="B48" s="52" t="s">
        <v>2285</v>
      </c>
      <c r="C48" s="53" t="s">
        <v>756</v>
      </c>
      <c r="D48" s="54" t="s">
        <v>778</v>
      </c>
      <c r="E48" s="55" t="s">
        <v>2282</v>
      </c>
      <c r="F48" s="56">
        <v>1.0</v>
      </c>
      <c r="G48" s="57">
        <v>33.92296</v>
      </c>
      <c r="H48" s="58" t="s">
        <v>2240</v>
      </c>
      <c r="I48" s="13"/>
      <c r="J48" s="59">
        <v>1095.0</v>
      </c>
      <c r="Q48" s="60" t="str">
        <f t="shared" si="1"/>
        <v>Tableware_25+</v>
      </c>
      <c r="R48" s="61" t="str">
        <f t="shared" si="2"/>
        <v>25+</v>
      </c>
      <c r="S48" s="2" t="str">
        <f t="array" ref="S48">XLOOKUP(B48,Availability!K:K,Availability!Q:Q)</f>
        <v>Width</v>
      </c>
      <c r="T48" s="62">
        <f t="shared" si="3"/>
        <v>2.5</v>
      </c>
      <c r="U48" s="63">
        <f t="array" ref="U48">iferror(XLOOKUP(Q48,'Refrence Data'!B:B,'Refrence Data'!W:W),"NA")</f>
        <v>0.831502</v>
      </c>
      <c r="V48" s="64">
        <f t="shared" si="4"/>
        <v>25</v>
      </c>
      <c r="X48" s="30">
        <f t="array" ref="X48">IFERROR(XLOOKUP(Q48,'Refrence Data'!B:B,'Refrence Data'!N:N),"NA")</f>
        <v>1</v>
      </c>
      <c r="Y48" s="64" t="str">
        <f t="shared" si="5"/>
        <v>HIGH</v>
      </c>
      <c r="Z48" s="64">
        <f t="array" ref="Z48">XLOOKUP(Q48,'Refrence Data'!B:B,'Refrence Data'!AG:AG)</f>
        <v>0.876941</v>
      </c>
      <c r="AA48" s="64">
        <f t="array" ref="AA48">IFERROR(XLOOKUP(Q48,'Refrence Data'!B:B,'Refrence Data'!Y:Y),"NA")</f>
        <v>0.831502</v>
      </c>
      <c r="AB48" s="64" t="str">
        <f t="shared" si="6"/>
        <v>High</v>
      </c>
      <c r="AC48" s="64" t="str">
        <f t="shared" si="7"/>
        <v>Width</v>
      </c>
      <c r="AD48" s="64" t="str">
        <f t="shared" si="8"/>
        <v>HIGHHighWidth</v>
      </c>
      <c r="AE48" s="64">
        <f t="array" ref="AE48">XLOOKUP(AD48,'Category Saturation'!A:A,'Category Saturation'!E:E)</f>
        <v>25</v>
      </c>
      <c r="AG48" s="30">
        <f t="array" ref="AG48">iferror(XLOOKUP(Q48,'New Launch Success Rate'!A:A,'New Launch Success Rate'!F:F),"NA")</f>
        <v>0.6</v>
      </c>
      <c r="AH48" s="64">
        <f t="shared" si="9"/>
        <v>75</v>
      </c>
      <c r="AJ48" s="65">
        <f t="shared" si="10"/>
        <v>30</v>
      </c>
      <c r="AL48" s="66">
        <f t="array" ref="AL48">XLOOKUP(Q48,'Non Moving'!C:C,'Non Moving'!I:I)/100</f>
        <v>0</v>
      </c>
      <c r="AM48" s="67">
        <f t="shared" si="11"/>
        <v>100</v>
      </c>
      <c r="AN48" s="66">
        <f t="array" ref="AN48">XLOOKUP(Q48,'Non Moving'!C:C,'Non Moving'!F:F)/100</f>
        <v>0</v>
      </c>
      <c r="AO48" s="67">
        <f t="shared" si="12"/>
        <v>100</v>
      </c>
      <c r="AQ48" s="64">
        <f t="shared" si="13"/>
        <v>100</v>
      </c>
      <c r="AS48" s="64">
        <f t="shared" si="14"/>
        <v>0</v>
      </c>
      <c r="AT48" s="64">
        <f t="array" ref="AT48">iferror(XLOOKUP(I48,Monetization!A:A,Monetization!B:B),25)</f>
        <v>25</v>
      </c>
      <c r="AV48" s="64">
        <f t="shared" si="15"/>
        <v>7.5</v>
      </c>
      <c r="AX48" s="65">
        <f t="shared" si="16"/>
        <v>30</v>
      </c>
      <c r="AY48" s="64" t="str">
        <f t="shared" si="17"/>
        <v>25-50</v>
      </c>
      <c r="AZ48" s="64" t="str">
        <f t="shared" si="18"/>
        <v>25-50</v>
      </c>
      <c r="BA48" s="30">
        <f t="array" ref="BA48">iferror(XLOOKUP(B48,Availability!A:A,Availability!E:E),0%)</f>
        <v>0</v>
      </c>
      <c r="BB48" s="2">
        <v>1.0</v>
      </c>
      <c r="BC48" s="64">
        <f t="array" ref="BC48">XLOOKUP(B48,ROS!C:C,ROS!O:O)</f>
        <v>0.071429</v>
      </c>
      <c r="BD48" s="64">
        <f t="array" ref="BD48">IFERROR(XLOOKUP(B48,ROS!Z:Z,ROS!AA:AA),0)</f>
        <v>0</v>
      </c>
      <c r="BE48" s="64">
        <f t="array" ref="BE48">XLOOKUP(Q48,'Refrence Data'!B:B,'Refrence Data'!T:T)</f>
        <v>0.831502</v>
      </c>
      <c r="BF48" s="64">
        <f t="shared" si="19"/>
        <v>0</v>
      </c>
      <c r="BG48" s="2" t="str">
        <f t="shared" si="20"/>
        <v/>
      </c>
      <c r="BO48" s="64" t="str">
        <f t="shared" si="26"/>
        <v/>
      </c>
    </row>
    <row r="49">
      <c r="A49" s="52" t="s">
        <v>2214</v>
      </c>
      <c r="B49" s="52" t="s">
        <v>2286</v>
      </c>
      <c r="C49" s="53" t="s">
        <v>756</v>
      </c>
      <c r="D49" s="54" t="s">
        <v>778</v>
      </c>
      <c r="E49" s="55" t="s">
        <v>2282</v>
      </c>
      <c r="F49" s="56">
        <v>1.0</v>
      </c>
      <c r="G49" s="57">
        <v>68.72809</v>
      </c>
      <c r="H49" s="58" t="s">
        <v>2240</v>
      </c>
      <c r="I49" s="13"/>
      <c r="J49" s="59">
        <v>1095.0</v>
      </c>
      <c r="Q49" s="60" t="str">
        <f t="shared" si="1"/>
        <v>Tableware_25+</v>
      </c>
      <c r="R49" s="61" t="str">
        <f t="shared" si="2"/>
        <v>25+</v>
      </c>
      <c r="S49" s="2" t="str">
        <f t="array" ref="S49">XLOOKUP(B49,Availability!K:K,Availability!Q:Q)</f>
        <v>Width</v>
      </c>
      <c r="T49" s="62">
        <f t="shared" si="3"/>
        <v>2.5</v>
      </c>
      <c r="U49" s="63">
        <f t="array" ref="U49">iferror(XLOOKUP(Q49,'Refrence Data'!B:B,'Refrence Data'!W:W),"NA")</f>
        <v>0.831502</v>
      </c>
      <c r="V49" s="64">
        <f t="shared" si="4"/>
        <v>25</v>
      </c>
      <c r="X49" s="30">
        <f t="array" ref="X49">IFERROR(XLOOKUP(Q49,'Refrence Data'!B:B,'Refrence Data'!N:N),"NA")</f>
        <v>1</v>
      </c>
      <c r="Y49" s="64" t="str">
        <f t="shared" si="5"/>
        <v>HIGH</v>
      </c>
      <c r="Z49" s="64">
        <f t="array" ref="Z49">XLOOKUP(Q49,'Refrence Data'!B:B,'Refrence Data'!AG:AG)</f>
        <v>0.876941</v>
      </c>
      <c r="AA49" s="64">
        <f t="array" ref="AA49">IFERROR(XLOOKUP(Q49,'Refrence Data'!B:B,'Refrence Data'!Y:Y),"NA")</f>
        <v>0.831502</v>
      </c>
      <c r="AB49" s="64" t="str">
        <f t="shared" si="6"/>
        <v>High</v>
      </c>
      <c r="AC49" s="64" t="str">
        <f t="shared" si="7"/>
        <v>Width</v>
      </c>
      <c r="AD49" s="64" t="str">
        <f t="shared" si="8"/>
        <v>HIGHHighWidth</v>
      </c>
      <c r="AE49" s="64">
        <f t="array" ref="AE49">XLOOKUP(AD49,'Category Saturation'!A:A,'Category Saturation'!E:E)</f>
        <v>25</v>
      </c>
      <c r="AG49" s="30">
        <f t="array" ref="AG49">iferror(XLOOKUP(Q49,'New Launch Success Rate'!A:A,'New Launch Success Rate'!F:F),"NA")</f>
        <v>0.6</v>
      </c>
      <c r="AH49" s="64">
        <f t="shared" si="9"/>
        <v>75</v>
      </c>
      <c r="AJ49" s="65">
        <f t="shared" si="10"/>
        <v>30</v>
      </c>
      <c r="AL49" s="66">
        <f t="array" ref="AL49">XLOOKUP(Q49,'Non Moving'!C:C,'Non Moving'!I:I)/100</f>
        <v>0</v>
      </c>
      <c r="AM49" s="67">
        <f t="shared" si="11"/>
        <v>100</v>
      </c>
      <c r="AN49" s="66">
        <f t="array" ref="AN49">XLOOKUP(Q49,'Non Moving'!C:C,'Non Moving'!F:F)/100</f>
        <v>0</v>
      </c>
      <c r="AO49" s="67">
        <f t="shared" si="12"/>
        <v>100</v>
      </c>
      <c r="AQ49" s="64">
        <f t="shared" si="13"/>
        <v>100</v>
      </c>
      <c r="AS49" s="64">
        <f t="shared" si="14"/>
        <v>0</v>
      </c>
      <c r="AT49" s="64">
        <f t="array" ref="AT49">iferror(XLOOKUP(I49,Monetization!A:A,Monetization!B:B),25)</f>
        <v>25</v>
      </c>
      <c r="AV49" s="64">
        <f t="shared" si="15"/>
        <v>7.5</v>
      </c>
      <c r="AX49" s="65">
        <f t="shared" si="16"/>
        <v>30</v>
      </c>
      <c r="AY49" s="64" t="str">
        <f t="shared" si="17"/>
        <v>25-50</v>
      </c>
      <c r="AZ49" s="64" t="str">
        <f t="shared" si="18"/>
        <v>25-50</v>
      </c>
      <c r="BA49" s="30">
        <f t="array" ref="BA49">iferror(XLOOKUP(B49,Availability!A:A,Availability!E:E),0%)</f>
        <v>0</v>
      </c>
      <c r="BB49" s="2">
        <v>1.0</v>
      </c>
      <c r="BC49" s="64">
        <f t="array" ref="BC49">XLOOKUP(B49,ROS!C:C,ROS!O:O)</f>
        <v>0</v>
      </c>
      <c r="BD49" s="64">
        <f t="array" ref="BD49">IFERROR(XLOOKUP(B49,ROS!Z:Z,ROS!AA:AA),0)</f>
        <v>0</v>
      </c>
      <c r="BE49" s="64">
        <f t="array" ref="BE49">XLOOKUP(Q49,'Refrence Data'!B:B,'Refrence Data'!T:T)</f>
        <v>0.831502</v>
      </c>
      <c r="BF49" s="64">
        <f t="shared" ref="BF49:BF283" si="39">IF(max(BD49,BC49)&gt;max(min(BE49*0.7,T49),0.8),1,0)</f>
        <v>0</v>
      </c>
      <c r="BG49" s="2" t="str">
        <f t="shared" si="20"/>
        <v/>
      </c>
      <c r="BO49" s="64" t="str">
        <f t="shared" si="26"/>
        <v/>
      </c>
    </row>
    <row r="50">
      <c r="A50" s="52" t="s">
        <v>2214</v>
      </c>
      <c r="B50" s="52" t="s">
        <v>2287</v>
      </c>
      <c r="C50" s="53" t="s">
        <v>756</v>
      </c>
      <c r="D50" s="54" t="s">
        <v>778</v>
      </c>
      <c r="E50" s="55" t="s">
        <v>2282</v>
      </c>
      <c r="F50" s="56">
        <v>1.0</v>
      </c>
      <c r="G50" s="57">
        <v>40.01838</v>
      </c>
      <c r="H50" s="58" t="s">
        <v>2240</v>
      </c>
      <c r="I50" s="13"/>
      <c r="J50" s="59">
        <v>1095.0</v>
      </c>
      <c r="Q50" s="60" t="str">
        <f t="shared" si="1"/>
        <v>Tableware_25+</v>
      </c>
      <c r="R50" s="61" t="str">
        <f t="shared" si="2"/>
        <v>25+</v>
      </c>
      <c r="S50" s="2" t="str">
        <f t="array" ref="S50">XLOOKUP(B50,Availability!K:K,Availability!Q:Q)</f>
        <v>Width</v>
      </c>
      <c r="T50" s="62">
        <f t="shared" si="3"/>
        <v>2.5</v>
      </c>
      <c r="U50" s="63">
        <f t="array" ref="U50">iferror(XLOOKUP(Q50,'Refrence Data'!B:B,'Refrence Data'!W:W),"NA")</f>
        <v>0.831502</v>
      </c>
      <c r="V50" s="64">
        <f t="shared" si="4"/>
        <v>25</v>
      </c>
      <c r="X50" s="30">
        <f t="array" ref="X50">IFERROR(XLOOKUP(Q50,'Refrence Data'!B:B,'Refrence Data'!N:N),"NA")</f>
        <v>1</v>
      </c>
      <c r="Y50" s="64" t="str">
        <f t="shared" si="5"/>
        <v>HIGH</v>
      </c>
      <c r="Z50" s="64">
        <f t="array" ref="Z50">XLOOKUP(Q50,'Refrence Data'!B:B,'Refrence Data'!AG:AG)</f>
        <v>0.876941</v>
      </c>
      <c r="AA50" s="64">
        <f t="array" ref="AA50">IFERROR(XLOOKUP(Q50,'Refrence Data'!B:B,'Refrence Data'!Y:Y),"NA")</f>
        <v>0.831502</v>
      </c>
      <c r="AB50" s="64" t="str">
        <f t="shared" si="6"/>
        <v>High</v>
      </c>
      <c r="AC50" s="64" t="str">
        <f t="shared" si="7"/>
        <v>Width</v>
      </c>
      <c r="AD50" s="64" t="str">
        <f t="shared" si="8"/>
        <v>HIGHHighWidth</v>
      </c>
      <c r="AE50" s="64">
        <f t="array" ref="AE50">XLOOKUP(AD50,'Category Saturation'!A:A,'Category Saturation'!E:E)</f>
        <v>25</v>
      </c>
      <c r="AG50" s="30">
        <f t="array" ref="AG50">iferror(XLOOKUP(Q50,'New Launch Success Rate'!A:A,'New Launch Success Rate'!F:F),"NA")</f>
        <v>0.6</v>
      </c>
      <c r="AH50" s="64">
        <f t="shared" si="9"/>
        <v>75</v>
      </c>
      <c r="AJ50" s="65">
        <f t="shared" si="10"/>
        <v>30</v>
      </c>
      <c r="AL50" s="66">
        <f t="array" ref="AL50">XLOOKUP(Q50,'Non Moving'!C:C,'Non Moving'!I:I)/100</f>
        <v>0</v>
      </c>
      <c r="AM50" s="67">
        <f t="shared" si="11"/>
        <v>100</v>
      </c>
      <c r="AN50" s="66">
        <f t="array" ref="AN50">XLOOKUP(Q50,'Non Moving'!C:C,'Non Moving'!F:F)/100</f>
        <v>0</v>
      </c>
      <c r="AO50" s="67">
        <f t="shared" si="12"/>
        <v>100</v>
      </c>
      <c r="AQ50" s="64">
        <f t="shared" si="13"/>
        <v>100</v>
      </c>
      <c r="AS50" s="64">
        <f t="shared" si="14"/>
        <v>0</v>
      </c>
      <c r="AT50" s="64">
        <f t="array" ref="AT50">iferror(XLOOKUP(I50,Monetization!A:A,Monetization!B:B),25)</f>
        <v>25</v>
      </c>
      <c r="AV50" s="64">
        <f t="shared" si="15"/>
        <v>7.5</v>
      </c>
      <c r="AX50" s="65">
        <f t="shared" si="16"/>
        <v>30</v>
      </c>
      <c r="AY50" s="64" t="str">
        <f t="shared" si="17"/>
        <v>25-50</v>
      </c>
      <c r="AZ50" s="64" t="str">
        <f t="shared" si="18"/>
        <v>25-50</v>
      </c>
      <c r="BA50" s="30">
        <f t="array" ref="BA50">iferror(XLOOKUP(B50,Availability!A:A,Availability!E:E),0%)</f>
        <v>0</v>
      </c>
      <c r="BB50" s="2">
        <v>1.0</v>
      </c>
      <c r="BC50" s="64">
        <f t="array" ref="BC50">XLOOKUP(B50,ROS!C:C,ROS!O:O)</f>
        <v>0</v>
      </c>
      <c r="BD50" s="64">
        <f t="array" ref="BD50">IFERROR(XLOOKUP(B50,ROS!Z:Z,ROS!AA:AA),0)</f>
        <v>0</v>
      </c>
      <c r="BE50" s="64">
        <f t="array" ref="BE50">XLOOKUP(Q50,'Refrence Data'!B:B,'Refrence Data'!T:T)</f>
        <v>0.831502</v>
      </c>
      <c r="BF50" s="64">
        <f t="shared" si="39"/>
        <v>0</v>
      </c>
      <c r="BG50" s="2" t="str">
        <f t="shared" si="20"/>
        <v/>
      </c>
      <c r="BO50" s="64" t="str">
        <f t="shared" si="26"/>
        <v/>
      </c>
    </row>
    <row r="51">
      <c r="A51" s="52" t="s">
        <v>2214</v>
      </c>
      <c r="B51" s="52" t="s">
        <v>2288</v>
      </c>
      <c r="C51" s="53" t="s">
        <v>756</v>
      </c>
      <c r="D51" s="54" t="s">
        <v>778</v>
      </c>
      <c r="E51" s="55" t="s">
        <v>2282</v>
      </c>
      <c r="F51" s="56">
        <v>1.0</v>
      </c>
      <c r="G51" s="57">
        <v>31.32471</v>
      </c>
      <c r="H51" s="58" t="s">
        <v>2240</v>
      </c>
      <c r="I51" s="13"/>
      <c r="J51" s="59">
        <v>1095.0</v>
      </c>
      <c r="Q51" s="60" t="str">
        <f t="shared" si="1"/>
        <v>Tableware_25+</v>
      </c>
      <c r="R51" s="61" t="str">
        <f t="shared" si="2"/>
        <v>25+</v>
      </c>
      <c r="S51" s="2" t="str">
        <f t="array" ref="S51">XLOOKUP(B51,Availability!K:K,Availability!Q:Q)</f>
        <v>Width</v>
      </c>
      <c r="T51" s="62">
        <f t="shared" si="3"/>
        <v>2.5</v>
      </c>
      <c r="U51" s="63">
        <f t="array" ref="U51">iferror(XLOOKUP(Q51,'Refrence Data'!B:B,'Refrence Data'!W:W),"NA")</f>
        <v>0.831502</v>
      </c>
      <c r="V51" s="64">
        <f t="shared" si="4"/>
        <v>25</v>
      </c>
      <c r="X51" s="30">
        <f t="array" ref="X51">IFERROR(XLOOKUP(Q51,'Refrence Data'!B:B,'Refrence Data'!N:N),"NA")</f>
        <v>1</v>
      </c>
      <c r="Y51" s="64" t="str">
        <f t="shared" si="5"/>
        <v>HIGH</v>
      </c>
      <c r="Z51" s="64">
        <f t="array" ref="Z51">XLOOKUP(Q51,'Refrence Data'!B:B,'Refrence Data'!AG:AG)</f>
        <v>0.876941</v>
      </c>
      <c r="AA51" s="64">
        <f t="array" ref="AA51">IFERROR(XLOOKUP(Q51,'Refrence Data'!B:B,'Refrence Data'!Y:Y),"NA")</f>
        <v>0.831502</v>
      </c>
      <c r="AB51" s="64" t="str">
        <f t="shared" si="6"/>
        <v>High</v>
      </c>
      <c r="AC51" s="64" t="str">
        <f t="shared" si="7"/>
        <v>Width</v>
      </c>
      <c r="AD51" s="64" t="str">
        <f t="shared" si="8"/>
        <v>HIGHHighWidth</v>
      </c>
      <c r="AE51" s="64">
        <f t="array" ref="AE51">XLOOKUP(AD51,'Category Saturation'!A:A,'Category Saturation'!E:E)</f>
        <v>25</v>
      </c>
      <c r="AG51" s="30">
        <f t="array" ref="AG51">iferror(XLOOKUP(Q51,'New Launch Success Rate'!A:A,'New Launch Success Rate'!F:F),"NA")</f>
        <v>0.6</v>
      </c>
      <c r="AH51" s="64">
        <f t="shared" si="9"/>
        <v>75</v>
      </c>
      <c r="AJ51" s="65">
        <f t="shared" si="10"/>
        <v>30</v>
      </c>
      <c r="AL51" s="66">
        <f t="array" ref="AL51">XLOOKUP(Q51,'Non Moving'!C:C,'Non Moving'!I:I)/100</f>
        <v>0</v>
      </c>
      <c r="AM51" s="67">
        <f t="shared" si="11"/>
        <v>100</v>
      </c>
      <c r="AN51" s="66">
        <f t="array" ref="AN51">XLOOKUP(Q51,'Non Moving'!C:C,'Non Moving'!F:F)/100</f>
        <v>0</v>
      </c>
      <c r="AO51" s="67">
        <f t="shared" si="12"/>
        <v>100</v>
      </c>
      <c r="AQ51" s="64">
        <f t="shared" si="13"/>
        <v>100</v>
      </c>
      <c r="AS51" s="64">
        <f t="shared" si="14"/>
        <v>0</v>
      </c>
      <c r="AT51" s="64">
        <f t="array" ref="AT51">iferror(XLOOKUP(I51,Monetization!A:A,Monetization!B:B),25)</f>
        <v>25</v>
      </c>
      <c r="AV51" s="64">
        <f t="shared" si="15"/>
        <v>7.5</v>
      </c>
      <c r="AX51" s="65">
        <f t="shared" si="16"/>
        <v>30</v>
      </c>
      <c r="AY51" s="64" t="str">
        <f t="shared" si="17"/>
        <v>25-50</v>
      </c>
      <c r="AZ51" s="64" t="str">
        <f t="shared" si="18"/>
        <v>25-50</v>
      </c>
      <c r="BA51" s="30">
        <f t="array" ref="BA51">iferror(XLOOKUP(B51,Availability!A:A,Availability!E:E),0%)</f>
        <v>0</v>
      </c>
      <c r="BB51" s="2">
        <v>1.0</v>
      </c>
      <c r="BC51" s="64">
        <f t="array" ref="BC51">XLOOKUP(B51,ROS!C:C,ROS!O:O)</f>
        <v>0.071429</v>
      </c>
      <c r="BD51" s="64">
        <f t="array" ref="BD51">IFERROR(XLOOKUP(B51,ROS!Z:Z,ROS!AA:AA),0)</f>
        <v>0</v>
      </c>
      <c r="BE51" s="64">
        <f t="array" ref="BE51">XLOOKUP(Q51,'Refrence Data'!B:B,'Refrence Data'!T:T)</f>
        <v>0.831502</v>
      </c>
      <c r="BF51" s="64">
        <f t="shared" si="39"/>
        <v>0</v>
      </c>
      <c r="BG51" s="2" t="str">
        <f t="shared" si="20"/>
        <v/>
      </c>
      <c r="BO51" s="64" t="str">
        <f t="shared" si="26"/>
        <v/>
      </c>
    </row>
    <row r="52">
      <c r="A52" s="52" t="s">
        <v>2214</v>
      </c>
      <c r="B52" s="52" t="s">
        <v>2289</v>
      </c>
      <c r="C52" s="53" t="s">
        <v>756</v>
      </c>
      <c r="D52" s="54" t="s">
        <v>778</v>
      </c>
      <c r="E52" s="55" t="s">
        <v>2282</v>
      </c>
      <c r="F52" s="56">
        <v>1.0</v>
      </c>
      <c r="G52" s="57">
        <v>33.07319</v>
      </c>
      <c r="H52" s="58" t="s">
        <v>2240</v>
      </c>
      <c r="I52" s="13"/>
      <c r="J52" s="59">
        <v>1095.0</v>
      </c>
      <c r="Q52" s="60" t="str">
        <f t="shared" si="1"/>
        <v>Tableware_25+</v>
      </c>
      <c r="R52" s="61" t="str">
        <f t="shared" si="2"/>
        <v>25+</v>
      </c>
      <c r="S52" s="2" t="str">
        <f t="array" ref="S52">XLOOKUP(B52,Availability!K:K,Availability!Q:Q)</f>
        <v>Width</v>
      </c>
      <c r="T52" s="62">
        <f t="shared" si="3"/>
        <v>2.5</v>
      </c>
      <c r="U52" s="63">
        <f t="array" ref="U52">iferror(XLOOKUP(Q52,'Refrence Data'!B:B,'Refrence Data'!W:W),"NA")</f>
        <v>0.831502</v>
      </c>
      <c r="V52" s="64">
        <f t="shared" si="4"/>
        <v>25</v>
      </c>
      <c r="X52" s="30">
        <f t="array" ref="X52">IFERROR(XLOOKUP(Q52,'Refrence Data'!B:B,'Refrence Data'!N:N),"NA")</f>
        <v>1</v>
      </c>
      <c r="Y52" s="64" t="str">
        <f t="shared" si="5"/>
        <v>HIGH</v>
      </c>
      <c r="Z52" s="64">
        <f t="array" ref="Z52">XLOOKUP(Q52,'Refrence Data'!B:B,'Refrence Data'!AG:AG)</f>
        <v>0.876941</v>
      </c>
      <c r="AA52" s="64">
        <f t="array" ref="AA52">IFERROR(XLOOKUP(Q52,'Refrence Data'!B:B,'Refrence Data'!Y:Y),"NA")</f>
        <v>0.831502</v>
      </c>
      <c r="AB52" s="64" t="str">
        <f t="shared" si="6"/>
        <v>High</v>
      </c>
      <c r="AC52" s="64" t="str">
        <f t="shared" si="7"/>
        <v>Width</v>
      </c>
      <c r="AD52" s="64" t="str">
        <f t="shared" si="8"/>
        <v>HIGHHighWidth</v>
      </c>
      <c r="AE52" s="64">
        <f t="array" ref="AE52">XLOOKUP(AD52,'Category Saturation'!A:A,'Category Saturation'!E:E)</f>
        <v>25</v>
      </c>
      <c r="AG52" s="30">
        <f t="array" ref="AG52">iferror(XLOOKUP(Q52,'New Launch Success Rate'!A:A,'New Launch Success Rate'!F:F),"NA")</f>
        <v>0.6</v>
      </c>
      <c r="AH52" s="64">
        <f t="shared" si="9"/>
        <v>75</v>
      </c>
      <c r="AJ52" s="65">
        <f t="shared" si="10"/>
        <v>30</v>
      </c>
      <c r="AL52" s="66">
        <f t="array" ref="AL52">XLOOKUP(Q52,'Non Moving'!C:C,'Non Moving'!I:I)/100</f>
        <v>0</v>
      </c>
      <c r="AM52" s="67">
        <f t="shared" si="11"/>
        <v>100</v>
      </c>
      <c r="AN52" s="66">
        <f t="array" ref="AN52">XLOOKUP(Q52,'Non Moving'!C:C,'Non Moving'!F:F)/100</f>
        <v>0</v>
      </c>
      <c r="AO52" s="67">
        <f t="shared" si="12"/>
        <v>100</v>
      </c>
      <c r="AQ52" s="64">
        <f t="shared" si="13"/>
        <v>100</v>
      </c>
      <c r="AS52" s="64">
        <f t="shared" si="14"/>
        <v>0</v>
      </c>
      <c r="AT52" s="64">
        <f t="array" ref="AT52">iferror(XLOOKUP(I52,Monetization!A:A,Monetization!B:B),25)</f>
        <v>25</v>
      </c>
      <c r="AV52" s="64">
        <f t="shared" si="15"/>
        <v>7.5</v>
      </c>
      <c r="AX52" s="65">
        <f t="shared" si="16"/>
        <v>30</v>
      </c>
      <c r="AY52" s="64" t="str">
        <f t="shared" si="17"/>
        <v>25-50</v>
      </c>
      <c r="AZ52" s="64" t="str">
        <f t="shared" si="18"/>
        <v>25-50</v>
      </c>
      <c r="BA52" s="30">
        <f t="array" ref="BA52">iferror(XLOOKUP(B52,Availability!A:A,Availability!E:E),0%)</f>
        <v>0</v>
      </c>
      <c r="BB52" s="2">
        <v>1.0</v>
      </c>
      <c r="BC52" s="64">
        <f t="array" ref="BC52">XLOOKUP(B52,ROS!C:C,ROS!O:O)</f>
        <v>0.071429</v>
      </c>
      <c r="BD52" s="64">
        <f t="array" ref="BD52">IFERROR(XLOOKUP(B52,ROS!Z:Z,ROS!AA:AA),0)</f>
        <v>0</v>
      </c>
      <c r="BE52" s="64">
        <f t="array" ref="BE52">XLOOKUP(Q52,'Refrence Data'!B:B,'Refrence Data'!T:T)</f>
        <v>0.831502</v>
      </c>
      <c r="BF52" s="64">
        <f t="shared" si="39"/>
        <v>0</v>
      </c>
      <c r="BG52" s="2" t="str">
        <f t="shared" si="20"/>
        <v/>
      </c>
      <c r="BO52" s="64" t="str">
        <f t="shared" si="26"/>
        <v/>
      </c>
    </row>
    <row r="53">
      <c r="A53" s="52" t="s">
        <v>2214</v>
      </c>
      <c r="B53" s="52" t="s">
        <v>2290</v>
      </c>
      <c r="C53" s="53" t="s">
        <v>756</v>
      </c>
      <c r="D53" s="54" t="s">
        <v>778</v>
      </c>
      <c r="E53" s="55" t="s">
        <v>2282</v>
      </c>
      <c r="F53" s="56">
        <v>1.0</v>
      </c>
      <c r="G53" s="57">
        <v>39.22487</v>
      </c>
      <c r="H53" s="58" t="s">
        <v>2240</v>
      </c>
      <c r="I53" s="13"/>
      <c r="J53" s="59">
        <v>1095.0</v>
      </c>
      <c r="Q53" s="60" t="str">
        <f t="shared" si="1"/>
        <v>Tableware_25+</v>
      </c>
      <c r="R53" s="61" t="str">
        <f t="shared" si="2"/>
        <v>25+</v>
      </c>
      <c r="S53" s="2" t="str">
        <f t="array" ref="S53">XLOOKUP(B53,Availability!K:K,Availability!Q:Q)</f>
        <v>Width</v>
      </c>
      <c r="T53" s="62">
        <f t="shared" si="3"/>
        <v>2.5</v>
      </c>
      <c r="U53" s="63">
        <f t="array" ref="U53">iferror(XLOOKUP(Q53,'Refrence Data'!B:B,'Refrence Data'!W:W),"NA")</f>
        <v>0.831502</v>
      </c>
      <c r="V53" s="64">
        <f t="shared" si="4"/>
        <v>25</v>
      </c>
      <c r="X53" s="30">
        <f t="array" ref="X53">IFERROR(XLOOKUP(Q53,'Refrence Data'!B:B,'Refrence Data'!N:N),"NA")</f>
        <v>1</v>
      </c>
      <c r="Y53" s="64" t="str">
        <f t="shared" si="5"/>
        <v>HIGH</v>
      </c>
      <c r="Z53" s="64">
        <f t="array" ref="Z53">XLOOKUP(Q53,'Refrence Data'!B:B,'Refrence Data'!AG:AG)</f>
        <v>0.876941</v>
      </c>
      <c r="AA53" s="64">
        <f t="array" ref="AA53">IFERROR(XLOOKUP(Q53,'Refrence Data'!B:B,'Refrence Data'!Y:Y),"NA")</f>
        <v>0.831502</v>
      </c>
      <c r="AB53" s="64" t="str">
        <f t="shared" si="6"/>
        <v>High</v>
      </c>
      <c r="AC53" s="64" t="str">
        <f t="shared" si="7"/>
        <v>Width</v>
      </c>
      <c r="AD53" s="64" t="str">
        <f t="shared" si="8"/>
        <v>HIGHHighWidth</v>
      </c>
      <c r="AE53" s="64">
        <f t="array" ref="AE53">XLOOKUP(AD53,'Category Saturation'!A:A,'Category Saturation'!E:E)</f>
        <v>25</v>
      </c>
      <c r="AG53" s="30">
        <f t="array" ref="AG53">iferror(XLOOKUP(Q53,'New Launch Success Rate'!A:A,'New Launch Success Rate'!F:F),"NA")</f>
        <v>0.6</v>
      </c>
      <c r="AH53" s="64">
        <f t="shared" si="9"/>
        <v>75</v>
      </c>
      <c r="AJ53" s="65">
        <f t="shared" si="10"/>
        <v>30</v>
      </c>
      <c r="AL53" s="66">
        <f t="array" ref="AL53">XLOOKUP(Q53,'Non Moving'!C:C,'Non Moving'!I:I)/100</f>
        <v>0</v>
      </c>
      <c r="AM53" s="67">
        <f t="shared" si="11"/>
        <v>100</v>
      </c>
      <c r="AN53" s="66">
        <f t="array" ref="AN53">XLOOKUP(Q53,'Non Moving'!C:C,'Non Moving'!F:F)/100</f>
        <v>0</v>
      </c>
      <c r="AO53" s="67">
        <f t="shared" si="12"/>
        <v>100</v>
      </c>
      <c r="AQ53" s="64">
        <f t="shared" si="13"/>
        <v>100</v>
      </c>
      <c r="AS53" s="64">
        <f t="shared" si="14"/>
        <v>0</v>
      </c>
      <c r="AT53" s="64">
        <f t="array" ref="AT53">iferror(XLOOKUP(I53,Monetization!A:A,Monetization!B:B),25)</f>
        <v>25</v>
      </c>
      <c r="AV53" s="64">
        <f t="shared" si="15"/>
        <v>7.5</v>
      </c>
      <c r="AX53" s="65">
        <f t="shared" si="16"/>
        <v>30</v>
      </c>
      <c r="AY53" s="64" t="str">
        <f t="shared" si="17"/>
        <v>25-50</v>
      </c>
      <c r="AZ53" s="64" t="str">
        <f t="shared" si="18"/>
        <v>25-50</v>
      </c>
      <c r="BA53" s="30">
        <f t="array" ref="BA53">iferror(XLOOKUP(B53,Availability!A:A,Availability!E:E),0%)</f>
        <v>0</v>
      </c>
      <c r="BB53" s="2">
        <v>1.0</v>
      </c>
      <c r="BC53" s="64">
        <f t="array" ref="BC53">XLOOKUP(B53,ROS!C:C,ROS!O:O)</f>
        <v>0</v>
      </c>
      <c r="BD53" s="64">
        <f t="array" ref="BD53">IFERROR(XLOOKUP(B53,ROS!Z:Z,ROS!AA:AA),0)</f>
        <v>0</v>
      </c>
      <c r="BE53" s="64">
        <f t="array" ref="BE53">XLOOKUP(Q53,'Refrence Data'!B:B,'Refrence Data'!T:T)</f>
        <v>0.831502</v>
      </c>
      <c r="BF53" s="64">
        <f t="shared" si="39"/>
        <v>0</v>
      </c>
      <c r="BG53" s="2" t="str">
        <f t="shared" si="20"/>
        <v/>
      </c>
      <c r="BO53" s="64" t="str">
        <f t="shared" si="26"/>
        <v/>
      </c>
    </row>
    <row r="54">
      <c r="A54" s="52" t="s">
        <v>2214</v>
      </c>
      <c r="B54" s="52" t="s">
        <v>2291</v>
      </c>
      <c r="C54" s="53" t="s">
        <v>756</v>
      </c>
      <c r="D54" s="54" t="s">
        <v>778</v>
      </c>
      <c r="E54" s="55" t="s">
        <v>2282</v>
      </c>
      <c r="F54" s="56">
        <v>1.0</v>
      </c>
      <c r="G54" s="57">
        <v>33.1721</v>
      </c>
      <c r="H54" s="58" t="s">
        <v>2240</v>
      </c>
      <c r="I54" s="13"/>
      <c r="J54" s="75">
        <v>1095.0</v>
      </c>
      <c r="Q54" s="60" t="str">
        <f t="shared" si="1"/>
        <v>Tableware_25+</v>
      </c>
      <c r="R54" s="61" t="str">
        <f t="shared" si="2"/>
        <v>25+</v>
      </c>
      <c r="S54" s="2" t="str">
        <f t="array" ref="S54">XLOOKUP(B54,Availability!K:K,Availability!Q:Q)</f>
        <v>Width</v>
      </c>
      <c r="T54" s="62">
        <f t="shared" si="3"/>
        <v>2.5</v>
      </c>
      <c r="U54" s="63">
        <f t="array" ref="U54">iferror(XLOOKUP(Q54,'Refrence Data'!B:B,'Refrence Data'!W:W),"NA")</f>
        <v>0.831502</v>
      </c>
      <c r="V54" s="64">
        <f t="shared" si="4"/>
        <v>25</v>
      </c>
      <c r="X54" s="30">
        <f t="array" ref="X54">IFERROR(XLOOKUP(Q54,'Refrence Data'!B:B,'Refrence Data'!N:N),"NA")</f>
        <v>1</v>
      </c>
      <c r="Y54" s="64" t="str">
        <f t="shared" si="5"/>
        <v>HIGH</v>
      </c>
      <c r="Z54" s="64">
        <f t="array" ref="Z54">XLOOKUP(Q54,'Refrence Data'!B:B,'Refrence Data'!AG:AG)</f>
        <v>0.876941</v>
      </c>
      <c r="AA54" s="64">
        <f t="array" ref="AA54">IFERROR(XLOOKUP(Q54,'Refrence Data'!B:B,'Refrence Data'!Y:Y),"NA")</f>
        <v>0.831502</v>
      </c>
      <c r="AB54" s="64" t="str">
        <f t="shared" si="6"/>
        <v>High</v>
      </c>
      <c r="AC54" s="64" t="str">
        <f t="shared" si="7"/>
        <v>Width</v>
      </c>
      <c r="AD54" s="64" t="str">
        <f t="shared" si="8"/>
        <v>HIGHHighWidth</v>
      </c>
      <c r="AE54" s="64">
        <f t="array" ref="AE54">XLOOKUP(AD54,'Category Saturation'!A:A,'Category Saturation'!E:E)</f>
        <v>25</v>
      </c>
      <c r="AG54" s="30">
        <f t="array" ref="AG54">iferror(XLOOKUP(Q54,'New Launch Success Rate'!A:A,'New Launch Success Rate'!F:F),"NA")</f>
        <v>0.6</v>
      </c>
      <c r="AH54" s="64">
        <f t="shared" si="9"/>
        <v>75</v>
      </c>
      <c r="AJ54" s="65">
        <f t="shared" si="10"/>
        <v>30</v>
      </c>
      <c r="AL54" s="66">
        <f t="array" ref="AL54">XLOOKUP(Q54,'Non Moving'!C:C,'Non Moving'!I:I)/100</f>
        <v>0</v>
      </c>
      <c r="AM54" s="67">
        <f t="shared" si="11"/>
        <v>100</v>
      </c>
      <c r="AN54" s="66">
        <f t="array" ref="AN54">XLOOKUP(Q54,'Non Moving'!C:C,'Non Moving'!F:F)/100</f>
        <v>0</v>
      </c>
      <c r="AO54" s="67">
        <f t="shared" si="12"/>
        <v>100</v>
      </c>
      <c r="AQ54" s="64">
        <f t="shared" si="13"/>
        <v>100</v>
      </c>
      <c r="AS54" s="64">
        <f t="shared" si="14"/>
        <v>0</v>
      </c>
      <c r="AT54" s="64">
        <f t="array" ref="AT54">iferror(XLOOKUP(I54,Monetization!A:A,Monetization!B:B),25)</f>
        <v>25</v>
      </c>
      <c r="AV54" s="64">
        <f t="shared" si="15"/>
        <v>7.5</v>
      </c>
      <c r="AX54" s="65">
        <f t="shared" si="16"/>
        <v>30</v>
      </c>
      <c r="AY54" s="64" t="str">
        <f t="shared" si="17"/>
        <v>25-50</v>
      </c>
      <c r="AZ54" s="64" t="str">
        <f t="shared" si="18"/>
        <v>25-50</v>
      </c>
      <c r="BA54" s="30">
        <f t="array" ref="BA54">iferror(XLOOKUP(B54,Availability!A:A,Availability!E:E),0%)</f>
        <v>0</v>
      </c>
      <c r="BB54" s="2">
        <v>1.0</v>
      </c>
      <c r="BC54" s="64">
        <f t="array" ref="BC54">XLOOKUP(B54,ROS!C:C,ROS!O:O)</f>
        <v>1.357143</v>
      </c>
      <c r="BD54" s="64">
        <f t="array" ref="BD54">IFERROR(XLOOKUP(B54,ROS!Z:Z,ROS!AA:AA),0)</f>
        <v>0</v>
      </c>
      <c r="BE54" s="64">
        <f t="array" ref="BE54">XLOOKUP(Q54,'Refrence Data'!B:B,'Refrence Data'!T:T)</f>
        <v>0.831502</v>
      </c>
      <c r="BF54" s="64">
        <f t="shared" si="39"/>
        <v>1</v>
      </c>
      <c r="BG54" s="2" t="str">
        <f t="shared" si="20"/>
        <v/>
      </c>
      <c r="BO54" s="64" t="str">
        <f t="shared" si="26"/>
        <v/>
      </c>
    </row>
    <row r="55">
      <c r="A55" s="52" t="s">
        <v>2214</v>
      </c>
      <c r="B55" s="52" t="s">
        <v>2292</v>
      </c>
      <c r="C55" s="53" t="s">
        <v>756</v>
      </c>
      <c r="D55" s="54" t="s">
        <v>778</v>
      </c>
      <c r="E55" s="55" t="s">
        <v>2282</v>
      </c>
      <c r="F55" s="56">
        <v>1.0</v>
      </c>
      <c r="G55" s="57">
        <v>33.923</v>
      </c>
      <c r="H55" s="58" t="s">
        <v>2240</v>
      </c>
      <c r="I55" s="13"/>
      <c r="J55" s="75">
        <v>1095.0</v>
      </c>
      <c r="Q55" s="60" t="str">
        <f t="shared" si="1"/>
        <v>Tableware_25+</v>
      </c>
      <c r="R55" s="61" t="str">
        <f t="shared" si="2"/>
        <v>25+</v>
      </c>
      <c r="S55" s="2" t="str">
        <f t="array" ref="S55">XLOOKUP(B55,Availability!K:K,Availability!Q:Q)</f>
        <v>Width</v>
      </c>
      <c r="T55" s="62">
        <f t="shared" si="3"/>
        <v>2.5</v>
      </c>
      <c r="U55" s="63">
        <f t="array" ref="U55">iferror(XLOOKUP(Q55,'Refrence Data'!B:B,'Refrence Data'!W:W),"NA")</f>
        <v>0.831502</v>
      </c>
      <c r="V55" s="64">
        <f t="shared" si="4"/>
        <v>25</v>
      </c>
      <c r="X55" s="30">
        <f t="array" ref="X55">IFERROR(XLOOKUP(Q55,'Refrence Data'!B:B,'Refrence Data'!N:N),"NA")</f>
        <v>1</v>
      </c>
      <c r="Y55" s="64" t="str">
        <f t="shared" si="5"/>
        <v>HIGH</v>
      </c>
      <c r="Z55" s="64">
        <f t="array" ref="Z55">XLOOKUP(Q55,'Refrence Data'!B:B,'Refrence Data'!AG:AG)</f>
        <v>0.876941</v>
      </c>
      <c r="AA55" s="64">
        <f t="array" ref="AA55">IFERROR(XLOOKUP(Q55,'Refrence Data'!B:B,'Refrence Data'!Y:Y),"NA")</f>
        <v>0.831502</v>
      </c>
      <c r="AB55" s="64" t="str">
        <f t="shared" si="6"/>
        <v>High</v>
      </c>
      <c r="AC55" s="64" t="str">
        <f t="shared" si="7"/>
        <v>Width</v>
      </c>
      <c r="AD55" s="64" t="str">
        <f t="shared" si="8"/>
        <v>HIGHHighWidth</v>
      </c>
      <c r="AE55" s="64">
        <f t="array" ref="AE55">XLOOKUP(AD55,'Category Saturation'!A:A,'Category Saturation'!E:E)</f>
        <v>25</v>
      </c>
      <c r="AG55" s="30">
        <f t="array" ref="AG55">iferror(XLOOKUP(Q55,'New Launch Success Rate'!A:A,'New Launch Success Rate'!F:F),"NA")</f>
        <v>0.6</v>
      </c>
      <c r="AH55" s="64">
        <f t="shared" si="9"/>
        <v>75</v>
      </c>
      <c r="AJ55" s="65">
        <f t="shared" si="10"/>
        <v>30</v>
      </c>
      <c r="AL55" s="66">
        <f t="array" ref="AL55">XLOOKUP(Q55,'Non Moving'!C:C,'Non Moving'!I:I)/100</f>
        <v>0</v>
      </c>
      <c r="AM55" s="67">
        <f t="shared" si="11"/>
        <v>100</v>
      </c>
      <c r="AN55" s="66">
        <f t="array" ref="AN55">XLOOKUP(Q55,'Non Moving'!C:C,'Non Moving'!F:F)/100</f>
        <v>0</v>
      </c>
      <c r="AO55" s="67">
        <f t="shared" si="12"/>
        <v>100</v>
      </c>
      <c r="AQ55" s="64">
        <f t="shared" si="13"/>
        <v>100</v>
      </c>
      <c r="AS55" s="64">
        <f t="shared" si="14"/>
        <v>0</v>
      </c>
      <c r="AT55" s="64">
        <f t="array" ref="AT55">iferror(XLOOKUP(I55,Monetization!A:A,Monetization!B:B),25)</f>
        <v>25</v>
      </c>
      <c r="AV55" s="64">
        <f t="shared" si="15"/>
        <v>7.5</v>
      </c>
      <c r="AX55" s="65">
        <f t="shared" si="16"/>
        <v>30</v>
      </c>
      <c r="AY55" s="64" t="str">
        <f t="shared" si="17"/>
        <v>25-50</v>
      </c>
      <c r="AZ55" s="64" t="str">
        <f t="shared" si="18"/>
        <v>25-50</v>
      </c>
      <c r="BA55" s="30">
        <f t="array" ref="BA55">iferror(XLOOKUP(B55,Availability!A:A,Availability!E:E),0%)</f>
        <v>0</v>
      </c>
      <c r="BB55" s="2">
        <v>1.0</v>
      </c>
      <c r="BC55" s="64">
        <f t="array" ref="BC55">XLOOKUP(B55,ROS!C:C,ROS!O:O)</f>
        <v>0.571429</v>
      </c>
      <c r="BD55" s="64">
        <f t="array" ref="BD55">IFERROR(XLOOKUP(B55,ROS!Z:Z,ROS!AA:AA),0)</f>
        <v>0</v>
      </c>
      <c r="BE55" s="64">
        <f t="array" ref="BE55">XLOOKUP(Q55,'Refrence Data'!B:B,'Refrence Data'!T:T)</f>
        <v>0.831502</v>
      </c>
      <c r="BF55" s="64">
        <f t="shared" si="39"/>
        <v>0</v>
      </c>
      <c r="BG55" s="2" t="str">
        <f t="shared" si="20"/>
        <v/>
      </c>
      <c r="BO55" s="64" t="str">
        <f t="shared" si="26"/>
        <v/>
      </c>
    </row>
    <row r="56">
      <c r="A56" s="52" t="s">
        <v>2214</v>
      </c>
      <c r="B56" s="52" t="s">
        <v>2293</v>
      </c>
      <c r="C56" s="53" t="s">
        <v>756</v>
      </c>
      <c r="D56" s="54" t="s">
        <v>778</v>
      </c>
      <c r="E56" s="55" t="s">
        <v>2282</v>
      </c>
      <c r="F56" s="56">
        <v>6.0</v>
      </c>
      <c r="G56" s="57">
        <v>33.92258</v>
      </c>
      <c r="H56" s="58" t="s">
        <v>2240</v>
      </c>
      <c r="I56" s="13"/>
      <c r="J56" s="59">
        <v>1095.0</v>
      </c>
      <c r="Q56" s="60" t="str">
        <f t="shared" si="1"/>
        <v>Tableware_25+</v>
      </c>
      <c r="R56" s="61" t="str">
        <f t="shared" si="2"/>
        <v>25+</v>
      </c>
      <c r="S56" s="2" t="str">
        <f t="array" ref="S56">XLOOKUP(B56,Availability!K:K,Availability!Q:Q)</f>
        <v>Width</v>
      </c>
      <c r="T56" s="62">
        <f t="shared" si="3"/>
        <v>2.5</v>
      </c>
      <c r="U56" s="63">
        <f t="array" ref="U56">iferror(XLOOKUP(Q56,'Refrence Data'!B:B,'Refrence Data'!W:W),"NA")</f>
        <v>0.831502</v>
      </c>
      <c r="V56" s="64">
        <f t="shared" si="4"/>
        <v>25</v>
      </c>
      <c r="X56" s="30">
        <f t="array" ref="X56">IFERROR(XLOOKUP(Q56,'Refrence Data'!B:B,'Refrence Data'!N:N),"NA")</f>
        <v>1</v>
      </c>
      <c r="Y56" s="64" t="str">
        <f t="shared" si="5"/>
        <v>HIGH</v>
      </c>
      <c r="Z56" s="64">
        <f t="array" ref="Z56">XLOOKUP(Q56,'Refrence Data'!B:B,'Refrence Data'!AG:AG)</f>
        <v>0.876941</v>
      </c>
      <c r="AA56" s="64">
        <f t="array" ref="AA56">IFERROR(XLOOKUP(Q56,'Refrence Data'!B:B,'Refrence Data'!Y:Y),"NA")</f>
        <v>0.831502</v>
      </c>
      <c r="AB56" s="64" t="str">
        <f t="shared" si="6"/>
        <v>High</v>
      </c>
      <c r="AC56" s="64" t="str">
        <f t="shared" si="7"/>
        <v>Width</v>
      </c>
      <c r="AD56" s="64" t="str">
        <f t="shared" si="8"/>
        <v>HIGHHighWidth</v>
      </c>
      <c r="AE56" s="64">
        <f t="array" ref="AE56">XLOOKUP(AD56,'Category Saturation'!A:A,'Category Saturation'!E:E)</f>
        <v>25</v>
      </c>
      <c r="AG56" s="30">
        <f t="array" ref="AG56">iferror(XLOOKUP(Q56,'New Launch Success Rate'!A:A,'New Launch Success Rate'!F:F),"NA")</f>
        <v>0.6</v>
      </c>
      <c r="AH56" s="64">
        <f t="shared" si="9"/>
        <v>75</v>
      </c>
      <c r="AJ56" s="65">
        <f t="shared" si="10"/>
        <v>30</v>
      </c>
      <c r="AL56" s="66">
        <f t="array" ref="AL56">XLOOKUP(Q56,'Non Moving'!C:C,'Non Moving'!I:I)/100</f>
        <v>0</v>
      </c>
      <c r="AM56" s="67">
        <f t="shared" si="11"/>
        <v>100</v>
      </c>
      <c r="AN56" s="66">
        <f t="array" ref="AN56">XLOOKUP(Q56,'Non Moving'!C:C,'Non Moving'!F:F)/100</f>
        <v>0</v>
      </c>
      <c r="AO56" s="67">
        <f t="shared" si="12"/>
        <v>100</v>
      </c>
      <c r="AQ56" s="64">
        <f t="shared" si="13"/>
        <v>100</v>
      </c>
      <c r="AS56" s="64">
        <f t="shared" si="14"/>
        <v>0</v>
      </c>
      <c r="AT56" s="64">
        <f t="array" ref="AT56">iferror(XLOOKUP(I56,Monetization!A:A,Monetization!B:B),25)</f>
        <v>25</v>
      </c>
      <c r="AV56" s="64">
        <f t="shared" si="15"/>
        <v>7.5</v>
      </c>
      <c r="AX56" s="65">
        <f t="shared" si="16"/>
        <v>30</v>
      </c>
      <c r="AY56" s="64" t="str">
        <f t="shared" si="17"/>
        <v>25-50</v>
      </c>
      <c r="AZ56" s="64" t="str">
        <f t="shared" si="18"/>
        <v>25-50</v>
      </c>
      <c r="BA56" s="30">
        <f t="array" ref="BA56">iferror(XLOOKUP(B56,Availability!A:A,Availability!E:E),0%)</f>
        <v>0</v>
      </c>
      <c r="BB56" s="2">
        <v>1.0</v>
      </c>
      <c r="BC56" s="64">
        <f t="array" ref="BC56">XLOOKUP(B56,ROS!C:C,ROS!O:O)</f>
        <v>0.071429</v>
      </c>
      <c r="BD56" s="64">
        <f t="array" ref="BD56">IFERROR(XLOOKUP(B56,ROS!Z:Z,ROS!AA:AA),0)</f>
        <v>0</v>
      </c>
      <c r="BE56" s="64">
        <f t="array" ref="BE56">XLOOKUP(Q56,'Refrence Data'!B:B,'Refrence Data'!T:T)</f>
        <v>0.831502</v>
      </c>
      <c r="BF56" s="64">
        <f t="shared" si="39"/>
        <v>0</v>
      </c>
      <c r="BG56" s="2" t="str">
        <f t="shared" si="20"/>
        <v/>
      </c>
      <c r="BO56" s="64" t="str">
        <f t="shared" si="26"/>
        <v/>
      </c>
    </row>
    <row r="57">
      <c r="A57" s="52" t="s">
        <v>2214</v>
      </c>
      <c r="B57" s="52" t="s">
        <v>2294</v>
      </c>
      <c r="C57" s="53" t="s">
        <v>756</v>
      </c>
      <c r="D57" s="54" t="s">
        <v>778</v>
      </c>
      <c r="E57" s="55" t="s">
        <v>2282</v>
      </c>
      <c r="F57" s="56">
        <v>1.0</v>
      </c>
      <c r="G57" s="57">
        <v>33.92296</v>
      </c>
      <c r="H57" s="58" t="s">
        <v>2240</v>
      </c>
      <c r="I57" s="13"/>
      <c r="J57" s="59">
        <v>1095.0</v>
      </c>
      <c r="Q57" s="60" t="str">
        <f t="shared" si="1"/>
        <v>Tableware_25+</v>
      </c>
      <c r="R57" s="61" t="str">
        <f t="shared" si="2"/>
        <v>25+</v>
      </c>
      <c r="S57" s="2" t="str">
        <f t="array" ref="S57">XLOOKUP(B57,Availability!K:K,Availability!Q:Q)</f>
        <v>Width</v>
      </c>
      <c r="T57" s="62">
        <f t="shared" si="3"/>
        <v>2.5</v>
      </c>
      <c r="U57" s="63">
        <f t="array" ref="U57">iferror(XLOOKUP(Q57,'Refrence Data'!B:B,'Refrence Data'!W:W),"NA")</f>
        <v>0.831502</v>
      </c>
      <c r="V57" s="64">
        <f t="shared" si="4"/>
        <v>25</v>
      </c>
      <c r="X57" s="30">
        <f t="array" ref="X57">IFERROR(XLOOKUP(Q57,'Refrence Data'!B:B,'Refrence Data'!N:N),"NA")</f>
        <v>1</v>
      </c>
      <c r="Y57" s="64" t="str">
        <f t="shared" si="5"/>
        <v>HIGH</v>
      </c>
      <c r="Z57" s="64">
        <f t="array" ref="Z57">XLOOKUP(Q57,'Refrence Data'!B:B,'Refrence Data'!AG:AG)</f>
        <v>0.876941</v>
      </c>
      <c r="AA57" s="64">
        <f t="array" ref="AA57">IFERROR(XLOOKUP(Q57,'Refrence Data'!B:B,'Refrence Data'!Y:Y),"NA")</f>
        <v>0.831502</v>
      </c>
      <c r="AB57" s="64" t="str">
        <f t="shared" si="6"/>
        <v>High</v>
      </c>
      <c r="AC57" s="64" t="str">
        <f t="shared" si="7"/>
        <v>Width</v>
      </c>
      <c r="AD57" s="64" t="str">
        <f t="shared" si="8"/>
        <v>HIGHHighWidth</v>
      </c>
      <c r="AE57" s="64">
        <f t="array" ref="AE57">XLOOKUP(AD57,'Category Saturation'!A:A,'Category Saturation'!E:E)</f>
        <v>25</v>
      </c>
      <c r="AG57" s="30">
        <f t="array" ref="AG57">iferror(XLOOKUP(Q57,'New Launch Success Rate'!A:A,'New Launch Success Rate'!F:F),"NA")</f>
        <v>0.6</v>
      </c>
      <c r="AH57" s="64">
        <f t="shared" si="9"/>
        <v>75</v>
      </c>
      <c r="AJ57" s="65">
        <f t="shared" si="10"/>
        <v>30</v>
      </c>
      <c r="AL57" s="66">
        <f t="array" ref="AL57">XLOOKUP(Q57,'Non Moving'!C:C,'Non Moving'!I:I)/100</f>
        <v>0</v>
      </c>
      <c r="AM57" s="67">
        <f t="shared" si="11"/>
        <v>100</v>
      </c>
      <c r="AN57" s="66">
        <f t="array" ref="AN57">XLOOKUP(Q57,'Non Moving'!C:C,'Non Moving'!F:F)/100</f>
        <v>0</v>
      </c>
      <c r="AO57" s="67">
        <f t="shared" si="12"/>
        <v>100</v>
      </c>
      <c r="AQ57" s="64">
        <f t="shared" si="13"/>
        <v>100</v>
      </c>
      <c r="AS57" s="64">
        <f t="shared" si="14"/>
        <v>0</v>
      </c>
      <c r="AT57" s="64">
        <f t="array" ref="AT57">iferror(XLOOKUP(I57,Monetization!A:A,Monetization!B:B),25)</f>
        <v>25</v>
      </c>
      <c r="AV57" s="64">
        <f t="shared" si="15"/>
        <v>7.5</v>
      </c>
      <c r="AX57" s="65">
        <f t="shared" si="16"/>
        <v>30</v>
      </c>
      <c r="AY57" s="64" t="str">
        <f t="shared" si="17"/>
        <v>25-50</v>
      </c>
      <c r="AZ57" s="64" t="str">
        <f t="shared" si="18"/>
        <v>25-50</v>
      </c>
      <c r="BA57" s="30">
        <f t="array" ref="BA57">iferror(XLOOKUP(B57,Availability!A:A,Availability!E:E),0%)</f>
        <v>0</v>
      </c>
      <c r="BB57" s="2">
        <v>1.0</v>
      </c>
      <c r="BC57" s="64">
        <f t="array" ref="BC57">XLOOKUP(B57,ROS!C:C,ROS!O:O)</f>
        <v>0</v>
      </c>
      <c r="BD57" s="64">
        <f t="array" ref="BD57">IFERROR(XLOOKUP(B57,ROS!Z:Z,ROS!AA:AA),0)</f>
        <v>0</v>
      </c>
      <c r="BE57" s="64">
        <f t="array" ref="BE57">XLOOKUP(Q57,'Refrence Data'!B:B,'Refrence Data'!T:T)</f>
        <v>0.831502</v>
      </c>
      <c r="BF57" s="64">
        <f t="shared" si="39"/>
        <v>0</v>
      </c>
      <c r="BG57" s="2" t="str">
        <f t="shared" si="20"/>
        <v/>
      </c>
      <c r="BO57" s="64" t="str">
        <f t="shared" si="26"/>
        <v/>
      </c>
    </row>
    <row r="58">
      <c r="A58" s="52" t="s">
        <v>2214</v>
      </c>
      <c r="B58" s="52" t="s">
        <v>2295</v>
      </c>
      <c r="C58" s="53" t="s">
        <v>756</v>
      </c>
      <c r="D58" s="54" t="s">
        <v>778</v>
      </c>
      <c r="E58" s="55" t="s">
        <v>2282</v>
      </c>
      <c r="F58" s="56">
        <v>1.0</v>
      </c>
      <c r="G58" s="57">
        <v>33.92307</v>
      </c>
      <c r="H58" s="58" t="s">
        <v>2240</v>
      </c>
      <c r="I58" s="13"/>
      <c r="J58" s="75">
        <v>1095.0</v>
      </c>
      <c r="Q58" s="60" t="str">
        <f t="shared" si="1"/>
        <v>Tableware_25+</v>
      </c>
      <c r="R58" s="61" t="str">
        <f t="shared" si="2"/>
        <v>25+</v>
      </c>
      <c r="S58" s="2" t="str">
        <f t="array" ref="S58">XLOOKUP(B58,Availability!K:K,Availability!Q:Q)</f>
        <v>Width</v>
      </c>
      <c r="T58" s="62">
        <f t="shared" si="3"/>
        <v>2.5</v>
      </c>
      <c r="U58" s="63">
        <f t="array" ref="U58">iferror(XLOOKUP(Q58,'Refrence Data'!B:B,'Refrence Data'!W:W),"NA")</f>
        <v>0.831502</v>
      </c>
      <c r="V58" s="64">
        <f t="shared" si="4"/>
        <v>25</v>
      </c>
      <c r="X58" s="30">
        <f t="array" ref="X58">IFERROR(XLOOKUP(Q58,'Refrence Data'!B:B,'Refrence Data'!N:N),"NA")</f>
        <v>1</v>
      </c>
      <c r="Y58" s="64" t="str">
        <f t="shared" si="5"/>
        <v>HIGH</v>
      </c>
      <c r="Z58" s="64">
        <f t="array" ref="Z58">XLOOKUP(Q58,'Refrence Data'!B:B,'Refrence Data'!AG:AG)</f>
        <v>0.876941</v>
      </c>
      <c r="AA58" s="64">
        <f t="array" ref="AA58">IFERROR(XLOOKUP(Q58,'Refrence Data'!B:B,'Refrence Data'!Y:Y),"NA")</f>
        <v>0.831502</v>
      </c>
      <c r="AB58" s="64" t="str">
        <f t="shared" si="6"/>
        <v>High</v>
      </c>
      <c r="AC58" s="64" t="str">
        <f t="shared" si="7"/>
        <v>Width</v>
      </c>
      <c r="AD58" s="64" t="str">
        <f t="shared" si="8"/>
        <v>HIGHHighWidth</v>
      </c>
      <c r="AE58" s="64">
        <f t="array" ref="AE58">XLOOKUP(AD58,'Category Saturation'!A:A,'Category Saturation'!E:E)</f>
        <v>25</v>
      </c>
      <c r="AG58" s="30">
        <f t="array" ref="AG58">iferror(XLOOKUP(Q58,'New Launch Success Rate'!A:A,'New Launch Success Rate'!F:F),"NA")</f>
        <v>0.6</v>
      </c>
      <c r="AH58" s="64">
        <f t="shared" si="9"/>
        <v>75</v>
      </c>
      <c r="AJ58" s="65">
        <f t="shared" si="10"/>
        <v>30</v>
      </c>
      <c r="AL58" s="66">
        <f t="array" ref="AL58">XLOOKUP(Q58,'Non Moving'!C:C,'Non Moving'!I:I)/100</f>
        <v>0</v>
      </c>
      <c r="AM58" s="67">
        <f t="shared" si="11"/>
        <v>100</v>
      </c>
      <c r="AN58" s="66">
        <f t="array" ref="AN58">XLOOKUP(Q58,'Non Moving'!C:C,'Non Moving'!F:F)/100</f>
        <v>0</v>
      </c>
      <c r="AO58" s="67">
        <f t="shared" si="12"/>
        <v>100</v>
      </c>
      <c r="AQ58" s="64">
        <f t="shared" si="13"/>
        <v>100</v>
      </c>
      <c r="AS58" s="64">
        <f t="shared" si="14"/>
        <v>0</v>
      </c>
      <c r="AT58" s="64">
        <f t="array" ref="AT58">iferror(XLOOKUP(I58,Monetization!A:A,Monetization!B:B),25)</f>
        <v>25</v>
      </c>
      <c r="AV58" s="64">
        <f t="shared" si="15"/>
        <v>7.5</v>
      </c>
      <c r="AX58" s="65">
        <f t="shared" si="16"/>
        <v>30</v>
      </c>
      <c r="AY58" s="64" t="str">
        <f t="shared" si="17"/>
        <v>25-50</v>
      </c>
      <c r="AZ58" s="64" t="str">
        <f t="shared" si="18"/>
        <v>25-50</v>
      </c>
      <c r="BA58" s="30">
        <f t="array" ref="BA58">iferror(XLOOKUP(B58,Availability!A:A,Availability!E:E),0%)</f>
        <v>0</v>
      </c>
      <c r="BB58" s="2">
        <v>1.0</v>
      </c>
      <c r="BC58" s="68">
        <v>0.0</v>
      </c>
      <c r="BD58" s="64">
        <f t="array" ref="BD58">IFERROR(XLOOKUP(B58,ROS!Z:Z,ROS!AA:AA),0)</f>
        <v>0</v>
      </c>
      <c r="BE58" s="64">
        <f t="array" ref="BE58">XLOOKUP(Q58,'Refrence Data'!B:B,'Refrence Data'!T:T)</f>
        <v>0.831502</v>
      </c>
      <c r="BF58" s="64">
        <f t="shared" si="39"/>
        <v>0</v>
      </c>
      <c r="BG58" s="2" t="str">
        <f t="shared" si="20"/>
        <v/>
      </c>
      <c r="BO58" s="64" t="str">
        <f t="shared" si="26"/>
        <v/>
      </c>
    </row>
    <row r="59">
      <c r="A59" s="52" t="s">
        <v>2214</v>
      </c>
      <c r="B59" s="52" t="s">
        <v>2296</v>
      </c>
      <c r="C59" s="53" t="s">
        <v>756</v>
      </c>
      <c r="D59" s="54" t="s">
        <v>778</v>
      </c>
      <c r="E59" s="55" t="s">
        <v>2282</v>
      </c>
      <c r="F59" s="56">
        <v>1.0</v>
      </c>
      <c r="G59" s="57">
        <v>31.32426</v>
      </c>
      <c r="H59" s="58" t="s">
        <v>2240</v>
      </c>
      <c r="I59" s="13"/>
      <c r="J59" s="59">
        <v>1095.0</v>
      </c>
      <c r="Q59" s="60" t="str">
        <f t="shared" si="1"/>
        <v>Tableware_25+</v>
      </c>
      <c r="R59" s="61" t="str">
        <f t="shared" si="2"/>
        <v>25+</v>
      </c>
      <c r="S59" s="2" t="str">
        <f t="array" ref="S59">XLOOKUP(B59,Availability!K:K,Availability!Q:Q)</f>
        <v>Width</v>
      </c>
      <c r="T59" s="62">
        <f t="shared" si="3"/>
        <v>2.5</v>
      </c>
      <c r="U59" s="63">
        <f t="array" ref="U59">iferror(XLOOKUP(Q59,'Refrence Data'!B:B,'Refrence Data'!W:W),"NA")</f>
        <v>0.831502</v>
      </c>
      <c r="V59" s="64">
        <f t="shared" si="4"/>
        <v>25</v>
      </c>
      <c r="X59" s="30">
        <f t="array" ref="X59">IFERROR(XLOOKUP(Q59,'Refrence Data'!B:B,'Refrence Data'!N:N),"NA")</f>
        <v>1</v>
      </c>
      <c r="Y59" s="64" t="str">
        <f t="shared" si="5"/>
        <v>HIGH</v>
      </c>
      <c r="Z59" s="64">
        <f t="array" ref="Z59">XLOOKUP(Q59,'Refrence Data'!B:B,'Refrence Data'!AG:AG)</f>
        <v>0.876941</v>
      </c>
      <c r="AA59" s="64">
        <f t="array" ref="AA59">IFERROR(XLOOKUP(Q59,'Refrence Data'!B:B,'Refrence Data'!Y:Y),"NA")</f>
        <v>0.831502</v>
      </c>
      <c r="AB59" s="64" t="str">
        <f t="shared" si="6"/>
        <v>High</v>
      </c>
      <c r="AC59" s="64" t="str">
        <f t="shared" si="7"/>
        <v>Width</v>
      </c>
      <c r="AD59" s="64" t="str">
        <f t="shared" si="8"/>
        <v>HIGHHighWidth</v>
      </c>
      <c r="AE59" s="64">
        <f t="array" ref="AE59">XLOOKUP(AD59,'Category Saturation'!A:A,'Category Saturation'!E:E)</f>
        <v>25</v>
      </c>
      <c r="AG59" s="30">
        <f t="array" ref="AG59">iferror(XLOOKUP(Q59,'New Launch Success Rate'!A:A,'New Launch Success Rate'!F:F),"NA")</f>
        <v>0.6</v>
      </c>
      <c r="AH59" s="64">
        <f t="shared" si="9"/>
        <v>75</v>
      </c>
      <c r="AJ59" s="65">
        <f t="shared" si="10"/>
        <v>30</v>
      </c>
      <c r="AL59" s="66">
        <f t="array" ref="AL59">XLOOKUP(Q59,'Non Moving'!C:C,'Non Moving'!I:I)/100</f>
        <v>0</v>
      </c>
      <c r="AM59" s="67">
        <f t="shared" si="11"/>
        <v>100</v>
      </c>
      <c r="AN59" s="66">
        <f t="array" ref="AN59">XLOOKUP(Q59,'Non Moving'!C:C,'Non Moving'!F:F)/100</f>
        <v>0</v>
      </c>
      <c r="AO59" s="67">
        <f t="shared" si="12"/>
        <v>100</v>
      </c>
      <c r="AQ59" s="64">
        <f t="shared" si="13"/>
        <v>100</v>
      </c>
      <c r="AS59" s="64">
        <f t="shared" si="14"/>
        <v>0</v>
      </c>
      <c r="AT59" s="64">
        <f t="array" ref="AT59">iferror(XLOOKUP(I59,Monetization!A:A,Monetization!B:B),25)</f>
        <v>25</v>
      </c>
      <c r="AV59" s="64">
        <f t="shared" si="15"/>
        <v>7.5</v>
      </c>
      <c r="AX59" s="65">
        <f t="shared" si="16"/>
        <v>30</v>
      </c>
      <c r="AY59" s="64" t="str">
        <f t="shared" si="17"/>
        <v>25-50</v>
      </c>
      <c r="AZ59" s="64" t="str">
        <f t="shared" si="18"/>
        <v>25-50</v>
      </c>
      <c r="BA59" s="30">
        <f t="array" ref="BA59">iferror(XLOOKUP(B59,Availability!A:A,Availability!E:E),0%)</f>
        <v>0</v>
      </c>
      <c r="BB59" s="2">
        <v>1.0</v>
      </c>
      <c r="BC59" s="64">
        <f t="array" ref="BC59">XLOOKUP(B59,ROS!C:C,ROS!O:O)</f>
        <v>0</v>
      </c>
      <c r="BD59" s="64">
        <f t="array" ref="BD59">IFERROR(XLOOKUP(B59,ROS!Z:Z,ROS!AA:AA),0)</f>
        <v>0</v>
      </c>
      <c r="BE59" s="64">
        <f t="array" ref="BE59">XLOOKUP(Q59,'Refrence Data'!B:B,'Refrence Data'!T:T)</f>
        <v>0.831502</v>
      </c>
      <c r="BF59" s="64">
        <f t="shared" si="39"/>
        <v>0</v>
      </c>
      <c r="BG59" s="2" t="str">
        <f t="shared" si="20"/>
        <v/>
      </c>
      <c r="BO59" s="64" t="str">
        <f t="shared" si="26"/>
        <v/>
      </c>
    </row>
    <row r="60">
      <c r="A60" s="52" t="s">
        <v>2214</v>
      </c>
      <c r="B60" s="52" t="s">
        <v>2297</v>
      </c>
      <c r="C60" s="53" t="s">
        <v>756</v>
      </c>
      <c r="D60" s="54" t="s">
        <v>778</v>
      </c>
      <c r="E60" s="55" t="s">
        <v>2282</v>
      </c>
      <c r="F60" s="56">
        <v>1.0</v>
      </c>
      <c r="G60" s="57">
        <v>31.32525</v>
      </c>
      <c r="H60" s="58" t="s">
        <v>2240</v>
      </c>
      <c r="I60" s="13"/>
      <c r="J60" s="59">
        <v>1095.0</v>
      </c>
      <c r="Q60" s="60" t="str">
        <f t="shared" si="1"/>
        <v>Tableware_25+</v>
      </c>
      <c r="R60" s="61" t="str">
        <f t="shared" si="2"/>
        <v>25+</v>
      </c>
      <c r="S60" s="2" t="str">
        <f t="array" ref="S60">XLOOKUP(B60,Availability!K:K,Availability!Q:Q)</f>
        <v>Width</v>
      </c>
      <c r="T60" s="62">
        <f t="shared" si="3"/>
        <v>2.5</v>
      </c>
      <c r="U60" s="63">
        <f t="array" ref="U60">iferror(XLOOKUP(Q60,'Refrence Data'!B:B,'Refrence Data'!W:W),"NA")</f>
        <v>0.831502</v>
      </c>
      <c r="V60" s="64">
        <f t="shared" si="4"/>
        <v>25</v>
      </c>
      <c r="X60" s="30">
        <f t="array" ref="X60">IFERROR(XLOOKUP(Q60,'Refrence Data'!B:B,'Refrence Data'!N:N),"NA")</f>
        <v>1</v>
      </c>
      <c r="Y60" s="64" t="str">
        <f t="shared" si="5"/>
        <v>HIGH</v>
      </c>
      <c r="Z60" s="64">
        <f t="array" ref="Z60">XLOOKUP(Q60,'Refrence Data'!B:B,'Refrence Data'!AG:AG)</f>
        <v>0.876941</v>
      </c>
      <c r="AA60" s="64">
        <f t="array" ref="AA60">IFERROR(XLOOKUP(Q60,'Refrence Data'!B:B,'Refrence Data'!Y:Y),"NA")</f>
        <v>0.831502</v>
      </c>
      <c r="AB60" s="64" t="str">
        <f t="shared" si="6"/>
        <v>High</v>
      </c>
      <c r="AC60" s="64" t="str">
        <f t="shared" si="7"/>
        <v>Width</v>
      </c>
      <c r="AD60" s="64" t="str">
        <f t="shared" si="8"/>
        <v>HIGHHighWidth</v>
      </c>
      <c r="AE60" s="64">
        <f t="array" ref="AE60">XLOOKUP(AD60,'Category Saturation'!A:A,'Category Saturation'!E:E)</f>
        <v>25</v>
      </c>
      <c r="AG60" s="30">
        <f t="array" ref="AG60">iferror(XLOOKUP(Q60,'New Launch Success Rate'!A:A,'New Launch Success Rate'!F:F),"NA")</f>
        <v>0.6</v>
      </c>
      <c r="AH60" s="64">
        <f t="shared" si="9"/>
        <v>75</v>
      </c>
      <c r="AJ60" s="65">
        <f t="shared" si="10"/>
        <v>30</v>
      </c>
      <c r="AL60" s="66">
        <f t="array" ref="AL60">XLOOKUP(Q60,'Non Moving'!C:C,'Non Moving'!I:I)/100</f>
        <v>0</v>
      </c>
      <c r="AM60" s="67">
        <f t="shared" si="11"/>
        <v>100</v>
      </c>
      <c r="AN60" s="66">
        <f t="array" ref="AN60">XLOOKUP(Q60,'Non Moving'!C:C,'Non Moving'!F:F)/100</f>
        <v>0</v>
      </c>
      <c r="AO60" s="67">
        <f t="shared" si="12"/>
        <v>100</v>
      </c>
      <c r="AQ60" s="64">
        <f t="shared" si="13"/>
        <v>100</v>
      </c>
      <c r="AS60" s="64">
        <f t="shared" si="14"/>
        <v>0</v>
      </c>
      <c r="AT60" s="64">
        <f t="array" ref="AT60">iferror(XLOOKUP(I60,Monetization!A:A,Monetization!B:B),25)</f>
        <v>25</v>
      </c>
      <c r="AV60" s="64">
        <f t="shared" si="15"/>
        <v>7.5</v>
      </c>
      <c r="AX60" s="65">
        <f t="shared" si="16"/>
        <v>30</v>
      </c>
      <c r="AY60" s="64" t="str">
        <f t="shared" si="17"/>
        <v>25-50</v>
      </c>
      <c r="AZ60" s="64" t="str">
        <f t="shared" si="18"/>
        <v>25-50</v>
      </c>
      <c r="BA60" s="30">
        <f t="array" ref="BA60">iferror(XLOOKUP(B60,Availability!A:A,Availability!E:E),0%)</f>
        <v>0</v>
      </c>
      <c r="BB60" s="2">
        <v>1.0</v>
      </c>
      <c r="BC60" s="64">
        <f t="array" ref="BC60">XLOOKUP(B60,ROS!C:C,ROS!O:O)</f>
        <v>0.071429</v>
      </c>
      <c r="BD60" s="64">
        <f t="array" ref="BD60">IFERROR(XLOOKUP(B60,ROS!Z:Z,ROS!AA:AA),0)</f>
        <v>0</v>
      </c>
      <c r="BE60" s="64">
        <f t="array" ref="BE60">XLOOKUP(Q60,'Refrence Data'!B:B,'Refrence Data'!T:T)</f>
        <v>0.831502</v>
      </c>
      <c r="BF60" s="64">
        <f t="shared" si="39"/>
        <v>0</v>
      </c>
      <c r="BG60" s="2" t="str">
        <f t="shared" si="20"/>
        <v/>
      </c>
      <c r="BO60" s="64" t="str">
        <f t="shared" si="26"/>
        <v/>
      </c>
    </row>
    <row r="61">
      <c r="A61" s="52" t="s">
        <v>2214</v>
      </c>
      <c r="B61" s="52" t="s">
        <v>2298</v>
      </c>
      <c r="C61" s="53" t="s">
        <v>756</v>
      </c>
      <c r="D61" s="54" t="s">
        <v>778</v>
      </c>
      <c r="E61" s="55" t="s">
        <v>2282</v>
      </c>
      <c r="F61" s="56">
        <v>1.0</v>
      </c>
      <c r="G61" s="57">
        <v>31.32505</v>
      </c>
      <c r="H61" s="58" t="s">
        <v>2240</v>
      </c>
      <c r="I61" s="13"/>
      <c r="J61" s="59">
        <v>1095.0</v>
      </c>
      <c r="Q61" s="60" t="str">
        <f t="shared" si="1"/>
        <v>Tableware_25+</v>
      </c>
      <c r="R61" s="61" t="str">
        <f t="shared" si="2"/>
        <v>25+</v>
      </c>
      <c r="S61" s="2" t="str">
        <f t="array" ref="S61">XLOOKUP(B61,Availability!K:K,Availability!Q:Q)</f>
        <v>Width</v>
      </c>
      <c r="T61" s="62">
        <f t="shared" si="3"/>
        <v>2.5</v>
      </c>
      <c r="U61" s="63">
        <f t="array" ref="U61">iferror(XLOOKUP(Q61,'Refrence Data'!B:B,'Refrence Data'!W:W),"NA")</f>
        <v>0.831502</v>
      </c>
      <c r="V61" s="64">
        <f t="shared" si="4"/>
        <v>25</v>
      </c>
      <c r="X61" s="30">
        <f t="array" ref="X61">IFERROR(XLOOKUP(Q61,'Refrence Data'!B:B,'Refrence Data'!N:N),"NA")</f>
        <v>1</v>
      </c>
      <c r="Y61" s="64" t="str">
        <f t="shared" si="5"/>
        <v>HIGH</v>
      </c>
      <c r="Z61" s="64">
        <f t="array" ref="Z61">XLOOKUP(Q61,'Refrence Data'!B:B,'Refrence Data'!AG:AG)</f>
        <v>0.876941</v>
      </c>
      <c r="AA61" s="64">
        <f t="array" ref="AA61">IFERROR(XLOOKUP(Q61,'Refrence Data'!B:B,'Refrence Data'!Y:Y),"NA")</f>
        <v>0.831502</v>
      </c>
      <c r="AB61" s="64" t="str">
        <f t="shared" si="6"/>
        <v>High</v>
      </c>
      <c r="AC61" s="64" t="str">
        <f t="shared" si="7"/>
        <v>Width</v>
      </c>
      <c r="AD61" s="64" t="str">
        <f t="shared" si="8"/>
        <v>HIGHHighWidth</v>
      </c>
      <c r="AE61" s="64">
        <f t="array" ref="AE61">XLOOKUP(AD61,'Category Saturation'!A:A,'Category Saturation'!E:E)</f>
        <v>25</v>
      </c>
      <c r="AG61" s="30">
        <f t="array" ref="AG61">iferror(XLOOKUP(Q61,'New Launch Success Rate'!A:A,'New Launch Success Rate'!F:F),"NA")</f>
        <v>0.6</v>
      </c>
      <c r="AH61" s="64">
        <f t="shared" si="9"/>
        <v>75</v>
      </c>
      <c r="AJ61" s="65">
        <f t="shared" si="10"/>
        <v>30</v>
      </c>
      <c r="AL61" s="66">
        <f t="array" ref="AL61">XLOOKUP(Q61,'Non Moving'!C:C,'Non Moving'!I:I)/100</f>
        <v>0</v>
      </c>
      <c r="AM61" s="67">
        <f t="shared" si="11"/>
        <v>100</v>
      </c>
      <c r="AN61" s="66">
        <f t="array" ref="AN61">XLOOKUP(Q61,'Non Moving'!C:C,'Non Moving'!F:F)/100</f>
        <v>0</v>
      </c>
      <c r="AO61" s="67">
        <f t="shared" si="12"/>
        <v>100</v>
      </c>
      <c r="AQ61" s="64">
        <f t="shared" si="13"/>
        <v>100</v>
      </c>
      <c r="AS61" s="64">
        <f t="shared" si="14"/>
        <v>0</v>
      </c>
      <c r="AT61" s="64">
        <f t="array" ref="AT61">iferror(XLOOKUP(I61,Monetization!A:A,Monetization!B:B),25)</f>
        <v>25</v>
      </c>
      <c r="AV61" s="64">
        <f t="shared" si="15"/>
        <v>7.5</v>
      </c>
      <c r="AX61" s="65">
        <f t="shared" si="16"/>
        <v>30</v>
      </c>
      <c r="AY61" s="64" t="str">
        <f t="shared" si="17"/>
        <v>25-50</v>
      </c>
      <c r="AZ61" s="64" t="str">
        <f t="shared" si="18"/>
        <v>25-50</v>
      </c>
      <c r="BA61" s="30">
        <f t="array" ref="BA61">iferror(XLOOKUP(B61,Availability!A:A,Availability!E:E),0%)</f>
        <v>0</v>
      </c>
      <c r="BB61" s="2">
        <v>1.0</v>
      </c>
      <c r="BC61" s="64">
        <f t="array" ref="BC61">XLOOKUP(B61,ROS!C:C,ROS!O:O)</f>
        <v>0.071429</v>
      </c>
      <c r="BD61" s="64">
        <f t="array" ref="BD61">IFERROR(XLOOKUP(B61,ROS!Z:Z,ROS!AA:AA),0)</f>
        <v>0</v>
      </c>
      <c r="BE61" s="64">
        <f t="array" ref="BE61">XLOOKUP(Q61,'Refrence Data'!B:B,'Refrence Data'!T:T)</f>
        <v>0.831502</v>
      </c>
      <c r="BF61" s="64">
        <f t="shared" si="39"/>
        <v>0</v>
      </c>
      <c r="BG61" s="2" t="str">
        <f t="shared" si="20"/>
        <v/>
      </c>
      <c r="BO61" s="64" t="str">
        <f t="shared" si="26"/>
        <v/>
      </c>
    </row>
    <row r="62">
      <c r="A62" s="52" t="s">
        <v>2214</v>
      </c>
      <c r="B62" s="52" t="s">
        <v>2299</v>
      </c>
      <c r="C62" s="53" t="s">
        <v>756</v>
      </c>
      <c r="D62" s="54" t="s">
        <v>778</v>
      </c>
      <c r="E62" s="55" t="s">
        <v>2282</v>
      </c>
      <c r="F62" s="56">
        <v>6.0</v>
      </c>
      <c r="G62" s="57">
        <v>38.26768</v>
      </c>
      <c r="H62" s="58" t="s">
        <v>2240</v>
      </c>
      <c r="I62" s="13"/>
      <c r="J62" s="59">
        <v>1095.0</v>
      </c>
      <c r="Q62" s="60" t="str">
        <f t="shared" si="1"/>
        <v>Tableware_25+</v>
      </c>
      <c r="R62" s="61" t="str">
        <f t="shared" si="2"/>
        <v>25+</v>
      </c>
      <c r="S62" s="2" t="str">
        <f t="array" ref="S62">XLOOKUP(B62,Availability!K:K,Availability!Q:Q)</f>
        <v>Width</v>
      </c>
      <c r="T62" s="62">
        <f t="shared" si="3"/>
        <v>2.5</v>
      </c>
      <c r="U62" s="63">
        <f t="array" ref="U62">iferror(XLOOKUP(Q62,'Refrence Data'!B:B,'Refrence Data'!W:W),"NA")</f>
        <v>0.831502</v>
      </c>
      <c r="V62" s="64">
        <f t="shared" si="4"/>
        <v>25</v>
      </c>
      <c r="X62" s="30">
        <f t="array" ref="X62">IFERROR(XLOOKUP(Q62,'Refrence Data'!B:B,'Refrence Data'!N:N),"NA")</f>
        <v>1</v>
      </c>
      <c r="Y62" s="64" t="str">
        <f t="shared" si="5"/>
        <v>HIGH</v>
      </c>
      <c r="Z62" s="64">
        <f t="array" ref="Z62">XLOOKUP(Q62,'Refrence Data'!B:B,'Refrence Data'!AG:AG)</f>
        <v>0.876941</v>
      </c>
      <c r="AA62" s="64">
        <f t="array" ref="AA62">IFERROR(XLOOKUP(Q62,'Refrence Data'!B:B,'Refrence Data'!Y:Y),"NA")</f>
        <v>0.831502</v>
      </c>
      <c r="AB62" s="64" t="str">
        <f t="shared" si="6"/>
        <v>High</v>
      </c>
      <c r="AC62" s="64" t="str">
        <f t="shared" si="7"/>
        <v>Width</v>
      </c>
      <c r="AD62" s="64" t="str">
        <f t="shared" si="8"/>
        <v>HIGHHighWidth</v>
      </c>
      <c r="AE62" s="64">
        <f t="array" ref="AE62">XLOOKUP(AD62,'Category Saturation'!A:A,'Category Saturation'!E:E)</f>
        <v>25</v>
      </c>
      <c r="AG62" s="30">
        <f t="array" ref="AG62">iferror(XLOOKUP(Q62,'New Launch Success Rate'!A:A,'New Launch Success Rate'!F:F),"NA")</f>
        <v>0.6</v>
      </c>
      <c r="AH62" s="64">
        <f t="shared" si="9"/>
        <v>75</v>
      </c>
      <c r="AJ62" s="65">
        <f t="shared" si="10"/>
        <v>30</v>
      </c>
      <c r="AL62" s="66">
        <f t="array" ref="AL62">XLOOKUP(Q62,'Non Moving'!C:C,'Non Moving'!I:I)/100</f>
        <v>0</v>
      </c>
      <c r="AM62" s="67">
        <f t="shared" si="11"/>
        <v>100</v>
      </c>
      <c r="AN62" s="66">
        <f t="array" ref="AN62">XLOOKUP(Q62,'Non Moving'!C:C,'Non Moving'!F:F)/100</f>
        <v>0</v>
      </c>
      <c r="AO62" s="67">
        <f t="shared" si="12"/>
        <v>100</v>
      </c>
      <c r="AQ62" s="64">
        <f t="shared" si="13"/>
        <v>100</v>
      </c>
      <c r="AS62" s="64">
        <f t="shared" si="14"/>
        <v>0</v>
      </c>
      <c r="AT62" s="64">
        <f t="array" ref="AT62">iferror(XLOOKUP(I62,Monetization!A:A,Monetization!B:B),25)</f>
        <v>25</v>
      </c>
      <c r="AV62" s="64">
        <f t="shared" si="15"/>
        <v>7.5</v>
      </c>
      <c r="AX62" s="65">
        <f t="shared" si="16"/>
        <v>30</v>
      </c>
      <c r="AY62" s="64" t="str">
        <f t="shared" si="17"/>
        <v>25-50</v>
      </c>
      <c r="AZ62" s="64" t="str">
        <f t="shared" si="18"/>
        <v>25-50</v>
      </c>
      <c r="BA62" s="30">
        <f t="array" ref="BA62">iferror(XLOOKUP(B62,Availability!A:A,Availability!E:E),0%)</f>
        <v>0</v>
      </c>
      <c r="BB62" s="2">
        <v>1.0</v>
      </c>
      <c r="BC62" s="64">
        <f t="array" ref="BC62">XLOOKUP(B62,ROS!C:C,ROS!O:O)</f>
        <v>0</v>
      </c>
      <c r="BD62" s="64">
        <f t="array" ref="BD62">IFERROR(XLOOKUP(B62,ROS!Z:Z,ROS!AA:AA),0)</f>
        <v>0</v>
      </c>
      <c r="BE62" s="64">
        <f t="array" ref="BE62">XLOOKUP(Q62,'Refrence Data'!B:B,'Refrence Data'!T:T)</f>
        <v>0.831502</v>
      </c>
      <c r="BF62" s="64">
        <f t="shared" si="39"/>
        <v>0</v>
      </c>
      <c r="BG62" s="2" t="str">
        <f t="shared" si="20"/>
        <v/>
      </c>
      <c r="BO62" s="64" t="str">
        <f t="shared" si="26"/>
        <v/>
      </c>
    </row>
    <row r="63">
      <c r="A63" s="77" t="s">
        <v>2214</v>
      </c>
      <c r="B63" s="77" t="s">
        <v>2300</v>
      </c>
      <c r="C63" s="77" t="s">
        <v>756</v>
      </c>
      <c r="D63" s="54" t="s">
        <v>778</v>
      </c>
      <c r="E63" s="55" t="s">
        <v>2282</v>
      </c>
      <c r="F63" s="56">
        <v>1.0</v>
      </c>
      <c r="G63" s="57">
        <v>39.65372</v>
      </c>
      <c r="H63" s="58" t="s">
        <v>2240</v>
      </c>
      <c r="I63" s="13"/>
      <c r="J63" s="59">
        <v>1095.0</v>
      </c>
      <c r="Q63" s="60" t="str">
        <f t="shared" si="1"/>
        <v>Tableware_25+</v>
      </c>
      <c r="R63" s="61" t="str">
        <f t="shared" si="2"/>
        <v>25+</v>
      </c>
      <c r="S63" s="2" t="str">
        <f t="array" ref="S63">XLOOKUP(B63,Availability!K:K,Availability!Q:Q)</f>
        <v>Width</v>
      </c>
      <c r="T63" s="62">
        <f t="shared" si="3"/>
        <v>2.5</v>
      </c>
      <c r="U63" s="63">
        <f t="array" ref="U63">iferror(XLOOKUP(Q63,'Refrence Data'!B:B,'Refrence Data'!W:W),"NA")</f>
        <v>0.831502</v>
      </c>
      <c r="V63" s="64">
        <f t="shared" si="4"/>
        <v>25</v>
      </c>
      <c r="X63" s="30">
        <f t="array" ref="X63">IFERROR(XLOOKUP(Q63,'Refrence Data'!B:B,'Refrence Data'!N:N),"NA")</f>
        <v>1</v>
      </c>
      <c r="Y63" s="64" t="str">
        <f t="shared" si="5"/>
        <v>HIGH</v>
      </c>
      <c r="Z63" s="64">
        <f t="array" ref="Z63">XLOOKUP(Q63,'Refrence Data'!B:B,'Refrence Data'!AG:AG)</f>
        <v>0.876941</v>
      </c>
      <c r="AA63" s="64">
        <f t="array" ref="AA63">IFERROR(XLOOKUP(Q63,'Refrence Data'!B:B,'Refrence Data'!Y:Y),"NA")</f>
        <v>0.831502</v>
      </c>
      <c r="AB63" s="64" t="str">
        <f t="shared" si="6"/>
        <v>High</v>
      </c>
      <c r="AC63" s="64" t="str">
        <f t="shared" si="7"/>
        <v>Width</v>
      </c>
      <c r="AD63" s="64" t="str">
        <f t="shared" si="8"/>
        <v>HIGHHighWidth</v>
      </c>
      <c r="AE63" s="64">
        <f t="array" ref="AE63">XLOOKUP(AD63,'Category Saturation'!A:A,'Category Saturation'!E:E)</f>
        <v>25</v>
      </c>
      <c r="AG63" s="30">
        <f t="array" ref="AG63">iferror(XLOOKUP(Q63,'New Launch Success Rate'!A:A,'New Launch Success Rate'!F:F),"NA")</f>
        <v>0.6</v>
      </c>
      <c r="AH63" s="64">
        <f t="shared" si="9"/>
        <v>75</v>
      </c>
      <c r="AJ63" s="65">
        <f t="shared" si="10"/>
        <v>30</v>
      </c>
      <c r="AL63" s="66">
        <f t="array" ref="AL63">XLOOKUP(Q63,'Non Moving'!C:C,'Non Moving'!I:I)/100</f>
        <v>0</v>
      </c>
      <c r="AM63" s="67">
        <f t="shared" si="11"/>
        <v>100</v>
      </c>
      <c r="AN63" s="66">
        <f t="array" ref="AN63">XLOOKUP(Q63,'Non Moving'!C:C,'Non Moving'!F:F)/100</f>
        <v>0</v>
      </c>
      <c r="AO63" s="67">
        <f t="shared" si="12"/>
        <v>100</v>
      </c>
      <c r="AQ63" s="64">
        <f t="shared" si="13"/>
        <v>100</v>
      </c>
      <c r="AS63" s="64">
        <f t="shared" si="14"/>
        <v>0</v>
      </c>
      <c r="AT63" s="64">
        <f t="array" ref="AT63">iferror(XLOOKUP(I63,Monetization!A:A,Monetization!B:B),25)</f>
        <v>25</v>
      </c>
      <c r="AV63" s="64">
        <f t="shared" si="15"/>
        <v>7.5</v>
      </c>
      <c r="AX63" s="65">
        <f t="shared" si="16"/>
        <v>30</v>
      </c>
      <c r="AY63" s="64" t="str">
        <f t="shared" si="17"/>
        <v>25-50</v>
      </c>
      <c r="AZ63" s="64" t="str">
        <f t="shared" si="18"/>
        <v>25-50</v>
      </c>
      <c r="BA63" s="30">
        <f t="array" ref="BA63">iferror(XLOOKUP(B63,Availability!A:A,Availability!E:E),0%)</f>
        <v>0</v>
      </c>
      <c r="BB63" s="2">
        <v>1.0</v>
      </c>
      <c r="BC63" s="64">
        <f t="array" ref="BC63">XLOOKUP(B63,ROS!C:C,ROS!O:O)</f>
        <v>0</v>
      </c>
      <c r="BD63" s="64">
        <f t="array" ref="BD63">IFERROR(XLOOKUP(B63,ROS!Z:Z,ROS!AA:AA),0)</f>
        <v>0</v>
      </c>
      <c r="BE63" s="64">
        <f t="array" ref="BE63">XLOOKUP(Q63,'Refrence Data'!B:B,'Refrence Data'!T:T)</f>
        <v>0.831502</v>
      </c>
      <c r="BF63" s="64">
        <f t="shared" si="39"/>
        <v>0</v>
      </c>
      <c r="BG63" s="2" t="str">
        <f t="shared" si="20"/>
        <v/>
      </c>
      <c r="BO63" s="64" t="str">
        <f t="shared" si="26"/>
        <v/>
      </c>
    </row>
    <row r="64">
      <c r="A64" s="77" t="s">
        <v>2214</v>
      </c>
      <c r="B64" s="77" t="s">
        <v>2301</v>
      </c>
      <c r="C64" s="77" t="s">
        <v>756</v>
      </c>
      <c r="D64" s="54" t="s">
        <v>778</v>
      </c>
      <c r="E64" s="55" t="s">
        <v>2282</v>
      </c>
      <c r="F64" s="56">
        <v>1.0</v>
      </c>
      <c r="G64" s="57">
        <v>20.85366</v>
      </c>
      <c r="H64" s="58" t="s">
        <v>2240</v>
      </c>
      <c r="I64" s="13"/>
      <c r="J64" s="59">
        <v>1095.0</v>
      </c>
      <c r="Q64" s="60" t="str">
        <f t="shared" si="1"/>
        <v>Tableware_20-25</v>
      </c>
      <c r="R64" s="61" t="str">
        <f t="shared" si="2"/>
        <v>20-25</v>
      </c>
      <c r="S64" s="2" t="str">
        <f t="array" ref="S64">XLOOKUP(B64,Availability!K:K,Availability!Q:Q)</f>
        <v>Width</v>
      </c>
      <c r="T64" s="62">
        <f t="shared" si="3"/>
        <v>2.5</v>
      </c>
      <c r="U64" s="63">
        <f t="array" ref="U64">iferror(XLOOKUP(Q64,'Refrence Data'!B:B,'Refrence Data'!W:W),"NA")</f>
        <v>3.108656</v>
      </c>
      <c r="V64" s="64">
        <f t="shared" si="4"/>
        <v>100</v>
      </c>
      <c r="X64" s="30">
        <f t="array" ref="X64">IFERROR(XLOOKUP(Q64,'Refrence Data'!B:B,'Refrence Data'!N:N),"NA")</f>
        <v>1</v>
      </c>
      <c r="Y64" s="64" t="str">
        <f t="shared" si="5"/>
        <v>HIGH</v>
      </c>
      <c r="Z64" s="64">
        <f t="array" ref="Z64">XLOOKUP(Q64,'Refrence Data'!B:B,'Refrence Data'!AG:AG)</f>
        <v>1.554328</v>
      </c>
      <c r="AA64" s="64">
        <f t="array" ref="AA64">IFERROR(XLOOKUP(Q64,'Refrence Data'!B:B,'Refrence Data'!Y:Y),"NA")</f>
        <v>1.554328</v>
      </c>
      <c r="AB64" s="64" t="str">
        <f t="shared" si="6"/>
        <v>High</v>
      </c>
      <c r="AC64" s="64" t="str">
        <f t="shared" si="7"/>
        <v>Width</v>
      </c>
      <c r="AD64" s="64" t="str">
        <f t="shared" si="8"/>
        <v>HIGHHighWidth</v>
      </c>
      <c r="AE64" s="64">
        <f t="array" ref="AE64">XLOOKUP(AD64,'Category Saturation'!A:A,'Category Saturation'!E:E)</f>
        <v>25</v>
      </c>
      <c r="AG64" s="30">
        <f t="array" ref="AG64">iferror(XLOOKUP(Q64,'New Launch Success Rate'!A:A,'New Launch Success Rate'!F:F),"NA")</f>
        <v>0.5625</v>
      </c>
      <c r="AH64" s="64">
        <f t="shared" si="9"/>
        <v>75</v>
      </c>
      <c r="AJ64" s="65">
        <f t="shared" si="10"/>
        <v>75</v>
      </c>
      <c r="AL64" s="66">
        <f t="array" ref="AL64">XLOOKUP(Q64,'Non Moving'!C:C,'Non Moving'!I:I)/100</f>
        <v>0.2</v>
      </c>
      <c r="AM64" s="67">
        <f t="shared" si="11"/>
        <v>50</v>
      </c>
      <c r="AN64" s="66">
        <f t="array" ref="AN64">XLOOKUP(Q64,'Non Moving'!C:C,'Non Moving'!F:F)/100</f>
        <v>0.333</v>
      </c>
      <c r="AO64" s="67">
        <f t="shared" si="12"/>
        <v>0</v>
      </c>
      <c r="AQ64" s="64">
        <f t="shared" si="13"/>
        <v>25</v>
      </c>
      <c r="AS64" s="64">
        <f t="shared" si="14"/>
        <v>0</v>
      </c>
      <c r="AT64" s="64">
        <f t="array" ref="AT64">iferror(XLOOKUP(I64,Monetization!A:A,Monetization!B:B),25)</f>
        <v>25</v>
      </c>
      <c r="AV64" s="64">
        <f t="shared" si="15"/>
        <v>7.5</v>
      </c>
      <c r="AX64" s="65">
        <f t="shared" si="16"/>
        <v>75</v>
      </c>
      <c r="AY64" s="64" t="str">
        <f t="shared" si="17"/>
        <v>75-100</v>
      </c>
      <c r="AZ64" s="64" t="str">
        <f t="shared" si="18"/>
        <v>75-100</v>
      </c>
      <c r="BA64" s="30">
        <f t="array" ref="BA64">iferror(XLOOKUP(B64,Availability!A:A,Availability!E:E),0%)</f>
        <v>0</v>
      </c>
      <c r="BB64" s="2">
        <v>1.0</v>
      </c>
      <c r="BC64" s="64">
        <f t="array" ref="BC64">XLOOKUP(B64,ROS!C:C,ROS!O:O)</f>
        <v>0.071429</v>
      </c>
      <c r="BD64" s="64">
        <f t="array" ref="BD64">IFERROR(XLOOKUP(B64,ROS!Z:Z,ROS!AA:AA),0)</f>
        <v>0</v>
      </c>
      <c r="BE64" s="64">
        <f t="array" ref="BE64">XLOOKUP(Q64,'Refrence Data'!B:B,'Refrence Data'!T:T)</f>
        <v>3.108656</v>
      </c>
      <c r="BF64" s="64">
        <f t="shared" si="39"/>
        <v>0</v>
      </c>
      <c r="BG64" s="2" t="str">
        <f t="shared" si="20"/>
        <v/>
      </c>
      <c r="BO64" s="64" t="str">
        <f t="shared" si="26"/>
        <v/>
      </c>
    </row>
    <row r="65">
      <c r="A65" s="77" t="s">
        <v>2252</v>
      </c>
      <c r="B65" s="77" t="s">
        <v>2302</v>
      </c>
      <c r="C65" s="77" t="s">
        <v>756</v>
      </c>
      <c r="D65" s="54" t="s">
        <v>778</v>
      </c>
      <c r="E65" s="55" t="s">
        <v>2303</v>
      </c>
      <c r="F65" s="56">
        <v>40.0</v>
      </c>
      <c r="G65" s="57">
        <v>8.250246</v>
      </c>
      <c r="H65" s="58" t="s">
        <v>2217</v>
      </c>
      <c r="I65" s="13"/>
      <c r="J65" s="59">
        <v>1095.0</v>
      </c>
      <c r="Q65" s="60" t="str">
        <f t="shared" si="1"/>
        <v>Tableware_5-10</v>
      </c>
      <c r="R65" s="61" t="str">
        <f t="shared" si="2"/>
        <v>5-10</v>
      </c>
      <c r="S65" s="2" t="str">
        <f t="array" ref="S65">XLOOKUP(B65,Availability!K:K,Availability!Q:Q)</f>
        <v>Depth</v>
      </c>
      <c r="T65" s="62">
        <f t="shared" si="3"/>
        <v>2.5</v>
      </c>
      <c r="U65" s="63">
        <f t="array" ref="U65">iferror(XLOOKUP(Q65,'Refrence Data'!B:B,'Refrence Data'!W:W),"NA")</f>
        <v>8.432539</v>
      </c>
      <c r="V65" s="64">
        <f t="shared" si="4"/>
        <v>100</v>
      </c>
      <c r="X65" s="30">
        <f t="array" ref="X65">IFERROR(XLOOKUP(Q65,'Refrence Data'!B:B,'Refrence Data'!N:N),"NA")</f>
        <v>0.64005</v>
      </c>
      <c r="Y65" s="64" t="str">
        <f t="shared" si="5"/>
        <v>MEDIUM</v>
      </c>
      <c r="Z65" s="64">
        <f t="array" ref="Z65">XLOOKUP(Q65,'Refrence Data'!B:B,'Refrence Data'!AG:AG)</f>
        <v>10.6983</v>
      </c>
      <c r="AA65" s="64">
        <f t="array" ref="AA65">IFERROR(XLOOKUP(Q65,'Refrence Data'!B:B,'Refrence Data'!Y:Y),"NA")</f>
        <v>5.22466</v>
      </c>
      <c r="AB65" s="64" t="str">
        <f t="shared" si="6"/>
        <v>Low</v>
      </c>
      <c r="AC65" s="64" t="str">
        <f t="shared" si="7"/>
        <v>Depth</v>
      </c>
      <c r="AD65" s="64" t="str">
        <f t="shared" si="8"/>
        <v>MEDIUMLowDepth</v>
      </c>
      <c r="AE65" s="64">
        <f t="array" ref="AE65">XLOOKUP(AD65,'Category Saturation'!A:A,'Category Saturation'!E:E)</f>
        <v>50</v>
      </c>
      <c r="AG65" s="30">
        <f t="array" ref="AG65">iferror(XLOOKUP(Q65,'New Launch Success Rate'!A:A,'New Launch Success Rate'!F:F),"NA")</f>
        <v>0.405</v>
      </c>
      <c r="AH65" s="64">
        <f t="shared" si="9"/>
        <v>50</v>
      </c>
      <c r="AJ65" s="65">
        <f t="shared" si="10"/>
        <v>80</v>
      </c>
      <c r="AL65" s="66">
        <f t="array" ref="AL65">XLOOKUP(Q65,'Non Moving'!C:C,'Non Moving'!I:I)/100</f>
        <v>0.022</v>
      </c>
      <c r="AM65" s="67">
        <f t="shared" si="11"/>
        <v>100</v>
      </c>
      <c r="AN65" s="66">
        <f t="array" ref="AN65">XLOOKUP(Q65,'Non Moving'!C:C,'Non Moving'!F:F)/100</f>
        <v>0.032</v>
      </c>
      <c r="AO65" s="67">
        <f t="shared" si="12"/>
        <v>100</v>
      </c>
      <c r="AQ65" s="64">
        <f t="shared" si="13"/>
        <v>100</v>
      </c>
      <c r="AS65" s="64">
        <f t="shared" si="14"/>
        <v>100</v>
      </c>
      <c r="AT65" s="64">
        <f t="array" ref="AT65">iferror(XLOOKUP(I65,Monetization!A:A,Monetization!B:B),25)</f>
        <v>25</v>
      </c>
      <c r="AV65" s="64">
        <f t="shared" si="15"/>
        <v>77.5</v>
      </c>
      <c r="AX65" s="65">
        <f t="shared" si="16"/>
        <v>80</v>
      </c>
      <c r="AY65" s="64" t="str">
        <f t="shared" si="17"/>
        <v>75-100</v>
      </c>
      <c r="AZ65" s="64" t="str">
        <f t="shared" si="18"/>
        <v>75-100</v>
      </c>
      <c r="BA65" s="30">
        <f t="array" ref="BA65">iferror(XLOOKUP(B65,Availability!A:A,Availability!E:E),0%)</f>
        <v>0.91</v>
      </c>
      <c r="BB65" s="2">
        <v>1.0</v>
      </c>
      <c r="BC65" s="64">
        <f t="array" ref="BC65">XLOOKUP(B65,ROS!C:C,ROS!O:O)</f>
        <v>5.485595</v>
      </c>
      <c r="BD65" s="64">
        <f t="array" ref="BD65">IFERROR(XLOOKUP(B65,ROS!Z:Z,ROS!AA:AA),0)</f>
        <v>4.508311133</v>
      </c>
      <c r="BE65" s="64">
        <f t="array" ref="BE65">XLOOKUP(Q65,'Refrence Data'!B:B,'Refrence Data'!T:T)</f>
        <v>0.071429</v>
      </c>
      <c r="BF65" s="64">
        <f t="shared" si="39"/>
        <v>1</v>
      </c>
      <c r="BG65" s="2" t="str">
        <f t="shared" si="20"/>
        <v>TP</v>
      </c>
      <c r="BO65" s="64" t="str">
        <f t="shared" si="26"/>
        <v>TP</v>
      </c>
    </row>
    <row r="66">
      <c r="A66" s="77" t="s">
        <v>2304</v>
      </c>
      <c r="B66" s="77" t="s">
        <v>2305</v>
      </c>
      <c r="C66" s="77" t="s">
        <v>830</v>
      </c>
      <c r="D66" s="54" t="s">
        <v>838</v>
      </c>
      <c r="E66" s="55" t="s">
        <v>2306</v>
      </c>
      <c r="F66" s="56">
        <v>0.0</v>
      </c>
      <c r="G66" s="57">
        <v>15.39037</v>
      </c>
      <c r="H66" s="58" t="s">
        <v>2240</v>
      </c>
      <c r="I66" s="13"/>
      <c r="J66" s="59">
        <v>10.0</v>
      </c>
      <c r="Q66" s="60" t="str">
        <f t="shared" si="1"/>
        <v>Festive &amp; Religious_15-20</v>
      </c>
      <c r="R66" s="61" t="str">
        <f t="shared" si="2"/>
        <v>15-20</v>
      </c>
      <c r="S66" s="2" t="str">
        <f t="array" ref="S66">XLOOKUP(B66,Availability!K:K,Availability!Q:Q)</f>
        <v>Width</v>
      </c>
      <c r="T66" s="62">
        <f t="shared" si="3"/>
        <v>16</v>
      </c>
      <c r="U66" s="63" t="str">
        <f t="array" ref="U66">iferror(XLOOKUP(Q66,'Refrence Data'!B:B,'Refrence Data'!W:W),"NA")</f>
        <v>NA</v>
      </c>
      <c r="V66" s="64" t="str">
        <f t="shared" si="4"/>
        <v>NA</v>
      </c>
      <c r="X66" s="30" t="str">
        <f t="array" ref="X66">IFERROR(XLOOKUP(Q66,'Refrence Data'!B:B,'Refrence Data'!N:N),"NA")</f>
        <v>NA</v>
      </c>
      <c r="Y66" s="64" t="str">
        <f t="shared" si="5"/>
        <v>HIGH</v>
      </c>
      <c r="Z66" s="64" t="str">
        <f t="array" ref="Z66">XLOOKUP(Q66,'Refrence Data'!B:B,'Refrence Data'!AG:AG)</f>
        <v>#N/A</v>
      </c>
      <c r="AA66" s="64" t="str">
        <f t="array" ref="AA66">IFERROR(XLOOKUP(Q66,'Refrence Data'!B:B,'Refrence Data'!Y:Y),"NA")</f>
        <v>NA</v>
      </c>
      <c r="AB66" s="64" t="str">
        <f t="shared" si="6"/>
        <v>#N/A</v>
      </c>
      <c r="AC66" s="64" t="str">
        <f t="shared" si="7"/>
        <v>Width</v>
      </c>
      <c r="AD66" s="64" t="str">
        <f t="shared" si="8"/>
        <v>#N/A</v>
      </c>
      <c r="AE66" s="64" t="str">
        <f t="array" ref="AE66">XLOOKUP(AD66,'Category Saturation'!A:A,'Category Saturation'!E:E)</f>
        <v>#N/A</v>
      </c>
      <c r="AG66" s="30" t="str">
        <f t="array" ref="AG66">iferror(XLOOKUP(Q66,'New Launch Success Rate'!A:A,'New Launch Success Rate'!F:F),"NA")</f>
        <v>NA</v>
      </c>
      <c r="AH66" s="64" t="str">
        <f t="shared" si="9"/>
        <v>NA</v>
      </c>
      <c r="AJ66" s="65" t="str">
        <f t="shared" si="10"/>
        <v>#VALUE!</v>
      </c>
      <c r="AL66" s="66" t="str">
        <f t="array" ref="AL66">XLOOKUP(Q66,'Non Moving'!C:C,'Non Moving'!I:I)/100</f>
        <v>#N/A</v>
      </c>
      <c r="AM66" s="67" t="str">
        <f t="shared" si="11"/>
        <v>#N/A</v>
      </c>
      <c r="AN66" s="66" t="str">
        <f t="array" ref="AN66">XLOOKUP(Q66,'Non Moving'!C:C,'Non Moving'!F:F)/100</f>
        <v>#N/A</v>
      </c>
      <c r="AO66" s="67" t="str">
        <f t="shared" si="12"/>
        <v>#N/A</v>
      </c>
      <c r="AQ66" s="64" t="str">
        <f t="shared" si="13"/>
        <v>#N/A</v>
      </c>
      <c r="AS66" s="64">
        <f t="shared" si="14"/>
        <v>0</v>
      </c>
      <c r="AT66" s="64">
        <f t="array" ref="AT66">iferror(XLOOKUP(I66,Monetization!A:A,Monetization!B:B),25)</f>
        <v>25</v>
      </c>
      <c r="AV66" s="64">
        <f t="shared" si="15"/>
        <v>7.5</v>
      </c>
      <c r="AX66" s="65" t="str">
        <f t="shared" si="16"/>
        <v>#VALUE!</v>
      </c>
      <c r="AY66" s="64" t="str">
        <f t="shared" si="17"/>
        <v>#VALUE!</v>
      </c>
      <c r="AZ66" s="64" t="str">
        <f t="shared" si="18"/>
        <v>#VALUE!</v>
      </c>
      <c r="BA66" s="30">
        <f t="array" ref="BA66">iferror(XLOOKUP(B66,Availability!A:A,Availability!E:E),0%)</f>
        <v>0</v>
      </c>
      <c r="BB66" s="2">
        <v>1.0</v>
      </c>
      <c r="BC66" s="64">
        <f t="array" ref="BC66">XLOOKUP(B66,ROS!C:C,ROS!O:O)</f>
        <v>0</v>
      </c>
      <c r="BD66" s="64">
        <f t="array" ref="BD66">IFERROR(XLOOKUP(B66,ROS!Z:Z,ROS!AA:AA),0)</f>
        <v>2.70952381</v>
      </c>
      <c r="BE66" s="64" t="str">
        <f t="array" ref="BE66">XLOOKUP(Q66,'Refrence Data'!B:B,'Refrence Data'!T:T)</f>
        <v>#N/A</v>
      </c>
      <c r="BF66" s="64" t="str">
        <f t="shared" si="39"/>
        <v>#N/A</v>
      </c>
      <c r="BG66" s="2" t="str">
        <f t="shared" si="20"/>
        <v/>
      </c>
      <c r="BO66" s="64" t="str">
        <f t="shared" si="26"/>
        <v/>
      </c>
    </row>
    <row r="67">
      <c r="A67" s="77" t="s">
        <v>2304</v>
      </c>
      <c r="B67" s="77" t="s">
        <v>2307</v>
      </c>
      <c r="C67" s="77" t="s">
        <v>851</v>
      </c>
      <c r="D67" s="54" t="s">
        <v>864</v>
      </c>
      <c r="E67" s="55" t="s">
        <v>2308</v>
      </c>
      <c r="F67" s="56">
        <v>1.0</v>
      </c>
      <c r="G67" s="57">
        <v>46.06235</v>
      </c>
      <c r="H67" s="58" t="s">
        <v>2240</v>
      </c>
      <c r="I67" s="13"/>
      <c r="J67" s="59">
        <v>10.0</v>
      </c>
      <c r="Q67" s="60" t="str">
        <f t="shared" si="1"/>
        <v>Chicken_25+</v>
      </c>
      <c r="R67" s="61" t="str">
        <f t="shared" si="2"/>
        <v>25+</v>
      </c>
      <c r="S67" s="2" t="str">
        <f t="array" ref="S67">XLOOKUP(B67,Availability!K:K,Availability!Q:Q)</f>
        <v>Width</v>
      </c>
      <c r="T67" s="62">
        <f t="shared" si="3"/>
        <v>16</v>
      </c>
      <c r="U67" s="63">
        <f t="array" ref="U67">iferror(XLOOKUP(Q67,'Refrence Data'!B:B,'Refrence Data'!W:W),"NA")</f>
        <v>15.20348</v>
      </c>
      <c r="V67" s="64">
        <f t="shared" si="4"/>
        <v>75</v>
      </c>
      <c r="X67" s="30">
        <f t="array" ref="X67">IFERROR(XLOOKUP(Q67,'Refrence Data'!B:B,'Refrence Data'!N:N),"NA")</f>
        <v>0.831266</v>
      </c>
      <c r="Y67" s="64" t="str">
        <f t="shared" si="5"/>
        <v>HIGH</v>
      </c>
      <c r="Z67" s="64">
        <f t="array" ref="Z67">XLOOKUP(Q67,'Refrence Data'!B:B,'Refrence Data'!AG:AG)</f>
        <v>29.98933</v>
      </c>
      <c r="AA67" s="64">
        <f t="array" ref="AA67">IFERROR(XLOOKUP(Q67,'Refrence Data'!B:B,'Refrence Data'!Y:Y),"NA")</f>
        <v>49.2011</v>
      </c>
      <c r="AB67" s="64" t="str">
        <f t="shared" si="6"/>
        <v>High</v>
      </c>
      <c r="AC67" s="64" t="str">
        <f t="shared" si="7"/>
        <v>Width</v>
      </c>
      <c r="AD67" s="64" t="str">
        <f t="shared" si="8"/>
        <v>HIGHHighWidth</v>
      </c>
      <c r="AE67" s="64">
        <f t="array" ref="AE67">XLOOKUP(AD67,'Category Saturation'!A:A,'Category Saturation'!E:E)</f>
        <v>25</v>
      </c>
      <c r="AG67" s="30">
        <f t="array" ref="AG67">iferror(XLOOKUP(Q67,'New Launch Success Rate'!A:A,'New Launch Success Rate'!F:F),"NA")</f>
        <v>0.5</v>
      </c>
      <c r="AH67" s="64">
        <f t="shared" si="9"/>
        <v>75</v>
      </c>
      <c r="AJ67" s="65">
        <f t="shared" si="10"/>
        <v>60</v>
      </c>
      <c r="AL67" s="66">
        <f t="array" ref="AL67">XLOOKUP(Q67,'Non Moving'!C:C,'Non Moving'!I:I)/100</f>
        <v>0.018</v>
      </c>
      <c r="AM67" s="67">
        <f t="shared" si="11"/>
        <v>100</v>
      </c>
      <c r="AN67" s="66">
        <f t="array" ref="AN67">XLOOKUP(Q67,'Non Moving'!C:C,'Non Moving'!F:F)/100</f>
        <v>0.083</v>
      </c>
      <c r="AO67" s="67">
        <f t="shared" si="12"/>
        <v>75</v>
      </c>
      <c r="AQ67" s="64">
        <f t="shared" si="13"/>
        <v>87.5</v>
      </c>
      <c r="AS67" s="64">
        <f t="shared" si="14"/>
        <v>0</v>
      </c>
      <c r="AT67" s="64">
        <f t="array" ref="AT67">iferror(XLOOKUP(I67,Monetization!A:A,Monetization!B:B),25)</f>
        <v>25</v>
      </c>
      <c r="AV67" s="64">
        <f t="shared" si="15"/>
        <v>7.5</v>
      </c>
      <c r="AX67" s="65">
        <f t="shared" si="16"/>
        <v>60</v>
      </c>
      <c r="AY67" s="64" t="str">
        <f t="shared" si="17"/>
        <v>50-75</v>
      </c>
      <c r="AZ67" s="64" t="str">
        <f t="shared" si="18"/>
        <v>50-75</v>
      </c>
      <c r="BA67" s="30">
        <f t="array" ref="BA67">iferror(XLOOKUP(B67,Availability!A:A,Availability!E:E),0%)</f>
        <v>0.05</v>
      </c>
      <c r="BB67" s="2">
        <v>1.0</v>
      </c>
      <c r="BC67" s="64">
        <f t="array" ref="BC67">XLOOKUP(B67,ROS!C:C,ROS!O:O)</f>
        <v>0</v>
      </c>
      <c r="BD67" s="64">
        <f t="array" ref="BD67">IFERROR(XLOOKUP(B67,ROS!Z:Z,ROS!AA:AA),0)</f>
        <v>0</v>
      </c>
      <c r="BE67" s="64">
        <f t="array" ref="BE67">XLOOKUP(Q67,'Refrence Data'!B:B,'Refrence Data'!T:T)</f>
        <v>1.73956</v>
      </c>
      <c r="BF67" s="64">
        <f t="shared" si="39"/>
        <v>0</v>
      </c>
      <c r="BG67" s="2" t="str">
        <f t="shared" si="20"/>
        <v/>
      </c>
      <c r="BO67" s="64" t="str">
        <f t="shared" si="26"/>
        <v/>
      </c>
    </row>
    <row r="68">
      <c r="A68" s="77" t="s">
        <v>2304</v>
      </c>
      <c r="B68" s="77" t="s">
        <v>2309</v>
      </c>
      <c r="C68" s="77" t="s">
        <v>851</v>
      </c>
      <c r="D68" s="54" t="s">
        <v>864</v>
      </c>
      <c r="E68" s="55" t="s">
        <v>2308</v>
      </c>
      <c r="F68" s="56">
        <v>1.0</v>
      </c>
      <c r="G68" s="57">
        <v>45.42287</v>
      </c>
      <c r="H68" s="58" t="s">
        <v>2240</v>
      </c>
      <c r="I68" s="13"/>
      <c r="J68" s="59">
        <v>10.0</v>
      </c>
      <c r="Q68" s="60" t="str">
        <f t="shared" si="1"/>
        <v>Chicken_25+</v>
      </c>
      <c r="R68" s="61" t="str">
        <f t="shared" si="2"/>
        <v>25+</v>
      </c>
      <c r="S68" s="2" t="str">
        <f t="array" ref="S68">XLOOKUP(B68,Availability!K:K,Availability!Q:Q)</f>
        <v>Width</v>
      </c>
      <c r="T68" s="62">
        <f t="shared" si="3"/>
        <v>16</v>
      </c>
      <c r="U68" s="63">
        <f t="array" ref="U68">iferror(XLOOKUP(Q68,'Refrence Data'!B:B,'Refrence Data'!W:W),"NA")</f>
        <v>15.20348</v>
      </c>
      <c r="V68" s="64">
        <f t="shared" si="4"/>
        <v>75</v>
      </c>
      <c r="X68" s="30">
        <f t="array" ref="X68">IFERROR(XLOOKUP(Q68,'Refrence Data'!B:B,'Refrence Data'!N:N),"NA")</f>
        <v>0.831266</v>
      </c>
      <c r="Y68" s="64" t="str">
        <f t="shared" si="5"/>
        <v>HIGH</v>
      </c>
      <c r="Z68" s="64">
        <f t="array" ref="Z68">XLOOKUP(Q68,'Refrence Data'!B:B,'Refrence Data'!AG:AG)</f>
        <v>29.98933</v>
      </c>
      <c r="AA68" s="64">
        <f t="array" ref="AA68">IFERROR(XLOOKUP(Q68,'Refrence Data'!B:B,'Refrence Data'!Y:Y),"NA")</f>
        <v>49.2011</v>
      </c>
      <c r="AB68" s="64" t="str">
        <f t="shared" si="6"/>
        <v>High</v>
      </c>
      <c r="AC68" s="64" t="str">
        <f t="shared" si="7"/>
        <v>Width</v>
      </c>
      <c r="AD68" s="64" t="str">
        <f t="shared" si="8"/>
        <v>HIGHHighWidth</v>
      </c>
      <c r="AE68" s="64">
        <f t="array" ref="AE68">XLOOKUP(AD68,'Category Saturation'!A:A,'Category Saturation'!E:E)</f>
        <v>25</v>
      </c>
      <c r="AG68" s="30">
        <f t="array" ref="AG68">iferror(XLOOKUP(Q68,'New Launch Success Rate'!A:A,'New Launch Success Rate'!F:F),"NA")</f>
        <v>0.5</v>
      </c>
      <c r="AH68" s="64">
        <f t="shared" si="9"/>
        <v>75</v>
      </c>
      <c r="AJ68" s="65">
        <f t="shared" si="10"/>
        <v>60</v>
      </c>
      <c r="AL68" s="66">
        <f t="array" ref="AL68">XLOOKUP(Q68,'Non Moving'!C:C,'Non Moving'!I:I)/100</f>
        <v>0.018</v>
      </c>
      <c r="AM68" s="67">
        <f t="shared" si="11"/>
        <v>100</v>
      </c>
      <c r="AN68" s="66">
        <f t="array" ref="AN68">XLOOKUP(Q68,'Non Moving'!C:C,'Non Moving'!F:F)/100</f>
        <v>0.083</v>
      </c>
      <c r="AO68" s="67">
        <f t="shared" si="12"/>
        <v>75</v>
      </c>
      <c r="AQ68" s="64">
        <f t="shared" si="13"/>
        <v>87.5</v>
      </c>
      <c r="AS68" s="64">
        <f t="shared" si="14"/>
        <v>0</v>
      </c>
      <c r="AT68" s="64">
        <f t="array" ref="AT68">iferror(XLOOKUP(I68,Monetization!A:A,Monetization!B:B),25)</f>
        <v>25</v>
      </c>
      <c r="AV68" s="64">
        <f t="shared" si="15"/>
        <v>7.5</v>
      </c>
      <c r="AX68" s="65">
        <f t="shared" si="16"/>
        <v>60</v>
      </c>
      <c r="AY68" s="64" t="str">
        <f t="shared" si="17"/>
        <v>50-75</v>
      </c>
      <c r="AZ68" s="64" t="str">
        <f t="shared" si="18"/>
        <v>50-75</v>
      </c>
      <c r="BA68" s="30">
        <f t="array" ref="BA68">iferror(XLOOKUP(B68,Availability!A:A,Availability!E:E),0%)</f>
        <v>0.05</v>
      </c>
      <c r="BB68" s="2">
        <v>1.0</v>
      </c>
      <c r="BC68" s="64">
        <f t="array" ref="BC68">XLOOKUP(B68,ROS!C:C,ROS!O:O)</f>
        <v>0</v>
      </c>
      <c r="BD68" s="64">
        <f t="array" ref="BD68">IFERROR(XLOOKUP(B68,ROS!Z:Z,ROS!AA:AA),0)</f>
        <v>0</v>
      </c>
      <c r="BE68" s="64">
        <f t="array" ref="BE68">XLOOKUP(Q68,'Refrence Data'!B:B,'Refrence Data'!T:T)</f>
        <v>1.73956</v>
      </c>
      <c r="BF68" s="64">
        <f t="shared" si="39"/>
        <v>0</v>
      </c>
      <c r="BG68" s="2" t="str">
        <f t="shared" si="20"/>
        <v/>
      </c>
      <c r="BO68" s="64" t="str">
        <f t="shared" si="26"/>
        <v/>
      </c>
    </row>
    <row r="69">
      <c r="A69" s="77" t="s">
        <v>2304</v>
      </c>
      <c r="B69" s="77" t="s">
        <v>2310</v>
      </c>
      <c r="C69" s="77" t="s">
        <v>851</v>
      </c>
      <c r="D69" s="54" t="s">
        <v>864</v>
      </c>
      <c r="E69" s="55" t="s">
        <v>2311</v>
      </c>
      <c r="F69" s="56">
        <v>1.0</v>
      </c>
      <c r="G69" s="74">
        <v>21.6255</v>
      </c>
      <c r="H69" s="58" t="s">
        <v>2240</v>
      </c>
      <c r="I69" s="13"/>
      <c r="J69" s="59">
        <v>7.0</v>
      </c>
      <c r="Q69" s="60" t="str">
        <f t="shared" si="1"/>
        <v>Chicken_20-25</v>
      </c>
      <c r="R69" s="61" t="str">
        <f t="shared" si="2"/>
        <v>20-25</v>
      </c>
      <c r="S69" s="2" t="str">
        <f t="array" ref="S69">XLOOKUP(B69,Availability!K:K,Availability!Q:Q)</f>
        <v>Width</v>
      </c>
      <c r="T69" s="62">
        <f t="shared" si="3"/>
        <v>22.85714286</v>
      </c>
      <c r="U69" s="63">
        <f t="array" ref="U69">iferror(XLOOKUP(Q69,'Refrence Data'!B:B,'Refrence Data'!W:W),"NA")</f>
        <v>26.99032</v>
      </c>
      <c r="V69" s="64">
        <f t="shared" si="4"/>
        <v>100</v>
      </c>
      <c r="X69" s="78">
        <v>0.81</v>
      </c>
      <c r="Y69" s="64" t="str">
        <f t="shared" si="5"/>
        <v>HIGH</v>
      </c>
      <c r="Z69" s="64">
        <f t="array" ref="Z69">XLOOKUP(Q69,'Refrence Data'!B:B,'Refrence Data'!AG:AG)</f>
        <v>31.12784</v>
      </c>
      <c r="AA69" s="64">
        <f t="array" ref="AA69">IFERROR(XLOOKUP(Q69,'Refrence Data'!B:B,'Refrence Data'!Y:Y),"NA")</f>
        <v>51.4962</v>
      </c>
      <c r="AB69" s="64" t="str">
        <f t="shared" si="6"/>
        <v>High</v>
      </c>
      <c r="AC69" s="64" t="str">
        <f t="shared" si="7"/>
        <v>Width</v>
      </c>
      <c r="AD69" s="64" t="str">
        <f t="shared" si="8"/>
        <v>HIGHHighWidth</v>
      </c>
      <c r="AE69" s="64">
        <f t="array" ref="AE69">XLOOKUP(AD69,'Category Saturation'!A:A,'Category Saturation'!E:E)</f>
        <v>25</v>
      </c>
      <c r="AG69" s="30">
        <f t="array" ref="AG69">iferror(XLOOKUP(Q69,'New Launch Success Rate'!A:A,'New Launch Success Rate'!F:F),"NA")</f>
        <v>0.5</v>
      </c>
      <c r="AH69" s="64">
        <f t="shared" si="9"/>
        <v>75</v>
      </c>
      <c r="AJ69" s="65">
        <f t="shared" si="10"/>
        <v>75</v>
      </c>
      <c r="AL69" s="66">
        <f t="array" ref="AL69">XLOOKUP(Q69,'Non Moving'!C:C,'Non Moving'!I:I)/100</f>
        <v>0.009</v>
      </c>
      <c r="AM69" s="67">
        <f t="shared" si="11"/>
        <v>100</v>
      </c>
      <c r="AN69" s="66">
        <f t="array" ref="AN69">XLOOKUP(Q69,'Non Moving'!C:C,'Non Moving'!F:F)/100</f>
        <v>0.019</v>
      </c>
      <c r="AO69" s="67">
        <f t="shared" si="12"/>
        <v>100</v>
      </c>
      <c r="AQ69" s="64">
        <f t="shared" si="13"/>
        <v>100</v>
      </c>
      <c r="AS69" s="64">
        <f t="shared" si="14"/>
        <v>0</v>
      </c>
      <c r="AT69" s="64">
        <f t="array" ref="AT69">iferror(XLOOKUP(I69,Monetization!A:A,Monetization!B:B),25)</f>
        <v>25</v>
      </c>
      <c r="AV69" s="64">
        <f t="shared" si="15"/>
        <v>7.5</v>
      </c>
      <c r="AX69" s="65">
        <f t="shared" si="16"/>
        <v>75</v>
      </c>
      <c r="AY69" s="64" t="str">
        <f t="shared" si="17"/>
        <v>75-100</v>
      </c>
      <c r="AZ69" s="64" t="str">
        <f t="shared" si="18"/>
        <v>75-100</v>
      </c>
      <c r="BA69" s="30">
        <f t="array" ref="BA69">iferror(XLOOKUP(B69,Availability!A:A,Availability!E:E),0%)</f>
        <v>0.83</v>
      </c>
      <c r="BB69" s="2">
        <v>1.0</v>
      </c>
      <c r="BC69" s="64">
        <f t="array" ref="BC69">XLOOKUP(B69,ROS!C:C,ROS!O:O)</f>
        <v>2.5</v>
      </c>
      <c r="BD69" s="64">
        <f t="array" ref="BD69">IFERROR(XLOOKUP(B69,ROS!Z:Z,ROS!AA:AA),0)</f>
        <v>4.90965701</v>
      </c>
      <c r="BE69" s="64">
        <f t="array" ref="BE69">XLOOKUP(Q69,'Refrence Data'!B:B,'Refrence Data'!T:T)</f>
        <v>2.7</v>
      </c>
      <c r="BF69" s="64">
        <f t="shared" si="39"/>
        <v>1</v>
      </c>
      <c r="BG69" s="2" t="str">
        <f t="shared" si="20"/>
        <v>TP</v>
      </c>
      <c r="BO69" s="64" t="str">
        <f t="shared" si="26"/>
        <v>TP</v>
      </c>
    </row>
    <row r="70">
      <c r="A70" s="77" t="s">
        <v>2304</v>
      </c>
      <c r="B70" s="77" t="s">
        <v>2312</v>
      </c>
      <c r="C70" s="77" t="s">
        <v>851</v>
      </c>
      <c r="D70" s="54" t="s">
        <v>864</v>
      </c>
      <c r="E70" s="55" t="s">
        <v>2313</v>
      </c>
      <c r="F70" s="56">
        <v>1.0</v>
      </c>
      <c r="G70" s="57">
        <v>17.55764</v>
      </c>
      <c r="H70" s="58" t="s">
        <v>2240</v>
      </c>
      <c r="I70" s="13"/>
      <c r="J70" s="59">
        <v>5.0</v>
      </c>
      <c r="Q70" s="60" t="str">
        <f t="shared" si="1"/>
        <v>Chicken_15-20</v>
      </c>
      <c r="R70" s="61" t="str">
        <f t="shared" si="2"/>
        <v>15-20</v>
      </c>
      <c r="S70" s="2" t="str">
        <f t="array" ref="S70">XLOOKUP(B70,Availability!K:K,Availability!Q:Q)</f>
        <v>Width</v>
      </c>
      <c r="T70" s="62">
        <f t="shared" si="3"/>
        <v>32</v>
      </c>
      <c r="U70" s="63">
        <f t="array" ref="U70">iferror(XLOOKUP(Q70,'Refrence Data'!B:B,'Refrence Data'!W:W),"NA")</f>
        <v>84.13534</v>
      </c>
      <c r="V70" s="64">
        <f t="shared" si="4"/>
        <v>100</v>
      </c>
      <c r="X70" s="30">
        <f t="array" ref="X70">IFERROR(XLOOKUP(Q70,'Refrence Data'!B:B,'Refrence Data'!N:N),"NA")</f>
        <v>0.51377</v>
      </c>
      <c r="Y70" s="64" t="str">
        <f t="shared" si="5"/>
        <v>MEDIUM</v>
      </c>
      <c r="Z70" s="64">
        <f t="array" ref="Z70">XLOOKUP(Q70,'Refrence Data'!B:B,'Refrence Data'!AG:AG)</f>
        <v>49.11506</v>
      </c>
      <c r="AA70" s="64">
        <f t="array" ref="AA70">IFERROR(XLOOKUP(Q70,'Refrence Data'!B:B,'Refrence Data'!Y:Y),"NA")</f>
        <v>78.18004</v>
      </c>
      <c r="AB70" s="64" t="str">
        <f t="shared" si="6"/>
        <v>High</v>
      </c>
      <c r="AC70" s="64" t="str">
        <f t="shared" si="7"/>
        <v>Width</v>
      </c>
      <c r="AD70" s="64" t="str">
        <f t="shared" si="8"/>
        <v>MEDIUMHighWidth</v>
      </c>
      <c r="AE70" s="64">
        <f t="array" ref="AE70">XLOOKUP(AD70,'Category Saturation'!A:A,'Category Saturation'!E:E)</f>
        <v>25</v>
      </c>
      <c r="AG70" s="30">
        <f t="array" ref="AG70">iferror(XLOOKUP(Q70,'New Launch Success Rate'!A:A,'New Launch Success Rate'!F:F),"NA")</f>
        <v>0.5</v>
      </c>
      <c r="AH70" s="64">
        <f t="shared" si="9"/>
        <v>75</v>
      </c>
      <c r="AJ70" s="65">
        <f t="shared" si="10"/>
        <v>75</v>
      </c>
      <c r="AL70" s="66">
        <f t="array" ref="AL70">XLOOKUP(Q70,'Non Moving'!C:C,'Non Moving'!I:I)/100</f>
        <v>0.005</v>
      </c>
      <c r="AM70" s="67">
        <f t="shared" si="11"/>
        <v>100</v>
      </c>
      <c r="AN70" s="66">
        <f t="array" ref="AN70">XLOOKUP(Q70,'Non Moving'!C:C,'Non Moving'!F:F)/100</f>
        <v>0.052</v>
      </c>
      <c r="AO70" s="67">
        <f t="shared" si="12"/>
        <v>75</v>
      </c>
      <c r="AQ70" s="64">
        <f t="shared" si="13"/>
        <v>87.5</v>
      </c>
      <c r="AS70" s="64">
        <f t="shared" si="14"/>
        <v>0</v>
      </c>
      <c r="AT70" s="64">
        <f t="array" ref="AT70">iferror(XLOOKUP(I70,Monetization!A:A,Monetization!B:B),25)</f>
        <v>25</v>
      </c>
      <c r="AV70" s="64">
        <f t="shared" si="15"/>
        <v>7.5</v>
      </c>
      <c r="AX70" s="65">
        <f t="shared" si="16"/>
        <v>75</v>
      </c>
      <c r="AY70" s="64" t="str">
        <f t="shared" si="17"/>
        <v>75-100</v>
      </c>
      <c r="AZ70" s="64" t="str">
        <f t="shared" si="18"/>
        <v>75-100</v>
      </c>
      <c r="BA70" s="30">
        <f t="array" ref="BA70">iferror(XLOOKUP(B70,Availability!A:A,Availability!E:E),0%)</f>
        <v>0.81</v>
      </c>
      <c r="BB70" s="2">
        <v>1.0</v>
      </c>
      <c r="BC70" s="64">
        <f t="array" ref="BC70">XLOOKUP(B70,ROS!C:C,ROS!O:O)</f>
        <v>0</v>
      </c>
      <c r="BD70" s="64">
        <f t="array" ref="BD70">IFERROR(XLOOKUP(B70,ROS!Z:Z,ROS!AA:AA),0)</f>
        <v>23.07446442</v>
      </c>
      <c r="BE70" s="64">
        <f t="array" ref="BE70">XLOOKUP(Q70,'Refrence Data'!B:B,'Refrence Data'!T:T)</f>
        <v>2.286705</v>
      </c>
      <c r="BF70" s="64">
        <f t="shared" si="39"/>
        <v>1</v>
      </c>
      <c r="BG70" s="2" t="str">
        <f t="shared" si="20"/>
        <v>TP</v>
      </c>
      <c r="BO70" s="64" t="str">
        <f t="shared" si="26"/>
        <v>TP</v>
      </c>
    </row>
    <row r="71">
      <c r="A71" s="77" t="s">
        <v>2304</v>
      </c>
      <c r="B71" s="77" t="s">
        <v>2314</v>
      </c>
      <c r="C71" s="77" t="s">
        <v>851</v>
      </c>
      <c r="D71" s="54" t="s">
        <v>864</v>
      </c>
      <c r="E71" s="55" t="s">
        <v>2313</v>
      </c>
      <c r="F71" s="56">
        <v>1.0</v>
      </c>
      <c r="G71" s="57">
        <v>18.73469</v>
      </c>
      <c r="H71" s="58" t="s">
        <v>2240</v>
      </c>
      <c r="I71" s="13"/>
      <c r="J71" s="59">
        <v>5.0</v>
      </c>
      <c r="Q71" s="60" t="str">
        <f t="shared" si="1"/>
        <v>Chicken_15-20</v>
      </c>
      <c r="R71" s="61" t="str">
        <f t="shared" si="2"/>
        <v>15-20</v>
      </c>
      <c r="S71" s="2" t="str">
        <f t="array" ref="S71">XLOOKUP(B71,Availability!K:K,Availability!Q:Q)</f>
        <v>Width</v>
      </c>
      <c r="T71" s="62">
        <f t="shared" si="3"/>
        <v>32</v>
      </c>
      <c r="U71" s="63">
        <f t="array" ref="U71">iferror(XLOOKUP(Q71,'Refrence Data'!B:B,'Refrence Data'!W:W),"NA")</f>
        <v>84.13534</v>
      </c>
      <c r="V71" s="64">
        <f t="shared" si="4"/>
        <v>100</v>
      </c>
      <c r="X71" s="30">
        <f t="array" ref="X71">IFERROR(XLOOKUP(Q71,'Refrence Data'!B:B,'Refrence Data'!N:N),"NA")</f>
        <v>0.51377</v>
      </c>
      <c r="Y71" s="64" t="str">
        <f t="shared" si="5"/>
        <v>MEDIUM</v>
      </c>
      <c r="Z71" s="64">
        <f t="array" ref="Z71">XLOOKUP(Q71,'Refrence Data'!B:B,'Refrence Data'!AG:AG)</f>
        <v>49.11506</v>
      </c>
      <c r="AA71" s="64">
        <f t="array" ref="AA71">IFERROR(XLOOKUP(Q71,'Refrence Data'!B:B,'Refrence Data'!Y:Y),"NA")</f>
        <v>78.18004</v>
      </c>
      <c r="AB71" s="64" t="str">
        <f t="shared" si="6"/>
        <v>High</v>
      </c>
      <c r="AC71" s="64" t="str">
        <f t="shared" si="7"/>
        <v>Width</v>
      </c>
      <c r="AD71" s="64" t="str">
        <f t="shared" si="8"/>
        <v>MEDIUMHighWidth</v>
      </c>
      <c r="AE71" s="64">
        <f t="array" ref="AE71">XLOOKUP(AD71,'Category Saturation'!A:A,'Category Saturation'!E:E)</f>
        <v>25</v>
      </c>
      <c r="AG71" s="30">
        <f t="array" ref="AG71">iferror(XLOOKUP(Q71,'New Launch Success Rate'!A:A,'New Launch Success Rate'!F:F),"NA")</f>
        <v>0.5</v>
      </c>
      <c r="AH71" s="64">
        <f t="shared" si="9"/>
        <v>75</v>
      </c>
      <c r="AJ71" s="65">
        <f t="shared" si="10"/>
        <v>75</v>
      </c>
      <c r="AL71" s="66">
        <f t="array" ref="AL71">XLOOKUP(Q71,'Non Moving'!C:C,'Non Moving'!I:I)/100</f>
        <v>0.005</v>
      </c>
      <c r="AM71" s="67">
        <f t="shared" si="11"/>
        <v>100</v>
      </c>
      <c r="AN71" s="66">
        <f t="array" ref="AN71">XLOOKUP(Q71,'Non Moving'!C:C,'Non Moving'!F:F)/100</f>
        <v>0.052</v>
      </c>
      <c r="AO71" s="67">
        <f t="shared" si="12"/>
        <v>75</v>
      </c>
      <c r="AQ71" s="64">
        <f t="shared" si="13"/>
        <v>87.5</v>
      </c>
      <c r="AS71" s="64">
        <f t="shared" si="14"/>
        <v>0</v>
      </c>
      <c r="AT71" s="64">
        <f t="array" ref="AT71">iferror(XLOOKUP(I71,Monetization!A:A,Monetization!B:B),25)</f>
        <v>25</v>
      </c>
      <c r="AV71" s="64">
        <f t="shared" si="15"/>
        <v>7.5</v>
      </c>
      <c r="AX71" s="65">
        <f t="shared" si="16"/>
        <v>75</v>
      </c>
      <c r="AY71" s="64" t="str">
        <f t="shared" si="17"/>
        <v>75-100</v>
      </c>
      <c r="AZ71" s="64" t="str">
        <f t="shared" si="18"/>
        <v>75-100</v>
      </c>
      <c r="BA71" s="30">
        <f t="array" ref="BA71">iferror(XLOOKUP(B71,Availability!A:A,Availability!E:E),0%)</f>
        <v>0</v>
      </c>
      <c r="BB71" s="2">
        <v>1.0</v>
      </c>
      <c r="BC71" s="64">
        <f t="array" ref="BC71">XLOOKUP(B71,ROS!C:C,ROS!O:O)</f>
        <v>0</v>
      </c>
      <c r="BD71" s="64">
        <f t="array" ref="BD71">IFERROR(XLOOKUP(B71,ROS!Z:Z,ROS!AA:AA),0)</f>
        <v>0</v>
      </c>
      <c r="BE71" s="64">
        <f t="array" ref="BE71">XLOOKUP(Q71,'Refrence Data'!B:B,'Refrence Data'!T:T)</f>
        <v>2.286705</v>
      </c>
      <c r="BF71" s="64">
        <f t="shared" si="39"/>
        <v>0</v>
      </c>
      <c r="BG71" s="2" t="str">
        <f t="shared" si="20"/>
        <v/>
      </c>
      <c r="BO71" s="64" t="str">
        <f t="shared" si="26"/>
        <v/>
      </c>
    </row>
    <row r="72">
      <c r="A72" s="77" t="s">
        <v>2304</v>
      </c>
      <c r="B72" s="77" t="s">
        <v>2315</v>
      </c>
      <c r="C72" s="77" t="s">
        <v>851</v>
      </c>
      <c r="D72" s="54" t="s">
        <v>864</v>
      </c>
      <c r="E72" s="55" t="s">
        <v>2313</v>
      </c>
      <c r="F72" s="56">
        <v>1.0</v>
      </c>
      <c r="G72" s="57">
        <v>19.98366</v>
      </c>
      <c r="H72" s="58" t="s">
        <v>2240</v>
      </c>
      <c r="I72" s="13"/>
      <c r="J72" s="59">
        <v>5.0</v>
      </c>
      <c r="Q72" s="60" t="str">
        <f t="shared" si="1"/>
        <v>Chicken_15-20</v>
      </c>
      <c r="R72" s="61" t="str">
        <f t="shared" si="2"/>
        <v>15-20</v>
      </c>
      <c r="S72" s="2" t="str">
        <f t="array" ref="S72">XLOOKUP(B72,Availability!K:K,Availability!Q:Q)</f>
        <v>Width</v>
      </c>
      <c r="T72" s="62">
        <f t="shared" si="3"/>
        <v>32</v>
      </c>
      <c r="U72" s="63">
        <f t="array" ref="U72">iferror(XLOOKUP(Q72,'Refrence Data'!B:B,'Refrence Data'!W:W),"NA")</f>
        <v>84.13534</v>
      </c>
      <c r="V72" s="64">
        <f t="shared" si="4"/>
        <v>100</v>
      </c>
      <c r="X72" s="30">
        <f t="array" ref="X72">IFERROR(XLOOKUP(Q72,'Refrence Data'!B:B,'Refrence Data'!N:N),"NA")</f>
        <v>0.51377</v>
      </c>
      <c r="Y72" s="64" t="str">
        <f t="shared" si="5"/>
        <v>MEDIUM</v>
      </c>
      <c r="Z72" s="64">
        <f t="array" ref="Z72">XLOOKUP(Q72,'Refrence Data'!B:B,'Refrence Data'!AG:AG)</f>
        <v>49.11506</v>
      </c>
      <c r="AA72" s="64">
        <f t="array" ref="AA72">IFERROR(XLOOKUP(Q72,'Refrence Data'!B:B,'Refrence Data'!Y:Y),"NA")</f>
        <v>78.18004</v>
      </c>
      <c r="AB72" s="64" t="str">
        <f t="shared" si="6"/>
        <v>High</v>
      </c>
      <c r="AC72" s="64" t="str">
        <f t="shared" si="7"/>
        <v>Width</v>
      </c>
      <c r="AD72" s="64" t="str">
        <f t="shared" si="8"/>
        <v>MEDIUMHighWidth</v>
      </c>
      <c r="AE72" s="64">
        <f t="array" ref="AE72">XLOOKUP(AD72,'Category Saturation'!A:A,'Category Saturation'!E:E)</f>
        <v>25</v>
      </c>
      <c r="AG72" s="30">
        <f t="array" ref="AG72">iferror(XLOOKUP(Q72,'New Launch Success Rate'!A:A,'New Launch Success Rate'!F:F),"NA")</f>
        <v>0.5</v>
      </c>
      <c r="AH72" s="64">
        <f t="shared" si="9"/>
        <v>75</v>
      </c>
      <c r="AJ72" s="65">
        <f t="shared" si="10"/>
        <v>75</v>
      </c>
      <c r="AL72" s="66">
        <f t="array" ref="AL72">XLOOKUP(Q72,'Non Moving'!C:C,'Non Moving'!I:I)/100</f>
        <v>0.005</v>
      </c>
      <c r="AM72" s="67">
        <f t="shared" si="11"/>
        <v>100</v>
      </c>
      <c r="AN72" s="66">
        <f t="array" ref="AN72">XLOOKUP(Q72,'Non Moving'!C:C,'Non Moving'!F:F)/100</f>
        <v>0.052</v>
      </c>
      <c r="AO72" s="67">
        <f t="shared" si="12"/>
        <v>75</v>
      </c>
      <c r="AQ72" s="64">
        <f t="shared" si="13"/>
        <v>87.5</v>
      </c>
      <c r="AS72" s="64">
        <f t="shared" si="14"/>
        <v>0</v>
      </c>
      <c r="AT72" s="64">
        <f t="array" ref="AT72">iferror(XLOOKUP(I72,Monetization!A:A,Monetization!B:B),25)</f>
        <v>25</v>
      </c>
      <c r="AV72" s="64">
        <f t="shared" si="15"/>
        <v>7.5</v>
      </c>
      <c r="AX72" s="65">
        <f t="shared" si="16"/>
        <v>75</v>
      </c>
      <c r="AY72" s="64" t="str">
        <f t="shared" si="17"/>
        <v>75-100</v>
      </c>
      <c r="AZ72" s="64" t="str">
        <f t="shared" si="18"/>
        <v>75-100</v>
      </c>
      <c r="BA72" s="30">
        <f t="array" ref="BA72">iferror(XLOOKUP(B72,Availability!A:A,Availability!E:E),0%)</f>
        <v>0</v>
      </c>
      <c r="BB72" s="2">
        <v>1.0</v>
      </c>
      <c r="BC72" s="64">
        <f t="array" ref="BC72">XLOOKUP(B72,ROS!C:C,ROS!O:O)</f>
        <v>0</v>
      </c>
      <c r="BD72" s="64">
        <f t="array" ref="BD72">IFERROR(XLOOKUP(B72,ROS!Z:Z,ROS!AA:AA),0)</f>
        <v>0</v>
      </c>
      <c r="BE72" s="64">
        <f t="array" ref="BE72">XLOOKUP(Q72,'Refrence Data'!B:B,'Refrence Data'!T:T)</f>
        <v>2.286705</v>
      </c>
      <c r="BF72" s="64">
        <f t="shared" si="39"/>
        <v>0</v>
      </c>
      <c r="BG72" s="2" t="str">
        <f t="shared" si="20"/>
        <v/>
      </c>
      <c r="BO72" s="64" t="str">
        <f t="shared" si="26"/>
        <v/>
      </c>
    </row>
    <row r="73">
      <c r="A73" s="77" t="s">
        <v>2304</v>
      </c>
      <c r="B73" s="77" t="s">
        <v>2316</v>
      </c>
      <c r="C73" s="77" t="s">
        <v>851</v>
      </c>
      <c r="D73" s="54" t="s">
        <v>864</v>
      </c>
      <c r="E73" s="55" t="s">
        <v>2313</v>
      </c>
      <c r="F73" s="56">
        <v>1.0</v>
      </c>
      <c r="G73" s="57">
        <v>19.73387</v>
      </c>
      <c r="H73" s="58" t="s">
        <v>2240</v>
      </c>
      <c r="I73" s="13"/>
      <c r="J73" s="59">
        <v>5.0</v>
      </c>
      <c r="Q73" s="60" t="str">
        <f t="shared" si="1"/>
        <v>Chicken_15-20</v>
      </c>
      <c r="R73" s="61" t="str">
        <f t="shared" si="2"/>
        <v>15-20</v>
      </c>
      <c r="S73" s="2" t="str">
        <f t="array" ref="S73">XLOOKUP(B73,Availability!K:K,Availability!Q:Q)</f>
        <v>Width</v>
      </c>
      <c r="T73" s="62">
        <f t="shared" si="3"/>
        <v>32</v>
      </c>
      <c r="U73" s="63">
        <f t="array" ref="U73">iferror(XLOOKUP(Q73,'Refrence Data'!B:B,'Refrence Data'!W:W),"NA")</f>
        <v>84.13534</v>
      </c>
      <c r="V73" s="64">
        <f t="shared" si="4"/>
        <v>100</v>
      </c>
      <c r="X73" s="30">
        <f t="array" ref="X73">IFERROR(XLOOKUP(Q73,'Refrence Data'!B:B,'Refrence Data'!N:N),"NA")</f>
        <v>0.51377</v>
      </c>
      <c r="Y73" s="64" t="str">
        <f t="shared" si="5"/>
        <v>MEDIUM</v>
      </c>
      <c r="Z73" s="64">
        <f t="array" ref="Z73">XLOOKUP(Q73,'Refrence Data'!B:B,'Refrence Data'!AG:AG)</f>
        <v>49.11506</v>
      </c>
      <c r="AA73" s="64">
        <f t="array" ref="AA73">IFERROR(XLOOKUP(Q73,'Refrence Data'!B:B,'Refrence Data'!Y:Y),"NA")</f>
        <v>78.18004</v>
      </c>
      <c r="AB73" s="64" t="str">
        <f t="shared" si="6"/>
        <v>High</v>
      </c>
      <c r="AC73" s="64" t="str">
        <f t="shared" si="7"/>
        <v>Width</v>
      </c>
      <c r="AD73" s="64" t="str">
        <f t="shared" si="8"/>
        <v>MEDIUMHighWidth</v>
      </c>
      <c r="AE73" s="64">
        <f t="array" ref="AE73">XLOOKUP(AD73,'Category Saturation'!A:A,'Category Saturation'!E:E)</f>
        <v>25</v>
      </c>
      <c r="AG73" s="30">
        <f t="array" ref="AG73">iferror(XLOOKUP(Q73,'New Launch Success Rate'!A:A,'New Launch Success Rate'!F:F),"NA")</f>
        <v>0.5</v>
      </c>
      <c r="AH73" s="64">
        <f t="shared" si="9"/>
        <v>75</v>
      </c>
      <c r="AJ73" s="65">
        <f t="shared" si="10"/>
        <v>75</v>
      </c>
      <c r="AL73" s="66">
        <f t="array" ref="AL73">XLOOKUP(Q73,'Non Moving'!C:C,'Non Moving'!I:I)/100</f>
        <v>0.005</v>
      </c>
      <c r="AM73" s="67">
        <f t="shared" si="11"/>
        <v>100</v>
      </c>
      <c r="AN73" s="66">
        <f t="array" ref="AN73">XLOOKUP(Q73,'Non Moving'!C:C,'Non Moving'!F:F)/100</f>
        <v>0.052</v>
      </c>
      <c r="AO73" s="67">
        <f t="shared" si="12"/>
        <v>75</v>
      </c>
      <c r="AQ73" s="64">
        <f t="shared" si="13"/>
        <v>87.5</v>
      </c>
      <c r="AS73" s="64">
        <f t="shared" si="14"/>
        <v>0</v>
      </c>
      <c r="AT73" s="64">
        <f t="array" ref="AT73">iferror(XLOOKUP(I73,Monetization!A:A,Monetization!B:B),25)</f>
        <v>25</v>
      </c>
      <c r="AV73" s="64">
        <f t="shared" si="15"/>
        <v>7.5</v>
      </c>
      <c r="AX73" s="65">
        <f t="shared" si="16"/>
        <v>75</v>
      </c>
      <c r="AY73" s="64" t="str">
        <f t="shared" si="17"/>
        <v>75-100</v>
      </c>
      <c r="AZ73" s="64" t="str">
        <f t="shared" si="18"/>
        <v>75-100</v>
      </c>
      <c r="BA73" s="30">
        <f t="array" ref="BA73">iferror(XLOOKUP(B73,Availability!A:A,Availability!E:E),0%)</f>
        <v>0</v>
      </c>
      <c r="BB73" s="2">
        <v>1.0</v>
      </c>
      <c r="BC73" s="64">
        <f t="array" ref="BC73">XLOOKUP(B73,ROS!C:C,ROS!O:O)</f>
        <v>0</v>
      </c>
      <c r="BD73" s="64">
        <f t="array" ref="BD73">IFERROR(XLOOKUP(B73,ROS!Z:Z,ROS!AA:AA),0)</f>
        <v>0</v>
      </c>
      <c r="BE73" s="64">
        <f t="array" ref="BE73">XLOOKUP(Q73,'Refrence Data'!B:B,'Refrence Data'!T:T)</f>
        <v>2.286705</v>
      </c>
      <c r="BF73" s="64">
        <f t="shared" si="39"/>
        <v>0</v>
      </c>
      <c r="BG73" s="2" t="str">
        <f t="shared" si="20"/>
        <v/>
      </c>
      <c r="BO73" s="64" t="str">
        <f t="shared" si="26"/>
        <v/>
      </c>
    </row>
    <row r="74">
      <c r="A74" s="77" t="s">
        <v>2304</v>
      </c>
      <c r="B74" s="77" t="s">
        <v>2317</v>
      </c>
      <c r="C74" s="77" t="s">
        <v>851</v>
      </c>
      <c r="D74" s="54" t="s">
        <v>864</v>
      </c>
      <c r="E74" s="55" t="s">
        <v>2318</v>
      </c>
      <c r="F74" s="56">
        <v>1.0</v>
      </c>
      <c r="G74" s="74">
        <v>15.28526</v>
      </c>
      <c r="H74" s="58" t="s">
        <v>2240</v>
      </c>
      <c r="I74" s="13"/>
      <c r="J74" s="59">
        <v>10.0</v>
      </c>
      <c r="Q74" s="60" t="str">
        <f t="shared" si="1"/>
        <v>Chicken_15-20</v>
      </c>
      <c r="R74" s="61" t="str">
        <f t="shared" si="2"/>
        <v>15-20</v>
      </c>
      <c r="S74" s="2" t="str">
        <f t="array" ref="S74">XLOOKUP(B74,Availability!K:K,Availability!Q:Q)</f>
        <v>Depth</v>
      </c>
      <c r="T74" s="62">
        <f t="shared" si="3"/>
        <v>16</v>
      </c>
      <c r="U74" s="63">
        <f t="array" ref="U74">iferror(XLOOKUP(Q74,'Refrence Data'!B:B,'Refrence Data'!W:W),"NA")</f>
        <v>84.13534</v>
      </c>
      <c r="V74" s="64">
        <f t="shared" si="4"/>
        <v>100</v>
      </c>
      <c r="X74" s="30">
        <f t="array" ref="X74">IFERROR(XLOOKUP(Q74,'Refrence Data'!B:B,'Refrence Data'!N:N),"NA")</f>
        <v>0.51377</v>
      </c>
      <c r="Y74" s="64" t="str">
        <f t="shared" si="5"/>
        <v>MEDIUM</v>
      </c>
      <c r="Z74" s="64">
        <f t="array" ref="Z74">XLOOKUP(Q74,'Refrence Data'!B:B,'Refrence Data'!AG:AG)</f>
        <v>49.11506</v>
      </c>
      <c r="AA74" s="64">
        <f t="array" ref="AA74">IFERROR(XLOOKUP(Q74,'Refrence Data'!B:B,'Refrence Data'!Y:Y),"NA")</f>
        <v>78.18004</v>
      </c>
      <c r="AB74" s="64" t="str">
        <f t="shared" si="6"/>
        <v>High</v>
      </c>
      <c r="AC74" s="64" t="str">
        <f t="shared" si="7"/>
        <v>Depth</v>
      </c>
      <c r="AD74" s="64" t="str">
        <f t="shared" si="8"/>
        <v>MEDIUMHighDepth</v>
      </c>
      <c r="AE74" s="64">
        <f t="array" ref="AE74">XLOOKUP(AD74,'Category Saturation'!A:A,'Category Saturation'!E:E)</f>
        <v>60</v>
      </c>
      <c r="AG74" s="30">
        <f t="array" ref="AG74">iferror(XLOOKUP(Q74,'New Launch Success Rate'!A:A,'New Launch Success Rate'!F:F),"NA")</f>
        <v>0.5</v>
      </c>
      <c r="AH74" s="64">
        <f t="shared" si="9"/>
        <v>75</v>
      </c>
      <c r="AJ74" s="65">
        <f t="shared" si="10"/>
        <v>85.5</v>
      </c>
      <c r="AL74" s="66">
        <f t="array" ref="AL74">XLOOKUP(Q74,'Non Moving'!C:C,'Non Moving'!I:I)/100</f>
        <v>0.005</v>
      </c>
      <c r="AM74" s="67">
        <f t="shared" si="11"/>
        <v>100</v>
      </c>
      <c r="AN74" s="66">
        <f t="array" ref="AN74">XLOOKUP(Q74,'Non Moving'!C:C,'Non Moving'!F:F)/100</f>
        <v>0.052</v>
      </c>
      <c r="AO74" s="67">
        <f t="shared" si="12"/>
        <v>75</v>
      </c>
      <c r="AQ74" s="64">
        <f t="shared" si="13"/>
        <v>87.5</v>
      </c>
      <c r="AS74" s="64">
        <f t="shared" si="14"/>
        <v>0</v>
      </c>
      <c r="AT74" s="64">
        <f t="array" ref="AT74">iferror(XLOOKUP(I74,Monetization!A:A,Monetization!B:B),25)</f>
        <v>25</v>
      </c>
      <c r="AV74" s="64">
        <f t="shared" si="15"/>
        <v>7.5</v>
      </c>
      <c r="AX74" s="65">
        <f t="shared" si="16"/>
        <v>85.5</v>
      </c>
      <c r="AY74" s="64" t="str">
        <f t="shared" si="17"/>
        <v>75-100</v>
      </c>
      <c r="AZ74" s="64" t="str">
        <f t="shared" si="18"/>
        <v>75-100</v>
      </c>
      <c r="BA74" s="30">
        <f t="array" ref="BA74">iferror(XLOOKUP(B74,Availability!A:A,Availability!E:E),0%)</f>
        <v>0.74</v>
      </c>
      <c r="BB74" s="2">
        <v>1.0</v>
      </c>
      <c r="BC74" s="64">
        <f t="array" ref="BC74">XLOOKUP(B74,ROS!C:C,ROS!O:O)</f>
        <v>7.973033</v>
      </c>
      <c r="BD74" s="64">
        <f t="array" ref="BD74">IFERROR(XLOOKUP(B74,ROS!Z:Z,ROS!AA:AA),0)</f>
        <v>5.59956155</v>
      </c>
      <c r="BE74" s="64">
        <f t="array" ref="BE74">XLOOKUP(Q74,'Refrence Data'!B:B,'Refrence Data'!T:T)</f>
        <v>2.286705</v>
      </c>
      <c r="BF74" s="64">
        <f t="shared" si="39"/>
        <v>1</v>
      </c>
      <c r="BG74" s="2" t="str">
        <f t="shared" si="20"/>
        <v>TP</v>
      </c>
      <c r="BO74" s="64" t="str">
        <f t="shared" si="26"/>
        <v>TP</v>
      </c>
    </row>
    <row r="75">
      <c r="A75" s="77" t="s">
        <v>2304</v>
      </c>
      <c r="B75" s="77" t="s">
        <v>2319</v>
      </c>
      <c r="C75" s="77" t="s">
        <v>851</v>
      </c>
      <c r="D75" s="54" t="s">
        <v>864</v>
      </c>
      <c r="E75" s="55" t="s">
        <v>2318</v>
      </c>
      <c r="F75" s="56">
        <v>1.0</v>
      </c>
      <c r="G75" s="57">
        <v>14.73835</v>
      </c>
      <c r="H75" s="58" t="s">
        <v>2240</v>
      </c>
      <c r="I75" s="13"/>
      <c r="J75" s="59">
        <v>10.0</v>
      </c>
      <c r="Q75" s="60" t="str">
        <f t="shared" si="1"/>
        <v>Chicken_10-15</v>
      </c>
      <c r="R75" s="61" t="str">
        <f t="shared" si="2"/>
        <v>10-15</v>
      </c>
      <c r="S75" s="2" t="str">
        <f t="array" ref="S75">XLOOKUP(B75,Availability!K:K,Availability!Q:Q)</f>
        <v>Depth</v>
      </c>
      <c r="T75" s="62">
        <f t="shared" si="3"/>
        <v>16</v>
      </c>
      <c r="U75" s="63">
        <f t="array" ref="U75">iferror(XLOOKUP(Q75,'Refrence Data'!B:B,'Refrence Data'!W:W),"NA")</f>
        <v>36.21871</v>
      </c>
      <c r="V75" s="64">
        <f t="shared" si="4"/>
        <v>100</v>
      </c>
      <c r="X75" s="30">
        <f t="array" ref="X75">IFERROR(XLOOKUP(Q75,'Refrence Data'!B:B,'Refrence Data'!N:N),"NA")</f>
        <v>0.936279</v>
      </c>
      <c r="Y75" s="64" t="str">
        <f t="shared" si="5"/>
        <v>HIGH</v>
      </c>
      <c r="Z75" s="64">
        <f t="array" ref="Z75">XLOOKUP(Q75,'Refrence Data'!B:B,'Refrence Data'!AG:AG)</f>
        <v>83.08181</v>
      </c>
      <c r="AA75" s="64">
        <f t="array" ref="AA75">IFERROR(XLOOKUP(Q75,'Refrence Data'!B:B,'Refrence Data'!Y:Y),"NA")</f>
        <v>175.9722</v>
      </c>
      <c r="AB75" s="64" t="str">
        <f t="shared" si="6"/>
        <v>High</v>
      </c>
      <c r="AC75" s="64" t="str">
        <f t="shared" si="7"/>
        <v>Depth</v>
      </c>
      <c r="AD75" s="64" t="str">
        <f t="shared" si="8"/>
        <v>HIGHHighDepth</v>
      </c>
      <c r="AE75" s="64">
        <f t="array" ref="AE75">XLOOKUP(AD75,'Category Saturation'!A:A,'Category Saturation'!E:E)</f>
        <v>0</v>
      </c>
      <c r="AG75" s="30">
        <f t="array" ref="AG75">iferror(XLOOKUP(Q75,'New Launch Success Rate'!A:A,'New Launch Success Rate'!F:F),"NA")</f>
        <v>0.75</v>
      </c>
      <c r="AH75" s="64">
        <f t="shared" si="9"/>
        <v>75</v>
      </c>
      <c r="AJ75" s="65">
        <f t="shared" si="10"/>
        <v>67.5</v>
      </c>
      <c r="AL75" s="66">
        <f t="array" ref="AL75">XLOOKUP(Q75,'Non Moving'!C:C,'Non Moving'!I:I)/100</f>
        <v>0.042</v>
      </c>
      <c r="AM75" s="67">
        <f t="shared" si="11"/>
        <v>100</v>
      </c>
      <c r="AN75" s="66">
        <f t="array" ref="AN75">XLOOKUP(Q75,'Non Moving'!C:C,'Non Moving'!F:F)/100</f>
        <v>0.162</v>
      </c>
      <c r="AO75" s="67">
        <f t="shared" si="12"/>
        <v>50</v>
      </c>
      <c r="AQ75" s="64">
        <f t="shared" si="13"/>
        <v>75</v>
      </c>
      <c r="AS75" s="64">
        <f t="shared" si="14"/>
        <v>0</v>
      </c>
      <c r="AT75" s="64">
        <f t="array" ref="AT75">iferror(XLOOKUP(I75,Monetization!A:A,Monetization!B:B),25)</f>
        <v>25</v>
      </c>
      <c r="AV75" s="64">
        <f t="shared" si="15"/>
        <v>7.5</v>
      </c>
      <c r="AX75" s="65">
        <f t="shared" si="16"/>
        <v>67.5</v>
      </c>
      <c r="AY75" s="64" t="str">
        <f t="shared" si="17"/>
        <v>50-75</v>
      </c>
      <c r="AZ75" s="64" t="str">
        <f t="shared" si="18"/>
        <v>50-75</v>
      </c>
      <c r="BA75" s="30">
        <f t="array" ref="BA75">iferror(XLOOKUP(B75,Availability!A:A,Availability!E:E),0%)</f>
        <v>0.76</v>
      </c>
      <c r="BB75" s="2">
        <v>1.0</v>
      </c>
      <c r="BC75" s="64">
        <f t="array" ref="BC75">XLOOKUP(B75,ROS!C:C,ROS!O:O)</f>
        <v>3.189477</v>
      </c>
      <c r="BD75" s="64">
        <f t="array" ref="BD75">IFERROR(XLOOKUP(B75,ROS!Z:Z,ROS!AA:AA),0)</f>
        <v>3.832919858</v>
      </c>
      <c r="BE75" s="64">
        <f t="array" ref="BE75">XLOOKUP(Q75,'Refrence Data'!B:B,'Refrence Data'!T:T)</f>
        <v>2.044315</v>
      </c>
      <c r="BF75" s="64">
        <f t="shared" si="39"/>
        <v>1</v>
      </c>
      <c r="BG75" s="2" t="str">
        <f t="shared" si="20"/>
        <v>TP</v>
      </c>
      <c r="BO75" s="64" t="str">
        <f t="shared" si="26"/>
        <v>TP</v>
      </c>
    </row>
    <row r="76">
      <c r="A76" s="77" t="s">
        <v>2304</v>
      </c>
      <c r="B76" s="77" t="s">
        <v>2320</v>
      </c>
      <c r="C76" s="77" t="s">
        <v>851</v>
      </c>
      <c r="D76" s="54" t="s">
        <v>864</v>
      </c>
      <c r="E76" s="55" t="s">
        <v>2318</v>
      </c>
      <c r="F76" s="56">
        <v>1.0</v>
      </c>
      <c r="G76" s="57">
        <v>14.73835</v>
      </c>
      <c r="H76" s="58" t="s">
        <v>2240</v>
      </c>
      <c r="I76" s="13"/>
      <c r="J76" s="75">
        <v>10.0</v>
      </c>
      <c r="Q76" s="60" t="str">
        <f t="shared" si="1"/>
        <v>Chicken_10-15</v>
      </c>
      <c r="R76" s="61" t="str">
        <f t="shared" si="2"/>
        <v>10-15</v>
      </c>
      <c r="S76" s="2" t="str">
        <f t="array" ref="S76">XLOOKUP(B76,Availability!K:K,Availability!Q:Q)</f>
        <v>Depth</v>
      </c>
      <c r="T76" s="62">
        <f t="shared" si="3"/>
        <v>16</v>
      </c>
      <c r="U76" s="63">
        <f t="array" ref="U76">iferror(XLOOKUP(Q76,'Refrence Data'!B:B,'Refrence Data'!W:W),"NA")</f>
        <v>36.21871</v>
      </c>
      <c r="V76" s="64">
        <f t="shared" si="4"/>
        <v>100</v>
      </c>
      <c r="X76" s="30">
        <f t="array" ref="X76">IFERROR(XLOOKUP(Q76,'Refrence Data'!B:B,'Refrence Data'!N:N),"NA")</f>
        <v>0.936279</v>
      </c>
      <c r="Y76" s="64" t="str">
        <f t="shared" si="5"/>
        <v>HIGH</v>
      </c>
      <c r="Z76" s="64">
        <f t="array" ref="Z76">XLOOKUP(Q76,'Refrence Data'!B:B,'Refrence Data'!AG:AG)</f>
        <v>83.08181</v>
      </c>
      <c r="AA76" s="64">
        <f t="array" ref="AA76">IFERROR(XLOOKUP(Q76,'Refrence Data'!B:B,'Refrence Data'!Y:Y),"NA")</f>
        <v>175.9722</v>
      </c>
      <c r="AB76" s="64" t="str">
        <f t="shared" si="6"/>
        <v>High</v>
      </c>
      <c r="AC76" s="64" t="str">
        <f t="shared" si="7"/>
        <v>Depth</v>
      </c>
      <c r="AD76" s="64" t="str">
        <f t="shared" si="8"/>
        <v>HIGHHighDepth</v>
      </c>
      <c r="AE76" s="64">
        <f t="array" ref="AE76">XLOOKUP(AD76,'Category Saturation'!A:A,'Category Saturation'!E:E)</f>
        <v>0</v>
      </c>
      <c r="AG76" s="30">
        <f t="array" ref="AG76">iferror(XLOOKUP(Q76,'New Launch Success Rate'!A:A,'New Launch Success Rate'!F:F),"NA")</f>
        <v>0.75</v>
      </c>
      <c r="AH76" s="64">
        <f t="shared" si="9"/>
        <v>75</v>
      </c>
      <c r="AJ76" s="65">
        <f t="shared" si="10"/>
        <v>67.5</v>
      </c>
      <c r="AL76" s="66">
        <f t="array" ref="AL76">XLOOKUP(Q76,'Non Moving'!C:C,'Non Moving'!I:I)/100</f>
        <v>0.042</v>
      </c>
      <c r="AM76" s="67">
        <f t="shared" si="11"/>
        <v>100</v>
      </c>
      <c r="AN76" s="66">
        <f t="array" ref="AN76">XLOOKUP(Q76,'Non Moving'!C:C,'Non Moving'!F:F)/100</f>
        <v>0.162</v>
      </c>
      <c r="AO76" s="67">
        <f t="shared" si="12"/>
        <v>50</v>
      </c>
      <c r="AQ76" s="64">
        <f t="shared" si="13"/>
        <v>75</v>
      </c>
      <c r="AS76" s="64">
        <f t="shared" si="14"/>
        <v>0</v>
      </c>
      <c r="AT76" s="64">
        <f t="array" ref="AT76">iferror(XLOOKUP(I76,Monetization!A:A,Monetization!B:B),25)</f>
        <v>25</v>
      </c>
      <c r="AV76" s="64">
        <f t="shared" si="15"/>
        <v>7.5</v>
      </c>
      <c r="AX76" s="65">
        <f t="shared" si="16"/>
        <v>67.5</v>
      </c>
      <c r="AY76" s="64" t="str">
        <f t="shared" si="17"/>
        <v>50-75</v>
      </c>
      <c r="AZ76" s="64" t="str">
        <f t="shared" si="18"/>
        <v>50-75</v>
      </c>
      <c r="BA76" s="30">
        <f t="array" ref="BA76">iferror(XLOOKUP(B76,Availability!A:A,Availability!E:E),0%)</f>
        <v>0.64</v>
      </c>
      <c r="BB76" s="2">
        <v>1.0</v>
      </c>
      <c r="BC76" s="64">
        <f t="array" ref="BC76">XLOOKUP(B76,ROS!C:C,ROS!O:O)</f>
        <v>6.693598</v>
      </c>
      <c r="BD76" s="64">
        <f t="array" ref="BD76">IFERROR(XLOOKUP(B76,ROS!Z:Z,ROS!AA:AA),0)</f>
        <v>0</v>
      </c>
      <c r="BE76" s="64">
        <f t="array" ref="BE76">XLOOKUP(Q76,'Refrence Data'!B:B,'Refrence Data'!T:T)</f>
        <v>2.044315</v>
      </c>
      <c r="BF76" s="64">
        <f t="shared" si="39"/>
        <v>1</v>
      </c>
      <c r="BG76" s="2" t="str">
        <f t="shared" si="20"/>
        <v/>
      </c>
      <c r="BO76" s="64" t="str">
        <f t="shared" si="26"/>
        <v/>
      </c>
    </row>
    <row r="77">
      <c r="A77" s="77" t="s">
        <v>2304</v>
      </c>
      <c r="B77" s="77" t="s">
        <v>2321</v>
      </c>
      <c r="C77" s="77" t="s">
        <v>851</v>
      </c>
      <c r="D77" s="54" t="s">
        <v>864</v>
      </c>
      <c r="E77" s="55" t="s">
        <v>2318</v>
      </c>
      <c r="F77" s="56">
        <v>1.0</v>
      </c>
      <c r="G77" s="57">
        <v>14.0987</v>
      </c>
      <c r="H77" s="58" t="s">
        <v>2240</v>
      </c>
      <c r="I77" s="13"/>
      <c r="J77" s="59">
        <v>10.0</v>
      </c>
      <c r="Q77" s="60" t="str">
        <f t="shared" si="1"/>
        <v>Chicken_10-15</v>
      </c>
      <c r="R77" s="61" t="str">
        <f t="shared" si="2"/>
        <v>10-15</v>
      </c>
      <c r="S77" s="2" t="str">
        <f t="array" ref="S77">XLOOKUP(B77,Availability!K:K,Availability!Q:Q)</f>
        <v>Depth</v>
      </c>
      <c r="T77" s="62">
        <f t="shared" si="3"/>
        <v>16</v>
      </c>
      <c r="U77" s="63">
        <f t="array" ref="U77">iferror(XLOOKUP(Q77,'Refrence Data'!B:B,'Refrence Data'!W:W),"NA")</f>
        <v>36.21871</v>
      </c>
      <c r="V77" s="64">
        <f t="shared" si="4"/>
        <v>100</v>
      </c>
      <c r="X77" s="30">
        <f t="array" ref="X77">IFERROR(XLOOKUP(Q77,'Refrence Data'!B:B,'Refrence Data'!N:N),"NA")</f>
        <v>0.936279</v>
      </c>
      <c r="Y77" s="64" t="str">
        <f t="shared" si="5"/>
        <v>HIGH</v>
      </c>
      <c r="Z77" s="64">
        <f t="array" ref="Z77">XLOOKUP(Q77,'Refrence Data'!B:B,'Refrence Data'!AG:AG)</f>
        <v>83.08181</v>
      </c>
      <c r="AA77" s="64">
        <f t="array" ref="AA77">IFERROR(XLOOKUP(Q77,'Refrence Data'!B:B,'Refrence Data'!Y:Y),"NA")</f>
        <v>175.9722</v>
      </c>
      <c r="AB77" s="64" t="str">
        <f t="shared" si="6"/>
        <v>High</v>
      </c>
      <c r="AC77" s="64" t="str">
        <f t="shared" si="7"/>
        <v>Depth</v>
      </c>
      <c r="AD77" s="64" t="str">
        <f t="shared" si="8"/>
        <v>HIGHHighDepth</v>
      </c>
      <c r="AE77" s="64">
        <f t="array" ref="AE77">XLOOKUP(AD77,'Category Saturation'!A:A,'Category Saturation'!E:E)</f>
        <v>0</v>
      </c>
      <c r="AG77" s="30">
        <f t="array" ref="AG77">iferror(XLOOKUP(Q77,'New Launch Success Rate'!A:A,'New Launch Success Rate'!F:F),"NA")</f>
        <v>0.75</v>
      </c>
      <c r="AH77" s="64">
        <f t="shared" si="9"/>
        <v>75</v>
      </c>
      <c r="AJ77" s="65">
        <f t="shared" si="10"/>
        <v>67.5</v>
      </c>
      <c r="AL77" s="66">
        <f t="array" ref="AL77">XLOOKUP(Q77,'Non Moving'!C:C,'Non Moving'!I:I)/100</f>
        <v>0.042</v>
      </c>
      <c r="AM77" s="67">
        <f t="shared" si="11"/>
        <v>100</v>
      </c>
      <c r="AN77" s="66">
        <f t="array" ref="AN77">XLOOKUP(Q77,'Non Moving'!C:C,'Non Moving'!F:F)/100</f>
        <v>0.162</v>
      </c>
      <c r="AO77" s="67">
        <f t="shared" si="12"/>
        <v>50</v>
      </c>
      <c r="AQ77" s="64">
        <f t="shared" si="13"/>
        <v>75</v>
      </c>
      <c r="AS77" s="64">
        <f t="shared" si="14"/>
        <v>0</v>
      </c>
      <c r="AT77" s="64">
        <f t="array" ref="AT77">iferror(XLOOKUP(I77,Monetization!A:A,Monetization!B:B),25)</f>
        <v>25</v>
      </c>
      <c r="AV77" s="64">
        <f t="shared" si="15"/>
        <v>7.5</v>
      </c>
      <c r="AX77" s="65">
        <f t="shared" si="16"/>
        <v>67.5</v>
      </c>
      <c r="AY77" s="64" t="str">
        <f t="shared" si="17"/>
        <v>50-75</v>
      </c>
      <c r="AZ77" s="64" t="str">
        <f t="shared" si="18"/>
        <v>50-75</v>
      </c>
      <c r="BA77" s="30">
        <f t="array" ref="BA77">iferror(XLOOKUP(B77,Availability!A:A,Availability!E:E),0%)</f>
        <v>0.71</v>
      </c>
      <c r="BB77" s="2">
        <v>1.0</v>
      </c>
      <c r="BC77" s="64">
        <f t="array" ref="BC77">XLOOKUP(B77,ROS!C:C,ROS!O:O)</f>
        <v>6.713653</v>
      </c>
      <c r="BD77" s="64">
        <f t="array" ref="BD77">IFERROR(XLOOKUP(B77,ROS!Z:Z,ROS!AA:AA),0)</f>
        <v>0</v>
      </c>
      <c r="BE77" s="64">
        <f t="array" ref="BE77">XLOOKUP(Q77,'Refrence Data'!B:B,'Refrence Data'!T:T)</f>
        <v>2.044315</v>
      </c>
      <c r="BF77" s="64">
        <f t="shared" si="39"/>
        <v>1</v>
      </c>
      <c r="BG77" s="2" t="str">
        <f t="shared" si="20"/>
        <v>TP</v>
      </c>
      <c r="BO77" s="64" t="str">
        <f t="shared" si="26"/>
        <v>TP</v>
      </c>
    </row>
    <row r="78">
      <c r="A78" s="77" t="s">
        <v>2304</v>
      </c>
      <c r="B78" s="77" t="s">
        <v>2322</v>
      </c>
      <c r="C78" s="77" t="s">
        <v>851</v>
      </c>
      <c r="D78" s="54" t="s">
        <v>864</v>
      </c>
      <c r="E78" s="55" t="s">
        <v>2318</v>
      </c>
      <c r="F78" s="56">
        <v>1.0</v>
      </c>
      <c r="G78" s="57">
        <v>15.23796</v>
      </c>
      <c r="H78" s="58" t="s">
        <v>2240</v>
      </c>
      <c r="I78" s="13"/>
      <c r="J78" s="59">
        <v>7.0</v>
      </c>
      <c r="Q78" s="60" t="str">
        <f t="shared" si="1"/>
        <v>Chicken_15-20</v>
      </c>
      <c r="R78" s="61" t="str">
        <f t="shared" si="2"/>
        <v>15-20</v>
      </c>
      <c r="S78" s="2" t="str">
        <f t="array" ref="S78">XLOOKUP(B78,Availability!K:K,Availability!Q:Q)</f>
        <v>Depth</v>
      </c>
      <c r="T78" s="62">
        <f t="shared" si="3"/>
        <v>22.85714286</v>
      </c>
      <c r="U78" s="63">
        <f t="array" ref="U78">iferror(XLOOKUP(Q78,'Refrence Data'!B:B,'Refrence Data'!W:W),"NA")</f>
        <v>84.13534</v>
      </c>
      <c r="V78" s="64">
        <f t="shared" si="4"/>
        <v>100</v>
      </c>
      <c r="X78" s="30">
        <f t="array" ref="X78">IFERROR(XLOOKUP(Q78,'Refrence Data'!B:B,'Refrence Data'!N:N),"NA")</f>
        <v>0.51377</v>
      </c>
      <c r="Y78" s="64" t="str">
        <f t="shared" si="5"/>
        <v>MEDIUM</v>
      </c>
      <c r="Z78" s="64">
        <f t="array" ref="Z78">XLOOKUP(Q78,'Refrence Data'!B:B,'Refrence Data'!AG:AG)</f>
        <v>49.11506</v>
      </c>
      <c r="AA78" s="64">
        <f t="array" ref="AA78">IFERROR(XLOOKUP(Q78,'Refrence Data'!B:B,'Refrence Data'!Y:Y),"NA")</f>
        <v>78.18004</v>
      </c>
      <c r="AB78" s="64" t="str">
        <f t="shared" si="6"/>
        <v>High</v>
      </c>
      <c r="AC78" s="64" t="str">
        <f t="shared" si="7"/>
        <v>Depth</v>
      </c>
      <c r="AD78" s="64" t="str">
        <f t="shared" si="8"/>
        <v>MEDIUMHighDepth</v>
      </c>
      <c r="AE78" s="64">
        <f t="array" ref="AE78">XLOOKUP(AD78,'Category Saturation'!A:A,'Category Saturation'!E:E)</f>
        <v>60</v>
      </c>
      <c r="AG78" s="30">
        <f t="array" ref="AG78">iferror(XLOOKUP(Q78,'New Launch Success Rate'!A:A,'New Launch Success Rate'!F:F),"NA")</f>
        <v>0.5</v>
      </c>
      <c r="AH78" s="64">
        <f t="shared" si="9"/>
        <v>75</v>
      </c>
      <c r="AJ78" s="65">
        <f t="shared" si="10"/>
        <v>85.5</v>
      </c>
      <c r="AL78" s="66">
        <f t="array" ref="AL78">XLOOKUP(Q78,'Non Moving'!C:C,'Non Moving'!I:I)/100</f>
        <v>0.005</v>
      </c>
      <c r="AM78" s="67">
        <f t="shared" si="11"/>
        <v>100</v>
      </c>
      <c r="AN78" s="66">
        <f t="array" ref="AN78">XLOOKUP(Q78,'Non Moving'!C:C,'Non Moving'!F:F)/100</f>
        <v>0.052</v>
      </c>
      <c r="AO78" s="67">
        <f t="shared" si="12"/>
        <v>75</v>
      </c>
      <c r="AQ78" s="64">
        <f t="shared" si="13"/>
        <v>87.5</v>
      </c>
      <c r="AS78" s="64">
        <f t="shared" si="14"/>
        <v>0</v>
      </c>
      <c r="AT78" s="64">
        <f t="array" ref="AT78">iferror(XLOOKUP(I78,Monetization!A:A,Monetization!B:B),25)</f>
        <v>25</v>
      </c>
      <c r="AV78" s="64">
        <f t="shared" si="15"/>
        <v>7.5</v>
      </c>
      <c r="AX78" s="65">
        <f t="shared" si="16"/>
        <v>85.5</v>
      </c>
      <c r="AY78" s="64" t="str">
        <f t="shared" si="17"/>
        <v>75-100</v>
      </c>
      <c r="AZ78" s="64" t="str">
        <f t="shared" si="18"/>
        <v>75-100</v>
      </c>
      <c r="BA78" s="30">
        <f t="array" ref="BA78">iferror(XLOOKUP(B78,Availability!A:A,Availability!E:E),0%)</f>
        <v>0.61</v>
      </c>
      <c r="BB78" s="2">
        <v>1.0</v>
      </c>
      <c r="BC78" s="64">
        <f t="array" ref="BC78">XLOOKUP(B78,ROS!C:C,ROS!O:O)</f>
        <v>9.482609</v>
      </c>
      <c r="BD78" s="64">
        <f t="array" ref="BD78">IFERROR(XLOOKUP(B78,ROS!Z:Z,ROS!AA:AA),0)</f>
        <v>6.169128094</v>
      </c>
      <c r="BE78" s="64">
        <f t="array" ref="BE78">XLOOKUP(Q78,'Refrence Data'!B:B,'Refrence Data'!T:T)</f>
        <v>2.286705</v>
      </c>
      <c r="BF78" s="64">
        <f t="shared" si="39"/>
        <v>1</v>
      </c>
      <c r="BG78" s="2" t="str">
        <f t="shared" si="20"/>
        <v/>
      </c>
      <c r="BO78" s="64" t="str">
        <f t="shared" si="26"/>
        <v/>
      </c>
    </row>
    <row r="79">
      <c r="A79" s="77" t="s">
        <v>2214</v>
      </c>
      <c r="B79" s="77" t="s">
        <v>2323</v>
      </c>
      <c r="C79" s="77" t="s">
        <v>888</v>
      </c>
      <c r="D79" s="54" t="s">
        <v>912</v>
      </c>
      <c r="E79" s="55" t="s">
        <v>2324</v>
      </c>
      <c r="F79" s="56">
        <v>0.0</v>
      </c>
      <c r="G79" s="57">
        <v>14.70494</v>
      </c>
      <c r="H79" s="58" t="s">
        <v>2240</v>
      </c>
      <c r="I79" s="13"/>
      <c r="J79" s="59">
        <v>365.0</v>
      </c>
      <c r="Q79" s="60" t="str">
        <f t="shared" si="1"/>
        <v>Chicken &amp; Meat_10-15</v>
      </c>
      <c r="R79" s="61" t="str">
        <f t="shared" si="2"/>
        <v>10-15</v>
      </c>
      <c r="S79" s="2" t="str">
        <f t="array" ref="S79">XLOOKUP(B79,Availability!K:K,Availability!Q:Q)</f>
        <v>Width</v>
      </c>
      <c r="T79" s="62">
        <f t="shared" si="3"/>
        <v>2.5</v>
      </c>
      <c r="U79" s="63">
        <f t="array" ref="U79">iferror(XLOOKUP(Q79,'Refrence Data'!B:B,'Refrence Data'!W:W),"NA")</f>
        <v>12.474</v>
      </c>
      <c r="V79" s="64">
        <f t="shared" si="4"/>
        <v>100</v>
      </c>
      <c r="X79" s="30">
        <f t="array" ref="X79">IFERROR(XLOOKUP(Q79,'Refrence Data'!B:B,'Refrence Data'!N:N),"NA")</f>
        <v>0.650166</v>
      </c>
      <c r="Y79" s="64" t="str">
        <f t="shared" si="5"/>
        <v>MEDIUM</v>
      </c>
      <c r="Z79" s="64">
        <f t="array" ref="Z79">XLOOKUP(Q79,'Refrence Data'!B:B,'Refrence Data'!AG:AG)</f>
        <v>7.485815</v>
      </c>
      <c r="AA79" s="64">
        <f t="array" ref="AA79">IFERROR(XLOOKUP(Q79,'Refrence Data'!B:B,'Refrence Data'!Y:Y),"NA")</f>
        <v>7.867905</v>
      </c>
      <c r="AB79" s="64" t="str">
        <f t="shared" si="6"/>
        <v>High</v>
      </c>
      <c r="AC79" s="64" t="str">
        <f t="shared" si="7"/>
        <v>Width</v>
      </c>
      <c r="AD79" s="64" t="str">
        <f t="shared" si="8"/>
        <v>MEDIUMHighWidth</v>
      </c>
      <c r="AE79" s="64">
        <f t="array" ref="AE79">XLOOKUP(AD79,'Category Saturation'!A:A,'Category Saturation'!E:E)</f>
        <v>25</v>
      </c>
      <c r="AG79" s="30">
        <f t="array" ref="AG79">iferror(XLOOKUP(Q79,'New Launch Success Rate'!A:A,'New Launch Success Rate'!F:F),"NA")</f>
        <v>0.34</v>
      </c>
      <c r="AH79" s="64">
        <f t="shared" si="9"/>
        <v>50</v>
      </c>
      <c r="AJ79" s="65">
        <f t="shared" si="10"/>
        <v>72.5</v>
      </c>
      <c r="AL79" s="66">
        <f t="array" ref="AL79">XLOOKUP(Q79,'Non Moving'!C:C,'Non Moving'!I:I)/100</f>
        <v>0.01</v>
      </c>
      <c r="AM79" s="67">
        <f t="shared" si="11"/>
        <v>100</v>
      </c>
      <c r="AN79" s="66">
        <f t="array" ref="AN79">XLOOKUP(Q79,'Non Moving'!C:C,'Non Moving'!F:F)/100</f>
        <v>0.046</v>
      </c>
      <c r="AO79" s="67">
        <f t="shared" si="12"/>
        <v>100</v>
      </c>
      <c r="AQ79" s="64">
        <f t="shared" si="13"/>
        <v>100</v>
      </c>
      <c r="AS79" s="64">
        <f t="shared" si="14"/>
        <v>0</v>
      </c>
      <c r="AT79" s="64">
        <f t="array" ref="AT79">iferror(XLOOKUP(I79,Monetization!A:A,Monetization!B:B),25)</f>
        <v>25</v>
      </c>
      <c r="AV79" s="64">
        <f t="shared" si="15"/>
        <v>7.5</v>
      </c>
      <c r="AX79" s="65">
        <f t="shared" si="16"/>
        <v>72.5</v>
      </c>
      <c r="AY79" s="64" t="str">
        <f t="shared" si="17"/>
        <v>50-75</v>
      </c>
      <c r="AZ79" s="64" t="str">
        <f t="shared" si="18"/>
        <v>50-75</v>
      </c>
      <c r="BA79" s="30">
        <f t="array" ref="BA79">iferror(XLOOKUP(B79,Availability!A:A,Availability!E:E),0%)</f>
        <v>0.64</v>
      </c>
      <c r="BB79" s="2">
        <v>1.0</v>
      </c>
      <c r="BC79" s="64">
        <f t="array" ref="BC79">XLOOKUP(B79,ROS!C:C,ROS!O:O)</f>
        <v>0</v>
      </c>
      <c r="BD79" s="64">
        <f t="array" ref="BD79">IFERROR(XLOOKUP(B79,ROS!Z:Z,ROS!AA:AA),0)</f>
        <v>0</v>
      </c>
      <c r="BE79" s="64">
        <f t="array" ref="BE79">XLOOKUP(Q79,'Refrence Data'!B:B,'Refrence Data'!T:T)</f>
        <v>0.390909</v>
      </c>
      <c r="BF79" s="64">
        <f t="shared" si="39"/>
        <v>0</v>
      </c>
      <c r="BG79" s="2" t="str">
        <f t="shared" si="20"/>
        <v/>
      </c>
      <c r="BO79" s="64" t="str">
        <f t="shared" si="26"/>
        <v/>
      </c>
    </row>
    <row r="80">
      <c r="A80" s="77" t="s">
        <v>2214</v>
      </c>
      <c r="B80" s="77" t="s">
        <v>2325</v>
      </c>
      <c r="C80" s="77" t="s">
        <v>888</v>
      </c>
      <c r="D80" s="54" t="s">
        <v>919</v>
      </c>
      <c r="E80" s="55" t="s">
        <v>2326</v>
      </c>
      <c r="F80" s="56">
        <v>12.0</v>
      </c>
      <c r="G80" s="57">
        <v>52.45843</v>
      </c>
      <c r="H80" s="58" t="s">
        <v>2240</v>
      </c>
      <c r="I80" s="13"/>
      <c r="J80" s="59">
        <v>540.0</v>
      </c>
      <c r="Q80" s="60" t="str">
        <f t="shared" si="1"/>
        <v>Desserts Corner_25+</v>
      </c>
      <c r="R80" s="61" t="str">
        <f t="shared" si="2"/>
        <v>25+</v>
      </c>
      <c r="S80" s="2" t="str">
        <f t="array" ref="S80">XLOOKUP(B80,Availability!K:K,Availability!Q:Q)</f>
        <v>Width</v>
      </c>
      <c r="T80" s="62">
        <f t="shared" si="3"/>
        <v>2.5</v>
      </c>
      <c r="U80" s="63">
        <f t="array" ref="U80">iferror(XLOOKUP(Q80,'Refrence Data'!B:B,'Refrence Data'!W:W),"NA")</f>
        <v>1.409726</v>
      </c>
      <c r="V80" s="64">
        <f t="shared" si="4"/>
        <v>50</v>
      </c>
      <c r="X80" s="30">
        <f t="array" ref="X80">IFERROR(XLOOKUP(Q80,'Refrence Data'!B:B,'Refrence Data'!N:N),"NA")</f>
        <v>0.894613</v>
      </c>
      <c r="Y80" s="64" t="str">
        <f t="shared" si="5"/>
        <v>HIGH</v>
      </c>
      <c r="Z80" s="64">
        <f t="array" ref="Z80">XLOOKUP(Q80,'Refrence Data'!B:B,'Refrence Data'!AG:AG)</f>
        <v>2.792947</v>
      </c>
      <c r="AA80" s="64">
        <f t="array" ref="AA80">IFERROR(XLOOKUP(Q80,'Refrence Data'!B:B,'Refrence Data'!Y:Y),"NA")</f>
        <v>3.133132</v>
      </c>
      <c r="AB80" s="64" t="str">
        <f t="shared" si="6"/>
        <v>High</v>
      </c>
      <c r="AC80" s="64" t="str">
        <f t="shared" si="7"/>
        <v>Width</v>
      </c>
      <c r="AD80" s="64" t="str">
        <f t="shared" si="8"/>
        <v>HIGHHighWidth</v>
      </c>
      <c r="AE80" s="64">
        <f t="array" ref="AE80">XLOOKUP(AD80,'Category Saturation'!A:A,'Category Saturation'!E:E)</f>
        <v>25</v>
      </c>
      <c r="AG80" s="30">
        <f t="array" ref="AG80">iferror(XLOOKUP(Q80,'New Launch Success Rate'!A:A,'New Launch Success Rate'!F:F),"NA")</f>
        <v>0.8</v>
      </c>
      <c r="AH80" s="64">
        <f t="shared" si="9"/>
        <v>100</v>
      </c>
      <c r="AJ80" s="65">
        <f t="shared" si="10"/>
        <v>47.5</v>
      </c>
      <c r="AL80" s="66">
        <f t="array" ref="AL80">XLOOKUP(Q80,'Non Moving'!C:C,'Non Moving'!I:I)/100</f>
        <v>0.223</v>
      </c>
      <c r="AM80" s="67">
        <f t="shared" si="11"/>
        <v>50</v>
      </c>
      <c r="AN80" s="66">
        <f t="array" ref="AN80">XLOOKUP(Q80,'Non Moving'!C:C,'Non Moving'!F:F)/100</f>
        <v>0.237</v>
      </c>
      <c r="AO80" s="67">
        <f t="shared" si="12"/>
        <v>50</v>
      </c>
      <c r="AQ80" s="64">
        <f t="shared" si="13"/>
        <v>50</v>
      </c>
      <c r="AS80" s="64">
        <f t="shared" si="14"/>
        <v>0</v>
      </c>
      <c r="AT80" s="64">
        <f t="array" ref="AT80">iferror(XLOOKUP(I80,Monetization!A:A,Monetization!B:B),25)</f>
        <v>25</v>
      </c>
      <c r="AV80" s="64">
        <f t="shared" si="15"/>
        <v>7.5</v>
      </c>
      <c r="AX80" s="65">
        <f t="shared" si="16"/>
        <v>47.5</v>
      </c>
      <c r="AY80" s="64" t="str">
        <f t="shared" si="17"/>
        <v>25-50</v>
      </c>
      <c r="AZ80" s="64" t="str">
        <f t="shared" si="18"/>
        <v>25-50</v>
      </c>
      <c r="BA80" s="30">
        <f t="array" ref="BA80">iferror(XLOOKUP(B80,Availability!A:A,Availability!E:E),0%)</f>
        <v>1</v>
      </c>
      <c r="BB80" s="2">
        <v>1.0</v>
      </c>
      <c r="BC80" s="64">
        <f t="array" ref="BC80">XLOOKUP(B80,ROS!C:C,ROS!O:O)</f>
        <v>0</v>
      </c>
      <c r="BD80" s="64">
        <f t="array" ref="BD80">IFERROR(XLOOKUP(B80,ROS!Z:Z,ROS!AA:AA),0)</f>
        <v>0.582417582</v>
      </c>
      <c r="BE80" s="64">
        <f t="array" ref="BE80">XLOOKUP(Q80,'Refrence Data'!B:B,'Refrence Data'!T:T)</f>
        <v>0.410256</v>
      </c>
      <c r="BF80" s="64">
        <f t="shared" si="39"/>
        <v>0</v>
      </c>
      <c r="BG80" s="2" t="str">
        <f t="shared" si="20"/>
        <v>TN</v>
      </c>
      <c r="BO80" s="64" t="str">
        <f t="shared" si="26"/>
        <v>TN</v>
      </c>
    </row>
    <row r="81">
      <c r="A81" s="77" t="s">
        <v>2214</v>
      </c>
      <c r="B81" s="77" t="s">
        <v>2327</v>
      </c>
      <c r="C81" s="77" t="s">
        <v>888</v>
      </c>
      <c r="D81" s="54" t="s">
        <v>919</v>
      </c>
      <c r="E81" s="55" t="s">
        <v>2326</v>
      </c>
      <c r="F81" s="56">
        <v>10.0</v>
      </c>
      <c r="G81" s="57">
        <v>51.53702</v>
      </c>
      <c r="H81" s="58" t="s">
        <v>2240</v>
      </c>
      <c r="I81" s="13"/>
      <c r="J81" s="59">
        <v>540.0</v>
      </c>
      <c r="Q81" s="60" t="str">
        <f t="shared" si="1"/>
        <v>Desserts Corner_25+</v>
      </c>
      <c r="R81" s="61" t="str">
        <f t="shared" si="2"/>
        <v>25+</v>
      </c>
      <c r="S81" s="2" t="str">
        <f t="array" ref="S81">XLOOKUP(B81,Availability!K:K,Availability!Q:Q)</f>
        <v>Width</v>
      </c>
      <c r="T81" s="62">
        <f t="shared" si="3"/>
        <v>2.5</v>
      </c>
      <c r="U81" s="63">
        <f t="array" ref="U81">iferror(XLOOKUP(Q81,'Refrence Data'!B:B,'Refrence Data'!W:W),"NA")</f>
        <v>1.409726</v>
      </c>
      <c r="V81" s="64">
        <f t="shared" si="4"/>
        <v>50</v>
      </c>
      <c r="X81" s="30">
        <f t="array" ref="X81">IFERROR(XLOOKUP(Q81,'Refrence Data'!B:B,'Refrence Data'!N:N),"NA")</f>
        <v>0.894613</v>
      </c>
      <c r="Y81" s="64" t="str">
        <f t="shared" si="5"/>
        <v>HIGH</v>
      </c>
      <c r="Z81" s="64">
        <f t="array" ref="Z81">XLOOKUP(Q81,'Refrence Data'!B:B,'Refrence Data'!AG:AG)</f>
        <v>2.792947</v>
      </c>
      <c r="AA81" s="64">
        <f t="array" ref="AA81">IFERROR(XLOOKUP(Q81,'Refrence Data'!B:B,'Refrence Data'!Y:Y),"NA")</f>
        <v>3.133132</v>
      </c>
      <c r="AB81" s="64" t="str">
        <f t="shared" si="6"/>
        <v>High</v>
      </c>
      <c r="AC81" s="64" t="str">
        <f t="shared" si="7"/>
        <v>Width</v>
      </c>
      <c r="AD81" s="64" t="str">
        <f t="shared" si="8"/>
        <v>HIGHHighWidth</v>
      </c>
      <c r="AE81" s="64">
        <f t="array" ref="AE81">XLOOKUP(AD81,'Category Saturation'!A:A,'Category Saturation'!E:E)</f>
        <v>25</v>
      </c>
      <c r="AG81" s="30">
        <f t="array" ref="AG81">iferror(XLOOKUP(Q81,'New Launch Success Rate'!A:A,'New Launch Success Rate'!F:F),"NA")</f>
        <v>0.8</v>
      </c>
      <c r="AH81" s="64">
        <f t="shared" si="9"/>
        <v>100</v>
      </c>
      <c r="AJ81" s="65">
        <f t="shared" si="10"/>
        <v>47.5</v>
      </c>
      <c r="AL81" s="66">
        <f t="array" ref="AL81">XLOOKUP(Q81,'Non Moving'!C:C,'Non Moving'!I:I)/100</f>
        <v>0.223</v>
      </c>
      <c r="AM81" s="67">
        <f t="shared" si="11"/>
        <v>50</v>
      </c>
      <c r="AN81" s="66">
        <f t="array" ref="AN81">XLOOKUP(Q81,'Non Moving'!C:C,'Non Moving'!F:F)/100</f>
        <v>0.237</v>
      </c>
      <c r="AO81" s="67">
        <f t="shared" si="12"/>
        <v>50</v>
      </c>
      <c r="AQ81" s="64">
        <f t="shared" si="13"/>
        <v>50</v>
      </c>
      <c r="AS81" s="64">
        <f t="shared" si="14"/>
        <v>0</v>
      </c>
      <c r="AT81" s="64">
        <f t="array" ref="AT81">iferror(XLOOKUP(I81,Monetization!A:A,Monetization!B:B),25)</f>
        <v>25</v>
      </c>
      <c r="AV81" s="64">
        <f t="shared" si="15"/>
        <v>7.5</v>
      </c>
      <c r="AX81" s="65">
        <f t="shared" si="16"/>
        <v>47.5</v>
      </c>
      <c r="AY81" s="64" t="str">
        <f t="shared" si="17"/>
        <v>25-50</v>
      </c>
      <c r="AZ81" s="64" t="str">
        <f t="shared" si="18"/>
        <v>25-50</v>
      </c>
      <c r="BA81" s="30">
        <f t="array" ref="BA81">iferror(XLOOKUP(B81,Availability!A:A,Availability!E:E),0%)</f>
        <v>1</v>
      </c>
      <c r="BB81" s="2">
        <v>1.0</v>
      </c>
      <c r="BC81" s="64">
        <f t="array" ref="BC81">XLOOKUP(B81,ROS!C:C,ROS!O:O)</f>
        <v>0</v>
      </c>
      <c r="BD81" s="64">
        <f t="array" ref="BD81">IFERROR(XLOOKUP(B81,ROS!Z:Z,ROS!AA:AA),0)</f>
        <v>0.642857143</v>
      </c>
      <c r="BE81" s="64">
        <f t="array" ref="BE81">XLOOKUP(Q81,'Refrence Data'!B:B,'Refrence Data'!T:T)</f>
        <v>0.410256</v>
      </c>
      <c r="BF81" s="64">
        <f t="shared" si="39"/>
        <v>0</v>
      </c>
      <c r="BG81" s="2" t="str">
        <f t="shared" si="20"/>
        <v>TN</v>
      </c>
      <c r="BO81" s="64" t="str">
        <f t="shared" si="26"/>
        <v>TN</v>
      </c>
    </row>
    <row r="82">
      <c r="A82" s="77" t="s">
        <v>2214</v>
      </c>
      <c r="B82" s="77" t="s">
        <v>2328</v>
      </c>
      <c r="C82" s="77" t="s">
        <v>888</v>
      </c>
      <c r="D82" s="54" t="s">
        <v>919</v>
      </c>
      <c r="E82" s="55" t="s">
        <v>2326</v>
      </c>
      <c r="F82" s="56">
        <v>0.0</v>
      </c>
      <c r="G82" s="57">
        <v>45.54967</v>
      </c>
      <c r="H82" s="58" t="s">
        <v>2240</v>
      </c>
      <c r="I82" s="13"/>
      <c r="J82" s="59">
        <v>540.0</v>
      </c>
      <c r="Q82" s="60" t="str">
        <f t="shared" si="1"/>
        <v>Desserts Corner_25+</v>
      </c>
      <c r="R82" s="61" t="str">
        <f t="shared" si="2"/>
        <v>25+</v>
      </c>
      <c r="S82" s="2" t="str">
        <f t="array" ref="S82">XLOOKUP(B82,Availability!K:K,Availability!Q:Q)</f>
        <v>Width</v>
      </c>
      <c r="T82" s="62">
        <f t="shared" si="3"/>
        <v>2.5</v>
      </c>
      <c r="U82" s="63">
        <f t="array" ref="U82">iferror(XLOOKUP(Q82,'Refrence Data'!B:B,'Refrence Data'!W:W),"NA")</f>
        <v>1.409726</v>
      </c>
      <c r="V82" s="64">
        <f t="shared" si="4"/>
        <v>50</v>
      </c>
      <c r="X82" s="30">
        <f t="array" ref="X82">IFERROR(XLOOKUP(Q82,'Refrence Data'!B:B,'Refrence Data'!N:N),"NA")</f>
        <v>0.894613</v>
      </c>
      <c r="Y82" s="64" t="str">
        <f t="shared" si="5"/>
        <v>HIGH</v>
      </c>
      <c r="Z82" s="64">
        <f t="array" ref="Z82">XLOOKUP(Q82,'Refrence Data'!B:B,'Refrence Data'!AG:AG)</f>
        <v>2.792947</v>
      </c>
      <c r="AA82" s="64">
        <f t="array" ref="AA82">IFERROR(XLOOKUP(Q82,'Refrence Data'!B:B,'Refrence Data'!Y:Y),"NA")</f>
        <v>3.133132</v>
      </c>
      <c r="AB82" s="64" t="str">
        <f t="shared" si="6"/>
        <v>High</v>
      </c>
      <c r="AC82" s="64" t="str">
        <f t="shared" si="7"/>
        <v>Width</v>
      </c>
      <c r="AD82" s="64" t="str">
        <f t="shared" si="8"/>
        <v>HIGHHighWidth</v>
      </c>
      <c r="AE82" s="64">
        <f t="array" ref="AE82">XLOOKUP(AD82,'Category Saturation'!A:A,'Category Saturation'!E:E)</f>
        <v>25</v>
      </c>
      <c r="AG82" s="30">
        <f t="array" ref="AG82">iferror(XLOOKUP(Q82,'New Launch Success Rate'!A:A,'New Launch Success Rate'!F:F),"NA")</f>
        <v>0.8</v>
      </c>
      <c r="AH82" s="64">
        <f t="shared" si="9"/>
        <v>100</v>
      </c>
      <c r="AJ82" s="65">
        <f t="shared" si="10"/>
        <v>47.5</v>
      </c>
      <c r="AL82" s="66">
        <f t="array" ref="AL82">XLOOKUP(Q82,'Non Moving'!C:C,'Non Moving'!I:I)/100</f>
        <v>0.223</v>
      </c>
      <c r="AM82" s="67">
        <f t="shared" si="11"/>
        <v>50</v>
      </c>
      <c r="AN82" s="66">
        <f t="array" ref="AN82">XLOOKUP(Q82,'Non Moving'!C:C,'Non Moving'!F:F)/100</f>
        <v>0.237</v>
      </c>
      <c r="AO82" s="67">
        <f t="shared" si="12"/>
        <v>50</v>
      </c>
      <c r="AQ82" s="64">
        <f t="shared" si="13"/>
        <v>50</v>
      </c>
      <c r="AS82" s="64">
        <f t="shared" si="14"/>
        <v>0</v>
      </c>
      <c r="AT82" s="64">
        <f t="array" ref="AT82">iferror(XLOOKUP(I82,Monetization!A:A,Monetization!B:B),25)</f>
        <v>25</v>
      </c>
      <c r="AV82" s="64">
        <f t="shared" si="15"/>
        <v>7.5</v>
      </c>
      <c r="AX82" s="65">
        <f t="shared" si="16"/>
        <v>47.5</v>
      </c>
      <c r="AY82" s="64" t="str">
        <f t="shared" si="17"/>
        <v>25-50</v>
      </c>
      <c r="AZ82" s="64" t="str">
        <f t="shared" si="18"/>
        <v>25-50</v>
      </c>
      <c r="BA82" s="30">
        <f t="array" ref="BA82">iferror(XLOOKUP(B82,Availability!A:A,Availability!E:E),0%)</f>
        <v>0.51</v>
      </c>
      <c r="BB82" s="2">
        <v>1.0</v>
      </c>
      <c r="BC82" s="64">
        <f t="array" ref="BC82">XLOOKUP(B82,ROS!C:C,ROS!O:O)</f>
        <v>0.071429</v>
      </c>
      <c r="BD82" s="64">
        <f t="array" ref="BD82">IFERROR(XLOOKUP(B82,ROS!Z:Z,ROS!AA:AA),0)</f>
        <v>0</v>
      </c>
      <c r="BE82" s="64">
        <f t="array" ref="BE82">XLOOKUP(Q82,'Refrence Data'!B:B,'Refrence Data'!T:T)</f>
        <v>0.410256</v>
      </c>
      <c r="BF82" s="64">
        <f t="shared" si="39"/>
        <v>0</v>
      </c>
      <c r="BG82" s="2" t="str">
        <f t="shared" si="20"/>
        <v/>
      </c>
      <c r="BO82" s="64" t="str">
        <f t="shared" si="26"/>
        <v/>
      </c>
    </row>
    <row r="83">
      <c r="A83" s="77" t="s">
        <v>2214</v>
      </c>
      <c r="B83" s="77" t="s">
        <v>2329</v>
      </c>
      <c r="C83" s="77" t="s">
        <v>888</v>
      </c>
      <c r="D83" s="54" t="s">
        <v>919</v>
      </c>
      <c r="E83" s="55" t="s">
        <v>2326</v>
      </c>
      <c r="F83" s="56">
        <v>0.0</v>
      </c>
      <c r="G83" s="57">
        <v>41.02507</v>
      </c>
      <c r="H83" s="58" t="s">
        <v>2240</v>
      </c>
      <c r="I83" s="13"/>
      <c r="J83" s="59">
        <v>540.0</v>
      </c>
      <c r="Q83" s="60" t="str">
        <f t="shared" si="1"/>
        <v>Desserts Corner_25+</v>
      </c>
      <c r="R83" s="61" t="str">
        <f t="shared" si="2"/>
        <v>25+</v>
      </c>
      <c r="S83" s="2" t="str">
        <f t="array" ref="S83">XLOOKUP(B83,Availability!K:K,Availability!Q:Q)</f>
        <v>Width</v>
      </c>
      <c r="T83" s="62">
        <f t="shared" si="3"/>
        <v>2.5</v>
      </c>
      <c r="U83" s="63">
        <f t="array" ref="U83">iferror(XLOOKUP(Q83,'Refrence Data'!B:B,'Refrence Data'!W:W),"NA")</f>
        <v>1.409726</v>
      </c>
      <c r="V83" s="64">
        <f t="shared" si="4"/>
        <v>50</v>
      </c>
      <c r="X83" s="30">
        <f t="array" ref="X83">IFERROR(XLOOKUP(Q83,'Refrence Data'!B:B,'Refrence Data'!N:N),"NA")</f>
        <v>0.894613</v>
      </c>
      <c r="Y83" s="64" t="str">
        <f t="shared" si="5"/>
        <v>HIGH</v>
      </c>
      <c r="Z83" s="64">
        <f t="array" ref="Z83">XLOOKUP(Q83,'Refrence Data'!B:B,'Refrence Data'!AG:AG)</f>
        <v>2.792947</v>
      </c>
      <c r="AA83" s="64">
        <f t="array" ref="AA83">IFERROR(XLOOKUP(Q83,'Refrence Data'!B:B,'Refrence Data'!Y:Y),"NA")</f>
        <v>3.133132</v>
      </c>
      <c r="AB83" s="64" t="str">
        <f t="shared" si="6"/>
        <v>High</v>
      </c>
      <c r="AC83" s="64" t="str">
        <f t="shared" si="7"/>
        <v>Width</v>
      </c>
      <c r="AD83" s="64" t="str">
        <f t="shared" si="8"/>
        <v>HIGHHighWidth</v>
      </c>
      <c r="AE83" s="64">
        <f t="array" ref="AE83">XLOOKUP(AD83,'Category Saturation'!A:A,'Category Saturation'!E:E)</f>
        <v>25</v>
      </c>
      <c r="AG83" s="30">
        <f t="array" ref="AG83">iferror(XLOOKUP(Q83,'New Launch Success Rate'!A:A,'New Launch Success Rate'!F:F),"NA")</f>
        <v>0.8</v>
      </c>
      <c r="AH83" s="64">
        <f t="shared" si="9"/>
        <v>100</v>
      </c>
      <c r="AJ83" s="65">
        <f t="shared" si="10"/>
        <v>47.5</v>
      </c>
      <c r="AL83" s="66">
        <f t="array" ref="AL83">XLOOKUP(Q83,'Non Moving'!C:C,'Non Moving'!I:I)/100</f>
        <v>0.223</v>
      </c>
      <c r="AM83" s="67">
        <f t="shared" si="11"/>
        <v>50</v>
      </c>
      <c r="AN83" s="66">
        <f t="array" ref="AN83">XLOOKUP(Q83,'Non Moving'!C:C,'Non Moving'!F:F)/100</f>
        <v>0.237</v>
      </c>
      <c r="AO83" s="67">
        <f t="shared" si="12"/>
        <v>50</v>
      </c>
      <c r="AQ83" s="64">
        <f t="shared" si="13"/>
        <v>50</v>
      </c>
      <c r="AS83" s="64">
        <f t="shared" si="14"/>
        <v>0</v>
      </c>
      <c r="AT83" s="64">
        <f t="array" ref="AT83">iferror(XLOOKUP(I83,Monetization!A:A,Monetization!B:B),25)</f>
        <v>25</v>
      </c>
      <c r="AV83" s="64">
        <f t="shared" si="15"/>
        <v>7.5</v>
      </c>
      <c r="AX83" s="65">
        <f t="shared" si="16"/>
        <v>47.5</v>
      </c>
      <c r="AY83" s="64" t="str">
        <f t="shared" si="17"/>
        <v>25-50</v>
      </c>
      <c r="AZ83" s="64" t="str">
        <f t="shared" si="18"/>
        <v>25-50</v>
      </c>
      <c r="BA83" s="30">
        <f t="array" ref="BA83">iferror(XLOOKUP(B83,Availability!A:A,Availability!E:E),0%)</f>
        <v>0</v>
      </c>
      <c r="BB83" s="2">
        <v>1.0</v>
      </c>
      <c r="BC83" s="64">
        <f t="array" ref="BC83">XLOOKUP(B83,ROS!C:C,ROS!O:O)</f>
        <v>0</v>
      </c>
      <c r="BD83" s="64">
        <f t="array" ref="BD83">IFERROR(XLOOKUP(B83,ROS!Z:Z,ROS!AA:AA),0)</f>
        <v>0</v>
      </c>
      <c r="BE83" s="64">
        <f t="array" ref="BE83">XLOOKUP(Q83,'Refrence Data'!B:B,'Refrence Data'!T:T)</f>
        <v>0.410256</v>
      </c>
      <c r="BF83" s="64">
        <f t="shared" si="39"/>
        <v>0</v>
      </c>
      <c r="BG83" s="2" t="str">
        <f t="shared" si="20"/>
        <v/>
      </c>
      <c r="BO83" s="64" t="str">
        <f t="shared" si="26"/>
        <v/>
      </c>
    </row>
    <row r="84">
      <c r="A84" s="77" t="s">
        <v>2214</v>
      </c>
      <c r="B84" s="77" t="s">
        <v>2330</v>
      </c>
      <c r="C84" s="77" t="s">
        <v>888</v>
      </c>
      <c r="D84" s="54" t="s">
        <v>919</v>
      </c>
      <c r="E84" s="55" t="s">
        <v>2326</v>
      </c>
      <c r="F84" s="56">
        <v>12.0</v>
      </c>
      <c r="G84" s="57">
        <v>52.45597</v>
      </c>
      <c r="H84" s="58" t="s">
        <v>2240</v>
      </c>
      <c r="I84" s="13"/>
      <c r="J84" s="59">
        <v>540.0</v>
      </c>
      <c r="Q84" s="60" t="str">
        <f t="shared" si="1"/>
        <v>Desserts Corner_25+</v>
      </c>
      <c r="R84" s="61" t="str">
        <f t="shared" si="2"/>
        <v>25+</v>
      </c>
      <c r="S84" s="2" t="str">
        <f t="array" ref="S84">XLOOKUP(B84,Availability!K:K,Availability!Q:Q)</f>
        <v>Depth</v>
      </c>
      <c r="T84" s="62">
        <f t="shared" si="3"/>
        <v>2.5</v>
      </c>
      <c r="U84" s="63">
        <f t="array" ref="U84">iferror(XLOOKUP(Q84,'Refrence Data'!B:B,'Refrence Data'!W:W),"NA")</f>
        <v>1.409726</v>
      </c>
      <c r="V84" s="64">
        <f t="shared" si="4"/>
        <v>50</v>
      </c>
      <c r="X84" s="30">
        <f t="array" ref="X84">IFERROR(XLOOKUP(Q84,'Refrence Data'!B:B,'Refrence Data'!N:N),"NA")</f>
        <v>0.894613</v>
      </c>
      <c r="Y84" s="64" t="str">
        <f t="shared" si="5"/>
        <v>HIGH</v>
      </c>
      <c r="Z84" s="64">
        <f t="array" ref="Z84">XLOOKUP(Q84,'Refrence Data'!B:B,'Refrence Data'!AG:AG)</f>
        <v>2.792947</v>
      </c>
      <c r="AA84" s="64">
        <f t="array" ref="AA84">IFERROR(XLOOKUP(Q84,'Refrence Data'!B:B,'Refrence Data'!Y:Y),"NA")</f>
        <v>3.133132</v>
      </c>
      <c r="AB84" s="64" t="str">
        <f t="shared" si="6"/>
        <v>High</v>
      </c>
      <c r="AC84" s="64" t="str">
        <f t="shared" si="7"/>
        <v>Depth</v>
      </c>
      <c r="AD84" s="64" t="str">
        <f t="shared" si="8"/>
        <v>HIGHHighDepth</v>
      </c>
      <c r="AE84" s="64">
        <f t="array" ref="AE84">XLOOKUP(AD84,'Category Saturation'!A:A,'Category Saturation'!E:E)</f>
        <v>0</v>
      </c>
      <c r="AG84" s="30">
        <f t="array" ref="AG84">iferror(XLOOKUP(Q84,'New Launch Success Rate'!A:A,'New Launch Success Rate'!F:F),"NA")</f>
        <v>0.8</v>
      </c>
      <c r="AH84" s="64">
        <f t="shared" si="9"/>
        <v>100</v>
      </c>
      <c r="AJ84" s="65">
        <f t="shared" si="10"/>
        <v>40</v>
      </c>
      <c r="AL84" s="66">
        <f t="array" ref="AL84">XLOOKUP(Q84,'Non Moving'!C:C,'Non Moving'!I:I)/100</f>
        <v>0.223</v>
      </c>
      <c r="AM84" s="67">
        <f t="shared" si="11"/>
        <v>50</v>
      </c>
      <c r="AN84" s="66">
        <f t="array" ref="AN84">XLOOKUP(Q84,'Non Moving'!C:C,'Non Moving'!F:F)/100</f>
        <v>0.237</v>
      </c>
      <c r="AO84" s="67">
        <f t="shared" si="12"/>
        <v>50</v>
      </c>
      <c r="AQ84" s="64">
        <f t="shared" si="13"/>
        <v>50</v>
      </c>
      <c r="AS84" s="64">
        <f t="shared" si="14"/>
        <v>0</v>
      </c>
      <c r="AT84" s="64">
        <f t="array" ref="AT84">iferror(XLOOKUP(I84,Monetization!A:A,Monetization!B:B),25)</f>
        <v>25</v>
      </c>
      <c r="AV84" s="64">
        <f t="shared" si="15"/>
        <v>7.5</v>
      </c>
      <c r="AX84" s="65">
        <f t="shared" si="16"/>
        <v>40</v>
      </c>
      <c r="AY84" s="64" t="str">
        <f t="shared" si="17"/>
        <v>25-50</v>
      </c>
      <c r="AZ84" s="64" t="str">
        <f t="shared" si="18"/>
        <v>25-50</v>
      </c>
      <c r="BA84" s="30">
        <f t="array" ref="BA84">iferror(XLOOKUP(B84,Availability!A:A,Availability!E:E),0%)</f>
        <v>0</v>
      </c>
      <c r="BB84" s="2">
        <v>1.0</v>
      </c>
      <c r="BC84" s="64">
        <f t="array" ref="BC84">XLOOKUP(B84,ROS!C:C,ROS!O:O)</f>
        <v>0</v>
      </c>
      <c r="BD84" s="64">
        <f t="array" ref="BD84">IFERROR(XLOOKUP(B84,ROS!Z:Z,ROS!AA:AA),0)</f>
        <v>0.071428571</v>
      </c>
      <c r="BE84" s="64">
        <f t="array" ref="BE84">XLOOKUP(Q84,'Refrence Data'!B:B,'Refrence Data'!T:T)</f>
        <v>0.410256</v>
      </c>
      <c r="BF84" s="64">
        <f t="shared" si="39"/>
        <v>0</v>
      </c>
      <c r="BG84" s="2" t="str">
        <f t="shared" si="20"/>
        <v/>
      </c>
      <c r="BO84" s="64" t="str">
        <f t="shared" si="26"/>
        <v/>
      </c>
    </row>
    <row r="85">
      <c r="A85" s="77" t="s">
        <v>2214</v>
      </c>
      <c r="B85" s="77" t="s">
        <v>2331</v>
      </c>
      <c r="C85" s="77" t="s">
        <v>888</v>
      </c>
      <c r="D85" s="54" t="s">
        <v>919</v>
      </c>
      <c r="E85" s="55" t="s">
        <v>2326</v>
      </c>
      <c r="F85" s="56">
        <v>10.0</v>
      </c>
      <c r="G85" s="57">
        <v>52.45563</v>
      </c>
      <c r="H85" s="58" t="s">
        <v>2240</v>
      </c>
      <c r="I85" s="13"/>
      <c r="J85" s="59">
        <v>540.0</v>
      </c>
      <c r="Q85" s="60" t="str">
        <f t="shared" si="1"/>
        <v>Desserts Corner_25+</v>
      </c>
      <c r="R85" s="61" t="str">
        <f t="shared" si="2"/>
        <v>25+</v>
      </c>
      <c r="S85" s="2" t="str">
        <f t="array" ref="S85">XLOOKUP(B85,Availability!K:K,Availability!Q:Q)</f>
        <v>Depth</v>
      </c>
      <c r="T85" s="62">
        <f t="shared" si="3"/>
        <v>2.5</v>
      </c>
      <c r="U85" s="63">
        <f t="array" ref="U85">iferror(XLOOKUP(Q85,'Refrence Data'!B:B,'Refrence Data'!W:W),"NA")</f>
        <v>1.409726</v>
      </c>
      <c r="V85" s="64">
        <f t="shared" si="4"/>
        <v>50</v>
      </c>
      <c r="X85" s="30">
        <f t="array" ref="X85">IFERROR(XLOOKUP(Q85,'Refrence Data'!B:B,'Refrence Data'!N:N),"NA")</f>
        <v>0.894613</v>
      </c>
      <c r="Y85" s="64" t="str">
        <f t="shared" si="5"/>
        <v>HIGH</v>
      </c>
      <c r="Z85" s="64">
        <f t="array" ref="Z85">XLOOKUP(Q85,'Refrence Data'!B:B,'Refrence Data'!AG:AG)</f>
        <v>2.792947</v>
      </c>
      <c r="AA85" s="64">
        <f t="array" ref="AA85">IFERROR(XLOOKUP(Q85,'Refrence Data'!B:B,'Refrence Data'!Y:Y),"NA")</f>
        <v>3.133132</v>
      </c>
      <c r="AB85" s="64" t="str">
        <f t="shared" si="6"/>
        <v>High</v>
      </c>
      <c r="AC85" s="64" t="str">
        <f t="shared" si="7"/>
        <v>Depth</v>
      </c>
      <c r="AD85" s="64" t="str">
        <f t="shared" si="8"/>
        <v>HIGHHighDepth</v>
      </c>
      <c r="AE85" s="64">
        <f t="array" ref="AE85">XLOOKUP(AD85,'Category Saturation'!A:A,'Category Saturation'!E:E)</f>
        <v>0</v>
      </c>
      <c r="AG85" s="30">
        <f t="array" ref="AG85">iferror(XLOOKUP(Q85,'New Launch Success Rate'!A:A,'New Launch Success Rate'!F:F),"NA")</f>
        <v>0.8</v>
      </c>
      <c r="AH85" s="64">
        <f t="shared" si="9"/>
        <v>100</v>
      </c>
      <c r="AJ85" s="65">
        <f t="shared" si="10"/>
        <v>40</v>
      </c>
      <c r="AL85" s="66">
        <f t="array" ref="AL85">XLOOKUP(Q85,'Non Moving'!C:C,'Non Moving'!I:I)/100</f>
        <v>0.223</v>
      </c>
      <c r="AM85" s="67">
        <f t="shared" si="11"/>
        <v>50</v>
      </c>
      <c r="AN85" s="66">
        <f t="array" ref="AN85">XLOOKUP(Q85,'Non Moving'!C:C,'Non Moving'!F:F)/100</f>
        <v>0.237</v>
      </c>
      <c r="AO85" s="67">
        <f t="shared" si="12"/>
        <v>50</v>
      </c>
      <c r="AQ85" s="64">
        <f t="shared" si="13"/>
        <v>50</v>
      </c>
      <c r="AS85" s="64">
        <f t="shared" si="14"/>
        <v>0</v>
      </c>
      <c r="AT85" s="64">
        <f t="array" ref="AT85">iferror(XLOOKUP(I85,Monetization!A:A,Monetization!B:B),25)</f>
        <v>25</v>
      </c>
      <c r="AV85" s="64">
        <f t="shared" si="15"/>
        <v>7.5</v>
      </c>
      <c r="AX85" s="65">
        <f t="shared" si="16"/>
        <v>40</v>
      </c>
      <c r="AY85" s="64" t="str">
        <f t="shared" si="17"/>
        <v>25-50</v>
      </c>
      <c r="AZ85" s="64" t="str">
        <f t="shared" si="18"/>
        <v>25-50</v>
      </c>
      <c r="BA85" s="30">
        <f t="array" ref="BA85">iferror(XLOOKUP(B85,Availability!A:A,Availability!E:E),0%)</f>
        <v>0.51</v>
      </c>
      <c r="BB85" s="2">
        <v>1.0</v>
      </c>
      <c r="BC85" s="64">
        <f t="array" ref="BC85">XLOOKUP(B85,ROS!C:C,ROS!O:O)</f>
        <v>0</v>
      </c>
      <c r="BD85" s="64">
        <f t="array" ref="BD85">IFERROR(XLOOKUP(B85,ROS!Z:Z,ROS!AA:AA),0)</f>
        <v>0</v>
      </c>
      <c r="BE85" s="64">
        <f t="array" ref="BE85">XLOOKUP(Q85,'Refrence Data'!B:B,'Refrence Data'!T:T)</f>
        <v>0.410256</v>
      </c>
      <c r="BF85" s="64">
        <f t="shared" si="39"/>
        <v>0</v>
      </c>
      <c r="BG85" s="2" t="str">
        <f t="shared" si="20"/>
        <v/>
      </c>
      <c r="BO85" s="64" t="str">
        <f t="shared" si="26"/>
        <v/>
      </c>
    </row>
    <row r="86">
      <c r="A86" s="77" t="s">
        <v>2214</v>
      </c>
      <c r="B86" s="77" t="s">
        <v>2332</v>
      </c>
      <c r="C86" s="77" t="s">
        <v>888</v>
      </c>
      <c r="D86" s="54" t="s">
        <v>912</v>
      </c>
      <c r="E86" s="55" t="s">
        <v>2333</v>
      </c>
      <c r="F86" s="56">
        <v>0.0</v>
      </c>
      <c r="G86" s="57">
        <v>22.93181</v>
      </c>
      <c r="H86" s="58" t="s">
        <v>2240</v>
      </c>
      <c r="I86" s="13"/>
      <c r="J86" s="59">
        <v>365.0</v>
      </c>
      <c r="Q86" s="60" t="str">
        <f t="shared" si="1"/>
        <v>Chicken &amp; Meat_20-25</v>
      </c>
      <c r="R86" s="61" t="str">
        <f t="shared" si="2"/>
        <v>20-25</v>
      </c>
      <c r="S86" s="2" t="str">
        <f t="array" ref="S86">XLOOKUP(B86,Availability!K:K,Availability!Q:Q)</f>
        <v>Depth</v>
      </c>
      <c r="T86" s="62">
        <f t="shared" si="3"/>
        <v>2.5</v>
      </c>
      <c r="U86" s="63">
        <f t="array" ref="U86">iferror(XLOOKUP(Q86,'Refrence Data'!B:B,'Refrence Data'!W:W),"NA")</f>
        <v>3.232311</v>
      </c>
      <c r="V86" s="64">
        <f t="shared" si="4"/>
        <v>100</v>
      </c>
      <c r="X86" s="30">
        <f t="array" ref="X86">IFERROR(XLOOKUP(Q86,'Refrence Data'!B:B,'Refrence Data'!N:N),"NA")</f>
        <v>0.804395</v>
      </c>
      <c r="Y86" s="64" t="str">
        <f t="shared" si="5"/>
        <v>HIGH</v>
      </c>
      <c r="Z86" s="64">
        <f t="array" ref="Z86">XLOOKUP(Q86,'Refrence Data'!B:B,'Refrence Data'!AG:AG)</f>
        <v>6.694172</v>
      </c>
      <c r="AA86" s="64">
        <f t="array" ref="AA86">IFERROR(XLOOKUP(Q86,'Refrence Data'!B:B,'Refrence Data'!Y:Y),"NA")</f>
        <v>6.694172</v>
      </c>
      <c r="AB86" s="64" t="str">
        <f t="shared" si="6"/>
        <v>High</v>
      </c>
      <c r="AC86" s="64" t="str">
        <f t="shared" si="7"/>
        <v>Depth</v>
      </c>
      <c r="AD86" s="64" t="str">
        <f t="shared" si="8"/>
        <v>HIGHHighDepth</v>
      </c>
      <c r="AE86" s="64">
        <f t="array" ref="AE86">XLOOKUP(AD86,'Category Saturation'!A:A,'Category Saturation'!E:E)</f>
        <v>0</v>
      </c>
      <c r="AG86" s="30">
        <f t="array" ref="AG86">iferror(XLOOKUP(Q86,'New Launch Success Rate'!A:A,'New Launch Success Rate'!F:F),"NA")</f>
        <v>0.34</v>
      </c>
      <c r="AH86" s="64">
        <f t="shared" si="9"/>
        <v>50</v>
      </c>
      <c r="AJ86" s="65">
        <f t="shared" si="10"/>
        <v>65</v>
      </c>
      <c r="AL86" s="66">
        <f t="array" ref="AL86">XLOOKUP(Q86,'Non Moving'!C:C,'Non Moving'!I:I)/100</f>
        <v>0.065</v>
      </c>
      <c r="AM86" s="67">
        <f t="shared" si="11"/>
        <v>75</v>
      </c>
      <c r="AN86" s="66">
        <f t="array" ref="AN86">XLOOKUP(Q86,'Non Moving'!C:C,'Non Moving'!F:F)/100</f>
        <v>0.093</v>
      </c>
      <c r="AO86" s="67">
        <f t="shared" si="12"/>
        <v>75</v>
      </c>
      <c r="AQ86" s="64">
        <f t="shared" si="13"/>
        <v>75</v>
      </c>
      <c r="AS86" s="64">
        <f t="shared" si="14"/>
        <v>0</v>
      </c>
      <c r="AT86" s="64">
        <f t="array" ref="AT86">iferror(XLOOKUP(I86,Monetization!A:A,Monetization!B:B),25)</f>
        <v>25</v>
      </c>
      <c r="AV86" s="64">
        <f t="shared" si="15"/>
        <v>7.5</v>
      </c>
      <c r="AX86" s="65">
        <f t="shared" si="16"/>
        <v>65</v>
      </c>
      <c r="AY86" s="64" t="str">
        <f t="shared" si="17"/>
        <v>50-75</v>
      </c>
      <c r="AZ86" s="64" t="str">
        <f t="shared" si="18"/>
        <v>50-75</v>
      </c>
      <c r="BA86" s="30">
        <f t="array" ref="BA86">iferror(XLOOKUP(B86,Availability!A:A,Availability!E:E),0%)</f>
        <v>1</v>
      </c>
      <c r="BB86" s="2">
        <v>1.0</v>
      </c>
      <c r="BC86" s="64">
        <f t="array" ref="BC86">XLOOKUP(B86,ROS!C:C,ROS!O:O)</f>
        <v>0.642857</v>
      </c>
      <c r="BD86" s="64">
        <f t="array" ref="BD86">IFERROR(XLOOKUP(B86,ROS!Z:Z,ROS!AA:AA),0)</f>
        <v>0.285714286</v>
      </c>
      <c r="BE86" s="64">
        <f t="array" ref="BE86">XLOOKUP(Q86,'Refrence Data'!B:B,'Refrence Data'!T:T)</f>
        <v>0.988215</v>
      </c>
      <c r="BF86" s="64">
        <f t="shared" si="39"/>
        <v>0</v>
      </c>
      <c r="BG86" s="2" t="str">
        <f t="shared" si="20"/>
        <v>FP</v>
      </c>
      <c r="BO86" s="64" t="str">
        <f t="shared" si="26"/>
        <v>FP</v>
      </c>
    </row>
    <row r="87">
      <c r="A87" s="77" t="s">
        <v>2214</v>
      </c>
      <c r="B87" s="77" t="s">
        <v>2334</v>
      </c>
      <c r="C87" s="77" t="s">
        <v>888</v>
      </c>
      <c r="D87" s="54" t="s">
        <v>912</v>
      </c>
      <c r="E87" s="55" t="s">
        <v>2333</v>
      </c>
      <c r="F87" s="56">
        <v>0.0</v>
      </c>
      <c r="G87" s="57">
        <v>22.89844</v>
      </c>
      <c r="H87" s="58" t="s">
        <v>2240</v>
      </c>
      <c r="I87" s="13"/>
      <c r="J87" s="59">
        <v>365.0</v>
      </c>
      <c r="Q87" s="60" t="str">
        <f t="shared" si="1"/>
        <v>Chicken &amp; Meat_20-25</v>
      </c>
      <c r="R87" s="61" t="str">
        <f t="shared" si="2"/>
        <v>20-25</v>
      </c>
      <c r="S87" s="2" t="str">
        <f t="array" ref="S87">XLOOKUP(B87,Availability!K:K,Availability!Q:Q)</f>
        <v>Depth</v>
      </c>
      <c r="T87" s="62">
        <f t="shared" si="3"/>
        <v>2.5</v>
      </c>
      <c r="U87" s="63">
        <f t="array" ref="U87">iferror(XLOOKUP(Q87,'Refrence Data'!B:B,'Refrence Data'!W:W),"NA")</f>
        <v>3.232311</v>
      </c>
      <c r="V87" s="64">
        <f t="shared" si="4"/>
        <v>100</v>
      </c>
      <c r="X87" s="30">
        <f t="array" ref="X87">IFERROR(XLOOKUP(Q87,'Refrence Data'!B:B,'Refrence Data'!N:N),"NA")</f>
        <v>0.804395</v>
      </c>
      <c r="Y87" s="64" t="str">
        <f t="shared" si="5"/>
        <v>HIGH</v>
      </c>
      <c r="Z87" s="64">
        <f t="array" ref="Z87">XLOOKUP(Q87,'Refrence Data'!B:B,'Refrence Data'!AG:AG)</f>
        <v>6.694172</v>
      </c>
      <c r="AA87" s="64">
        <f t="array" ref="AA87">IFERROR(XLOOKUP(Q87,'Refrence Data'!B:B,'Refrence Data'!Y:Y),"NA")</f>
        <v>6.694172</v>
      </c>
      <c r="AB87" s="64" t="str">
        <f t="shared" si="6"/>
        <v>High</v>
      </c>
      <c r="AC87" s="64" t="str">
        <f t="shared" si="7"/>
        <v>Depth</v>
      </c>
      <c r="AD87" s="64" t="str">
        <f t="shared" si="8"/>
        <v>HIGHHighDepth</v>
      </c>
      <c r="AE87" s="64">
        <f t="array" ref="AE87">XLOOKUP(AD87,'Category Saturation'!A:A,'Category Saturation'!E:E)</f>
        <v>0</v>
      </c>
      <c r="AG87" s="30">
        <f t="array" ref="AG87">iferror(XLOOKUP(Q87,'New Launch Success Rate'!A:A,'New Launch Success Rate'!F:F),"NA")</f>
        <v>0.34</v>
      </c>
      <c r="AH87" s="64">
        <f t="shared" si="9"/>
        <v>50</v>
      </c>
      <c r="AJ87" s="65">
        <f t="shared" si="10"/>
        <v>65</v>
      </c>
      <c r="AL87" s="66">
        <f t="array" ref="AL87">XLOOKUP(Q87,'Non Moving'!C:C,'Non Moving'!I:I)/100</f>
        <v>0.065</v>
      </c>
      <c r="AM87" s="67">
        <f t="shared" si="11"/>
        <v>75</v>
      </c>
      <c r="AN87" s="66">
        <f t="array" ref="AN87">XLOOKUP(Q87,'Non Moving'!C:C,'Non Moving'!F:F)/100</f>
        <v>0.093</v>
      </c>
      <c r="AO87" s="67">
        <f t="shared" si="12"/>
        <v>75</v>
      </c>
      <c r="AQ87" s="64">
        <f t="shared" si="13"/>
        <v>75</v>
      </c>
      <c r="AS87" s="64">
        <f t="shared" si="14"/>
        <v>0</v>
      </c>
      <c r="AT87" s="64">
        <f t="array" ref="AT87">iferror(XLOOKUP(I87,Monetization!A:A,Monetization!B:B),25)</f>
        <v>25</v>
      </c>
      <c r="AV87" s="64">
        <f t="shared" si="15"/>
        <v>7.5</v>
      </c>
      <c r="AX87" s="65">
        <f t="shared" si="16"/>
        <v>65</v>
      </c>
      <c r="AY87" s="64" t="str">
        <f t="shared" si="17"/>
        <v>50-75</v>
      </c>
      <c r="AZ87" s="64" t="str">
        <f t="shared" si="18"/>
        <v>50-75</v>
      </c>
      <c r="BA87" s="30">
        <f t="array" ref="BA87">iferror(XLOOKUP(B87,Availability!A:A,Availability!E:E),0%)</f>
        <v>1</v>
      </c>
      <c r="BB87" s="2">
        <v>1.0</v>
      </c>
      <c r="BC87" s="64">
        <f t="array" ref="BC87">XLOOKUP(B87,ROS!C:C,ROS!O:O)</f>
        <v>0.576923</v>
      </c>
      <c r="BD87" s="64">
        <f t="array" ref="BD87">IFERROR(XLOOKUP(B87,ROS!Z:Z,ROS!AA:AA),0)</f>
        <v>0.142857143</v>
      </c>
      <c r="BE87" s="64">
        <f t="array" ref="BE87">XLOOKUP(Q87,'Refrence Data'!B:B,'Refrence Data'!T:T)</f>
        <v>0.988215</v>
      </c>
      <c r="BF87" s="64">
        <f t="shared" si="39"/>
        <v>0</v>
      </c>
      <c r="BG87" s="2" t="str">
        <f t="shared" si="20"/>
        <v>FP</v>
      </c>
      <c r="BO87" s="64" t="str">
        <f t="shared" si="26"/>
        <v>FP</v>
      </c>
    </row>
    <row r="88">
      <c r="A88" s="77" t="s">
        <v>2214</v>
      </c>
      <c r="B88" s="77" t="s">
        <v>2335</v>
      </c>
      <c r="C88" s="77" t="s">
        <v>888</v>
      </c>
      <c r="D88" s="54" t="s">
        <v>912</v>
      </c>
      <c r="E88" s="55" t="s">
        <v>2333</v>
      </c>
      <c r="F88" s="56">
        <v>0.0</v>
      </c>
      <c r="G88" s="57">
        <v>22.93183</v>
      </c>
      <c r="H88" s="58" t="s">
        <v>2240</v>
      </c>
      <c r="I88" s="13"/>
      <c r="J88" s="59">
        <v>364.0</v>
      </c>
      <c r="Q88" s="60" t="str">
        <f t="shared" si="1"/>
        <v>Chicken &amp; Meat_20-25</v>
      </c>
      <c r="R88" s="61" t="str">
        <f t="shared" si="2"/>
        <v>20-25</v>
      </c>
      <c r="S88" s="2" t="str">
        <f t="array" ref="S88">XLOOKUP(B88,Availability!K:K,Availability!Q:Q)</f>
        <v>Depth</v>
      </c>
      <c r="T88" s="62">
        <f t="shared" si="3"/>
        <v>2.5</v>
      </c>
      <c r="U88" s="63">
        <f t="array" ref="U88">iferror(XLOOKUP(Q88,'Refrence Data'!B:B,'Refrence Data'!W:W),"NA")</f>
        <v>3.232311</v>
      </c>
      <c r="V88" s="64">
        <f t="shared" si="4"/>
        <v>100</v>
      </c>
      <c r="X88" s="30">
        <f t="array" ref="X88">IFERROR(XLOOKUP(Q88,'Refrence Data'!B:B,'Refrence Data'!N:N),"NA")</f>
        <v>0.804395</v>
      </c>
      <c r="Y88" s="64" t="str">
        <f t="shared" si="5"/>
        <v>HIGH</v>
      </c>
      <c r="Z88" s="64">
        <f t="array" ref="Z88">XLOOKUP(Q88,'Refrence Data'!B:B,'Refrence Data'!AG:AG)</f>
        <v>6.694172</v>
      </c>
      <c r="AA88" s="64">
        <f t="array" ref="AA88">IFERROR(XLOOKUP(Q88,'Refrence Data'!B:B,'Refrence Data'!Y:Y),"NA")</f>
        <v>6.694172</v>
      </c>
      <c r="AB88" s="64" t="str">
        <f t="shared" si="6"/>
        <v>High</v>
      </c>
      <c r="AC88" s="64" t="str">
        <f t="shared" si="7"/>
        <v>Depth</v>
      </c>
      <c r="AD88" s="64" t="str">
        <f t="shared" si="8"/>
        <v>HIGHHighDepth</v>
      </c>
      <c r="AE88" s="64">
        <f t="array" ref="AE88">XLOOKUP(AD88,'Category Saturation'!A:A,'Category Saturation'!E:E)</f>
        <v>0</v>
      </c>
      <c r="AG88" s="30">
        <f t="array" ref="AG88">iferror(XLOOKUP(Q88,'New Launch Success Rate'!A:A,'New Launch Success Rate'!F:F),"NA")</f>
        <v>0.34</v>
      </c>
      <c r="AH88" s="64">
        <f t="shared" si="9"/>
        <v>50</v>
      </c>
      <c r="AJ88" s="65">
        <f t="shared" si="10"/>
        <v>65</v>
      </c>
      <c r="AL88" s="66">
        <f t="array" ref="AL88">XLOOKUP(Q88,'Non Moving'!C:C,'Non Moving'!I:I)/100</f>
        <v>0.065</v>
      </c>
      <c r="AM88" s="67">
        <f t="shared" si="11"/>
        <v>75</v>
      </c>
      <c r="AN88" s="66">
        <f t="array" ref="AN88">XLOOKUP(Q88,'Non Moving'!C:C,'Non Moving'!F:F)/100</f>
        <v>0.093</v>
      </c>
      <c r="AO88" s="67">
        <f t="shared" si="12"/>
        <v>75</v>
      </c>
      <c r="AQ88" s="64">
        <f t="shared" si="13"/>
        <v>75</v>
      </c>
      <c r="AS88" s="64">
        <f t="shared" si="14"/>
        <v>0</v>
      </c>
      <c r="AT88" s="64">
        <f t="array" ref="AT88">iferror(XLOOKUP(I88,Monetization!A:A,Monetization!B:B),25)</f>
        <v>25</v>
      </c>
      <c r="AV88" s="64">
        <f t="shared" si="15"/>
        <v>7.5</v>
      </c>
      <c r="AX88" s="65">
        <f t="shared" si="16"/>
        <v>65</v>
      </c>
      <c r="AY88" s="64" t="str">
        <f t="shared" si="17"/>
        <v>50-75</v>
      </c>
      <c r="AZ88" s="64" t="str">
        <f t="shared" si="18"/>
        <v>50-75</v>
      </c>
      <c r="BA88" s="30">
        <f t="array" ref="BA88">iferror(XLOOKUP(B88,Availability!A:A,Availability!E:E),0%)</f>
        <v>0.99</v>
      </c>
      <c r="BB88" s="2">
        <v>1.0</v>
      </c>
      <c r="BC88" s="64">
        <f t="array" ref="BC88">XLOOKUP(B88,ROS!C:C,ROS!O:O)</f>
        <v>1.736513</v>
      </c>
      <c r="BD88" s="64">
        <f t="array" ref="BD88">IFERROR(XLOOKUP(B88,ROS!Z:Z,ROS!AA:AA),0)</f>
        <v>0.671245421</v>
      </c>
      <c r="BE88" s="64">
        <f t="array" ref="BE88">XLOOKUP(Q88,'Refrence Data'!B:B,'Refrence Data'!T:T)</f>
        <v>0.988215</v>
      </c>
      <c r="BF88" s="64">
        <f t="shared" si="39"/>
        <v>1</v>
      </c>
      <c r="BG88" s="2" t="str">
        <f t="shared" si="20"/>
        <v>TP</v>
      </c>
      <c r="BO88" s="64" t="str">
        <f t="shared" si="26"/>
        <v>TP</v>
      </c>
    </row>
    <row r="89">
      <c r="A89" s="77" t="s">
        <v>2214</v>
      </c>
      <c r="B89" s="77" t="s">
        <v>2336</v>
      </c>
      <c r="C89" s="77" t="s">
        <v>888</v>
      </c>
      <c r="D89" s="54" t="s">
        <v>926</v>
      </c>
      <c r="E89" s="55" t="s">
        <v>2337</v>
      </c>
      <c r="F89" s="56">
        <v>12.0</v>
      </c>
      <c r="G89" s="57">
        <v>14.53896</v>
      </c>
      <c r="H89" s="58" t="s">
        <v>2240</v>
      </c>
      <c r="I89" s="13"/>
      <c r="J89" s="59">
        <v>730.0</v>
      </c>
      <c r="Q89" s="60" t="str">
        <f t="shared" si="1"/>
        <v>Fries &amp; Sides_10-15</v>
      </c>
      <c r="R89" s="61" t="str">
        <f t="shared" si="2"/>
        <v>10-15</v>
      </c>
      <c r="S89" s="2" t="str">
        <f t="array" ref="S89">XLOOKUP(B89,Availability!K:K,Availability!Q:Q)</f>
        <v>Depth</v>
      </c>
      <c r="T89" s="62">
        <f t="shared" si="3"/>
        <v>2.5</v>
      </c>
      <c r="U89" s="63">
        <f t="array" ref="U89">iferror(XLOOKUP(Q89,'Refrence Data'!B:B,'Refrence Data'!W:W),"NA")</f>
        <v>10.32607</v>
      </c>
      <c r="V89" s="64">
        <f t="shared" si="4"/>
        <v>100</v>
      </c>
      <c r="X89" s="30">
        <f t="array" ref="X89">IFERROR(XLOOKUP(Q89,'Refrence Data'!B:B,'Refrence Data'!N:N),"NA")</f>
        <v>0.446108</v>
      </c>
      <c r="Y89" s="64" t="str">
        <f t="shared" si="5"/>
        <v>LOW</v>
      </c>
      <c r="Z89" s="64">
        <f t="array" ref="Z89">XLOOKUP(Q89,'Refrence Data'!B:B,'Refrence Data'!AG:AG)</f>
        <v>7.485815</v>
      </c>
      <c r="AA89" s="64">
        <f t="array" ref="AA89">IFERROR(XLOOKUP(Q89,'Refrence Data'!B:B,'Refrence Data'!Y:Y),"NA")</f>
        <v>10.33868</v>
      </c>
      <c r="AB89" s="64" t="str">
        <f t="shared" si="6"/>
        <v>High</v>
      </c>
      <c r="AC89" s="64" t="str">
        <f t="shared" si="7"/>
        <v>Depth</v>
      </c>
      <c r="AD89" s="64" t="str">
        <f t="shared" si="8"/>
        <v>LOWHighDepth</v>
      </c>
      <c r="AE89" s="64">
        <f t="array" ref="AE89">XLOOKUP(AD89,'Category Saturation'!A:A,'Category Saturation'!E:E)</f>
        <v>90</v>
      </c>
      <c r="AG89" s="30">
        <f t="array" ref="AG89">iferror(XLOOKUP(Q89,'New Launch Success Rate'!A:A,'New Launch Success Rate'!F:F),"NA")</f>
        <v>0.34</v>
      </c>
      <c r="AH89" s="64">
        <f t="shared" si="9"/>
        <v>50</v>
      </c>
      <c r="AJ89" s="65">
        <f t="shared" si="10"/>
        <v>92</v>
      </c>
      <c r="AL89" s="66">
        <f t="array" ref="AL89">XLOOKUP(Q89,'Non Moving'!C:C,'Non Moving'!I:I)/100</f>
        <v>0.021</v>
      </c>
      <c r="AM89" s="67">
        <f t="shared" si="11"/>
        <v>100</v>
      </c>
      <c r="AN89" s="66">
        <f t="array" ref="AN89">XLOOKUP(Q89,'Non Moving'!C:C,'Non Moving'!F:F)/100</f>
        <v>0.03</v>
      </c>
      <c r="AO89" s="67">
        <f t="shared" si="12"/>
        <v>100</v>
      </c>
      <c r="AQ89" s="64">
        <f t="shared" si="13"/>
        <v>100</v>
      </c>
      <c r="AS89" s="64">
        <f t="shared" si="14"/>
        <v>0</v>
      </c>
      <c r="AT89" s="64">
        <f t="array" ref="AT89">iferror(XLOOKUP(I89,Monetization!A:A,Monetization!B:B),25)</f>
        <v>25</v>
      </c>
      <c r="AV89" s="64">
        <f t="shared" si="15"/>
        <v>7.5</v>
      </c>
      <c r="AX89" s="65">
        <f t="shared" si="16"/>
        <v>92</v>
      </c>
      <c r="AY89" s="64" t="str">
        <f t="shared" si="17"/>
        <v>75-100</v>
      </c>
      <c r="AZ89" s="64" t="str">
        <f t="shared" si="18"/>
        <v>75-100</v>
      </c>
      <c r="BA89" s="30">
        <f t="array" ref="BA89">iferror(XLOOKUP(B89,Availability!A:A,Availability!E:E),0%)</f>
        <v>0.98</v>
      </c>
      <c r="BB89" s="2">
        <v>1.0</v>
      </c>
      <c r="BC89" s="64">
        <f t="array" ref="BC89">XLOOKUP(B89,ROS!C:C,ROS!O:O)</f>
        <v>2.132118</v>
      </c>
      <c r="BD89" s="64">
        <f t="array" ref="BD89">IFERROR(XLOOKUP(B89,ROS!Z:Z,ROS!AA:AA),0)</f>
        <v>1.490842491</v>
      </c>
      <c r="BE89" s="64">
        <f t="array" ref="BE89">XLOOKUP(Q89,'Refrence Data'!B:B,'Refrence Data'!T:T)</f>
        <v>4.213878</v>
      </c>
      <c r="BF89" s="64">
        <f t="shared" si="39"/>
        <v>0</v>
      </c>
      <c r="BG89" s="2" t="str">
        <f t="shared" si="20"/>
        <v>FP</v>
      </c>
      <c r="BO89" s="64" t="str">
        <f t="shared" si="26"/>
        <v>FP</v>
      </c>
    </row>
    <row r="90">
      <c r="A90" s="77" t="s">
        <v>2214</v>
      </c>
      <c r="B90" s="77" t="s">
        <v>2338</v>
      </c>
      <c r="C90" s="77" t="s">
        <v>888</v>
      </c>
      <c r="D90" s="54" t="s">
        <v>912</v>
      </c>
      <c r="E90" s="55" t="s">
        <v>2339</v>
      </c>
      <c r="F90" s="56">
        <v>0.0</v>
      </c>
      <c r="G90" s="57">
        <v>28.49469</v>
      </c>
      <c r="H90" s="58" t="s">
        <v>2217</v>
      </c>
      <c r="I90" s="13"/>
      <c r="J90" s="59">
        <v>365.0</v>
      </c>
      <c r="Q90" s="60" t="str">
        <f t="shared" si="1"/>
        <v>Chicken &amp; Meat_25+</v>
      </c>
      <c r="R90" s="61" t="str">
        <f t="shared" si="2"/>
        <v>25+</v>
      </c>
      <c r="S90" s="2" t="str">
        <f t="array" ref="S90">XLOOKUP(B90,Availability!K:K,Availability!Q:Q)</f>
        <v>Depth</v>
      </c>
      <c r="T90" s="62">
        <f t="shared" si="3"/>
        <v>2.5</v>
      </c>
      <c r="U90" s="63">
        <f t="array" ref="U90">iferror(XLOOKUP(Q90,'Refrence Data'!B:B,'Refrence Data'!W:W),"NA")</f>
        <v>3.016419</v>
      </c>
      <c r="V90" s="64">
        <f t="shared" si="4"/>
        <v>100</v>
      </c>
      <c r="X90" s="30">
        <f t="array" ref="X90">IFERROR(XLOOKUP(Q90,'Refrence Data'!B:B,'Refrence Data'!N:N),"NA")</f>
        <v>0.574211</v>
      </c>
      <c r="Y90" s="64" t="str">
        <f t="shared" si="5"/>
        <v>MEDIUM</v>
      </c>
      <c r="Z90" s="64">
        <f t="array" ref="Z90">XLOOKUP(Q90,'Refrence Data'!B:B,'Refrence Data'!AG:AG)</f>
        <v>2.792947</v>
      </c>
      <c r="AA90" s="64">
        <f t="array" ref="AA90">IFERROR(XLOOKUP(Q90,'Refrence Data'!B:B,'Refrence Data'!Y:Y),"NA")</f>
        <v>2.792947</v>
      </c>
      <c r="AB90" s="64" t="str">
        <f t="shared" si="6"/>
        <v>High</v>
      </c>
      <c r="AC90" s="64" t="str">
        <f t="shared" si="7"/>
        <v>Depth</v>
      </c>
      <c r="AD90" s="64" t="str">
        <f t="shared" si="8"/>
        <v>MEDIUMHighDepth</v>
      </c>
      <c r="AE90" s="64">
        <f t="array" ref="AE90">XLOOKUP(AD90,'Category Saturation'!A:A,'Category Saturation'!E:E)</f>
        <v>60</v>
      </c>
      <c r="AG90" s="30">
        <f t="array" ref="AG90">iferror(XLOOKUP(Q90,'New Launch Success Rate'!A:A,'New Launch Success Rate'!F:F),"NA")</f>
        <v>0.4</v>
      </c>
      <c r="AH90" s="64">
        <f t="shared" si="9"/>
        <v>50</v>
      </c>
      <c r="AJ90" s="65">
        <f t="shared" si="10"/>
        <v>83</v>
      </c>
      <c r="AL90" s="66">
        <f t="array" ref="AL90">XLOOKUP(Q90,'Non Moving'!C:C,'Non Moving'!I:I)/100</f>
        <v>0.154</v>
      </c>
      <c r="AM90" s="67">
        <f t="shared" si="11"/>
        <v>50</v>
      </c>
      <c r="AN90" s="66">
        <f t="array" ref="AN90">XLOOKUP(Q90,'Non Moving'!C:C,'Non Moving'!F:F)/100</f>
        <v>0.154</v>
      </c>
      <c r="AO90" s="67">
        <f t="shared" si="12"/>
        <v>50</v>
      </c>
      <c r="AQ90" s="64">
        <f t="shared" si="13"/>
        <v>50</v>
      </c>
      <c r="AS90" s="64">
        <f t="shared" si="14"/>
        <v>100</v>
      </c>
      <c r="AT90" s="64">
        <f t="array" ref="AT90">iferror(XLOOKUP(I90,Monetization!A:A,Monetization!B:B),25)</f>
        <v>25</v>
      </c>
      <c r="AV90" s="64">
        <f t="shared" si="15"/>
        <v>77.5</v>
      </c>
      <c r="AX90" s="65">
        <f t="shared" si="16"/>
        <v>83</v>
      </c>
      <c r="AY90" s="64" t="str">
        <f t="shared" si="17"/>
        <v>75-100</v>
      </c>
      <c r="AZ90" s="64" t="str">
        <f t="shared" si="18"/>
        <v>75-100</v>
      </c>
      <c r="BA90" s="30">
        <f t="array" ref="BA90">iferror(XLOOKUP(B90,Availability!A:A,Availability!E:E),0%)</f>
        <v>0</v>
      </c>
      <c r="BB90" s="2">
        <v>1.0</v>
      </c>
      <c r="BC90" s="64">
        <f t="array" ref="BC90">XLOOKUP(B90,ROS!C:C,ROS!O:O)</f>
        <v>0</v>
      </c>
      <c r="BD90" s="64">
        <f t="array" ref="BD90">IFERROR(XLOOKUP(B90,ROS!Z:Z,ROS!AA:AA),0)</f>
        <v>0</v>
      </c>
      <c r="BE90" s="64">
        <f t="array" ref="BE90">XLOOKUP(Q90,'Refrence Data'!B:B,'Refrence Data'!T:T)</f>
        <v>0.513957</v>
      </c>
      <c r="BF90" s="64">
        <f t="shared" si="39"/>
        <v>0</v>
      </c>
      <c r="BG90" s="2" t="str">
        <f t="shared" si="20"/>
        <v/>
      </c>
      <c r="BO90" s="64" t="str">
        <f t="shared" si="26"/>
        <v/>
      </c>
    </row>
    <row r="91">
      <c r="A91" s="77" t="s">
        <v>2214</v>
      </c>
      <c r="B91" s="77" t="s">
        <v>2340</v>
      </c>
      <c r="C91" s="77" t="s">
        <v>888</v>
      </c>
      <c r="D91" s="54" t="s">
        <v>905</v>
      </c>
      <c r="E91" s="55" t="s">
        <v>2339</v>
      </c>
      <c r="F91" s="56">
        <v>0.0</v>
      </c>
      <c r="G91" s="57">
        <v>13.93874</v>
      </c>
      <c r="H91" s="58" t="s">
        <v>2217</v>
      </c>
      <c r="I91" s="13"/>
      <c r="J91" s="59">
        <v>365.0</v>
      </c>
      <c r="Q91" s="60" t="str">
        <f t="shared" si="1"/>
        <v>Burgers &amp; Sausage_10-15</v>
      </c>
      <c r="R91" s="61" t="str">
        <f t="shared" si="2"/>
        <v>10-15</v>
      </c>
      <c r="S91" s="2" t="str">
        <f t="array" ref="S91">XLOOKUP(B91,Availability!K:K,Availability!Q:Q)</f>
        <v>Width</v>
      </c>
      <c r="T91" s="62">
        <f t="shared" si="3"/>
        <v>2.5</v>
      </c>
      <c r="U91" s="63">
        <f t="array" ref="U91">iferror(XLOOKUP(Q91,'Refrence Data'!B:B,'Refrence Data'!W:W),"NA")</f>
        <v>14.44543</v>
      </c>
      <c r="V91" s="64">
        <f t="shared" si="4"/>
        <v>100</v>
      </c>
      <c r="X91" s="30">
        <f t="array" ref="X91">IFERROR(XLOOKUP(Q91,'Refrence Data'!B:B,'Refrence Data'!N:N),"NA")</f>
        <v>1</v>
      </c>
      <c r="Y91" s="64" t="str">
        <f t="shared" si="5"/>
        <v>HIGH</v>
      </c>
      <c r="Z91" s="64">
        <f t="array" ref="Z91">XLOOKUP(Q91,'Refrence Data'!B:B,'Refrence Data'!AG:AG)</f>
        <v>7.485815</v>
      </c>
      <c r="AA91" s="64">
        <f t="array" ref="AA91">IFERROR(XLOOKUP(Q91,'Refrence Data'!B:B,'Refrence Data'!Y:Y),"NA")</f>
        <v>14.44543</v>
      </c>
      <c r="AB91" s="64" t="str">
        <f t="shared" si="6"/>
        <v>High</v>
      </c>
      <c r="AC91" s="64" t="str">
        <f t="shared" si="7"/>
        <v>Width</v>
      </c>
      <c r="AD91" s="64" t="str">
        <f t="shared" si="8"/>
        <v>HIGHHighWidth</v>
      </c>
      <c r="AE91" s="64">
        <f t="array" ref="AE91">XLOOKUP(AD91,'Category Saturation'!A:A,'Category Saturation'!E:E)</f>
        <v>25</v>
      </c>
      <c r="AG91" s="30">
        <f t="array" ref="AG91">iferror(XLOOKUP(Q91,'New Launch Success Rate'!A:A,'New Launch Success Rate'!F:F),"NA")</f>
        <v>0.34</v>
      </c>
      <c r="AH91" s="64">
        <f t="shared" si="9"/>
        <v>50</v>
      </c>
      <c r="AJ91" s="65">
        <f t="shared" si="10"/>
        <v>72.5</v>
      </c>
      <c r="AL91" s="66">
        <f t="array" ref="AL91">XLOOKUP(Q91,'Non Moving'!C:C,'Non Moving'!I:I)/100</f>
        <v>0.178</v>
      </c>
      <c r="AM91" s="67">
        <f t="shared" si="11"/>
        <v>50</v>
      </c>
      <c r="AN91" s="66">
        <f t="array" ref="AN91">XLOOKUP(Q91,'Non Moving'!C:C,'Non Moving'!F:F)/100</f>
        <v>0.278</v>
      </c>
      <c r="AO91" s="67">
        <f t="shared" si="12"/>
        <v>0</v>
      </c>
      <c r="AQ91" s="64">
        <f t="shared" si="13"/>
        <v>25</v>
      </c>
      <c r="AS91" s="64">
        <f t="shared" si="14"/>
        <v>100</v>
      </c>
      <c r="AT91" s="64">
        <f t="array" ref="AT91">iferror(XLOOKUP(I91,Monetization!A:A,Monetization!B:B),25)</f>
        <v>25</v>
      </c>
      <c r="AV91" s="64">
        <f t="shared" si="15"/>
        <v>77.5</v>
      </c>
      <c r="AX91" s="65">
        <f t="shared" si="16"/>
        <v>72.5</v>
      </c>
      <c r="AY91" s="64" t="str">
        <f t="shared" si="17"/>
        <v>50-75</v>
      </c>
      <c r="AZ91" s="64" t="str">
        <f t="shared" si="18"/>
        <v>50-75</v>
      </c>
      <c r="BA91" s="30">
        <f t="array" ref="BA91">iferror(XLOOKUP(B91,Availability!A:A,Availability!E:E),0%)</f>
        <v>0.06</v>
      </c>
      <c r="BB91" s="2">
        <v>1.0</v>
      </c>
      <c r="BC91" s="64">
        <f t="array" ref="BC91">XLOOKUP(B91,ROS!C:C,ROS!O:O)</f>
        <v>0</v>
      </c>
      <c r="BD91" s="64">
        <f t="array" ref="BD91">IFERROR(XLOOKUP(B91,ROS!Z:Z,ROS!AA:AA),0)</f>
        <v>1.333333333</v>
      </c>
      <c r="BE91" s="64">
        <f t="array" ref="BE91">XLOOKUP(Q91,'Refrence Data'!B:B,'Refrence Data'!T:T)</f>
        <v>14.44543</v>
      </c>
      <c r="BF91" s="64">
        <f t="shared" si="39"/>
        <v>0</v>
      </c>
      <c r="BG91" s="2" t="str">
        <f t="shared" si="20"/>
        <v/>
      </c>
      <c r="BO91" s="64" t="str">
        <f t="shared" si="26"/>
        <v/>
      </c>
    </row>
    <row r="92">
      <c r="A92" s="77" t="s">
        <v>2214</v>
      </c>
      <c r="B92" s="77" t="s">
        <v>2341</v>
      </c>
      <c r="C92" s="77" t="s">
        <v>888</v>
      </c>
      <c r="D92" s="54" t="s">
        <v>912</v>
      </c>
      <c r="E92" s="55" t="s">
        <v>2339</v>
      </c>
      <c r="F92" s="56">
        <v>0.0</v>
      </c>
      <c r="G92" s="57">
        <v>42.87496</v>
      </c>
      <c r="H92" s="58" t="s">
        <v>2217</v>
      </c>
      <c r="I92" s="13"/>
      <c r="J92" s="59">
        <v>365.0</v>
      </c>
      <c r="Q92" s="60" t="str">
        <f t="shared" si="1"/>
        <v>Chicken &amp; Meat_25+</v>
      </c>
      <c r="R92" s="61" t="str">
        <f t="shared" si="2"/>
        <v>25+</v>
      </c>
      <c r="S92" s="2" t="str">
        <f t="array" ref="S92">XLOOKUP(B92,Availability!K:K,Availability!Q:Q)</f>
        <v>Width</v>
      </c>
      <c r="T92" s="62">
        <f t="shared" si="3"/>
        <v>2.5</v>
      </c>
      <c r="U92" s="63">
        <f t="array" ref="U92">iferror(XLOOKUP(Q92,'Refrence Data'!B:B,'Refrence Data'!W:W),"NA")</f>
        <v>3.016419</v>
      </c>
      <c r="V92" s="64">
        <f t="shared" si="4"/>
        <v>100</v>
      </c>
      <c r="X92" s="30">
        <f t="array" ref="X92">IFERROR(XLOOKUP(Q92,'Refrence Data'!B:B,'Refrence Data'!N:N),"NA")</f>
        <v>0.574211</v>
      </c>
      <c r="Y92" s="64" t="str">
        <f t="shared" si="5"/>
        <v>MEDIUM</v>
      </c>
      <c r="Z92" s="64">
        <f t="array" ref="Z92">XLOOKUP(Q92,'Refrence Data'!B:B,'Refrence Data'!AG:AG)</f>
        <v>2.792947</v>
      </c>
      <c r="AA92" s="64">
        <f t="array" ref="AA92">IFERROR(XLOOKUP(Q92,'Refrence Data'!B:B,'Refrence Data'!Y:Y),"NA")</f>
        <v>2.792947</v>
      </c>
      <c r="AB92" s="64" t="str">
        <f t="shared" si="6"/>
        <v>High</v>
      </c>
      <c r="AC92" s="64" t="str">
        <f t="shared" si="7"/>
        <v>Width</v>
      </c>
      <c r="AD92" s="64" t="str">
        <f t="shared" si="8"/>
        <v>MEDIUMHighWidth</v>
      </c>
      <c r="AE92" s="64">
        <f t="array" ref="AE92">XLOOKUP(AD92,'Category Saturation'!A:A,'Category Saturation'!E:E)</f>
        <v>25</v>
      </c>
      <c r="AG92" s="30">
        <f t="array" ref="AG92">iferror(XLOOKUP(Q92,'New Launch Success Rate'!A:A,'New Launch Success Rate'!F:F),"NA")</f>
        <v>0.4</v>
      </c>
      <c r="AH92" s="64">
        <f t="shared" si="9"/>
        <v>50</v>
      </c>
      <c r="AJ92" s="65">
        <f t="shared" si="10"/>
        <v>72.5</v>
      </c>
      <c r="AL92" s="66">
        <f t="array" ref="AL92">XLOOKUP(Q92,'Non Moving'!C:C,'Non Moving'!I:I)/100</f>
        <v>0.154</v>
      </c>
      <c r="AM92" s="67">
        <f t="shared" si="11"/>
        <v>50</v>
      </c>
      <c r="AN92" s="66">
        <f t="array" ref="AN92">XLOOKUP(Q92,'Non Moving'!C:C,'Non Moving'!F:F)/100</f>
        <v>0.154</v>
      </c>
      <c r="AO92" s="67">
        <f t="shared" si="12"/>
        <v>50</v>
      </c>
      <c r="AQ92" s="64">
        <f t="shared" si="13"/>
        <v>50</v>
      </c>
      <c r="AS92" s="64">
        <f t="shared" si="14"/>
        <v>100</v>
      </c>
      <c r="AT92" s="64">
        <f t="array" ref="AT92">iferror(XLOOKUP(I92,Monetization!A:A,Monetization!B:B),25)</f>
        <v>25</v>
      </c>
      <c r="AV92" s="64">
        <f t="shared" si="15"/>
        <v>77.5</v>
      </c>
      <c r="AX92" s="65">
        <f t="shared" si="16"/>
        <v>72.5</v>
      </c>
      <c r="AY92" s="64" t="str">
        <f t="shared" si="17"/>
        <v>50-75</v>
      </c>
      <c r="AZ92" s="64" t="str">
        <f t="shared" si="18"/>
        <v>50-75</v>
      </c>
      <c r="BA92" s="30">
        <f t="array" ref="BA92">iferror(XLOOKUP(B92,Availability!A:A,Availability!E:E),0%)</f>
        <v>0</v>
      </c>
      <c r="BB92" s="2">
        <v>1.0</v>
      </c>
      <c r="BC92" s="64">
        <f t="array" ref="BC92">XLOOKUP(B92,ROS!C:C,ROS!O:O)</f>
        <v>0.5</v>
      </c>
      <c r="BD92" s="64">
        <f t="array" ref="BD92">IFERROR(XLOOKUP(B92,ROS!Z:Z,ROS!AA:AA),0)</f>
        <v>0</v>
      </c>
      <c r="BE92" s="64">
        <f t="array" ref="BE92">XLOOKUP(Q92,'Refrence Data'!B:B,'Refrence Data'!T:T)</f>
        <v>0.513957</v>
      </c>
      <c r="BF92" s="64">
        <f t="shared" si="39"/>
        <v>0</v>
      </c>
      <c r="BG92" s="2" t="str">
        <f t="shared" si="20"/>
        <v/>
      </c>
      <c r="BO92" s="64" t="str">
        <f t="shared" si="26"/>
        <v/>
      </c>
    </row>
    <row r="93">
      <c r="A93" s="77" t="s">
        <v>2214</v>
      </c>
      <c r="B93" s="77" t="s">
        <v>2342</v>
      </c>
      <c r="C93" s="77" t="s">
        <v>888</v>
      </c>
      <c r="D93" s="54" t="s">
        <v>912</v>
      </c>
      <c r="E93" s="55" t="s">
        <v>2339</v>
      </c>
      <c r="F93" s="56">
        <v>0.0</v>
      </c>
      <c r="G93" s="57">
        <v>33.14181</v>
      </c>
      <c r="H93" s="58" t="s">
        <v>2217</v>
      </c>
      <c r="I93" s="13"/>
      <c r="J93" s="59">
        <v>365.0</v>
      </c>
      <c r="Q93" s="60" t="str">
        <f t="shared" si="1"/>
        <v>Chicken &amp; Meat_25+</v>
      </c>
      <c r="R93" s="61" t="str">
        <f t="shared" si="2"/>
        <v>25+</v>
      </c>
      <c r="S93" s="2" t="str">
        <f t="array" ref="S93">XLOOKUP(B93,Availability!K:K,Availability!Q:Q)</f>
        <v>Width</v>
      </c>
      <c r="T93" s="62">
        <f t="shared" si="3"/>
        <v>2.5</v>
      </c>
      <c r="U93" s="63">
        <f t="array" ref="U93">iferror(XLOOKUP(Q93,'Refrence Data'!B:B,'Refrence Data'!W:W),"NA")</f>
        <v>3.016419</v>
      </c>
      <c r="V93" s="64">
        <f t="shared" si="4"/>
        <v>100</v>
      </c>
      <c r="X93" s="30">
        <f t="array" ref="X93">IFERROR(XLOOKUP(Q93,'Refrence Data'!B:B,'Refrence Data'!N:N),"NA")</f>
        <v>0.574211</v>
      </c>
      <c r="Y93" s="64" t="str">
        <f t="shared" si="5"/>
        <v>MEDIUM</v>
      </c>
      <c r="Z93" s="64">
        <f t="array" ref="Z93">XLOOKUP(Q93,'Refrence Data'!B:B,'Refrence Data'!AG:AG)</f>
        <v>2.792947</v>
      </c>
      <c r="AA93" s="64">
        <f t="array" ref="AA93">IFERROR(XLOOKUP(Q93,'Refrence Data'!B:B,'Refrence Data'!Y:Y),"NA")</f>
        <v>2.792947</v>
      </c>
      <c r="AB93" s="64" t="str">
        <f t="shared" si="6"/>
        <v>High</v>
      </c>
      <c r="AC93" s="64" t="str">
        <f t="shared" si="7"/>
        <v>Width</v>
      </c>
      <c r="AD93" s="64" t="str">
        <f t="shared" si="8"/>
        <v>MEDIUMHighWidth</v>
      </c>
      <c r="AE93" s="64">
        <f t="array" ref="AE93">XLOOKUP(AD93,'Category Saturation'!A:A,'Category Saturation'!E:E)</f>
        <v>25</v>
      </c>
      <c r="AG93" s="30">
        <f t="array" ref="AG93">iferror(XLOOKUP(Q93,'New Launch Success Rate'!A:A,'New Launch Success Rate'!F:F),"NA")</f>
        <v>0.4</v>
      </c>
      <c r="AH93" s="64">
        <f t="shared" si="9"/>
        <v>50</v>
      </c>
      <c r="AJ93" s="65">
        <f t="shared" si="10"/>
        <v>72.5</v>
      </c>
      <c r="AL93" s="66">
        <f t="array" ref="AL93">XLOOKUP(Q93,'Non Moving'!C:C,'Non Moving'!I:I)/100</f>
        <v>0.154</v>
      </c>
      <c r="AM93" s="67">
        <f t="shared" si="11"/>
        <v>50</v>
      </c>
      <c r="AN93" s="66">
        <f t="array" ref="AN93">XLOOKUP(Q93,'Non Moving'!C:C,'Non Moving'!F:F)/100</f>
        <v>0.154</v>
      </c>
      <c r="AO93" s="67">
        <f t="shared" si="12"/>
        <v>50</v>
      </c>
      <c r="AQ93" s="64">
        <f t="shared" si="13"/>
        <v>50</v>
      </c>
      <c r="AS93" s="64">
        <f t="shared" si="14"/>
        <v>100</v>
      </c>
      <c r="AT93" s="64">
        <f t="array" ref="AT93">iferror(XLOOKUP(I93,Monetization!A:A,Monetization!B:B),25)</f>
        <v>25</v>
      </c>
      <c r="AV93" s="64">
        <f t="shared" si="15"/>
        <v>77.5</v>
      </c>
      <c r="AX93" s="65">
        <f t="shared" si="16"/>
        <v>72.5</v>
      </c>
      <c r="AY93" s="64" t="str">
        <f t="shared" si="17"/>
        <v>50-75</v>
      </c>
      <c r="AZ93" s="64" t="str">
        <f t="shared" si="18"/>
        <v>50-75</v>
      </c>
      <c r="BA93" s="30">
        <f t="array" ref="BA93">iferror(XLOOKUP(B93,Availability!A:A,Availability!E:E),0%)</f>
        <v>0</v>
      </c>
      <c r="BB93" s="2">
        <v>1.0</v>
      </c>
      <c r="BC93" s="64">
        <f t="array" ref="BC93">XLOOKUP(B93,ROS!C:C,ROS!O:O)</f>
        <v>1.125</v>
      </c>
      <c r="BD93" s="64">
        <f t="array" ref="BD93">IFERROR(XLOOKUP(B93,ROS!Z:Z,ROS!AA:AA),0)</f>
        <v>0</v>
      </c>
      <c r="BE93" s="64">
        <f t="array" ref="BE93">XLOOKUP(Q93,'Refrence Data'!B:B,'Refrence Data'!T:T)</f>
        <v>0.513957</v>
      </c>
      <c r="BF93" s="64">
        <f t="shared" si="39"/>
        <v>1</v>
      </c>
      <c r="BG93" s="2" t="str">
        <f t="shared" si="20"/>
        <v/>
      </c>
      <c r="BO93" s="64" t="str">
        <f t="shared" si="26"/>
        <v/>
      </c>
    </row>
    <row r="94">
      <c r="A94" s="77" t="s">
        <v>2214</v>
      </c>
      <c r="B94" s="77" t="s">
        <v>2343</v>
      </c>
      <c r="C94" s="77" t="s">
        <v>888</v>
      </c>
      <c r="D94" s="54" t="s">
        <v>912</v>
      </c>
      <c r="E94" s="55" t="s">
        <v>2344</v>
      </c>
      <c r="F94" s="56">
        <v>0.0</v>
      </c>
      <c r="G94" s="74">
        <v>10.58423</v>
      </c>
      <c r="H94" s="58" t="s">
        <v>2240</v>
      </c>
      <c r="I94" s="13"/>
      <c r="J94" s="59">
        <v>365.0</v>
      </c>
      <c r="Q94" s="60" t="str">
        <f t="shared" si="1"/>
        <v>Chicken &amp; Meat_10-15</v>
      </c>
      <c r="R94" s="61" t="str">
        <f t="shared" si="2"/>
        <v>10-15</v>
      </c>
      <c r="S94" s="2" t="str">
        <f t="array" ref="S94">XLOOKUP(B94,Availability!K:K,Availability!Q:Q)</f>
        <v>Width</v>
      </c>
      <c r="T94" s="62">
        <f t="shared" si="3"/>
        <v>2.5</v>
      </c>
      <c r="U94" s="63">
        <f t="array" ref="U94">iferror(XLOOKUP(Q94,'Refrence Data'!B:B,'Refrence Data'!W:W),"NA")</f>
        <v>12.474</v>
      </c>
      <c r="V94" s="64">
        <f t="shared" si="4"/>
        <v>100</v>
      </c>
      <c r="X94" s="30">
        <f t="array" ref="X94">IFERROR(XLOOKUP(Q94,'Refrence Data'!B:B,'Refrence Data'!N:N),"NA")</f>
        <v>0.650166</v>
      </c>
      <c r="Y94" s="64" t="str">
        <f t="shared" si="5"/>
        <v>MEDIUM</v>
      </c>
      <c r="Z94" s="64">
        <f t="array" ref="Z94">XLOOKUP(Q94,'Refrence Data'!B:B,'Refrence Data'!AG:AG)</f>
        <v>7.485815</v>
      </c>
      <c r="AA94" s="64">
        <f t="array" ref="AA94">IFERROR(XLOOKUP(Q94,'Refrence Data'!B:B,'Refrence Data'!Y:Y),"NA")</f>
        <v>7.867905</v>
      </c>
      <c r="AB94" s="64" t="str">
        <f t="shared" si="6"/>
        <v>High</v>
      </c>
      <c r="AC94" s="64" t="str">
        <f t="shared" si="7"/>
        <v>Width</v>
      </c>
      <c r="AD94" s="64" t="str">
        <f t="shared" si="8"/>
        <v>MEDIUMHighWidth</v>
      </c>
      <c r="AE94" s="64">
        <f t="array" ref="AE94">XLOOKUP(AD94,'Category Saturation'!A:A,'Category Saturation'!E:E)</f>
        <v>25</v>
      </c>
      <c r="AG94" s="30">
        <f t="array" ref="AG94">iferror(XLOOKUP(Q94,'New Launch Success Rate'!A:A,'New Launch Success Rate'!F:F),"NA")</f>
        <v>0.34</v>
      </c>
      <c r="AH94" s="64">
        <f t="shared" si="9"/>
        <v>50</v>
      </c>
      <c r="AJ94" s="65">
        <f t="shared" si="10"/>
        <v>72.5</v>
      </c>
      <c r="AL94" s="66">
        <f t="array" ref="AL94">XLOOKUP(Q94,'Non Moving'!C:C,'Non Moving'!I:I)/100</f>
        <v>0.01</v>
      </c>
      <c r="AM94" s="67">
        <f t="shared" si="11"/>
        <v>100</v>
      </c>
      <c r="AN94" s="66">
        <f t="array" ref="AN94">XLOOKUP(Q94,'Non Moving'!C:C,'Non Moving'!F:F)/100</f>
        <v>0.046</v>
      </c>
      <c r="AO94" s="67">
        <f t="shared" si="12"/>
        <v>100</v>
      </c>
      <c r="AQ94" s="64">
        <f t="shared" si="13"/>
        <v>100</v>
      </c>
      <c r="AS94" s="64">
        <f t="shared" si="14"/>
        <v>0</v>
      </c>
      <c r="AT94" s="64">
        <f t="array" ref="AT94">iferror(XLOOKUP(I94,Monetization!A:A,Monetization!B:B),25)</f>
        <v>25</v>
      </c>
      <c r="AV94" s="64">
        <f t="shared" si="15"/>
        <v>7.5</v>
      </c>
      <c r="AX94" s="65">
        <f t="shared" si="16"/>
        <v>72.5</v>
      </c>
      <c r="AY94" s="64" t="str">
        <f t="shared" si="17"/>
        <v>50-75</v>
      </c>
      <c r="AZ94" s="64" t="str">
        <f t="shared" si="18"/>
        <v>50-75</v>
      </c>
      <c r="BA94" s="30">
        <f t="array" ref="BA94">iferror(XLOOKUP(B94,Availability!A:A,Availability!E:E),0%)</f>
        <v>0.95</v>
      </c>
      <c r="BB94" s="2">
        <v>1.0</v>
      </c>
      <c r="BC94" s="64">
        <f t="array" ref="BC94">XLOOKUP(B94,ROS!C:C,ROS!O:O)</f>
        <v>3.526435</v>
      </c>
      <c r="BD94" s="64">
        <f t="array" ref="BD94">IFERROR(XLOOKUP(B94,ROS!Z:Z,ROS!AA:AA),0)</f>
        <v>3.246287046</v>
      </c>
      <c r="BE94" s="64">
        <f t="array" ref="BE94">XLOOKUP(Q94,'Refrence Data'!B:B,'Refrence Data'!T:T)</f>
        <v>0.390909</v>
      </c>
      <c r="BF94" s="64">
        <f t="shared" si="39"/>
        <v>1</v>
      </c>
      <c r="BG94" s="2" t="str">
        <f t="shared" si="20"/>
        <v>TP</v>
      </c>
      <c r="BO94" s="64" t="str">
        <f t="shared" si="26"/>
        <v>TP</v>
      </c>
    </row>
    <row r="95">
      <c r="A95" s="77" t="s">
        <v>2214</v>
      </c>
      <c r="B95" s="77" t="s">
        <v>2345</v>
      </c>
      <c r="C95" s="77" t="s">
        <v>888</v>
      </c>
      <c r="D95" s="54" t="s">
        <v>912</v>
      </c>
      <c r="E95" s="55" t="s">
        <v>2344</v>
      </c>
      <c r="F95" s="56">
        <v>0.0</v>
      </c>
      <c r="G95" s="74">
        <v>10.46995</v>
      </c>
      <c r="H95" s="58" t="s">
        <v>2240</v>
      </c>
      <c r="I95" s="13"/>
      <c r="J95" s="59">
        <v>365.0</v>
      </c>
      <c r="Q95" s="60" t="str">
        <f t="shared" si="1"/>
        <v>Chicken &amp; Meat_10-15</v>
      </c>
      <c r="R95" s="61" t="str">
        <f t="shared" si="2"/>
        <v>10-15</v>
      </c>
      <c r="S95" s="2" t="str">
        <f t="array" ref="S95">XLOOKUP(B95,Availability!K:K,Availability!Q:Q)</f>
        <v>Width</v>
      </c>
      <c r="T95" s="62">
        <f t="shared" si="3"/>
        <v>2.5</v>
      </c>
      <c r="U95" s="63">
        <f t="array" ref="U95">iferror(XLOOKUP(Q95,'Refrence Data'!B:B,'Refrence Data'!W:W),"NA")</f>
        <v>12.474</v>
      </c>
      <c r="V95" s="64">
        <f t="shared" si="4"/>
        <v>100</v>
      </c>
      <c r="X95" s="30">
        <f t="array" ref="X95">IFERROR(XLOOKUP(Q95,'Refrence Data'!B:B,'Refrence Data'!N:N),"NA")</f>
        <v>0.650166</v>
      </c>
      <c r="Y95" s="64" t="str">
        <f t="shared" si="5"/>
        <v>MEDIUM</v>
      </c>
      <c r="Z95" s="64">
        <f t="array" ref="Z95">XLOOKUP(Q95,'Refrence Data'!B:B,'Refrence Data'!AG:AG)</f>
        <v>7.485815</v>
      </c>
      <c r="AA95" s="64">
        <f t="array" ref="AA95">IFERROR(XLOOKUP(Q95,'Refrence Data'!B:B,'Refrence Data'!Y:Y),"NA")</f>
        <v>7.867905</v>
      </c>
      <c r="AB95" s="64" t="str">
        <f t="shared" si="6"/>
        <v>High</v>
      </c>
      <c r="AC95" s="64" t="str">
        <f t="shared" si="7"/>
        <v>Width</v>
      </c>
      <c r="AD95" s="64" t="str">
        <f t="shared" si="8"/>
        <v>MEDIUMHighWidth</v>
      </c>
      <c r="AE95" s="64">
        <f t="array" ref="AE95">XLOOKUP(AD95,'Category Saturation'!A:A,'Category Saturation'!E:E)</f>
        <v>25</v>
      </c>
      <c r="AG95" s="30">
        <f t="array" ref="AG95">iferror(XLOOKUP(Q95,'New Launch Success Rate'!A:A,'New Launch Success Rate'!F:F),"NA")</f>
        <v>0.34</v>
      </c>
      <c r="AH95" s="64">
        <f t="shared" si="9"/>
        <v>50</v>
      </c>
      <c r="AJ95" s="65">
        <f t="shared" si="10"/>
        <v>72.5</v>
      </c>
      <c r="AL95" s="66">
        <f t="array" ref="AL95">XLOOKUP(Q95,'Non Moving'!C:C,'Non Moving'!I:I)/100</f>
        <v>0.01</v>
      </c>
      <c r="AM95" s="67">
        <f t="shared" si="11"/>
        <v>100</v>
      </c>
      <c r="AN95" s="66">
        <f t="array" ref="AN95">XLOOKUP(Q95,'Non Moving'!C:C,'Non Moving'!F:F)/100</f>
        <v>0.046</v>
      </c>
      <c r="AO95" s="67">
        <f t="shared" si="12"/>
        <v>100</v>
      </c>
      <c r="AQ95" s="64">
        <f t="shared" si="13"/>
        <v>100</v>
      </c>
      <c r="AS95" s="64">
        <f t="shared" si="14"/>
        <v>0</v>
      </c>
      <c r="AT95" s="64">
        <f t="array" ref="AT95">iferror(XLOOKUP(I95,Monetization!A:A,Monetization!B:B),25)</f>
        <v>25</v>
      </c>
      <c r="AV95" s="64">
        <f t="shared" si="15"/>
        <v>7.5</v>
      </c>
      <c r="AX95" s="65">
        <f t="shared" si="16"/>
        <v>72.5</v>
      </c>
      <c r="AY95" s="64" t="str">
        <f t="shared" si="17"/>
        <v>50-75</v>
      </c>
      <c r="AZ95" s="64" t="str">
        <f t="shared" si="18"/>
        <v>50-75</v>
      </c>
      <c r="BA95" s="30">
        <f t="array" ref="BA95">iferror(XLOOKUP(B95,Availability!A:A,Availability!E:E),0%)</f>
        <v>0.97</v>
      </c>
      <c r="BB95" s="2">
        <v>1.0</v>
      </c>
      <c r="BC95" s="64">
        <f t="array" ref="BC95">XLOOKUP(B95,ROS!C:C,ROS!O:O)</f>
        <v>4.424936</v>
      </c>
      <c r="BD95" s="64">
        <f t="array" ref="BD95">IFERROR(XLOOKUP(B95,ROS!Z:Z,ROS!AA:AA),0)</f>
        <v>1.983516484</v>
      </c>
      <c r="BE95" s="64">
        <f t="array" ref="BE95">XLOOKUP(Q95,'Refrence Data'!B:B,'Refrence Data'!T:T)</f>
        <v>0.390909</v>
      </c>
      <c r="BF95" s="64">
        <f t="shared" si="39"/>
        <v>1</v>
      </c>
      <c r="BG95" s="2" t="str">
        <f t="shared" si="20"/>
        <v>TP</v>
      </c>
      <c r="BO95" s="64" t="str">
        <f t="shared" si="26"/>
        <v>TP</v>
      </c>
    </row>
    <row r="96">
      <c r="A96" s="77" t="s">
        <v>2214</v>
      </c>
      <c r="B96" s="77" t="s">
        <v>2346</v>
      </c>
      <c r="C96" s="77" t="s">
        <v>888</v>
      </c>
      <c r="D96" s="54" t="s">
        <v>892</v>
      </c>
      <c r="E96" s="55" t="s">
        <v>2337</v>
      </c>
      <c r="F96" s="56">
        <v>12.0</v>
      </c>
      <c r="G96" s="57">
        <v>17.27548</v>
      </c>
      <c r="H96" s="58" t="s">
        <v>2240</v>
      </c>
      <c r="I96" s="13"/>
      <c r="J96" s="59">
        <v>720.0</v>
      </c>
      <c r="Q96" s="60" t="str">
        <f t="shared" si="1"/>
        <v>Breads &amp; Bakes_15-20</v>
      </c>
      <c r="R96" s="61" t="str">
        <f t="shared" si="2"/>
        <v>15-20</v>
      </c>
      <c r="S96" s="2" t="str">
        <f t="array" ref="S96">XLOOKUP(B96,Availability!K:K,Availability!Q:Q)</f>
        <v>Width</v>
      </c>
      <c r="T96" s="62">
        <f t="shared" si="3"/>
        <v>2.5</v>
      </c>
      <c r="U96" s="63">
        <f t="array" ref="U96">iferror(XLOOKUP(Q96,'Refrence Data'!B:B,'Refrence Data'!W:W),"NA")</f>
        <v>2.567638</v>
      </c>
      <c r="V96" s="64">
        <f t="shared" si="4"/>
        <v>100</v>
      </c>
      <c r="X96" s="30">
        <f t="array" ref="X96">IFERROR(XLOOKUP(Q96,'Refrence Data'!B:B,'Refrence Data'!N:N),"NA")</f>
        <v>0.422683</v>
      </c>
      <c r="Y96" s="64" t="str">
        <f t="shared" si="5"/>
        <v>LOW</v>
      </c>
      <c r="Z96" s="64">
        <f t="array" ref="Z96">XLOOKUP(Q96,'Refrence Data'!B:B,'Refrence Data'!AG:AG)</f>
        <v>5.437256</v>
      </c>
      <c r="AA96" s="64">
        <f t="array" ref="AA96">IFERROR(XLOOKUP(Q96,'Refrence Data'!B:B,'Refrence Data'!Y:Y),"NA")</f>
        <v>2.610813</v>
      </c>
      <c r="AB96" s="64" t="str">
        <f t="shared" si="6"/>
        <v>Low</v>
      </c>
      <c r="AC96" s="64" t="str">
        <f t="shared" si="7"/>
        <v>Width</v>
      </c>
      <c r="AD96" s="64" t="str">
        <f t="shared" si="8"/>
        <v>LOWLowWidth</v>
      </c>
      <c r="AE96" s="64">
        <f t="array" ref="AE96">XLOOKUP(AD96,'Category Saturation'!A:A,'Category Saturation'!E:E)</f>
        <v>40</v>
      </c>
      <c r="AG96" s="30">
        <f t="array" ref="AG96">iferror(XLOOKUP(Q96,'New Launch Success Rate'!A:A,'New Launch Success Rate'!F:F),"NA")</f>
        <v>0.34</v>
      </c>
      <c r="AH96" s="64">
        <f t="shared" si="9"/>
        <v>50</v>
      </c>
      <c r="AJ96" s="65">
        <f t="shared" si="10"/>
        <v>77</v>
      </c>
      <c r="AL96" s="66">
        <f t="array" ref="AL96">XLOOKUP(Q96,'Non Moving'!C:C,'Non Moving'!I:I)/100</f>
        <v>0.009</v>
      </c>
      <c r="AM96" s="67">
        <f t="shared" si="11"/>
        <v>100</v>
      </c>
      <c r="AN96" s="66">
        <f t="array" ref="AN96">XLOOKUP(Q96,'Non Moving'!C:C,'Non Moving'!F:F)/100</f>
        <v>0.013</v>
      </c>
      <c r="AO96" s="67">
        <f t="shared" si="12"/>
        <v>100</v>
      </c>
      <c r="AQ96" s="64">
        <f t="shared" si="13"/>
        <v>100</v>
      </c>
      <c r="AS96" s="64">
        <f t="shared" si="14"/>
        <v>0</v>
      </c>
      <c r="AT96" s="64">
        <f t="array" ref="AT96">iferror(XLOOKUP(I96,Monetization!A:A,Monetization!B:B),25)</f>
        <v>25</v>
      </c>
      <c r="AV96" s="64">
        <f t="shared" si="15"/>
        <v>7.5</v>
      </c>
      <c r="AX96" s="65">
        <f t="shared" si="16"/>
        <v>77</v>
      </c>
      <c r="AY96" s="64" t="str">
        <f t="shared" si="17"/>
        <v>75-100</v>
      </c>
      <c r="AZ96" s="64" t="str">
        <f t="shared" si="18"/>
        <v>75-100</v>
      </c>
      <c r="BA96" s="30">
        <f t="array" ref="BA96">iferror(XLOOKUP(B96,Availability!A:A,Availability!E:E),0%)</f>
        <v>0</v>
      </c>
      <c r="BB96" s="2">
        <v>1.0</v>
      </c>
      <c r="BC96" s="64">
        <f t="array" ref="BC96">XLOOKUP(B96,ROS!C:C,ROS!O:O)</f>
        <v>0.326923</v>
      </c>
      <c r="BD96" s="64">
        <f t="array" ref="BD96">IFERROR(XLOOKUP(B96,ROS!Z:Z,ROS!AA:AA),0)</f>
        <v>0</v>
      </c>
      <c r="BE96" s="64">
        <f t="array" ref="BE96">XLOOKUP(Q96,'Refrence Data'!B:B,'Refrence Data'!T:T)</f>
        <v>1.95416</v>
      </c>
      <c r="BF96" s="64">
        <f t="shared" si="39"/>
        <v>0</v>
      </c>
      <c r="BG96" s="2" t="str">
        <f t="shared" si="20"/>
        <v/>
      </c>
      <c r="BO96" s="64" t="str">
        <f t="shared" si="26"/>
        <v/>
      </c>
    </row>
    <row r="97">
      <c r="A97" s="77" t="s">
        <v>2214</v>
      </c>
      <c r="B97" s="77" t="s">
        <v>2347</v>
      </c>
      <c r="C97" s="77" t="s">
        <v>888</v>
      </c>
      <c r="D97" s="54" t="s">
        <v>919</v>
      </c>
      <c r="E97" s="55" t="s">
        <v>2326</v>
      </c>
      <c r="F97" s="56">
        <v>12.0</v>
      </c>
      <c r="G97" s="57">
        <v>46.46329</v>
      </c>
      <c r="H97" s="58" t="s">
        <v>2240</v>
      </c>
      <c r="I97" s="13"/>
      <c r="J97" s="59">
        <v>540.0</v>
      </c>
      <c r="Q97" s="60" t="str">
        <f t="shared" si="1"/>
        <v>Desserts Corner_25+</v>
      </c>
      <c r="R97" s="61" t="str">
        <f t="shared" si="2"/>
        <v>25+</v>
      </c>
      <c r="S97" s="2" t="str">
        <f t="array" ref="S97">XLOOKUP(B97,Availability!K:K,Availability!Q:Q)</f>
        <v>Width</v>
      </c>
      <c r="T97" s="62">
        <f t="shared" si="3"/>
        <v>2.5</v>
      </c>
      <c r="U97" s="63">
        <f t="array" ref="U97">iferror(XLOOKUP(Q97,'Refrence Data'!B:B,'Refrence Data'!W:W),"NA")</f>
        <v>1.409726</v>
      </c>
      <c r="V97" s="64">
        <f t="shared" si="4"/>
        <v>50</v>
      </c>
      <c r="X97" s="30">
        <f t="array" ref="X97">IFERROR(XLOOKUP(Q97,'Refrence Data'!B:B,'Refrence Data'!N:N),"NA")</f>
        <v>0.894613</v>
      </c>
      <c r="Y97" s="64" t="str">
        <f t="shared" si="5"/>
        <v>HIGH</v>
      </c>
      <c r="Z97" s="64">
        <f t="array" ref="Z97">XLOOKUP(Q97,'Refrence Data'!B:B,'Refrence Data'!AG:AG)</f>
        <v>2.792947</v>
      </c>
      <c r="AA97" s="64">
        <f t="array" ref="AA97">IFERROR(XLOOKUP(Q97,'Refrence Data'!B:B,'Refrence Data'!Y:Y),"NA")</f>
        <v>3.133132</v>
      </c>
      <c r="AB97" s="64" t="str">
        <f t="shared" si="6"/>
        <v>High</v>
      </c>
      <c r="AC97" s="64" t="str">
        <f t="shared" si="7"/>
        <v>Width</v>
      </c>
      <c r="AD97" s="64" t="str">
        <f t="shared" si="8"/>
        <v>HIGHHighWidth</v>
      </c>
      <c r="AE97" s="64">
        <f t="array" ref="AE97">XLOOKUP(AD97,'Category Saturation'!A:A,'Category Saturation'!E:E)</f>
        <v>25</v>
      </c>
      <c r="AG97" s="30">
        <f t="array" ref="AG97">iferror(XLOOKUP(Q97,'New Launch Success Rate'!A:A,'New Launch Success Rate'!F:F),"NA")</f>
        <v>0.8</v>
      </c>
      <c r="AH97" s="64">
        <f t="shared" si="9"/>
        <v>100</v>
      </c>
      <c r="AJ97" s="65">
        <f t="shared" si="10"/>
        <v>47.5</v>
      </c>
      <c r="AL97" s="66">
        <f t="array" ref="AL97">XLOOKUP(Q97,'Non Moving'!C:C,'Non Moving'!I:I)/100</f>
        <v>0.223</v>
      </c>
      <c r="AM97" s="67">
        <f t="shared" si="11"/>
        <v>50</v>
      </c>
      <c r="AN97" s="66">
        <f t="array" ref="AN97">XLOOKUP(Q97,'Non Moving'!C:C,'Non Moving'!F:F)/100</f>
        <v>0.237</v>
      </c>
      <c r="AO97" s="67">
        <f t="shared" si="12"/>
        <v>50</v>
      </c>
      <c r="AQ97" s="64">
        <f t="shared" si="13"/>
        <v>50</v>
      </c>
      <c r="AS97" s="64">
        <f t="shared" si="14"/>
        <v>0</v>
      </c>
      <c r="AT97" s="64">
        <f t="array" ref="AT97">iferror(XLOOKUP(I97,Monetization!A:A,Monetization!B:B),25)</f>
        <v>25</v>
      </c>
      <c r="AV97" s="64">
        <f t="shared" si="15"/>
        <v>7.5</v>
      </c>
      <c r="AX97" s="65">
        <f t="shared" si="16"/>
        <v>47.5</v>
      </c>
      <c r="AY97" s="64" t="str">
        <f t="shared" si="17"/>
        <v>25-50</v>
      </c>
      <c r="AZ97" s="64" t="str">
        <f t="shared" si="18"/>
        <v>25-50</v>
      </c>
      <c r="BA97" s="30">
        <f t="array" ref="BA97">iferror(XLOOKUP(B97,Availability!A:A,Availability!E:E),0%)</f>
        <v>0</v>
      </c>
      <c r="BB97" s="2">
        <v>1.0</v>
      </c>
      <c r="BC97" s="64">
        <f t="array" ref="BC97">XLOOKUP(B97,ROS!C:C,ROS!O:O)</f>
        <v>0.071429</v>
      </c>
      <c r="BD97" s="64">
        <f t="array" ref="BD97">IFERROR(XLOOKUP(B97,ROS!Z:Z,ROS!AA:AA),0)</f>
        <v>0.142857143</v>
      </c>
      <c r="BE97" s="64">
        <f t="array" ref="BE97">XLOOKUP(Q97,'Refrence Data'!B:B,'Refrence Data'!T:T)</f>
        <v>0.410256</v>
      </c>
      <c r="BF97" s="64">
        <f t="shared" si="39"/>
        <v>0</v>
      </c>
      <c r="BG97" s="2" t="str">
        <f t="shared" si="20"/>
        <v/>
      </c>
      <c r="BO97" s="64" t="str">
        <f t="shared" si="26"/>
        <v/>
      </c>
    </row>
    <row r="98">
      <c r="A98" s="77" t="s">
        <v>2304</v>
      </c>
      <c r="B98" s="77" t="s">
        <v>2348</v>
      </c>
      <c r="C98" s="77" t="s">
        <v>961</v>
      </c>
      <c r="D98" s="54" t="s">
        <v>974</v>
      </c>
      <c r="E98" s="55" t="s">
        <v>2349</v>
      </c>
      <c r="F98" s="56">
        <v>0.0</v>
      </c>
      <c r="G98" s="57">
        <v>4.227366</v>
      </c>
      <c r="H98" s="58" t="s">
        <v>2240</v>
      </c>
      <c r="I98" s="13"/>
      <c r="J98" s="59">
        <v>4.0</v>
      </c>
      <c r="Q98" s="60" t="str">
        <f t="shared" si="1"/>
        <v>Fruits_0-5</v>
      </c>
      <c r="R98" s="61" t="str">
        <f t="shared" si="2"/>
        <v>0-5</v>
      </c>
      <c r="S98" s="2" t="str">
        <f t="array" ref="S98">XLOOKUP(B98,Availability!K:K,Availability!Q:Q)</f>
        <v>Width</v>
      </c>
      <c r="T98" s="62">
        <f t="shared" si="3"/>
        <v>40</v>
      </c>
      <c r="U98" s="63">
        <f t="array" ref="U98">iferror(XLOOKUP(Q98,'Refrence Data'!B:B,'Refrence Data'!W:W),"NA")</f>
        <v>109.6525</v>
      </c>
      <c r="V98" s="64">
        <f t="shared" si="4"/>
        <v>100</v>
      </c>
      <c r="X98" s="30">
        <f t="array" ref="X98">IFERROR(XLOOKUP(Q98,'Refrence Data'!B:B,'Refrence Data'!N:N),"NA")</f>
        <v>0.765719</v>
      </c>
      <c r="Y98" s="64" t="str">
        <f t="shared" si="5"/>
        <v>MEDIUM</v>
      </c>
      <c r="Z98" s="64">
        <f t="array" ref="Z98">XLOOKUP(Q98,'Refrence Data'!B:B,'Refrence Data'!AG:AG)</f>
        <v>177.0103</v>
      </c>
      <c r="AA98" s="64">
        <f t="array" ref="AA98">IFERROR(XLOOKUP(Q98,'Refrence Data'!B:B,'Refrence Data'!Y:Y),"NA")</f>
        <v>347.2876</v>
      </c>
      <c r="AB98" s="64" t="str">
        <f t="shared" si="6"/>
        <v>High</v>
      </c>
      <c r="AC98" s="64" t="str">
        <f t="shared" si="7"/>
        <v>Width</v>
      </c>
      <c r="AD98" s="64" t="str">
        <f t="shared" si="8"/>
        <v>MEDIUMHighWidth</v>
      </c>
      <c r="AE98" s="64">
        <f t="array" ref="AE98">XLOOKUP(AD98,'Category Saturation'!A:A,'Category Saturation'!E:E)</f>
        <v>25</v>
      </c>
      <c r="AG98" s="30">
        <f t="array" ref="AG98">iferror(XLOOKUP(Q98,'New Launch Success Rate'!A:A,'New Launch Success Rate'!F:F),"NA")</f>
        <v>0.10725</v>
      </c>
      <c r="AH98" s="64">
        <f t="shared" si="9"/>
        <v>25</v>
      </c>
      <c r="AJ98" s="65">
        <f t="shared" si="10"/>
        <v>70</v>
      </c>
      <c r="AL98" s="66">
        <f t="array" ref="AL98">XLOOKUP(Q98,'Non Moving'!C:C,'Non Moving'!I:I)/100</f>
        <v>0</v>
      </c>
      <c r="AM98" s="67">
        <f t="shared" si="11"/>
        <v>100</v>
      </c>
      <c r="AN98" s="66">
        <f t="array" ref="AN98">XLOOKUP(Q98,'Non Moving'!C:C,'Non Moving'!F:F)/100</f>
        <v>0</v>
      </c>
      <c r="AO98" s="67">
        <f t="shared" si="12"/>
        <v>100</v>
      </c>
      <c r="AQ98" s="64">
        <f t="shared" si="13"/>
        <v>100</v>
      </c>
      <c r="AS98" s="64">
        <f t="shared" si="14"/>
        <v>0</v>
      </c>
      <c r="AT98" s="64">
        <f t="array" ref="AT98">iferror(XLOOKUP(I98,Monetization!A:A,Monetization!B:B),25)</f>
        <v>25</v>
      </c>
      <c r="AV98" s="64">
        <f t="shared" si="15"/>
        <v>7.5</v>
      </c>
      <c r="AX98" s="65">
        <f t="shared" si="16"/>
        <v>70</v>
      </c>
      <c r="AY98" s="64" t="str">
        <f t="shared" si="17"/>
        <v>50-75</v>
      </c>
      <c r="AZ98" s="64" t="str">
        <f t="shared" si="18"/>
        <v>50-75</v>
      </c>
      <c r="BA98" s="30">
        <f t="array" ref="BA98">iferror(XLOOKUP(B98,Availability!A:A,Availability!E:E),0%)</f>
        <v>0</v>
      </c>
      <c r="BB98" s="2">
        <v>1.0</v>
      </c>
      <c r="BC98" s="64">
        <f t="array" ref="BC98">XLOOKUP(B98,ROS!C:C,ROS!O:O)</f>
        <v>0</v>
      </c>
      <c r="BD98" s="64">
        <f t="array" ref="BD98">IFERROR(XLOOKUP(B98,ROS!Z:Z,ROS!AA:AA),0)</f>
        <v>0</v>
      </c>
      <c r="BE98" s="64">
        <f t="array" ref="BE98">XLOOKUP(Q98,'Refrence Data'!B:B,'Refrence Data'!T:T)</f>
        <v>55.8071</v>
      </c>
      <c r="BF98" s="64">
        <f t="shared" si="39"/>
        <v>0</v>
      </c>
      <c r="BG98" s="2" t="str">
        <f t="shared" si="20"/>
        <v/>
      </c>
      <c r="BO98" s="64" t="str">
        <f t="shared" si="26"/>
        <v/>
      </c>
    </row>
    <row r="99">
      <c r="A99" s="77" t="s">
        <v>2304</v>
      </c>
      <c r="B99" s="77" t="s">
        <v>2350</v>
      </c>
      <c r="C99" s="77" t="s">
        <v>961</v>
      </c>
      <c r="D99" s="54" t="s">
        <v>974</v>
      </c>
      <c r="E99" s="55" t="s">
        <v>2351</v>
      </c>
      <c r="F99" s="56">
        <v>0.0</v>
      </c>
      <c r="G99" s="57">
        <v>7.585762</v>
      </c>
      <c r="H99" s="58" t="s">
        <v>2240</v>
      </c>
      <c r="I99" s="13"/>
      <c r="J99" s="59">
        <v>10.0</v>
      </c>
      <c r="Q99" s="60" t="str">
        <f t="shared" si="1"/>
        <v>Fruits_5-10</v>
      </c>
      <c r="R99" s="61" t="str">
        <f t="shared" si="2"/>
        <v>5-10</v>
      </c>
      <c r="S99" s="2" t="str">
        <f t="array" ref="S99">XLOOKUP(B99,Availability!K:K,Availability!Q:Q)</f>
        <v>Width</v>
      </c>
      <c r="T99" s="62">
        <f t="shared" si="3"/>
        <v>16</v>
      </c>
      <c r="U99" s="63">
        <f t="array" ref="U99">iferror(XLOOKUP(Q99,'Refrence Data'!B:B,'Refrence Data'!W:W),"NA")</f>
        <v>242.338</v>
      </c>
      <c r="V99" s="64">
        <f t="shared" si="4"/>
        <v>100</v>
      </c>
      <c r="X99" s="30">
        <f t="array" ref="X99">IFERROR(XLOOKUP(Q99,'Refrence Data'!B:B,'Refrence Data'!N:N),"NA")</f>
        <v>0.747782</v>
      </c>
      <c r="Y99" s="64" t="str">
        <f t="shared" si="5"/>
        <v>MEDIUM</v>
      </c>
      <c r="Z99" s="64">
        <f t="array" ref="Z99">XLOOKUP(Q99,'Refrence Data'!B:B,'Refrence Data'!AG:AG)</f>
        <v>56.6563</v>
      </c>
      <c r="AA99" s="64">
        <f t="array" ref="AA99">IFERROR(XLOOKUP(Q99,'Refrence Data'!B:B,'Refrence Data'!Y:Y),"NA")</f>
        <v>277.8809</v>
      </c>
      <c r="AB99" s="64" t="str">
        <f t="shared" si="6"/>
        <v>High</v>
      </c>
      <c r="AC99" s="64" t="str">
        <f t="shared" si="7"/>
        <v>Width</v>
      </c>
      <c r="AD99" s="64" t="str">
        <f t="shared" si="8"/>
        <v>MEDIUMHighWidth</v>
      </c>
      <c r="AE99" s="64">
        <f t="array" ref="AE99">XLOOKUP(AD99,'Category Saturation'!A:A,'Category Saturation'!E:E)</f>
        <v>25</v>
      </c>
      <c r="AG99" s="30">
        <f t="array" ref="AG99">iferror(XLOOKUP(Q99,'New Launch Success Rate'!A:A,'New Launch Success Rate'!F:F),"NA")</f>
        <v>0.5835</v>
      </c>
      <c r="AH99" s="64">
        <f t="shared" si="9"/>
        <v>75</v>
      </c>
      <c r="AJ99" s="65">
        <f t="shared" si="10"/>
        <v>75</v>
      </c>
      <c r="AL99" s="66">
        <f t="array" ref="AL99">XLOOKUP(Q99,'Non Moving'!C:C,'Non Moving'!I:I)/100</f>
        <v>0</v>
      </c>
      <c r="AM99" s="67">
        <f t="shared" si="11"/>
        <v>100</v>
      </c>
      <c r="AN99" s="66">
        <f t="array" ref="AN99">XLOOKUP(Q99,'Non Moving'!C:C,'Non Moving'!F:F)/100</f>
        <v>0</v>
      </c>
      <c r="AO99" s="67">
        <f t="shared" si="12"/>
        <v>100</v>
      </c>
      <c r="AQ99" s="64">
        <f t="shared" si="13"/>
        <v>100</v>
      </c>
      <c r="AS99" s="64">
        <f t="shared" si="14"/>
        <v>0</v>
      </c>
      <c r="AT99" s="64">
        <f t="array" ref="AT99">iferror(XLOOKUP(I99,Monetization!A:A,Monetization!B:B),25)</f>
        <v>25</v>
      </c>
      <c r="AV99" s="64">
        <f t="shared" si="15"/>
        <v>7.5</v>
      </c>
      <c r="AX99" s="65">
        <f t="shared" si="16"/>
        <v>75</v>
      </c>
      <c r="AY99" s="64" t="str">
        <f t="shared" si="17"/>
        <v>75-100</v>
      </c>
      <c r="AZ99" s="64" t="str">
        <f t="shared" si="18"/>
        <v>75-100</v>
      </c>
      <c r="BA99" s="30">
        <f t="array" ref="BA99">iferror(XLOOKUP(B99,Availability!A:A,Availability!E:E),0%)</f>
        <v>0.46</v>
      </c>
      <c r="BB99" s="2">
        <v>1.0</v>
      </c>
      <c r="BC99" s="64">
        <f t="array" ref="BC99">XLOOKUP(B99,ROS!C:C,ROS!O:O)</f>
        <v>1.153846</v>
      </c>
      <c r="BD99" s="64">
        <f t="array" ref="BD99">IFERROR(XLOOKUP(B99,ROS!Z:Z,ROS!AA:AA),0)</f>
        <v>0</v>
      </c>
      <c r="BE99" s="64">
        <f t="array" ref="BE99">XLOOKUP(Q99,'Refrence Data'!B:B,'Refrence Data'!T:T)</f>
        <v>23.35</v>
      </c>
      <c r="BF99" s="64">
        <f t="shared" si="39"/>
        <v>0</v>
      </c>
      <c r="BG99" s="2" t="str">
        <f t="shared" si="20"/>
        <v/>
      </c>
      <c r="BO99" s="64" t="str">
        <f t="shared" si="26"/>
        <v/>
      </c>
    </row>
    <row r="100">
      <c r="A100" s="77" t="s">
        <v>2304</v>
      </c>
      <c r="B100" s="77" t="s">
        <v>2352</v>
      </c>
      <c r="C100" s="77" t="s">
        <v>961</v>
      </c>
      <c r="D100" s="54" t="s">
        <v>974</v>
      </c>
      <c r="E100" s="55" t="s">
        <v>2353</v>
      </c>
      <c r="F100" s="56">
        <v>0.0</v>
      </c>
      <c r="G100" s="57">
        <v>0.0</v>
      </c>
      <c r="H100" s="58" t="s">
        <v>2240</v>
      </c>
      <c r="I100" s="13"/>
      <c r="J100" s="59">
        <v>5.0</v>
      </c>
      <c r="Q100" s="60" t="str">
        <f t="shared" si="1"/>
        <v>Fruits_0-5</v>
      </c>
      <c r="R100" s="61" t="str">
        <f t="shared" si="2"/>
        <v>0-5</v>
      </c>
      <c r="S100" s="2" t="str">
        <f t="array" ref="S100">XLOOKUP(B100,Availability!K:K,Availability!Q:Q)</f>
        <v>Width</v>
      </c>
      <c r="T100" s="62">
        <f t="shared" si="3"/>
        <v>32</v>
      </c>
      <c r="U100" s="63">
        <f t="array" ref="U100">iferror(XLOOKUP(Q100,'Refrence Data'!B:B,'Refrence Data'!W:W),"NA")</f>
        <v>109.6525</v>
      </c>
      <c r="V100" s="64">
        <f t="shared" si="4"/>
        <v>100</v>
      </c>
      <c r="X100" s="30">
        <f t="array" ref="X100">IFERROR(XLOOKUP(Q100,'Refrence Data'!B:B,'Refrence Data'!N:N),"NA")</f>
        <v>0.765719</v>
      </c>
      <c r="Y100" s="64" t="str">
        <f t="shared" si="5"/>
        <v>MEDIUM</v>
      </c>
      <c r="Z100" s="64">
        <f t="array" ref="Z100">XLOOKUP(Q100,'Refrence Data'!B:B,'Refrence Data'!AG:AG)</f>
        <v>177.0103</v>
      </c>
      <c r="AA100" s="64">
        <f t="array" ref="AA100">IFERROR(XLOOKUP(Q100,'Refrence Data'!B:B,'Refrence Data'!Y:Y),"NA")</f>
        <v>347.2876</v>
      </c>
      <c r="AB100" s="64" t="str">
        <f t="shared" si="6"/>
        <v>High</v>
      </c>
      <c r="AC100" s="64" t="str">
        <f t="shared" si="7"/>
        <v>Width</v>
      </c>
      <c r="AD100" s="64" t="str">
        <f t="shared" si="8"/>
        <v>MEDIUMHighWidth</v>
      </c>
      <c r="AE100" s="64">
        <f t="array" ref="AE100">XLOOKUP(AD100,'Category Saturation'!A:A,'Category Saturation'!E:E)</f>
        <v>25</v>
      </c>
      <c r="AG100" s="30">
        <f t="array" ref="AG100">iferror(XLOOKUP(Q100,'New Launch Success Rate'!A:A,'New Launch Success Rate'!F:F),"NA")</f>
        <v>0.10725</v>
      </c>
      <c r="AH100" s="64">
        <f t="shared" si="9"/>
        <v>25</v>
      </c>
      <c r="AJ100" s="65">
        <f t="shared" si="10"/>
        <v>70</v>
      </c>
      <c r="AL100" s="66">
        <f t="array" ref="AL100">XLOOKUP(Q100,'Non Moving'!C:C,'Non Moving'!I:I)/100</f>
        <v>0</v>
      </c>
      <c r="AM100" s="67">
        <f t="shared" si="11"/>
        <v>100</v>
      </c>
      <c r="AN100" s="66">
        <f t="array" ref="AN100">XLOOKUP(Q100,'Non Moving'!C:C,'Non Moving'!F:F)/100</f>
        <v>0</v>
      </c>
      <c r="AO100" s="67">
        <f t="shared" si="12"/>
        <v>100</v>
      </c>
      <c r="AQ100" s="64">
        <f t="shared" si="13"/>
        <v>100</v>
      </c>
      <c r="AS100" s="64">
        <f t="shared" si="14"/>
        <v>0</v>
      </c>
      <c r="AT100" s="64">
        <f t="array" ref="AT100">iferror(XLOOKUP(I100,Monetization!A:A,Monetization!B:B),25)</f>
        <v>25</v>
      </c>
      <c r="AV100" s="64">
        <f t="shared" si="15"/>
        <v>7.5</v>
      </c>
      <c r="AX100" s="65">
        <f t="shared" si="16"/>
        <v>70</v>
      </c>
      <c r="AY100" s="64" t="str">
        <f t="shared" si="17"/>
        <v>50-75</v>
      </c>
      <c r="AZ100" s="64" t="str">
        <f t="shared" si="18"/>
        <v>50-75</v>
      </c>
      <c r="BA100" s="30">
        <f t="array" ref="BA100">iferror(XLOOKUP(B100,Availability!A:A,Availability!E:E),0%)</f>
        <v>0</v>
      </c>
      <c r="BB100" s="2">
        <v>1.0</v>
      </c>
      <c r="BC100" s="64">
        <f t="array" ref="BC100">XLOOKUP(B100,ROS!C:C,ROS!O:O)</f>
        <v>0</v>
      </c>
      <c r="BD100" s="64">
        <f t="array" ref="BD100">IFERROR(XLOOKUP(B100,ROS!Z:Z,ROS!AA:AA),0)</f>
        <v>0</v>
      </c>
      <c r="BE100" s="64">
        <f t="array" ref="BE100">XLOOKUP(Q100,'Refrence Data'!B:B,'Refrence Data'!T:T)</f>
        <v>55.8071</v>
      </c>
      <c r="BF100" s="64">
        <f t="shared" si="39"/>
        <v>0</v>
      </c>
      <c r="BG100" s="2" t="str">
        <f t="shared" si="20"/>
        <v/>
      </c>
      <c r="BO100" s="64" t="str">
        <f t="shared" si="26"/>
        <v/>
      </c>
    </row>
    <row r="101">
      <c r="A101" s="77" t="s">
        <v>2304</v>
      </c>
      <c r="B101" s="77" t="s">
        <v>2354</v>
      </c>
      <c r="C101" s="77" t="s">
        <v>961</v>
      </c>
      <c r="D101" s="54" t="s">
        <v>974</v>
      </c>
      <c r="E101" s="55" t="s">
        <v>2355</v>
      </c>
      <c r="F101" s="56">
        <v>0.0</v>
      </c>
      <c r="G101" s="57">
        <v>15.06269</v>
      </c>
      <c r="H101" s="58" t="s">
        <v>2240</v>
      </c>
      <c r="I101" s="13"/>
      <c r="J101" s="59">
        <v>7.0</v>
      </c>
      <c r="Q101" s="60" t="str">
        <f t="shared" si="1"/>
        <v>Fruits_15-20</v>
      </c>
      <c r="R101" s="61" t="str">
        <f t="shared" si="2"/>
        <v>15-20</v>
      </c>
      <c r="S101" s="2" t="str">
        <f t="array" ref="S101">XLOOKUP(B101,Availability!K:K,Availability!Q:Q)</f>
        <v>Width</v>
      </c>
      <c r="T101" s="62">
        <f t="shared" si="3"/>
        <v>22.85714286</v>
      </c>
      <c r="U101" s="63">
        <f t="array" ref="U101">iferror(XLOOKUP(Q101,'Refrence Data'!B:B,'Refrence Data'!W:W),"NA")</f>
        <v>43.38669</v>
      </c>
      <c r="V101" s="64">
        <f t="shared" si="4"/>
        <v>100</v>
      </c>
      <c r="X101" s="30">
        <f t="array" ref="X101">IFERROR(XLOOKUP(Q101,'Refrence Data'!B:B,'Refrence Data'!N:N),"NA")</f>
        <v>0.766844</v>
      </c>
      <c r="Y101" s="64" t="str">
        <f t="shared" si="5"/>
        <v>MEDIUM</v>
      </c>
      <c r="Z101" s="64">
        <f t="array" ref="Z101">XLOOKUP(Q101,'Refrence Data'!B:B,'Refrence Data'!AG:AG)</f>
        <v>32.88374</v>
      </c>
      <c r="AA101" s="64">
        <f t="array" ref="AA101">IFERROR(XLOOKUP(Q101,'Refrence Data'!B:B,'Refrence Data'!Y:Y),"NA")</f>
        <v>32.88374</v>
      </c>
      <c r="AB101" s="64" t="str">
        <f t="shared" si="6"/>
        <v>High</v>
      </c>
      <c r="AC101" s="64" t="str">
        <f t="shared" si="7"/>
        <v>Width</v>
      </c>
      <c r="AD101" s="64" t="str">
        <f t="shared" si="8"/>
        <v>MEDIUMHighWidth</v>
      </c>
      <c r="AE101" s="64">
        <f t="array" ref="AE101">XLOOKUP(AD101,'Category Saturation'!A:A,'Category Saturation'!E:E)</f>
        <v>25</v>
      </c>
      <c r="AG101" s="30">
        <f t="array" ref="AG101">iferror(XLOOKUP(Q101,'New Launch Success Rate'!A:A,'New Launch Success Rate'!F:F),"NA")</f>
        <v>0.5625</v>
      </c>
      <c r="AH101" s="64">
        <f t="shared" si="9"/>
        <v>75</v>
      </c>
      <c r="AJ101" s="65">
        <f t="shared" si="10"/>
        <v>75</v>
      </c>
      <c r="AL101" s="66">
        <f t="array" ref="AL101">XLOOKUP(Q101,'Non Moving'!C:C,'Non Moving'!I:I)/100</f>
        <v>0</v>
      </c>
      <c r="AM101" s="67">
        <f t="shared" si="11"/>
        <v>100</v>
      </c>
      <c r="AN101" s="66">
        <f t="array" ref="AN101">XLOOKUP(Q101,'Non Moving'!C:C,'Non Moving'!F:F)/100</f>
        <v>0</v>
      </c>
      <c r="AO101" s="67">
        <f t="shared" si="12"/>
        <v>100</v>
      </c>
      <c r="AQ101" s="64">
        <f t="shared" si="13"/>
        <v>100</v>
      </c>
      <c r="AS101" s="64">
        <f t="shared" si="14"/>
        <v>0</v>
      </c>
      <c r="AT101" s="64">
        <f t="array" ref="AT101">iferror(XLOOKUP(I101,Monetization!A:A,Monetization!B:B),25)</f>
        <v>25</v>
      </c>
      <c r="AV101" s="64">
        <f t="shared" si="15"/>
        <v>7.5</v>
      </c>
      <c r="AX101" s="65">
        <f t="shared" si="16"/>
        <v>75</v>
      </c>
      <c r="AY101" s="64" t="str">
        <f t="shared" si="17"/>
        <v>75-100</v>
      </c>
      <c r="AZ101" s="64" t="str">
        <f t="shared" si="18"/>
        <v>75-100</v>
      </c>
      <c r="BA101" s="30">
        <f t="array" ref="BA101">iferror(XLOOKUP(B101,Availability!A:A,Availability!E:E),0%)</f>
        <v>0</v>
      </c>
      <c r="BB101" s="2">
        <v>1.0</v>
      </c>
      <c r="BC101" s="64">
        <f t="array" ref="BC101">XLOOKUP(B101,ROS!C:C,ROS!O:O)</f>
        <v>0</v>
      </c>
      <c r="BD101" s="64">
        <f t="array" ref="BD101">IFERROR(XLOOKUP(B101,ROS!Z:Z,ROS!AA:AA),0)</f>
        <v>0</v>
      </c>
      <c r="BE101" s="64">
        <f t="array" ref="BE101">XLOOKUP(Q101,'Refrence Data'!B:B,'Refrence Data'!T:T)</f>
        <v>5.950484</v>
      </c>
      <c r="BF101" s="64">
        <f t="shared" si="39"/>
        <v>0</v>
      </c>
      <c r="BG101" s="2" t="str">
        <f t="shared" si="20"/>
        <v/>
      </c>
      <c r="BO101" s="64" t="str">
        <f t="shared" si="26"/>
        <v/>
      </c>
    </row>
    <row r="102">
      <c r="A102" s="77" t="s">
        <v>2304</v>
      </c>
      <c r="B102" s="77" t="s">
        <v>2356</v>
      </c>
      <c r="C102" s="77" t="s">
        <v>961</v>
      </c>
      <c r="D102" s="54" t="s">
        <v>974</v>
      </c>
      <c r="E102" s="55" t="s">
        <v>2355</v>
      </c>
      <c r="F102" s="56">
        <v>0.0</v>
      </c>
      <c r="G102" s="57">
        <v>27.58313</v>
      </c>
      <c r="H102" s="58" t="s">
        <v>2240</v>
      </c>
      <c r="I102" s="13"/>
      <c r="J102" s="59">
        <v>3.0</v>
      </c>
      <c r="Q102" s="60" t="str">
        <f t="shared" si="1"/>
        <v>Fruits_25+</v>
      </c>
      <c r="R102" s="61" t="str">
        <f t="shared" si="2"/>
        <v>25+</v>
      </c>
      <c r="S102" s="2" t="str">
        <f t="array" ref="S102">XLOOKUP(B102,Availability!K:K,Availability!Q:Q)</f>
        <v>Width</v>
      </c>
      <c r="T102" s="62">
        <f t="shared" si="3"/>
        <v>53.33333333</v>
      </c>
      <c r="U102" s="63">
        <f t="array" ref="U102">iferror(XLOOKUP(Q102,'Refrence Data'!B:B,'Refrence Data'!W:W),"NA")</f>
        <v>6.890842</v>
      </c>
      <c r="V102" s="64">
        <f t="shared" si="4"/>
        <v>0</v>
      </c>
      <c r="X102" s="30">
        <f t="array" ref="X102">IFERROR(XLOOKUP(Q102,'Refrence Data'!B:B,'Refrence Data'!N:N),"NA")</f>
        <v>0.976353</v>
      </c>
      <c r="Y102" s="64" t="str">
        <f t="shared" si="5"/>
        <v>HIGH</v>
      </c>
      <c r="Z102" s="64">
        <f t="array" ref="Z102">XLOOKUP(Q102,'Refrence Data'!B:B,'Refrence Data'!AG:AG)</f>
        <v>2.297742</v>
      </c>
      <c r="AA102" s="64">
        <f t="array" ref="AA102">IFERROR(XLOOKUP(Q102,'Refrence Data'!B:B,'Refrence Data'!Y:Y),"NA")</f>
        <v>18.97848</v>
      </c>
      <c r="AB102" s="64" t="str">
        <f t="shared" si="6"/>
        <v>High</v>
      </c>
      <c r="AC102" s="64" t="str">
        <f t="shared" si="7"/>
        <v>Width</v>
      </c>
      <c r="AD102" s="64" t="str">
        <f t="shared" si="8"/>
        <v>HIGHHighWidth</v>
      </c>
      <c r="AE102" s="64">
        <f t="array" ref="AE102">XLOOKUP(AD102,'Category Saturation'!A:A,'Category Saturation'!E:E)</f>
        <v>25</v>
      </c>
      <c r="AG102" s="30">
        <f t="array" ref="AG102">iferror(XLOOKUP(Q102,'New Launch Success Rate'!A:A,'New Launch Success Rate'!F:F),"NA")</f>
        <v>0.3385</v>
      </c>
      <c r="AH102" s="64">
        <f t="shared" si="9"/>
        <v>50</v>
      </c>
      <c r="AJ102" s="65">
        <f t="shared" si="10"/>
        <v>12.5</v>
      </c>
      <c r="AL102" s="66">
        <f t="array" ref="AL102">XLOOKUP(Q102,'Non Moving'!C:C,'Non Moving'!I:I)/100</f>
        <v>0.001</v>
      </c>
      <c r="AM102" s="67">
        <f t="shared" si="11"/>
        <v>100</v>
      </c>
      <c r="AN102" s="66">
        <f t="array" ref="AN102">XLOOKUP(Q102,'Non Moving'!C:C,'Non Moving'!F:F)/100</f>
        <v>0.006</v>
      </c>
      <c r="AO102" s="67">
        <f t="shared" si="12"/>
        <v>100</v>
      </c>
      <c r="AQ102" s="64">
        <f t="shared" si="13"/>
        <v>100</v>
      </c>
      <c r="AS102" s="64">
        <f t="shared" si="14"/>
        <v>0</v>
      </c>
      <c r="AT102" s="64">
        <f t="array" ref="AT102">iferror(XLOOKUP(I102,Monetization!A:A,Monetization!B:B),25)</f>
        <v>25</v>
      </c>
      <c r="AV102" s="64">
        <f t="shared" si="15"/>
        <v>7.5</v>
      </c>
      <c r="AX102" s="65">
        <f t="shared" si="16"/>
        <v>12.5</v>
      </c>
      <c r="AY102" s="64" t="str">
        <f t="shared" si="17"/>
        <v>0-25</v>
      </c>
      <c r="AZ102" s="64" t="str">
        <f t="shared" si="18"/>
        <v>0-25</v>
      </c>
      <c r="BA102" s="30">
        <f t="array" ref="BA102">iferror(XLOOKUP(B102,Availability!A:A,Availability!E:E),0%)</f>
        <v>0</v>
      </c>
      <c r="BB102" s="2">
        <v>1.0</v>
      </c>
      <c r="BC102" s="64">
        <f t="array" ref="BC102">XLOOKUP(B102,ROS!C:C,ROS!O:O)</f>
        <v>0</v>
      </c>
      <c r="BD102" s="64">
        <f t="array" ref="BD102">IFERROR(XLOOKUP(B102,ROS!Z:Z,ROS!AA:AA),0)</f>
        <v>0</v>
      </c>
      <c r="BE102" s="64">
        <f t="array" ref="BE102">XLOOKUP(Q102,'Refrence Data'!B:B,'Refrence Data'!T:T)</f>
        <v>1.478302</v>
      </c>
      <c r="BF102" s="64">
        <f t="shared" si="39"/>
        <v>0</v>
      </c>
      <c r="BG102" s="2" t="str">
        <f t="shared" si="20"/>
        <v/>
      </c>
      <c r="BO102" s="64" t="str">
        <f t="shared" si="26"/>
        <v/>
      </c>
    </row>
    <row r="103">
      <c r="A103" s="77" t="s">
        <v>2304</v>
      </c>
      <c r="B103" s="77" t="s">
        <v>2357</v>
      </c>
      <c r="C103" s="77" t="s">
        <v>961</v>
      </c>
      <c r="D103" s="54" t="s">
        <v>996</v>
      </c>
      <c r="E103" s="55" t="s">
        <v>2351</v>
      </c>
      <c r="F103" s="56">
        <v>0.0</v>
      </c>
      <c r="G103" s="57">
        <v>0.0</v>
      </c>
      <c r="H103" s="58" t="s">
        <v>2240</v>
      </c>
      <c r="I103" s="13"/>
      <c r="J103" s="59">
        <v>3.0</v>
      </c>
      <c r="Q103" s="60" t="str">
        <f t="shared" si="1"/>
        <v>Vegetables_0-5</v>
      </c>
      <c r="R103" s="61" t="str">
        <f t="shared" si="2"/>
        <v>0-5</v>
      </c>
      <c r="S103" s="2" t="str">
        <f t="array" ref="S103">XLOOKUP(B103,Availability!K:K,Availability!Q:Q)</f>
        <v>Width</v>
      </c>
      <c r="T103" s="62">
        <f t="shared" si="3"/>
        <v>53.33333333</v>
      </c>
      <c r="U103" s="63">
        <f t="array" ref="U103">iferror(XLOOKUP(Q103,'Refrence Data'!B:B,'Refrence Data'!W:W),"NA")</f>
        <v>164.034</v>
      </c>
      <c r="V103" s="64">
        <f t="shared" si="4"/>
        <v>100</v>
      </c>
      <c r="X103" s="30">
        <f t="array" ref="X103">IFERROR(XLOOKUP(Q103,'Refrence Data'!B:B,'Refrence Data'!N:N),"NA")</f>
        <v>0.810549</v>
      </c>
      <c r="Y103" s="64" t="str">
        <f t="shared" si="5"/>
        <v>HIGH</v>
      </c>
      <c r="Z103" s="64">
        <f t="array" ref="Z103">XLOOKUP(Q103,'Refrence Data'!B:B,'Refrence Data'!AG:AG)</f>
        <v>177.0103</v>
      </c>
      <c r="AA103" s="64">
        <f t="array" ref="AA103">IFERROR(XLOOKUP(Q103,'Refrence Data'!B:B,'Refrence Data'!Y:Y),"NA")</f>
        <v>178.8228</v>
      </c>
      <c r="AB103" s="64" t="str">
        <f t="shared" si="6"/>
        <v>High</v>
      </c>
      <c r="AC103" s="64" t="str">
        <f t="shared" si="7"/>
        <v>Width</v>
      </c>
      <c r="AD103" s="64" t="str">
        <f t="shared" si="8"/>
        <v>HIGHHighWidth</v>
      </c>
      <c r="AE103" s="64">
        <f t="array" ref="AE103">XLOOKUP(AD103,'Category Saturation'!A:A,'Category Saturation'!E:E)</f>
        <v>25</v>
      </c>
      <c r="AG103" s="30">
        <f t="array" ref="AG103">iferror(XLOOKUP(Q103,'New Launch Success Rate'!A:A,'New Launch Success Rate'!F:F),"NA")</f>
        <v>0.143</v>
      </c>
      <c r="AH103" s="64">
        <f t="shared" si="9"/>
        <v>25</v>
      </c>
      <c r="AJ103" s="65">
        <f t="shared" si="10"/>
        <v>70</v>
      </c>
      <c r="AL103" s="66">
        <f t="array" ref="AL103">XLOOKUP(Q103,'Non Moving'!C:C,'Non Moving'!I:I)/100</f>
        <v>0</v>
      </c>
      <c r="AM103" s="67">
        <f t="shared" si="11"/>
        <v>100</v>
      </c>
      <c r="AN103" s="66">
        <f t="array" ref="AN103">XLOOKUP(Q103,'Non Moving'!C:C,'Non Moving'!F:F)/100</f>
        <v>0.001</v>
      </c>
      <c r="AO103" s="67">
        <f t="shared" si="12"/>
        <v>100</v>
      </c>
      <c r="AQ103" s="64">
        <f t="shared" si="13"/>
        <v>100</v>
      </c>
      <c r="AS103" s="64">
        <f t="shared" si="14"/>
        <v>0</v>
      </c>
      <c r="AT103" s="64">
        <f t="array" ref="AT103">iferror(XLOOKUP(I103,Monetization!A:A,Monetization!B:B),25)</f>
        <v>25</v>
      </c>
      <c r="AV103" s="64">
        <f t="shared" si="15"/>
        <v>7.5</v>
      </c>
      <c r="AX103" s="65">
        <f t="shared" si="16"/>
        <v>70</v>
      </c>
      <c r="AY103" s="64" t="str">
        <f t="shared" si="17"/>
        <v>50-75</v>
      </c>
      <c r="AZ103" s="64" t="str">
        <f t="shared" si="18"/>
        <v>50-75</v>
      </c>
      <c r="BA103" s="30">
        <f t="array" ref="BA103">iferror(XLOOKUP(B103,Availability!A:A,Availability!E:E),0%)</f>
        <v>0</v>
      </c>
      <c r="BB103" s="2">
        <v>1.0</v>
      </c>
      <c r="BC103" s="64">
        <f t="array" ref="BC103">XLOOKUP(B103,ROS!C:C,ROS!O:O)</f>
        <v>0</v>
      </c>
      <c r="BD103" s="64">
        <f t="array" ref="BD103">IFERROR(XLOOKUP(B103,ROS!Z:Z,ROS!AA:AA),0)</f>
        <v>0</v>
      </c>
      <c r="BE103" s="64">
        <f t="array" ref="BE103">XLOOKUP(Q103,'Refrence Data'!B:B,'Refrence Data'!T:T)</f>
        <v>19.24147</v>
      </c>
      <c r="BF103" s="64">
        <f t="shared" si="39"/>
        <v>0</v>
      </c>
      <c r="BG103" s="2" t="str">
        <f t="shared" si="20"/>
        <v/>
      </c>
      <c r="BO103" s="64" t="str">
        <f t="shared" si="26"/>
        <v/>
      </c>
    </row>
    <row r="104">
      <c r="A104" s="77" t="s">
        <v>2304</v>
      </c>
      <c r="B104" s="77" t="s">
        <v>2358</v>
      </c>
      <c r="C104" s="77" t="s">
        <v>961</v>
      </c>
      <c r="D104" s="54" t="s">
        <v>974</v>
      </c>
      <c r="E104" s="55" t="s">
        <v>2359</v>
      </c>
      <c r="F104" s="56">
        <v>0.0</v>
      </c>
      <c r="G104" s="57">
        <v>0.0</v>
      </c>
      <c r="H104" s="58" t="s">
        <v>2240</v>
      </c>
      <c r="I104" s="13"/>
      <c r="J104" s="59">
        <v>3.0</v>
      </c>
      <c r="Q104" s="60" t="str">
        <f t="shared" si="1"/>
        <v>Fruits_0-5</v>
      </c>
      <c r="R104" s="61" t="str">
        <f t="shared" si="2"/>
        <v>0-5</v>
      </c>
      <c r="S104" s="2" t="str">
        <f t="array" ref="S104">XLOOKUP(B104,Availability!K:K,Availability!Q:Q)</f>
        <v>Width</v>
      </c>
      <c r="T104" s="62">
        <f t="shared" si="3"/>
        <v>53.33333333</v>
      </c>
      <c r="U104" s="63">
        <f t="array" ref="U104">iferror(XLOOKUP(Q104,'Refrence Data'!B:B,'Refrence Data'!W:W),"NA")</f>
        <v>109.6525</v>
      </c>
      <c r="V104" s="64">
        <f t="shared" si="4"/>
        <v>100</v>
      </c>
      <c r="X104" s="30">
        <f t="array" ref="X104">IFERROR(XLOOKUP(Q104,'Refrence Data'!B:B,'Refrence Data'!N:N),"NA")</f>
        <v>0.765719</v>
      </c>
      <c r="Y104" s="64" t="str">
        <f t="shared" si="5"/>
        <v>MEDIUM</v>
      </c>
      <c r="Z104" s="64">
        <f t="array" ref="Z104">XLOOKUP(Q104,'Refrence Data'!B:B,'Refrence Data'!AG:AG)</f>
        <v>177.0103</v>
      </c>
      <c r="AA104" s="64">
        <f t="array" ref="AA104">IFERROR(XLOOKUP(Q104,'Refrence Data'!B:B,'Refrence Data'!Y:Y),"NA")</f>
        <v>347.2876</v>
      </c>
      <c r="AB104" s="64" t="str">
        <f t="shared" si="6"/>
        <v>High</v>
      </c>
      <c r="AC104" s="64" t="str">
        <f t="shared" si="7"/>
        <v>Width</v>
      </c>
      <c r="AD104" s="64" t="str">
        <f t="shared" si="8"/>
        <v>MEDIUMHighWidth</v>
      </c>
      <c r="AE104" s="64">
        <f t="array" ref="AE104">XLOOKUP(AD104,'Category Saturation'!A:A,'Category Saturation'!E:E)</f>
        <v>25</v>
      </c>
      <c r="AG104" s="30">
        <f t="array" ref="AG104">iferror(XLOOKUP(Q104,'New Launch Success Rate'!A:A,'New Launch Success Rate'!F:F),"NA")</f>
        <v>0.10725</v>
      </c>
      <c r="AH104" s="64">
        <f t="shared" si="9"/>
        <v>25</v>
      </c>
      <c r="AJ104" s="65">
        <f t="shared" si="10"/>
        <v>70</v>
      </c>
      <c r="AL104" s="66">
        <f t="array" ref="AL104">XLOOKUP(Q104,'Non Moving'!C:C,'Non Moving'!I:I)/100</f>
        <v>0</v>
      </c>
      <c r="AM104" s="67">
        <f t="shared" si="11"/>
        <v>100</v>
      </c>
      <c r="AN104" s="66">
        <f t="array" ref="AN104">XLOOKUP(Q104,'Non Moving'!C:C,'Non Moving'!F:F)/100</f>
        <v>0</v>
      </c>
      <c r="AO104" s="67">
        <f t="shared" si="12"/>
        <v>100</v>
      </c>
      <c r="AQ104" s="64">
        <f t="shared" si="13"/>
        <v>100</v>
      </c>
      <c r="AS104" s="64">
        <f t="shared" si="14"/>
        <v>0</v>
      </c>
      <c r="AT104" s="64">
        <f t="array" ref="AT104">iferror(XLOOKUP(I104,Monetization!A:A,Monetization!B:B),25)</f>
        <v>25</v>
      </c>
      <c r="AV104" s="64">
        <f t="shared" si="15"/>
        <v>7.5</v>
      </c>
      <c r="AX104" s="65">
        <f t="shared" si="16"/>
        <v>70</v>
      </c>
      <c r="AY104" s="64" t="str">
        <f t="shared" si="17"/>
        <v>50-75</v>
      </c>
      <c r="AZ104" s="64" t="str">
        <f t="shared" si="18"/>
        <v>50-75</v>
      </c>
      <c r="BA104" s="30">
        <f t="array" ref="BA104">iferror(XLOOKUP(B104,Availability!A:A,Availability!E:E),0%)</f>
        <v>0</v>
      </c>
      <c r="BB104" s="2">
        <v>1.0</v>
      </c>
      <c r="BC104" s="64">
        <f t="array" ref="BC104">XLOOKUP(B104,ROS!C:C,ROS!O:O)</f>
        <v>0</v>
      </c>
      <c r="BD104" s="64">
        <f t="array" ref="BD104">IFERROR(XLOOKUP(B104,ROS!Z:Z,ROS!AA:AA),0)</f>
        <v>0</v>
      </c>
      <c r="BE104" s="64">
        <f t="array" ref="BE104">XLOOKUP(Q104,'Refrence Data'!B:B,'Refrence Data'!T:T)</f>
        <v>55.8071</v>
      </c>
      <c r="BF104" s="64">
        <f t="shared" si="39"/>
        <v>0</v>
      </c>
      <c r="BG104" s="2" t="str">
        <f t="shared" si="20"/>
        <v/>
      </c>
      <c r="BO104" s="64" t="str">
        <f t="shared" si="26"/>
        <v/>
      </c>
    </row>
    <row r="105">
      <c r="A105" s="77" t="s">
        <v>2304</v>
      </c>
      <c r="B105" s="77" t="s">
        <v>2360</v>
      </c>
      <c r="C105" s="77" t="s">
        <v>961</v>
      </c>
      <c r="D105" s="54" t="s">
        <v>988</v>
      </c>
      <c r="E105" s="55" t="s">
        <v>2361</v>
      </c>
      <c r="F105" s="56">
        <v>0.0</v>
      </c>
      <c r="G105" s="57">
        <v>48.56163</v>
      </c>
      <c r="H105" s="58" t="s">
        <v>2240</v>
      </c>
      <c r="I105" s="13"/>
      <c r="J105" s="59">
        <v>8.0</v>
      </c>
      <c r="Q105" s="60" t="str">
        <f t="shared" si="1"/>
        <v>Organic Fruits &amp; Vegetables_25+</v>
      </c>
      <c r="R105" s="61" t="str">
        <f t="shared" si="2"/>
        <v>25+</v>
      </c>
      <c r="S105" s="2" t="str">
        <f t="array" ref="S105">XLOOKUP(B105,Availability!K:K,Availability!Q:Q)</f>
        <v>Width</v>
      </c>
      <c r="T105" s="62">
        <f t="shared" si="3"/>
        <v>20</v>
      </c>
      <c r="U105" s="63">
        <f t="array" ref="U105">iferror(XLOOKUP(Q105,'Refrence Data'!B:B,'Refrence Data'!W:W),"NA")</f>
        <v>0</v>
      </c>
      <c r="V105" s="64">
        <f t="shared" si="4"/>
        <v>0</v>
      </c>
      <c r="X105" s="30">
        <f t="array" ref="X105">IFERROR(XLOOKUP(Q105,'Refrence Data'!B:B,'Refrence Data'!N:N),"NA")</f>
        <v>0</v>
      </c>
      <c r="Y105" s="64" t="str">
        <f t="shared" si="5"/>
        <v>LOW</v>
      </c>
      <c r="Z105" s="64">
        <f t="array" ref="Z105">XLOOKUP(Q105,'Refrence Data'!B:B,'Refrence Data'!AG:AG)</f>
        <v>2.297742</v>
      </c>
      <c r="AA105" s="64">
        <f t="array" ref="AA105">IFERROR(XLOOKUP(Q105,'Refrence Data'!B:B,'Refrence Data'!Y:Y),"NA")</f>
        <v>0</v>
      </c>
      <c r="AB105" s="64" t="str">
        <f t="shared" si="6"/>
        <v>Low</v>
      </c>
      <c r="AC105" s="64" t="str">
        <f t="shared" si="7"/>
        <v>Width</v>
      </c>
      <c r="AD105" s="64" t="str">
        <f t="shared" si="8"/>
        <v>LOWLowWidth</v>
      </c>
      <c r="AE105" s="64">
        <f t="array" ref="AE105">XLOOKUP(AD105,'Category Saturation'!A:A,'Category Saturation'!E:E)</f>
        <v>40</v>
      </c>
      <c r="AG105" s="30">
        <f t="array" ref="AG105">iferror(XLOOKUP(Q105,'New Launch Success Rate'!A:A,'New Launch Success Rate'!F:F),"NA")</f>
        <v>0.3385</v>
      </c>
      <c r="AH105" s="64">
        <f t="shared" si="9"/>
        <v>50</v>
      </c>
      <c r="AJ105" s="65">
        <f t="shared" si="10"/>
        <v>17</v>
      </c>
      <c r="AL105" s="66" t="str">
        <f t="array" ref="AL105">XLOOKUP(Q105,'Non Moving'!C:C,'Non Moving'!I:I)/100</f>
        <v>#N/A</v>
      </c>
      <c r="AM105" s="67" t="str">
        <f t="shared" si="11"/>
        <v>#N/A</v>
      </c>
      <c r="AN105" s="66" t="str">
        <f t="array" ref="AN105">XLOOKUP(Q105,'Non Moving'!C:C,'Non Moving'!F:F)/100</f>
        <v>#N/A</v>
      </c>
      <c r="AO105" s="67" t="str">
        <f t="shared" si="12"/>
        <v>#N/A</v>
      </c>
      <c r="AQ105" s="64" t="str">
        <f t="shared" si="13"/>
        <v>#N/A</v>
      </c>
      <c r="AS105" s="64">
        <f t="shared" si="14"/>
        <v>0</v>
      </c>
      <c r="AT105" s="64">
        <f t="array" ref="AT105">iferror(XLOOKUP(I105,Monetization!A:A,Monetization!B:B),25)</f>
        <v>25</v>
      </c>
      <c r="AV105" s="64">
        <f t="shared" si="15"/>
        <v>7.5</v>
      </c>
      <c r="AX105" s="65" t="str">
        <f t="shared" si="16"/>
        <v>#N/A</v>
      </c>
      <c r="AY105" s="64" t="str">
        <f t="shared" si="17"/>
        <v>#N/A</v>
      </c>
      <c r="AZ105" s="64" t="str">
        <f t="shared" si="18"/>
        <v>0-25</v>
      </c>
      <c r="BA105" s="30">
        <f t="array" ref="BA105">iferror(XLOOKUP(B105,Availability!A:A,Availability!E:E),0%)</f>
        <v>0</v>
      </c>
      <c r="BB105" s="2">
        <v>1.0</v>
      </c>
      <c r="BC105" s="64">
        <f t="array" ref="BC105">XLOOKUP(B105,ROS!C:C,ROS!O:O)</f>
        <v>0</v>
      </c>
      <c r="BD105" s="64">
        <f t="array" ref="BD105">IFERROR(XLOOKUP(B105,ROS!Z:Z,ROS!AA:AA),0)</f>
        <v>0</v>
      </c>
      <c r="BE105" s="64">
        <f t="array" ref="BE105">XLOOKUP(Q105,'Refrence Data'!B:B,'Refrence Data'!T:T)</f>
        <v>0</v>
      </c>
      <c r="BF105" s="64">
        <f t="shared" si="39"/>
        <v>0</v>
      </c>
      <c r="BG105" s="2" t="str">
        <f t="shared" si="20"/>
        <v/>
      </c>
      <c r="BO105" s="64" t="str">
        <f t="shared" si="26"/>
        <v/>
      </c>
    </row>
    <row r="106">
      <c r="A106" s="77" t="s">
        <v>2304</v>
      </c>
      <c r="B106" s="77" t="s">
        <v>2362</v>
      </c>
      <c r="C106" s="77" t="s">
        <v>961</v>
      </c>
      <c r="D106" s="54" t="s">
        <v>996</v>
      </c>
      <c r="E106" s="55" t="s">
        <v>2359</v>
      </c>
      <c r="F106" s="56">
        <v>0.0</v>
      </c>
      <c r="G106" s="57">
        <v>0.0</v>
      </c>
      <c r="H106" s="58" t="s">
        <v>2240</v>
      </c>
      <c r="I106" s="13"/>
      <c r="J106" s="59">
        <v>7.0</v>
      </c>
      <c r="Q106" s="60" t="str">
        <f t="shared" si="1"/>
        <v>Vegetables_0-5</v>
      </c>
      <c r="R106" s="61" t="str">
        <f t="shared" si="2"/>
        <v>0-5</v>
      </c>
      <c r="S106" s="2" t="str">
        <f t="array" ref="S106">XLOOKUP(B106,Availability!K:K,Availability!Q:Q)</f>
        <v>Width</v>
      </c>
      <c r="T106" s="62">
        <f t="shared" si="3"/>
        <v>22.85714286</v>
      </c>
      <c r="U106" s="63">
        <f t="array" ref="U106">iferror(XLOOKUP(Q106,'Refrence Data'!B:B,'Refrence Data'!W:W),"NA")</f>
        <v>164.034</v>
      </c>
      <c r="V106" s="64">
        <f t="shared" si="4"/>
        <v>100</v>
      </c>
      <c r="X106" s="30">
        <f t="array" ref="X106">IFERROR(XLOOKUP(Q106,'Refrence Data'!B:B,'Refrence Data'!N:N),"NA")</f>
        <v>0.810549</v>
      </c>
      <c r="Y106" s="64" t="str">
        <f t="shared" si="5"/>
        <v>HIGH</v>
      </c>
      <c r="Z106" s="64">
        <f t="array" ref="Z106">XLOOKUP(Q106,'Refrence Data'!B:B,'Refrence Data'!AG:AG)</f>
        <v>177.0103</v>
      </c>
      <c r="AA106" s="64">
        <f t="array" ref="AA106">IFERROR(XLOOKUP(Q106,'Refrence Data'!B:B,'Refrence Data'!Y:Y),"NA")</f>
        <v>178.8228</v>
      </c>
      <c r="AB106" s="64" t="str">
        <f t="shared" si="6"/>
        <v>High</v>
      </c>
      <c r="AC106" s="64" t="str">
        <f t="shared" si="7"/>
        <v>Width</v>
      </c>
      <c r="AD106" s="64" t="str">
        <f t="shared" si="8"/>
        <v>HIGHHighWidth</v>
      </c>
      <c r="AE106" s="64">
        <f t="array" ref="AE106">XLOOKUP(AD106,'Category Saturation'!A:A,'Category Saturation'!E:E)</f>
        <v>25</v>
      </c>
      <c r="AG106" s="30">
        <f t="array" ref="AG106">iferror(XLOOKUP(Q106,'New Launch Success Rate'!A:A,'New Launch Success Rate'!F:F),"NA")</f>
        <v>0.143</v>
      </c>
      <c r="AH106" s="64">
        <f t="shared" si="9"/>
        <v>25</v>
      </c>
      <c r="AJ106" s="65">
        <f t="shared" si="10"/>
        <v>70</v>
      </c>
      <c r="AL106" s="66">
        <f t="array" ref="AL106">XLOOKUP(Q106,'Non Moving'!C:C,'Non Moving'!I:I)/100</f>
        <v>0</v>
      </c>
      <c r="AM106" s="67">
        <f t="shared" si="11"/>
        <v>100</v>
      </c>
      <c r="AN106" s="66">
        <f t="array" ref="AN106">XLOOKUP(Q106,'Non Moving'!C:C,'Non Moving'!F:F)/100</f>
        <v>0.001</v>
      </c>
      <c r="AO106" s="67">
        <f t="shared" si="12"/>
        <v>100</v>
      </c>
      <c r="AQ106" s="64">
        <f t="shared" si="13"/>
        <v>100</v>
      </c>
      <c r="AS106" s="64">
        <f t="shared" si="14"/>
        <v>0</v>
      </c>
      <c r="AT106" s="64">
        <f t="array" ref="AT106">iferror(XLOOKUP(I106,Monetization!A:A,Monetization!B:B),25)</f>
        <v>25</v>
      </c>
      <c r="AV106" s="64">
        <f t="shared" si="15"/>
        <v>7.5</v>
      </c>
      <c r="AX106" s="65">
        <f t="shared" si="16"/>
        <v>70</v>
      </c>
      <c r="AY106" s="64" t="str">
        <f t="shared" si="17"/>
        <v>50-75</v>
      </c>
      <c r="AZ106" s="64" t="str">
        <f t="shared" si="18"/>
        <v>50-75</v>
      </c>
      <c r="BA106" s="30">
        <f t="array" ref="BA106">iferror(XLOOKUP(B106,Availability!A:A,Availability!E:E),0%)</f>
        <v>0</v>
      </c>
      <c r="BB106" s="2">
        <v>1.0</v>
      </c>
      <c r="BC106" s="64">
        <f t="array" ref="BC106">XLOOKUP(B106,ROS!C:C,ROS!O:O)</f>
        <v>0</v>
      </c>
      <c r="BD106" s="64">
        <f t="array" ref="BD106">IFERROR(XLOOKUP(B106,ROS!Z:Z,ROS!AA:AA),0)</f>
        <v>0</v>
      </c>
      <c r="BE106" s="64">
        <f t="array" ref="BE106">XLOOKUP(Q106,'Refrence Data'!B:B,'Refrence Data'!T:T)</f>
        <v>19.24147</v>
      </c>
      <c r="BF106" s="64">
        <f t="shared" si="39"/>
        <v>0</v>
      </c>
      <c r="BG106" s="2" t="str">
        <f t="shared" si="20"/>
        <v/>
      </c>
      <c r="BO106" s="64" t="str">
        <f t="shared" si="26"/>
        <v/>
      </c>
    </row>
    <row r="107">
      <c r="A107" s="77" t="s">
        <v>2304</v>
      </c>
      <c r="B107" s="77" t="s">
        <v>2363</v>
      </c>
      <c r="C107" s="77" t="s">
        <v>961</v>
      </c>
      <c r="D107" s="54" t="s">
        <v>996</v>
      </c>
      <c r="E107" s="55" t="s">
        <v>2359</v>
      </c>
      <c r="F107" s="56">
        <v>0.0</v>
      </c>
      <c r="G107" s="57">
        <v>0.0</v>
      </c>
      <c r="H107" s="58" t="s">
        <v>2240</v>
      </c>
      <c r="I107" s="13"/>
      <c r="J107" s="59">
        <v>4.0</v>
      </c>
      <c r="Q107" s="60" t="str">
        <f t="shared" si="1"/>
        <v>Vegetables_0-5</v>
      </c>
      <c r="R107" s="61" t="str">
        <f t="shared" si="2"/>
        <v>0-5</v>
      </c>
      <c r="S107" s="2" t="str">
        <f t="array" ref="S107">XLOOKUP(B107,Availability!K:K,Availability!Q:Q)</f>
        <v>Width</v>
      </c>
      <c r="T107" s="62">
        <f t="shared" si="3"/>
        <v>40</v>
      </c>
      <c r="U107" s="63">
        <f t="array" ref="U107">iferror(XLOOKUP(Q107,'Refrence Data'!B:B,'Refrence Data'!W:W),"NA")</f>
        <v>164.034</v>
      </c>
      <c r="V107" s="64">
        <f t="shared" si="4"/>
        <v>100</v>
      </c>
      <c r="X107" s="30">
        <f t="array" ref="X107">IFERROR(XLOOKUP(Q107,'Refrence Data'!B:B,'Refrence Data'!N:N),"NA")</f>
        <v>0.810549</v>
      </c>
      <c r="Y107" s="64" t="str">
        <f t="shared" si="5"/>
        <v>HIGH</v>
      </c>
      <c r="Z107" s="64">
        <f t="array" ref="Z107">XLOOKUP(Q107,'Refrence Data'!B:B,'Refrence Data'!AG:AG)</f>
        <v>177.0103</v>
      </c>
      <c r="AA107" s="64">
        <f t="array" ref="AA107">IFERROR(XLOOKUP(Q107,'Refrence Data'!B:B,'Refrence Data'!Y:Y),"NA")</f>
        <v>178.8228</v>
      </c>
      <c r="AB107" s="64" t="str">
        <f t="shared" si="6"/>
        <v>High</v>
      </c>
      <c r="AC107" s="64" t="str">
        <f t="shared" si="7"/>
        <v>Width</v>
      </c>
      <c r="AD107" s="64" t="str">
        <f t="shared" si="8"/>
        <v>HIGHHighWidth</v>
      </c>
      <c r="AE107" s="64">
        <f t="array" ref="AE107">XLOOKUP(AD107,'Category Saturation'!A:A,'Category Saturation'!E:E)</f>
        <v>25</v>
      </c>
      <c r="AG107" s="30">
        <f t="array" ref="AG107">iferror(XLOOKUP(Q107,'New Launch Success Rate'!A:A,'New Launch Success Rate'!F:F),"NA")</f>
        <v>0.143</v>
      </c>
      <c r="AH107" s="64">
        <f t="shared" si="9"/>
        <v>25</v>
      </c>
      <c r="AJ107" s="65">
        <f t="shared" si="10"/>
        <v>70</v>
      </c>
      <c r="AL107" s="66">
        <f t="array" ref="AL107">XLOOKUP(Q107,'Non Moving'!C:C,'Non Moving'!I:I)/100</f>
        <v>0</v>
      </c>
      <c r="AM107" s="67">
        <f t="shared" si="11"/>
        <v>100</v>
      </c>
      <c r="AN107" s="66">
        <f t="array" ref="AN107">XLOOKUP(Q107,'Non Moving'!C:C,'Non Moving'!F:F)/100</f>
        <v>0.001</v>
      </c>
      <c r="AO107" s="67">
        <f t="shared" si="12"/>
        <v>100</v>
      </c>
      <c r="AQ107" s="64">
        <f t="shared" si="13"/>
        <v>100</v>
      </c>
      <c r="AS107" s="64">
        <f t="shared" si="14"/>
        <v>0</v>
      </c>
      <c r="AT107" s="64">
        <f t="array" ref="AT107">iferror(XLOOKUP(I107,Monetization!A:A,Monetization!B:B),25)</f>
        <v>25</v>
      </c>
      <c r="AV107" s="64">
        <f t="shared" si="15"/>
        <v>7.5</v>
      </c>
      <c r="AX107" s="65">
        <f t="shared" si="16"/>
        <v>70</v>
      </c>
      <c r="AY107" s="64" t="str">
        <f t="shared" si="17"/>
        <v>50-75</v>
      </c>
      <c r="AZ107" s="64" t="str">
        <f t="shared" si="18"/>
        <v>50-75</v>
      </c>
      <c r="BA107" s="30">
        <f t="array" ref="BA107">iferror(XLOOKUP(B107,Availability!A:A,Availability!E:E),0%)</f>
        <v>0</v>
      </c>
      <c r="BB107" s="2">
        <v>1.0</v>
      </c>
      <c r="BC107" s="64">
        <f t="array" ref="BC107">XLOOKUP(B107,ROS!C:C,ROS!O:O)</f>
        <v>0</v>
      </c>
      <c r="BD107" s="64">
        <f t="array" ref="BD107">IFERROR(XLOOKUP(B107,ROS!Z:Z,ROS!AA:AA),0)</f>
        <v>0</v>
      </c>
      <c r="BE107" s="64">
        <f t="array" ref="BE107">XLOOKUP(Q107,'Refrence Data'!B:B,'Refrence Data'!T:T)</f>
        <v>19.24147</v>
      </c>
      <c r="BF107" s="64">
        <f t="shared" si="39"/>
        <v>0</v>
      </c>
      <c r="BG107" s="2" t="str">
        <f t="shared" si="20"/>
        <v/>
      </c>
      <c r="BO107" s="64" t="str">
        <f t="shared" si="26"/>
        <v/>
      </c>
    </row>
    <row r="108">
      <c r="A108" s="77" t="s">
        <v>2304</v>
      </c>
      <c r="B108" s="77" t="s">
        <v>2364</v>
      </c>
      <c r="C108" s="77" t="s">
        <v>961</v>
      </c>
      <c r="D108" s="54" t="s">
        <v>996</v>
      </c>
      <c r="E108" s="55" t="s">
        <v>2359</v>
      </c>
      <c r="F108" s="56">
        <v>0.0</v>
      </c>
      <c r="G108" s="57">
        <v>0.0</v>
      </c>
      <c r="H108" s="58" t="s">
        <v>2240</v>
      </c>
      <c r="I108" s="13"/>
      <c r="J108" s="59">
        <v>5.0</v>
      </c>
      <c r="Q108" s="60" t="str">
        <f t="shared" si="1"/>
        <v>Vegetables_0-5</v>
      </c>
      <c r="R108" s="61" t="str">
        <f t="shared" si="2"/>
        <v>0-5</v>
      </c>
      <c r="S108" s="2" t="str">
        <f t="array" ref="S108">XLOOKUP(B108,Availability!K:K,Availability!Q:Q)</f>
        <v>Width</v>
      </c>
      <c r="T108" s="62">
        <f t="shared" si="3"/>
        <v>32</v>
      </c>
      <c r="U108" s="63">
        <f t="array" ref="U108">iferror(XLOOKUP(Q108,'Refrence Data'!B:B,'Refrence Data'!W:W),"NA")</f>
        <v>164.034</v>
      </c>
      <c r="V108" s="64">
        <f t="shared" si="4"/>
        <v>100</v>
      </c>
      <c r="X108" s="30">
        <f t="array" ref="X108">IFERROR(XLOOKUP(Q108,'Refrence Data'!B:B,'Refrence Data'!N:N),"NA")</f>
        <v>0.810549</v>
      </c>
      <c r="Y108" s="64" t="str">
        <f t="shared" si="5"/>
        <v>HIGH</v>
      </c>
      <c r="Z108" s="64">
        <f t="array" ref="Z108">XLOOKUP(Q108,'Refrence Data'!B:B,'Refrence Data'!AG:AG)</f>
        <v>177.0103</v>
      </c>
      <c r="AA108" s="64">
        <f t="array" ref="AA108">IFERROR(XLOOKUP(Q108,'Refrence Data'!B:B,'Refrence Data'!Y:Y),"NA")</f>
        <v>178.8228</v>
      </c>
      <c r="AB108" s="64" t="str">
        <f t="shared" si="6"/>
        <v>High</v>
      </c>
      <c r="AC108" s="64" t="str">
        <f t="shared" si="7"/>
        <v>Width</v>
      </c>
      <c r="AD108" s="64" t="str">
        <f t="shared" si="8"/>
        <v>HIGHHighWidth</v>
      </c>
      <c r="AE108" s="64">
        <f t="array" ref="AE108">XLOOKUP(AD108,'Category Saturation'!A:A,'Category Saturation'!E:E)</f>
        <v>25</v>
      </c>
      <c r="AG108" s="30">
        <f t="array" ref="AG108">iferror(XLOOKUP(Q108,'New Launch Success Rate'!A:A,'New Launch Success Rate'!F:F),"NA")</f>
        <v>0.143</v>
      </c>
      <c r="AH108" s="64">
        <f t="shared" si="9"/>
        <v>25</v>
      </c>
      <c r="AJ108" s="65">
        <f t="shared" si="10"/>
        <v>70</v>
      </c>
      <c r="AL108" s="66">
        <f t="array" ref="AL108">XLOOKUP(Q108,'Non Moving'!C:C,'Non Moving'!I:I)/100</f>
        <v>0</v>
      </c>
      <c r="AM108" s="67">
        <f t="shared" si="11"/>
        <v>100</v>
      </c>
      <c r="AN108" s="66">
        <f t="array" ref="AN108">XLOOKUP(Q108,'Non Moving'!C:C,'Non Moving'!F:F)/100</f>
        <v>0.001</v>
      </c>
      <c r="AO108" s="67">
        <f t="shared" si="12"/>
        <v>100</v>
      </c>
      <c r="AQ108" s="64">
        <f t="shared" si="13"/>
        <v>100</v>
      </c>
      <c r="AS108" s="64">
        <f t="shared" si="14"/>
        <v>0</v>
      </c>
      <c r="AT108" s="64">
        <f t="array" ref="AT108">iferror(XLOOKUP(I108,Monetization!A:A,Monetization!B:B),25)</f>
        <v>25</v>
      </c>
      <c r="AV108" s="64">
        <f t="shared" si="15"/>
        <v>7.5</v>
      </c>
      <c r="AX108" s="65">
        <f t="shared" si="16"/>
        <v>70</v>
      </c>
      <c r="AY108" s="64" t="str">
        <f t="shared" si="17"/>
        <v>50-75</v>
      </c>
      <c r="AZ108" s="64" t="str">
        <f t="shared" si="18"/>
        <v>50-75</v>
      </c>
      <c r="BA108" s="30">
        <f t="array" ref="BA108">iferror(XLOOKUP(B108,Availability!A:A,Availability!E:E),0%)</f>
        <v>0</v>
      </c>
      <c r="BB108" s="2">
        <v>1.0</v>
      </c>
      <c r="BC108" s="64">
        <f t="array" ref="BC108">XLOOKUP(B108,ROS!C:C,ROS!O:O)</f>
        <v>0</v>
      </c>
      <c r="BD108" s="64">
        <f t="array" ref="BD108">IFERROR(XLOOKUP(B108,ROS!Z:Z,ROS!AA:AA),0)</f>
        <v>0</v>
      </c>
      <c r="BE108" s="64">
        <f t="array" ref="BE108">XLOOKUP(Q108,'Refrence Data'!B:B,'Refrence Data'!T:T)</f>
        <v>19.24147</v>
      </c>
      <c r="BF108" s="64">
        <f t="shared" si="39"/>
        <v>0</v>
      </c>
      <c r="BG108" s="2" t="str">
        <f t="shared" si="20"/>
        <v/>
      </c>
      <c r="BO108" s="64" t="str">
        <f t="shared" si="26"/>
        <v/>
      </c>
    </row>
    <row r="109">
      <c r="A109" s="77" t="s">
        <v>2304</v>
      </c>
      <c r="B109" s="77" t="s">
        <v>2365</v>
      </c>
      <c r="C109" s="77" t="s">
        <v>961</v>
      </c>
      <c r="D109" s="54" t="s">
        <v>974</v>
      </c>
      <c r="E109" s="55" t="s">
        <v>2366</v>
      </c>
      <c r="F109" s="56">
        <v>0.0</v>
      </c>
      <c r="G109" s="57">
        <v>0.0</v>
      </c>
      <c r="H109" s="58" t="s">
        <v>2240</v>
      </c>
      <c r="I109" s="13"/>
      <c r="J109" s="59">
        <v>3.0</v>
      </c>
      <c r="Q109" s="60" t="str">
        <f t="shared" si="1"/>
        <v>Fruits_0-5</v>
      </c>
      <c r="R109" s="61" t="str">
        <f t="shared" si="2"/>
        <v>0-5</v>
      </c>
      <c r="S109" s="2" t="str">
        <f t="array" ref="S109">XLOOKUP(B109,Availability!K:K,Availability!Q:Q)</f>
        <v>Width</v>
      </c>
      <c r="T109" s="62">
        <f t="shared" si="3"/>
        <v>53.33333333</v>
      </c>
      <c r="U109" s="63">
        <f t="array" ref="U109">iferror(XLOOKUP(Q109,'Refrence Data'!B:B,'Refrence Data'!W:W),"NA")</f>
        <v>109.6525</v>
      </c>
      <c r="V109" s="64">
        <f t="shared" si="4"/>
        <v>100</v>
      </c>
      <c r="X109" s="30">
        <f t="array" ref="X109">IFERROR(XLOOKUP(Q109,'Refrence Data'!B:B,'Refrence Data'!N:N),"NA")</f>
        <v>0.765719</v>
      </c>
      <c r="Y109" s="64" t="str">
        <f t="shared" si="5"/>
        <v>MEDIUM</v>
      </c>
      <c r="Z109" s="64">
        <f t="array" ref="Z109">XLOOKUP(Q109,'Refrence Data'!B:B,'Refrence Data'!AG:AG)</f>
        <v>177.0103</v>
      </c>
      <c r="AA109" s="64">
        <f t="array" ref="AA109">IFERROR(XLOOKUP(Q109,'Refrence Data'!B:B,'Refrence Data'!Y:Y),"NA")</f>
        <v>347.2876</v>
      </c>
      <c r="AB109" s="64" t="str">
        <f t="shared" si="6"/>
        <v>High</v>
      </c>
      <c r="AC109" s="64" t="str">
        <f t="shared" si="7"/>
        <v>Width</v>
      </c>
      <c r="AD109" s="64" t="str">
        <f t="shared" si="8"/>
        <v>MEDIUMHighWidth</v>
      </c>
      <c r="AE109" s="64">
        <f t="array" ref="AE109">XLOOKUP(AD109,'Category Saturation'!A:A,'Category Saturation'!E:E)</f>
        <v>25</v>
      </c>
      <c r="AG109" s="30">
        <f t="array" ref="AG109">iferror(XLOOKUP(Q109,'New Launch Success Rate'!A:A,'New Launch Success Rate'!F:F),"NA")</f>
        <v>0.10725</v>
      </c>
      <c r="AH109" s="64">
        <f t="shared" si="9"/>
        <v>25</v>
      </c>
      <c r="AJ109" s="65">
        <f t="shared" si="10"/>
        <v>70</v>
      </c>
      <c r="AL109" s="66">
        <f t="array" ref="AL109">XLOOKUP(Q109,'Non Moving'!C:C,'Non Moving'!I:I)/100</f>
        <v>0</v>
      </c>
      <c r="AM109" s="67">
        <f t="shared" si="11"/>
        <v>100</v>
      </c>
      <c r="AN109" s="66">
        <f t="array" ref="AN109">XLOOKUP(Q109,'Non Moving'!C:C,'Non Moving'!F:F)/100</f>
        <v>0</v>
      </c>
      <c r="AO109" s="67">
        <f t="shared" si="12"/>
        <v>100</v>
      </c>
      <c r="AQ109" s="64">
        <f t="shared" si="13"/>
        <v>100</v>
      </c>
      <c r="AS109" s="64">
        <f t="shared" si="14"/>
        <v>0</v>
      </c>
      <c r="AT109" s="64">
        <f t="array" ref="AT109">iferror(XLOOKUP(I109,Monetization!A:A,Monetization!B:B),25)</f>
        <v>25</v>
      </c>
      <c r="AV109" s="64">
        <f t="shared" si="15"/>
        <v>7.5</v>
      </c>
      <c r="AX109" s="65">
        <f t="shared" si="16"/>
        <v>70</v>
      </c>
      <c r="AY109" s="64" t="str">
        <f t="shared" si="17"/>
        <v>50-75</v>
      </c>
      <c r="AZ109" s="64" t="str">
        <f t="shared" si="18"/>
        <v>50-75</v>
      </c>
      <c r="BA109" s="30">
        <f t="array" ref="BA109">iferror(XLOOKUP(B109,Availability!A:A,Availability!E:E),0%)</f>
        <v>0</v>
      </c>
      <c r="BB109" s="2">
        <v>1.0</v>
      </c>
      <c r="BC109" s="68">
        <v>0.0</v>
      </c>
      <c r="BD109" s="64">
        <f t="array" ref="BD109">IFERROR(XLOOKUP(B109,ROS!Z:Z,ROS!AA:AA),0)</f>
        <v>0</v>
      </c>
      <c r="BE109" s="64">
        <f t="array" ref="BE109">XLOOKUP(Q109,'Refrence Data'!B:B,'Refrence Data'!T:T)</f>
        <v>55.8071</v>
      </c>
      <c r="BF109" s="64">
        <f t="shared" si="39"/>
        <v>0</v>
      </c>
      <c r="BG109" s="2" t="str">
        <f t="shared" si="20"/>
        <v/>
      </c>
      <c r="BO109" s="64" t="str">
        <f t="shared" si="26"/>
        <v/>
      </c>
    </row>
    <row r="110">
      <c r="A110" s="77" t="s">
        <v>2304</v>
      </c>
      <c r="B110" s="2" t="s">
        <v>2367</v>
      </c>
      <c r="C110" s="2" t="s">
        <v>961</v>
      </c>
      <c r="D110" s="2" t="s">
        <v>974</v>
      </c>
      <c r="E110" s="2" t="s">
        <v>2359</v>
      </c>
      <c r="F110" s="2">
        <v>0.0</v>
      </c>
      <c r="G110" s="2">
        <v>11.66562</v>
      </c>
      <c r="H110" s="2" t="s">
        <v>2240</v>
      </c>
      <c r="J110" s="2">
        <v>10.0</v>
      </c>
      <c r="Q110" s="60" t="str">
        <f t="shared" si="1"/>
        <v>Fruits_10-15</v>
      </c>
      <c r="R110" s="61" t="str">
        <f t="shared" si="2"/>
        <v>10-15</v>
      </c>
      <c r="S110" s="2" t="str">
        <f t="array" ref="S110">XLOOKUP(B110,Availability!K:K,Availability!Q:Q)</f>
        <v>Width</v>
      </c>
      <c r="T110" s="62">
        <f t="shared" si="3"/>
        <v>16</v>
      </c>
      <c r="U110" s="63">
        <f t="array" ref="U110">iferror(XLOOKUP(Q110,'Refrence Data'!B:B,'Refrence Data'!W:W),"NA")</f>
        <v>76.20304</v>
      </c>
      <c r="V110" s="64">
        <f t="shared" si="4"/>
        <v>100</v>
      </c>
      <c r="X110" s="30">
        <f t="array" ref="X110">IFERROR(XLOOKUP(Q110,'Refrence Data'!B:B,'Refrence Data'!N:N),"NA")</f>
        <v>0.808266</v>
      </c>
      <c r="Y110" s="64" t="str">
        <f t="shared" si="5"/>
        <v>HIGH</v>
      </c>
      <c r="Z110" s="64">
        <f t="array" ref="Z110">XLOOKUP(Q110,'Refrence Data'!B:B,'Refrence Data'!AG:AG)</f>
        <v>59.83797</v>
      </c>
      <c r="AA110" s="64">
        <f t="array" ref="AA110">IFERROR(XLOOKUP(Q110,'Refrence Data'!B:B,'Refrence Data'!Y:Y),"NA")</f>
        <v>96.15284</v>
      </c>
      <c r="AB110" s="64" t="str">
        <f t="shared" si="6"/>
        <v>High</v>
      </c>
      <c r="AC110" s="64" t="str">
        <f t="shared" si="7"/>
        <v>Width</v>
      </c>
      <c r="AD110" s="64" t="str">
        <f t="shared" si="8"/>
        <v>HIGHHighWidth</v>
      </c>
      <c r="AE110" s="64">
        <f t="array" ref="AE110">XLOOKUP(AD110,'Category Saturation'!A:A,'Category Saturation'!E:E)</f>
        <v>25</v>
      </c>
      <c r="AG110" s="30">
        <f t="array" ref="AG110">iferror(XLOOKUP(Q110,'New Launch Success Rate'!A:A,'New Launch Success Rate'!F:F),"NA")</f>
        <v>0.667</v>
      </c>
      <c r="AH110" s="64">
        <f t="shared" si="9"/>
        <v>75</v>
      </c>
      <c r="AJ110" s="65">
        <f t="shared" si="10"/>
        <v>75</v>
      </c>
      <c r="AL110" s="66">
        <f t="array" ref="AL110">XLOOKUP(Q110,'Non Moving'!C:C,'Non Moving'!I:I)/100</f>
        <v>0.002</v>
      </c>
      <c r="AM110" s="67">
        <f t="shared" si="11"/>
        <v>100</v>
      </c>
      <c r="AN110" s="66">
        <f t="array" ref="AN110">XLOOKUP(Q110,'Non Moving'!C:C,'Non Moving'!F:F)/100</f>
        <v>0.008</v>
      </c>
      <c r="AO110" s="67">
        <f t="shared" si="12"/>
        <v>100</v>
      </c>
      <c r="AQ110" s="64">
        <f t="shared" si="13"/>
        <v>100</v>
      </c>
      <c r="AS110" s="64">
        <f t="shared" si="14"/>
        <v>0</v>
      </c>
      <c r="AT110" s="64">
        <f t="array" ref="AT110">iferror(XLOOKUP(I110,Monetization!A:A,Monetization!B:B),25)</f>
        <v>25</v>
      </c>
      <c r="AV110" s="64">
        <f t="shared" si="15"/>
        <v>7.5</v>
      </c>
      <c r="AX110" s="65">
        <f t="shared" si="16"/>
        <v>75</v>
      </c>
      <c r="AY110" s="64" t="str">
        <f t="shared" si="17"/>
        <v>75-100</v>
      </c>
      <c r="AZ110" s="64" t="str">
        <f t="shared" si="18"/>
        <v>75-100</v>
      </c>
      <c r="BA110" s="30">
        <f t="array" ref="BA110">iferror(XLOOKUP(B110,Availability!A:A,Availability!E:E),0%)</f>
        <v>0</v>
      </c>
      <c r="BB110" s="2">
        <v>1.0</v>
      </c>
      <c r="BC110" s="64">
        <f t="array" ref="BC110">XLOOKUP(B110,ROS!C:C,ROS!O:O)</f>
        <v>1.338911</v>
      </c>
      <c r="BD110" s="64">
        <f t="array" ref="BD110">IFERROR(XLOOKUP(B110,ROS!Z:Z,ROS!AA:AA),0)</f>
        <v>0</v>
      </c>
      <c r="BE110" s="64">
        <f t="array" ref="BE110">XLOOKUP(Q110,'Refrence Data'!B:B,'Refrence Data'!T:T)</f>
        <v>18.21536</v>
      </c>
      <c r="BF110" s="64">
        <f t="shared" si="39"/>
        <v>0</v>
      </c>
      <c r="BG110" s="2" t="str">
        <f t="shared" si="20"/>
        <v/>
      </c>
      <c r="BO110" s="64" t="str">
        <f t="shared" si="26"/>
        <v/>
      </c>
    </row>
    <row r="111">
      <c r="A111" s="77" t="s">
        <v>2304</v>
      </c>
      <c r="B111" s="2" t="s">
        <v>2368</v>
      </c>
      <c r="C111" s="2" t="s">
        <v>961</v>
      </c>
      <c r="D111" s="2" t="s">
        <v>974</v>
      </c>
      <c r="E111" s="2" t="s">
        <v>2369</v>
      </c>
      <c r="F111" s="2">
        <v>0.0</v>
      </c>
      <c r="G111" s="2">
        <v>24.40707</v>
      </c>
      <c r="H111" s="2" t="s">
        <v>2240</v>
      </c>
      <c r="J111" s="2">
        <v>7.0</v>
      </c>
      <c r="Q111" s="60" t="str">
        <f t="shared" si="1"/>
        <v>Fruits_20-25</v>
      </c>
      <c r="R111" s="61" t="str">
        <f t="shared" si="2"/>
        <v>20-25</v>
      </c>
      <c r="S111" s="2" t="str">
        <f t="array" ref="S111">XLOOKUP(B111,Availability!K:K,Availability!Q:Q)</f>
        <v>Width</v>
      </c>
      <c r="T111" s="62">
        <f t="shared" si="3"/>
        <v>22.85714286</v>
      </c>
      <c r="U111" s="63">
        <f t="array" ref="U111">iferror(XLOOKUP(Q111,'Refrence Data'!B:B,'Refrence Data'!W:W),"NA")</f>
        <v>9.173118</v>
      </c>
      <c r="V111" s="64">
        <f t="shared" si="4"/>
        <v>25</v>
      </c>
      <c r="X111" s="30">
        <f t="array" ref="X111">IFERROR(XLOOKUP(Q111,'Refrence Data'!B:B,'Refrence Data'!N:N),"NA")</f>
        <v>0.872553</v>
      </c>
      <c r="Y111" s="64" t="str">
        <f t="shared" si="5"/>
        <v>HIGH</v>
      </c>
      <c r="Z111" s="64">
        <f t="array" ref="Z111">XLOOKUP(Q111,'Refrence Data'!B:B,'Refrence Data'!AG:AG)</f>
        <v>0.5575</v>
      </c>
      <c r="AA111" s="64">
        <f t="array" ref="AA111">IFERROR(XLOOKUP(Q111,'Refrence Data'!B:B,'Refrence Data'!Y:Y),"NA")</f>
        <v>10.22393</v>
      </c>
      <c r="AB111" s="64" t="str">
        <f t="shared" si="6"/>
        <v>High</v>
      </c>
      <c r="AC111" s="64" t="str">
        <f t="shared" si="7"/>
        <v>Width</v>
      </c>
      <c r="AD111" s="64" t="str">
        <f t="shared" si="8"/>
        <v>HIGHHighWidth</v>
      </c>
      <c r="AE111" s="64">
        <f t="array" ref="AE111">XLOOKUP(AD111,'Category Saturation'!A:A,'Category Saturation'!E:E)</f>
        <v>25</v>
      </c>
      <c r="AG111" s="30">
        <f t="array" ref="AG111">iferror(XLOOKUP(Q111,'New Launch Success Rate'!A:A,'New Launch Success Rate'!F:F),"NA")</f>
        <v>1</v>
      </c>
      <c r="AH111" s="64">
        <f t="shared" si="9"/>
        <v>100</v>
      </c>
      <c r="AJ111" s="65">
        <f t="shared" si="10"/>
        <v>32.5</v>
      </c>
      <c r="AL111" s="66">
        <f t="array" ref="AL111">XLOOKUP(Q111,'Non Moving'!C:C,'Non Moving'!I:I)/100</f>
        <v>0</v>
      </c>
      <c r="AM111" s="67">
        <f t="shared" si="11"/>
        <v>100</v>
      </c>
      <c r="AN111" s="66">
        <f t="array" ref="AN111">XLOOKUP(Q111,'Non Moving'!C:C,'Non Moving'!F:F)/100</f>
        <v>0</v>
      </c>
      <c r="AO111" s="67">
        <f t="shared" si="12"/>
        <v>100</v>
      </c>
      <c r="AQ111" s="64">
        <f t="shared" si="13"/>
        <v>100</v>
      </c>
      <c r="AS111" s="64">
        <f t="shared" si="14"/>
        <v>0</v>
      </c>
      <c r="AT111" s="64">
        <f t="array" ref="AT111">iferror(XLOOKUP(I111,Monetization!A:A,Monetization!B:B),25)</f>
        <v>25</v>
      </c>
      <c r="AV111" s="64">
        <f t="shared" si="15"/>
        <v>7.5</v>
      </c>
      <c r="AX111" s="65">
        <f t="shared" si="16"/>
        <v>32.5</v>
      </c>
      <c r="AY111" s="64" t="str">
        <f t="shared" si="17"/>
        <v>25-50</v>
      </c>
      <c r="AZ111" s="64" t="str">
        <f t="shared" si="18"/>
        <v>25-50</v>
      </c>
      <c r="BA111" s="30">
        <f t="array" ref="BA111">iferror(XLOOKUP(B111,Availability!A:A,Availability!E:E),0%)</f>
        <v>0</v>
      </c>
      <c r="BB111" s="2">
        <v>1.0</v>
      </c>
      <c r="BC111" s="64">
        <f t="array" ref="BC111">XLOOKUP(B111,ROS!C:C,ROS!O:O)</f>
        <v>6</v>
      </c>
      <c r="BD111" s="64">
        <f t="array" ref="BD111">IFERROR(XLOOKUP(B111,ROS!Z:Z,ROS!AA:AA),0)</f>
        <v>0</v>
      </c>
      <c r="BE111" s="64">
        <f t="array" ref="BE111">XLOOKUP(Q111,'Refrence Data'!B:B,'Refrence Data'!T:T)</f>
        <v>6.29049</v>
      </c>
      <c r="BF111" s="64">
        <f t="shared" si="39"/>
        <v>1</v>
      </c>
      <c r="BG111" s="2" t="str">
        <f t="shared" si="20"/>
        <v/>
      </c>
      <c r="BO111" s="64" t="str">
        <f t="shared" si="26"/>
        <v/>
      </c>
    </row>
    <row r="112">
      <c r="A112" s="2" t="s">
        <v>2214</v>
      </c>
      <c r="B112" s="2" t="s">
        <v>2370</v>
      </c>
      <c r="C112" s="2" t="s">
        <v>1035</v>
      </c>
      <c r="D112" s="2" t="s">
        <v>1071</v>
      </c>
      <c r="E112" s="2" t="s">
        <v>2371</v>
      </c>
      <c r="F112" s="2">
        <v>1.0</v>
      </c>
      <c r="G112" s="2">
        <v>94.0948</v>
      </c>
      <c r="H112" s="2" t="s">
        <v>2240</v>
      </c>
      <c r="J112" s="2">
        <v>730.0</v>
      </c>
      <c r="Q112" s="60" t="str">
        <f t="shared" si="1"/>
        <v>Vitamins &amp; Supplements_25+</v>
      </c>
      <c r="R112" s="61" t="str">
        <f t="shared" si="2"/>
        <v>25+</v>
      </c>
      <c r="S112" s="2" t="str">
        <f t="array" ref="S112">XLOOKUP(B112,Availability!K:K,Availability!Q:Q)</f>
        <v>Depth</v>
      </c>
      <c r="T112" s="62">
        <f t="shared" si="3"/>
        <v>2.5</v>
      </c>
      <c r="U112" s="63">
        <f t="array" ref="U112">iferror(XLOOKUP(Q112,'Refrence Data'!B:B,'Refrence Data'!W:W),"NA")</f>
        <v>0.551733</v>
      </c>
      <c r="V112" s="64">
        <f t="shared" si="4"/>
        <v>0</v>
      </c>
      <c r="X112" s="30">
        <f t="array" ref="X112">IFERROR(XLOOKUP(Q112,'Refrence Data'!B:B,'Refrence Data'!N:N),"NA")</f>
        <v>0.679493</v>
      </c>
      <c r="Y112" s="64" t="str">
        <f t="shared" si="5"/>
        <v>MEDIUM</v>
      </c>
      <c r="Z112" s="64">
        <f t="array" ref="Z112">XLOOKUP(Q112,'Refrence Data'!B:B,'Refrence Data'!AG:AG)</f>
        <v>0.619278</v>
      </c>
      <c r="AA112" s="64">
        <f t="array" ref="AA112">IFERROR(XLOOKUP(Q112,'Refrence Data'!B:B,'Refrence Data'!Y:Y),"NA")</f>
        <v>0.949325</v>
      </c>
      <c r="AB112" s="64" t="str">
        <f t="shared" si="6"/>
        <v>High</v>
      </c>
      <c r="AC112" s="64" t="str">
        <f t="shared" si="7"/>
        <v>Depth</v>
      </c>
      <c r="AD112" s="64" t="str">
        <f t="shared" si="8"/>
        <v>MEDIUMHighDepth</v>
      </c>
      <c r="AE112" s="64">
        <f t="array" ref="AE112">XLOOKUP(AD112,'Category Saturation'!A:A,'Category Saturation'!E:E)</f>
        <v>60</v>
      </c>
      <c r="AG112" s="30">
        <f t="array" ref="AG112">iferror(XLOOKUP(Q112,'New Launch Success Rate'!A:A,'New Launch Success Rate'!F:F),"NA")</f>
        <v>0.87</v>
      </c>
      <c r="AH112" s="64">
        <f t="shared" si="9"/>
        <v>100</v>
      </c>
      <c r="AJ112" s="65">
        <f t="shared" si="10"/>
        <v>28</v>
      </c>
      <c r="AL112" s="66">
        <f t="array" ref="AL112">XLOOKUP(Q112,'Non Moving'!C:C,'Non Moving'!I:I)/100</f>
        <v>0.391</v>
      </c>
      <c r="AM112" s="67">
        <f t="shared" si="11"/>
        <v>0</v>
      </c>
      <c r="AN112" s="66">
        <f t="array" ref="AN112">XLOOKUP(Q112,'Non Moving'!C:C,'Non Moving'!F:F)/100</f>
        <v>0.372</v>
      </c>
      <c r="AO112" s="67">
        <f t="shared" si="12"/>
        <v>0</v>
      </c>
      <c r="AQ112" s="64">
        <f t="shared" si="13"/>
        <v>0</v>
      </c>
      <c r="AS112" s="64">
        <f t="shared" si="14"/>
        <v>0</v>
      </c>
      <c r="AT112" s="64">
        <f t="array" ref="AT112">iferror(XLOOKUP(I112,Monetization!A:A,Monetization!B:B),25)</f>
        <v>25</v>
      </c>
      <c r="AV112" s="64">
        <f t="shared" si="15"/>
        <v>7.5</v>
      </c>
      <c r="AX112" s="65">
        <f t="shared" si="16"/>
        <v>28</v>
      </c>
      <c r="AY112" s="64" t="str">
        <f t="shared" si="17"/>
        <v>25-50</v>
      </c>
      <c r="AZ112" s="64" t="str">
        <f t="shared" si="18"/>
        <v>25-50</v>
      </c>
      <c r="BA112" s="30">
        <f t="array" ref="BA112">iferror(XLOOKUP(B112,Availability!A:A,Availability!E:E),0%)</f>
        <v>0.66</v>
      </c>
      <c r="BB112" s="2">
        <v>1.0</v>
      </c>
      <c r="BC112" s="64">
        <f t="array" ref="BC112">XLOOKUP(B112,ROS!C:C,ROS!O:O)</f>
        <v>0.2</v>
      </c>
      <c r="BD112" s="64">
        <f t="array" ref="BD112">IFERROR(XLOOKUP(B112,ROS!Z:Z,ROS!AA:AA),0)</f>
        <v>0.748051948</v>
      </c>
      <c r="BE112" s="64">
        <f t="array" ref="BE112">XLOOKUP(Q112,'Refrence Data'!B:B,'Refrence Data'!T:T)</f>
        <v>0.166667</v>
      </c>
      <c r="BF112" s="64">
        <f t="shared" si="39"/>
        <v>0</v>
      </c>
      <c r="BG112" s="2" t="str">
        <f t="shared" si="20"/>
        <v/>
      </c>
      <c r="BO112" s="64" t="str">
        <f t="shared" si="26"/>
        <v/>
      </c>
    </row>
    <row r="113">
      <c r="A113" s="2" t="s">
        <v>2214</v>
      </c>
      <c r="B113" s="2" t="s">
        <v>2372</v>
      </c>
      <c r="C113" s="2" t="s">
        <v>1035</v>
      </c>
      <c r="D113" s="2" t="s">
        <v>1071</v>
      </c>
      <c r="E113" s="2" t="s">
        <v>2373</v>
      </c>
      <c r="F113" s="2">
        <v>1.0</v>
      </c>
      <c r="G113" s="2">
        <v>198.832</v>
      </c>
      <c r="H113" s="2" t="s">
        <v>2240</v>
      </c>
      <c r="J113" s="2">
        <v>365.0</v>
      </c>
      <c r="Q113" s="60" t="str">
        <f t="shared" si="1"/>
        <v>Vitamins &amp; Supplements_25+</v>
      </c>
      <c r="R113" s="61" t="str">
        <f t="shared" si="2"/>
        <v>25+</v>
      </c>
      <c r="S113" s="2" t="str">
        <f t="array" ref="S113">XLOOKUP(B113,Availability!K:K,Availability!Q:Q)</f>
        <v>Depth</v>
      </c>
      <c r="T113" s="62">
        <f t="shared" si="3"/>
        <v>2.5</v>
      </c>
      <c r="U113" s="63">
        <f t="array" ref="U113">iferror(XLOOKUP(Q113,'Refrence Data'!B:B,'Refrence Data'!W:W),"NA")</f>
        <v>0.551733</v>
      </c>
      <c r="V113" s="64">
        <f t="shared" si="4"/>
        <v>0</v>
      </c>
      <c r="X113" s="30">
        <f t="array" ref="X113">IFERROR(XLOOKUP(Q113,'Refrence Data'!B:B,'Refrence Data'!N:N),"NA")</f>
        <v>0.679493</v>
      </c>
      <c r="Y113" s="64" t="str">
        <f t="shared" si="5"/>
        <v>MEDIUM</v>
      </c>
      <c r="Z113" s="64">
        <f t="array" ref="Z113">XLOOKUP(Q113,'Refrence Data'!B:B,'Refrence Data'!AG:AG)</f>
        <v>0.619278</v>
      </c>
      <c r="AA113" s="64">
        <f t="array" ref="AA113">IFERROR(XLOOKUP(Q113,'Refrence Data'!B:B,'Refrence Data'!Y:Y),"NA")</f>
        <v>0.949325</v>
      </c>
      <c r="AB113" s="64" t="str">
        <f t="shared" si="6"/>
        <v>High</v>
      </c>
      <c r="AC113" s="64" t="str">
        <f t="shared" si="7"/>
        <v>Depth</v>
      </c>
      <c r="AD113" s="64" t="str">
        <f t="shared" si="8"/>
        <v>MEDIUMHighDepth</v>
      </c>
      <c r="AE113" s="64">
        <f t="array" ref="AE113">XLOOKUP(AD113,'Category Saturation'!A:A,'Category Saturation'!E:E)</f>
        <v>60</v>
      </c>
      <c r="AG113" s="30">
        <f t="array" ref="AG113">iferror(XLOOKUP(Q113,'New Launch Success Rate'!A:A,'New Launch Success Rate'!F:F),"NA")</f>
        <v>0.87</v>
      </c>
      <c r="AH113" s="64">
        <f t="shared" si="9"/>
        <v>100</v>
      </c>
      <c r="AJ113" s="65">
        <f t="shared" si="10"/>
        <v>28</v>
      </c>
      <c r="AL113" s="66">
        <f t="array" ref="AL113">XLOOKUP(Q113,'Non Moving'!C:C,'Non Moving'!I:I)/100</f>
        <v>0.391</v>
      </c>
      <c r="AM113" s="67">
        <f t="shared" si="11"/>
        <v>0</v>
      </c>
      <c r="AN113" s="66">
        <f t="array" ref="AN113">XLOOKUP(Q113,'Non Moving'!C:C,'Non Moving'!F:F)/100</f>
        <v>0.372</v>
      </c>
      <c r="AO113" s="67">
        <f t="shared" si="12"/>
        <v>0</v>
      </c>
      <c r="AQ113" s="64">
        <f t="shared" si="13"/>
        <v>0</v>
      </c>
      <c r="AS113" s="64">
        <f t="shared" si="14"/>
        <v>0</v>
      </c>
      <c r="AT113" s="64">
        <f t="array" ref="AT113">iferror(XLOOKUP(I113,Monetization!A:A,Monetization!B:B),25)</f>
        <v>25</v>
      </c>
      <c r="AV113" s="64">
        <f t="shared" si="15"/>
        <v>7.5</v>
      </c>
      <c r="AX113" s="65">
        <f t="shared" si="16"/>
        <v>28</v>
      </c>
      <c r="AY113" s="64" t="str">
        <f t="shared" si="17"/>
        <v>25-50</v>
      </c>
      <c r="AZ113" s="64" t="str">
        <f t="shared" si="18"/>
        <v>25-50</v>
      </c>
      <c r="BA113" s="30">
        <f t="array" ref="BA113">iferror(XLOOKUP(B113,Availability!A:A,Availability!E:E),0%)</f>
        <v>0.98</v>
      </c>
      <c r="BB113" s="2">
        <v>1.0</v>
      </c>
      <c r="BC113" s="68">
        <v>0.0</v>
      </c>
      <c r="BD113" s="64">
        <f t="array" ref="BD113">IFERROR(XLOOKUP(B113,ROS!Z:Z,ROS!AA:AA),0)</f>
        <v>0.142857143</v>
      </c>
      <c r="BE113" s="64">
        <f t="array" ref="BE113">XLOOKUP(Q113,'Refrence Data'!B:B,'Refrence Data'!T:T)</f>
        <v>0.166667</v>
      </c>
      <c r="BF113" s="64">
        <f t="shared" si="39"/>
        <v>0</v>
      </c>
      <c r="BG113" s="2" t="str">
        <f t="shared" si="20"/>
        <v>TN</v>
      </c>
      <c r="BO113" s="64" t="str">
        <f t="shared" si="26"/>
        <v>TN</v>
      </c>
    </row>
    <row r="114">
      <c r="A114" s="2" t="s">
        <v>2214</v>
      </c>
      <c r="B114" s="2" t="s">
        <v>2374</v>
      </c>
      <c r="C114" s="2" t="s">
        <v>1035</v>
      </c>
      <c r="D114" s="2" t="s">
        <v>1071</v>
      </c>
      <c r="E114" s="2" t="s">
        <v>2373</v>
      </c>
      <c r="F114" s="2">
        <v>1.0</v>
      </c>
      <c r="G114" s="2">
        <v>168.2897</v>
      </c>
      <c r="H114" s="2" t="s">
        <v>2240</v>
      </c>
      <c r="J114" s="2">
        <v>365.0</v>
      </c>
      <c r="Q114" s="60" t="str">
        <f t="shared" si="1"/>
        <v>Vitamins &amp; Supplements_25+</v>
      </c>
      <c r="R114" s="61" t="str">
        <f t="shared" si="2"/>
        <v>25+</v>
      </c>
      <c r="S114" s="2" t="str">
        <f t="array" ref="S114">XLOOKUP(B114,Availability!K:K,Availability!Q:Q)</f>
        <v>Depth</v>
      </c>
      <c r="T114" s="62">
        <f t="shared" si="3"/>
        <v>2.5</v>
      </c>
      <c r="U114" s="63">
        <f t="array" ref="U114">iferror(XLOOKUP(Q114,'Refrence Data'!B:B,'Refrence Data'!W:W),"NA")</f>
        <v>0.551733</v>
      </c>
      <c r="V114" s="64">
        <f t="shared" si="4"/>
        <v>0</v>
      </c>
      <c r="X114" s="30">
        <f t="array" ref="X114">IFERROR(XLOOKUP(Q114,'Refrence Data'!B:B,'Refrence Data'!N:N),"NA")</f>
        <v>0.679493</v>
      </c>
      <c r="Y114" s="64" t="str">
        <f t="shared" si="5"/>
        <v>MEDIUM</v>
      </c>
      <c r="Z114" s="64">
        <f t="array" ref="Z114">XLOOKUP(Q114,'Refrence Data'!B:B,'Refrence Data'!AG:AG)</f>
        <v>0.619278</v>
      </c>
      <c r="AA114" s="64">
        <f t="array" ref="AA114">IFERROR(XLOOKUP(Q114,'Refrence Data'!B:B,'Refrence Data'!Y:Y),"NA")</f>
        <v>0.949325</v>
      </c>
      <c r="AB114" s="64" t="str">
        <f t="shared" si="6"/>
        <v>High</v>
      </c>
      <c r="AC114" s="64" t="str">
        <f t="shared" si="7"/>
        <v>Depth</v>
      </c>
      <c r="AD114" s="64" t="str">
        <f t="shared" si="8"/>
        <v>MEDIUMHighDepth</v>
      </c>
      <c r="AE114" s="64">
        <f t="array" ref="AE114">XLOOKUP(AD114,'Category Saturation'!A:A,'Category Saturation'!E:E)</f>
        <v>60</v>
      </c>
      <c r="AG114" s="30">
        <f t="array" ref="AG114">iferror(XLOOKUP(Q114,'New Launch Success Rate'!A:A,'New Launch Success Rate'!F:F),"NA")</f>
        <v>0.87</v>
      </c>
      <c r="AH114" s="64">
        <f t="shared" si="9"/>
        <v>100</v>
      </c>
      <c r="AJ114" s="65">
        <f t="shared" si="10"/>
        <v>28</v>
      </c>
      <c r="AL114" s="66">
        <f t="array" ref="AL114">XLOOKUP(Q114,'Non Moving'!C:C,'Non Moving'!I:I)/100</f>
        <v>0.391</v>
      </c>
      <c r="AM114" s="67">
        <f t="shared" si="11"/>
        <v>0</v>
      </c>
      <c r="AN114" s="66">
        <f t="array" ref="AN114">XLOOKUP(Q114,'Non Moving'!C:C,'Non Moving'!F:F)/100</f>
        <v>0.372</v>
      </c>
      <c r="AO114" s="67">
        <f t="shared" si="12"/>
        <v>0</v>
      </c>
      <c r="AQ114" s="64">
        <f t="shared" si="13"/>
        <v>0</v>
      </c>
      <c r="AS114" s="64">
        <f t="shared" si="14"/>
        <v>0</v>
      </c>
      <c r="AT114" s="64">
        <f t="array" ref="AT114">iferror(XLOOKUP(I114,Monetization!A:A,Monetization!B:B),25)</f>
        <v>25</v>
      </c>
      <c r="AV114" s="64">
        <f t="shared" si="15"/>
        <v>7.5</v>
      </c>
      <c r="AX114" s="65">
        <f t="shared" si="16"/>
        <v>28</v>
      </c>
      <c r="AY114" s="64" t="str">
        <f t="shared" si="17"/>
        <v>25-50</v>
      </c>
      <c r="AZ114" s="64" t="str">
        <f t="shared" si="18"/>
        <v>25-50</v>
      </c>
      <c r="BA114" s="30">
        <f t="array" ref="BA114">iferror(XLOOKUP(B114,Availability!A:A,Availability!E:E),0%)</f>
        <v>0.98</v>
      </c>
      <c r="BB114" s="2">
        <v>1.0</v>
      </c>
      <c r="BC114" s="68">
        <v>0.0</v>
      </c>
      <c r="BD114" s="64">
        <f t="array" ref="BD114">IFERROR(XLOOKUP(B114,ROS!Z:Z,ROS!AA:AA),0)</f>
        <v>0.653846154</v>
      </c>
      <c r="BE114" s="64">
        <f t="array" ref="BE114">XLOOKUP(Q114,'Refrence Data'!B:B,'Refrence Data'!T:T)</f>
        <v>0.166667</v>
      </c>
      <c r="BF114" s="64">
        <f t="shared" si="39"/>
        <v>0</v>
      </c>
      <c r="BG114" s="2" t="str">
        <f t="shared" si="20"/>
        <v>TN</v>
      </c>
      <c r="BO114" s="64" t="str">
        <f t="shared" si="26"/>
        <v>TN</v>
      </c>
    </row>
    <row r="115">
      <c r="A115" s="2" t="s">
        <v>2214</v>
      </c>
      <c r="B115" s="2" t="s">
        <v>2375</v>
      </c>
      <c r="C115" s="2" t="s">
        <v>1035</v>
      </c>
      <c r="D115" s="2" t="s">
        <v>1071</v>
      </c>
      <c r="E115" s="2" t="s">
        <v>2373</v>
      </c>
      <c r="F115" s="2">
        <v>1.0</v>
      </c>
      <c r="G115" s="2">
        <v>90.04859</v>
      </c>
      <c r="H115" s="2" t="s">
        <v>2240</v>
      </c>
      <c r="J115" s="2">
        <v>365.0</v>
      </c>
      <c r="Q115" s="60" t="str">
        <f t="shared" si="1"/>
        <v>Vitamins &amp; Supplements_25+</v>
      </c>
      <c r="R115" s="61" t="str">
        <f t="shared" si="2"/>
        <v>25+</v>
      </c>
      <c r="S115" s="2" t="str">
        <f t="array" ref="S115">XLOOKUP(B115,Availability!K:K,Availability!Q:Q)</f>
        <v>Depth</v>
      </c>
      <c r="T115" s="62">
        <f t="shared" si="3"/>
        <v>2.5</v>
      </c>
      <c r="U115" s="63">
        <f t="array" ref="U115">iferror(XLOOKUP(Q115,'Refrence Data'!B:B,'Refrence Data'!W:W),"NA")</f>
        <v>0.551733</v>
      </c>
      <c r="V115" s="64">
        <f t="shared" si="4"/>
        <v>0</v>
      </c>
      <c r="X115" s="30">
        <f t="array" ref="X115">IFERROR(XLOOKUP(Q115,'Refrence Data'!B:B,'Refrence Data'!N:N),"NA")</f>
        <v>0.679493</v>
      </c>
      <c r="Y115" s="64" t="str">
        <f t="shared" si="5"/>
        <v>MEDIUM</v>
      </c>
      <c r="Z115" s="64">
        <f t="array" ref="Z115">XLOOKUP(Q115,'Refrence Data'!B:B,'Refrence Data'!AG:AG)</f>
        <v>0.619278</v>
      </c>
      <c r="AA115" s="64">
        <f t="array" ref="AA115">IFERROR(XLOOKUP(Q115,'Refrence Data'!B:B,'Refrence Data'!Y:Y),"NA")</f>
        <v>0.949325</v>
      </c>
      <c r="AB115" s="64" t="str">
        <f t="shared" si="6"/>
        <v>High</v>
      </c>
      <c r="AC115" s="64" t="str">
        <f t="shared" si="7"/>
        <v>Depth</v>
      </c>
      <c r="AD115" s="64" t="str">
        <f t="shared" si="8"/>
        <v>MEDIUMHighDepth</v>
      </c>
      <c r="AE115" s="64">
        <f t="array" ref="AE115">XLOOKUP(AD115,'Category Saturation'!A:A,'Category Saturation'!E:E)</f>
        <v>60</v>
      </c>
      <c r="AG115" s="30">
        <f t="array" ref="AG115">iferror(XLOOKUP(Q115,'New Launch Success Rate'!A:A,'New Launch Success Rate'!F:F),"NA")</f>
        <v>0.87</v>
      </c>
      <c r="AH115" s="64">
        <f t="shared" si="9"/>
        <v>100</v>
      </c>
      <c r="AJ115" s="65">
        <f t="shared" si="10"/>
        <v>28</v>
      </c>
      <c r="AL115" s="66">
        <f t="array" ref="AL115">XLOOKUP(Q115,'Non Moving'!C:C,'Non Moving'!I:I)/100</f>
        <v>0.391</v>
      </c>
      <c r="AM115" s="67">
        <f t="shared" si="11"/>
        <v>0</v>
      </c>
      <c r="AN115" s="66">
        <f t="array" ref="AN115">XLOOKUP(Q115,'Non Moving'!C:C,'Non Moving'!F:F)/100</f>
        <v>0.372</v>
      </c>
      <c r="AO115" s="67">
        <f t="shared" si="12"/>
        <v>0</v>
      </c>
      <c r="AQ115" s="64">
        <f t="shared" si="13"/>
        <v>0</v>
      </c>
      <c r="AS115" s="64">
        <f t="shared" si="14"/>
        <v>0</v>
      </c>
      <c r="AT115" s="64">
        <f t="array" ref="AT115">iferror(XLOOKUP(I115,Monetization!A:A,Monetization!B:B),25)</f>
        <v>25</v>
      </c>
      <c r="AV115" s="64">
        <f t="shared" si="15"/>
        <v>7.5</v>
      </c>
      <c r="AX115" s="65">
        <f t="shared" si="16"/>
        <v>28</v>
      </c>
      <c r="AY115" s="64" t="str">
        <f t="shared" si="17"/>
        <v>25-50</v>
      </c>
      <c r="AZ115" s="64" t="str">
        <f t="shared" si="18"/>
        <v>25-50</v>
      </c>
      <c r="BA115" s="30">
        <f t="array" ref="BA115">iferror(XLOOKUP(B115,Availability!A:A,Availability!E:E),0%)</f>
        <v>0.98</v>
      </c>
      <c r="BB115" s="2">
        <v>1.0</v>
      </c>
      <c r="BC115" s="68">
        <v>0.0</v>
      </c>
      <c r="BD115" s="64">
        <f t="array" ref="BD115">IFERROR(XLOOKUP(B115,ROS!Z:Z,ROS!AA:AA),0)</f>
        <v>0.428571429</v>
      </c>
      <c r="BE115" s="64">
        <f t="array" ref="BE115">XLOOKUP(Q115,'Refrence Data'!B:B,'Refrence Data'!T:T)</f>
        <v>0.166667</v>
      </c>
      <c r="BF115" s="64">
        <f t="shared" si="39"/>
        <v>0</v>
      </c>
      <c r="BG115" s="2" t="str">
        <f t="shared" si="20"/>
        <v>TN</v>
      </c>
      <c r="BO115" s="64" t="str">
        <f t="shared" si="26"/>
        <v>TN</v>
      </c>
    </row>
    <row r="116">
      <c r="A116" s="2" t="s">
        <v>2214</v>
      </c>
      <c r="B116" s="2" t="s">
        <v>2376</v>
      </c>
      <c r="C116" s="2" t="s">
        <v>1035</v>
      </c>
      <c r="D116" s="2" t="s">
        <v>1071</v>
      </c>
      <c r="E116" s="2" t="s">
        <v>2373</v>
      </c>
      <c r="F116" s="2">
        <v>1.0</v>
      </c>
      <c r="G116" s="2">
        <v>132.6221</v>
      </c>
      <c r="H116" s="2" t="s">
        <v>2240</v>
      </c>
      <c r="J116" s="2">
        <v>365.0</v>
      </c>
      <c r="Q116" s="60" t="str">
        <f t="shared" si="1"/>
        <v>Vitamins &amp; Supplements_25+</v>
      </c>
      <c r="R116" s="61" t="str">
        <f t="shared" si="2"/>
        <v>25+</v>
      </c>
      <c r="S116" s="2" t="str">
        <f t="array" ref="S116">XLOOKUP(B116,Availability!K:K,Availability!Q:Q)</f>
        <v>Depth</v>
      </c>
      <c r="T116" s="62">
        <f t="shared" si="3"/>
        <v>2.5</v>
      </c>
      <c r="U116" s="63">
        <f t="array" ref="U116">iferror(XLOOKUP(Q116,'Refrence Data'!B:B,'Refrence Data'!W:W),"NA")</f>
        <v>0.551733</v>
      </c>
      <c r="V116" s="64">
        <f t="shared" si="4"/>
        <v>0</v>
      </c>
      <c r="X116" s="30">
        <f t="array" ref="X116">IFERROR(XLOOKUP(Q116,'Refrence Data'!B:B,'Refrence Data'!N:N),"NA")</f>
        <v>0.679493</v>
      </c>
      <c r="Y116" s="64" t="str">
        <f t="shared" si="5"/>
        <v>MEDIUM</v>
      </c>
      <c r="Z116" s="64">
        <f t="array" ref="Z116">XLOOKUP(Q116,'Refrence Data'!B:B,'Refrence Data'!AG:AG)</f>
        <v>0.619278</v>
      </c>
      <c r="AA116" s="64">
        <f t="array" ref="AA116">IFERROR(XLOOKUP(Q116,'Refrence Data'!B:B,'Refrence Data'!Y:Y),"NA")</f>
        <v>0.949325</v>
      </c>
      <c r="AB116" s="64" t="str">
        <f t="shared" si="6"/>
        <v>High</v>
      </c>
      <c r="AC116" s="64" t="str">
        <f t="shared" si="7"/>
        <v>Depth</v>
      </c>
      <c r="AD116" s="64" t="str">
        <f t="shared" si="8"/>
        <v>MEDIUMHighDepth</v>
      </c>
      <c r="AE116" s="64">
        <f t="array" ref="AE116">XLOOKUP(AD116,'Category Saturation'!A:A,'Category Saturation'!E:E)</f>
        <v>60</v>
      </c>
      <c r="AG116" s="30">
        <f t="array" ref="AG116">iferror(XLOOKUP(Q116,'New Launch Success Rate'!A:A,'New Launch Success Rate'!F:F),"NA")</f>
        <v>0.87</v>
      </c>
      <c r="AH116" s="64">
        <f t="shared" si="9"/>
        <v>100</v>
      </c>
      <c r="AJ116" s="65">
        <f t="shared" si="10"/>
        <v>28</v>
      </c>
      <c r="AL116" s="66">
        <f t="array" ref="AL116">XLOOKUP(Q116,'Non Moving'!C:C,'Non Moving'!I:I)/100</f>
        <v>0.391</v>
      </c>
      <c r="AM116" s="67">
        <f t="shared" si="11"/>
        <v>0</v>
      </c>
      <c r="AN116" s="66">
        <f t="array" ref="AN116">XLOOKUP(Q116,'Non Moving'!C:C,'Non Moving'!F:F)/100</f>
        <v>0.372</v>
      </c>
      <c r="AO116" s="67">
        <f t="shared" si="12"/>
        <v>0</v>
      </c>
      <c r="AQ116" s="64">
        <f t="shared" si="13"/>
        <v>0</v>
      </c>
      <c r="AS116" s="64">
        <f t="shared" si="14"/>
        <v>0</v>
      </c>
      <c r="AT116" s="64">
        <f t="array" ref="AT116">iferror(XLOOKUP(I116,Monetization!A:A,Monetization!B:B),25)</f>
        <v>25</v>
      </c>
      <c r="AV116" s="64">
        <f t="shared" si="15"/>
        <v>7.5</v>
      </c>
      <c r="AX116" s="65">
        <f t="shared" si="16"/>
        <v>28</v>
      </c>
      <c r="AY116" s="64" t="str">
        <f t="shared" si="17"/>
        <v>25-50</v>
      </c>
      <c r="AZ116" s="64" t="str">
        <f t="shared" si="18"/>
        <v>25-50</v>
      </c>
      <c r="BA116" s="30">
        <f t="array" ref="BA116">iferror(XLOOKUP(B116,Availability!A:A,Availability!E:E),0%)</f>
        <v>0.82</v>
      </c>
      <c r="BB116" s="2">
        <v>1.0</v>
      </c>
      <c r="BC116" s="68">
        <v>0.0</v>
      </c>
      <c r="BD116" s="64">
        <f t="array" ref="BD116">IFERROR(XLOOKUP(B116,ROS!Z:Z,ROS!AA:AA),0)</f>
        <v>0.476190476</v>
      </c>
      <c r="BE116" s="64">
        <f t="array" ref="BE116">XLOOKUP(Q116,'Refrence Data'!B:B,'Refrence Data'!T:T)</f>
        <v>0.166667</v>
      </c>
      <c r="BF116" s="64">
        <f t="shared" si="39"/>
        <v>0</v>
      </c>
      <c r="BG116" s="2" t="str">
        <f t="shared" si="20"/>
        <v>TN</v>
      </c>
      <c r="BO116" s="64" t="str">
        <f t="shared" si="26"/>
        <v>TN</v>
      </c>
    </row>
    <row r="117">
      <c r="A117" s="2" t="s">
        <v>2214</v>
      </c>
      <c r="B117" s="2" t="s">
        <v>2377</v>
      </c>
      <c r="C117" s="2" t="s">
        <v>1035</v>
      </c>
      <c r="D117" s="2" t="s">
        <v>1057</v>
      </c>
      <c r="E117" s="2" t="s">
        <v>2378</v>
      </c>
      <c r="F117" s="2">
        <v>1.0</v>
      </c>
      <c r="G117" s="2">
        <v>30.87392</v>
      </c>
      <c r="H117" s="2" t="s">
        <v>2240</v>
      </c>
      <c r="J117" s="2">
        <v>1095.0</v>
      </c>
      <c r="Q117" s="60" t="str">
        <f t="shared" si="1"/>
        <v>Pain Relief_25+</v>
      </c>
      <c r="R117" s="61" t="str">
        <f t="shared" si="2"/>
        <v>25+</v>
      </c>
      <c r="S117" s="2" t="str">
        <f t="array" ref="S117">XLOOKUP(B117,Availability!K:K,Availability!Q:Q)</f>
        <v>Width</v>
      </c>
      <c r="T117" s="62">
        <f t="shared" si="3"/>
        <v>2.5</v>
      </c>
      <c r="U117" s="63">
        <f t="array" ref="U117">iferror(XLOOKUP(Q117,'Refrence Data'!B:B,'Refrence Data'!W:W),"NA")</f>
        <v>2.058781</v>
      </c>
      <c r="V117" s="64">
        <f t="shared" si="4"/>
        <v>75</v>
      </c>
      <c r="X117" s="30">
        <f t="array" ref="X117">IFERROR(XLOOKUP(Q117,'Refrence Data'!B:B,'Refrence Data'!N:N),"NA")</f>
        <v>0.639644</v>
      </c>
      <c r="Y117" s="64" t="str">
        <f t="shared" si="5"/>
        <v>MEDIUM</v>
      </c>
      <c r="Z117" s="64">
        <f t="array" ref="Z117">XLOOKUP(Q117,'Refrence Data'!B:B,'Refrence Data'!AG:AG)</f>
        <v>0.619278</v>
      </c>
      <c r="AA117" s="64">
        <f t="array" ref="AA117">IFERROR(XLOOKUP(Q117,'Refrence Data'!B:B,'Refrence Data'!Y:Y),"NA")</f>
        <v>2.768858</v>
      </c>
      <c r="AB117" s="64" t="str">
        <f t="shared" si="6"/>
        <v>High</v>
      </c>
      <c r="AC117" s="64" t="str">
        <f t="shared" si="7"/>
        <v>Width</v>
      </c>
      <c r="AD117" s="64" t="str">
        <f t="shared" si="8"/>
        <v>MEDIUMHighWidth</v>
      </c>
      <c r="AE117" s="64">
        <f t="array" ref="AE117">XLOOKUP(AD117,'Category Saturation'!A:A,'Category Saturation'!E:E)</f>
        <v>25</v>
      </c>
      <c r="AG117" s="30">
        <f t="array" ref="AG117">iferror(XLOOKUP(Q117,'New Launch Success Rate'!A:A,'New Launch Success Rate'!F:F),"NA")</f>
        <v>0.66675</v>
      </c>
      <c r="AH117" s="64">
        <f t="shared" si="9"/>
        <v>75</v>
      </c>
      <c r="AJ117" s="65">
        <f t="shared" si="10"/>
        <v>60</v>
      </c>
      <c r="AL117" s="66">
        <f t="array" ref="AL117">XLOOKUP(Q117,'Non Moving'!C:C,'Non Moving'!I:I)/100</f>
        <v>0.236</v>
      </c>
      <c r="AM117" s="67">
        <f t="shared" si="11"/>
        <v>50</v>
      </c>
      <c r="AN117" s="66">
        <f t="array" ref="AN117">XLOOKUP(Q117,'Non Moving'!C:C,'Non Moving'!F:F)/100</f>
        <v>0.234</v>
      </c>
      <c r="AO117" s="67">
        <f t="shared" si="12"/>
        <v>50</v>
      </c>
      <c r="AQ117" s="64">
        <f t="shared" si="13"/>
        <v>50</v>
      </c>
      <c r="AS117" s="64">
        <f t="shared" si="14"/>
        <v>0</v>
      </c>
      <c r="AT117" s="64">
        <f t="array" ref="AT117">iferror(XLOOKUP(I117,Monetization!A:A,Monetization!B:B),25)</f>
        <v>25</v>
      </c>
      <c r="AV117" s="64">
        <f t="shared" si="15"/>
        <v>7.5</v>
      </c>
      <c r="AX117" s="65">
        <f t="shared" si="16"/>
        <v>60</v>
      </c>
      <c r="AY117" s="64" t="str">
        <f t="shared" si="17"/>
        <v>50-75</v>
      </c>
      <c r="AZ117" s="64" t="str">
        <f t="shared" si="18"/>
        <v>50-75</v>
      </c>
      <c r="BA117" s="30">
        <f t="array" ref="BA117">iferror(XLOOKUP(B117,Availability!A:A,Availability!E:E),0%)</f>
        <v>0.99</v>
      </c>
      <c r="BB117" s="2">
        <v>1.0</v>
      </c>
      <c r="BC117" s="64">
        <f t="array" ref="BC117">XLOOKUP(B117,ROS!C:C,ROS!O:O)</f>
        <v>0.785714</v>
      </c>
      <c r="BD117" s="64">
        <f t="array" ref="BD117">IFERROR(XLOOKUP(B117,ROS!Z:Z,ROS!AA:AA),0)</f>
        <v>1.122294372</v>
      </c>
      <c r="BE117" s="64">
        <f t="array" ref="BE117">XLOOKUP(Q117,'Refrence Data'!B:B,'Refrence Data'!T:T)</f>
        <v>0.366667</v>
      </c>
      <c r="BF117" s="64">
        <f t="shared" si="39"/>
        <v>1</v>
      </c>
      <c r="BG117" s="2" t="str">
        <f t="shared" si="20"/>
        <v>TP</v>
      </c>
      <c r="BO117" s="64" t="str">
        <f t="shared" si="26"/>
        <v>TP</v>
      </c>
    </row>
    <row r="118">
      <c r="A118" s="2" t="s">
        <v>2214</v>
      </c>
      <c r="B118" s="2" t="s">
        <v>2379</v>
      </c>
      <c r="C118" s="2" t="s">
        <v>1092</v>
      </c>
      <c r="D118" s="2" t="s">
        <v>1142</v>
      </c>
      <c r="E118" s="2" t="s">
        <v>2268</v>
      </c>
      <c r="F118" s="2">
        <v>1.0</v>
      </c>
      <c r="G118" s="2">
        <v>12.76081</v>
      </c>
      <c r="H118" s="2" t="s">
        <v>2240</v>
      </c>
      <c r="J118" s="2">
        <v>730.0</v>
      </c>
      <c r="Q118" s="60" t="str">
        <f t="shared" si="1"/>
        <v>Home Improvement_10-15</v>
      </c>
      <c r="R118" s="61" t="str">
        <f t="shared" si="2"/>
        <v>10-15</v>
      </c>
      <c r="S118" s="2" t="str">
        <f t="array" ref="S118">XLOOKUP(B118,Availability!K:K,Availability!Q:Q)</f>
        <v>Width</v>
      </c>
      <c r="T118" s="62">
        <f t="shared" si="3"/>
        <v>2.5</v>
      </c>
      <c r="U118" s="63">
        <f t="array" ref="U118">iferror(XLOOKUP(Q118,'Refrence Data'!B:B,'Refrence Data'!W:W),"NA")</f>
        <v>0.63258</v>
      </c>
      <c r="V118" s="64">
        <f t="shared" si="4"/>
        <v>25</v>
      </c>
      <c r="X118" s="30">
        <f t="array" ref="X118">IFERROR(XLOOKUP(Q118,'Refrence Data'!B:B,'Refrence Data'!N:N),"NA")</f>
        <v>0.73781</v>
      </c>
      <c r="Y118" s="64" t="str">
        <f t="shared" si="5"/>
        <v>MEDIUM</v>
      </c>
      <c r="Z118" s="64">
        <f t="array" ref="Z118">XLOOKUP(Q118,'Refrence Data'!B:B,'Refrence Data'!AG:AG)</f>
        <v>0.564646</v>
      </c>
      <c r="AA118" s="64">
        <f t="array" ref="AA118">IFERROR(XLOOKUP(Q118,'Refrence Data'!B:B,'Refrence Data'!Y:Y),"NA")</f>
        <v>0.308755</v>
      </c>
      <c r="AB118" s="64" t="str">
        <f t="shared" si="6"/>
        <v>High</v>
      </c>
      <c r="AC118" s="64" t="str">
        <f t="shared" si="7"/>
        <v>Width</v>
      </c>
      <c r="AD118" s="64" t="str">
        <f t="shared" si="8"/>
        <v>MEDIUMHighWidth</v>
      </c>
      <c r="AE118" s="64">
        <f t="array" ref="AE118">XLOOKUP(AD118,'Category Saturation'!A:A,'Category Saturation'!E:E)</f>
        <v>25</v>
      </c>
      <c r="AG118" s="30">
        <f t="array" ref="AG118">iferror(XLOOKUP(Q118,'New Launch Success Rate'!A:A,'New Launch Success Rate'!F:F),"NA")</f>
        <v>1</v>
      </c>
      <c r="AH118" s="64">
        <f t="shared" si="9"/>
        <v>100</v>
      </c>
      <c r="AJ118" s="65">
        <f t="shared" si="10"/>
        <v>32.5</v>
      </c>
      <c r="AL118" s="66">
        <f t="array" ref="AL118">XLOOKUP(Q118,'Non Moving'!C:C,'Non Moving'!I:I)/100</f>
        <v>0.56</v>
      </c>
      <c r="AM118" s="67">
        <f t="shared" si="11"/>
        <v>0</v>
      </c>
      <c r="AN118" s="66">
        <f t="array" ref="AN118">XLOOKUP(Q118,'Non Moving'!C:C,'Non Moving'!F:F)/100</f>
        <v>0.508</v>
      </c>
      <c r="AO118" s="67">
        <f t="shared" si="12"/>
        <v>0</v>
      </c>
      <c r="AQ118" s="64">
        <f t="shared" si="13"/>
        <v>0</v>
      </c>
      <c r="AS118" s="64">
        <f t="shared" si="14"/>
        <v>0</v>
      </c>
      <c r="AT118" s="64">
        <f t="array" ref="AT118">iferror(XLOOKUP(I118,Monetization!A:A,Monetization!B:B),25)</f>
        <v>25</v>
      </c>
      <c r="AV118" s="64">
        <f t="shared" si="15"/>
        <v>7.5</v>
      </c>
      <c r="AX118" s="65">
        <f t="shared" si="16"/>
        <v>32.5</v>
      </c>
      <c r="AY118" s="64" t="str">
        <f t="shared" si="17"/>
        <v>25-50</v>
      </c>
      <c r="AZ118" s="64" t="str">
        <f t="shared" si="18"/>
        <v>25-50</v>
      </c>
      <c r="BA118" s="30">
        <f t="array" ref="BA118">iferror(XLOOKUP(B118,Availability!A:A,Availability!E:E),0%)</f>
        <v>0.99</v>
      </c>
      <c r="BB118" s="2">
        <v>1.0</v>
      </c>
      <c r="BC118" s="64">
        <f t="array" ref="BC118">XLOOKUP(B118,ROS!C:C,ROS!O:O)</f>
        <v>0</v>
      </c>
      <c r="BD118" s="64">
        <f t="array" ref="BD118">IFERROR(XLOOKUP(B118,ROS!Z:Z,ROS!AA:AA),0)</f>
        <v>1.97985348</v>
      </c>
      <c r="BE118" s="64">
        <f t="array" ref="BE118">XLOOKUP(Q118,'Refrence Data'!B:B,'Refrence Data'!T:T)</f>
        <v>0.133333</v>
      </c>
      <c r="BF118" s="64">
        <f t="shared" si="39"/>
        <v>1</v>
      </c>
      <c r="BG118" s="2" t="str">
        <f t="shared" si="20"/>
        <v>FN</v>
      </c>
      <c r="BO118" s="64" t="str">
        <f t="shared" si="26"/>
        <v>FN</v>
      </c>
    </row>
    <row r="119">
      <c r="A119" s="2" t="s">
        <v>2214</v>
      </c>
      <c r="B119" s="2" t="s">
        <v>2380</v>
      </c>
      <c r="C119" s="2" t="s">
        <v>1092</v>
      </c>
      <c r="D119" s="2" t="s">
        <v>1142</v>
      </c>
      <c r="E119" s="2" t="s">
        <v>2268</v>
      </c>
      <c r="F119" s="2">
        <v>1.0</v>
      </c>
      <c r="G119" s="2">
        <v>16.77583</v>
      </c>
      <c r="H119" s="2" t="s">
        <v>2240</v>
      </c>
      <c r="J119" s="2">
        <v>730.0</v>
      </c>
      <c r="Q119" s="60" t="str">
        <f t="shared" si="1"/>
        <v>Home Improvement_15-20</v>
      </c>
      <c r="R119" s="61" t="str">
        <f t="shared" si="2"/>
        <v>15-20</v>
      </c>
      <c r="S119" s="2" t="str">
        <f t="array" ref="S119">XLOOKUP(B119,Availability!K:K,Availability!Q:Q)</f>
        <v>Width</v>
      </c>
      <c r="T119" s="62">
        <f t="shared" si="3"/>
        <v>2.5</v>
      </c>
      <c r="U119" s="63">
        <f t="array" ref="U119">iferror(XLOOKUP(Q119,'Refrence Data'!B:B,'Refrence Data'!W:W),"NA")</f>
        <v>1.531584</v>
      </c>
      <c r="V119" s="64">
        <f t="shared" si="4"/>
        <v>50</v>
      </c>
      <c r="X119" s="30">
        <f t="array" ref="X119">IFERROR(XLOOKUP(Q119,'Refrence Data'!B:B,'Refrence Data'!N:N),"NA")</f>
        <v>0.491493</v>
      </c>
      <c r="Y119" s="64" t="str">
        <f t="shared" si="5"/>
        <v>LOW</v>
      </c>
      <c r="Z119" s="64">
        <f t="array" ref="Z119">XLOOKUP(Q119,'Refrence Data'!B:B,'Refrence Data'!AG:AG)</f>
        <v>1.625606</v>
      </c>
      <c r="AA119" s="64">
        <f t="array" ref="AA119">IFERROR(XLOOKUP(Q119,'Refrence Data'!B:B,'Refrence Data'!Y:Y),"NA")</f>
        <v>1.162699</v>
      </c>
      <c r="AB119" s="64" t="str">
        <f t="shared" si="6"/>
        <v>High</v>
      </c>
      <c r="AC119" s="64" t="str">
        <f t="shared" si="7"/>
        <v>Width</v>
      </c>
      <c r="AD119" s="64" t="str">
        <f t="shared" si="8"/>
        <v>LOWHighWidth</v>
      </c>
      <c r="AE119" s="64">
        <f t="array" ref="AE119">XLOOKUP(AD119,'Category Saturation'!A:A,'Category Saturation'!E:E)</f>
        <v>100</v>
      </c>
      <c r="AG119" s="30">
        <f t="array" ref="AG119">iferror(XLOOKUP(Q119,'New Launch Success Rate'!A:A,'New Launch Success Rate'!F:F),"NA")</f>
        <v>0.8</v>
      </c>
      <c r="AH119" s="64">
        <f t="shared" si="9"/>
        <v>100</v>
      </c>
      <c r="AJ119" s="65">
        <f t="shared" si="10"/>
        <v>70</v>
      </c>
      <c r="AL119" s="66">
        <f t="array" ref="AL119">XLOOKUP(Q119,'Non Moving'!C:C,'Non Moving'!I:I)/100</f>
        <v>0.298</v>
      </c>
      <c r="AM119" s="67">
        <f t="shared" si="11"/>
        <v>0</v>
      </c>
      <c r="AN119" s="66">
        <f t="array" ref="AN119">XLOOKUP(Q119,'Non Moving'!C:C,'Non Moving'!F:F)/100</f>
        <v>0.284</v>
      </c>
      <c r="AO119" s="67">
        <f t="shared" si="12"/>
        <v>0</v>
      </c>
      <c r="AQ119" s="64">
        <f t="shared" si="13"/>
        <v>0</v>
      </c>
      <c r="AS119" s="64">
        <f t="shared" si="14"/>
        <v>0</v>
      </c>
      <c r="AT119" s="64">
        <f t="array" ref="AT119">iferror(XLOOKUP(I119,Monetization!A:A,Monetization!B:B),25)</f>
        <v>25</v>
      </c>
      <c r="AV119" s="64">
        <f t="shared" si="15"/>
        <v>7.5</v>
      </c>
      <c r="AX119" s="65">
        <f t="shared" si="16"/>
        <v>70</v>
      </c>
      <c r="AY119" s="64" t="str">
        <f t="shared" si="17"/>
        <v>50-75</v>
      </c>
      <c r="AZ119" s="64" t="str">
        <f t="shared" si="18"/>
        <v>50-75</v>
      </c>
      <c r="BA119" s="30">
        <f t="array" ref="BA119">iferror(XLOOKUP(B119,Availability!A:A,Availability!E:E),0%)</f>
        <v>0.96</v>
      </c>
      <c r="BB119" s="2">
        <v>1.0</v>
      </c>
      <c r="BC119" s="68">
        <v>0.0</v>
      </c>
      <c r="BD119" s="64">
        <f t="array" ref="BD119">IFERROR(XLOOKUP(B119,ROS!Z:Z,ROS!AA:AA),0)</f>
        <v>1.157142857</v>
      </c>
      <c r="BE119" s="64">
        <f t="array" ref="BE119">XLOOKUP(Q119,'Refrence Data'!B:B,'Refrence Data'!T:T)</f>
        <v>0.62029</v>
      </c>
      <c r="BF119" s="64">
        <f t="shared" si="39"/>
        <v>1</v>
      </c>
      <c r="BG119" s="2" t="str">
        <f t="shared" si="20"/>
        <v>TP</v>
      </c>
      <c r="BO119" s="64" t="str">
        <f t="shared" si="26"/>
        <v>TP</v>
      </c>
    </row>
    <row r="120">
      <c r="A120" s="2" t="s">
        <v>2214</v>
      </c>
      <c r="B120" s="2" t="s">
        <v>2381</v>
      </c>
      <c r="C120" s="2" t="s">
        <v>1092</v>
      </c>
      <c r="D120" s="2" t="s">
        <v>1142</v>
      </c>
      <c r="E120" s="2" t="s">
        <v>2268</v>
      </c>
      <c r="F120" s="2">
        <v>1.0</v>
      </c>
      <c r="G120" s="2">
        <v>11.28483</v>
      </c>
      <c r="H120" s="2" t="s">
        <v>2240</v>
      </c>
      <c r="J120" s="2">
        <v>730.0</v>
      </c>
      <c r="Q120" s="60" t="str">
        <f t="shared" si="1"/>
        <v>Home Improvement_10-15</v>
      </c>
      <c r="R120" s="61" t="str">
        <f t="shared" si="2"/>
        <v>10-15</v>
      </c>
      <c r="S120" s="2" t="str">
        <f t="array" ref="S120">XLOOKUP(B120,Availability!K:K,Availability!Q:Q)</f>
        <v>Width</v>
      </c>
      <c r="T120" s="62">
        <f t="shared" si="3"/>
        <v>2.5</v>
      </c>
      <c r="U120" s="63">
        <f t="array" ref="U120">iferror(XLOOKUP(Q120,'Refrence Data'!B:B,'Refrence Data'!W:W),"NA")</f>
        <v>0.63258</v>
      </c>
      <c r="V120" s="64">
        <f t="shared" si="4"/>
        <v>25</v>
      </c>
      <c r="X120" s="30">
        <f t="array" ref="X120">IFERROR(XLOOKUP(Q120,'Refrence Data'!B:B,'Refrence Data'!N:N),"NA")</f>
        <v>0.73781</v>
      </c>
      <c r="Y120" s="64" t="str">
        <f t="shared" si="5"/>
        <v>MEDIUM</v>
      </c>
      <c r="Z120" s="64">
        <f t="array" ref="Z120">XLOOKUP(Q120,'Refrence Data'!B:B,'Refrence Data'!AG:AG)</f>
        <v>0.564646</v>
      </c>
      <c r="AA120" s="64">
        <f t="array" ref="AA120">IFERROR(XLOOKUP(Q120,'Refrence Data'!B:B,'Refrence Data'!Y:Y),"NA")</f>
        <v>0.308755</v>
      </c>
      <c r="AB120" s="64" t="str">
        <f t="shared" si="6"/>
        <v>High</v>
      </c>
      <c r="AC120" s="64" t="str">
        <f t="shared" si="7"/>
        <v>Width</v>
      </c>
      <c r="AD120" s="64" t="str">
        <f t="shared" si="8"/>
        <v>MEDIUMHighWidth</v>
      </c>
      <c r="AE120" s="64">
        <f t="array" ref="AE120">XLOOKUP(AD120,'Category Saturation'!A:A,'Category Saturation'!E:E)</f>
        <v>25</v>
      </c>
      <c r="AG120" s="30">
        <f t="array" ref="AG120">iferror(XLOOKUP(Q120,'New Launch Success Rate'!A:A,'New Launch Success Rate'!F:F),"NA")</f>
        <v>1</v>
      </c>
      <c r="AH120" s="64">
        <f t="shared" si="9"/>
        <v>100</v>
      </c>
      <c r="AJ120" s="65">
        <f t="shared" si="10"/>
        <v>32.5</v>
      </c>
      <c r="AL120" s="66">
        <f t="array" ref="AL120">XLOOKUP(Q120,'Non Moving'!C:C,'Non Moving'!I:I)/100</f>
        <v>0.56</v>
      </c>
      <c r="AM120" s="67">
        <f t="shared" si="11"/>
        <v>0</v>
      </c>
      <c r="AN120" s="66">
        <f t="array" ref="AN120">XLOOKUP(Q120,'Non Moving'!C:C,'Non Moving'!F:F)/100</f>
        <v>0.508</v>
      </c>
      <c r="AO120" s="67">
        <f t="shared" si="12"/>
        <v>0</v>
      </c>
      <c r="AQ120" s="64">
        <f t="shared" si="13"/>
        <v>0</v>
      </c>
      <c r="AS120" s="64">
        <f t="shared" si="14"/>
        <v>0</v>
      </c>
      <c r="AT120" s="64">
        <f t="array" ref="AT120">iferror(XLOOKUP(I120,Monetization!A:A,Monetization!B:B),25)</f>
        <v>25</v>
      </c>
      <c r="AV120" s="64">
        <f t="shared" si="15"/>
        <v>7.5</v>
      </c>
      <c r="AX120" s="65">
        <f t="shared" si="16"/>
        <v>32.5</v>
      </c>
      <c r="AY120" s="64" t="str">
        <f t="shared" si="17"/>
        <v>25-50</v>
      </c>
      <c r="AZ120" s="64" t="str">
        <f t="shared" si="18"/>
        <v>25-50</v>
      </c>
      <c r="BA120" s="30">
        <f t="array" ref="BA120">iferror(XLOOKUP(B120,Availability!A:A,Availability!E:E),0%)</f>
        <v>1</v>
      </c>
      <c r="BB120" s="2">
        <v>1.0</v>
      </c>
      <c r="BC120" s="68">
        <v>0.0</v>
      </c>
      <c r="BD120" s="64">
        <f t="array" ref="BD120">IFERROR(XLOOKUP(B120,ROS!Z:Z,ROS!AA:AA),0)</f>
        <v>0</v>
      </c>
      <c r="BE120" s="64">
        <f t="array" ref="BE120">XLOOKUP(Q120,'Refrence Data'!B:B,'Refrence Data'!T:T)</f>
        <v>0.133333</v>
      </c>
      <c r="BF120" s="64">
        <f t="shared" si="39"/>
        <v>0</v>
      </c>
      <c r="BG120" s="2" t="str">
        <f t="shared" si="20"/>
        <v>TN</v>
      </c>
      <c r="BO120" s="64" t="str">
        <f t="shared" si="26"/>
        <v>TN</v>
      </c>
    </row>
    <row r="121">
      <c r="A121" s="2" t="s">
        <v>2214</v>
      </c>
      <c r="B121" s="2" t="s">
        <v>2382</v>
      </c>
      <c r="C121" s="2" t="s">
        <v>1092</v>
      </c>
      <c r="D121" s="2" t="s">
        <v>1142</v>
      </c>
      <c r="E121" s="2" t="s">
        <v>2268</v>
      </c>
      <c r="F121" s="2">
        <v>1.0</v>
      </c>
      <c r="G121" s="2">
        <v>7.460447</v>
      </c>
      <c r="H121" s="2" t="s">
        <v>2240</v>
      </c>
      <c r="J121" s="2">
        <v>730.0</v>
      </c>
      <c r="Q121" s="60" t="str">
        <f t="shared" si="1"/>
        <v>Home Improvement_5-10</v>
      </c>
      <c r="R121" s="61" t="str">
        <f t="shared" si="2"/>
        <v>5-10</v>
      </c>
      <c r="S121" s="2" t="str">
        <f t="array" ref="S121">XLOOKUP(B121,Availability!K:K,Availability!Q:Q)</f>
        <v>Width</v>
      </c>
      <c r="T121" s="62">
        <f t="shared" si="3"/>
        <v>2.5</v>
      </c>
      <c r="U121" s="63">
        <f t="array" ref="U121">iferror(XLOOKUP(Q121,'Refrence Data'!B:B,'Refrence Data'!W:W),"NA")</f>
        <v>1.42391</v>
      </c>
      <c r="V121" s="64">
        <f t="shared" si="4"/>
        <v>50</v>
      </c>
      <c r="X121" s="30">
        <f t="array" ref="X121">IFERROR(XLOOKUP(Q121,'Refrence Data'!B:B,'Refrence Data'!N:N),"NA")</f>
        <v>0.819052</v>
      </c>
      <c r="Y121" s="64" t="str">
        <f t="shared" si="5"/>
        <v>HIGH</v>
      </c>
      <c r="Z121" s="64">
        <f t="array" ref="Z121">XLOOKUP(Q121,'Refrence Data'!B:B,'Refrence Data'!AG:AG)</f>
        <v>0.808292</v>
      </c>
      <c r="AA121" s="64">
        <f t="array" ref="AA121">IFERROR(XLOOKUP(Q121,'Refrence Data'!B:B,'Refrence Data'!Y:Y),"NA")</f>
        <v>2.081067</v>
      </c>
      <c r="AB121" s="64" t="str">
        <f t="shared" si="6"/>
        <v>High</v>
      </c>
      <c r="AC121" s="64" t="str">
        <f t="shared" si="7"/>
        <v>Width</v>
      </c>
      <c r="AD121" s="64" t="str">
        <f t="shared" si="8"/>
        <v>HIGHHighWidth</v>
      </c>
      <c r="AE121" s="64">
        <f t="array" ref="AE121">XLOOKUP(AD121,'Category Saturation'!A:A,'Category Saturation'!E:E)</f>
        <v>25</v>
      </c>
      <c r="AG121" s="30">
        <f t="array" ref="AG121">iferror(XLOOKUP(Q121,'New Launch Success Rate'!A:A,'New Launch Success Rate'!F:F),"NA")</f>
        <v>0.5625</v>
      </c>
      <c r="AH121" s="64">
        <f t="shared" si="9"/>
        <v>75</v>
      </c>
      <c r="AJ121" s="65">
        <f t="shared" si="10"/>
        <v>45</v>
      </c>
      <c r="AL121" s="66">
        <f t="array" ref="AL121">XLOOKUP(Q121,'Non Moving'!C:C,'Non Moving'!I:I)/100</f>
        <v>0.32</v>
      </c>
      <c r="AM121" s="67">
        <f t="shared" si="11"/>
        <v>0</v>
      </c>
      <c r="AN121" s="66">
        <f t="array" ref="AN121">XLOOKUP(Q121,'Non Moving'!C:C,'Non Moving'!F:F)/100</f>
        <v>0.311</v>
      </c>
      <c r="AO121" s="67">
        <f t="shared" si="12"/>
        <v>0</v>
      </c>
      <c r="AQ121" s="64">
        <f t="shared" si="13"/>
        <v>0</v>
      </c>
      <c r="AS121" s="64">
        <f t="shared" si="14"/>
        <v>0</v>
      </c>
      <c r="AT121" s="64">
        <f t="array" ref="AT121">iferror(XLOOKUP(I121,Monetization!A:A,Monetization!B:B),25)</f>
        <v>25</v>
      </c>
      <c r="AV121" s="64">
        <f t="shared" si="15"/>
        <v>7.5</v>
      </c>
      <c r="AX121" s="65">
        <f t="shared" si="16"/>
        <v>45</v>
      </c>
      <c r="AY121" s="64" t="str">
        <f t="shared" si="17"/>
        <v>25-50</v>
      </c>
      <c r="AZ121" s="64" t="str">
        <f t="shared" si="18"/>
        <v>25-50</v>
      </c>
      <c r="BA121" s="30">
        <f t="array" ref="BA121">iferror(XLOOKUP(B121,Availability!A:A,Availability!E:E),0%)</f>
        <v>1</v>
      </c>
      <c r="BB121" s="2">
        <v>1.0</v>
      </c>
      <c r="BC121" s="64">
        <f t="array" ref="BC121">XLOOKUP(B121,ROS!C:C,ROS!O:O)</f>
        <v>0</v>
      </c>
      <c r="BD121" s="64">
        <f t="array" ref="BD121">IFERROR(XLOOKUP(B121,ROS!Z:Z,ROS!AA:AA),0)</f>
        <v>0.214285714</v>
      </c>
      <c r="BE121" s="64">
        <f t="array" ref="BE121">XLOOKUP(Q121,'Refrence Data'!B:B,'Refrence Data'!T:T)</f>
        <v>0.335965</v>
      </c>
      <c r="BF121" s="64">
        <f t="shared" si="39"/>
        <v>0</v>
      </c>
      <c r="BG121" s="2" t="str">
        <f t="shared" si="20"/>
        <v>TN</v>
      </c>
      <c r="BO121" s="64" t="str">
        <f t="shared" si="26"/>
        <v>TN</v>
      </c>
    </row>
    <row r="122">
      <c r="A122" s="2" t="s">
        <v>2214</v>
      </c>
      <c r="B122" s="2" t="s">
        <v>2383</v>
      </c>
      <c r="C122" s="2" t="s">
        <v>1092</v>
      </c>
      <c r="D122" s="2" t="s">
        <v>1142</v>
      </c>
      <c r="E122" s="2" t="s">
        <v>2268</v>
      </c>
      <c r="F122" s="2">
        <v>1.0</v>
      </c>
      <c r="G122" s="2">
        <v>6.684595</v>
      </c>
      <c r="H122" s="2" t="s">
        <v>2240</v>
      </c>
      <c r="J122" s="2">
        <v>730.0</v>
      </c>
      <c r="Q122" s="60" t="str">
        <f t="shared" si="1"/>
        <v>Home Improvement_5-10</v>
      </c>
      <c r="R122" s="61" t="str">
        <f t="shared" si="2"/>
        <v>5-10</v>
      </c>
      <c r="S122" s="2" t="str">
        <f t="array" ref="S122">XLOOKUP(B122,Availability!K:K,Availability!Q:Q)</f>
        <v>Width</v>
      </c>
      <c r="T122" s="62">
        <f t="shared" si="3"/>
        <v>2.5</v>
      </c>
      <c r="U122" s="63">
        <f t="array" ref="U122">iferror(XLOOKUP(Q122,'Refrence Data'!B:B,'Refrence Data'!W:W),"NA")</f>
        <v>1.42391</v>
      </c>
      <c r="V122" s="64">
        <f t="shared" si="4"/>
        <v>50</v>
      </c>
      <c r="X122" s="30">
        <f t="array" ref="X122">IFERROR(XLOOKUP(Q122,'Refrence Data'!B:B,'Refrence Data'!N:N),"NA")</f>
        <v>0.819052</v>
      </c>
      <c r="Y122" s="64" t="str">
        <f t="shared" si="5"/>
        <v>HIGH</v>
      </c>
      <c r="Z122" s="64">
        <f t="array" ref="Z122">XLOOKUP(Q122,'Refrence Data'!B:B,'Refrence Data'!AG:AG)</f>
        <v>0.808292</v>
      </c>
      <c r="AA122" s="64">
        <f t="array" ref="AA122">IFERROR(XLOOKUP(Q122,'Refrence Data'!B:B,'Refrence Data'!Y:Y),"NA")</f>
        <v>2.081067</v>
      </c>
      <c r="AB122" s="64" t="str">
        <f t="shared" si="6"/>
        <v>High</v>
      </c>
      <c r="AC122" s="64" t="str">
        <f t="shared" si="7"/>
        <v>Width</v>
      </c>
      <c r="AD122" s="64" t="str">
        <f t="shared" si="8"/>
        <v>HIGHHighWidth</v>
      </c>
      <c r="AE122" s="64">
        <f t="array" ref="AE122">XLOOKUP(AD122,'Category Saturation'!A:A,'Category Saturation'!E:E)</f>
        <v>25</v>
      </c>
      <c r="AG122" s="30">
        <f t="array" ref="AG122">iferror(XLOOKUP(Q122,'New Launch Success Rate'!A:A,'New Launch Success Rate'!F:F),"NA")</f>
        <v>0.5625</v>
      </c>
      <c r="AH122" s="64">
        <f t="shared" si="9"/>
        <v>75</v>
      </c>
      <c r="AJ122" s="65">
        <f t="shared" si="10"/>
        <v>45</v>
      </c>
      <c r="AL122" s="66">
        <f t="array" ref="AL122">XLOOKUP(Q122,'Non Moving'!C:C,'Non Moving'!I:I)/100</f>
        <v>0.32</v>
      </c>
      <c r="AM122" s="67">
        <f t="shared" si="11"/>
        <v>0</v>
      </c>
      <c r="AN122" s="66">
        <f t="array" ref="AN122">XLOOKUP(Q122,'Non Moving'!C:C,'Non Moving'!F:F)/100</f>
        <v>0.311</v>
      </c>
      <c r="AO122" s="67">
        <f t="shared" si="12"/>
        <v>0</v>
      </c>
      <c r="AQ122" s="64">
        <f t="shared" si="13"/>
        <v>0</v>
      </c>
      <c r="AS122" s="64">
        <f t="shared" si="14"/>
        <v>0</v>
      </c>
      <c r="AT122" s="64">
        <f t="array" ref="AT122">iferror(XLOOKUP(I122,Monetization!A:A,Monetization!B:B),25)</f>
        <v>25</v>
      </c>
      <c r="AV122" s="64">
        <f t="shared" si="15"/>
        <v>7.5</v>
      </c>
      <c r="AX122" s="65">
        <f t="shared" si="16"/>
        <v>45</v>
      </c>
      <c r="AY122" s="64" t="str">
        <f t="shared" si="17"/>
        <v>25-50</v>
      </c>
      <c r="AZ122" s="64" t="str">
        <f t="shared" si="18"/>
        <v>25-50</v>
      </c>
      <c r="BA122" s="30">
        <f t="array" ref="BA122">iferror(XLOOKUP(B122,Availability!A:A,Availability!E:E),0%)</f>
        <v>1</v>
      </c>
      <c r="BB122" s="2">
        <v>1.0</v>
      </c>
      <c r="BC122" s="64">
        <f t="array" ref="BC122">XLOOKUP(B122,ROS!C:C,ROS!O:O)</f>
        <v>0</v>
      </c>
      <c r="BD122" s="64">
        <f t="array" ref="BD122">IFERROR(XLOOKUP(B122,ROS!Z:Z,ROS!AA:AA),0)</f>
        <v>0.071428571</v>
      </c>
      <c r="BE122" s="64">
        <f t="array" ref="BE122">XLOOKUP(Q122,'Refrence Data'!B:B,'Refrence Data'!T:T)</f>
        <v>0.335965</v>
      </c>
      <c r="BF122" s="64">
        <f t="shared" si="39"/>
        <v>0</v>
      </c>
      <c r="BG122" s="2" t="str">
        <f t="shared" si="20"/>
        <v>TN</v>
      </c>
      <c r="BO122" s="64" t="str">
        <f t="shared" si="26"/>
        <v>TN</v>
      </c>
    </row>
    <row r="123">
      <c r="A123" s="2" t="s">
        <v>2214</v>
      </c>
      <c r="B123" s="2" t="s">
        <v>2384</v>
      </c>
      <c r="C123" s="2" t="s">
        <v>1092</v>
      </c>
      <c r="D123" s="2" t="s">
        <v>1142</v>
      </c>
      <c r="E123" s="2" t="s">
        <v>2268</v>
      </c>
      <c r="F123" s="2">
        <v>1.0</v>
      </c>
      <c r="G123" s="2">
        <v>14.56075</v>
      </c>
      <c r="H123" s="2" t="s">
        <v>2240</v>
      </c>
      <c r="J123" s="2">
        <v>730.0</v>
      </c>
      <c r="Q123" s="60" t="str">
        <f t="shared" si="1"/>
        <v>Home Improvement_10-15</v>
      </c>
      <c r="R123" s="61" t="str">
        <f t="shared" si="2"/>
        <v>10-15</v>
      </c>
      <c r="S123" s="2" t="str">
        <f t="array" ref="S123">XLOOKUP(B123,Availability!K:K,Availability!Q:Q)</f>
        <v>Width</v>
      </c>
      <c r="T123" s="62">
        <f t="shared" si="3"/>
        <v>2.5</v>
      </c>
      <c r="U123" s="63">
        <f t="array" ref="U123">iferror(XLOOKUP(Q123,'Refrence Data'!B:B,'Refrence Data'!W:W),"NA")</f>
        <v>0.63258</v>
      </c>
      <c r="V123" s="64">
        <f t="shared" si="4"/>
        <v>25</v>
      </c>
      <c r="X123" s="30">
        <f t="array" ref="X123">IFERROR(XLOOKUP(Q123,'Refrence Data'!B:B,'Refrence Data'!N:N),"NA")</f>
        <v>0.73781</v>
      </c>
      <c r="Y123" s="64" t="str">
        <f t="shared" si="5"/>
        <v>MEDIUM</v>
      </c>
      <c r="Z123" s="64">
        <f t="array" ref="Z123">XLOOKUP(Q123,'Refrence Data'!B:B,'Refrence Data'!AG:AG)</f>
        <v>0.564646</v>
      </c>
      <c r="AA123" s="64">
        <f t="array" ref="AA123">IFERROR(XLOOKUP(Q123,'Refrence Data'!B:B,'Refrence Data'!Y:Y),"NA")</f>
        <v>0.308755</v>
      </c>
      <c r="AB123" s="64" t="str">
        <f t="shared" si="6"/>
        <v>High</v>
      </c>
      <c r="AC123" s="64" t="str">
        <f t="shared" si="7"/>
        <v>Width</v>
      </c>
      <c r="AD123" s="64" t="str">
        <f t="shared" si="8"/>
        <v>MEDIUMHighWidth</v>
      </c>
      <c r="AE123" s="64">
        <f t="array" ref="AE123">XLOOKUP(AD123,'Category Saturation'!A:A,'Category Saturation'!E:E)</f>
        <v>25</v>
      </c>
      <c r="AG123" s="30">
        <f t="array" ref="AG123">iferror(XLOOKUP(Q123,'New Launch Success Rate'!A:A,'New Launch Success Rate'!F:F),"NA")</f>
        <v>1</v>
      </c>
      <c r="AH123" s="64">
        <f t="shared" si="9"/>
        <v>100</v>
      </c>
      <c r="AJ123" s="65">
        <f t="shared" si="10"/>
        <v>32.5</v>
      </c>
      <c r="AL123" s="66">
        <f t="array" ref="AL123">XLOOKUP(Q123,'Non Moving'!C:C,'Non Moving'!I:I)/100</f>
        <v>0.56</v>
      </c>
      <c r="AM123" s="67">
        <f t="shared" si="11"/>
        <v>0</v>
      </c>
      <c r="AN123" s="66">
        <f t="array" ref="AN123">XLOOKUP(Q123,'Non Moving'!C:C,'Non Moving'!F:F)/100</f>
        <v>0.508</v>
      </c>
      <c r="AO123" s="67">
        <f t="shared" si="12"/>
        <v>0</v>
      </c>
      <c r="AQ123" s="64">
        <f t="shared" si="13"/>
        <v>0</v>
      </c>
      <c r="AS123" s="64">
        <f t="shared" si="14"/>
        <v>0</v>
      </c>
      <c r="AT123" s="64">
        <f t="array" ref="AT123">iferror(XLOOKUP(I123,Monetization!A:A,Monetization!B:B),25)</f>
        <v>25</v>
      </c>
      <c r="AV123" s="64">
        <f t="shared" si="15"/>
        <v>7.5</v>
      </c>
      <c r="AX123" s="65">
        <f t="shared" si="16"/>
        <v>32.5</v>
      </c>
      <c r="AY123" s="64" t="str">
        <f t="shared" si="17"/>
        <v>25-50</v>
      </c>
      <c r="AZ123" s="64" t="str">
        <f t="shared" si="18"/>
        <v>25-50</v>
      </c>
      <c r="BA123" s="30">
        <f t="array" ref="BA123">iferror(XLOOKUP(B123,Availability!A:A,Availability!E:E),0%)</f>
        <v>1</v>
      </c>
      <c r="BB123" s="2">
        <v>1.0</v>
      </c>
      <c r="BC123" s="64">
        <f t="array" ref="BC123">XLOOKUP(B123,ROS!C:C,ROS!O:O)</f>
        <v>1.349817</v>
      </c>
      <c r="BD123" s="64">
        <f t="array" ref="BD123">IFERROR(XLOOKUP(B123,ROS!Z:Z,ROS!AA:AA),0)</f>
        <v>0.214285714</v>
      </c>
      <c r="BE123" s="64">
        <f t="array" ref="BE123">XLOOKUP(Q123,'Refrence Data'!B:B,'Refrence Data'!T:T)</f>
        <v>0.133333</v>
      </c>
      <c r="BF123" s="64">
        <f t="shared" si="39"/>
        <v>1</v>
      </c>
      <c r="BG123" s="2" t="str">
        <f t="shared" si="20"/>
        <v>FN</v>
      </c>
      <c r="BO123" s="64" t="str">
        <f t="shared" si="26"/>
        <v>FN</v>
      </c>
    </row>
    <row r="124">
      <c r="A124" s="2" t="s">
        <v>2214</v>
      </c>
      <c r="B124" s="2" t="s">
        <v>2385</v>
      </c>
      <c r="C124" s="2" t="s">
        <v>1092</v>
      </c>
      <c r="D124" s="2" t="s">
        <v>1093</v>
      </c>
      <c r="E124" s="2" t="s">
        <v>2386</v>
      </c>
      <c r="F124" s="2">
        <v>150.0</v>
      </c>
      <c r="G124" s="2">
        <v>5.337112</v>
      </c>
      <c r="H124" s="2" t="s">
        <v>2217</v>
      </c>
      <c r="J124" s="2">
        <v>1095.0</v>
      </c>
      <c r="Q124" s="60" t="str">
        <f t="shared" si="1"/>
        <v>BBQ_5-10</v>
      </c>
      <c r="R124" s="61" t="str">
        <f t="shared" si="2"/>
        <v>5-10</v>
      </c>
      <c r="S124" s="2" t="str">
        <f t="array" ref="S124">XLOOKUP(B124,Availability!K:K,Availability!Q:Q)</f>
        <v>Depth</v>
      </c>
      <c r="T124" s="62">
        <f t="shared" si="3"/>
        <v>2.5</v>
      </c>
      <c r="U124" s="63">
        <f t="array" ref="U124">iferror(XLOOKUP(Q124,'Refrence Data'!B:B,'Refrence Data'!W:W),"NA")</f>
        <v>0.785988</v>
      </c>
      <c r="V124" s="64">
        <f t="shared" si="4"/>
        <v>25</v>
      </c>
      <c r="X124" s="30">
        <f t="array" ref="X124">IFERROR(XLOOKUP(Q124,'Refrence Data'!B:B,'Refrence Data'!N:N),"NA")</f>
        <v>0.552882</v>
      </c>
      <c r="Y124" s="64" t="str">
        <f t="shared" si="5"/>
        <v>MEDIUM</v>
      </c>
      <c r="Z124" s="64">
        <f t="array" ref="Z124">XLOOKUP(Q124,'Refrence Data'!B:B,'Refrence Data'!AG:AG)</f>
        <v>0.808292</v>
      </c>
      <c r="AA124" s="64">
        <f t="array" ref="AA124">IFERROR(XLOOKUP(Q124,'Refrence Data'!B:B,'Refrence Data'!Y:Y),"NA")</f>
        <v>0.71081</v>
      </c>
      <c r="AB124" s="64" t="str">
        <f t="shared" si="6"/>
        <v>High</v>
      </c>
      <c r="AC124" s="64" t="str">
        <f t="shared" si="7"/>
        <v>Depth</v>
      </c>
      <c r="AD124" s="64" t="str">
        <f t="shared" si="8"/>
        <v>MEDIUMHighDepth</v>
      </c>
      <c r="AE124" s="64">
        <f t="array" ref="AE124">XLOOKUP(AD124,'Category Saturation'!A:A,'Category Saturation'!E:E)</f>
        <v>60</v>
      </c>
      <c r="AG124" s="30">
        <f t="array" ref="AG124">iferror(XLOOKUP(Q124,'New Launch Success Rate'!A:A,'New Launch Success Rate'!F:F),"NA")</f>
        <v>0.5625</v>
      </c>
      <c r="AH124" s="64">
        <f t="shared" si="9"/>
        <v>75</v>
      </c>
      <c r="AJ124" s="65">
        <f t="shared" si="10"/>
        <v>40.5</v>
      </c>
      <c r="AL124" s="66">
        <f t="array" ref="AL124">XLOOKUP(Q124,'Non Moving'!C:C,'Non Moving'!I:I)/100</f>
        <v>0.411</v>
      </c>
      <c r="AM124" s="67">
        <f t="shared" si="11"/>
        <v>0</v>
      </c>
      <c r="AN124" s="66">
        <f t="array" ref="AN124">XLOOKUP(Q124,'Non Moving'!C:C,'Non Moving'!F:F)/100</f>
        <v>0.385</v>
      </c>
      <c r="AO124" s="67">
        <f t="shared" si="12"/>
        <v>0</v>
      </c>
      <c r="AQ124" s="64">
        <f t="shared" si="13"/>
        <v>0</v>
      </c>
      <c r="AS124" s="64">
        <f t="shared" si="14"/>
        <v>100</v>
      </c>
      <c r="AT124" s="64">
        <f t="array" ref="AT124">iferror(XLOOKUP(I124,Monetization!A:A,Monetization!B:B),25)</f>
        <v>25</v>
      </c>
      <c r="AV124" s="64">
        <f t="shared" si="15"/>
        <v>77.5</v>
      </c>
      <c r="AX124" s="65">
        <f t="shared" si="16"/>
        <v>40.5</v>
      </c>
      <c r="AY124" s="64" t="str">
        <f t="shared" si="17"/>
        <v>25-50</v>
      </c>
      <c r="AZ124" s="64" t="str">
        <f t="shared" si="18"/>
        <v>25-50</v>
      </c>
      <c r="BA124" s="30">
        <f t="array" ref="BA124">iferror(XLOOKUP(B124,Availability!A:A,Availability!E:E),0%)</f>
        <v>0.94</v>
      </c>
      <c r="BB124" s="2">
        <v>1.0</v>
      </c>
      <c r="BC124" s="64">
        <f t="array" ref="BC124">XLOOKUP(B124,ROS!C:C,ROS!O:O)</f>
        <v>4.142857</v>
      </c>
      <c r="BD124" s="64">
        <f t="array" ref="BD124">IFERROR(XLOOKUP(B124,ROS!Z:Z,ROS!AA:AA),0)</f>
        <v>4.462537463</v>
      </c>
      <c r="BE124" s="64">
        <f t="array" ref="BE124">XLOOKUP(Q124,'Refrence Data'!B:B,'Refrence Data'!T:T)</f>
        <v>0.635632</v>
      </c>
      <c r="BF124" s="64">
        <f t="shared" si="39"/>
        <v>1</v>
      </c>
      <c r="BG124" s="2" t="str">
        <f t="shared" si="20"/>
        <v>FN</v>
      </c>
      <c r="BO124" s="64" t="str">
        <f t="shared" si="26"/>
        <v>FN</v>
      </c>
    </row>
    <row r="125">
      <c r="A125" s="2" t="s">
        <v>2252</v>
      </c>
      <c r="B125" s="2" t="s">
        <v>2387</v>
      </c>
      <c r="C125" s="2" t="s">
        <v>1175</v>
      </c>
      <c r="D125" s="2" t="s">
        <v>1213</v>
      </c>
      <c r="E125" s="2" t="s">
        <v>2388</v>
      </c>
      <c r="F125" s="2">
        <v>1.0</v>
      </c>
      <c r="G125" s="2">
        <v>28.25369</v>
      </c>
      <c r="H125" s="2" t="s">
        <v>2240</v>
      </c>
      <c r="J125" s="2">
        <v>1095.0</v>
      </c>
      <c r="Q125" s="60" t="str">
        <f t="shared" si="1"/>
        <v>Feminine Care_25+</v>
      </c>
      <c r="R125" s="61" t="str">
        <f t="shared" si="2"/>
        <v>25+</v>
      </c>
      <c r="S125" s="2" t="str">
        <f t="array" ref="S125">XLOOKUP(B125,Availability!K:K,Availability!Q:Q)</f>
        <v>Depth</v>
      </c>
      <c r="T125" s="62">
        <f t="shared" si="3"/>
        <v>2.5</v>
      </c>
      <c r="U125" s="63">
        <f t="array" ref="U125">iferror(XLOOKUP(Q125,'Refrence Data'!B:B,'Refrence Data'!W:W),"NA")</f>
        <v>1.925675</v>
      </c>
      <c r="V125" s="64">
        <f t="shared" si="4"/>
        <v>75</v>
      </c>
      <c r="X125" s="30">
        <f t="array" ref="X125">IFERROR(XLOOKUP(Q125,'Refrence Data'!B:B,'Refrence Data'!N:N),"NA")</f>
        <v>0.59452</v>
      </c>
      <c r="Y125" s="64" t="str">
        <f t="shared" si="5"/>
        <v>MEDIUM</v>
      </c>
      <c r="Z125" s="64">
        <f t="array" ref="Z125">XLOOKUP(Q125,'Refrence Data'!B:B,'Refrence Data'!AG:AG)</f>
        <v>2.120305</v>
      </c>
      <c r="AA125" s="64">
        <f t="array" ref="AA125">IFERROR(XLOOKUP(Q125,'Refrence Data'!B:B,'Refrence Data'!Y:Y),"NA")</f>
        <v>2.534772</v>
      </c>
      <c r="AB125" s="64" t="str">
        <f t="shared" si="6"/>
        <v>High</v>
      </c>
      <c r="AC125" s="64" t="str">
        <f t="shared" si="7"/>
        <v>Depth</v>
      </c>
      <c r="AD125" s="64" t="str">
        <f t="shared" si="8"/>
        <v>MEDIUMHighDepth</v>
      </c>
      <c r="AE125" s="64">
        <f t="array" ref="AE125">XLOOKUP(AD125,'Category Saturation'!A:A,'Category Saturation'!E:E)</f>
        <v>60</v>
      </c>
      <c r="AG125" s="30">
        <f t="array" ref="AG125">iferror(XLOOKUP(Q125,'New Launch Success Rate'!A:A,'New Launch Success Rate'!F:F),"NA")</f>
        <v>0.65325</v>
      </c>
      <c r="AH125" s="64">
        <f t="shared" si="9"/>
        <v>75</v>
      </c>
      <c r="AJ125" s="65">
        <f t="shared" si="10"/>
        <v>70.5</v>
      </c>
      <c r="AL125" s="66">
        <f t="array" ref="AL125">XLOOKUP(Q125,'Non Moving'!C:C,'Non Moving'!I:I)/100</f>
        <v>0.237</v>
      </c>
      <c r="AM125" s="67">
        <f t="shared" si="11"/>
        <v>50</v>
      </c>
      <c r="AN125" s="66">
        <f t="array" ref="AN125">XLOOKUP(Q125,'Non Moving'!C:C,'Non Moving'!F:F)/100</f>
        <v>0.239</v>
      </c>
      <c r="AO125" s="67">
        <f t="shared" si="12"/>
        <v>50</v>
      </c>
      <c r="AQ125" s="64">
        <f t="shared" si="13"/>
        <v>50</v>
      </c>
      <c r="AS125" s="64">
        <f t="shared" si="14"/>
        <v>0</v>
      </c>
      <c r="AT125" s="64">
        <f t="array" ref="AT125">iferror(XLOOKUP(I125,Monetization!A:A,Monetization!B:B),25)</f>
        <v>25</v>
      </c>
      <c r="AV125" s="64">
        <f t="shared" si="15"/>
        <v>7.5</v>
      </c>
      <c r="AX125" s="65">
        <f t="shared" si="16"/>
        <v>70.5</v>
      </c>
      <c r="AY125" s="64" t="str">
        <f t="shared" si="17"/>
        <v>50-75</v>
      </c>
      <c r="AZ125" s="64" t="str">
        <f t="shared" si="18"/>
        <v>50-75</v>
      </c>
      <c r="BA125" s="30">
        <f t="array" ref="BA125">iferror(XLOOKUP(B125,Availability!A:A,Availability!E:E),0%)</f>
        <v>0</v>
      </c>
      <c r="BB125" s="2">
        <v>1.0</v>
      </c>
      <c r="BC125" s="64">
        <f t="array" ref="BC125">XLOOKUP(B125,ROS!C:C,ROS!O:O)</f>
        <v>0</v>
      </c>
      <c r="BD125" s="64">
        <f t="array" ref="BD125">IFERROR(XLOOKUP(B125,ROS!Z:Z,ROS!AA:AA),0)</f>
        <v>0</v>
      </c>
      <c r="BE125" s="64">
        <f t="array" ref="BE125">XLOOKUP(Q125,'Refrence Data'!B:B,'Refrence Data'!T:T)</f>
        <v>0.178462</v>
      </c>
      <c r="BF125" s="64">
        <f t="shared" si="39"/>
        <v>0</v>
      </c>
      <c r="BG125" s="2" t="str">
        <f t="shared" si="20"/>
        <v/>
      </c>
      <c r="BO125" s="64" t="str">
        <f t="shared" si="26"/>
        <v/>
      </c>
    </row>
    <row r="126">
      <c r="A126" s="2" t="s">
        <v>2252</v>
      </c>
      <c r="B126" s="2" t="s">
        <v>2389</v>
      </c>
      <c r="C126" s="2" t="s">
        <v>1175</v>
      </c>
      <c r="D126" s="2" t="s">
        <v>1236</v>
      </c>
      <c r="E126" s="2" t="s">
        <v>2388</v>
      </c>
      <c r="F126" s="2">
        <v>1.0</v>
      </c>
      <c r="G126" s="2">
        <v>7.69392</v>
      </c>
      <c r="H126" s="2" t="s">
        <v>2240</v>
      </c>
      <c r="J126" s="2">
        <v>1095.0</v>
      </c>
      <c r="Q126" s="60" t="str">
        <f t="shared" si="1"/>
        <v>Oral Care_5-10</v>
      </c>
      <c r="R126" s="61" t="str">
        <f t="shared" si="2"/>
        <v>5-10</v>
      </c>
      <c r="S126" s="2" t="str">
        <f t="array" ref="S126">XLOOKUP(B126,Availability!K:K,Availability!Q:Q)</f>
        <v>Depth</v>
      </c>
      <c r="T126" s="62">
        <f t="shared" si="3"/>
        <v>2.5</v>
      </c>
      <c r="U126" s="63">
        <f t="array" ref="U126">iferror(XLOOKUP(Q126,'Refrence Data'!B:B,'Refrence Data'!W:W),"NA")</f>
        <v>2.798102</v>
      </c>
      <c r="V126" s="64">
        <f t="shared" si="4"/>
        <v>100</v>
      </c>
      <c r="X126" s="30">
        <f t="array" ref="X126">IFERROR(XLOOKUP(Q126,'Refrence Data'!B:B,'Refrence Data'!N:N),"NA")</f>
        <v>0.717276</v>
      </c>
      <c r="Y126" s="64" t="str">
        <f t="shared" si="5"/>
        <v>MEDIUM</v>
      </c>
      <c r="Z126" s="64">
        <f t="array" ref="Z126">XLOOKUP(Q126,'Refrence Data'!B:B,'Refrence Data'!AG:AG)</f>
        <v>5.967063</v>
      </c>
      <c r="AA126" s="64">
        <f t="array" ref="AA126">IFERROR(XLOOKUP(Q126,'Refrence Data'!B:B,'Refrence Data'!Y:Y),"NA")</f>
        <v>4.371002</v>
      </c>
      <c r="AB126" s="64" t="str">
        <f t="shared" si="6"/>
        <v>High</v>
      </c>
      <c r="AC126" s="64" t="str">
        <f t="shared" si="7"/>
        <v>Depth</v>
      </c>
      <c r="AD126" s="64" t="str">
        <f t="shared" si="8"/>
        <v>MEDIUMHighDepth</v>
      </c>
      <c r="AE126" s="64">
        <f t="array" ref="AE126">XLOOKUP(AD126,'Category Saturation'!A:A,'Category Saturation'!E:E)</f>
        <v>60</v>
      </c>
      <c r="AG126" s="30">
        <f t="array" ref="AG126">iferror(XLOOKUP(Q126,'New Launch Success Rate'!A:A,'New Launch Success Rate'!F:F),"NA")</f>
        <v>0.75</v>
      </c>
      <c r="AH126" s="64">
        <f t="shared" si="9"/>
        <v>75</v>
      </c>
      <c r="AJ126" s="65">
        <f t="shared" si="10"/>
        <v>85.5</v>
      </c>
      <c r="AL126" s="66">
        <f t="array" ref="AL126">XLOOKUP(Q126,'Non Moving'!C:C,'Non Moving'!I:I)/100</f>
        <v>0.027</v>
      </c>
      <c r="AM126" s="67">
        <f t="shared" si="11"/>
        <v>100</v>
      </c>
      <c r="AN126" s="66">
        <f t="array" ref="AN126">XLOOKUP(Q126,'Non Moving'!C:C,'Non Moving'!F:F)/100</f>
        <v>0.039</v>
      </c>
      <c r="AO126" s="67">
        <f t="shared" si="12"/>
        <v>100</v>
      </c>
      <c r="AQ126" s="64">
        <f t="shared" si="13"/>
        <v>100</v>
      </c>
      <c r="AS126" s="64">
        <f t="shared" si="14"/>
        <v>0</v>
      </c>
      <c r="AT126" s="64">
        <f t="array" ref="AT126">iferror(XLOOKUP(I126,Monetization!A:A,Monetization!B:B),25)</f>
        <v>25</v>
      </c>
      <c r="AV126" s="64">
        <f t="shared" si="15"/>
        <v>7.5</v>
      </c>
      <c r="AX126" s="65">
        <f t="shared" si="16"/>
        <v>85.5</v>
      </c>
      <c r="AY126" s="64" t="str">
        <f t="shared" si="17"/>
        <v>75-100</v>
      </c>
      <c r="AZ126" s="64" t="str">
        <f t="shared" si="18"/>
        <v>75-100</v>
      </c>
      <c r="BA126" s="30">
        <f t="array" ref="BA126">iferror(XLOOKUP(B126,Availability!A:A,Availability!E:E),0%)</f>
        <v>0.5</v>
      </c>
      <c r="BB126" s="2">
        <v>1.0</v>
      </c>
      <c r="BC126" s="64">
        <f t="array" ref="BC126">XLOOKUP(B126,ROS!C:C,ROS!O:O)</f>
        <v>0.071429</v>
      </c>
      <c r="BD126" s="64">
        <f t="array" ref="BD126">IFERROR(XLOOKUP(B126,ROS!Z:Z,ROS!AA:AA),0)</f>
        <v>4.277020202</v>
      </c>
      <c r="BE126" s="64">
        <f t="array" ref="BE126">XLOOKUP(Q126,'Refrence Data'!B:B,'Refrence Data'!T:T)</f>
        <v>1.586246</v>
      </c>
      <c r="BF126" s="64">
        <f t="shared" si="39"/>
        <v>1</v>
      </c>
      <c r="BG126" s="2" t="str">
        <f t="shared" si="20"/>
        <v/>
      </c>
      <c r="BO126" s="64" t="str">
        <f t="shared" si="26"/>
        <v/>
      </c>
    </row>
    <row r="127">
      <c r="A127" s="2" t="s">
        <v>2214</v>
      </c>
      <c r="B127" s="2" t="s">
        <v>2390</v>
      </c>
      <c r="C127" s="2" t="s">
        <v>1175</v>
      </c>
      <c r="D127" s="2" t="s">
        <v>1190</v>
      </c>
      <c r="E127" s="2" t="s">
        <v>2391</v>
      </c>
      <c r="F127" s="2">
        <v>12.0</v>
      </c>
      <c r="G127" s="2">
        <v>70.60199</v>
      </c>
      <c r="H127" s="2" t="s">
        <v>2217</v>
      </c>
      <c r="J127" s="2">
        <v>365.0</v>
      </c>
      <c r="Q127" s="60" t="str">
        <f t="shared" si="1"/>
        <v>Body &amp; Skin Care_25+</v>
      </c>
      <c r="R127" s="61" t="str">
        <f t="shared" si="2"/>
        <v>25+</v>
      </c>
      <c r="S127" s="2" t="str">
        <f t="array" ref="S127">XLOOKUP(B127,Availability!K:K,Availability!Q:Q)</f>
        <v>Depth</v>
      </c>
      <c r="T127" s="62">
        <f t="shared" si="3"/>
        <v>2.5</v>
      </c>
      <c r="U127" s="63">
        <f t="array" ref="U127">iferror(XLOOKUP(Q127,'Refrence Data'!B:B,'Refrence Data'!W:W),"NA")</f>
        <v>0.433861</v>
      </c>
      <c r="V127" s="64">
        <f t="shared" si="4"/>
        <v>0</v>
      </c>
      <c r="X127" s="30">
        <f t="array" ref="X127">IFERROR(XLOOKUP(Q127,'Refrence Data'!B:B,'Refrence Data'!N:N),"NA")</f>
        <v>0.651777</v>
      </c>
      <c r="Y127" s="64" t="str">
        <f t="shared" si="5"/>
        <v>MEDIUM</v>
      </c>
      <c r="Z127" s="64">
        <f t="array" ref="Z127">XLOOKUP(Q127,'Refrence Data'!B:B,'Refrence Data'!AG:AG)</f>
        <v>2.120305</v>
      </c>
      <c r="AA127" s="64">
        <f t="array" ref="AA127">IFERROR(XLOOKUP(Q127,'Refrence Data'!B:B,'Refrence Data'!Y:Y),"NA")</f>
        <v>0.623585</v>
      </c>
      <c r="AB127" s="64" t="str">
        <f t="shared" si="6"/>
        <v>Low</v>
      </c>
      <c r="AC127" s="64" t="str">
        <f t="shared" si="7"/>
        <v>Depth</v>
      </c>
      <c r="AD127" s="64" t="str">
        <f t="shared" si="8"/>
        <v>MEDIUMLowDepth</v>
      </c>
      <c r="AE127" s="64">
        <f t="array" ref="AE127">XLOOKUP(AD127,'Category Saturation'!A:A,'Category Saturation'!E:E)</f>
        <v>50</v>
      </c>
      <c r="AG127" s="30">
        <f t="array" ref="AG127">iferror(XLOOKUP(Q127,'New Launch Success Rate'!A:A,'New Launch Success Rate'!F:F),"NA")</f>
        <v>0.862</v>
      </c>
      <c r="AH127" s="64">
        <f t="shared" si="9"/>
        <v>100</v>
      </c>
      <c r="AJ127" s="65">
        <f t="shared" si="10"/>
        <v>25</v>
      </c>
      <c r="AL127" s="66">
        <f t="array" ref="AL127">XLOOKUP(Q127,'Non Moving'!C:C,'Non Moving'!I:I)/100</f>
        <v>0.285</v>
      </c>
      <c r="AM127" s="67">
        <f t="shared" si="11"/>
        <v>0</v>
      </c>
      <c r="AN127" s="66">
        <f t="array" ref="AN127">XLOOKUP(Q127,'Non Moving'!C:C,'Non Moving'!F:F)/100</f>
        <v>0.254</v>
      </c>
      <c r="AO127" s="67">
        <f t="shared" si="12"/>
        <v>0</v>
      </c>
      <c r="AQ127" s="64">
        <f t="shared" si="13"/>
        <v>0</v>
      </c>
      <c r="AS127" s="64">
        <f t="shared" si="14"/>
        <v>100</v>
      </c>
      <c r="AT127" s="64">
        <f t="array" ref="AT127">iferror(XLOOKUP(I127,Monetization!A:A,Monetization!B:B),25)</f>
        <v>25</v>
      </c>
      <c r="AV127" s="64">
        <f t="shared" si="15"/>
        <v>77.5</v>
      </c>
      <c r="AX127" s="65">
        <f t="shared" si="16"/>
        <v>25</v>
      </c>
      <c r="AY127" s="64" t="str">
        <f t="shared" si="17"/>
        <v>25-50</v>
      </c>
      <c r="AZ127" s="64" t="str">
        <f t="shared" si="18"/>
        <v>25-50</v>
      </c>
      <c r="BA127" s="30">
        <f t="array" ref="BA127">iferror(XLOOKUP(B127,Availability!A:A,Availability!E:E),0%)</f>
        <v>0</v>
      </c>
      <c r="BB127" s="2">
        <v>1.0</v>
      </c>
      <c r="BC127" s="64">
        <f t="array" ref="BC127">XLOOKUP(B127,ROS!C:C,ROS!O:O)</f>
        <v>0.071429</v>
      </c>
      <c r="BD127" s="64">
        <f t="array" ref="BD127">IFERROR(XLOOKUP(B127,ROS!Z:Z,ROS!AA:AA),0)</f>
        <v>0</v>
      </c>
      <c r="BE127" s="64">
        <f t="array" ref="BE127">XLOOKUP(Q127,'Refrence Data'!B:B,'Refrence Data'!T:T)</f>
        <v>0.068127</v>
      </c>
      <c r="BF127" s="64">
        <f t="shared" si="39"/>
        <v>0</v>
      </c>
      <c r="BG127" s="2" t="str">
        <f t="shared" si="20"/>
        <v/>
      </c>
      <c r="BO127" s="64" t="str">
        <f t="shared" si="26"/>
        <v/>
      </c>
    </row>
    <row r="128">
      <c r="A128" s="2" t="s">
        <v>2214</v>
      </c>
      <c r="B128" s="2" t="s">
        <v>2392</v>
      </c>
      <c r="C128" s="2" t="s">
        <v>1175</v>
      </c>
      <c r="D128" s="2" t="s">
        <v>1213</v>
      </c>
      <c r="E128" s="2" t="s">
        <v>2378</v>
      </c>
      <c r="F128" s="2">
        <v>1.0</v>
      </c>
      <c r="G128" s="2">
        <v>34.75629</v>
      </c>
      <c r="H128" s="2" t="s">
        <v>2240</v>
      </c>
      <c r="J128" s="2">
        <v>1095.0</v>
      </c>
      <c r="Q128" s="60" t="str">
        <f t="shared" si="1"/>
        <v>Feminine Care_25+</v>
      </c>
      <c r="R128" s="61" t="str">
        <f t="shared" si="2"/>
        <v>25+</v>
      </c>
      <c r="S128" s="2" t="str">
        <f t="array" ref="S128">XLOOKUP(B128,Availability!K:K,Availability!Q:Q)</f>
        <v>Depth</v>
      </c>
      <c r="T128" s="62">
        <f t="shared" si="3"/>
        <v>2.5</v>
      </c>
      <c r="U128" s="63">
        <f t="array" ref="U128">iferror(XLOOKUP(Q128,'Refrence Data'!B:B,'Refrence Data'!W:W),"NA")</f>
        <v>1.925675</v>
      </c>
      <c r="V128" s="64">
        <f t="shared" si="4"/>
        <v>75</v>
      </c>
      <c r="X128" s="30">
        <f t="array" ref="X128">IFERROR(XLOOKUP(Q128,'Refrence Data'!B:B,'Refrence Data'!N:N),"NA")</f>
        <v>0.59452</v>
      </c>
      <c r="Y128" s="64" t="str">
        <f t="shared" si="5"/>
        <v>MEDIUM</v>
      </c>
      <c r="Z128" s="64">
        <f t="array" ref="Z128">XLOOKUP(Q128,'Refrence Data'!B:B,'Refrence Data'!AG:AG)</f>
        <v>2.120305</v>
      </c>
      <c r="AA128" s="64">
        <f t="array" ref="AA128">IFERROR(XLOOKUP(Q128,'Refrence Data'!B:B,'Refrence Data'!Y:Y),"NA")</f>
        <v>2.534772</v>
      </c>
      <c r="AB128" s="64" t="str">
        <f t="shared" si="6"/>
        <v>High</v>
      </c>
      <c r="AC128" s="64" t="str">
        <f t="shared" si="7"/>
        <v>Depth</v>
      </c>
      <c r="AD128" s="64" t="str">
        <f t="shared" si="8"/>
        <v>MEDIUMHighDepth</v>
      </c>
      <c r="AE128" s="64">
        <f t="array" ref="AE128">XLOOKUP(AD128,'Category Saturation'!A:A,'Category Saturation'!E:E)</f>
        <v>60</v>
      </c>
      <c r="AG128" s="30">
        <f t="array" ref="AG128">iferror(XLOOKUP(Q128,'New Launch Success Rate'!A:A,'New Launch Success Rate'!F:F),"NA")</f>
        <v>0.65325</v>
      </c>
      <c r="AH128" s="64">
        <f t="shared" si="9"/>
        <v>75</v>
      </c>
      <c r="AJ128" s="65">
        <f t="shared" si="10"/>
        <v>70.5</v>
      </c>
      <c r="AL128" s="66">
        <f t="array" ref="AL128">XLOOKUP(Q128,'Non Moving'!C:C,'Non Moving'!I:I)/100</f>
        <v>0.237</v>
      </c>
      <c r="AM128" s="67">
        <f t="shared" si="11"/>
        <v>50</v>
      </c>
      <c r="AN128" s="66">
        <f t="array" ref="AN128">XLOOKUP(Q128,'Non Moving'!C:C,'Non Moving'!F:F)/100</f>
        <v>0.239</v>
      </c>
      <c r="AO128" s="67">
        <f t="shared" si="12"/>
        <v>50</v>
      </c>
      <c r="AQ128" s="64">
        <f t="shared" si="13"/>
        <v>50</v>
      </c>
      <c r="AS128" s="64">
        <f t="shared" si="14"/>
        <v>0</v>
      </c>
      <c r="AT128" s="64">
        <f t="array" ref="AT128">iferror(XLOOKUP(I128,Monetization!A:A,Monetization!B:B),25)</f>
        <v>25</v>
      </c>
      <c r="AV128" s="64">
        <f t="shared" si="15"/>
        <v>7.5</v>
      </c>
      <c r="AX128" s="65">
        <f t="shared" si="16"/>
        <v>70.5</v>
      </c>
      <c r="AY128" s="64" t="str">
        <f t="shared" si="17"/>
        <v>50-75</v>
      </c>
      <c r="AZ128" s="64" t="str">
        <f t="shared" si="18"/>
        <v>50-75</v>
      </c>
      <c r="BA128" s="30">
        <f t="array" ref="BA128">iferror(XLOOKUP(B128,Availability!A:A,Availability!E:E),0%)</f>
        <v>0.99</v>
      </c>
      <c r="BB128" s="2">
        <v>1.0</v>
      </c>
      <c r="BC128" s="64">
        <f t="array" ref="BC128">XLOOKUP(B128,ROS!C:C,ROS!O:O)</f>
        <v>0.357143</v>
      </c>
      <c r="BD128" s="64">
        <f t="array" ref="BD128">IFERROR(XLOOKUP(B128,ROS!Z:Z,ROS!AA:AA),0)</f>
        <v>0.476623377</v>
      </c>
      <c r="BE128" s="64">
        <f t="array" ref="BE128">XLOOKUP(Q128,'Refrence Data'!B:B,'Refrence Data'!T:T)</f>
        <v>0.178462</v>
      </c>
      <c r="BF128" s="64">
        <f t="shared" si="39"/>
        <v>0</v>
      </c>
      <c r="BG128" s="2" t="str">
        <f t="shared" si="20"/>
        <v>FP</v>
      </c>
      <c r="BO128" s="64" t="str">
        <f t="shared" si="26"/>
        <v>FP</v>
      </c>
    </row>
    <row r="129">
      <c r="A129" s="2" t="s">
        <v>2214</v>
      </c>
      <c r="B129" s="2" t="s">
        <v>2393</v>
      </c>
      <c r="C129" s="2" t="s">
        <v>1175</v>
      </c>
      <c r="D129" s="2" t="s">
        <v>1213</v>
      </c>
      <c r="E129" s="2" t="s">
        <v>2378</v>
      </c>
      <c r="F129" s="2">
        <v>1.0</v>
      </c>
      <c r="G129" s="79">
        <v>34.56034</v>
      </c>
      <c r="H129" s="2" t="s">
        <v>2240</v>
      </c>
      <c r="J129" s="2">
        <v>1095.0</v>
      </c>
      <c r="Q129" s="60" t="str">
        <f t="shared" si="1"/>
        <v>Feminine Care_25+</v>
      </c>
      <c r="R129" s="61" t="str">
        <f t="shared" si="2"/>
        <v>25+</v>
      </c>
      <c r="S129" s="2" t="str">
        <f t="array" ref="S129">XLOOKUP(B129,Availability!K:K,Availability!Q:Q)</f>
        <v>Depth</v>
      </c>
      <c r="T129" s="62">
        <f t="shared" si="3"/>
        <v>2.5</v>
      </c>
      <c r="U129" s="63">
        <f t="array" ref="U129">iferror(XLOOKUP(Q129,'Refrence Data'!B:B,'Refrence Data'!W:W),"NA")</f>
        <v>1.925675</v>
      </c>
      <c r="V129" s="64">
        <f t="shared" si="4"/>
        <v>75</v>
      </c>
      <c r="X129" s="30">
        <f t="array" ref="X129">IFERROR(XLOOKUP(Q129,'Refrence Data'!B:B,'Refrence Data'!N:N),"NA")</f>
        <v>0.59452</v>
      </c>
      <c r="Y129" s="64" t="str">
        <f t="shared" si="5"/>
        <v>MEDIUM</v>
      </c>
      <c r="Z129" s="64">
        <f t="array" ref="Z129">XLOOKUP(Q129,'Refrence Data'!B:B,'Refrence Data'!AG:AG)</f>
        <v>2.120305</v>
      </c>
      <c r="AA129" s="64">
        <f t="array" ref="AA129">IFERROR(XLOOKUP(Q129,'Refrence Data'!B:B,'Refrence Data'!Y:Y),"NA")</f>
        <v>2.534772</v>
      </c>
      <c r="AB129" s="64" t="str">
        <f t="shared" si="6"/>
        <v>High</v>
      </c>
      <c r="AC129" s="64" t="str">
        <f t="shared" si="7"/>
        <v>Depth</v>
      </c>
      <c r="AD129" s="64" t="str">
        <f t="shared" si="8"/>
        <v>MEDIUMHighDepth</v>
      </c>
      <c r="AE129" s="64">
        <f t="array" ref="AE129">XLOOKUP(AD129,'Category Saturation'!A:A,'Category Saturation'!E:E)</f>
        <v>60</v>
      </c>
      <c r="AG129" s="30">
        <f t="array" ref="AG129">iferror(XLOOKUP(Q129,'New Launch Success Rate'!A:A,'New Launch Success Rate'!F:F),"NA")</f>
        <v>0.65325</v>
      </c>
      <c r="AH129" s="64">
        <f t="shared" si="9"/>
        <v>75</v>
      </c>
      <c r="AJ129" s="65">
        <f t="shared" si="10"/>
        <v>70.5</v>
      </c>
      <c r="AL129" s="66">
        <f t="array" ref="AL129">XLOOKUP(Q129,'Non Moving'!C:C,'Non Moving'!I:I)/100</f>
        <v>0.237</v>
      </c>
      <c r="AM129" s="67">
        <f t="shared" si="11"/>
        <v>50</v>
      </c>
      <c r="AN129" s="66">
        <f t="array" ref="AN129">XLOOKUP(Q129,'Non Moving'!C:C,'Non Moving'!F:F)/100</f>
        <v>0.239</v>
      </c>
      <c r="AO129" s="67">
        <f t="shared" si="12"/>
        <v>50</v>
      </c>
      <c r="AQ129" s="64">
        <f t="shared" si="13"/>
        <v>50</v>
      </c>
      <c r="AS129" s="64">
        <f t="shared" si="14"/>
        <v>0</v>
      </c>
      <c r="AT129" s="64">
        <f t="array" ref="AT129">iferror(XLOOKUP(I129,Monetization!A:A,Monetization!B:B),25)</f>
        <v>25</v>
      </c>
      <c r="AV129" s="64">
        <f t="shared" si="15"/>
        <v>7.5</v>
      </c>
      <c r="AX129" s="65">
        <f t="shared" si="16"/>
        <v>70.5</v>
      </c>
      <c r="AY129" s="64" t="str">
        <f t="shared" si="17"/>
        <v>50-75</v>
      </c>
      <c r="AZ129" s="64" t="str">
        <f t="shared" si="18"/>
        <v>50-75</v>
      </c>
      <c r="BA129" s="30">
        <f t="array" ref="BA129">iferror(XLOOKUP(B129,Availability!A:A,Availability!E:E),0%)</f>
        <v>1</v>
      </c>
      <c r="BB129" s="2">
        <v>1.0</v>
      </c>
      <c r="BC129" s="64">
        <f t="array" ref="BC129">XLOOKUP(B129,ROS!C:C,ROS!O:O)</f>
        <v>0.142857</v>
      </c>
      <c r="BD129" s="64">
        <f t="array" ref="BD129">IFERROR(XLOOKUP(B129,ROS!Z:Z,ROS!AA:AA),0)</f>
        <v>0</v>
      </c>
      <c r="BE129" s="64">
        <f t="array" ref="BE129">XLOOKUP(Q129,'Refrence Data'!B:B,'Refrence Data'!T:T)</f>
        <v>0.178462</v>
      </c>
      <c r="BF129" s="64">
        <f t="shared" si="39"/>
        <v>0</v>
      </c>
      <c r="BG129" s="2" t="str">
        <f t="shared" si="20"/>
        <v>FP</v>
      </c>
      <c r="BO129" s="64" t="str">
        <f t="shared" si="26"/>
        <v>FP</v>
      </c>
    </row>
    <row r="130">
      <c r="A130" s="2" t="s">
        <v>2214</v>
      </c>
      <c r="B130" s="2" t="s">
        <v>2394</v>
      </c>
      <c r="C130" s="2" t="s">
        <v>1175</v>
      </c>
      <c r="D130" s="2" t="s">
        <v>1244</v>
      </c>
      <c r="E130" s="2" t="s">
        <v>2378</v>
      </c>
      <c r="F130" s="2">
        <v>0.0</v>
      </c>
      <c r="G130" s="2">
        <v>27.68262</v>
      </c>
      <c r="H130" s="2" t="s">
        <v>2240</v>
      </c>
      <c r="J130" s="2">
        <v>1095.0</v>
      </c>
      <c r="Q130" s="60" t="str">
        <f t="shared" si="1"/>
        <v>Shaving &amp; Hair Removal_25+</v>
      </c>
      <c r="R130" s="61" t="str">
        <f t="shared" si="2"/>
        <v>25+</v>
      </c>
      <c r="S130" s="2" t="str">
        <f t="array" ref="S130">XLOOKUP(B130,Availability!K:K,Availability!Q:Q)</f>
        <v>Width</v>
      </c>
      <c r="T130" s="62">
        <f t="shared" si="3"/>
        <v>2.5</v>
      </c>
      <c r="U130" s="63">
        <f t="array" ref="U130">iferror(XLOOKUP(Q130,'Refrence Data'!B:B,'Refrence Data'!W:W),"NA")</f>
        <v>1.2442</v>
      </c>
      <c r="V130" s="64">
        <f t="shared" si="4"/>
        <v>25</v>
      </c>
      <c r="X130" s="30">
        <f t="array" ref="X130">IFERROR(XLOOKUP(Q130,'Refrence Data'!B:B,'Refrence Data'!N:N),"NA")</f>
        <v>0.628161</v>
      </c>
      <c r="Y130" s="64" t="str">
        <f t="shared" si="5"/>
        <v>MEDIUM</v>
      </c>
      <c r="Z130" s="64">
        <f t="array" ref="Z130">XLOOKUP(Q130,'Refrence Data'!B:B,'Refrence Data'!AG:AG)</f>
        <v>2.120305</v>
      </c>
      <c r="AA130" s="64">
        <f t="array" ref="AA130">IFERROR(XLOOKUP(Q130,'Refrence Data'!B:B,'Refrence Data'!Y:Y),"NA")</f>
        <v>1.712957</v>
      </c>
      <c r="AB130" s="64" t="str">
        <f t="shared" si="6"/>
        <v>High</v>
      </c>
      <c r="AC130" s="64" t="str">
        <f t="shared" si="7"/>
        <v>Width</v>
      </c>
      <c r="AD130" s="64" t="str">
        <f t="shared" si="8"/>
        <v>MEDIUMHighWidth</v>
      </c>
      <c r="AE130" s="64">
        <f t="array" ref="AE130">XLOOKUP(AD130,'Category Saturation'!A:A,'Category Saturation'!E:E)</f>
        <v>25</v>
      </c>
      <c r="AG130" s="30">
        <f t="array" ref="AG130">iferror(XLOOKUP(Q130,'New Launch Success Rate'!A:A,'New Launch Success Rate'!F:F),"NA")</f>
        <v>0.667</v>
      </c>
      <c r="AH130" s="64">
        <f t="shared" si="9"/>
        <v>75</v>
      </c>
      <c r="AJ130" s="65">
        <f t="shared" si="10"/>
        <v>30</v>
      </c>
      <c r="AL130" s="66">
        <f t="array" ref="AL130">XLOOKUP(Q130,'Non Moving'!C:C,'Non Moving'!I:I)/100</f>
        <v>0.282</v>
      </c>
      <c r="AM130" s="67">
        <f t="shared" si="11"/>
        <v>0</v>
      </c>
      <c r="AN130" s="66">
        <f t="array" ref="AN130">XLOOKUP(Q130,'Non Moving'!C:C,'Non Moving'!F:F)/100</f>
        <v>0.257</v>
      </c>
      <c r="AO130" s="67">
        <f t="shared" si="12"/>
        <v>0</v>
      </c>
      <c r="AQ130" s="64">
        <f t="shared" si="13"/>
        <v>0</v>
      </c>
      <c r="AS130" s="64">
        <f t="shared" si="14"/>
        <v>0</v>
      </c>
      <c r="AT130" s="64">
        <f t="array" ref="AT130">iferror(XLOOKUP(I130,Monetization!A:A,Monetization!B:B),25)</f>
        <v>25</v>
      </c>
      <c r="AV130" s="64">
        <f t="shared" si="15"/>
        <v>7.5</v>
      </c>
      <c r="AX130" s="65">
        <f t="shared" si="16"/>
        <v>30</v>
      </c>
      <c r="AY130" s="64" t="str">
        <f t="shared" si="17"/>
        <v>25-50</v>
      </c>
      <c r="AZ130" s="64" t="str">
        <f t="shared" si="18"/>
        <v>25-50</v>
      </c>
      <c r="BA130" s="30">
        <f t="array" ref="BA130">iferror(XLOOKUP(B130,Availability!A:A,Availability!E:E),0%)</f>
        <v>0.42</v>
      </c>
      <c r="BB130" s="2">
        <v>1.0</v>
      </c>
      <c r="BC130" s="64">
        <f t="array" ref="BC130">XLOOKUP(B130,ROS!C:C,ROS!O:O)</f>
        <v>4.026598</v>
      </c>
      <c r="BD130" s="64">
        <f t="array" ref="BD130">IFERROR(XLOOKUP(B130,ROS!Z:Z,ROS!AA:AA),0)</f>
        <v>6.793589744</v>
      </c>
      <c r="BE130" s="64">
        <f t="array" ref="BE130">XLOOKUP(Q130,'Refrence Data'!B:B,'Refrence Data'!T:T)</f>
        <v>0.202381</v>
      </c>
      <c r="BF130" s="64">
        <f t="shared" si="39"/>
        <v>1</v>
      </c>
      <c r="BG130" s="2" t="str">
        <f t="shared" si="20"/>
        <v/>
      </c>
      <c r="BO130" s="64" t="str">
        <f t="shared" si="26"/>
        <v/>
      </c>
    </row>
    <row r="131">
      <c r="A131" s="2" t="s">
        <v>2214</v>
      </c>
      <c r="B131" s="2" t="s">
        <v>2395</v>
      </c>
      <c r="C131" s="2" t="s">
        <v>1175</v>
      </c>
      <c r="D131" s="2" t="s">
        <v>1213</v>
      </c>
      <c r="E131" s="2" t="s">
        <v>2378</v>
      </c>
      <c r="F131" s="2">
        <v>1.0</v>
      </c>
      <c r="G131" s="2">
        <v>23.5882</v>
      </c>
      <c r="H131" s="2" t="s">
        <v>2240</v>
      </c>
      <c r="J131" s="2">
        <v>1095.0</v>
      </c>
      <c r="Q131" s="60" t="str">
        <f t="shared" si="1"/>
        <v>Feminine Care_20-25</v>
      </c>
      <c r="R131" s="61" t="str">
        <f t="shared" si="2"/>
        <v>20-25</v>
      </c>
      <c r="S131" s="2" t="str">
        <f t="array" ref="S131">XLOOKUP(B131,Availability!K:K,Availability!Q:Q)</f>
        <v>Depth</v>
      </c>
      <c r="T131" s="62">
        <f t="shared" si="3"/>
        <v>2.5</v>
      </c>
      <c r="U131" s="63">
        <f t="array" ref="U131">iferror(XLOOKUP(Q131,'Refrence Data'!B:B,'Refrence Data'!W:W),"NA")</f>
        <v>2.859923</v>
      </c>
      <c r="V131" s="64">
        <f t="shared" si="4"/>
        <v>100</v>
      </c>
      <c r="X131" s="30">
        <f t="array" ref="X131">IFERROR(XLOOKUP(Q131,'Refrence Data'!B:B,'Refrence Data'!N:N),"NA")</f>
        <v>0.59113</v>
      </c>
      <c r="Y131" s="64" t="str">
        <f t="shared" si="5"/>
        <v>MEDIUM</v>
      </c>
      <c r="Z131" s="64">
        <f t="array" ref="Z131">XLOOKUP(Q131,'Refrence Data'!B:B,'Refrence Data'!AG:AG)</f>
        <v>3.687322</v>
      </c>
      <c r="AA131" s="64">
        <f t="array" ref="AA131">IFERROR(XLOOKUP(Q131,'Refrence Data'!B:B,'Refrence Data'!Y:Y),"NA")</f>
        <v>4.790635</v>
      </c>
      <c r="AB131" s="64" t="str">
        <f t="shared" si="6"/>
        <v>High</v>
      </c>
      <c r="AC131" s="64" t="str">
        <f t="shared" si="7"/>
        <v>Depth</v>
      </c>
      <c r="AD131" s="64" t="str">
        <f t="shared" si="8"/>
        <v>MEDIUMHighDepth</v>
      </c>
      <c r="AE131" s="64">
        <f t="array" ref="AE131">XLOOKUP(AD131,'Category Saturation'!A:A,'Category Saturation'!E:E)</f>
        <v>60</v>
      </c>
      <c r="AG131" s="30">
        <f t="array" ref="AG131">iferror(XLOOKUP(Q131,'New Launch Success Rate'!A:A,'New Launch Success Rate'!F:F),"NA")</f>
        <v>0.5625</v>
      </c>
      <c r="AH131" s="64">
        <f t="shared" si="9"/>
        <v>75</v>
      </c>
      <c r="AJ131" s="65">
        <f t="shared" si="10"/>
        <v>85.5</v>
      </c>
      <c r="AL131" s="66">
        <f t="array" ref="AL131">XLOOKUP(Q131,'Non Moving'!C:C,'Non Moving'!I:I)/100</f>
        <v>0.079</v>
      </c>
      <c r="AM131" s="67">
        <f t="shared" si="11"/>
        <v>75</v>
      </c>
      <c r="AN131" s="66">
        <f t="array" ref="AN131">XLOOKUP(Q131,'Non Moving'!C:C,'Non Moving'!F:F)/100</f>
        <v>0.095</v>
      </c>
      <c r="AO131" s="67">
        <f t="shared" si="12"/>
        <v>75</v>
      </c>
      <c r="AQ131" s="64">
        <f t="shared" si="13"/>
        <v>75</v>
      </c>
      <c r="AS131" s="64">
        <f t="shared" si="14"/>
        <v>0</v>
      </c>
      <c r="AT131" s="64">
        <f t="array" ref="AT131">iferror(XLOOKUP(I131,Monetization!A:A,Monetization!B:B),25)</f>
        <v>25</v>
      </c>
      <c r="AV131" s="64">
        <f t="shared" si="15"/>
        <v>7.5</v>
      </c>
      <c r="AX131" s="65">
        <f t="shared" si="16"/>
        <v>85.5</v>
      </c>
      <c r="AY131" s="64" t="str">
        <f t="shared" si="17"/>
        <v>75-100</v>
      </c>
      <c r="AZ131" s="64" t="str">
        <f t="shared" si="18"/>
        <v>75-100</v>
      </c>
      <c r="BA131" s="30">
        <f t="array" ref="BA131">iferror(XLOOKUP(B131,Availability!A:A,Availability!E:E),0%)</f>
        <v>0.99</v>
      </c>
      <c r="BB131" s="2">
        <v>1.0</v>
      </c>
      <c r="BC131" s="64">
        <f t="array" ref="BC131">XLOOKUP(B131,ROS!C:C,ROS!O:O)</f>
        <v>1.587912</v>
      </c>
      <c r="BD131" s="64">
        <f t="array" ref="BD131">IFERROR(XLOOKUP(B131,ROS!Z:Z,ROS!AA:AA),0)</f>
        <v>2.308608059</v>
      </c>
      <c r="BE131" s="64">
        <f t="array" ref="BE131">XLOOKUP(Q131,'Refrence Data'!B:B,'Refrence Data'!T:T)</f>
        <v>1.960089</v>
      </c>
      <c r="BF131" s="64">
        <f t="shared" si="39"/>
        <v>1</v>
      </c>
      <c r="BG131" s="2" t="str">
        <f t="shared" si="20"/>
        <v>TP</v>
      </c>
      <c r="BO131" s="64" t="str">
        <f t="shared" si="26"/>
        <v>TP</v>
      </c>
    </row>
    <row r="132">
      <c r="A132" s="2" t="s">
        <v>2214</v>
      </c>
      <c r="B132" s="2" t="s">
        <v>2396</v>
      </c>
      <c r="C132" s="2" t="s">
        <v>1175</v>
      </c>
      <c r="D132" s="2" t="s">
        <v>264</v>
      </c>
      <c r="E132" s="2" t="s">
        <v>2268</v>
      </c>
      <c r="F132" s="2">
        <v>0.0</v>
      </c>
      <c r="G132" s="2">
        <v>48.41082</v>
      </c>
      <c r="H132" s="2" t="s">
        <v>2240</v>
      </c>
      <c r="J132" s="2">
        <v>1095.0</v>
      </c>
      <c r="Q132" s="60" t="str">
        <f t="shared" si="1"/>
        <v>Hair Studio_25+</v>
      </c>
      <c r="R132" s="61" t="str">
        <f t="shared" si="2"/>
        <v>25+</v>
      </c>
      <c r="S132" s="2" t="str">
        <f t="array" ref="S132">XLOOKUP(B132,Availability!K:K,Availability!Q:Q)</f>
        <v>Width</v>
      </c>
      <c r="T132" s="62">
        <f t="shared" si="3"/>
        <v>2.5</v>
      </c>
      <c r="U132" s="63">
        <f t="array" ref="U132">iferror(XLOOKUP(Q132,'Refrence Data'!B:B,'Refrence Data'!W:W),"NA")</f>
        <v>3.989361</v>
      </c>
      <c r="V132" s="64">
        <f t="shared" si="4"/>
        <v>100</v>
      </c>
      <c r="X132" s="30">
        <f t="array" ref="X132">IFERROR(XLOOKUP(Q132,'Refrence Data'!B:B,'Refrence Data'!N:N),"NA")</f>
        <v>0.611566</v>
      </c>
      <c r="Y132" s="64" t="str">
        <f t="shared" si="5"/>
        <v>MEDIUM</v>
      </c>
      <c r="Z132" s="64">
        <f t="array" ref="Z132">XLOOKUP(Q132,'Refrence Data'!B:B,'Refrence Data'!AG:AG)</f>
        <v>3.511874</v>
      </c>
      <c r="AA132" s="64">
        <f t="array" ref="AA132">IFERROR(XLOOKUP(Q132,'Refrence Data'!B:B,'Refrence Data'!Y:Y),"NA")</f>
        <v>3.511874</v>
      </c>
      <c r="AB132" s="64" t="str">
        <f t="shared" si="6"/>
        <v>High</v>
      </c>
      <c r="AC132" s="64" t="str">
        <f t="shared" si="7"/>
        <v>Width</v>
      </c>
      <c r="AD132" s="64" t="str">
        <f t="shared" si="8"/>
        <v>MEDIUMHighWidth</v>
      </c>
      <c r="AE132" s="64">
        <f t="array" ref="AE132">XLOOKUP(AD132,'Category Saturation'!A:A,'Category Saturation'!E:E)</f>
        <v>25</v>
      </c>
      <c r="AG132" s="30">
        <f t="array" ref="AG132">iferror(XLOOKUP(Q132,'New Launch Success Rate'!A:A,'New Launch Success Rate'!F:F),"NA")</f>
        <v>0.68175</v>
      </c>
      <c r="AH132" s="64">
        <f t="shared" si="9"/>
        <v>75</v>
      </c>
      <c r="AJ132" s="65">
        <f t="shared" si="10"/>
        <v>75</v>
      </c>
      <c r="AL132" s="66">
        <f t="array" ref="AL132">XLOOKUP(Q132,'Non Moving'!C:C,'Non Moving'!I:I)/100</f>
        <v>0.15</v>
      </c>
      <c r="AM132" s="67">
        <f t="shared" si="11"/>
        <v>50</v>
      </c>
      <c r="AN132" s="66">
        <f t="array" ref="AN132">XLOOKUP(Q132,'Non Moving'!C:C,'Non Moving'!F:F)/100</f>
        <v>0.153</v>
      </c>
      <c r="AO132" s="67">
        <f t="shared" si="12"/>
        <v>50</v>
      </c>
      <c r="AQ132" s="64">
        <f t="shared" si="13"/>
        <v>50</v>
      </c>
      <c r="AS132" s="64">
        <f t="shared" si="14"/>
        <v>0</v>
      </c>
      <c r="AT132" s="64">
        <f t="array" ref="AT132">iferror(XLOOKUP(I132,Monetization!A:A,Monetization!B:B),25)</f>
        <v>25</v>
      </c>
      <c r="AV132" s="64">
        <f t="shared" si="15"/>
        <v>7.5</v>
      </c>
      <c r="AX132" s="65">
        <f t="shared" si="16"/>
        <v>75</v>
      </c>
      <c r="AY132" s="64" t="str">
        <f t="shared" si="17"/>
        <v>75-100</v>
      </c>
      <c r="AZ132" s="64" t="str">
        <f t="shared" si="18"/>
        <v>75-100</v>
      </c>
      <c r="BA132" s="30">
        <f t="array" ref="BA132">iferror(XLOOKUP(B132,Availability!A:A,Availability!E:E),0%)</f>
        <v>0.29</v>
      </c>
      <c r="BB132" s="2">
        <v>1.0</v>
      </c>
      <c r="BC132" s="64">
        <f t="array" ref="BC132">XLOOKUP(B132,ROS!C:C,ROS!O:O)</f>
        <v>0</v>
      </c>
      <c r="BD132" s="64">
        <f t="array" ref="BD132">IFERROR(XLOOKUP(B132,ROS!Z:Z,ROS!AA:AA),0)</f>
        <v>1.166666667</v>
      </c>
      <c r="BE132" s="64">
        <f t="array" ref="BE132">XLOOKUP(Q132,'Refrence Data'!B:B,'Refrence Data'!T:T)</f>
        <v>0.986263</v>
      </c>
      <c r="BF132" s="64">
        <f t="shared" si="39"/>
        <v>1</v>
      </c>
      <c r="BG132" s="2" t="str">
        <f t="shared" si="20"/>
        <v/>
      </c>
      <c r="BO132" s="64" t="str">
        <f t="shared" si="26"/>
        <v/>
      </c>
    </row>
    <row r="133">
      <c r="A133" s="2" t="s">
        <v>2214</v>
      </c>
      <c r="B133" s="2" t="s">
        <v>2397</v>
      </c>
      <c r="C133" s="2" t="s">
        <v>1175</v>
      </c>
      <c r="D133" s="2" t="s">
        <v>264</v>
      </c>
      <c r="E133" s="2" t="s">
        <v>2268</v>
      </c>
      <c r="F133" s="2">
        <v>0.0</v>
      </c>
      <c r="G133" s="79">
        <v>48.26186</v>
      </c>
      <c r="H133" s="2" t="s">
        <v>2240</v>
      </c>
      <c r="J133" s="2">
        <v>1095.0</v>
      </c>
      <c r="Q133" s="60" t="str">
        <f t="shared" si="1"/>
        <v>Hair Studio_25+</v>
      </c>
      <c r="R133" s="61" t="str">
        <f t="shared" si="2"/>
        <v>25+</v>
      </c>
      <c r="S133" s="2" t="str">
        <f t="array" ref="S133">XLOOKUP(B133,Availability!K:K,Availability!Q:Q)</f>
        <v>Width</v>
      </c>
      <c r="T133" s="62">
        <f t="shared" si="3"/>
        <v>2.5</v>
      </c>
      <c r="U133" s="63">
        <f t="array" ref="U133">iferror(XLOOKUP(Q133,'Refrence Data'!B:B,'Refrence Data'!W:W),"NA")</f>
        <v>3.989361</v>
      </c>
      <c r="V133" s="64">
        <f t="shared" si="4"/>
        <v>100</v>
      </c>
      <c r="X133" s="30">
        <f t="array" ref="X133">IFERROR(XLOOKUP(Q133,'Refrence Data'!B:B,'Refrence Data'!N:N),"NA")</f>
        <v>0.611566</v>
      </c>
      <c r="Y133" s="64" t="str">
        <f t="shared" si="5"/>
        <v>MEDIUM</v>
      </c>
      <c r="Z133" s="64">
        <f t="array" ref="Z133">XLOOKUP(Q133,'Refrence Data'!B:B,'Refrence Data'!AG:AG)</f>
        <v>3.511874</v>
      </c>
      <c r="AA133" s="64">
        <f t="array" ref="AA133">IFERROR(XLOOKUP(Q133,'Refrence Data'!B:B,'Refrence Data'!Y:Y),"NA")</f>
        <v>3.511874</v>
      </c>
      <c r="AB133" s="64" t="str">
        <f t="shared" si="6"/>
        <v>High</v>
      </c>
      <c r="AC133" s="64" t="str">
        <f t="shared" si="7"/>
        <v>Width</v>
      </c>
      <c r="AD133" s="64" t="str">
        <f t="shared" si="8"/>
        <v>MEDIUMHighWidth</v>
      </c>
      <c r="AE133" s="64">
        <f t="array" ref="AE133">XLOOKUP(AD133,'Category Saturation'!A:A,'Category Saturation'!E:E)</f>
        <v>25</v>
      </c>
      <c r="AG133" s="30">
        <f t="array" ref="AG133">iferror(XLOOKUP(Q133,'New Launch Success Rate'!A:A,'New Launch Success Rate'!F:F),"NA")</f>
        <v>0.68175</v>
      </c>
      <c r="AH133" s="64">
        <f t="shared" si="9"/>
        <v>75</v>
      </c>
      <c r="AJ133" s="65">
        <f t="shared" si="10"/>
        <v>75</v>
      </c>
      <c r="AL133" s="66">
        <f t="array" ref="AL133">XLOOKUP(Q133,'Non Moving'!C:C,'Non Moving'!I:I)/100</f>
        <v>0.15</v>
      </c>
      <c r="AM133" s="67">
        <f t="shared" si="11"/>
        <v>50</v>
      </c>
      <c r="AN133" s="66">
        <f t="array" ref="AN133">XLOOKUP(Q133,'Non Moving'!C:C,'Non Moving'!F:F)/100</f>
        <v>0.153</v>
      </c>
      <c r="AO133" s="67">
        <f t="shared" si="12"/>
        <v>50</v>
      </c>
      <c r="AQ133" s="64">
        <f t="shared" si="13"/>
        <v>50</v>
      </c>
      <c r="AS133" s="64">
        <f t="shared" si="14"/>
        <v>0</v>
      </c>
      <c r="AT133" s="64">
        <f t="array" ref="AT133">iferror(XLOOKUP(I133,Monetization!A:A,Monetization!B:B),25)</f>
        <v>25</v>
      </c>
      <c r="AV133" s="64">
        <f t="shared" si="15"/>
        <v>7.5</v>
      </c>
      <c r="AX133" s="65">
        <f t="shared" si="16"/>
        <v>75</v>
      </c>
      <c r="AY133" s="64" t="str">
        <f t="shared" si="17"/>
        <v>75-100</v>
      </c>
      <c r="AZ133" s="64" t="str">
        <f t="shared" si="18"/>
        <v>75-100</v>
      </c>
      <c r="BA133" s="30">
        <f t="array" ref="BA133">iferror(XLOOKUP(B133,Availability!A:A,Availability!E:E),0%)</f>
        <v>1</v>
      </c>
      <c r="BB133" s="2">
        <v>1.0</v>
      </c>
      <c r="BC133" s="64">
        <f t="array" ref="BC133">XLOOKUP(B133,ROS!C:C,ROS!O:O)</f>
        <v>0.428571</v>
      </c>
      <c r="BD133" s="64">
        <f t="array" ref="BD133">IFERROR(XLOOKUP(B133,ROS!Z:Z,ROS!AA:AA),0)</f>
        <v>0.285714286</v>
      </c>
      <c r="BE133" s="64">
        <f t="array" ref="BE133">XLOOKUP(Q133,'Refrence Data'!B:B,'Refrence Data'!T:T)</f>
        <v>0.986263</v>
      </c>
      <c r="BF133" s="64">
        <f t="shared" si="39"/>
        <v>0</v>
      </c>
      <c r="BG133" s="2" t="str">
        <f t="shared" si="20"/>
        <v>FP</v>
      </c>
      <c r="BO133" s="64" t="str">
        <f t="shared" si="26"/>
        <v>FP</v>
      </c>
    </row>
    <row r="134">
      <c r="A134" s="2" t="s">
        <v>2214</v>
      </c>
      <c r="B134" s="2" t="s">
        <v>2398</v>
      </c>
      <c r="C134" s="2" t="s">
        <v>1175</v>
      </c>
      <c r="D134" s="2" t="s">
        <v>264</v>
      </c>
      <c r="E134" s="2" t="s">
        <v>2268</v>
      </c>
      <c r="F134" s="2">
        <v>0.0</v>
      </c>
      <c r="G134" s="2">
        <v>27.97789</v>
      </c>
      <c r="H134" s="2" t="s">
        <v>2240</v>
      </c>
      <c r="J134" s="2">
        <v>1095.0</v>
      </c>
      <c r="Q134" s="60" t="str">
        <f t="shared" si="1"/>
        <v>Hair Studio_25+</v>
      </c>
      <c r="R134" s="61" t="str">
        <f t="shared" si="2"/>
        <v>25+</v>
      </c>
      <c r="S134" s="2" t="str">
        <f t="array" ref="S134">XLOOKUP(B134,Availability!K:K,Availability!Q:Q)</f>
        <v>Width</v>
      </c>
      <c r="T134" s="62">
        <f t="shared" si="3"/>
        <v>2.5</v>
      </c>
      <c r="U134" s="63">
        <f t="array" ref="U134">iferror(XLOOKUP(Q134,'Refrence Data'!B:B,'Refrence Data'!W:W),"NA")</f>
        <v>3.989361</v>
      </c>
      <c r="V134" s="64">
        <f t="shared" si="4"/>
        <v>100</v>
      </c>
      <c r="X134" s="30">
        <f t="array" ref="X134">IFERROR(XLOOKUP(Q134,'Refrence Data'!B:B,'Refrence Data'!N:N),"NA")</f>
        <v>0.611566</v>
      </c>
      <c r="Y134" s="64" t="str">
        <f t="shared" si="5"/>
        <v>MEDIUM</v>
      </c>
      <c r="Z134" s="64">
        <f t="array" ref="Z134">XLOOKUP(Q134,'Refrence Data'!B:B,'Refrence Data'!AG:AG)</f>
        <v>3.511874</v>
      </c>
      <c r="AA134" s="64">
        <f t="array" ref="AA134">IFERROR(XLOOKUP(Q134,'Refrence Data'!B:B,'Refrence Data'!Y:Y),"NA")</f>
        <v>3.511874</v>
      </c>
      <c r="AB134" s="64" t="str">
        <f t="shared" si="6"/>
        <v>High</v>
      </c>
      <c r="AC134" s="64" t="str">
        <f t="shared" si="7"/>
        <v>Width</v>
      </c>
      <c r="AD134" s="64" t="str">
        <f t="shared" si="8"/>
        <v>MEDIUMHighWidth</v>
      </c>
      <c r="AE134" s="64">
        <f t="array" ref="AE134">XLOOKUP(AD134,'Category Saturation'!A:A,'Category Saturation'!E:E)</f>
        <v>25</v>
      </c>
      <c r="AG134" s="30">
        <f t="array" ref="AG134">iferror(XLOOKUP(Q134,'New Launch Success Rate'!A:A,'New Launch Success Rate'!F:F),"NA")</f>
        <v>0.68175</v>
      </c>
      <c r="AH134" s="64">
        <f t="shared" si="9"/>
        <v>75</v>
      </c>
      <c r="AJ134" s="65">
        <f t="shared" si="10"/>
        <v>75</v>
      </c>
      <c r="AL134" s="66">
        <f t="array" ref="AL134">XLOOKUP(Q134,'Non Moving'!C:C,'Non Moving'!I:I)/100</f>
        <v>0.15</v>
      </c>
      <c r="AM134" s="67">
        <f t="shared" si="11"/>
        <v>50</v>
      </c>
      <c r="AN134" s="66">
        <f t="array" ref="AN134">XLOOKUP(Q134,'Non Moving'!C:C,'Non Moving'!F:F)/100</f>
        <v>0.153</v>
      </c>
      <c r="AO134" s="67">
        <f t="shared" si="12"/>
        <v>50</v>
      </c>
      <c r="AQ134" s="64">
        <f t="shared" si="13"/>
        <v>50</v>
      </c>
      <c r="AS134" s="64">
        <f t="shared" si="14"/>
        <v>0</v>
      </c>
      <c r="AT134" s="64">
        <f t="array" ref="AT134">iferror(XLOOKUP(I134,Monetization!A:A,Monetization!B:B),25)</f>
        <v>25</v>
      </c>
      <c r="AV134" s="64">
        <f t="shared" si="15"/>
        <v>7.5</v>
      </c>
      <c r="AX134" s="65">
        <f t="shared" si="16"/>
        <v>75</v>
      </c>
      <c r="AY134" s="64" t="str">
        <f t="shared" si="17"/>
        <v>75-100</v>
      </c>
      <c r="AZ134" s="64" t="str">
        <f t="shared" si="18"/>
        <v>75-100</v>
      </c>
      <c r="BA134" s="30">
        <f t="array" ref="BA134">iferror(XLOOKUP(B134,Availability!A:A,Availability!E:E),0%)</f>
        <v>0.99</v>
      </c>
      <c r="BB134" s="2">
        <v>1.0</v>
      </c>
      <c r="BC134" s="64">
        <f t="array" ref="BC134">XLOOKUP(B134,ROS!C:C,ROS!O:O)</f>
        <v>2.624254</v>
      </c>
      <c r="BD134" s="64">
        <f t="array" ref="BD134">IFERROR(XLOOKUP(B134,ROS!Z:Z,ROS!AA:AA),0)</f>
        <v>1.516483516</v>
      </c>
      <c r="BE134" s="64">
        <f t="array" ref="BE134">XLOOKUP(Q134,'Refrence Data'!B:B,'Refrence Data'!T:T)</f>
        <v>0.986263</v>
      </c>
      <c r="BF134" s="64">
        <f t="shared" si="39"/>
        <v>1</v>
      </c>
      <c r="BG134" s="2" t="str">
        <f t="shared" si="20"/>
        <v>TP</v>
      </c>
      <c r="BO134" s="64" t="str">
        <f t="shared" si="26"/>
        <v>TP</v>
      </c>
    </row>
    <row r="135">
      <c r="A135" s="2" t="s">
        <v>2214</v>
      </c>
      <c r="B135" s="2" t="s">
        <v>2399</v>
      </c>
      <c r="C135" s="2" t="s">
        <v>1175</v>
      </c>
      <c r="D135" s="2" t="s">
        <v>264</v>
      </c>
      <c r="E135" s="2" t="s">
        <v>2268</v>
      </c>
      <c r="F135" s="2">
        <v>0.0</v>
      </c>
      <c r="G135" s="2">
        <v>28.43281</v>
      </c>
      <c r="H135" s="2" t="s">
        <v>2240</v>
      </c>
      <c r="J135" s="2">
        <v>1095.0</v>
      </c>
      <c r="Q135" s="60" t="str">
        <f t="shared" si="1"/>
        <v>Hair Studio_25+</v>
      </c>
      <c r="R135" s="61" t="str">
        <f t="shared" si="2"/>
        <v>25+</v>
      </c>
      <c r="S135" s="2" t="str">
        <f t="array" ref="S135">XLOOKUP(B135,Availability!K:K,Availability!Q:Q)</f>
        <v>Width</v>
      </c>
      <c r="T135" s="62">
        <f t="shared" si="3"/>
        <v>2.5</v>
      </c>
      <c r="U135" s="63">
        <f t="array" ref="U135">iferror(XLOOKUP(Q135,'Refrence Data'!B:B,'Refrence Data'!W:W),"NA")</f>
        <v>3.989361</v>
      </c>
      <c r="V135" s="64">
        <f t="shared" si="4"/>
        <v>100</v>
      </c>
      <c r="X135" s="30">
        <f t="array" ref="X135">IFERROR(XLOOKUP(Q135,'Refrence Data'!B:B,'Refrence Data'!N:N),"NA")</f>
        <v>0.611566</v>
      </c>
      <c r="Y135" s="64" t="str">
        <f t="shared" si="5"/>
        <v>MEDIUM</v>
      </c>
      <c r="Z135" s="64">
        <f t="array" ref="Z135">XLOOKUP(Q135,'Refrence Data'!B:B,'Refrence Data'!AG:AG)</f>
        <v>3.511874</v>
      </c>
      <c r="AA135" s="64">
        <f t="array" ref="AA135">IFERROR(XLOOKUP(Q135,'Refrence Data'!B:B,'Refrence Data'!Y:Y),"NA")</f>
        <v>3.511874</v>
      </c>
      <c r="AB135" s="64" t="str">
        <f t="shared" si="6"/>
        <v>High</v>
      </c>
      <c r="AC135" s="64" t="str">
        <f t="shared" si="7"/>
        <v>Width</v>
      </c>
      <c r="AD135" s="64" t="str">
        <f t="shared" si="8"/>
        <v>MEDIUMHighWidth</v>
      </c>
      <c r="AE135" s="64">
        <f t="array" ref="AE135">XLOOKUP(AD135,'Category Saturation'!A:A,'Category Saturation'!E:E)</f>
        <v>25</v>
      </c>
      <c r="AG135" s="30">
        <f t="array" ref="AG135">iferror(XLOOKUP(Q135,'New Launch Success Rate'!A:A,'New Launch Success Rate'!F:F),"NA")</f>
        <v>0.68175</v>
      </c>
      <c r="AH135" s="64">
        <f t="shared" si="9"/>
        <v>75</v>
      </c>
      <c r="AJ135" s="65">
        <f t="shared" si="10"/>
        <v>75</v>
      </c>
      <c r="AL135" s="66">
        <f t="array" ref="AL135">XLOOKUP(Q135,'Non Moving'!C:C,'Non Moving'!I:I)/100</f>
        <v>0.15</v>
      </c>
      <c r="AM135" s="67">
        <f t="shared" si="11"/>
        <v>50</v>
      </c>
      <c r="AN135" s="66">
        <f t="array" ref="AN135">XLOOKUP(Q135,'Non Moving'!C:C,'Non Moving'!F:F)/100</f>
        <v>0.153</v>
      </c>
      <c r="AO135" s="67">
        <f t="shared" si="12"/>
        <v>50</v>
      </c>
      <c r="AQ135" s="64">
        <f t="shared" si="13"/>
        <v>50</v>
      </c>
      <c r="AS135" s="64">
        <f t="shared" si="14"/>
        <v>0</v>
      </c>
      <c r="AT135" s="64">
        <f t="array" ref="AT135">iferror(XLOOKUP(I135,Monetization!A:A,Monetization!B:B),25)</f>
        <v>25</v>
      </c>
      <c r="AV135" s="64">
        <f t="shared" si="15"/>
        <v>7.5</v>
      </c>
      <c r="AX135" s="65">
        <f t="shared" si="16"/>
        <v>75</v>
      </c>
      <c r="AY135" s="64" t="str">
        <f t="shared" si="17"/>
        <v>75-100</v>
      </c>
      <c r="AZ135" s="64" t="str">
        <f t="shared" si="18"/>
        <v>75-100</v>
      </c>
      <c r="BA135" s="30">
        <f t="array" ref="BA135">iferror(XLOOKUP(B135,Availability!A:A,Availability!E:E),0%)</f>
        <v>0.99</v>
      </c>
      <c r="BB135" s="2">
        <v>1.0</v>
      </c>
      <c r="BC135" s="64">
        <f t="array" ref="BC135">XLOOKUP(B135,ROS!C:C,ROS!O:O)</f>
        <v>4.340049</v>
      </c>
      <c r="BD135" s="64">
        <f t="array" ref="BD135">IFERROR(XLOOKUP(B135,ROS!Z:Z,ROS!AA:AA),0)</f>
        <v>2.781385281</v>
      </c>
      <c r="BE135" s="64">
        <f t="array" ref="BE135">XLOOKUP(Q135,'Refrence Data'!B:B,'Refrence Data'!T:T)</f>
        <v>0.986263</v>
      </c>
      <c r="BF135" s="64">
        <f t="shared" si="39"/>
        <v>1</v>
      </c>
      <c r="BG135" s="2" t="str">
        <f t="shared" si="20"/>
        <v>TP</v>
      </c>
      <c r="BO135" s="64" t="str">
        <f t="shared" si="26"/>
        <v>TP</v>
      </c>
    </row>
    <row r="136">
      <c r="A136" s="2" t="s">
        <v>2214</v>
      </c>
      <c r="B136" s="2" t="s">
        <v>2400</v>
      </c>
      <c r="C136" s="2" t="s">
        <v>1175</v>
      </c>
      <c r="D136" s="2" t="s">
        <v>264</v>
      </c>
      <c r="E136" s="2" t="s">
        <v>2268</v>
      </c>
      <c r="F136" s="2">
        <v>0.0</v>
      </c>
      <c r="G136" s="2">
        <v>28.34893</v>
      </c>
      <c r="H136" s="2" t="s">
        <v>2240</v>
      </c>
      <c r="J136" s="2">
        <v>1095.0</v>
      </c>
      <c r="Q136" s="60" t="str">
        <f t="shared" si="1"/>
        <v>Hair Studio_25+</v>
      </c>
      <c r="R136" s="61" t="str">
        <f t="shared" si="2"/>
        <v>25+</v>
      </c>
      <c r="S136" s="2" t="str">
        <f t="array" ref="S136">XLOOKUP(B136,Availability!K:K,Availability!Q:Q)</f>
        <v>Width</v>
      </c>
      <c r="T136" s="62">
        <f t="shared" si="3"/>
        <v>2.5</v>
      </c>
      <c r="U136" s="63">
        <f t="array" ref="U136">iferror(XLOOKUP(Q136,'Refrence Data'!B:B,'Refrence Data'!W:W),"NA")</f>
        <v>3.989361</v>
      </c>
      <c r="V136" s="64">
        <f t="shared" si="4"/>
        <v>100</v>
      </c>
      <c r="X136" s="30">
        <f t="array" ref="X136">IFERROR(XLOOKUP(Q136,'Refrence Data'!B:B,'Refrence Data'!N:N),"NA")</f>
        <v>0.611566</v>
      </c>
      <c r="Y136" s="64" t="str">
        <f t="shared" si="5"/>
        <v>MEDIUM</v>
      </c>
      <c r="Z136" s="64">
        <f t="array" ref="Z136">XLOOKUP(Q136,'Refrence Data'!B:B,'Refrence Data'!AG:AG)</f>
        <v>3.511874</v>
      </c>
      <c r="AA136" s="64">
        <f t="array" ref="AA136">IFERROR(XLOOKUP(Q136,'Refrence Data'!B:B,'Refrence Data'!Y:Y),"NA")</f>
        <v>3.511874</v>
      </c>
      <c r="AB136" s="64" t="str">
        <f t="shared" si="6"/>
        <v>High</v>
      </c>
      <c r="AC136" s="64" t="str">
        <f t="shared" si="7"/>
        <v>Width</v>
      </c>
      <c r="AD136" s="64" t="str">
        <f t="shared" si="8"/>
        <v>MEDIUMHighWidth</v>
      </c>
      <c r="AE136" s="64">
        <f t="array" ref="AE136">XLOOKUP(AD136,'Category Saturation'!A:A,'Category Saturation'!E:E)</f>
        <v>25</v>
      </c>
      <c r="AG136" s="30">
        <f t="array" ref="AG136">iferror(XLOOKUP(Q136,'New Launch Success Rate'!A:A,'New Launch Success Rate'!F:F),"NA")</f>
        <v>0.68175</v>
      </c>
      <c r="AH136" s="64">
        <f t="shared" si="9"/>
        <v>75</v>
      </c>
      <c r="AJ136" s="65">
        <f t="shared" si="10"/>
        <v>75</v>
      </c>
      <c r="AL136" s="66">
        <f t="array" ref="AL136">XLOOKUP(Q136,'Non Moving'!C:C,'Non Moving'!I:I)/100</f>
        <v>0.15</v>
      </c>
      <c r="AM136" s="67">
        <f t="shared" si="11"/>
        <v>50</v>
      </c>
      <c r="AN136" s="66">
        <f t="array" ref="AN136">XLOOKUP(Q136,'Non Moving'!C:C,'Non Moving'!F:F)/100</f>
        <v>0.153</v>
      </c>
      <c r="AO136" s="67">
        <f t="shared" si="12"/>
        <v>50</v>
      </c>
      <c r="AQ136" s="64">
        <f t="shared" si="13"/>
        <v>50</v>
      </c>
      <c r="AS136" s="64">
        <f t="shared" si="14"/>
        <v>0</v>
      </c>
      <c r="AT136" s="64">
        <f t="array" ref="AT136">iferror(XLOOKUP(I136,Monetization!A:A,Monetization!B:B),25)</f>
        <v>25</v>
      </c>
      <c r="AV136" s="64">
        <f t="shared" si="15"/>
        <v>7.5</v>
      </c>
      <c r="AX136" s="65">
        <f t="shared" si="16"/>
        <v>75</v>
      </c>
      <c r="AY136" s="64" t="str">
        <f t="shared" si="17"/>
        <v>75-100</v>
      </c>
      <c r="AZ136" s="64" t="str">
        <f t="shared" si="18"/>
        <v>75-100</v>
      </c>
      <c r="BA136" s="30">
        <f t="array" ref="BA136">iferror(XLOOKUP(B136,Availability!A:A,Availability!E:E),0%)</f>
        <v>1</v>
      </c>
      <c r="BB136" s="2">
        <v>1.0</v>
      </c>
      <c r="BC136" s="64">
        <f t="array" ref="BC136">XLOOKUP(B136,ROS!C:C,ROS!O:O)</f>
        <v>1.588828</v>
      </c>
      <c r="BD136" s="64">
        <f t="array" ref="BD136">IFERROR(XLOOKUP(B136,ROS!Z:Z,ROS!AA:AA),0)</f>
        <v>1.714285714</v>
      </c>
      <c r="BE136" s="64">
        <f t="array" ref="BE136">XLOOKUP(Q136,'Refrence Data'!B:B,'Refrence Data'!T:T)</f>
        <v>0.986263</v>
      </c>
      <c r="BF136" s="64">
        <f t="shared" si="39"/>
        <v>1</v>
      </c>
      <c r="BG136" s="2" t="str">
        <f t="shared" si="20"/>
        <v>TP</v>
      </c>
      <c r="BO136" s="64" t="str">
        <f t="shared" si="26"/>
        <v>TP</v>
      </c>
    </row>
    <row r="137">
      <c r="A137" s="2" t="s">
        <v>2214</v>
      </c>
      <c r="B137" s="2" t="s">
        <v>2401</v>
      </c>
      <c r="C137" s="2" t="s">
        <v>1175</v>
      </c>
      <c r="D137" s="2" t="s">
        <v>264</v>
      </c>
      <c r="E137" s="2" t="s">
        <v>2268</v>
      </c>
      <c r="F137" s="2">
        <v>0.0</v>
      </c>
      <c r="G137" s="2">
        <v>28.41525</v>
      </c>
      <c r="H137" s="2" t="s">
        <v>2240</v>
      </c>
      <c r="J137" s="2">
        <v>1095.0</v>
      </c>
      <c r="Q137" s="60" t="str">
        <f t="shared" si="1"/>
        <v>Hair Studio_25+</v>
      </c>
      <c r="R137" s="61" t="str">
        <f t="shared" si="2"/>
        <v>25+</v>
      </c>
      <c r="S137" s="2" t="str">
        <f t="array" ref="S137">XLOOKUP(B137,Availability!K:K,Availability!Q:Q)</f>
        <v>Width</v>
      </c>
      <c r="T137" s="62">
        <f t="shared" si="3"/>
        <v>2.5</v>
      </c>
      <c r="U137" s="63">
        <f t="array" ref="U137">iferror(XLOOKUP(Q137,'Refrence Data'!B:B,'Refrence Data'!W:W),"NA")</f>
        <v>3.989361</v>
      </c>
      <c r="V137" s="64">
        <f t="shared" si="4"/>
        <v>100</v>
      </c>
      <c r="X137" s="30">
        <f t="array" ref="X137">IFERROR(XLOOKUP(Q137,'Refrence Data'!B:B,'Refrence Data'!N:N),"NA")</f>
        <v>0.611566</v>
      </c>
      <c r="Y137" s="64" t="str">
        <f t="shared" si="5"/>
        <v>MEDIUM</v>
      </c>
      <c r="Z137" s="64">
        <f t="array" ref="Z137">XLOOKUP(Q137,'Refrence Data'!B:B,'Refrence Data'!AG:AG)</f>
        <v>3.511874</v>
      </c>
      <c r="AA137" s="64">
        <f t="array" ref="AA137">IFERROR(XLOOKUP(Q137,'Refrence Data'!B:B,'Refrence Data'!Y:Y),"NA")</f>
        <v>3.511874</v>
      </c>
      <c r="AB137" s="64" t="str">
        <f t="shared" si="6"/>
        <v>High</v>
      </c>
      <c r="AC137" s="64" t="str">
        <f t="shared" si="7"/>
        <v>Width</v>
      </c>
      <c r="AD137" s="64" t="str">
        <f t="shared" si="8"/>
        <v>MEDIUMHighWidth</v>
      </c>
      <c r="AE137" s="64">
        <f t="array" ref="AE137">XLOOKUP(AD137,'Category Saturation'!A:A,'Category Saturation'!E:E)</f>
        <v>25</v>
      </c>
      <c r="AG137" s="30">
        <f t="array" ref="AG137">iferror(XLOOKUP(Q137,'New Launch Success Rate'!A:A,'New Launch Success Rate'!F:F),"NA")</f>
        <v>0.68175</v>
      </c>
      <c r="AH137" s="64">
        <f t="shared" si="9"/>
        <v>75</v>
      </c>
      <c r="AJ137" s="65">
        <f t="shared" si="10"/>
        <v>75</v>
      </c>
      <c r="AL137" s="66">
        <f t="array" ref="AL137">XLOOKUP(Q137,'Non Moving'!C:C,'Non Moving'!I:I)/100</f>
        <v>0.15</v>
      </c>
      <c r="AM137" s="67">
        <f t="shared" si="11"/>
        <v>50</v>
      </c>
      <c r="AN137" s="66">
        <f t="array" ref="AN137">XLOOKUP(Q137,'Non Moving'!C:C,'Non Moving'!F:F)/100</f>
        <v>0.153</v>
      </c>
      <c r="AO137" s="67">
        <f t="shared" si="12"/>
        <v>50</v>
      </c>
      <c r="AQ137" s="64">
        <f t="shared" si="13"/>
        <v>50</v>
      </c>
      <c r="AS137" s="64">
        <f t="shared" si="14"/>
        <v>0</v>
      </c>
      <c r="AT137" s="64">
        <f t="array" ref="AT137">iferror(XLOOKUP(I137,Monetization!A:A,Monetization!B:B),25)</f>
        <v>25</v>
      </c>
      <c r="AV137" s="64">
        <f t="shared" si="15"/>
        <v>7.5</v>
      </c>
      <c r="AX137" s="65">
        <f t="shared" si="16"/>
        <v>75</v>
      </c>
      <c r="AY137" s="64" t="str">
        <f t="shared" si="17"/>
        <v>75-100</v>
      </c>
      <c r="AZ137" s="64" t="str">
        <f t="shared" si="18"/>
        <v>75-100</v>
      </c>
      <c r="BA137" s="30">
        <f t="array" ref="BA137">iferror(XLOOKUP(B137,Availability!A:A,Availability!E:E),0%)</f>
        <v>0.81</v>
      </c>
      <c r="BB137" s="2">
        <v>1.0</v>
      </c>
      <c r="BC137" s="64">
        <f t="array" ref="BC137">XLOOKUP(B137,ROS!C:C,ROS!O:O)</f>
        <v>5.530162</v>
      </c>
      <c r="BD137" s="64">
        <f t="array" ref="BD137">IFERROR(XLOOKUP(B137,ROS!Z:Z,ROS!AA:AA),0)</f>
        <v>4.597763348</v>
      </c>
      <c r="BE137" s="64">
        <f t="array" ref="BE137">XLOOKUP(Q137,'Refrence Data'!B:B,'Refrence Data'!T:T)</f>
        <v>0.986263</v>
      </c>
      <c r="BF137" s="64">
        <f t="shared" si="39"/>
        <v>1</v>
      </c>
      <c r="BG137" s="2" t="str">
        <f t="shared" si="20"/>
        <v>TP</v>
      </c>
      <c r="BO137" s="64" t="str">
        <f t="shared" si="26"/>
        <v>TP</v>
      </c>
    </row>
    <row r="138">
      <c r="A138" s="2" t="s">
        <v>2214</v>
      </c>
      <c r="B138" s="2" t="s">
        <v>2402</v>
      </c>
      <c r="C138" s="2" t="s">
        <v>1175</v>
      </c>
      <c r="D138" s="2" t="s">
        <v>264</v>
      </c>
      <c r="E138" s="2" t="s">
        <v>2268</v>
      </c>
      <c r="F138" s="2">
        <v>0.0</v>
      </c>
      <c r="G138" s="2">
        <v>27.97789</v>
      </c>
      <c r="H138" s="2" t="s">
        <v>2240</v>
      </c>
      <c r="J138" s="2">
        <v>1095.0</v>
      </c>
      <c r="Q138" s="60" t="str">
        <f t="shared" si="1"/>
        <v>Hair Studio_25+</v>
      </c>
      <c r="R138" s="61" t="str">
        <f t="shared" si="2"/>
        <v>25+</v>
      </c>
      <c r="S138" s="2" t="str">
        <f t="array" ref="S138">XLOOKUP(B138,Availability!K:K,Availability!Q:Q)</f>
        <v>Width</v>
      </c>
      <c r="T138" s="62">
        <f t="shared" si="3"/>
        <v>2.5</v>
      </c>
      <c r="U138" s="63">
        <f t="array" ref="U138">iferror(XLOOKUP(Q138,'Refrence Data'!B:B,'Refrence Data'!W:W),"NA")</f>
        <v>3.989361</v>
      </c>
      <c r="V138" s="64">
        <f t="shared" si="4"/>
        <v>100</v>
      </c>
      <c r="X138" s="30">
        <f t="array" ref="X138">IFERROR(XLOOKUP(Q138,'Refrence Data'!B:B,'Refrence Data'!N:N),"NA")</f>
        <v>0.611566</v>
      </c>
      <c r="Y138" s="64" t="str">
        <f t="shared" si="5"/>
        <v>MEDIUM</v>
      </c>
      <c r="Z138" s="64">
        <f t="array" ref="Z138">XLOOKUP(Q138,'Refrence Data'!B:B,'Refrence Data'!AG:AG)</f>
        <v>3.511874</v>
      </c>
      <c r="AA138" s="64">
        <f t="array" ref="AA138">IFERROR(XLOOKUP(Q138,'Refrence Data'!B:B,'Refrence Data'!Y:Y),"NA")</f>
        <v>3.511874</v>
      </c>
      <c r="AB138" s="64" t="str">
        <f t="shared" si="6"/>
        <v>High</v>
      </c>
      <c r="AC138" s="64" t="str">
        <f t="shared" si="7"/>
        <v>Width</v>
      </c>
      <c r="AD138" s="64" t="str">
        <f t="shared" si="8"/>
        <v>MEDIUMHighWidth</v>
      </c>
      <c r="AE138" s="64">
        <f t="array" ref="AE138">XLOOKUP(AD138,'Category Saturation'!A:A,'Category Saturation'!E:E)</f>
        <v>25</v>
      </c>
      <c r="AG138" s="30">
        <f t="array" ref="AG138">iferror(XLOOKUP(Q138,'New Launch Success Rate'!A:A,'New Launch Success Rate'!F:F),"NA")</f>
        <v>0.68175</v>
      </c>
      <c r="AH138" s="64">
        <f t="shared" si="9"/>
        <v>75</v>
      </c>
      <c r="AJ138" s="65">
        <f t="shared" si="10"/>
        <v>75</v>
      </c>
      <c r="AL138" s="66">
        <f t="array" ref="AL138">XLOOKUP(Q138,'Non Moving'!C:C,'Non Moving'!I:I)/100</f>
        <v>0.15</v>
      </c>
      <c r="AM138" s="67">
        <f t="shared" si="11"/>
        <v>50</v>
      </c>
      <c r="AN138" s="66">
        <f t="array" ref="AN138">XLOOKUP(Q138,'Non Moving'!C:C,'Non Moving'!F:F)/100</f>
        <v>0.153</v>
      </c>
      <c r="AO138" s="67">
        <f t="shared" si="12"/>
        <v>50</v>
      </c>
      <c r="AQ138" s="64">
        <f t="shared" si="13"/>
        <v>50</v>
      </c>
      <c r="AS138" s="64">
        <f t="shared" si="14"/>
        <v>0</v>
      </c>
      <c r="AT138" s="64">
        <f t="array" ref="AT138">iferror(XLOOKUP(I138,Monetization!A:A,Monetization!B:B),25)</f>
        <v>25</v>
      </c>
      <c r="AV138" s="64">
        <f t="shared" si="15"/>
        <v>7.5</v>
      </c>
      <c r="AX138" s="65">
        <f t="shared" si="16"/>
        <v>75</v>
      </c>
      <c r="AY138" s="64" t="str">
        <f t="shared" si="17"/>
        <v>75-100</v>
      </c>
      <c r="AZ138" s="64" t="str">
        <f t="shared" si="18"/>
        <v>75-100</v>
      </c>
      <c r="BA138" s="30">
        <f t="array" ref="BA138">iferror(XLOOKUP(B138,Availability!A:A,Availability!E:E),0%)</f>
        <v>0.98</v>
      </c>
      <c r="BB138" s="2">
        <v>1.0</v>
      </c>
      <c r="BC138" s="64">
        <f t="array" ref="BC138">XLOOKUP(B138,ROS!C:C,ROS!O:O)</f>
        <v>3.09329</v>
      </c>
      <c r="BD138" s="64">
        <f t="array" ref="BD138">IFERROR(XLOOKUP(B138,ROS!Z:Z,ROS!AA:AA),0)</f>
        <v>2.636530137</v>
      </c>
      <c r="BE138" s="64">
        <f t="array" ref="BE138">XLOOKUP(Q138,'Refrence Data'!B:B,'Refrence Data'!T:T)</f>
        <v>0.986263</v>
      </c>
      <c r="BF138" s="64">
        <f t="shared" si="39"/>
        <v>1</v>
      </c>
      <c r="BG138" s="2" t="str">
        <f t="shared" si="20"/>
        <v>TP</v>
      </c>
      <c r="BO138" s="64" t="str">
        <f t="shared" si="26"/>
        <v>TP</v>
      </c>
    </row>
    <row r="139">
      <c r="A139" s="2" t="s">
        <v>2214</v>
      </c>
      <c r="B139" s="2" t="s">
        <v>2403</v>
      </c>
      <c r="C139" s="2" t="s">
        <v>1175</v>
      </c>
      <c r="D139" s="2" t="s">
        <v>264</v>
      </c>
      <c r="E139" s="2" t="s">
        <v>2268</v>
      </c>
      <c r="F139" s="2">
        <v>0.0</v>
      </c>
      <c r="G139" s="2">
        <v>27.97778</v>
      </c>
      <c r="H139" s="2" t="s">
        <v>2240</v>
      </c>
      <c r="J139" s="2">
        <v>1095.0</v>
      </c>
      <c r="Q139" s="60" t="str">
        <f t="shared" si="1"/>
        <v>Hair Studio_25+</v>
      </c>
      <c r="R139" s="61" t="str">
        <f t="shared" si="2"/>
        <v>25+</v>
      </c>
      <c r="S139" s="2" t="str">
        <f t="array" ref="S139">XLOOKUP(B139,Availability!K:K,Availability!Q:Q)</f>
        <v>Width</v>
      </c>
      <c r="T139" s="62">
        <f t="shared" si="3"/>
        <v>2.5</v>
      </c>
      <c r="U139" s="63">
        <f t="array" ref="U139">iferror(XLOOKUP(Q139,'Refrence Data'!B:B,'Refrence Data'!W:W),"NA")</f>
        <v>3.989361</v>
      </c>
      <c r="V139" s="64">
        <f t="shared" si="4"/>
        <v>100</v>
      </c>
      <c r="X139" s="30">
        <f t="array" ref="X139">IFERROR(XLOOKUP(Q139,'Refrence Data'!B:B,'Refrence Data'!N:N),"NA")</f>
        <v>0.611566</v>
      </c>
      <c r="Y139" s="64" t="str">
        <f t="shared" si="5"/>
        <v>MEDIUM</v>
      </c>
      <c r="Z139" s="64">
        <f t="array" ref="Z139">XLOOKUP(Q139,'Refrence Data'!B:B,'Refrence Data'!AG:AG)</f>
        <v>3.511874</v>
      </c>
      <c r="AA139" s="64">
        <f t="array" ref="AA139">IFERROR(XLOOKUP(Q139,'Refrence Data'!B:B,'Refrence Data'!Y:Y),"NA")</f>
        <v>3.511874</v>
      </c>
      <c r="AB139" s="64" t="str">
        <f t="shared" si="6"/>
        <v>High</v>
      </c>
      <c r="AC139" s="64" t="str">
        <f t="shared" si="7"/>
        <v>Width</v>
      </c>
      <c r="AD139" s="64" t="str">
        <f t="shared" si="8"/>
        <v>MEDIUMHighWidth</v>
      </c>
      <c r="AE139" s="64">
        <f t="array" ref="AE139">XLOOKUP(AD139,'Category Saturation'!A:A,'Category Saturation'!E:E)</f>
        <v>25</v>
      </c>
      <c r="AG139" s="30">
        <f t="array" ref="AG139">iferror(XLOOKUP(Q139,'New Launch Success Rate'!A:A,'New Launch Success Rate'!F:F),"NA")</f>
        <v>0.68175</v>
      </c>
      <c r="AH139" s="64">
        <f t="shared" si="9"/>
        <v>75</v>
      </c>
      <c r="AJ139" s="65">
        <f t="shared" si="10"/>
        <v>75</v>
      </c>
      <c r="AL139" s="66">
        <f t="array" ref="AL139">XLOOKUP(Q139,'Non Moving'!C:C,'Non Moving'!I:I)/100</f>
        <v>0.15</v>
      </c>
      <c r="AM139" s="67">
        <f t="shared" si="11"/>
        <v>50</v>
      </c>
      <c r="AN139" s="66">
        <f t="array" ref="AN139">XLOOKUP(Q139,'Non Moving'!C:C,'Non Moving'!F:F)/100</f>
        <v>0.153</v>
      </c>
      <c r="AO139" s="67">
        <f t="shared" si="12"/>
        <v>50</v>
      </c>
      <c r="AQ139" s="64">
        <f t="shared" si="13"/>
        <v>50</v>
      </c>
      <c r="AS139" s="64">
        <f t="shared" si="14"/>
        <v>0</v>
      </c>
      <c r="AT139" s="64">
        <f t="array" ref="AT139">iferror(XLOOKUP(I139,Monetization!A:A,Monetization!B:B),25)</f>
        <v>25</v>
      </c>
      <c r="AV139" s="64">
        <f t="shared" si="15"/>
        <v>7.5</v>
      </c>
      <c r="AX139" s="65">
        <f t="shared" si="16"/>
        <v>75</v>
      </c>
      <c r="AY139" s="64" t="str">
        <f t="shared" si="17"/>
        <v>75-100</v>
      </c>
      <c r="AZ139" s="64" t="str">
        <f t="shared" si="18"/>
        <v>75-100</v>
      </c>
      <c r="BA139" s="30">
        <f t="array" ref="BA139">iferror(XLOOKUP(B139,Availability!A:A,Availability!E:E),0%)</f>
        <v>1</v>
      </c>
      <c r="BB139" s="2">
        <v>1.0</v>
      </c>
      <c r="BC139" s="64">
        <f t="array" ref="BC139">XLOOKUP(B139,ROS!C:C,ROS!O:O)</f>
        <v>1.796581</v>
      </c>
      <c r="BD139" s="64">
        <f t="array" ref="BD139">IFERROR(XLOOKUP(B139,ROS!Z:Z,ROS!AA:AA),0)</f>
        <v>1.214285714</v>
      </c>
      <c r="BE139" s="64">
        <f t="array" ref="BE139">XLOOKUP(Q139,'Refrence Data'!B:B,'Refrence Data'!T:T)</f>
        <v>0.986263</v>
      </c>
      <c r="BF139" s="64">
        <f t="shared" si="39"/>
        <v>1</v>
      </c>
      <c r="BG139" s="2" t="str">
        <f t="shared" si="20"/>
        <v>TP</v>
      </c>
      <c r="BO139" s="64" t="str">
        <f t="shared" si="26"/>
        <v>TP</v>
      </c>
    </row>
    <row r="140">
      <c r="A140" s="2" t="s">
        <v>2252</v>
      </c>
      <c r="B140" s="2" t="s">
        <v>2404</v>
      </c>
      <c r="C140" s="2" t="s">
        <v>1175</v>
      </c>
      <c r="D140" s="2" t="s">
        <v>1221</v>
      </c>
      <c r="E140" s="2" t="s">
        <v>2388</v>
      </c>
      <c r="F140" s="2">
        <v>0.0</v>
      </c>
      <c r="G140" s="2">
        <v>25.91941</v>
      </c>
      <c r="H140" s="2" t="s">
        <v>2240</v>
      </c>
      <c r="J140" s="2">
        <v>1065.0</v>
      </c>
      <c r="Q140" s="60" t="str">
        <f t="shared" si="1"/>
        <v>Hair Care_25+</v>
      </c>
      <c r="R140" s="61" t="str">
        <f t="shared" si="2"/>
        <v>25+</v>
      </c>
      <c r="S140" s="2" t="str">
        <f t="array" ref="S140">XLOOKUP(B140,Availability!K:K,Availability!Q:Q)</f>
        <v>Depth</v>
      </c>
      <c r="T140" s="62">
        <f t="shared" si="3"/>
        <v>2.5</v>
      </c>
      <c r="U140" s="63">
        <f t="array" ref="U140">iferror(XLOOKUP(Q140,'Refrence Data'!B:B,'Refrence Data'!W:W),"NA")</f>
        <v>1.271123</v>
      </c>
      <c r="V140" s="64">
        <f t="shared" si="4"/>
        <v>50</v>
      </c>
      <c r="X140" s="30">
        <f t="array" ref="X140">IFERROR(XLOOKUP(Q140,'Refrence Data'!B:B,'Refrence Data'!N:N),"NA")</f>
        <v>0.625452</v>
      </c>
      <c r="Y140" s="64" t="str">
        <f t="shared" si="5"/>
        <v>MEDIUM</v>
      </c>
      <c r="Z140" s="64">
        <f t="array" ref="Z140">XLOOKUP(Q140,'Refrence Data'!B:B,'Refrence Data'!AG:AG)</f>
        <v>2.120305</v>
      </c>
      <c r="AA140" s="64">
        <f t="array" ref="AA140">IFERROR(XLOOKUP(Q140,'Refrence Data'!B:B,'Refrence Data'!Y:Y),"NA")</f>
        <v>2.120305</v>
      </c>
      <c r="AB140" s="64" t="str">
        <f t="shared" si="6"/>
        <v>High</v>
      </c>
      <c r="AC140" s="64" t="str">
        <f t="shared" si="7"/>
        <v>Depth</v>
      </c>
      <c r="AD140" s="64" t="str">
        <f t="shared" si="8"/>
        <v>MEDIUMHighDepth</v>
      </c>
      <c r="AE140" s="64">
        <f t="array" ref="AE140">XLOOKUP(AD140,'Category Saturation'!A:A,'Category Saturation'!E:E)</f>
        <v>60</v>
      </c>
      <c r="AG140" s="30">
        <f t="array" ref="AG140">iferror(XLOOKUP(Q140,'New Launch Success Rate'!A:A,'New Launch Success Rate'!F:F),"NA")</f>
        <v>0.857</v>
      </c>
      <c r="AH140" s="64">
        <f t="shared" si="9"/>
        <v>100</v>
      </c>
      <c r="AJ140" s="65">
        <f t="shared" si="10"/>
        <v>58</v>
      </c>
      <c r="AL140" s="66">
        <f t="array" ref="AL140">XLOOKUP(Q140,'Non Moving'!C:C,'Non Moving'!I:I)/100</f>
        <v>0.269</v>
      </c>
      <c r="AM140" s="67">
        <f t="shared" si="11"/>
        <v>0</v>
      </c>
      <c r="AN140" s="66">
        <f t="array" ref="AN140">XLOOKUP(Q140,'Non Moving'!C:C,'Non Moving'!F:F)/100</f>
        <v>0.288</v>
      </c>
      <c r="AO140" s="67">
        <f t="shared" si="12"/>
        <v>0</v>
      </c>
      <c r="AQ140" s="64">
        <f t="shared" si="13"/>
        <v>0</v>
      </c>
      <c r="AS140" s="64">
        <f t="shared" si="14"/>
        <v>0</v>
      </c>
      <c r="AT140" s="64">
        <f t="array" ref="AT140">iferror(XLOOKUP(I140,Monetization!A:A,Monetization!B:B),25)</f>
        <v>25</v>
      </c>
      <c r="AV140" s="64">
        <f t="shared" si="15"/>
        <v>7.5</v>
      </c>
      <c r="AX140" s="65">
        <f t="shared" si="16"/>
        <v>58</v>
      </c>
      <c r="AY140" s="64" t="str">
        <f t="shared" si="17"/>
        <v>50-75</v>
      </c>
      <c r="AZ140" s="64" t="str">
        <f t="shared" si="18"/>
        <v>50-75</v>
      </c>
      <c r="BA140" s="30">
        <f t="array" ref="BA140">iferror(XLOOKUP(B140,Availability!A:A,Availability!E:E),0%)</f>
        <v>0.91</v>
      </c>
      <c r="BB140" s="2">
        <v>1.0</v>
      </c>
      <c r="BC140" s="64">
        <f t="array" ref="BC140">XLOOKUP(B140,ROS!C:C,ROS!O:O)</f>
        <v>15.07025</v>
      </c>
      <c r="BD140" s="64">
        <f t="array" ref="BD140">IFERROR(XLOOKUP(B140,ROS!Z:Z,ROS!AA:AA),0)</f>
        <v>15.31711067</v>
      </c>
      <c r="BE140" s="64">
        <f t="array" ref="BE140">XLOOKUP(Q140,'Refrence Data'!B:B,'Refrence Data'!T:T)</f>
        <v>0.253394</v>
      </c>
      <c r="BF140" s="64">
        <f t="shared" si="39"/>
        <v>1</v>
      </c>
      <c r="BG140" s="2" t="str">
        <f t="shared" si="20"/>
        <v>TP</v>
      </c>
      <c r="BO140" s="64" t="str">
        <f t="shared" si="26"/>
        <v>TP</v>
      </c>
    </row>
    <row r="141">
      <c r="A141" s="2" t="s">
        <v>2214</v>
      </c>
      <c r="B141" s="2" t="s">
        <v>2405</v>
      </c>
      <c r="C141" s="2" t="s">
        <v>1175</v>
      </c>
      <c r="D141" s="2" t="s">
        <v>1213</v>
      </c>
      <c r="E141" s="2" t="s">
        <v>2378</v>
      </c>
      <c r="F141" s="2">
        <v>1.0</v>
      </c>
      <c r="G141" s="2">
        <v>35.0762</v>
      </c>
      <c r="H141" s="2" t="s">
        <v>2240</v>
      </c>
      <c r="J141" s="2">
        <v>1095.0</v>
      </c>
      <c r="Q141" s="60" t="str">
        <f t="shared" si="1"/>
        <v>Feminine Care_25+</v>
      </c>
      <c r="R141" s="61" t="str">
        <f t="shared" si="2"/>
        <v>25+</v>
      </c>
      <c r="S141" s="2" t="str">
        <f t="array" ref="S141">XLOOKUP(B141,Availability!K:K,Availability!Q:Q)</f>
        <v>Depth</v>
      </c>
      <c r="T141" s="62">
        <f t="shared" si="3"/>
        <v>2.5</v>
      </c>
      <c r="U141" s="63">
        <f t="array" ref="U141">iferror(XLOOKUP(Q141,'Refrence Data'!B:B,'Refrence Data'!W:W),"NA")</f>
        <v>1.925675</v>
      </c>
      <c r="V141" s="64">
        <f t="shared" si="4"/>
        <v>75</v>
      </c>
      <c r="X141" s="30">
        <f t="array" ref="X141">IFERROR(XLOOKUP(Q141,'Refrence Data'!B:B,'Refrence Data'!N:N),"NA")</f>
        <v>0.59452</v>
      </c>
      <c r="Y141" s="64" t="str">
        <f t="shared" si="5"/>
        <v>MEDIUM</v>
      </c>
      <c r="Z141" s="64">
        <f t="array" ref="Z141">XLOOKUP(Q141,'Refrence Data'!B:B,'Refrence Data'!AG:AG)</f>
        <v>2.120305</v>
      </c>
      <c r="AA141" s="64">
        <f t="array" ref="AA141">IFERROR(XLOOKUP(Q141,'Refrence Data'!B:B,'Refrence Data'!Y:Y),"NA")</f>
        <v>2.534772</v>
      </c>
      <c r="AB141" s="64" t="str">
        <f t="shared" si="6"/>
        <v>High</v>
      </c>
      <c r="AC141" s="64" t="str">
        <f t="shared" si="7"/>
        <v>Depth</v>
      </c>
      <c r="AD141" s="64" t="str">
        <f t="shared" si="8"/>
        <v>MEDIUMHighDepth</v>
      </c>
      <c r="AE141" s="64">
        <f t="array" ref="AE141">XLOOKUP(AD141,'Category Saturation'!A:A,'Category Saturation'!E:E)</f>
        <v>60</v>
      </c>
      <c r="AG141" s="30">
        <f t="array" ref="AG141">iferror(XLOOKUP(Q141,'New Launch Success Rate'!A:A,'New Launch Success Rate'!F:F),"NA")</f>
        <v>0.65325</v>
      </c>
      <c r="AH141" s="64">
        <f t="shared" si="9"/>
        <v>75</v>
      </c>
      <c r="AJ141" s="65">
        <f t="shared" si="10"/>
        <v>70.5</v>
      </c>
      <c r="AL141" s="66">
        <f t="array" ref="AL141">XLOOKUP(Q141,'Non Moving'!C:C,'Non Moving'!I:I)/100</f>
        <v>0.237</v>
      </c>
      <c r="AM141" s="67">
        <f t="shared" si="11"/>
        <v>50</v>
      </c>
      <c r="AN141" s="66">
        <f t="array" ref="AN141">XLOOKUP(Q141,'Non Moving'!C:C,'Non Moving'!F:F)/100</f>
        <v>0.239</v>
      </c>
      <c r="AO141" s="67">
        <f t="shared" si="12"/>
        <v>50</v>
      </c>
      <c r="AQ141" s="64">
        <f t="shared" si="13"/>
        <v>50</v>
      </c>
      <c r="AS141" s="64">
        <f t="shared" si="14"/>
        <v>0</v>
      </c>
      <c r="AT141" s="64">
        <f t="array" ref="AT141">iferror(XLOOKUP(I141,Monetization!A:A,Monetization!B:B),25)</f>
        <v>25</v>
      </c>
      <c r="AV141" s="64">
        <f t="shared" si="15"/>
        <v>7.5</v>
      </c>
      <c r="AX141" s="65">
        <f t="shared" si="16"/>
        <v>70.5</v>
      </c>
      <c r="AY141" s="64" t="str">
        <f t="shared" si="17"/>
        <v>50-75</v>
      </c>
      <c r="AZ141" s="64" t="str">
        <f t="shared" si="18"/>
        <v>50-75</v>
      </c>
      <c r="BA141" s="30">
        <f t="array" ref="BA141">iferror(XLOOKUP(B141,Availability!A:A,Availability!E:E),0%)</f>
        <v>0.96</v>
      </c>
      <c r="BB141" s="2">
        <v>1.0</v>
      </c>
      <c r="BC141" s="64">
        <f t="array" ref="BC141">XLOOKUP(B141,ROS!C:C,ROS!O:O)</f>
        <v>0.5</v>
      </c>
      <c r="BD141" s="64">
        <f t="array" ref="BD141">IFERROR(XLOOKUP(B141,ROS!Z:Z,ROS!AA:AA),0)</f>
        <v>0.357142857</v>
      </c>
      <c r="BE141" s="64">
        <f t="array" ref="BE141">XLOOKUP(Q141,'Refrence Data'!B:B,'Refrence Data'!T:T)</f>
        <v>0.178462</v>
      </c>
      <c r="BF141" s="64">
        <f t="shared" si="39"/>
        <v>0</v>
      </c>
      <c r="BG141" s="2" t="str">
        <f t="shared" si="20"/>
        <v>FP</v>
      </c>
      <c r="BO141" s="64" t="str">
        <f t="shared" si="26"/>
        <v>FP</v>
      </c>
    </row>
    <row r="142">
      <c r="A142" s="2" t="s">
        <v>2214</v>
      </c>
      <c r="B142" s="2" t="s">
        <v>2406</v>
      </c>
      <c r="C142" s="2" t="s">
        <v>1175</v>
      </c>
      <c r="D142" s="2" t="s">
        <v>264</v>
      </c>
      <c r="E142" s="2" t="s">
        <v>2407</v>
      </c>
      <c r="F142" s="2">
        <v>0.0</v>
      </c>
      <c r="G142" s="2">
        <v>57.65422</v>
      </c>
      <c r="H142" s="2" t="s">
        <v>2240</v>
      </c>
      <c r="J142" s="2">
        <v>1095.0</v>
      </c>
      <c r="Q142" s="60" t="str">
        <f t="shared" si="1"/>
        <v>Hair Studio_25+</v>
      </c>
      <c r="R142" s="61" t="str">
        <f t="shared" si="2"/>
        <v>25+</v>
      </c>
      <c r="S142" s="2" t="str">
        <f t="array" ref="S142">XLOOKUP(B142,Availability!K:K,Availability!Q:Q)</f>
        <v>Width</v>
      </c>
      <c r="T142" s="62">
        <f t="shared" si="3"/>
        <v>2.5</v>
      </c>
      <c r="U142" s="63">
        <f t="array" ref="U142">iferror(XLOOKUP(Q142,'Refrence Data'!B:B,'Refrence Data'!W:W),"NA")</f>
        <v>3.989361</v>
      </c>
      <c r="V142" s="64">
        <f t="shared" si="4"/>
        <v>100</v>
      </c>
      <c r="X142" s="30">
        <f t="array" ref="X142">IFERROR(XLOOKUP(Q142,'Refrence Data'!B:B,'Refrence Data'!N:N),"NA")</f>
        <v>0.611566</v>
      </c>
      <c r="Y142" s="64" t="str">
        <f t="shared" si="5"/>
        <v>MEDIUM</v>
      </c>
      <c r="Z142" s="64">
        <f t="array" ref="Z142">XLOOKUP(Q142,'Refrence Data'!B:B,'Refrence Data'!AG:AG)</f>
        <v>3.511874</v>
      </c>
      <c r="AA142" s="64">
        <f t="array" ref="AA142">IFERROR(XLOOKUP(Q142,'Refrence Data'!B:B,'Refrence Data'!Y:Y),"NA")</f>
        <v>3.511874</v>
      </c>
      <c r="AB142" s="64" t="str">
        <f t="shared" si="6"/>
        <v>High</v>
      </c>
      <c r="AC142" s="64" t="str">
        <f t="shared" si="7"/>
        <v>Width</v>
      </c>
      <c r="AD142" s="64" t="str">
        <f t="shared" si="8"/>
        <v>MEDIUMHighWidth</v>
      </c>
      <c r="AE142" s="64">
        <f t="array" ref="AE142">XLOOKUP(AD142,'Category Saturation'!A:A,'Category Saturation'!E:E)</f>
        <v>25</v>
      </c>
      <c r="AG142" s="30">
        <f t="array" ref="AG142">iferror(XLOOKUP(Q142,'New Launch Success Rate'!A:A,'New Launch Success Rate'!F:F),"NA")</f>
        <v>0.68175</v>
      </c>
      <c r="AH142" s="64">
        <f t="shared" si="9"/>
        <v>75</v>
      </c>
      <c r="AJ142" s="65">
        <f t="shared" si="10"/>
        <v>75</v>
      </c>
      <c r="AL142" s="66">
        <f t="array" ref="AL142">XLOOKUP(Q142,'Non Moving'!C:C,'Non Moving'!I:I)/100</f>
        <v>0.15</v>
      </c>
      <c r="AM142" s="67">
        <f t="shared" si="11"/>
        <v>50</v>
      </c>
      <c r="AN142" s="66">
        <f t="array" ref="AN142">XLOOKUP(Q142,'Non Moving'!C:C,'Non Moving'!F:F)/100</f>
        <v>0.153</v>
      </c>
      <c r="AO142" s="67">
        <f t="shared" si="12"/>
        <v>50</v>
      </c>
      <c r="AQ142" s="64">
        <f t="shared" si="13"/>
        <v>50</v>
      </c>
      <c r="AS142" s="64">
        <f t="shared" si="14"/>
        <v>0</v>
      </c>
      <c r="AT142" s="64">
        <f t="array" ref="AT142">iferror(XLOOKUP(I142,Monetization!A:A,Monetization!B:B),25)</f>
        <v>25</v>
      </c>
      <c r="AV142" s="64">
        <f t="shared" si="15"/>
        <v>7.5</v>
      </c>
      <c r="AX142" s="65">
        <f t="shared" si="16"/>
        <v>75</v>
      </c>
      <c r="AY142" s="64" t="str">
        <f t="shared" si="17"/>
        <v>75-100</v>
      </c>
      <c r="AZ142" s="64" t="str">
        <f t="shared" si="18"/>
        <v>75-100</v>
      </c>
      <c r="BA142" s="30">
        <f t="array" ref="BA142">iferror(XLOOKUP(B142,Availability!A:A,Availability!E:E),0%)</f>
        <v>0.98</v>
      </c>
      <c r="BB142" s="2">
        <v>1.0</v>
      </c>
      <c r="BC142" s="64">
        <f t="array" ref="BC142">XLOOKUP(B142,ROS!C:C,ROS!O:O)</f>
        <v>0.642857</v>
      </c>
      <c r="BD142" s="64">
        <f t="array" ref="BD142">IFERROR(XLOOKUP(B142,ROS!Z:Z,ROS!AA:AA),0)</f>
        <v>0.5</v>
      </c>
      <c r="BE142" s="64">
        <f t="array" ref="BE142">XLOOKUP(Q142,'Refrence Data'!B:B,'Refrence Data'!T:T)</f>
        <v>0.986263</v>
      </c>
      <c r="BF142" s="64">
        <f t="shared" si="39"/>
        <v>0</v>
      </c>
      <c r="BG142" s="2" t="str">
        <f t="shared" si="20"/>
        <v>FP</v>
      </c>
      <c r="BO142" s="64" t="str">
        <f t="shared" si="26"/>
        <v>FP</v>
      </c>
    </row>
    <row r="143">
      <c r="A143" s="2" t="s">
        <v>2214</v>
      </c>
      <c r="B143" s="2" t="s">
        <v>2408</v>
      </c>
      <c r="C143" s="2" t="s">
        <v>1175</v>
      </c>
      <c r="D143" s="2" t="s">
        <v>264</v>
      </c>
      <c r="E143" s="2" t="s">
        <v>2407</v>
      </c>
      <c r="F143" s="2">
        <v>0.0</v>
      </c>
      <c r="G143" s="2">
        <v>51.48285</v>
      </c>
      <c r="H143" s="2" t="s">
        <v>2240</v>
      </c>
      <c r="J143" s="2">
        <v>1095.0</v>
      </c>
      <c r="Q143" s="60" t="str">
        <f t="shared" si="1"/>
        <v>Hair Studio_25+</v>
      </c>
      <c r="R143" s="61" t="str">
        <f t="shared" si="2"/>
        <v>25+</v>
      </c>
      <c r="S143" s="2" t="str">
        <f t="array" ref="S143">XLOOKUP(B143,Availability!K:K,Availability!Q:Q)</f>
        <v>Width</v>
      </c>
      <c r="T143" s="62">
        <f t="shared" si="3"/>
        <v>2.5</v>
      </c>
      <c r="U143" s="63">
        <f t="array" ref="U143">iferror(XLOOKUP(Q143,'Refrence Data'!B:B,'Refrence Data'!W:W),"NA")</f>
        <v>3.989361</v>
      </c>
      <c r="V143" s="64">
        <f t="shared" si="4"/>
        <v>100</v>
      </c>
      <c r="X143" s="30">
        <f t="array" ref="X143">IFERROR(XLOOKUP(Q143,'Refrence Data'!B:B,'Refrence Data'!N:N),"NA")</f>
        <v>0.611566</v>
      </c>
      <c r="Y143" s="64" t="str">
        <f t="shared" si="5"/>
        <v>MEDIUM</v>
      </c>
      <c r="Z143" s="64">
        <f t="array" ref="Z143">XLOOKUP(Q143,'Refrence Data'!B:B,'Refrence Data'!AG:AG)</f>
        <v>3.511874</v>
      </c>
      <c r="AA143" s="64">
        <f t="array" ref="AA143">IFERROR(XLOOKUP(Q143,'Refrence Data'!B:B,'Refrence Data'!Y:Y),"NA")</f>
        <v>3.511874</v>
      </c>
      <c r="AB143" s="64" t="str">
        <f t="shared" si="6"/>
        <v>High</v>
      </c>
      <c r="AC143" s="64" t="str">
        <f t="shared" si="7"/>
        <v>Width</v>
      </c>
      <c r="AD143" s="64" t="str">
        <f t="shared" si="8"/>
        <v>MEDIUMHighWidth</v>
      </c>
      <c r="AE143" s="64">
        <f t="array" ref="AE143">XLOOKUP(AD143,'Category Saturation'!A:A,'Category Saturation'!E:E)</f>
        <v>25</v>
      </c>
      <c r="AG143" s="30">
        <f t="array" ref="AG143">iferror(XLOOKUP(Q143,'New Launch Success Rate'!A:A,'New Launch Success Rate'!F:F),"NA")</f>
        <v>0.68175</v>
      </c>
      <c r="AH143" s="64">
        <f t="shared" si="9"/>
        <v>75</v>
      </c>
      <c r="AJ143" s="65">
        <f t="shared" si="10"/>
        <v>75</v>
      </c>
      <c r="AL143" s="66">
        <f t="array" ref="AL143">XLOOKUP(Q143,'Non Moving'!C:C,'Non Moving'!I:I)/100</f>
        <v>0.15</v>
      </c>
      <c r="AM143" s="67">
        <f t="shared" si="11"/>
        <v>50</v>
      </c>
      <c r="AN143" s="66">
        <f t="array" ref="AN143">XLOOKUP(Q143,'Non Moving'!C:C,'Non Moving'!F:F)/100</f>
        <v>0.153</v>
      </c>
      <c r="AO143" s="67">
        <f t="shared" si="12"/>
        <v>50</v>
      </c>
      <c r="AQ143" s="64">
        <f t="shared" si="13"/>
        <v>50</v>
      </c>
      <c r="AS143" s="64">
        <f t="shared" si="14"/>
        <v>0</v>
      </c>
      <c r="AT143" s="64">
        <f t="array" ref="AT143">iferror(XLOOKUP(I143,Monetization!A:A,Monetization!B:B),25)</f>
        <v>25</v>
      </c>
      <c r="AV143" s="64">
        <f t="shared" si="15"/>
        <v>7.5</v>
      </c>
      <c r="AX143" s="65">
        <f t="shared" si="16"/>
        <v>75</v>
      </c>
      <c r="AY143" s="64" t="str">
        <f t="shared" si="17"/>
        <v>75-100</v>
      </c>
      <c r="AZ143" s="64" t="str">
        <f t="shared" si="18"/>
        <v>75-100</v>
      </c>
      <c r="BA143" s="30">
        <f t="array" ref="BA143">iferror(XLOOKUP(B143,Availability!A:A,Availability!E:E),0%)</f>
        <v>1</v>
      </c>
      <c r="BB143" s="2">
        <v>1.0</v>
      </c>
      <c r="BC143" s="64">
        <f t="array" ref="BC143">XLOOKUP(B143,ROS!C:C,ROS!O:O)</f>
        <v>0.928571</v>
      </c>
      <c r="BD143" s="64">
        <f t="array" ref="BD143">IFERROR(XLOOKUP(B143,ROS!Z:Z,ROS!AA:AA),0)</f>
        <v>0.66025641</v>
      </c>
      <c r="BE143" s="64">
        <f t="array" ref="BE143">XLOOKUP(Q143,'Refrence Data'!B:B,'Refrence Data'!T:T)</f>
        <v>0.986263</v>
      </c>
      <c r="BF143" s="64">
        <f t="shared" si="39"/>
        <v>1</v>
      </c>
      <c r="BG143" s="2" t="str">
        <f t="shared" si="20"/>
        <v>TP</v>
      </c>
      <c r="BO143" s="64" t="str">
        <f t="shared" si="26"/>
        <v>TP</v>
      </c>
    </row>
    <row r="144">
      <c r="A144" s="2" t="s">
        <v>2214</v>
      </c>
      <c r="B144" s="2" t="s">
        <v>2409</v>
      </c>
      <c r="C144" s="2" t="s">
        <v>1175</v>
      </c>
      <c r="D144" s="2" t="s">
        <v>264</v>
      </c>
      <c r="E144" s="2" t="s">
        <v>2407</v>
      </c>
      <c r="F144" s="2">
        <v>1.0</v>
      </c>
      <c r="G144" s="2">
        <v>49.44647</v>
      </c>
      <c r="H144" s="2" t="s">
        <v>2240</v>
      </c>
      <c r="J144" s="2">
        <v>1095.0</v>
      </c>
      <c r="Q144" s="60" t="str">
        <f t="shared" si="1"/>
        <v>Hair Studio_25+</v>
      </c>
      <c r="R144" s="61" t="str">
        <f t="shared" si="2"/>
        <v>25+</v>
      </c>
      <c r="S144" s="2" t="str">
        <f t="array" ref="S144">XLOOKUP(B144,Availability!K:K,Availability!Q:Q)</f>
        <v>Width</v>
      </c>
      <c r="T144" s="62">
        <f t="shared" si="3"/>
        <v>2.5</v>
      </c>
      <c r="U144" s="63">
        <f t="array" ref="U144">iferror(XLOOKUP(Q144,'Refrence Data'!B:B,'Refrence Data'!W:W),"NA")</f>
        <v>3.989361</v>
      </c>
      <c r="V144" s="64">
        <f t="shared" si="4"/>
        <v>100</v>
      </c>
      <c r="X144" s="30">
        <f t="array" ref="X144">IFERROR(XLOOKUP(Q144,'Refrence Data'!B:B,'Refrence Data'!N:N),"NA")</f>
        <v>0.611566</v>
      </c>
      <c r="Y144" s="64" t="str">
        <f t="shared" si="5"/>
        <v>MEDIUM</v>
      </c>
      <c r="Z144" s="64">
        <f t="array" ref="Z144">XLOOKUP(Q144,'Refrence Data'!B:B,'Refrence Data'!AG:AG)</f>
        <v>3.511874</v>
      </c>
      <c r="AA144" s="64">
        <f t="array" ref="AA144">IFERROR(XLOOKUP(Q144,'Refrence Data'!B:B,'Refrence Data'!Y:Y),"NA")</f>
        <v>3.511874</v>
      </c>
      <c r="AB144" s="64" t="str">
        <f t="shared" si="6"/>
        <v>High</v>
      </c>
      <c r="AC144" s="64" t="str">
        <f t="shared" si="7"/>
        <v>Width</v>
      </c>
      <c r="AD144" s="64" t="str">
        <f t="shared" si="8"/>
        <v>MEDIUMHighWidth</v>
      </c>
      <c r="AE144" s="64">
        <f t="array" ref="AE144">XLOOKUP(AD144,'Category Saturation'!A:A,'Category Saturation'!E:E)</f>
        <v>25</v>
      </c>
      <c r="AG144" s="30">
        <f t="array" ref="AG144">iferror(XLOOKUP(Q144,'New Launch Success Rate'!A:A,'New Launch Success Rate'!F:F),"NA")</f>
        <v>0.68175</v>
      </c>
      <c r="AH144" s="64">
        <f t="shared" si="9"/>
        <v>75</v>
      </c>
      <c r="AJ144" s="65">
        <f t="shared" si="10"/>
        <v>75</v>
      </c>
      <c r="AL144" s="66">
        <f t="array" ref="AL144">XLOOKUP(Q144,'Non Moving'!C:C,'Non Moving'!I:I)/100</f>
        <v>0.15</v>
      </c>
      <c r="AM144" s="67">
        <f t="shared" si="11"/>
        <v>50</v>
      </c>
      <c r="AN144" s="66">
        <f t="array" ref="AN144">XLOOKUP(Q144,'Non Moving'!C:C,'Non Moving'!F:F)/100</f>
        <v>0.153</v>
      </c>
      <c r="AO144" s="67">
        <f t="shared" si="12"/>
        <v>50</v>
      </c>
      <c r="AQ144" s="64">
        <f t="shared" si="13"/>
        <v>50</v>
      </c>
      <c r="AS144" s="64">
        <f t="shared" si="14"/>
        <v>0</v>
      </c>
      <c r="AT144" s="64">
        <f t="array" ref="AT144">iferror(XLOOKUP(I144,Monetization!A:A,Monetization!B:B),25)</f>
        <v>25</v>
      </c>
      <c r="AV144" s="64">
        <f t="shared" si="15"/>
        <v>7.5</v>
      </c>
      <c r="AX144" s="65">
        <f t="shared" si="16"/>
        <v>75</v>
      </c>
      <c r="AY144" s="64" t="str">
        <f t="shared" si="17"/>
        <v>75-100</v>
      </c>
      <c r="AZ144" s="64" t="str">
        <f t="shared" si="18"/>
        <v>75-100</v>
      </c>
      <c r="BA144" s="30">
        <f t="array" ref="BA144">iferror(XLOOKUP(B144,Availability!A:A,Availability!E:E),0%)</f>
        <v>1</v>
      </c>
      <c r="BB144" s="2">
        <v>1.0</v>
      </c>
      <c r="BC144" s="64">
        <f t="array" ref="BC144">XLOOKUP(B144,ROS!C:C,ROS!O:O)</f>
        <v>0.428571</v>
      </c>
      <c r="BD144" s="64">
        <f t="array" ref="BD144">IFERROR(XLOOKUP(B144,ROS!Z:Z,ROS!AA:AA),0)</f>
        <v>0.571428571</v>
      </c>
      <c r="BE144" s="64">
        <f t="array" ref="BE144">XLOOKUP(Q144,'Refrence Data'!B:B,'Refrence Data'!T:T)</f>
        <v>0.986263</v>
      </c>
      <c r="BF144" s="64">
        <f t="shared" si="39"/>
        <v>0</v>
      </c>
      <c r="BG144" s="2" t="str">
        <f t="shared" si="20"/>
        <v>FP</v>
      </c>
      <c r="BO144" s="64" t="str">
        <f t="shared" si="26"/>
        <v>FP</v>
      </c>
    </row>
    <row r="145">
      <c r="A145" s="2" t="s">
        <v>2214</v>
      </c>
      <c r="B145" s="2" t="s">
        <v>2410</v>
      </c>
      <c r="C145" s="2" t="s">
        <v>1175</v>
      </c>
      <c r="D145" s="2" t="s">
        <v>264</v>
      </c>
      <c r="E145" s="2" t="s">
        <v>2407</v>
      </c>
      <c r="F145" s="2">
        <v>1.0</v>
      </c>
      <c r="G145" s="2">
        <v>47.53697</v>
      </c>
      <c r="H145" s="2" t="s">
        <v>2240</v>
      </c>
      <c r="J145" s="2">
        <v>1095.0</v>
      </c>
      <c r="Q145" s="60" t="str">
        <f t="shared" si="1"/>
        <v>Hair Studio_25+</v>
      </c>
      <c r="R145" s="61" t="str">
        <f t="shared" si="2"/>
        <v>25+</v>
      </c>
      <c r="S145" s="2" t="str">
        <f t="array" ref="S145">XLOOKUP(B145,Availability!K:K,Availability!Q:Q)</f>
        <v>Width</v>
      </c>
      <c r="T145" s="62">
        <f t="shared" si="3"/>
        <v>2.5</v>
      </c>
      <c r="U145" s="63">
        <f t="array" ref="U145">iferror(XLOOKUP(Q145,'Refrence Data'!B:B,'Refrence Data'!W:W),"NA")</f>
        <v>3.989361</v>
      </c>
      <c r="V145" s="64">
        <f t="shared" si="4"/>
        <v>100</v>
      </c>
      <c r="X145" s="30">
        <f t="array" ref="X145">IFERROR(XLOOKUP(Q145,'Refrence Data'!B:B,'Refrence Data'!N:N),"NA")</f>
        <v>0.611566</v>
      </c>
      <c r="Y145" s="64" t="str">
        <f t="shared" si="5"/>
        <v>MEDIUM</v>
      </c>
      <c r="Z145" s="64">
        <f t="array" ref="Z145">XLOOKUP(Q145,'Refrence Data'!B:B,'Refrence Data'!AG:AG)</f>
        <v>3.511874</v>
      </c>
      <c r="AA145" s="64">
        <f t="array" ref="AA145">IFERROR(XLOOKUP(Q145,'Refrence Data'!B:B,'Refrence Data'!Y:Y),"NA")</f>
        <v>3.511874</v>
      </c>
      <c r="AB145" s="64" t="str">
        <f t="shared" si="6"/>
        <v>High</v>
      </c>
      <c r="AC145" s="64" t="str">
        <f t="shared" si="7"/>
        <v>Width</v>
      </c>
      <c r="AD145" s="64" t="str">
        <f t="shared" si="8"/>
        <v>MEDIUMHighWidth</v>
      </c>
      <c r="AE145" s="64">
        <f t="array" ref="AE145">XLOOKUP(AD145,'Category Saturation'!A:A,'Category Saturation'!E:E)</f>
        <v>25</v>
      </c>
      <c r="AG145" s="30">
        <f t="array" ref="AG145">iferror(XLOOKUP(Q145,'New Launch Success Rate'!A:A,'New Launch Success Rate'!F:F),"NA")</f>
        <v>0.68175</v>
      </c>
      <c r="AH145" s="64">
        <f t="shared" si="9"/>
        <v>75</v>
      </c>
      <c r="AJ145" s="65">
        <f t="shared" si="10"/>
        <v>75</v>
      </c>
      <c r="AL145" s="66">
        <f t="array" ref="AL145">XLOOKUP(Q145,'Non Moving'!C:C,'Non Moving'!I:I)/100</f>
        <v>0.15</v>
      </c>
      <c r="AM145" s="67">
        <f t="shared" si="11"/>
        <v>50</v>
      </c>
      <c r="AN145" s="66">
        <f t="array" ref="AN145">XLOOKUP(Q145,'Non Moving'!C:C,'Non Moving'!F:F)/100</f>
        <v>0.153</v>
      </c>
      <c r="AO145" s="67">
        <f t="shared" si="12"/>
        <v>50</v>
      </c>
      <c r="AQ145" s="64">
        <f t="shared" si="13"/>
        <v>50</v>
      </c>
      <c r="AS145" s="64">
        <f t="shared" si="14"/>
        <v>0</v>
      </c>
      <c r="AT145" s="64">
        <f t="array" ref="AT145">iferror(XLOOKUP(I145,Monetization!A:A,Monetization!B:B),25)</f>
        <v>25</v>
      </c>
      <c r="AV145" s="64">
        <f t="shared" si="15"/>
        <v>7.5</v>
      </c>
      <c r="AX145" s="65">
        <f t="shared" si="16"/>
        <v>75</v>
      </c>
      <c r="AY145" s="64" t="str">
        <f t="shared" si="17"/>
        <v>75-100</v>
      </c>
      <c r="AZ145" s="64" t="str">
        <f t="shared" si="18"/>
        <v>75-100</v>
      </c>
      <c r="BA145" s="30">
        <f t="array" ref="BA145">iferror(XLOOKUP(B145,Availability!A:A,Availability!E:E),0%)</f>
        <v>0.99</v>
      </c>
      <c r="BB145" s="2">
        <v>1.0</v>
      </c>
      <c r="BC145" s="64">
        <f t="array" ref="BC145">XLOOKUP(B145,ROS!C:C,ROS!O:O)</f>
        <v>0.253968</v>
      </c>
      <c r="BD145" s="64">
        <f t="array" ref="BD145">IFERROR(XLOOKUP(B145,ROS!Z:Z,ROS!AA:AA),0)</f>
        <v>0.730769231</v>
      </c>
      <c r="BE145" s="64">
        <f t="array" ref="BE145">XLOOKUP(Q145,'Refrence Data'!B:B,'Refrence Data'!T:T)</f>
        <v>0.986263</v>
      </c>
      <c r="BF145" s="64">
        <f t="shared" si="39"/>
        <v>0</v>
      </c>
      <c r="BG145" s="2" t="str">
        <f t="shared" si="20"/>
        <v>FP</v>
      </c>
      <c r="BO145" s="64" t="str">
        <f t="shared" si="26"/>
        <v>FP</v>
      </c>
    </row>
    <row r="146">
      <c r="A146" s="2" t="s">
        <v>2214</v>
      </c>
      <c r="B146" s="2" t="s">
        <v>2411</v>
      </c>
      <c r="C146" s="2" t="s">
        <v>1175</v>
      </c>
      <c r="D146" s="2" t="s">
        <v>264</v>
      </c>
      <c r="E146" s="2" t="s">
        <v>2407</v>
      </c>
      <c r="F146" s="2">
        <v>0.0</v>
      </c>
      <c r="G146" s="2">
        <v>47.40793</v>
      </c>
      <c r="H146" s="2" t="s">
        <v>2240</v>
      </c>
      <c r="J146" s="2">
        <v>1095.0</v>
      </c>
      <c r="Q146" s="60" t="str">
        <f t="shared" si="1"/>
        <v>Hair Studio_25+</v>
      </c>
      <c r="R146" s="61" t="str">
        <f t="shared" si="2"/>
        <v>25+</v>
      </c>
      <c r="S146" s="2" t="str">
        <f t="array" ref="S146">XLOOKUP(B146,Availability!K:K,Availability!Q:Q)</f>
        <v>Width</v>
      </c>
      <c r="T146" s="62">
        <f t="shared" si="3"/>
        <v>2.5</v>
      </c>
      <c r="U146" s="63">
        <f t="array" ref="U146">iferror(XLOOKUP(Q146,'Refrence Data'!B:B,'Refrence Data'!W:W),"NA")</f>
        <v>3.989361</v>
      </c>
      <c r="V146" s="64">
        <f t="shared" si="4"/>
        <v>100</v>
      </c>
      <c r="X146" s="30">
        <f t="array" ref="X146">IFERROR(XLOOKUP(Q146,'Refrence Data'!B:B,'Refrence Data'!N:N),"NA")</f>
        <v>0.611566</v>
      </c>
      <c r="Y146" s="64" t="str">
        <f t="shared" si="5"/>
        <v>MEDIUM</v>
      </c>
      <c r="Z146" s="64">
        <f t="array" ref="Z146">XLOOKUP(Q146,'Refrence Data'!B:B,'Refrence Data'!AG:AG)</f>
        <v>3.511874</v>
      </c>
      <c r="AA146" s="64">
        <f t="array" ref="AA146">IFERROR(XLOOKUP(Q146,'Refrence Data'!B:B,'Refrence Data'!Y:Y),"NA")</f>
        <v>3.511874</v>
      </c>
      <c r="AB146" s="64" t="str">
        <f t="shared" si="6"/>
        <v>High</v>
      </c>
      <c r="AC146" s="64" t="str">
        <f t="shared" si="7"/>
        <v>Width</v>
      </c>
      <c r="AD146" s="64" t="str">
        <f t="shared" si="8"/>
        <v>MEDIUMHighWidth</v>
      </c>
      <c r="AE146" s="64">
        <f t="array" ref="AE146">XLOOKUP(AD146,'Category Saturation'!A:A,'Category Saturation'!E:E)</f>
        <v>25</v>
      </c>
      <c r="AG146" s="30">
        <f t="array" ref="AG146">iferror(XLOOKUP(Q146,'New Launch Success Rate'!A:A,'New Launch Success Rate'!F:F),"NA")</f>
        <v>0.68175</v>
      </c>
      <c r="AH146" s="64">
        <f t="shared" si="9"/>
        <v>75</v>
      </c>
      <c r="AJ146" s="65">
        <f t="shared" si="10"/>
        <v>75</v>
      </c>
      <c r="AL146" s="66">
        <f t="array" ref="AL146">XLOOKUP(Q146,'Non Moving'!C:C,'Non Moving'!I:I)/100</f>
        <v>0.15</v>
      </c>
      <c r="AM146" s="67">
        <f t="shared" si="11"/>
        <v>50</v>
      </c>
      <c r="AN146" s="66">
        <f t="array" ref="AN146">XLOOKUP(Q146,'Non Moving'!C:C,'Non Moving'!F:F)/100</f>
        <v>0.153</v>
      </c>
      <c r="AO146" s="67">
        <f t="shared" si="12"/>
        <v>50</v>
      </c>
      <c r="AQ146" s="64">
        <f t="shared" si="13"/>
        <v>50</v>
      </c>
      <c r="AS146" s="64">
        <f t="shared" si="14"/>
        <v>0</v>
      </c>
      <c r="AT146" s="64">
        <f t="array" ref="AT146">iferror(XLOOKUP(I146,Monetization!A:A,Monetization!B:B),25)</f>
        <v>25</v>
      </c>
      <c r="AV146" s="64">
        <f t="shared" si="15"/>
        <v>7.5</v>
      </c>
      <c r="AX146" s="65">
        <f t="shared" si="16"/>
        <v>75</v>
      </c>
      <c r="AY146" s="64" t="str">
        <f t="shared" si="17"/>
        <v>75-100</v>
      </c>
      <c r="AZ146" s="64" t="str">
        <f t="shared" si="18"/>
        <v>75-100</v>
      </c>
      <c r="BA146" s="30">
        <f t="array" ref="BA146">iferror(XLOOKUP(B146,Availability!A:A,Availability!E:E),0%)</f>
        <v>0.98</v>
      </c>
      <c r="BB146" s="2">
        <v>1.0</v>
      </c>
      <c r="BC146" s="64">
        <f t="array" ref="BC146">XLOOKUP(B146,ROS!C:C,ROS!O:O)</f>
        <v>0</v>
      </c>
      <c r="BD146" s="64">
        <f t="array" ref="BD146">IFERROR(XLOOKUP(B146,ROS!Z:Z,ROS!AA:AA),0)</f>
        <v>0.823015873</v>
      </c>
      <c r="BE146" s="64">
        <f t="array" ref="BE146">XLOOKUP(Q146,'Refrence Data'!B:B,'Refrence Data'!T:T)</f>
        <v>0.986263</v>
      </c>
      <c r="BF146" s="64">
        <f t="shared" si="39"/>
        <v>1</v>
      </c>
      <c r="BG146" s="2" t="str">
        <f t="shared" si="20"/>
        <v>TP</v>
      </c>
      <c r="BO146" s="64" t="str">
        <f t="shared" si="26"/>
        <v>TP</v>
      </c>
    </row>
    <row r="147">
      <c r="A147" s="2" t="s">
        <v>2214</v>
      </c>
      <c r="B147" s="2" t="s">
        <v>2412</v>
      </c>
      <c r="C147" s="2" t="s">
        <v>1175</v>
      </c>
      <c r="D147" s="2" t="s">
        <v>264</v>
      </c>
      <c r="E147" s="2" t="s">
        <v>2407</v>
      </c>
      <c r="F147" s="2">
        <v>1.0</v>
      </c>
      <c r="G147" s="2">
        <v>53.9074</v>
      </c>
      <c r="H147" s="2" t="s">
        <v>2240</v>
      </c>
      <c r="J147" s="2">
        <v>1095.0</v>
      </c>
      <c r="Q147" s="60" t="str">
        <f t="shared" si="1"/>
        <v>Hair Studio_25+</v>
      </c>
      <c r="R147" s="61" t="str">
        <f t="shared" si="2"/>
        <v>25+</v>
      </c>
      <c r="S147" s="2" t="str">
        <f t="array" ref="S147">XLOOKUP(B147,Availability!K:K,Availability!Q:Q)</f>
        <v>Width</v>
      </c>
      <c r="T147" s="62">
        <f t="shared" si="3"/>
        <v>2.5</v>
      </c>
      <c r="U147" s="63">
        <f t="array" ref="U147">iferror(XLOOKUP(Q147,'Refrence Data'!B:B,'Refrence Data'!W:W),"NA")</f>
        <v>3.989361</v>
      </c>
      <c r="V147" s="64">
        <f t="shared" si="4"/>
        <v>100</v>
      </c>
      <c r="X147" s="30">
        <f t="array" ref="X147">IFERROR(XLOOKUP(Q147,'Refrence Data'!B:B,'Refrence Data'!N:N),"NA")</f>
        <v>0.611566</v>
      </c>
      <c r="Y147" s="64" t="str">
        <f t="shared" si="5"/>
        <v>MEDIUM</v>
      </c>
      <c r="Z147" s="64">
        <f t="array" ref="Z147">XLOOKUP(Q147,'Refrence Data'!B:B,'Refrence Data'!AG:AG)</f>
        <v>3.511874</v>
      </c>
      <c r="AA147" s="64">
        <f t="array" ref="AA147">IFERROR(XLOOKUP(Q147,'Refrence Data'!B:B,'Refrence Data'!Y:Y),"NA")</f>
        <v>3.511874</v>
      </c>
      <c r="AB147" s="64" t="str">
        <f t="shared" si="6"/>
        <v>High</v>
      </c>
      <c r="AC147" s="64" t="str">
        <f t="shared" si="7"/>
        <v>Width</v>
      </c>
      <c r="AD147" s="64" t="str">
        <f t="shared" si="8"/>
        <v>MEDIUMHighWidth</v>
      </c>
      <c r="AE147" s="64">
        <f t="array" ref="AE147">XLOOKUP(AD147,'Category Saturation'!A:A,'Category Saturation'!E:E)</f>
        <v>25</v>
      </c>
      <c r="AG147" s="30">
        <f t="array" ref="AG147">iferror(XLOOKUP(Q147,'New Launch Success Rate'!A:A,'New Launch Success Rate'!F:F),"NA")</f>
        <v>0.68175</v>
      </c>
      <c r="AH147" s="64">
        <f t="shared" si="9"/>
        <v>75</v>
      </c>
      <c r="AJ147" s="65">
        <f t="shared" si="10"/>
        <v>75</v>
      </c>
      <c r="AL147" s="66">
        <f t="array" ref="AL147">XLOOKUP(Q147,'Non Moving'!C:C,'Non Moving'!I:I)/100</f>
        <v>0.15</v>
      </c>
      <c r="AM147" s="67">
        <f t="shared" si="11"/>
        <v>50</v>
      </c>
      <c r="AN147" s="66">
        <f t="array" ref="AN147">XLOOKUP(Q147,'Non Moving'!C:C,'Non Moving'!F:F)/100</f>
        <v>0.153</v>
      </c>
      <c r="AO147" s="67">
        <f t="shared" si="12"/>
        <v>50</v>
      </c>
      <c r="AQ147" s="64">
        <f t="shared" si="13"/>
        <v>50</v>
      </c>
      <c r="AS147" s="64">
        <f t="shared" si="14"/>
        <v>0</v>
      </c>
      <c r="AT147" s="64">
        <f t="array" ref="AT147">iferror(XLOOKUP(I147,Monetization!A:A,Monetization!B:B),25)</f>
        <v>25</v>
      </c>
      <c r="AV147" s="64">
        <f t="shared" si="15"/>
        <v>7.5</v>
      </c>
      <c r="AX147" s="65">
        <f t="shared" si="16"/>
        <v>75</v>
      </c>
      <c r="AY147" s="64" t="str">
        <f t="shared" si="17"/>
        <v>75-100</v>
      </c>
      <c r="AZ147" s="64" t="str">
        <f t="shared" si="18"/>
        <v>75-100</v>
      </c>
      <c r="BA147" s="30">
        <f t="array" ref="BA147">iferror(XLOOKUP(B147,Availability!A:A,Availability!E:E),0%)</f>
        <v>1</v>
      </c>
      <c r="BB147" s="2">
        <v>1.0</v>
      </c>
      <c r="BC147" s="64">
        <f t="array" ref="BC147">XLOOKUP(B147,ROS!C:C,ROS!O:O)</f>
        <v>0.648352</v>
      </c>
      <c r="BD147" s="64">
        <f t="array" ref="BD147">IFERROR(XLOOKUP(B147,ROS!Z:Z,ROS!AA:AA),0)</f>
        <v>1.010989011</v>
      </c>
      <c r="BE147" s="64">
        <f t="array" ref="BE147">XLOOKUP(Q147,'Refrence Data'!B:B,'Refrence Data'!T:T)</f>
        <v>0.986263</v>
      </c>
      <c r="BF147" s="64">
        <f t="shared" si="39"/>
        <v>1</v>
      </c>
      <c r="BG147" s="2" t="str">
        <f t="shared" si="20"/>
        <v>TP</v>
      </c>
      <c r="BO147" s="64" t="str">
        <f t="shared" si="26"/>
        <v>TP</v>
      </c>
    </row>
    <row r="148">
      <c r="A148" s="2" t="s">
        <v>2214</v>
      </c>
      <c r="B148" s="2" t="s">
        <v>2413</v>
      </c>
      <c r="C148" s="2" t="s">
        <v>1175</v>
      </c>
      <c r="D148" s="2" t="s">
        <v>264</v>
      </c>
      <c r="E148" s="2" t="s">
        <v>2407</v>
      </c>
      <c r="F148" s="2">
        <v>1.0</v>
      </c>
      <c r="G148" s="2">
        <v>63.76628</v>
      </c>
      <c r="H148" s="2" t="s">
        <v>2240</v>
      </c>
      <c r="J148" s="2">
        <v>1095.0</v>
      </c>
      <c r="Q148" s="60" t="str">
        <f t="shared" si="1"/>
        <v>Hair Studio_25+</v>
      </c>
      <c r="R148" s="61" t="str">
        <f t="shared" si="2"/>
        <v>25+</v>
      </c>
      <c r="S148" s="2" t="str">
        <f t="array" ref="S148">XLOOKUP(B148,Availability!K:K,Availability!Q:Q)</f>
        <v>Width</v>
      </c>
      <c r="T148" s="62">
        <f t="shared" si="3"/>
        <v>2.5</v>
      </c>
      <c r="U148" s="63">
        <f t="array" ref="U148">iferror(XLOOKUP(Q148,'Refrence Data'!B:B,'Refrence Data'!W:W),"NA")</f>
        <v>3.989361</v>
      </c>
      <c r="V148" s="64">
        <f t="shared" si="4"/>
        <v>100</v>
      </c>
      <c r="X148" s="30">
        <f t="array" ref="X148">IFERROR(XLOOKUP(Q148,'Refrence Data'!B:B,'Refrence Data'!N:N),"NA")</f>
        <v>0.611566</v>
      </c>
      <c r="Y148" s="64" t="str">
        <f t="shared" si="5"/>
        <v>MEDIUM</v>
      </c>
      <c r="Z148" s="64">
        <f t="array" ref="Z148">XLOOKUP(Q148,'Refrence Data'!B:B,'Refrence Data'!AG:AG)</f>
        <v>3.511874</v>
      </c>
      <c r="AA148" s="64">
        <f t="array" ref="AA148">IFERROR(XLOOKUP(Q148,'Refrence Data'!B:B,'Refrence Data'!Y:Y),"NA")</f>
        <v>3.511874</v>
      </c>
      <c r="AB148" s="64" t="str">
        <f t="shared" si="6"/>
        <v>High</v>
      </c>
      <c r="AC148" s="64" t="str">
        <f t="shared" si="7"/>
        <v>Width</v>
      </c>
      <c r="AD148" s="64" t="str">
        <f t="shared" si="8"/>
        <v>MEDIUMHighWidth</v>
      </c>
      <c r="AE148" s="64">
        <f t="array" ref="AE148">XLOOKUP(AD148,'Category Saturation'!A:A,'Category Saturation'!E:E)</f>
        <v>25</v>
      </c>
      <c r="AG148" s="30">
        <f t="array" ref="AG148">iferror(XLOOKUP(Q148,'New Launch Success Rate'!A:A,'New Launch Success Rate'!F:F),"NA")</f>
        <v>0.68175</v>
      </c>
      <c r="AH148" s="64">
        <f t="shared" si="9"/>
        <v>75</v>
      </c>
      <c r="AJ148" s="65">
        <f t="shared" si="10"/>
        <v>75</v>
      </c>
      <c r="AL148" s="66">
        <f t="array" ref="AL148">XLOOKUP(Q148,'Non Moving'!C:C,'Non Moving'!I:I)/100</f>
        <v>0.15</v>
      </c>
      <c r="AM148" s="67">
        <f t="shared" si="11"/>
        <v>50</v>
      </c>
      <c r="AN148" s="66">
        <f t="array" ref="AN148">XLOOKUP(Q148,'Non Moving'!C:C,'Non Moving'!F:F)/100</f>
        <v>0.153</v>
      </c>
      <c r="AO148" s="67">
        <f t="shared" si="12"/>
        <v>50</v>
      </c>
      <c r="AQ148" s="64">
        <f t="shared" si="13"/>
        <v>50</v>
      </c>
      <c r="AS148" s="64">
        <f t="shared" si="14"/>
        <v>0</v>
      </c>
      <c r="AT148" s="64">
        <f t="array" ref="AT148">iferror(XLOOKUP(I148,Monetization!A:A,Monetization!B:B),25)</f>
        <v>25</v>
      </c>
      <c r="AV148" s="64">
        <f t="shared" si="15"/>
        <v>7.5</v>
      </c>
      <c r="AX148" s="65">
        <f t="shared" si="16"/>
        <v>75</v>
      </c>
      <c r="AY148" s="64" t="str">
        <f t="shared" si="17"/>
        <v>75-100</v>
      </c>
      <c r="AZ148" s="64" t="str">
        <f t="shared" si="18"/>
        <v>75-100</v>
      </c>
      <c r="BA148" s="30">
        <f t="array" ref="BA148">iferror(XLOOKUP(B148,Availability!A:A,Availability!E:E),0%)</f>
        <v>0.99</v>
      </c>
      <c r="BB148" s="2">
        <v>1.0</v>
      </c>
      <c r="BC148" s="64">
        <f t="array" ref="BC148">XLOOKUP(B148,ROS!C:C,ROS!O:O)</f>
        <v>0.785354</v>
      </c>
      <c r="BD148" s="64">
        <f t="array" ref="BD148">IFERROR(XLOOKUP(B148,ROS!Z:Z,ROS!AA:AA),0)</f>
        <v>0.915584416</v>
      </c>
      <c r="BE148" s="64">
        <f t="array" ref="BE148">XLOOKUP(Q148,'Refrence Data'!B:B,'Refrence Data'!T:T)</f>
        <v>0.986263</v>
      </c>
      <c r="BF148" s="64">
        <f t="shared" si="39"/>
        <v>1</v>
      </c>
      <c r="BG148" s="2" t="str">
        <f t="shared" si="20"/>
        <v>TP</v>
      </c>
      <c r="BO148" s="64" t="str">
        <f t="shared" si="26"/>
        <v>TP</v>
      </c>
    </row>
    <row r="149">
      <c r="A149" s="2" t="s">
        <v>2214</v>
      </c>
      <c r="B149" s="2" t="s">
        <v>2414</v>
      </c>
      <c r="C149" s="2" t="s">
        <v>1175</v>
      </c>
      <c r="D149" s="2" t="s">
        <v>264</v>
      </c>
      <c r="E149" s="2" t="s">
        <v>2407</v>
      </c>
      <c r="F149" s="2">
        <v>0.0</v>
      </c>
      <c r="G149" s="2">
        <v>53.2829</v>
      </c>
      <c r="H149" s="2" t="s">
        <v>2240</v>
      </c>
      <c r="J149" s="2">
        <v>1095.0</v>
      </c>
      <c r="Q149" s="60" t="str">
        <f t="shared" si="1"/>
        <v>Hair Studio_25+</v>
      </c>
      <c r="R149" s="61" t="str">
        <f t="shared" si="2"/>
        <v>25+</v>
      </c>
      <c r="S149" s="2" t="str">
        <f t="array" ref="S149">XLOOKUP(B149,Availability!K:K,Availability!Q:Q)</f>
        <v>Width</v>
      </c>
      <c r="T149" s="62">
        <f t="shared" si="3"/>
        <v>2.5</v>
      </c>
      <c r="U149" s="63">
        <f t="array" ref="U149">iferror(XLOOKUP(Q149,'Refrence Data'!B:B,'Refrence Data'!W:W),"NA")</f>
        <v>3.989361</v>
      </c>
      <c r="V149" s="64">
        <f t="shared" si="4"/>
        <v>100</v>
      </c>
      <c r="X149" s="30">
        <f t="array" ref="X149">IFERROR(XLOOKUP(Q149,'Refrence Data'!B:B,'Refrence Data'!N:N),"NA")</f>
        <v>0.611566</v>
      </c>
      <c r="Y149" s="64" t="str">
        <f t="shared" si="5"/>
        <v>MEDIUM</v>
      </c>
      <c r="Z149" s="64">
        <f t="array" ref="Z149">XLOOKUP(Q149,'Refrence Data'!B:B,'Refrence Data'!AG:AG)</f>
        <v>3.511874</v>
      </c>
      <c r="AA149" s="64">
        <f t="array" ref="AA149">IFERROR(XLOOKUP(Q149,'Refrence Data'!B:B,'Refrence Data'!Y:Y),"NA")</f>
        <v>3.511874</v>
      </c>
      <c r="AB149" s="64" t="str">
        <f t="shared" si="6"/>
        <v>High</v>
      </c>
      <c r="AC149" s="64" t="str">
        <f t="shared" si="7"/>
        <v>Width</v>
      </c>
      <c r="AD149" s="64" t="str">
        <f t="shared" si="8"/>
        <v>MEDIUMHighWidth</v>
      </c>
      <c r="AE149" s="64">
        <f t="array" ref="AE149">XLOOKUP(AD149,'Category Saturation'!A:A,'Category Saturation'!E:E)</f>
        <v>25</v>
      </c>
      <c r="AG149" s="30">
        <f t="array" ref="AG149">iferror(XLOOKUP(Q149,'New Launch Success Rate'!A:A,'New Launch Success Rate'!F:F),"NA")</f>
        <v>0.68175</v>
      </c>
      <c r="AH149" s="64">
        <f t="shared" si="9"/>
        <v>75</v>
      </c>
      <c r="AJ149" s="65">
        <f t="shared" si="10"/>
        <v>75</v>
      </c>
      <c r="AL149" s="66">
        <f t="array" ref="AL149">XLOOKUP(Q149,'Non Moving'!C:C,'Non Moving'!I:I)/100</f>
        <v>0.15</v>
      </c>
      <c r="AM149" s="67">
        <f t="shared" si="11"/>
        <v>50</v>
      </c>
      <c r="AN149" s="66">
        <f t="array" ref="AN149">XLOOKUP(Q149,'Non Moving'!C:C,'Non Moving'!F:F)/100</f>
        <v>0.153</v>
      </c>
      <c r="AO149" s="67">
        <f t="shared" si="12"/>
        <v>50</v>
      </c>
      <c r="AQ149" s="64">
        <f t="shared" si="13"/>
        <v>50</v>
      </c>
      <c r="AS149" s="64">
        <f t="shared" si="14"/>
        <v>0</v>
      </c>
      <c r="AT149" s="64">
        <f t="array" ref="AT149">iferror(XLOOKUP(I149,Monetization!A:A,Monetization!B:B),25)</f>
        <v>25</v>
      </c>
      <c r="AV149" s="64">
        <f t="shared" si="15"/>
        <v>7.5</v>
      </c>
      <c r="AX149" s="65">
        <f t="shared" si="16"/>
        <v>75</v>
      </c>
      <c r="AY149" s="64" t="str">
        <f t="shared" si="17"/>
        <v>75-100</v>
      </c>
      <c r="AZ149" s="64" t="str">
        <f t="shared" si="18"/>
        <v>75-100</v>
      </c>
      <c r="BA149" s="30">
        <f t="array" ref="BA149">iferror(XLOOKUP(B149,Availability!A:A,Availability!E:E),0%)</f>
        <v>0.99</v>
      </c>
      <c r="BB149" s="2">
        <v>1.0</v>
      </c>
      <c r="BC149" s="64">
        <f t="array" ref="BC149">XLOOKUP(B149,ROS!C:C,ROS!O:O)</f>
        <v>0.5</v>
      </c>
      <c r="BD149" s="64">
        <f t="array" ref="BD149">IFERROR(XLOOKUP(B149,ROS!Z:Z,ROS!AA:AA),0)</f>
        <v>0.801298701</v>
      </c>
      <c r="BE149" s="64">
        <f t="array" ref="BE149">XLOOKUP(Q149,'Refrence Data'!B:B,'Refrence Data'!T:T)</f>
        <v>0.986263</v>
      </c>
      <c r="BF149" s="64">
        <f t="shared" si="39"/>
        <v>1</v>
      </c>
      <c r="BG149" s="2" t="str">
        <f t="shared" si="20"/>
        <v>TP</v>
      </c>
      <c r="BO149" s="64" t="str">
        <f t="shared" si="26"/>
        <v>TP</v>
      </c>
    </row>
    <row r="150">
      <c r="A150" s="2" t="s">
        <v>2214</v>
      </c>
      <c r="B150" s="2" t="s">
        <v>2415</v>
      </c>
      <c r="C150" s="2" t="s">
        <v>1175</v>
      </c>
      <c r="D150" s="2" t="s">
        <v>264</v>
      </c>
      <c r="E150" s="2" t="s">
        <v>2407</v>
      </c>
      <c r="F150" s="2">
        <v>1.0</v>
      </c>
      <c r="G150" s="79">
        <v>55.40622</v>
      </c>
      <c r="H150" s="2" t="s">
        <v>2240</v>
      </c>
      <c r="J150" s="2">
        <v>1095.0</v>
      </c>
      <c r="Q150" s="60" t="str">
        <f t="shared" si="1"/>
        <v>Hair Studio_25+</v>
      </c>
      <c r="R150" s="61" t="str">
        <f t="shared" si="2"/>
        <v>25+</v>
      </c>
      <c r="S150" s="2" t="str">
        <f t="array" ref="S150">XLOOKUP(B150,Availability!K:K,Availability!Q:Q)</f>
        <v>Width</v>
      </c>
      <c r="T150" s="62">
        <f t="shared" si="3"/>
        <v>2.5</v>
      </c>
      <c r="U150" s="63">
        <f t="array" ref="U150">iferror(XLOOKUP(Q150,'Refrence Data'!B:B,'Refrence Data'!W:W),"NA")</f>
        <v>3.989361</v>
      </c>
      <c r="V150" s="64">
        <f t="shared" si="4"/>
        <v>100</v>
      </c>
      <c r="X150" s="30">
        <f t="array" ref="X150">IFERROR(XLOOKUP(Q150,'Refrence Data'!B:B,'Refrence Data'!N:N),"NA")</f>
        <v>0.611566</v>
      </c>
      <c r="Y150" s="64" t="str">
        <f t="shared" si="5"/>
        <v>MEDIUM</v>
      </c>
      <c r="Z150" s="64">
        <f t="array" ref="Z150">XLOOKUP(Q150,'Refrence Data'!B:B,'Refrence Data'!AG:AG)</f>
        <v>3.511874</v>
      </c>
      <c r="AA150" s="64">
        <f t="array" ref="AA150">IFERROR(XLOOKUP(Q150,'Refrence Data'!B:B,'Refrence Data'!Y:Y),"NA")</f>
        <v>3.511874</v>
      </c>
      <c r="AB150" s="64" t="str">
        <f t="shared" si="6"/>
        <v>High</v>
      </c>
      <c r="AC150" s="64" t="str">
        <f t="shared" si="7"/>
        <v>Width</v>
      </c>
      <c r="AD150" s="64" t="str">
        <f t="shared" si="8"/>
        <v>MEDIUMHighWidth</v>
      </c>
      <c r="AE150" s="64">
        <f t="array" ref="AE150">XLOOKUP(AD150,'Category Saturation'!A:A,'Category Saturation'!E:E)</f>
        <v>25</v>
      </c>
      <c r="AG150" s="30">
        <f t="array" ref="AG150">iferror(XLOOKUP(Q150,'New Launch Success Rate'!A:A,'New Launch Success Rate'!F:F),"NA")</f>
        <v>0.68175</v>
      </c>
      <c r="AH150" s="64">
        <f t="shared" si="9"/>
        <v>75</v>
      </c>
      <c r="AJ150" s="65">
        <f t="shared" si="10"/>
        <v>75</v>
      </c>
      <c r="AL150" s="66">
        <f t="array" ref="AL150">XLOOKUP(Q150,'Non Moving'!C:C,'Non Moving'!I:I)/100</f>
        <v>0.15</v>
      </c>
      <c r="AM150" s="67">
        <f t="shared" si="11"/>
        <v>50</v>
      </c>
      <c r="AN150" s="66">
        <f t="array" ref="AN150">XLOOKUP(Q150,'Non Moving'!C:C,'Non Moving'!F:F)/100</f>
        <v>0.153</v>
      </c>
      <c r="AO150" s="67">
        <f t="shared" si="12"/>
        <v>50</v>
      </c>
      <c r="AQ150" s="64">
        <f t="shared" si="13"/>
        <v>50</v>
      </c>
      <c r="AS150" s="64">
        <f t="shared" si="14"/>
        <v>0</v>
      </c>
      <c r="AT150" s="64">
        <f t="array" ref="AT150">iferror(XLOOKUP(I150,Monetization!A:A,Monetization!B:B),25)</f>
        <v>25</v>
      </c>
      <c r="AV150" s="64">
        <f t="shared" si="15"/>
        <v>7.5</v>
      </c>
      <c r="AX150" s="65">
        <f t="shared" si="16"/>
        <v>75</v>
      </c>
      <c r="AY150" s="64" t="str">
        <f t="shared" si="17"/>
        <v>75-100</v>
      </c>
      <c r="AZ150" s="64" t="str">
        <f t="shared" si="18"/>
        <v>75-100</v>
      </c>
      <c r="BA150" s="30">
        <f t="array" ref="BA150">iferror(XLOOKUP(B150,Availability!A:A,Availability!E:E),0%)</f>
        <v>1</v>
      </c>
      <c r="BB150" s="2">
        <v>1.0</v>
      </c>
      <c r="BC150" s="64">
        <f t="array" ref="BC150">XLOOKUP(B150,ROS!C:C,ROS!O:O)</f>
        <v>0</v>
      </c>
      <c r="BD150" s="64">
        <f t="array" ref="BD150">IFERROR(XLOOKUP(B150,ROS!Z:Z,ROS!AA:AA),0)</f>
        <v>0.357142857</v>
      </c>
      <c r="BE150" s="64">
        <f t="array" ref="BE150">XLOOKUP(Q150,'Refrence Data'!B:B,'Refrence Data'!T:T)</f>
        <v>0.986263</v>
      </c>
      <c r="BF150" s="64">
        <f t="shared" si="39"/>
        <v>0</v>
      </c>
      <c r="BG150" s="2" t="str">
        <f t="shared" si="20"/>
        <v>FP</v>
      </c>
      <c r="BO150" s="64" t="str">
        <f t="shared" si="26"/>
        <v>FP</v>
      </c>
    </row>
    <row r="151">
      <c r="A151" s="2" t="s">
        <v>2214</v>
      </c>
      <c r="B151" s="2" t="s">
        <v>2416</v>
      </c>
      <c r="C151" s="2" t="s">
        <v>1175</v>
      </c>
      <c r="D151" s="2" t="s">
        <v>264</v>
      </c>
      <c r="E151" s="2" t="s">
        <v>2407</v>
      </c>
      <c r="F151" s="2">
        <v>0.0</v>
      </c>
      <c r="G151" s="2">
        <v>25.28771</v>
      </c>
      <c r="H151" s="2" t="s">
        <v>2240</v>
      </c>
      <c r="J151" s="2">
        <v>1095.0</v>
      </c>
      <c r="Q151" s="60" t="str">
        <f t="shared" si="1"/>
        <v>Hair Studio_25+</v>
      </c>
      <c r="R151" s="61" t="str">
        <f t="shared" si="2"/>
        <v>25+</v>
      </c>
      <c r="S151" s="2" t="str">
        <f t="array" ref="S151">XLOOKUP(B151,Availability!K:K,Availability!Q:Q)</f>
        <v>Width</v>
      </c>
      <c r="T151" s="62">
        <f t="shared" si="3"/>
        <v>2.5</v>
      </c>
      <c r="U151" s="63">
        <f t="array" ref="U151">iferror(XLOOKUP(Q151,'Refrence Data'!B:B,'Refrence Data'!W:W),"NA")</f>
        <v>3.989361</v>
      </c>
      <c r="V151" s="64">
        <f t="shared" si="4"/>
        <v>100</v>
      </c>
      <c r="X151" s="30">
        <f t="array" ref="X151">IFERROR(XLOOKUP(Q151,'Refrence Data'!B:B,'Refrence Data'!N:N),"NA")</f>
        <v>0.611566</v>
      </c>
      <c r="Y151" s="64" t="str">
        <f t="shared" si="5"/>
        <v>MEDIUM</v>
      </c>
      <c r="Z151" s="64">
        <f t="array" ref="Z151">XLOOKUP(Q151,'Refrence Data'!B:B,'Refrence Data'!AG:AG)</f>
        <v>3.511874</v>
      </c>
      <c r="AA151" s="64">
        <f t="array" ref="AA151">IFERROR(XLOOKUP(Q151,'Refrence Data'!B:B,'Refrence Data'!Y:Y),"NA")</f>
        <v>3.511874</v>
      </c>
      <c r="AB151" s="64" t="str">
        <f t="shared" si="6"/>
        <v>High</v>
      </c>
      <c r="AC151" s="64" t="str">
        <f t="shared" si="7"/>
        <v>Width</v>
      </c>
      <c r="AD151" s="64" t="str">
        <f t="shared" si="8"/>
        <v>MEDIUMHighWidth</v>
      </c>
      <c r="AE151" s="64">
        <f t="array" ref="AE151">XLOOKUP(AD151,'Category Saturation'!A:A,'Category Saturation'!E:E)</f>
        <v>25</v>
      </c>
      <c r="AG151" s="30">
        <f t="array" ref="AG151">iferror(XLOOKUP(Q151,'New Launch Success Rate'!A:A,'New Launch Success Rate'!F:F),"NA")</f>
        <v>0.68175</v>
      </c>
      <c r="AH151" s="64">
        <f t="shared" si="9"/>
        <v>75</v>
      </c>
      <c r="AJ151" s="65">
        <f t="shared" si="10"/>
        <v>75</v>
      </c>
      <c r="AL151" s="66">
        <f t="array" ref="AL151">XLOOKUP(Q151,'Non Moving'!C:C,'Non Moving'!I:I)/100</f>
        <v>0.15</v>
      </c>
      <c r="AM151" s="67">
        <f t="shared" si="11"/>
        <v>50</v>
      </c>
      <c r="AN151" s="66">
        <f t="array" ref="AN151">XLOOKUP(Q151,'Non Moving'!C:C,'Non Moving'!F:F)/100</f>
        <v>0.153</v>
      </c>
      <c r="AO151" s="67">
        <f t="shared" si="12"/>
        <v>50</v>
      </c>
      <c r="AQ151" s="64">
        <f t="shared" si="13"/>
        <v>50</v>
      </c>
      <c r="AS151" s="64">
        <f t="shared" si="14"/>
        <v>0</v>
      </c>
      <c r="AT151" s="64">
        <f t="array" ref="AT151">iferror(XLOOKUP(I151,Monetization!A:A,Monetization!B:B),25)</f>
        <v>25</v>
      </c>
      <c r="AV151" s="64">
        <f t="shared" si="15"/>
        <v>7.5</v>
      </c>
      <c r="AX151" s="65">
        <f t="shared" si="16"/>
        <v>75</v>
      </c>
      <c r="AY151" s="64" t="str">
        <f t="shared" si="17"/>
        <v>75-100</v>
      </c>
      <c r="AZ151" s="64" t="str">
        <f t="shared" si="18"/>
        <v>75-100</v>
      </c>
      <c r="BA151" s="30">
        <f t="array" ref="BA151">iferror(XLOOKUP(B151,Availability!A:A,Availability!E:E),0%)</f>
        <v>1</v>
      </c>
      <c r="BB151" s="2">
        <v>1.0</v>
      </c>
      <c r="BC151" s="64">
        <f t="array" ref="BC151">XLOOKUP(B151,ROS!C:C,ROS!O:O)</f>
        <v>0.642857</v>
      </c>
      <c r="BD151" s="64">
        <f t="array" ref="BD151">IFERROR(XLOOKUP(B151,ROS!Z:Z,ROS!AA:AA),0)</f>
        <v>0.214285714</v>
      </c>
      <c r="BE151" s="64">
        <f t="array" ref="BE151">XLOOKUP(Q151,'Refrence Data'!B:B,'Refrence Data'!T:T)</f>
        <v>0.986263</v>
      </c>
      <c r="BF151" s="64">
        <f t="shared" si="39"/>
        <v>0</v>
      </c>
      <c r="BG151" s="2" t="str">
        <f t="shared" si="20"/>
        <v>FP</v>
      </c>
      <c r="BO151" s="64" t="str">
        <f t="shared" si="26"/>
        <v>FP</v>
      </c>
    </row>
    <row r="152">
      <c r="A152" s="2" t="s">
        <v>2214</v>
      </c>
      <c r="B152" s="2" t="s">
        <v>2417</v>
      </c>
      <c r="C152" s="2" t="s">
        <v>1175</v>
      </c>
      <c r="D152" s="2" t="s">
        <v>264</v>
      </c>
      <c r="E152" s="2" t="s">
        <v>2407</v>
      </c>
      <c r="F152" s="2">
        <v>0.0</v>
      </c>
      <c r="G152" s="2">
        <v>17.38798</v>
      </c>
      <c r="H152" s="2" t="s">
        <v>2240</v>
      </c>
      <c r="J152" s="2">
        <v>1095.0</v>
      </c>
      <c r="Q152" s="60" t="str">
        <f t="shared" si="1"/>
        <v>Hair Studio_15-20</v>
      </c>
      <c r="R152" s="61" t="str">
        <f t="shared" si="2"/>
        <v>15-20</v>
      </c>
      <c r="S152" s="2" t="str">
        <f t="array" ref="S152">XLOOKUP(B152,Availability!K:K,Availability!Q:Q)</f>
        <v>Width</v>
      </c>
      <c r="T152" s="62">
        <f t="shared" si="3"/>
        <v>2.5</v>
      </c>
      <c r="U152" s="63">
        <f t="array" ref="U152">iferror(XLOOKUP(Q152,'Refrence Data'!B:B,'Refrence Data'!W:W),"NA")</f>
        <v>1.071195</v>
      </c>
      <c r="V152" s="64">
        <f t="shared" si="4"/>
        <v>25</v>
      </c>
      <c r="X152" s="30">
        <f t="array" ref="X152">IFERROR(XLOOKUP(Q152,'Refrence Data'!B:B,'Refrence Data'!N:N),"NA")</f>
        <v>1</v>
      </c>
      <c r="Y152" s="64" t="str">
        <f t="shared" si="5"/>
        <v>HIGH</v>
      </c>
      <c r="Z152" s="64">
        <f t="array" ref="Z152">XLOOKUP(Q152,'Refrence Data'!B:B,'Refrence Data'!AG:AG)</f>
        <v>10.41676</v>
      </c>
      <c r="AA152" s="64">
        <f t="array" ref="AA152">IFERROR(XLOOKUP(Q152,'Refrence Data'!B:B,'Refrence Data'!Y:Y),"NA")</f>
        <v>1.071195</v>
      </c>
      <c r="AB152" s="64" t="str">
        <f t="shared" si="6"/>
        <v>Low</v>
      </c>
      <c r="AC152" s="64" t="str">
        <f t="shared" si="7"/>
        <v>Width</v>
      </c>
      <c r="AD152" s="64" t="str">
        <f t="shared" si="8"/>
        <v>HIGHLowWidth</v>
      </c>
      <c r="AE152" s="64">
        <f t="array" ref="AE152">XLOOKUP(AD152,'Category Saturation'!A:A,'Category Saturation'!E:E)</f>
        <v>15</v>
      </c>
      <c r="AG152" s="30">
        <f t="array" ref="AG152">iferror(XLOOKUP(Q152,'New Launch Success Rate'!A:A,'New Launch Success Rate'!F:F),"NA")</f>
        <v>0.4585</v>
      </c>
      <c r="AH152" s="64">
        <f t="shared" si="9"/>
        <v>50</v>
      </c>
      <c r="AJ152" s="65">
        <f t="shared" si="10"/>
        <v>24.5</v>
      </c>
      <c r="AL152" s="66">
        <f t="array" ref="AL152">XLOOKUP(Q152,'Non Moving'!C:C,'Non Moving'!I:I)/100</f>
        <v>0.235</v>
      </c>
      <c r="AM152" s="67">
        <f t="shared" si="11"/>
        <v>50</v>
      </c>
      <c r="AN152" s="66">
        <f t="array" ref="AN152">XLOOKUP(Q152,'Non Moving'!C:C,'Non Moving'!F:F)/100</f>
        <v>0.208</v>
      </c>
      <c r="AO152" s="67">
        <f t="shared" si="12"/>
        <v>50</v>
      </c>
      <c r="AQ152" s="64">
        <f t="shared" si="13"/>
        <v>50</v>
      </c>
      <c r="AS152" s="64">
        <f t="shared" si="14"/>
        <v>0</v>
      </c>
      <c r="AT152" s="64">
        <f t="array" ref="AT152">iferror(XLOOKUP(I152,Monetization!A:A,Monetization!B:B),25)</f>
        <v>25</v>
      </c>
      <c r="AV152" s="64">
        <f t="shared" si="15"/>
        <v>7.5</v>
      </c>
      <c r="AX152" s="65">
        <f t="shared" si="16"/>
        <v>24.5</v>
      </c>
      <c r="AY152" s="64" t="str">
        <f t="shared" si="17"/>
        <v>0-25</v>
      </c>
      <c r="AZ152" s="64" t="str">
        <f t="shared" si="18"/>
        <v>0-25</v>
      </c>
      <c r="BA152" s="30">
        <f t="array" ref="BA152">iferror(XLOOKUP(B152,Availability!A:A,Availability!E:E),0%)</f>
        <v>1</v>
      </c>
      <c r="BB152" s="2">
        <v>1.0</v>
      </c>
      <c r="BC152" s="64">
        <f t="array" ref="BC152">XLOOKUP(B152,ROS!C:C,ROS!O:O)</f>
        <v>1.214286</v>
      </c>
      <c r="BD152" s="64">
        <f t="array" ref="BD152">IFERROR(XLOOKUP(B152,ROS!Z:Z,ROS!AA:AA),0)</f>
        <v>1.214285714</v>
      </c>
      <c r="BE152" s="64">
        <f t="array" ref="BE152">XLOOKUP(Q152,'Refrence Data'!B:B,'Refrence Data'!T:T)</f>
        <v>1.071195</v>
      </c>
      <c r="BF152" s="64">
        <f t="shared" si="39"/>
        <v>1</v>
      </c>
      <c r="BG152" s="2" t="str">
        <f t="shared" si="20"/>
        <v>FN</v>
      </c>
      <c r="BO152" s="64" t="str">
        <f t="shared" si="26"/>
        <v>FN</v>
      </c>
    </row>
    <row r="153">
      <c r="A153" s="2" t="s">
        <v>2214</v>
      </c>
      <c r="B153" s="2" t="s">
        <v>2418</v>
      </c>
      <c r="C153" s="2" t="s">
        <v>1175</v>
      </c>
      <c r="D153" s="2" t="s">
        <v>264</v>
      </c>
      <c r="E153" s="2" t="s">
        <v>2407</v>
      </c>
      <c r="F153" s="2">
        <v>0.0</v>
      </c>
      <c r="G153" s="2">
        <v>30.77556</v>
      </c>
      <c r="H153" s="2" t="s">
        <v>2240</v>
      </c>
      <c r="J153" s="2">
        <v>1095.0</v>
      </c>
      <c r="Q153" s="60" t="str">
        <f t="shared" si="1"/>
        <v>Hair Studio_25+</v>
      </c>
      <c r="R153" s="61" t="str">
        <f t="shared" si="2"/>
        <v>25+</v>
      </c>
      <c r="S153" s="2" t="str">
        <f t="array" ref="S153">XLOOKUP(B153,Availability!K:K,Availability!Q:Q)</f>
        <v>Width</v>
      </c>
      <c r="T153" s="62">
        <f t="shared" si="3"/>
        <v>2.5</v>
      </c>
      <c r="U153" s="63">
        <f t="array" ref="U153">iferror(XLOOKUP(Q153,'Refrence Data'!B:B,'Refrence Data'!W:W),"NA")</f>
        <v>3.989361</v>
      </c>
      <c r="V153" s="64">
        <f t="shared" si="4"/>
        <v>100</v>
      </c>
      <c r="X153" s="30">
        <f t="array" ref="X153">IFERROR(XLOOKUP(Q153,'Refrence Data'!B:B,'Refrence Data'!N:N),"NA")</f>
        <v>0.611566</v>
      </c>
      <c r="Y153" s="64" t="str">
        <f t="shared" si="5"/>
        <v>MEDIUM</v>
      </c>
      <c r="Z153" s="64">
        <f t="array" ref="Z153">XLOOKUP(Q153,'Refrence Data'!B:B,'Refrence Data'!AG:AG)</f>
        <v>3.511874</v>
      </c>
      <c r="AA153" s="64">
        <f t="array" ref="AA153">IFERROR(XLOOKUP(Q153,'Refrence Data'!B:B,'Refrence Data'!Y:Y),"NA")</f>
        <v>3.511874</v>
      </c>
      <c r="AB153" s="64" t="str">
        <f t="shared" si="6"/>
        <v>High</v>
      </c>
      <c r="AC153" s="64" t="str">
        <f t="shared" si="7"/>
        <v>Width</v>
      </c>
      <c r="AD153" s="64" t="str">
        <f t="shared" si="8"/>
        <v>MEDIUMHighWidth</v>
      </c>
      <c r="AE153" s="64">
        <f t="array" ref="AE153">XLOOKUP(AD153,'Category Saturation'!A:A,'Category Saturation'!E:E)</f>
        <v>25</v>
      </c>
      <c r="AG153" s="30">
        <f t="array" ref="AG153">iferror(XLOOKUP(Q153,'New Launch Success Rate'!A:A,'New Launch Success Rate'!F:F),"NA")</f>
        <v>0.68175</v>
      </c>
      <c r="AH153" s="64">
        <f t="shared" si="9"/>
        <v>75</v>
      </c>
      <c r="AJ153" s="65">
        <f t="shared" si="10"/>
        <v>75</v>
      </c>
      <c r="AL153" s="66">
        <f t="array" ref="AL153">XLOOKUP(Q153,'Non Moving'!C:C,'Non Moving'!I:I)/100</f>
        <v>0.15</v>
      </c>
      <c r="AM153" s="67">
        <f t="shared" si="11"/>
        <v>50</v>
      </c>
      <c r="AN153" s="66">
        <f t="array" ref="AN153">XLOOKUP(Q153,'Non Moving'!C:C,'Non Moving'!F:F)/100</f>
        <v>0.153</v>
      </c>
      <c r="AO153" s="67">
        <f t="shared" si="12"/>
        <v>50</v>
      </c>
      <c r="AQ153" s="64">
        <f t="shared" si="13"/>
        <v>50</v>
      </c>
      <c r="AS153" s="64">
        <f t="shared" si="14"/>
        <v>0</v>
      </c>
      <c r="AT153" s="64">
        <f t="array" ref="AT153">iferror(XLOOKUP(I153,Monetization!A:A,Monetization!B:B),25)</f>
        <v>25</v>
      </c>
      <c r="AV153" s="64">
        <f t="shared" si="15"/>
        <v>7.5</v>
      </c>
      <c r="AX153" s="65">
        <f t="shared" si="16"/>
        <v>75</v>
      </c>
      <c r="AY153" s="64" t="str">
        <f t="shared" si="17"/>
        <v>75-100</v>
      </c>
      <c r="AZ153" s="64" t="str">
        <f t="shared" si="18"/>
        <v>75-100</v>
      </c>
      <c r="BA153" s="30">
        <f t="array" ref="BA153">iferror(XLOOKUP(B153,Availability!A:A,Availability!E:E),0%)</f>
        <v>1</v>
      </c>
      <c r="BB153" s="2">
        <v>1.0</v>
      </c>
      <c r="BC153" s="64">
        <f t="array" ref="BC153">XLOOKUP(B153,ROS!C:C,ROS!O:O)</f>
        <v>0.571429</v>
      </c>
      <c r="BD153" s="64">
        <f t="array" ref="BD153">IFERROR(XLOOKUP(B153,ROS!Z:Z,ROS!AA:AA),0)</f>
        <v>0.5</v>
      </c>
      <c r="BE153" s="64">
        <f t="array" ref="BE153">XLOOKUP(Q153,'Refrence Data'!B:B,'Refrence Data'!T:T)</f>
        <v>0.986263</v>
      </c>
      <c r="BF153" s="64">
        <f t="shared" si="39"/>
        <v>0</v>
      </c>
      <c r="BG153" s="2" t="str">
        <f t="shared" si="20"/>
        <v>FP</v>
      </c>
      <c r="BO153" s="64" t="str">
        <f t="shared" si="26"/>
        <v>FP</v>
      </c>
    </row>
    <row r="154">
      <c r="A154" s="2" t="s">
        <v>2214</v>
      </c>
      <c r="B154" s="2" t="s">
        <v>2419</v>
      </c>
      <c r="C154" s="2" t="s">
        <v>1175</v>
      </c>
      <c r="D154" s="2" t="s">
        <v>264</v>
      </c>
      <c r="E154" s="2" t="s">
        <v>2407</v>
      </c>
      <c r="F154" s="2">
        <v>0.0</v>
      </c>
      <c r="G154" s="2">
        <v>27.48533</v>
      </c>
      <c r="H154" s="2" t="s">
        <v>2240</v>
      </c>
      <c r="J154" s="2">
        <v>1095.0</v>
      </c>
      <c r="Q154" s="60" t="str">
        <f t="shared" si="1"/>
        <v>Hair Studio_25+</v>
      </c>
      <c r="R154" s="61" t="str">
        <f t="shared" si="2"/>
        <v>25+</v>
      </c>
      <c r="S154" s="2" t="str">
        <f t="array" ref="S154">XLOOKUP(B154,Availability!K:K,Availability!Q:Q)</f>
        <v>Width</v>
      </c>
      <c r="T154" s="62">
        <f t="shared" si="3"/>
        <v>2.5</v>
      </c>
      <c r="U154" s="63">
        <f t="array" ref="U154">iferror(XLOOKUP(Q154,'Refrence Data'!B:B,'Refrence Data'!W:W),"NA")</f>
        <v>3.989361</v>
      </c>
      <c r="V154" s="64">
        <f t="shared" si="4"/>
        <v>100</v>
      </c>
      <c r="X154" s="30">
        <f t="array" ref="X154">IFERROR(XLOOKUP(Q154,'Refrence Data'!B:B,'Refrence Data'!N:N),"NA")</f>
        <v>0.611566</v>
      </c>
      <c r="Y154" s="64" t="str">
        <f t="shared" si="5"/>
        <v>MEDIUM</v>
      </c>
      <c r="Z154" s="64">
        <f t="array" ref="Z154">XLOOKUP(Q154,'Refrence Data'!B:B,'Refrence Data'!AG:AG)</f>
        <v>3.511874</v>
      </c>
      <c r="AA154" s="64">
        <f t="array" ref="AA154">IFERROR(XLOOKUP(Q154,'Refrence Data'!B:B,'Refrence Data'!Y:Y),"NA")</f>
        <v>3.511874</v>
      </c>
      <c r="AB154" s="64" t="str">
        <f t="shared" si="6"/>
        <v>High</v>
      </c>
      <c r="AC154" s="64" t="str">
        <f t="shared" si="7"/>
        <v>Width</v>
      </c>
      <c r="AD154" s="64" t="str">
        <f t="shared" si="8"/>
        <v>MEDIUMHighWidth</v>
      </c>
      <c r="AE154" s="64">
        <f t="array" ref="AE154">XLOOKUP(AD154,'Category Saturation'!A:A,'Category Saturation'!E:E)</f>
        <v>25</v>
      </c>
      <c r="AG154" s="30">
        <f t="array" ref="AG154">iferror(XLOOKUP(Q154,'New Launch Success Rate'!A:A,'New Launch Success Rate'!F:F),"NA")</f>
        <v>0.68175</v>
      </c>
      <c r="AH154" s="64">
        <f t="shared" si="9"/>
        <v>75</v>
      </c>
      <c r="AJ154" s="65">
        <f t="shared" si="10"/>
        <v>75</v>
      </c>
      <c r="AL154" s="66">
        <f t="array" ref="AL154">XLOOKUP(Q154,'Non Moving'!C:C,'Non Moving'!I:I)/100</f>
        <v>0.15</v>
      </c>
      <c r="AM154" s="67">
        <f t="shared" si="11"/>
        <v>50</v>
      </c>
      <c r="AN154" s="66">
        <f t="array" ref="AN154">XLOOKUP(Q154,'Non Moving'!C:C,'Non Moving'!F:F)/100</f>
        <v>0.153</v>
      </c>
      <c r="AO154" s="67">
        <f t="shared" si="12"/>
        <v>50</v>
      </c>
      <c r="AQ154" s="64">
        <f t="shared" si="13"/>
        <v>50</v>
      </c>
      <c r="AS154" s="64">
        <f t="shared" si="14"/>
        <v>0</v>
      </c>
      <c r="AT154" s="64">
        <f t="array" ref="AT154">iferror(XLOOKUP(I154,Monetization!A:A,Monetization!B:B),25)</f>
        <v>25</v>
      </c>
      <c r="AV154" s="64">
        <f t="shared" si="15"/>
        <v>7.5</v>
      </c>
      <c r="AX154" s="65">
        <f t="shared" si="16"/>
        <v>75</v>
      </c>
      <c r="AY154" s="64" t="str">
        <f t="shared" si="17"/>
        <v>75-100</v>
      </c>
      <c r="AZ154" s="64" t="str">
        <f t="shared" si="18"/>
        <v>75-100</v>
      </c>
      <c r="BA154" s="30">
        <f t="array" ref="BA154">iferror(XLOOKUP(B154,Availability!A:A,Availability!E:E),0%)</f>
        <v>1</v>
      </c>
      <c r="BB154" s="2">
        <v>1.0</v>
      </c>
      <c r="BC154" s="64">
        <f t="array" ref="BC154">XLOOKUP(B154,ROS!C:C,ROS!O:O)</f>
        <v>0.71978</v>
      </c>
      <c r="BD154" s="64">
        <f t="array" ref="BD154">IFERROR(XLOOKUP(B154,ROS!Z:Z,ROS!AA:AA),0)</f>
        <v>0.5</v>
      </c>
      <c r="BE154" s="64">
        <f t="array" ref="BE154">XLOOKUP(Q154,'Refrence Data'!B:B,'Refrence Data'!T:T)</f>
        <v>0.986263</v>
      </c>
      <c r="BF154" s="64">
        <f t="shared" si="39"/>
        <v>0</v>
      </c>
      <c r="BG154" s="2" t="str">
        <f t="shared" si="20"/>
        <v>FP</v>
      </c>
      <c r="BO154" s="64" t="str">
        <f t="shared" si="26"/>
        <v>FP</v>
      </c>
    </row>
    <row r="155">
      <c r="A155" s="2" t="s">
        <v>2214</v>
      </c>
      <c r="B155" s="2" t="s">
        <v>2420</v>
      </c>
      <c r="C155" s="2" t="s">
        <v>1175</v>
      </c>
      <c r="D155" s="2" t="s">
        <v>264</v>
      </c>
      <c r="E155" s="2" t="s">
        <v>2407</v>
      </c>
      <c r="F155" s="2">
        <v>0.0</v>
      </c>
      <c r="G155" s="2">
        <v>17.67353</v>
      </c>
      <c r="H155" s="2" t="s">
        <v>2240</v>
      </c>
      <c r="J155" s="2">
        <v>1095.0</v>
      </c>
      <c r="Q155" s="60" t="str">
        <f t="shared" si="1"/>
        <v>Hair Studio_15-20</v>
      </c>
      <c r="R155" s="61" t="str">
        <f t="shared" si="2"/>
        <v>15-20</v>
      </c>
      <c r="S155" s="2" t="str">
        <f t="array" ref="S155">XLOOKUP(B155,Availability!K:K,Availability!Q:Q)</f>
        <v>Width</v>
      </c>
      <c r="T155" s="62">
        <f t="shared" si="3"/>
        <v>2.5</v>
      </c>
      <c r="U155" s="63">
        <f t="array" ref="U155">iferror(XLOOKUP(Q155,'Refrence Data'!B:B,'Refrence Data'!W:W),"NA")</f>
        <v>1.071195</v>
      </c>
      <c r="V155" s="64">
        <f t="shared" si="4"/>
        <v>25</v>
      </c>
      <c r="X155" s="30">
        <f t="array" ref="X155">IFERROR(XLOOKUP(Q155,'Refrence Data'!B:B,'Refrence Data'!N:N),"NA")</f>
        <v>1</v>
      </c>
      <c r="Y155" s="64" t="str">
        <f t="shared" si="5"/>
        <v>HIGH</v>
      </c>
      <c r="Z155" s="64">
        <f t="array" ref="Z155">XLOOKUP(Q155,'Refrence Data'!B:B,'Refrence Data'!AG:AG)</f>
        <v>10.41676</v>
      </c>
      <c r="AA155" s="64">
        <f t="array" ref="AA155">IFERROR(XLOOKUP(Q155,'Refrence Data'!B:B,'Refrence Data'!Y:Y),"NA")</f>
        <v>1.071195</v>
      </c>
      <c r="AB155" s="64" t="str">
        <f t="shared" si="6"/>
        <v>Low</v>
      </c>
      <c r="AC155" s="64" t="str">
        <f t="shared" si="7"/>
        <v>Width</v>
      </c>
      <c r="AD155" s="64" t="str">
        <f t="shared" si="8"/>
        <v>HIGHLowWidth</v>
      </c>
      <c r="AE155" s="64">
        <f t="array" ref="AE155">XLOOKUP(AD155,'Category Saturation'!A:A,'Category Saturation'!E:E)</f>
        <v>15</v>
      </c>
      <c r="AG155" s="30">
        <f t="array" ref="AG155">iferror(XLOOKUP(Q155,'New Launch Success Rate'!A:A,'New Launch Success Rate'!F:F),"NA")</f>
        <v>0.4585</v>
      </c>
      <c r="AH155" s="64">
        <f t="shared" si="9"/>
        <v>50</v>
      </c>
      <c r="AJ155" s="65">
        <f t="shared" si="10"/>
        <v>24.5</v>
      </c>
      <c r="AL155" s="66">
        <f t="array" ref="AL155">XLOOKUP(Q155,'Non Moving'!C:C,'Non Moving'!I:I)/100</f>
        <v>0.235</v>
      </c>
      <c r="AM155" s="67">
        <f t="shared" si="11"/>
        <v>50</v>
      </c>
      <c r="AN155" s="66">
        <f t="array" ref="AN155">XLOOKUP(Q155,'Non Moving'!C:C,'Non Moving'!F:F)/100</f>
        <v>0.208</v>
      </c>
      <c r="AO155" s="67">
        <f t="shared" si="12"/>
        <v>50</v>
      </c>
      <c r="AQ155" s="64">
        <f t="shared" si="13"/>
        <v>50</v>
      </c>
      <c r="AS155" s="64">
        <f t="shared" si="14"/>
        <v>0</v>
      </c>
      <c r="AT155" s="64">
        <f t="array" ref="AT155">iferror(XLOOKUP(I155,Monetization!A:A,Monetization!B:B),25)</f>
        <v>25</v>
      </c>
      <c r="AV155" s="64">
        <f t="shared" si="15"/>
        <v>7.5</v>
      </c>
      <c r="AX155" s="65">
        <f t="shared" si="16"/>
        <v>24.5</v>
      </c>
      <c r="AY155" s="64" t="str">
        <f t="shared" si="17"/>
        <v>0-25</v>
      </c>
      <c r="AZ155" s="64" t="str">
        <f t="shared" si="18"/>
        <v>0-25</v>
      </c>
      <c r="BA155" s="30">
        <f t="array" ref="BA155">iferror(XLOOKUP(B155,Availability!A:A,Availability!E:E),0%)</f>
        <v>1</v>
      </c>
      <c r="BB155" s="2">
        <v>1.0</v>
      </c>
      <c r="BC155" s="64">
        <f t="array" ref="BC155">XLOOKUP(B155,ROS!C:C,ROS!O:O)</f>
        <v>0.428571</v>
      </c>
      <c r="BD155" s="64">
        <f t="array" ref="BD155">IFERROR(XLOOKUP(B155,ROS!Z:Z,ROS!AA:AA),0)</f>
        <v>0</v>
      </c>
      <c r="BE155" s="64">
        <f t="array" ref="BE155">XLOOKUP(Q155,'Refrence Data'!B:B,'Refrence Data'!T:T)</f>
        <v>1.071195</v>
      </c>
      <c r="BF155" s="64">
        <f t="shared" si="39"/>
        <v>0</v>
      </c>
      <c r="BG155" s="2" t="str">
        <f t="shared" si="20"/>
        <v>TN</v>
      </c>
      <c r="BO155" s="64" t="str">
        <f t="shared" si="26"/>
        <v>TN</v>
      </c>
    </row>
    <row r="156">
      <c r="A156" s="2" t="s">
        <v>2214</v>
      </c>
      <c r="B156" s="2" t="s">
        <v>2421</v>
      </c>
      <c r="C156" s="2" t="s">
        <v>1175</v>
      </c>
      <c r="D156" s="2" t="s">
        <v>264</v>
      </c>
      <c r="E156" s="2" t="s">
        <v>2407</v>
      </c>
      <c r="F156" s="2">
        <v>0.0</v>
      </c>
      <c r="G156" s="2">
        <v>17.94511</v>
      </c>
      <c r="H156" s="2" t="s">
        <v>2240</v>
      </c>
      <c r="J156" s="2">
        <v>1095.0</v>
      </c>
      <c r="Q156" s="60" t="str">
        <f t="shared" si="1"/>
        <v>Hair Studio_15-20</v>
      </c>
      <c r="R156" s="61" t="str">
        <f t="shared" si="2"/>
        <v>15-20</v>
      </c>
      <c r="S156" s="2" t="str">
        <f t="array" ref="S156">XLOOKUP(B156,Availability!K:K,Availability!Q:Q)</f>
        <v>Width</v>
      </c>
      <c r="T156" s="62">
        <f t="shared" si="3"/>
        <v>2.5</v>
      </c>
      <c r="U156" s="63">
        <f t="array" ref="U156">iferror(XLOOKUP(Q156,'Refrence Data'!B:B,'Refrence Data'!W:W),"NA")</f>
        <v>1.071195</v>
      </c>
      <c r="V156" s="64">
        <f t="shared" si="4"/>
        <v>25</v>
      </c>
      <c r="X156" s="30">
        <f t="array" ref="X156">IFERROR(XLOOKUP(Q156,'Refrence Data'!B:B,'Refrence Data'!N:N),"NA")</f>
        <v>1</v>
      </c>
      <c r="Y156" s="64" t="str">
        <f t="shared" si="5"/>
        <v>HIGH</v>
      </c>
      <c r="Z156" s="64">
        <f t="array" ref="Z156">XLOOKUP(Q156,'Refrence Data'!B:B,'Refrence Data'!AG:AG)</f>
        <v>10.41676</v>
      </c>
      <c r="AA156" s="64">
        <f t="array" ref="AA156">IFERROR(XLOOKUP(Q156,'Refrence Data'!B:B,'Refrence Data'!Y:Y),"NA")</f>
        <v>1.071195</v>
      </c>
      <c r="AB156" s="64" t="str">
        <f t="shared" si="6"/>
        <v>Low</v>
      </c>
      <c r="AC156" s="64" t="str">
        <f t="shared" si="7"/>
        <v>Width</v>
      </c>
      <c r="AD156" s="64" t="str">
        <f t="shared" si="8"/>
        <v>HIGHLowWidth</v>
      </c>
      <c r="AE156" s="64">
        <f t="array" ref="AE156">XLOOKUP(AD156,'Category Saturation'!A:A,'Category Saturation'!E:E)</f>
        <v>15</v>
      </c>
      <c r="AG156" s="30">
        <f t="array" ref="AG156">iferror(XLOOKUP(Q156,'New Launch Success Rate'!A:A,'New Launch Success Rate'!F:F),"NA")</f>
        <v>0.4585</v>
      </c>
      <c r="AH156" s="64">
        <f t="shared" si="9"/>
        <v>50</v>
      </c>
      <c r="AJ156" s="65">
        <f t="shared" si="10"/>
        <v>24.5</v>
      </c>
      <c r="AL156" s="66">
        <f t="array" ref="AL156">XLOOKUP(Q156,'Non Moving'!C:C,'Non Moving'!I:I)/100</f>
        <v>0.235</v>
      </c>
      <c r="AM156" s="67">
        <f t="shared" si="11"/>
        <v>50</v>
      </c>
      <c r="AN156" s="66">
        <f t="array" ref="AN156">XLOOKUP(Q156,'Non Moving'!C:C,'Non Moving'!F:F)/100</f>
        <v>0.208</v>
      </c>
      <c r="AO156" s="67">
        <f t="shared" si="12"/>
        <v>50</v>
      </c>
      <c r="AQ156" s="64">
        <f t="shared" si="13"/>
        <v>50</v>
      </c>
      <c r="AS156" s="64">
        <f t="shared" si="14"/>
        <v>0</v>
      </c>
      <c r="AT156" s="64">
        <f t="array" ref="AT156">iferror(XLOOKUP(I156,Monetization!A:A,Monetization!B:B),25)</f>
        <v>25</v>
      </c>
      <c r="AV156" s="64">
        <f t="shared" si="15"/>
        <v>7.5</v>
      </c>
      <c r="AX156" s="65">
        <f t="shared" si="16"/>
        <v>24.5</v>
      </c>
      <c r="AY156" s="64" t="str">
        <f t="shared" si="17"/>
        <v>0-25</v>
      </c>
      <c r="AZ156" s="64" t="str">
        <f t="shared" si="18"/>
        <v>0-25</v>
      </c>
      <c r="BA156" s="30">
        <f t="array" ref="BA156">iferror(XLOOKUP(B156,Availability!A:A,Availability!E:E),0%)</f>
        <v>1</v>
      </c>
      <c r="BB156" s="2">
        <v>1.0</v>
      </c>
      <c r="BC156" s="64">
        <f t="array" ref="BC156">XLOOKUP(B156,ROS!C:C,ROS!O:O)</f>
        <v>0</v>
      </c>
      <c r="BD156" s="64">
        <f t="array" ref="BD156">IFERROR(XLOOKUP(B156,ROS!Z:Z,ROS!AA:AA),0)</f>
        <v>0.5</v>
      </c>
      <c r="BE156" s="64">
        <f t="array" ref="BE156">XLOOKUP(Q156,'Refrence Data'!B:B,'Refrence Data'!T:T)</f>
        <v>1.071195</v>
      </c>
      <c r="BF156" s="64">
        <f t="shared" si="39"/>
        <v>0</v>
      </c>
      <c r="BG156" s="2" t="str">
        <f t="shared" si="20"/>
        <v>TN</v>
      </c>
      <c r="BO156" s="64" t="str">
        <f t="shared" si="26"/>
        <v>TN</v>
      </c>
    </row>
    <row r="157">
      <c r="A157" s="2" t="s">
        <v>2252</v>
      </c>
      <c r="B157" s="2" t="s">
        <v>2422</v>
      </c>
      <c r="C157" s="2" t="s">
        <v>1175</v>
      </c>
      <c r="D157" s="2" t="s">
        <v>1221</v>
      </c>
      <c r="E157" s="2" t="s">
        <v>2407</v>
      </c>
      <c r="F157" s="2">
        <v>0.0</v>
      </c>
      <c r="G157" s="79">
        <v>16.51191</v>
      </c>
      <c r="H157" s="2" t="s">
        <v>2240</v>
      </c>
      <c r="J157" s="2">
        <v>1095.0</v>
      </c>
      <c r="Q157" s="60" t="str">
        <f t="shared" si="1"/>
        <v>Hair Care_15-20</v>
      </c>
      <c r="R157" s="61" t="str">
        <f t="shared" si="2"/>
        <v>15-20</v>
      </c>
      <c r="S157" s="2" t="str">
        <f t="array" ref="S157">XLOOKUP(B157,Availability!K:K,Availability!Q:Q)</f>
        <v>Depth</v>
      </c>
      <c r="T157" s="62">
        <f t="shared" si="3"/>
        <v>2.5</v>
      </c>
      <c r="U157" s="63">
        <f t="array" ref="U157">iferror(XLOOKUP(Q157,'Refrence Data'!B:B,'Refrence Data'!W:W),"NA")</f>
        <v>1.084747</v>
      </c>
      <c r="V157" s="64">
        <f t="shared" si="4"/>
        <v>25</v>
      </c>
      <c r="X157" s="30">
        <f t="array" ref="X157">IFERROR(XLOOKUP(Q157,'Refrence Data'!B:B,'Refrence Data'!N:N),"NA")</f>
        <v>0.624172</v>
      </c>
      <c r="Y157" s="64" t="str">
        <f t="shared" si="5"/>
        <v>MEDIUM</v>
      </c>
      <c r="Z157" s="64">
        <f t="array" ref="Z157">XLOOKUP(Q157,'Refrence Data'!B:B,'Refrence Data'!AG:AG)</f>
        <v>4.54978</v>
      </c>
      <c r="AA157" s="64">
        <f t="array" ref="AA157">IFERROR(XLOOKUP(Q157,'Refrence Data'!B:B,'Refrence Data'!Y:Y),"NA")</f>
        <v>2.164426</v>
      </c>
      <c r="AB157" s="64" t="str">
        <f t="shared" si="6"/>
        <v>Low</v>
      </c>
      <c r="AC157" s="64" t="str">
        <f t="shared" si="7"/>
        <v>Depth</v>
      </c>
      <c r="AD157" s="64" t="str">
        <f t="shared" si="8"/>
        <v>MEDIUMLowDepth</v>
      </c>
      <c r="AE157" s="64">
        <f t="array" ref="AE157">XLOOKUP(AD157,'Category Saturation'!A:A,'Category Saturation'!E:E)</f>
        <v>50</v>
      </c>
      <c r="AG157" s="30">
        <f t="array" ref="AG157">iferror(XLOOKUP(Q157,'New Launch Success Rate'!A:A,'New Launch Success Rate'!F:F),"NA")</f>
        <v>0.50025</v>
      </c>
      <c r="AH157" s="64">
        <f t="shared" si="9"/>
        <v>75</v>
      </c>
      <c r="AJ157" s="65">
        <f t="shared" si="10"/>
        <v>37.5</v>
      </c>
      <c r="AL157" s="66">
        <f t="array" ref="AL157">XLOOKUP(Q157,'Non Moving'!C:C,'Non Moving'!I:I)/100</f>
        <v>0.409</v>
      </c>
      <c r="AM157" s="67">
        <f t="shared" si="11"/>
        <v>0</v>
      </c>
      <c r="AN157" s="66">
        <f t="array" ref="AN157">XLOOKUP(Q157,'Non Moving'!C:C,'Non Moving'!F:F)/100</f>
        <v>0.342</v>
      </c>
      <c r="AO157" s="67">
        <f t="shared" si="12"/>
        <v>0</v>
      </c>
      <c r="AQ157" s="64">
        <f t="shared" si="13"/>
        <v>0</v>
      </c>
      <c r="AS157" s="64">
        <f t="shared" si="14"/>
        <v>0</v>
      </c>
      <c r="AT157" s="64">
        <f t="array" ref="AT157">iferror(XLOOKUP(I157,Monetization!A:A,Monetization!B:B),25)</f>
        <v>25</v>
      </c>
      <c r="AV157" s="64">
        <f t="shared" si="15"/>
        <v>7.5</v>
      </c>
      <c r="AX157" s="65">
        <f t="shared" si="16"/>
        <v>37.5</v>
      </c>
      <c r="AY157" s="64" t="str">
        <f t="shared" si="17"/>
        <v>25-50</v>
      </c>
      <c r="AZ157" s="64" t="str">
        <f t="shared" si="18"/>
        <v>25-50</v>
      </c>
      <c r="BA157" s="30">
        <f t="array" ref="BA157">iferror(XLOOKUP(B157,Availability!A:A,Availability!E:E),0%)</f>
        <v>0.98</v>
      </c>
      <c r="BB157" s="2">
        <v>1.0</v>
      </c>
      <c r="BC157" s="64">
        <f t="array" ref="BC157">XLOOKUP(B157,ROS!C:C,ROS!O:O)</f>
        <v>0.071429</v>
      </c>
      <c r="BD157" s="64">
        <f t="array" ref="BD157">IFERROR(XLOOKUP(B157,ROS!Z:Z,ROS!AA:AA),0)</f>
        <v>0.125</v>
      </c>
      <c r="BE157" s="64">
        <f t="array" ref="BE157">XLOOKUP(Q157,'Refrence Data'!B:B,'Refrence Data'!T:T)</f>
        <v>0.233333</v>
      </c>
      <c r="BF157" s="64">
        <f t="shared" si="39"/>
        <v>0</v>
      </c>
      <c r="BG157" s="2" t="str">
        <f t="shared" si="20"/>
        <v>TN</v>
      </c>
      <c r="BO157" s="64" t="str">
        <f t="shared" si="26"/>
        <v>TN</v>
      </c>
    </row>
    <row r="158">
      <c r="A158" s="2" t="s">
        <v>2214</v>
      </c>
      <c r="B158" s="2" t="s">
        <v>2423</v>
      </c>
      <c r="C158" s="2" t="s">
        <v>1175</v>
      </c>
      <c r="D158" s="2" t="s">
        <v>264</v>
      </c>
      <c r="E158" s="2" t="s">
        <v>2407</v>
      </c>
      <c r="F158" s="2">
        <v>0.0</v>
      </c>
      <c r="G158" s="2">
        <v>18.76006</v>
      </c>
      <c r="H158" s="2" t="s">
        <v>2240</v>
      </c>
      <c r="J158" s="2">
        <v>1095.0</v>
      </c>
      <c r="Q158" s="60" t="str">
        <f t="shared" si="1"/>
        <v>Hair Studio_15-20</v>
      </c>
      <c r="R158" s="61" t="str">
        <f t="shared" si="2"/>
        <v>15-20</v>
      </c>
      <c r="S158" s="2" t="str">
        <f t="array" ref="S158">XLOOKUP(B158,Availability!K:K,Availability!Q:Q)</f>
        <v>Width</v>
      </c>
      <c r="T158" s="62">
        <f t="shared" si="3"/>
        <v>2.5</v>
      </c>
      <c r="U158" s="63">
        <f t="array" ref="U158">iferror(XLOOKUP(Q158,'Refrence Data'!B:B,'Refrence Data'!W:W),"NA")</f>
        <v>1.071195</v>
      </c>
      <c r="V158" s="64">
        <f t="shared" si="4"/>
        <v>25</v>
      </c>
      <c r="X158" s="30">
        <f t="array" ref="X158">IFERROR(XLOOKUP(Q158,'Refrence Data'!B:B,'Refrence Data'!N:N),"NA")</f>
        <v>1</v>
      </c>
      <c r="Y158" s="64" t="str">
        <f t="shared" si="5"/>
        <v>HIGH</v>
      </c>
      <c r="Z158" s="64">
        <f t="array" ref="Z158">XLOOKUP(Q158,'Refrence Data'!B:B,'Refrence Data'!AG:AG)</f>
        <v>10.41676</v>
      </c>
      <c r="AA158" s="64">
        <f t="array" ref="AA158">IFERROR(XLOOKUP(Q158,'Refrence Data'!B:B,'Refrence Data'!Y:Y),"NA")</f>
        <v>1.071195</v>
      </c>
      <c r="AB158" s="64" t="str">
        <f t="shared" si="6"/>
        <v>Low</v>
      </c>
      <c r="AC158" s="64" t="str">
        <f t="shared" si="7"/>
        <v>Width</v>
      </c>
      <c r="AD158" s="64" t="str">
        <f t="shared" si="8"/>
        <v>HIGHLowWidth</v>
      </c>
      <c r="AE158" s="64">
        <f t="array" ref="AE158">XLOOKUP(AD158,'Category Saturation'!A:A,'Category Saturation'!E:E)</f>
        <v>15</v>
      </c>
      <c r="AG158" s="30">
        <f t="array" ref="AG158">iferror(XLOOKUP(Q158,'New Launch Success Rate'!A:A,'New Launch Success Rate'!F:F),"NA")</f>
        <v>0.4585</v>
      </c>
      <c r="AH158" s="64">
        <f t="shared" si="9"/>
        <v>50</v>
      </c>
      <c r="AJ158" s="65">
        <f t="shared" si="10"/>
        <v>24.5</v>
      </c>
      <c r="AL158" s="66">
        <f t="array" ref="AL158">XLOOKUP(Q158,'Non Moving'!C:C,'Non Moving'!I:I)/100</f>
        <v>0.235</v>
      </c>
      <c r="AM158" s="67">
        <f t="shared" si="11"/>
        <v>50</v>
      </c>
      <c r="AN158" s="66">
        <f t="array" ref="AN158">XLOOKUP(Q158,'Non Moving'!C:C,'Non Moving'!F:F)/100</f>
        <v>0.208</v>
      </c>
      <c r="AO158" s="67">
        <f t="shared" si="12"/>
        <v>50</v>
      </c>
      <c r="AQ158" s="64">
        <f t="shared" si="13"/>
        <v>50</v>
      </c>
      <c r="AS158" s="64">
        <f t="shared" si="14"/>
        <v>0</v>
      </c>
      <c r="AT158" s="64">
        <f t="array" ref="AT158">iferror(XLOOKUP(I158,Monetization!A:A,Monetization!B:B),25)</f>
        <v>25</v>
      </c>
      <c r="AV158" s="64">
        <f t="shared" si="15"/>
        <v>7.5</v>
      </c>
      <c r="AX158" s="65">
        <f t="shared" si="16"/>
        <v>24.5</v>
      </c>
      <c r="AY158" s="64" t="str">
        <f t="shared" si="17"/>
        <v>0-25</v>
      </c>
      <c r="AZ158" s="64" t="str">
        <f t="shared" si="18"/>
        <v>0-25</v>
      </c>
      <c r="BA158" s="30">
        <f t="array" ref="BA158">iferror(XLOOKUP(B158,Availability!A:A,Availability!E:E),0%)</f>
        <v>1</v>
      </c>
      <c r="BB158" s="2">
        <v>1.0</v>
      </c>
      <c r="BC158" s="64">
        <f t="array" ref="BC158">XLOOKUP(B158,ROS!C:C,ROS!O:O)</f>
        <v>0</v>
      </c>
      <c r="BD158" s="64">
        <f t="array" ref="BD158">IFERROR(XLOOKUP(B158,ROS!Z:Z,ROS!AA:AA),0)</f>
        <v>0.214285714</v>
      </c>
      <c r="BE158" s="64">
        <f t="array" ref="BE158">XLOOKUP(Q158,'Refrence Data'!B:B,'Refrence Data'!T:T)</f>
        <v>1.071195</v>
      </c>
      <c r="BF158" s="64">
        <f t="shared" si="39"/>
        <v>0</v>
      </c>
      <c r="BG158" s="2" t="str">
        <f t="shared" si="20"/>
        <v>TN</v>
      </c>
      <c r="BO158" s="64" t="str">
        <f t="shared" si="26"/>
        <v>TN</v>
      </c>
    </row>
    <row r="159">
      <c r="A159" s="2" t="s">
        <v>2214</v>
      </c>
      <c r="B159" s="2" t="s">
        <v>2424</v>
      </c>
      <c r="C159" s="2" t="s">
        <v>1175</v>
      </c>
      <c r="D159" s="2" t="s">
        <v>274</v>
      </c>
      <c r="E159" s="2" t="s">
        <v>2407</v>
      </c>
      <c r="F159" s="2">
        <v>0.0</v>
      </c>
      <c r="G159" s="2">
        <v>37.22059</v>
      </c>
      <c r="H159" s="2" t="s">
        <v>2240</v>
      </c>
      <c r="J159" s="2">
        <v>1095.0</v>
      </c>
      <c r="Q159" s="60" t="str">
        <f t="shared" si="1"/>
        <v>Skin &amp; Treatments_25+</v>
      </c>
      <c r="R159" s="61" t="str">
        <f t="shared" si="2"/>
        <v>25+</v>
      </c>
      <c r="S159" s="2" t="str">
        <f t="array" ref="S159">XLOOKUP(B159,Availability!K:K,Availability!Q:Q)</f>
        <v>Width</v>
      </c>
      <c r="T159" s="62">
        <f t="shared" si="3"/>
        <v>2.5</v>
      </c>
      <c r="U159" s="63">
        <f t="array" ref="U159">iferror(XLOOKUP(Q159,'Refrence Data'!B:B,'Refrence Data'!W:W),"NA")</f>
        <v>0.633333</v>
      </c>
      <c r="V159" s="64">
        <f t="shared" si="4"/>
        <v>25</v>
      </c>
      <c r="X159" s="30">
        <f t="array" ref="X159">IFERROR(XLOOKUP(Q159,'Refrence Data'!B:B,'Refrence Data'!N:N),"NA")</f>
        <v>0.540952</v>
      </c>
      <c r="Y159" s="64" t="str">
        <f t="shared" si="5"/>
        <v>MEDIUM</v>
      </c>
      <c r="Z159" s="64">
        <f t="array" ref="Z159">XLOOKUP(Q159,'Refrence Data'!B:B,'Refrence Data'!AG:AG)</f>
        <v>3.511874</v>
      </c>
      <c r="AA159" s="64">
        <f t="array" ref="AA159">IFERROR(XLOOKUP(Q159,'Refrence Data'!B:B,'Refrence Data'!Y:Y),"NA")</f>
        <v>0.956981</v>
      </c>
      <c r="AB159" s="64" t="str">
        <f t="shared" si="6"/>
        <v>Low</v>
      </c>
      <c r="AC159" s="64" t="str">
        <f t="shared" si="7"/>
        <v>Width</v>
      </c>
      <c r="AD159" s="64" t="str">
        <f t="shared" si="8"/>
        <v>MEDIUMLowWidth</v>
      </c>
      <c r="AE159" s="64">
        <f t="array" ref="AE159">XLOOKUP(AD159,'Category Saturation'!A:A,'Category Saturation'!E:E)</f>
        <v>25</v>
      </c>
      <c r="AG159" s="30">
        <f t="array" ref="AG159">iferror(XLOOKUP(Q159,'New Launch Success Rate'!A:A,'New Launch Success Rate'!F:F),"NA")</f>
        <v>0.909</v>
      </c>
      <c r="AH159" s="64">
        <f t="shared" si="9"/>
        <v>100</v>
      </c>
      <c r="AJ159" s="65">
        <f t="shared" si="10"/>
        <v>32.5</v>
      </c>
      <c r="AL159" s="66">
        <f t="array" ref="AL159">XLOOKUP(Q159,'Non Moving'!C:C,'Non Moving'!I:I)/100</f>
        <v>0.46</v>
      </c>
      <c r="AM159" s="67">
        <f t="shared" si="11"/>
        <v>0</v>
      </c>
      <c r="AN159" s="66">
        <f t="array" ref="AN159">XLOOKUP(Q159,'Non Moving'!C:C,'Non Moving'!F:F)/100</f>
        <v>0.426</v>
      </c>
      <c r="AO159" s="67">
        <f t="shared" si="12"/>
        <v>0</v>
      </c>
      <c r="AQ159" s="64">
        <f t="shared" si="13"/>
        <v>0</v>
      </c>
      <c r="AS159" s="64">
        <f t="shared" si="14"/>
        <v>0</v>
      </c>
      <c r="AT159" s="64">
        <f t="array" ref="AT159">iferror(XLOOKUP(I159,Monetization!A:A,Monetization!B:B),25)</f>
        <v>25</v>
      </c>
      <c r="AV159" s="64">
        <f t="shared" si="15"/>
        <v>7.5</v>
      </c>
      <c r="AX159" s="65">
        <f t="shared" si="16"/>
        <v>32.5</v>
      </c>
      <c r="AY159" s="64" t="str">
        <f t="shared" si="17"/>
        <v>25-50</v>
      </c>
      <c r="AZ159" s="64" t="str">
        <f t="shared" si="18"/>
        <v>25-50</v>
      </c>
      <c r="BA159" s="30">
        <f t="array" ref="BA159">iferror(XLOOKUP(B159,Availability!A:A,Availability!E:E),0%)</f>
        <v>1</v>
      </c>
      <c r="BB159" s="2">
        <v>1.0</v>
      </c>
      <c r="BC159" s="64">
        <f t="array" ref="BC159">XLOOKUP(B159,ROS!C:C,ROS!O:O)</f>
        <v>0</v>
      </c>
      <c r="BD159" s="64">
        <f t="array" ref="BD159">IFERROR(XLOOKUP(B159,ROS!Z:Z,ROS!AA:AA),0)</f>
        <v>0.071428571</v>
      </c>
      <c r="BE159" s="64">
        <f t="array" ref="BE159">XLOOKUP(Q159,'Refrence Data'!B:B,'Refrence Data'!T:T)</f>
        <v>0.267989</v>
      </c>
      <c r="BF159" s="64">
        <f t="shared" si="39"/>
        <v>0</v>
      </c>
      <c r="BG159" s="2" t="str">
        <f t="shared" si="20"/>
        <v>TN</v>
      </c>
      <c r="BO159" s="64" t="str">
        <f t="shared" si="26"/>
        <v>TN</v>
      </c>
    </row>
    <row r="160">
      <c r="A160" s="2" t="s">
        <v>2214</v>
      </c>
      <c r="B160" s="2" t="s">
        <v>2425</v>
      </c>
      <c r="C160" s="2" t="s">
        <v>1251</v>
      </c>
      <c r="D160" s="2" t="s">
        <v>1292</v>
      </c>
      <c r="E160" s="2" t="s">
        <v>2426</v>
      </c>
      <c r="F160" s="2">
        <v>1000.0</v>
      </c>
      <c r="G160" s="2">
        <v>25.97876</v>
      </c>
      <c r="H160" s="2" t="s">
        <v>2240</v>
      </c>
      <c r="J160" s="2">
        <v>547.0</v>
      </c>
      <c r="Q160" s="60" t="str">
        <f t="shared" si="1"/>
        <v>Sticks &amp; Cones_25+</v>
      </c>
      <c r="R160" s="61" t="str">
        <f t="shared" si="2"/>
        <v>25+</v>
      </c>
      <c r="S160" s="2" t="str">
        <f t="array" ref="S160">XLOOKUP(B160,Availability!K:K,Availability!Q:Q)</f>
        <v>Depth</v>
      </c>
      <c r="T160" s="62">
        <f t="shared" si="3"/>
        <v>16.66666667</v>
      </c>
      <c r="U160" s="63">
        <f t="array" ref="U160">iferror(XLOOKUP(Q160,'Refrence Data'!B:B,'Refrence Data'!W:W),"NA")</f>
        <v>1.071795</v>
      </c>
      <c r="V160" s="64">
        <f t="shared" si="4"/>
        <v>0</v>
      </c>
      <c r="X160" s="30">
        <f t="array" ref="X160">IFERROR(XLOOKUP(Q160,'Refrence Data'!B:B,'Refrence Data'!N:N),"NA")</f>
        <v>0.483471</v>
      </c>
      <c r="Y160" s="64" t="str">
        <f t="shared" si="5"/>
        <v>LOW</v>
      </c>
      <c r="Z160" s="64">
        <f t="array" ref="Z160">XLOOKUP(Q160,'Refrence Data'!B:B,'Refrence Data'!AG:AG)</f>
        <v>5.176718</v>
      </c>
      <c r="AA160" s="64">
        <f t="array" ref="AA160">IFERROR(XLOOKUP(Q160,'Refrence Data'!B:B,'Refrence Data'!Y:Y),"NA")</f>
        <v>1.217467</v>
      </c>
      <c r="AB160" s="64" t="str">
        <f t="shared" si="6"/>
        <v>Low</v>
      </c>
      <c r="AC160" s="64" t="str">
        <f t="shared" si="7"/>
        <v>Depth</v>
      </c>
      <c r="AD160" s="64" t="str">
        <f t="shared" si="8"/>
        <v>LOWLowDepth</v>
      </c>
      <c r="AE160" s="64">
        <f t="array" ref="AE160">XLOOKUP(AD160,'Category Saturation'!A:A,'Category Saturation'!E:E)</f>
        <v>15</v>
      </c>
      <c r="AG160" s="30">
        <f t="array" ref="AG160">iferror(XLOOKUP(Q160,'New Launch Success Rate'!A:A,'New Launch Success Rate'!F:F),"NA")</f>
        <v>0.917</v>
      </c>
      <c r="AH160" s="64">
        <f t="shared" si="9"/>
        <v>100</v>
      </c>
      <c r="AJ160" s="65">
        <f t="shared" si="10"/>
        <v>14.5</v>
      </c>
      <c r="AL160" s="66">
        <f t="array" ref="AL160">XLOOKUP(Q160,'Non Moving'!C:C,'Non Moving'!I:I)/100</f>
        <v>0.292</v>
      </c>
      <c r="AM160" s="67">
        <f t="shared" si="11"/>
        <v>0</v>
      </c>
      <c r="AN160" s="66">
        <f t="array" ref="AN160">XLOOKUP(Q160,'Non Moving'!C:C,'Non Moving'!F:F)/100</f>
        <v>0.257</v>
      </c>
      <c r="AO160" s="67">
        <f t="shared" si="12"/>
        <v>0</v>
      </c>
      <c r="AQ160" s="64">
        <f t="shared" si="13"/>
        <v>0</v>
      </c>
      <c r="AS160" s="64">
        <f t="shared" si="14"/>
        <v>0</v>
      </c>
      <c r="AT160" s="64">
        <f t="array" ref="AT160">iferror(XLOOKUP(I160,Monetization!A:A,Monetization!B:B),25)</f>
        <v>25</v>
      </c>
      <c r="AV160" s="64">
        <f t="shared" si="15"/>
        <v>7.5</v>
      </c>
      <c r="AX160" s="65">
        <f t="shared" si="16"/>
        <v>14.5</v>
      </c>
      <c r="AY160" s="64" t="str">
        <f t="shared" si="17"/>
        <v>0-25</v>
      </c>
      <c r="AZ160" s="64" t="str">
        <f t="shared" si="18"/>
        <v>0-25</v>
      </c>
      <c r="BA160" s="30">
        <f t="array" ref="BA160">iferror(XLOOKUP(B160,Availability!A:A,Availability!E:E),0%)</f>
        <v>0</v>
      </c>
      <c r="BB160" s="2">
        <v>1.0</v>
      </c>
      <c r="BC160" s="64">
        <f t="array" ref="BC160">XLOOKUP(B160,ROS!C:C,ROS!O:O)</f>
        <v>0</v>
      </c>
      <c r="BD160" s="64">
        <f t="array" ref="BD160">IFERROR(XLOOKUP(B160,ROS!Z:Z,ROS!AA:AA),0)</f>
        <v>0</v>
      </c>
      <c r="BE160" s="64">
        <f t="array" ref="BE160">XLOOKUP(Q160,'Refrence Data'!B:B,'Refrence Data'!T:T)</f>
        <v>0.366667</v>
      </c>
      <c r="BF160" s="64">
        <f t="shared" si="39"/>
        <v>0</v>
      </c>
      <c r="BG160" s="2" t="str">
        <f t="shared" si="20"/>
        <v/>
      </c>
      <c r="BO160" s="64" t="str">
        <f t="shared" si="26"/>
        <v/>
      </c>
    </row>
    <row r="161">
      <c r="A161" s="2" t="s">
        <v>2214</v>
      </c>
      <c r="B161" s="2" t="s">
        <v>2427</v>
      </c>
      <c r="C161" s="2" t="s">
        <v>1251</v>
      </c>
      <c r="D161" s="2" t="s">
        <v>1292</v>
      </c>
      <c r="E161" s="2" t="s">
        <v>2426</v>
      </c>
      <c r="F161" s="2">
        <v>1000.0</v>
      </c>
      <c r="G161" s="2">
        <v>11.09948</v>
      </c>
      <c r="H161" s="2" t="s">
        <v>2240</v>
      </c>
      <c r="J161" s="2">
        <v>547.0</v>
      </c>
      <c r="Q161" s="60" t="str">
        <f t="shared" si="1"/>
        <v>Sticks &amp; Cones_10-15</v>
      </c>
      <c r="R161" s="61" t="str">
        <f t="shared" si="2"/>
        <v>10-15</v>
      </c>
      <c r="S161" s="2" t="str">
        <f t="array" ref="S161">XLOOKUP(B161,Availability!K:K,Availability!Q:Q)</f>
        <v>Depth</v>
      </c>
      <c r="T161" s="62">
        <f t="shared" si="3"/>
        <v>16.66666667</v>
      </c>
      <c r="U161" s="63">
        <f t="array" ref="U161">iferror(XLOOKUP(Q161,'Refrence Data'!B:B,'Refrence Data'!W:W),"NA")</f>
        <v>13.03778</v>
      </c>
      <c r="V161" s="64">
        <f t="shared" si="4"/>
        <v>75</v>
      </c>
      <c r="X161" s="30">
        <f t="array" ref="X161">IFERROR(XLOOKUP(Q161,'Refrence Data'!B:B,'Refrence Data'!N:N),"NA")</f>
        <v>0.661304</v>
      </c>
      <c r="Y161" s="64" t="str">
        <f t="shared" si="5"/>
        <v>MEDIUM</v>
      </c>
      <c r="Z161" s="64">
        <f t="array" ref="Z161">XLOOKUP(Q161,'Refrence Data'!B:B,'Refrence Data'!AG:AG)</f>
        <v>8.415313</v>
      </c>
      <c r="AA161" s="64">
        <f t="array" ref="AA161">IFERROR(XLOOKUP(Q161,'Refrence Data'!B:B,'Refrence Data'!Y:Y),"NA")</f>
        <v>7.889651</v>
      </c>
      <c r="AB161" s="64" t="str">
        <f t="shared" si="6"/>
        <v>High</v>
      </c>
      <c r="AC161" s="64" t="str">
        <f t="shared" si="7"/>
        <v>Depth</v>
      </c>
      <c r="AD161" s="64" t="str">
        <f t="shared" si="8"/>
        <v>MEDIUMHighDepth</v>
      </c>
      <c r="AE161" s="64">
        <f t="array" ref="AE161">XLOOKUP(AD161,'Category Saturation'!A:A,'Category Saturation'!E:E)</f>
        <v>60</v>
      </c>
      <c r="AG161" s="30">
        <f t="array" ref="AG161">iferror(XLOOKUP(Q161,'New Launch Success Rate'!A:A,'New Launch Success Rate'!F:F),"NA")</f>
        <v>0.405</v>
      </c>
      <c r="AH161" s="64">
        <f t="shared" si="9"/>
        <v>50</v>
      </c>
      <c r="AJ161" s="65">
        <f t="shared" si="10"/>
        <v>68</v>
      </c>
      <c r="AL161" s="66">
        <f t="array" ref="AL161">XLOOKUP(Q161,'Non Moving'!C:C,'Non Moving'!I:I)/100</f>
        <v>0.023</v>
      </c>
      <c r="AM161" s="67">
        <f t="shared" si="11"/>
        <v>100</v>
      </c>
      <c r="AN161" s="66">
        <f t="array" ref="AN161">XLOOKUP(Q161,'Non Moving'!C:C,'Non Moving'!F:F)/100</f>
        <v>0.039</v>
      </c>
      <c r="AO161" s="67">
        <f t="shared" si="12"/>
        <v>100</v>
      </c>
      <c r="AQ161" s="64">
        <f t="shared" si="13"/>
        <v>100</v>
      </c>
      <c r="AS161" s="64">
        <f t="shared" si="14"/>
        <v>0</v>
      </c>
      <c r="AT161" s="64">
        <f t="array" ref="AT161">iferror(XLOOKUP(I161,Monetization!A:A,Monetization!B:B),25)</f>
        <v>25</v>
      </c>
      <c r="AV161" s="64">
        <f t="shared" si="15"/>
        <v>7.5</v>
      </c>
      <c r="AX161" s="65">
        <f t="shared" si="16"/>
        <v>68</v>
      </c>
      <c r="AY161" s="64" t="str">
        <f t="shared" si="17"/>
        <v>50-75</v>
      </c>
      <c r="AZ161" s="64" t="str">
        <f t="shared" si="18"/>
        <v>50-75</v>
      </c>
      <c r="BA161" s="30">
        <f t="array" ref="BA161">iferror(XLOOKUP(B161,Availability!A:A,Availability!E:E),0%)</f>
        <v>0</v>
      </c>
      <c r="BB161" s="2">
        <v>1.0</v>
      </c>
      <c r="BC161" s="64">
        <f t="array" ref="BC161">XLOOKUP(B161,ROS!C:C,ROS!O:O)</f>
        <v>0</v>
      </c>
      <c r="BD161" s="64">
        <f t="array" ref="BD161">IFERROR(XLOOKUP(B161,ROS!Z:Z,ROS!AA:AA),0)</f>
        <v>0</v>
      </c>
      <c r="BE161" s="64">
        <f t="array" ref="BE161">XLOOKUP(Q161,'Refrence Data'!B:B,'Refrence Data'!T:T)</f>
        <v>2.322209</v>
      </c>
      <c r="BF161" s="64">
        <f t="shared" si="39"/>
        <v>0</v>
      </c>
      <c r="BG161" s="2" t="str">
        <f t="shared" si="20"/>
        <v/>
      </c>
      <c r="BO161" s="64" t="str">
        <f t="shared" si="26"/>
        <v/>
      </c>
    </row>
    <row r="162">
      <c r="A162" s="2" t="s">
        <v>2214</v>
      </c>
      <c r="B162" s="2" t="s">
        <v>2428</v>
      </c>
      <c r="C162" s="2" t="s">
        <v>1251</v>
      </c>
      <c r="D162" s="2" t="s">
        <v>1281</v>
      </c>
      <c r="E162" s="2" t="s">
        <v>2366</v>
      </c>
      <c r="F162" s="2">
        <v>6.0</v>
      </c>
      <c r="G162" s="2">
        <v>33.57744</v>
      </c>
      <c r="H162" s="2" t="s">
        <v>2240</v>
      </c>
      <c r="J162" s="2">
        <v>365.0</v>
      </c>
      <c r="Q162" s="60" t="str">
        <f t="shared" si="1"/>
        <v>Mochis &amp; Bites_25+</v>
      </c>
      <c r="R162" s="61" t="str">
        <f t="shared" si="2"/>
        <v>25+</v>
      </c>
      <c r="S162" s="2" t="str">
        <f t="array" ref="S162">XLOOKUP(B162,Availability!K:K,Availability!Q:Q)</f>
        <v>Width</v>
      </c>
      <c r="T162" s="62">
        <f t="shared" si="3"/>
        <v>2.5</v>
      </c>
      <c r="U162" s="63">
        <f t="array" ref="U162">iferror(XLOOKUP(Q162,'Refrence Data'!B:B,'Refrence Data'!W:W),"NA")</f>
        <v>4.047914</v>
      </c>
      <c r="V162" s="64">
        <f t="shared" si="4"/>
        <v>100</v>
      </c>
      <c r="X162" s="30">
        <f t="array" ref="X162">IFERROR(XLOOKUP(Q162,'Refrence Data'!B:B,'Refrence Data'!N:N),"NA")</f>
        <v>0.712938</v>
      </c>
      <c r="Y162" s="64" t="str">
        <f t="shared" si="5"/>
        <v>MEDIUM</v>
      </c>
      <c r="Z162" s="64">
        <f t="array" ref="Z162">XLOOKUP(Q162,'Refrence Data'!B:B,'Refrence Data'!AG:AG)</f>
        <v>5.176718</v>
      </c>
      <c r="AA162" s="64">
        <f t="array" ref="AA162">IFERROR(XLOOKUP(Q162,'Refrence Data'!B:B,'Refrence Data'!Y:Y),"NA")</f>
        <v>6.953151</v>
      </c>
      <c r="AB162" s="64" t="str">
        <f t="shared" si="6"/>
        <v>High</v>
      </c>
      <c r="AC162" s="64" t="str">
        <f t="shared" si="7"/>
        <v>Width</v>
      </c>
      <c r="AD162" s="64" t="str">
        <f t="shared" si="8"/>
        <v>MEDIUMHighWidth</v>
      </c>
      <c r="AE162" s="64">
        <f t="array" ref="AE162">XLOOKUP(AD162,'Category Saturation'!A:A,'Category Saturation'!E:E)</f>
        <v>25</v>
      </c>
      <c r="AG162" s="30">
        <f t="array" ref="AG162">iferror(XLOOKUP(Q162,'New Launch Success Rate'!A:A,'New Launch Success Rate'!F:F),"NA")</f>
        <v>0.612</v>
      </c>
      <c r="AH162" s="64">
        <f t="shared" si="9"/>
        <v>75</v>
      </c>
      <c r="AJ162" s="65">
        <f t="shared" si="10"/>
        <v>75</v>
      </c>
      <c r="AL162" s="66">
        <f t="array" ref="AL162">XLOOKUP(Q162,'Non Moving'!C:C,'Non Moving'!I:I)/100</f>
        <v>0.103</v>
      </c>
      <c r="AM162" s="67">
        <f t="shared" si="11"/>
        <v>50</v>
      </c>
      <c r="AN162" s="66">
        <f t="array" ref="AN162">XLOOKUP(Q162,'Non Moving'!C:C,'Non Moving'!F:F)/100</f>
        <v>0.091</v>
      </c>
      <c r="AO162" s="67">
        <f t="shared" si="12"/>
        <v>75</v>
      </c>
      <c r="AQ162" s="64">
        <f t="shared" si="13"/>
        <v>62.5</v>
      </c>
      <c r="AS162" s="64">
        <f t="shared" si="14"/>
        <v>0</v>
      </c>
      <c r="AT162" s="64">
        <f t="array" ref="AT162">iferror(XLOOKUP(I162,Monetization!A:A,Monetization!B:B),25)</f>
        <v>25</v>
      </c>
      <c r="AV162" s="64">
        <f t="shared" si="15"/>
        <v>7.5</v>
      </c>
      <c r="AX162" s="65">
        <f t="shared" si="16"/>
        <v>75</v>
      </c>
      <c r="AY162" s="64" t="str">
        <f t="shared" si="17"/>
        <v>75-100</v>
      </c>
      <c r="AZ162" s="64" t="str">
        <f t="shared" si="18"/>
        <v>75-100</v>
      </c>
      <c r="BA162" s="30">
        <f t="array" ref="BA162">iferror(XLOOKUP(B162,Availability!A:A,Availability!E:E),0%)</f>
        <v>0.85</v>
      </c>
      <c r="BB162" s="2">
        <v>1.0</v>
      </c>
      <c r="BC162" s="64">
        <f t="array" ref="BC162">XLOOKUP(B162,ROS!C:C,ROS!O:O)</f>
        <v>0</v>
      </c>
      <c r="BD162" s="64">
        <f t="array" ref="BD162">IFERROR(XLOOKUP(B162,ROS!Z:Z,ROS!AA:AA),0)</f>
        <v>11.23227051</v>
      </c>
      <c r="BE162" s="64">
        <f t="array" ref="BE162">XLOOKUP(Q162,'Refrence Data'!B:B,'Refrence Data'!T:T)</f>
        <v>0.333333</v>
      </c>
      <c r="BF162" s="64">
        <f t="shared" si="39"/>
        <v>1</v>
      </c>
      <c r="BG162" s="2" t="str">
        <f t="shared" si="20"/>
        <v>TP</v>
      </c>
      <c r="BO162" s="64" t="str">
        <f t="shared" si="26"/>
        <v>TP</v>
      </c>
    </row>
    <row r="163">
      <c r="A163" s="2" t="s">
        <v>2214</v>
      </c>
      <c r="B163" s="2" t="s">
        <v>2429</v>
      </c>
      <c r="C163" s="2" t="s">
        <v>1251</v>
      </c>
      <c r="D163" s="2" t="s">
        <v>1281</v>
      </c>
      <c r="E163" s="2" t="s">
        <v>2366</v>
      </c>
      <c r="F163" s="2">
        <v>6.0</v>
      </c>
      <c r="G163" s="2">
        <v>33.86256</v>
      </c>
      <c r="H163" s="2" t="s">
        <v>2240</v>
      </c>
      <c r="J163" s="2">
        <v>365.0</v>
      </c>
      <c r="Q163" s="60" t="str">
        <f t="shared" si="1"/>
        <v>Mochis &amp; Bites_25+</v>
      </c>
      <c r="R163" s="61" t="str">
        <f t="shared" si="2"/>
        <v>25+</v>
      </c>
      <c r="S163" s="2" t="str">
        <f t="array" ref="S163">XLOOKUP(B163,Availability!K:K,Availability!Q:Q)</f>
        <v>Width</v>
      </c>
      <c r="T163" s="62">
        <f t="shared" si="3"/>
        <v>2.5</v>
      </c>
      <c r="U163" s="63">
        <f t="array" ref="U163">iferror(XLOOKUP(Q163,'Refrence Data'!B:B,'Refrence Data'!W:W),"NA")</f>
        <v>4.047914</v>
      </c>
      <c r="V163" s="64">
        <f t="shared" si="4"/>
        <v>100</v>
      </c>
      <c r="X163" s="30">
        <f t="array" ref="X163">IFERROR(XLOOKUP(Q163,'Refrence Data'!B:B,'Refrence Data'!N:N),"NA")</f>
        <v>0.712938</v>
      </c>
      <c r="Y163" s="64" t="str">
        <f t="shared" si="5"/>
        <v>MEDIUM</v>
      </c>
      <c r="Z163" s="64">
        <f t="array" ref="Z163">XLOOKUP(Q163,'Refrence Data'!B:B,'Refrence Data'!AG:AG)</f>
        <v>5.176718</v>
      </c>
      <c r="AA163" s="64">
        <f t="array" ref="AA163">IFERROR(XLOOKUP(Q163,'Refrence Data'!B:B,'Refrence Data'!Y:Y),"NA")</f>
        <v>6.953151</v>
      </c>
      <c r="AB163" s="64" t="str">
        <f t="shared" si="6"/>
        <v>High</v>
      </c>
      <c r="AC163" s="64" t="str">
        <f t="shared" si="7"/>
        <v>Width</v>
      </c>
      <c r="AD163" s="64" t="str">
        <f t="shared" si="8"/>
        <v>MEDIUMHighWidth</v>
      </c>
      <c r="AE163" s="64">
        <f t="array" ref="AE163">XLOOKUP(AD163,'Category Saturation'!A:A,'Category Saturation'!E:E)</f>
        <v>25</v>
      </c>
      <c r="AG163" s="30">
        <f t="array" ref="AG163">iferror(XLOOKUP(Q163,'New Launch Success Rate'!A:A,'New Launch Success Rate'!F:F),"NA")</f>
        <v>0.612</v>
      </c>
      <c r="AH163" s="64">
        <f t="shared" si="9"/>
        <v>75</v>
      </c>
      <c r="AJ163" s="65">
        <f t="shared" si="10"/>
        <v>75</v>
      </c>
      <c r="AL163" s="66">
        <f t="array" ref="AL163">XLOOKUP(Q163,'Non Moving'!C:C,'Non Moving'!I:I)/100</f>
        <v>0.103</v>
      </c>
      <c r="AM163" s="67">
        <f t="shared" si="11"/>
        <v>50</v>
      </c>
      <c r="AN163" s="66">
        <f t="array" ref="AN163">XLOOKUP(Q163,'Non Moving'!C:C,'Non Moving'!F:F)/100</f>
        <v>0.091</v>
      </c>
      <c r="AO163" s="67">
        <f t="shared" si="12"/>
        <v>75</v>
      </c>
      <c r="AQ163" s="64">
        <f t="shared" si="13"/>
        <v>62.5</v>
      </c>
      <c r="AS163" s="64">
        <f t="shared" si="14"/>
        <v>0</v>
      </c>
      <c r="AT163" s="64">
        <f t="array" ref="AT163">iferror(XLOOKUP(I163,Monetization!A:A,Monetization!B:B),25)</f>
        <v>25</v>
      </c>
      <c r="AV163" s="64">
        <f t="shared" si="15"/>
        <v>7.5</v>
      </c>
      <c r="AX163" s="65">
        <f t="shared" si="16"/>
        <v>75</v>
      </c>
      <c r="AY163" s="64" t="str">
        <f t="shared" si="17"/>
        <v>75-100</v>
      </c>
      <c r="AZ163" s="64" t="str">
        <f t="shared" si="18"/>
        <v>75-100</v>
      </c>
      <c r="BA163" s="30">
        <f t="array" ref="BA163">iferror(XLOOKUP(B163,Availability!A:A,Availability!E:E),0%)</f>
        <v>0.91</v>
      </c>
      <c r="BB163" s="2">
        <v>1.0</v>
      </c>
      <c r="BC163" s="64">
        <f t="array" ref="BC163">XLOOKUP(B163,ROS!C:C,ROS!O:O)</f>
        <v>0.472727</v>
      </c>
      <c r="BD163" s="64">
        <f t="array" ref="BD163">IFERROR(XLOOKUP(B163,ROS!Z:Z,ROS!AA:AA),0)</f>
        <v>2.856809857</v>
      </c>
      <c r="BE163" s="64">
        <f t="array" ref="BE163">XLOOKUP(Q163,'Refrence Data'!B:B,'Refrence Data'!T:T)</f>
        <v>0.333333</v>
      </c>
      <c r="BF163" s="64">
        <f t="shared" si="39"/>
        <v>1</v>
      </c>
      <c r="BG163" s="2" t="str">
        <f t="shared" si="20"/>
        <v>TP</v>
      </c>
      <c r="BO163" s="64" t="str">
        <f t="shared" si="26"/>
        <v>TP</v>
      </c>
    </row>
    <row r="164">
      <c r="A164" s="2" t="s">
        <v>2214</v>
      </c>
      <c r="B164" s="2" t="s">
        <v>2430</v>
      </c>
      <c r="C164" s="2" t="s">
        <v>1251</v>
      </c>
      <c r="D164" s="2" t="s">
        <v>1281</v>
      </c>
      <c r="E164" s="2" t="s">
        <v>2366</v>
      </c>
      <c r="F164" s="2">
        <v>6.0</v>
      </c>
      <c r="G164" s="2">
        <v>33.94491</v>
      </c>
      <c r="H164" s="2" t="s">
        <v>2240</v>
      </c>
      <c r="J164" s="2">
        <v>365.0</v>
      </c>
      <c r="Q164" s="60" t="str">
        <f t="shared" si="1"/>
        <v>Mochis &amp; Bites_25+</v>
      </c>
      <c r="R164" s="61" t="str">
        <f t="shared" si="2"/>
        <v>25+</v>
      </c>
      <c r="S164" s="2" t="str">
        <f t="array" ref="S164">XLOOKUP(B164,Availability!K:K,Availability!Q:Q)</f>
        <v>Width</v>
      </c>
      <c r="T164" s="62">
        <f t="shared" si="3"/>
        <v>2.5</v>
      </c>
      <c r="U164" s="63">
        <f t="array" ref="U164">iferror(XLOOKUP(Q164,'Refrence Data'!B:B,'Refrence Data'!W:W),"NA")</f>
        <v>4.047914</v>
      </c>
      <c r="V164" s="64">
        <f t="shared" si="4"/>
        <v>100</v>
      </c>
      <c r="X164" s="30">
        <f t="array" ref="X164">IFERROR(XLOOKUP(Q164,'Refrence Data'!B:B,'Refrence Data'!N:N),"NA")</f>
        <v>0.712938</v>
      </c>
      <c r="Y164" s="64" t="str">
        <f t="shared" si="5"/>
        <v>MEDIUM</v>
      </c>
      <c r="Z164" s="64">
        <f t="array" ref="Z164">XLOOKUP(Q164,'Refrence Data'!B:B,'Refrence Data'!AG:AG)</f>
        <v>5.176718</v>
      </c>
      <c r="AA164" s="64">
        <f t="array" ref="AA164">IFERROR(XLOOKUP(Q164,'Refrence Data'!B:B,'Refrence Data'!Y:Y),"NA")</f>
        <v>6.953151</v>
      </c>
      <c r="AB164" s="64" t="str">
        <f t="shared" si="6"/>
        <v>High</v>
      </c>
      <c r="AC164" s="64" t="str">
        <f t="shared" si="7"/>
        <v>Width</v>
      </c>
      <c r="AD164" s="64" t="str">
        <f t="shared" si="8"/>
        <v>MEDIUMHighWidth</v>
      </c>
      <c r="AE164" s="64">
        <f t="array" ref="AE164">XLOOKUP(AD164,'Category Saturation'!A:A,'Category Saturation'!E:E)</f>
        <v>25</v>
      </c>
      <c r="AG164" s="30">
        <f t="array" ref="AG164">iferror(XLOOKUP(Q164,'New Launch Success Rate'!A:A,'New Launch Success Rate'!F:F),"NA")</f>
        <v>0.612</v>
      </c>
      <c r="AH164" s="64">
        <f t="shared" si="9"/>
        <v>75</v>
      </c>
      <c r="AJ164" s="65">
        <f t="shared" si="10"/>
        <v>75</v>
      </c>
      <c r="AL164" s="66">
        <f t="array" ref="AL164">XLOOKUP(Q164,'Non Moving'!C:C,'Non Moving'!I:I)/100</f>
        <v>0.103</v>
      </c>
      <c r="AM164" s="67">
        <f t="shared" si="11"/>
        <v>50</v>
      </c>
      <c r="AN164" s="66">
        <f t="array" ref="AN164">XLOOKUP(Q164,'Non Moving'!C:C,'Non Moving'!F:F)/100</f>
        <v>0.091</v>
      </c>
      <c r="AO164" s="67">
        <f t="shared" si="12"/>
        <v>75</v>
      </c>
      <c r="AQ164" s="64">
        <f t="shared" si="13"/>
        <v>62.5</v>
      </c>
      <c r="AS164" s="64">
        <f t="shared" si="14"/>
        <v>0</v>
      </c>
      <c r="AT164" s="64">
        <f t="array" ref="AT164">iferror(XLOOKUP(I164,Monetization!A:A,Monetization!B:B),25)</f>
        <v>25</v>
      </c>
      <c r="AV164" s="64">
        <f t="shared" si="15"/>
        <v>7.5</v>
      </c>
      <c r="AX164" s="65">
        <f t="shared" si="16"/>
        <v>75</v>
      </c>
      <c r="AY164" s="64" t="str">
        <f t="shared" si="17"/>
        <v>75-100</v>
      </c>
      <c r="AZ164" s="64" t="str">
        <f t="shared" si="18"/>
        <v>75-100</v>
      </c>
      <c r="BA164" s="30">
        <f t="array" ref="BA164">iferror(XLOOKUP(B164,Availability!A:A,Availability!E:E),0%)</f>
        <v>0.87</v>
      </c>
      <c r="BB164" s="2">
        <v>1.0</v>
      </c>
      <c r="BC164" s="64">
        <f t="array" ref="BC164">XLOOKUP(B164,ROS!C:C,ROS!O:O)</f>
        <v>0.071429</v>
      </c>
      <c r="BD164" s="64">
        <f t="array" ref="BD164">IFERROR(XLOOKUP(B164,ROS!Z:Z,ROS!AA:AA),0)</f>
        <v>6.515551116</v>
      </c>
      <c r="BE164" s="64">
        <f t="array" ref="BE164">XLOOKUP(Q164,'Refrence Data'!B:B,'Refrence Data'!T:T)</f>
        <v>0.333333</v>
      </c>
      <c r="BF164" s="64">
        <f t="shared" si="39"/>
        <v>1</v>
      </c>
      <c r="BG164" s="2" t="str">
        <f t="shared" si="20"/>
        <v>TP</v>
      </c>
      <c r="BO164" s="64" t="str">
        <f t="shared" si="26"/>
        <v>TP</v>
      </c>
    </row>
    <row r="165">
      <c r="A165" s="2" t="s">
        <v>2214</v>
      </c>
      <c r="B165" s="2" t="s">
        <v>2431</v>
      </c>
      <c r="C165" s="2" t="s">
        <v>1251</v>
      </c>
      <c r="D165" s="2" t="s">
        <v>1266</v>
      </c>
      <c r="E165" s="2" t="s">
        <v>2432</v>
      </c>
      <c r="F165" s="2">
        <v>1.0</v>
      </c>
      <c r="G165" s="79">
        <v>17.66002</v>
      </c>
      <c r="H165" s="2" t="s">
        <v>2240</v>
      </c>
      <c r="J165" s="2">
        <v>540.0</v>
      </c>
      <c r="Q165" s="60" t="str">
        <f t="shared" si="1"/>
        <v>Cups &amp; Tubs_15-20</v>
      </c>
      <c r="R165" s="61" t="str">
        <f t="shared" si="2"/>
        <v>15-20</v>
      </c>
      <c r="S165" s="2" t="str">
        <f t="array" ref="S165">XLOOKUP(B165,Availability!K:K,Availability!Q:Q)</f>
        <v>Depth</v>
      </c>
      <c r="T165" s="62">
        <f t="shared" si="3"/>
        <v>2.5</v>
      </c>
      <c r="U165" s="63">
        <f t="array" ref="U165">iferror(XLOOKUP(Q165,'Refrence Data'!B:B,'Refrence Data'!W:W),"NA")</f>
        <v>6.936899</v>
      </c>
      <c r="V165" s="64">
        <f t="shared" si="4"/>
        <v>100</v>
      </c>
      <c r="X165" s="30">
        <f t="array" ref="X165">IFERROR(XLOOKUP(Q165,'Refrence Data'!B:B,'Refrence Data'!N:N),"NA")</f>
        <v>0.546265</v>
      </c>
      <c r="Y165" s="64" t="str">
        <f t="shared" si="5"/>
        <v>MEDIUM</v>
      </c>
      <c r="Z165" s="64">
        <f t="array" ref="Z165">XLOOKUP(Q165,'Refrence Data'!B:B,'Refrence Data'!AG:AG)</f>
        <v>2.916279</v>
      </c>
      <c r="AA165" s="64">
        <f t="array" ref="AA165">IFERROR(XLOOKUP(Q165,'Refrence Data'!B:B,'Refrence Data'!Y:Y),"NA")</f>
        <v>5.703086</v>
      </c>
      <c r="AB165" s="64" t="str">
        <f t="shared" si="6"/>
        <v>High</v>
      </c>
      <c r="AC165" s="64" t="str">
        <f t="shared" si="7"/>
        <v>Depth</v>
      </c>
      <c r="AD165" s="64" t="str">
        <f t="shared" si="8"/>
        <v>MEDIUMHighDepth</v>
      </c>
      <c r="AE165" s="64">
        <f t="array" ref="AE165">XLOOKUP(AD165,'Category Saturation'!A:A,'Category Saturation'!E:E)</f>
        <v>60</v>
      </c>
      <c r="AG165" s="30">
        <f t="array" ref="AG165">iferror(XLOOKUP(Q165,'New Launch Success Rate'!A:A,'New Launch Success Rate'!F:F),"NA")</f>
        <v>0.667</v>
      </c>
      <c r="AH165" s="64">
        <f t="shared" si="9"/>
        <v>75</v>
      </c>
      <c r="AJ165" s="65">
        <f t="shared" si="10"/>
        <v>85.5</v>
      </c>
      <c r="AL165" s="66">
        <f t="array" ref="AL165">XLOOKUP(Q165,'Non Moving'!C:C,'Non Moving'!I:I)/100</f>
        <v>0.041</v>
      </c>
      <c r="AM165" s="67">
        <f t="shared" si="11"/>
        <v>100</v>
      </c>
      <c r="AN165" s="66">
        <f t="array" ref="AN165">XLOOKUP(Q165,'Non Moving'!C:C,'Non Moving'!F:F)/100</f>
        <v>0.052</v>
      </c>
      <c r="AO165" s="67">
        <f t="shared" si="12"/>
        <v>75</v>
      </c>
      <c r="AQ165" s="64">
        <f t="shared" si="13"/>
        <v>87.5</v>
      </c>
      <c r="AS165" s="64">
        <f t="shared" si="14"/>
        <v>0</v>
      </c>
      <c r="AT165" s="64">
        <f t="array" ref="AT165">iferror(XLOOKUP(I165,Monetization!A:A,Monetization!B:B),25)</f>
        <v>25</v>
      </c>
      <c r="AV165" s="64">
        <f t="shared" si="15"/>
        <v>7.5</v>
      </c>
      <c r="AX165" s="65">
        <f t="shared" si="16"/>
        <v>85.5</v>
      </c>
      <c r="AY165" s="64" t="str">
        <f t="shared" si="17"/>
        <v>75-100</v>
      </c>
      <c r="AZ165" s="64" t="str">
        <f t="shared" si="18"/>
        <v>75-100</v>
      </c>
      <c r="BA165" s="30">
        <f t="array" ref="BA165">iferror(XLOOKUP(B165,Availability!A:A,Availability!E:E),0%)</f>
        <v>1</v>
      </c>
      <c r="BB165" s="2">
        <v>1.0</v>
      </c>
      <c r="BC165" s="64">
        <f t="array" ref="BC165">XLOOKUP(B165,ROS!C:C,ROS!O:O)</f>
        <v>0</v>
      </c>
      <c r="BD165" s="64">
        <f t="array" ref="BD165">IFERROR(XLOOKUP(B165,ROS!Z:Z,ROS!AA:AA),0)</f>
        <v>0.285714286</v>
      </c>
      <c r="BE165" s="64">
        <f t="array" ref="BE165">XLOOKUP(Q165,'Refrence Data'!B:B,'Refrence Data'!T:T)</f>
        <v>3.076923</v>
      </c>
      <c r="BF165" s="64">
        <f t="shared" si="39"/>
        <v>0</v>
      </c>
      <c r="BG165" s="2" t="str">
        <f t="shared" si="20"/>
        <v>FP</v>
      </c>
      <c r="BO165" s="64" t="str">
        <f t="shared" si="26"/>
        <v>FP</v>
      </c>
    </row>
    <row r="166">
      <c r="A166" s="2" t="s">
        <v>2214</v>
      </c>
      <c r="B166" s="2" t="s">
        <v>2433</v>
      </c>
      <c r="C166" s="2" t="s">
        <v>1251</v>
      </c>
      <c r="D166" s="2" t="s">
        <v>1266</v>
      </c>
      <c r="E166" s="2" t="s">
        <v>2432</v>
      </c>
      <c r="F166" s="2">
        <v>1.0</v>
      </c>
      <c r="G166" s="79">
        <v>23.09355</v>
      </c>
      <c r="H166" s="2" t="s">
        <v>2240</v>
      </c>
      <c r="J166" s="2">
        <v>540.0</v>
      </c>
      <c r="Q166" s="60" t="str">
        <f t="shared" si="1"/>
        <v>Cups &amp; Tubs_20-25</v>
      </c>
      <c r="R166" s="61" t="str">
        <f t="shared" si="2"/>
        <v>20-25</v>
      </c>
      <c r="S166" s="2" t="str">
        <f t="array" ref="S166">XLOOKUP(B166,Availability!K:K,Availability!Q:Q)</f>
        <v>Depth</v>
      </c>
      <c r="T166" s="62">
        <f t="shared" si="3"/>
        <v>2.5</v>
      </c>
      <c r="U166" s="63">
        <f t="array" ref="U166">iferror(XLOOKUP(Q166,'Refrence Data'!B:B,'Refrence Data'!W:W),"NA")</f>
        <v>3.161355</v>
      </c>
      <c r="V166" s="64">
        <f t="shared" si="4"/>
        <v>100</v>
      </c>
      <c r="X166" s="30">
        <f t="array" ref="X166">IFERROR(XLOOKUP(Q166,'Refrence Data'!B:B,'Refrence Data'!N:N),"NA")</f>
        <v>0.513409</v>
      </c>
      <c r="Y166" s="64" t="str">
        <f t="shared" si="5"/>
        <v>MEDIUM</v>
      </c>
      <c r="Z166" s="64">
        <f t="array" ref="Z166">XLOOKUP(Q166,'Refrence Data'!B:B,'Refrence Data'!AG:AG)</f>
        <v>5.937096</v>
      </c>
      <c r="AA166" s="64">
        <f t="array" ref="AA166">IFERROR(XLOOKUP(Q166,'Refrence Data'!B:B,'Refrence Data'!Y:Y),"NA")</f>
        <v>2.669082</v>
      </c>
      <c r="AB166" s="64" t="str">
        <f t="shared" si="6"/>
        <v>Low</v>
      </c>
      <c r="AC166" s="64" t="str">
        <f t="shared" si="7"/>
        <v>Depth</v>
      </c>
      <c r="AD166" s="64" t="str">
        <f t="shared" si="8"/>
        <v>MEDIUMLowDepth</v>
      </c>
      <c r="AE166" s="64">
        <f t="array" ref="AE166">XLOOKUP(AD166,'Category Saturation'!A:A,'Category Saturation'!E:E)</f>
        <v>50</v>
      </c>
      <c r="AG166" s="30">
        <f t="array" ref="AG166">iferror(XLOOKUP(Q166,'New Launch Success Rate'!A:A,'New Launch Success Rate'!F:F),"NA")</f>
        <v>0.50025</v>
      </c>
      <c r="AH166" s="64">
        <f t="shared" si="9"/>
        <v>75</v>
      </c>
      <c r="AJ166" s="65">
        <f t="shared" si="10"/>
        <v>82.5</v>
      </c>
      <c r="AL166" s="66">
        <f t="array" ref="AL166">XLOOKUP(Q166,'Non Moving'!C:C,'Non Moving'!I:I)/100</f>
        <v>0.153</v>
      </c>
      <c r="AM166" s="67">
        <f t="shared" si="11"/>
        <v>50</v>
      </c>
      <c r="AN166" s="66">
        <f t="array" ref="AN166">XLOOKUP(Q166,'Non Moving'!C:C,'Non Moving'!F:F)/100</f>
        <v>0.125</v>
      </c>
      <c r="AO166" s="67">
        <f t="shared" si="12"/>
        <v>50</v>
      </c>
      <c r="AQ166" s="64">
        <f t="shared" si="13"/>
        <v>50</v>
      </c>
      <c r="AS166" s="64">
        <f t="shared" si="14"/>
        <v>0</v>
      </c>
      <c r="AT166" s="64">
        <f t="array" ref="AT166">iferror(XLOOKUP(I166,Monetization!A:A,Monetization!B:B),25)</f>
        <v>25</v>
      </c>
      <c r="AV166" s="64">
        <f t="shared" si="15"/>
        <v>7.5</v>
      </c>
      <c r="AX166" s="65">
        <f t="shared" si="16"/>
        <v>82.5</v>
      </c>
      <c r="AY166" s="64" t="str">
        <f t="shared" si="17"/>
        <v>75-100</v>
      </c>
      <c r="AZ166" s="64" t="str">
        <f t="shared" si="18"/>
        <v>75-100</v>
      </c>
      <c r="BA166" s="30">
        <f t="array" ref="BA166">iferror(XLOOKUP(B166,Availability!A:A,Availability!E:E),0%)</f>
        <v>1</v>
      </c>
      <c r="BB166" s="2">
        <v>1.0</v>
      </c>
      <c r="BC166" s="64">
        <f t="array" ref="BC166">XLOOKUP(B166,ROS!C:C,ROS!O:O)</f>
        <v>0.111111</v>
      </c>
      <c r="BD166" s="64">
        <f t="array" ref="BD166">IFERROR(XLOOKUP(B166,ROS!Z:Z,ROS!AA:AA),0)</f>
        <v>0</v>
      </c>
      <c r="BE166" s="64">
        <f t="array" ref="BE166">XLOOKUP(Q166,'Refrence Data'!B:B,'Refrence Data'!T:T)</f>
        <v>0.666667</v>
      </c>
      <c r="BF166" s="64">
        <f t="shared" si="39"/>
        <v>0</v>
      </c>
      <c r="BG166" s="2" t="str">
        <f t="shared" si="20"/>
        <v>FP</v>
      </c>
      <c r="BO166" s="64" t="str">
        <f t="shared" si="26"/>
        <v>FP</v>
      </c>
    </row>
    <row r="167">
      <c r="A167" s="2" t="s">
        <v>2214</v>
      </c>
      <c r="B167" s="2" t="s">
        <v>2434</v>
      </c>
      <c r="C167" s="2" t="s">
        <v>1251</v>
      </c>
      <c r="D167" s="2" t="s">
        <v>1266</v>
      </c>
      <c r="E167" s="2" t="s">
        <v>2432</v>
      </c>
      <c r="F167" s="2">
        <v>1.0</v>
      </c>
      <c r="G167" s="79">
        <v>5.242826</v>
      </c>
      <c r="H167" s="2" t="s">
        <v>2240</v>
      </c>
      <c r="J167" s="2">
        <v>540.0</v>
      </c>
      <c r="Q167" s="60" t="str">
        <f t="shared" si="1"/>
        <v>Cups &amp; Tubs_5-10</v>
      </c>
      <c r="R167" s="61" t="str">
        <f t="shared" si="2"/>
        <v>5-10</v>
      </c>
      <c r="S167" s="2" t="str">
        <f t="array" ref="S167">XLOOKUP(B167,Availability!K:K,Availability!Q:Q)</f>
        <v>Depth</v>
      </c>
      <c r="T167" s="62">
        <f t="shared" si="3"/>
        <v>2.5</v>
      </c>
      <c r="U167" s="63">
        <f t="array" ref="U167">iferror(XLOOKUP(Q167,'Refrence Data'!B:B,'Refrence Data'!W:W),"NA")</f>
        <v>18.27728</v>
      </c>
      <c r="V167" s="64">
        <f t="shared" si="4"/>
        <v>100</v>
      </c>
      <c r="X167" s="30">
        <f t="array" ref="X167">IFERROR(XLOOKUP(Q167,'Refrence Data'!B:B,'Refrence Data'!N:N),"NA")</f>
        <v>0.674452</v>
      </c>
      <c r="Y167" s="64" t="str">
        <f t="shared" si="5"/>
        <v>MEDIUM</v>
      </c>
      <c r="Z167" s="64">
        <f t="array" ref="Z167">XLOOKUP(Q167,'Refrence Data'!B:B,'Refrence Data'!AG:AG)</f>
        <v>16.61768</v>
      </c>
      <c r="AA167" s="64">
        <f t="array" ref="AA167">IFERROR(XLOOKUP(Q167,'Refrence Data'!B:B,'Refrence Data'!Y:Y),"NA")</f>
        <v>8.922636</v>
      </c>
      <c r="AB167" s="64" t="str">
        <f t="shared" si="6"/>
        <v>High</v>
      </c>
      <c r="AC167" s="64" t="str">
        <f t="shared" si="7"/>
        <v>Depth</v>
      </c>
      <c r="AD167" s="64" t="str">
        <f t="shared" si="8"/>
        <v>MEDIUMHighDepth</v>
      </c>
      <c r="AE167" s="64">
        <f t="array" ref="AE167">XLOOKUP(AD167,'Category Saturation'!A:A,'Category Saturation'!E:E)</f>
        <v>60</v>
      </c>
      <c r="AG167" s="30">
        <f t="array" ref="AG167">iferror(XLOOKUP(Q167,'New Launch Success Rate'!A:A,'New Launch Success Rate'!F:F),"NA")</f>
        <v>0.75</v>
      </c>
      <c r="AH167" s="64">
        <f t="shared" si="9"/>
        <v>75</v>
      </c>
      <c r="AJ167" s="65">
        <f t="shared" si="10"/>
        <v>85.5</v>
      </c>
      <c r="AL167" s="66">
        <f t="array" ref="AL167">XLOOKUP(Q167,'Non Moving'!C:C,'Non Moving'!I:I)/100</f>
        <v>0</v>
      </c>
      <c r="AM167" s="67">
        <f t="shared" si="11"/>
        <v>100</v>
      </c>
      <c r="AN167" s="66">
        <f t="array" ref="AN167">XLOOKUP(Q167,'Non Moving'!C:C,'Non Moving'!F:F)/100</f>
        <v>0</v>
      </c>
      <c r="AO167" s="67">
        <f t="shared" si="12"/>
        <v>100</v>
      </c>
      <c r="AQ167" s="64">
        <f t="shared" si="13"/>
        <v>100</v>
      </c>
      <c r="AS167" s="64">
        <f t="shared" si="14"/>
        <v>0</v>
      </c>
      <c r="AT167" s="64">
        <f t="array" ref="AT167">iferror(XLOOKUP(I167,Monetization!A:A,Monetization!B:B),25)</f>
        <v>25</v>
      </c>
      <c r="AV167" s="64">
        <f t="shared" si="15"/>
        <v>7.5</v>
      </c>
      <c r="AX167" s="65">
        <f t="shared" si="16"/>
        <v>85.5</v>
      </c>
      <c r="AY167" s="64" t="str">
        <f t="shared" si="17"/>
        <v>75-100</v>
      </c>
      <c r="AZ167" s="64" t="str">
        <f t="shared" si="18"/>
        <v>75-100</v>
      </c>
      <c r="BA167" s="30">
        <f t="array" ref="BA167">iferror(XLOOKUP(B167,Availability!A:A,Availability!E:E),0%)</f>
        <v>0.94</v>
      </c>
      <c r="BB167" s="2">
        <v>1.0</v>
      </c>
      <c r="BC167" s="64">
        <f t="array" ref="BC167">XLOOKUP(B167,ROS!C:C,ROS!O:O)</f>
        <v>0</v>
      </c>
      <c r="BD167" s="64">
        <f t="array" ref="BD167">IFERROR(XLOOKUP(B167,ROS!Z:Z,ROS!AA:AA),0)</f>
        <v>1.933655234</v>
      </c>
      <c r="BE167" s="64">
        <f t="array" ref="BE167">XLOOKUP(Q167,'Refrence Data'!B:B,'Refrence Data'!T:T)</f>
        <v>8.279819</v>
      </c>
      <c r="BF167" s="64">
        <f t="shared" si="39"/>
        <v>0</v>
      </c>
      <c r="BG167" s="2" t="str">
        <f t="shared" si="20"/>
        <v>FP</v>
      </c>
      <c r="BO167" s="64" t="str">
        <f t="shared" si="26"/>
        <v>FP</v>
      </c>
    </row>
    <row r="168">
      <c r="A168" s="2" t="s">
        <v>2214</v>
      </c>
      <c r="B168" s="2" t="s">
        <v>2435</v>
      </c>
      <c r="C168" s="2" t="s">
        <v>1251</v>
      </c>
      <c r="D168" s="2" t="s">
        <v>1266</v>
      </c>
      <c r="E168" s="2" t="s">
        <v>2432</v>
      </c>
      <c r="F168" s="2">
        <v>1.0</v>
      </c>
      <c r="G168" s="79">
        <v>23.08152</v>
      </c>
      <c r="H168" s="2" t="s">
        <v>2240</v>
      </c>
      <c r="J168" s="2">
        <v>540.0</v>
      </c>
      <c r="Q168" s="60" t="str">
        <f t="shared" si="1"/>
        <v>Cups &amp; Tubs_20-25</v>
      </c>
      <c r="R168" s="61" t="str">
        <f t="shared" si="2"/>
        <v>20-25</v>
      </c>
      <c r="S168" s="2" t="str">
        <f t="array" ref="S168">XLOOKUP(B168,Availability!K:K,Availability!Q:Q)</f>
        <v>Depth</v>
      </c>
      <c r="T168" s="62">
        <f t="shared" si="3"/>
        <v>2.5</v>
      </c>
      <c r="U168" s="63">
        <f t="array" ref="U168">iferror(XLOOKUP(Q168,'Refrence Data'!B:B,'Refrence Data'!W:W),"NA")</f>
        <v>3.161355</v>
      </c>
      <c r="V168" s="64">
        <f t="shared" si="4"/>
        <v>100</v>
      </c>
      <c r="X168" s="30">
        <f t="array" ref="X168">IFERROR(XLOOKUP(Q168,'Refrence Data'!B:B,'Refrence Data'!N:N),"NA")</f>
        <v>0.513409</v>
      </c>
      <c r="Y168" s="64" t="str">
        <f t="shared" si="5"/>
        <v>MEDIUM</v>
      </c>
      <c r="Z168" s="64">
        <f t="array" ref="Z168">XLOOKUP(Q168,'Refrence Data'!B:B,'Refrence Data'!AG:AG)</f>
        <v>5.937096</v>
      </c>
      <c r="AA168" s="64">
        <f t="array" ref="AA168">IFERROR(XLOOKUP(Q168,'Refrence Data'!B:B,'Refrence Data'!Y:Y),"NA")</f>
        <v>2.669082</v>
      </c>
      <c r="AB168" s="64" t="str">
        <f t="shared" si="6"/>
        <v>Low</v>
      </c>
      <c r="AC168" s="64" t="str">
        <f t="shared" si="7"/>
        <v>Depth</v>
      </c>
      <c r="AD168" s="64" t="str">
        <f t="shared" si="8"/>
        <v>MEDIUMLowDepth</v>
      </c>
      <c r="AE168" s="64">
        <f t="array" ref="AE168">XLOOKUP(AD168,'Category Saturation'!A:A,'Category Saturation'!E:E)</f>
        <v>50</v>
      </c>
      <c r="AG168" s="30">
        <f t="array" ref="AG168">iferror(XLOOKUP(Q168,'New Launch Success Rate'!A:A,'New Launch Success Rate'!F:F),"NA")</f>
        <v>0.50025</v>
      </c>
      <c r="AH168" s="64">
        <f t="shared" si="9"/>
        <v>75</v>
      </c>
      <c r="AJ168" s="65">
        <f t="shared" si="10"/>
        <v>82.5</v>
      </c>
      <c r="AL168" s="66">
        <f t="array" ref="AL168">XLOOKUP(Q168,'Non Moving'!C:C,'Non Moving'!I:I)/100</f>
        <v>0.153</v>
      </c>
      <c r="AM168" s="67">
        <f t="shared" si="11"/>
        <v>50</v>
      </c>
      <c r="AN168" s="66">
        <f t="array" ref="AN168">XLOOKUP(Q168,'Non Moving'!C:C,'Non Moving'!F:F)/100</f>
        <v>0.125</v>
      </c>
      <c r="AO168" s="67">
        <f t="shared" si="12"/>
        <v>50</v>
      </c>
      <c r="AQ168" s="64">
        <f t="shared" si="13"/>
        <v>50</v>
      </c>
      <c r="AS168" s="64">
        <f t="shared" si="14"/>
        <v>0</v>
      </c>
      <c r="AT168" s="64">
        <f t="array" ref="AT168">iferror(XLOOKUP(I168,Monetization!A:A,Monetization!B:B),25)</f>
        <v>25</v>
      </c>
      <c r="AV168" s="64">
        <f t="shared" si="15"/>
        <v>7.5</v>
      </c>
      <c r="AX168" s="65">
        <f t="shared" si="16"/>
        <v>82.5</v>
      </c>
      <c r="AY168" s="64" t="str">
        <f t="shared" si="17"/>
        <v>75-100</v>
      </c>
      <c r="AZ168" s="64" t="str">
        <f t="shared" si="18"/>
        <v>75-100</v>
      </c>
      <c r="BA168" s="30">
        <f t="array" ref="BA168">iferror(XLOOKUP(B168,Availability!A:A,Availability!E:E),0%)</f>
        <v>0.97</v>
      </c>
      <c r="BB168" s="2">
        <v>1.0</v>
      </c>
      <c r="BC168" s="64">
        <f t="array" ref="BC168">XLOOKUP(B168,ROS!C:C,ROS!O:O)</f>
        <v>0</v>
      </c>
      <c r="BD168" s="64">
        <f t="array" ref="BD168">IFERROR(XLOOKUP(B168,ROS!Z:Z,ROS!AA:AA),0)</f>
        <v>0</v>
      </c>
      <c r="BE168" s="64">
        <f t="array" ref="BE168">XLOOKUP(Q168,'Refrence Data'!B:B,'Refrence Data'!T:T)</f>
        <v>0.666667</v>
      </c>
      <c r="BF168" s="64">
        <f t="shared" si="39"/>
        <v>0</v>
      </c>
      <c r="BG168" s="2" t="str">
        <f t="shared" si="20"/>
        <v>FP</v>
      </c>
      <c r="BO168" s="64" t="str">
        <f t="shared" si="26"/>
        <v>FP</v>
      </c>
    </row>
    <row r="169">
      <c r="A169" s="2" t="s">
        <v>2214</v>
      </c>
      <c r="B169" s="2" t="s">
        <v>2436</v>
      </c>
      <c r="C169" s="2" t="s">
        <v>1251</v>
      </c>
      <c r="D169" s="2" t="s">
        <v>1281</v>
      </c>
      <c r="E169" s="2" t="s">
        <v>2437</v>
      </c>
      <c r="F169" s="2">
        <v>0.0</v>
      </c>
      <c r="G169" s="79">
        <v>37.3704</v>
      </c>
      <c r="H169" s="2" t="s">
        <v>2240</v>
      </c>
      <c r="J169" s="2">
        <v>549.0</v>
      </c>
      <c r="Q169" s="60" t="str">
        <f t="shared" si="1"/>
        <v>Mochis &amp; Bites_25+</v>
      </c>
      <c r="R169" s="61" t="str">
        <f t="shared" si="2"/>
        <v>25+</v>
      </c>
      <c r="S169" s="2" t="str">
        <f t="array" ref="S169">XLOOKUP(B169,Availability!K:K,Availability!Q:Q)</f>
        <v>Depth</v>
      </c>
      <c r="T169" s="62">
        <f t="shared" si="3"/>
        <v>2.5</v>
      </c>
      <c r="U169" s="63">
        <f t="array" ref="U169">iferror(XLOOKUP(Q169,'Refrence Data'!B:B,'Refrence Data'!W:W),"NA")</f>
        <v>4.047914</v>
      </c>
      <c r="V169" s="64">
        <f t="shared" si="4"/>
        <v>100</v>
      </c>
      <c r="X169" s="30">
        <f t="array" ref="X169">IFERROR(XLOOKUP(Q169,'Refrence Data'!B:B,'Refrence Data'!N:N),"NA")</f>
        <v>0.712938</v>
      </c>
      <c r="Y169" s="64" t="str">
        <f t="shared" si="5"/>
        <v>MEDIUM</v>
      </c>
      <c r="Z169" s="64">
        <f t="array" ref="Z169">XLOOKUP(Q169,'Refrence Data'!B:B,'Refrence Data'!AG:AG)</f>
        <v>5.176718</v>
      </c>
      <c r="AA169" s="64">
        <f t="array" ref="AA169">IFERROR(XLOOKUP(Q169,'Refrence Data'!B:B,'Refrence Data'!Y:Y),"NA")</f>
        <v>6.953151</v>
      </c>
      <c r="AB169" s="64" t="str">
        <f t="shared" si="6"/>
        <v>High</v>
      </c>
      <c r="AC169" s="64" t="str">
        <f t="shared" si="7"/>
        <v>Depth</v>
      </c>
      <c r="AD169" s="64" t="str">
        <f t="shared" si="8"/>
        <v>MEDIUMHighDepth</v>
      </c>
      <c r="AE169" s="64">
        <f t="array" ref="AE169">XLOOKUP(AD169,'Category Saturation'!A:A,'Category Saturation'!E:E)</f>
        <v>60</v>
      </c>
      <c r="AG169" s="30">
        <f t="array" ref="AG169">iferror(XLOOKUP(Q169,'New Launch Success Rate'!A:A,'New Launch Success Rate'!F:F),"NA")</f>
        <v>0.612</v>
      </c>
      <c r="AH169" s="64">
        <f t="shared" si="9"/>
        <v>75</v>
      </c>
      <c r="AJ169" s="65">
        <f t="shared" si="10"/>
        <v>85.5</v>
      </c>
      <c r="AL169" s="66">
        <f t="array" ref="AL169">XLOOKUP(Q169,'Non Moving'!C:C,'Non Moving'!I:I)/100</f>
        <v>0.103</v>
      </c>
      <c r="AM169" s="67">
        <f t="shared" si="11"/>
        <v>50</v>
      </c>
      <c r="AN169" s="66">
        <f t="array" ref="AN169">XLOOKUP(Q169,'Non Moving'!C:C,'Non Moving'!F:F)/100</f>
        <v>0.091</v>
      </c>
      <c r="AO169" s="67">
        <f t="shared" si="12"/>
        <v>75</v>
      </c>
      <c r="AQ169" s="64">
        <f t="shared" si="13"/>
        <v>62.5</v>
      </c>
      <c r="AS169" s="64">
        <f t="shared" si="14"/>
        <v>0</v>
      </c>
      <c r="AT169" s="64">
        <f t="array" ref="AT169">iferror(XLOOKUP(I169,Monetization!A:A,Monetization!B:B),25)</f>
        <v>25</v>
      </c>
      <c r="AV169" s="64">
        <f t="shared" si="15"/>
        <v>7.5</v>
      </c>
      <c r="AX169" s="65">
        <f t="shared" si="16"/>
        <v>85.5</v>
      </c>
      <c r="AY169" s="64" t="str">
        <f t="shared" si="17"/>
        <v>75-100</v>
      </c>
      <c r="AZ169" s="64" t="str">
        <f t="shared" si="18"/>
        <v>75-100</v>
      </c>
      <c r="BA169" s="30">
        <f t="array" ref="BA169">iferror(XLOOKUP(B169,Availability!A:A,Availability!E:E),0%)</f>
        <v>1</v>
      </c>
      <c r="BB169" s="2">
        <v>1.0</v>
      </c>
      <c r="BC169" s="64">
        <f t="array" ref="BC169">XLOOKUP(B169,ROS!C:C,ROS!O:O)</f>
        <v>1.071429</v>
      </c>
      <c r="BD169" s="64">
        <f t="array" ref="BD169">IFERROR(XLOOKUP(B169,ROS!Z:Z,ROS!AA:AA),0)</f>
        <v>0.571428571</v>
      </c>
      <c r="BE169" s="64">
        <f t="array" ref="BE169">XLOOKUP(Q169,'Refrence Data'!B:B,'Refrence Data'!T:T)</f>
        <v>0.333333</v>
      </c>
      <c r="BF169" s="64">
        <f t="shared" si="39"/>
        <v>1</v>
      </c>
      <c r="BG169" s="2" t="str">
        <f t="shared" si="20"/>
        <v>TP</v>
      </c>
      <c r="BO169" s="64" t="str">
        <f t="shared" si="26"/>
        <v>TP</v>
      </c>
    </row>
    <row r="170">
      <c r="A170" s="2" t="s">
        <v>2214</v>
      </c>
      <c r="B170" s="2" t="s">
        <v>2438</v>
      </c>
      <c r="C170" s="2" t="s">
        <v>1251</v>
      </c>
      <c r="D170" s="2" t="s">
        <v>1281</v>
      </c>
      <c r="E170" s="2" t="s">
        <v>2437</v>
      </c>
      <c r="F170" s="2">
        <v>0.0</v>
      </c>
      <c r="G170" s="79">
        <v>33.48238</v>
      </c>
      <c r="H170" s="2" t="s">
        <v>2240</v>
      </c>
      <c r="J170" s="2">
        <v>549.0</v>
      </c>
      <c r="Q170" s="60" t="str">
        <f t="shared" si="1"/>
        <v>Mochis &amp; Bites_25+</v>
      </c>
      <c r="R170" s="61" t="str">
        <f t="shared" si="2"/>
        <v>25+</v>
      </c>
      <c r="S170" s="2" t="str">
        <f t="array" ref="S170">XLOOKUP(B170,Availability!K:K,Availability!Q:Q)</f>
        <v>Depth</v>
      </c>
      <c r="T170" s="62">
        <f t="shared" si="3"/>
        <v>2.5</v>
      </c>
      <c r="U170" s="63">
        <f t="array" ref="U170">iferror(XLOOKUP(Q170,'Refrence Data'!B:B,'Refrence Data'!W:W),"NA")</f>
        <v>4.047914</v>
      </c>
      <c r="V170" s="64">
        <f t="shared" si="4"/>
        <v>100</v>
      </c>
      <c r="X170" s="30">
        <f t="array" ref="X170">IFERROR(XLOOKUP(Q170,'Refrence Data'!B:B,'Refrence Data'!N:N),"NA")</f>
        <v>0.712938</v>
      </c>
      <c r="Y170" s="64" t="str">
        <f t="shared" si="5"/>
        <v>MEDIUM</v>
      </c>
      <c r="Z170" s="64">
        <f t="array" ref="Z170">XLOOKUP(Q170,'Refrence Data'!B:B,'Refrence Data'!AG:AG)</f>
        <v>5.176718</v>
      </c>
      <c r="AA170" s="64">
        <f t="array" ref="AA170">IFERROR(XLOOKUP(Q170,'Refrence Data'!B:B,'Refrence Data'!Y:Y),"NA")</f>
        <v>6.953151</v>
      </c>
      <c r="AB170" s="64" t="str">
        <f t="shared" si="6"/>
        <v>High</v>
      </c>
      <c r="AC170" s="64" t="str">
        <f t="shared" si="7"/>
        <v>Depth</v>
      </c>
      <c r="AD170" s="64" t="str">
        <f t="shared" si="8"/>
        <v>MEDIUMHighDepth</v>
      </c>
      <c r="AE170" s="64">
        <f t="array" ref="AE170">XLOOKUP(AD170,'Category Saturation'!A:A,'Category Saturation'!E:E)</f>
        <v>60</v>
      </c>
      <c r="AG170" s="30">
        <f t="array" ref="AG170">iferror(XLOOKUP(Q170,'New Launch Success Rate'!A:A,'New Launch Success Rate'!F:F),"NA")</f>
        <v>0.612</v>
      </c>
      <c r="AH170" s="64">
        <f t="shared" si="9"/>
        <v>75</v>
      </c>
      <c r="AJ170" s="65">
        <f t="shared" si="10"/>
        <v>85.5</v>
      </c>
      <c r="AL170" s="66">
        <f t="array" ref="AL170">XLOOKUP(Q170,'Non Moving'!C:C,'Non Moving'!I:I)/100</f>
        <v>0.103</v>
      </c>
      <c r="AM170" s="67">
        <f t="shared" si="11"/>
        <v>50</v>
      </c>
      <c r="AN170" s="66">
        <f t="array" ref="AN170">XLOOKUP(Q170,'Non Moving'!C:C,'Non Moving'!F:F)/100</f>
        <v>0.091</v>
      </c>
      <c r="AO170" s="67">
        <f t="shared" si="12"/>
        <v>75</v>
      </c>
      <c r="AQ170" s="64">
        <f t="shared" si="13"/>
        <v>62.5</v>
      </c>
      <c r="AS170" s="64">
        <f t="shared" si="14"/>
        <v>0</v>
      </c>
      <c r="AT170" s="64">
        <f t="array" ref="AT170">iferror(XLOOKUP(I170,Monetization!A:A,Monetization!B:B),25)</f>
        <v>25</v>
      </c>
      <c r="AV170" s="64">
        <f t="shared" si="15"/>
        <v>7.5</v>
      </c>
      <c r="AX170" s="65">
        <f t="shared" si="16"/>
        <v>85.5</v>
      </c>
      <c r="AY170" s="64" t="str">
        <f t="shared" si="17"/>
        <v>75-100</v>
      </c>
      <c r="AZ170" s="64" t="str">
        <f t="shared" si="18"/>
        <v>75-100</v>
      </c>
      <c r="BA170" s="30">
        <f t="array" ref="BA170">iferror(XLOOKUP(B170,Availability!A:A,Availability!E:E),0%)</f>
        <v>1</v>
      </c>
      <c r="BB170" s="2">
        <v>1.0</v>
      </c>
      <c r="BC170" s="64">
        <f t="array" ref="BC170">XLOOKUP(B170,ROS!C:C,ROS!O:O)</f>
        <v>0</v>
      </c>
      <c r="BD170" s="64">
        <f t="array" ref="BD170">IFERROR(XLOOKUP(B170,ROS!Z:Z,ROS!AA:AA),0)</f>
        <v>0.857142857</v>
      </c>
      <c r="BE170" s="64">
        <f t="array" ref="BE170">XLOOKUP(Q170,'Refrence Data'!B:B,'Refrence Data'!T:T)</f>
        <v>0.333333</v>
      </c>
      <c r="BF170" s="64">
        <f t="shared" si="39"/>
        <v>1</v>
      </c>
      <c r="BG170" s="2" t="str">
        <f t="shared" si="20"/>
        <v>TP</v>
      </c>
      <c r="BO170" s="64" t="str">
        <f t="shared" si="26"/>
        <v>TP</v>
      </c>
    </row>
    <row r="171">
      <c r="A171" s="2" t="s">
        <v>2214</v>
      </c>
      <c r="B171" s="2" t="s">
        <v>2439</v>
      </c>
      <c r="C171" s="2" t="s">
        <v>1251</v>
      </c>
      <c r="D171" s="2" t="s">
        <v>1281</v>
      </c>
      <c r="E171" s="2" t="s">
        <v>2437</v>
      </c>
      <c r="F171" s="2">
        <v>0.0</v>
      </c>
      <c r="G171" s="2">
        <v>37.37047</v>
      </c>
      <c r="H171" s="2" t="s">
        <v>2240</v>
      </c>
      <c r="J171" s="2">
        <v>549.0</v>
      </c>
      <c r="Q171" s="60" t="str">
        <f t="shared" si="1"/>
        <v>Mochis &amp; Bites_25+</v>
      </c>
      <c r="R171" s="61" t="str">
        <f t="shared" si="2"/>
        <v>25+</v>
      </c>
      <c r="S171" s="2" t="str">
        <f t="array" ref="S171">XLOOKUP(B171,Availability!K:K,Availability!Q:Q)</f>
        <v>Depth</v>
      </c>
      <c r="T171" s="62">
        <f t="shared" si="3"/>
        <v>2.5</v>
      </c>
      <c r="U171" s="63">
        <f t="array" ref="U171">iferror(XLOOKUP(Q171,'Refrence Data'!B:B,'Refrence Data'!W:W),"NA")</f>
        <v>4.047914</v>
      </c>
      <c r="V171" s="64">
        <f t="shared" si="4"/>
        <v>100</v>
      </c>
      <c r="X171" s="30">
        <f t="array" ref="X171">IFERROR(XLOOKUP(Q171,'Refrence Data'!B:B,'Refrence Data'!N:N),"NA")</f>
        <v>0.712938</v>
      </c>
      <c r="Y171" s="64" t="str">
        <f t="shared" si="5"/>
        <v>MEDIUM</v>
      </c>
      <c r="Z171" s="64">
        <f t="array" ref="Z171">XLOOKUP(Q171,'Refrence Data'!B:B,'Refrence Data'!AG:AG)</f>
        <v>5.176718</v>
      </c>
      <c r="AA171" s="64">
        <f t="array" ref="AA171">IFERROR(XLOOKUP(Q171,'Refrence Data'!B:B,'Refrence Data'!Y:Y),"NA")</f>
        <v>6.953151</v>
      </c>
      <c r="AB171" s="64" t="str">
        <f t="shared" si="6"/>
        <v>High</v>
      </c>
      <c r="AC171" s="64" t="str">
        <f t="shared" si="7"/>
        <v>Depth</v>
      </c>
      <c r="AD171" s="64" t="str">
        <f t="shared" si="8"/>
        <v>MEDIUMHighDepth</v>
      </c>
      <c r="AE171" s="64">
        <f t="array" ref="AE171">XLOOKUP(AD171,'Category Saturation'!A:A,'Category Saturation'!E:E)</f>
        <v>60</v>
      </c>
      <c r="AG171" s="30">
        <f t="array" ref="AG171">iferror(XLOOKUP(Q171,'New Launch Success Rate'!A:A,'New Launch Success Rate'!F:F),"NA")</f>
        <v>0.612</v>
      </c>
      <c r="AH171" s="64">
        <f t="shared" si="9"/>
        <v>75</v>
      </c>
      <c r="AJ171" s="65">
        <f t="shared" si="10"/>
        <v>85.5</v>
      </c>
      <c r="AL171" s="66">
        <f t="array" ref="AL171">XLOOKUP(Q171,'Non Moving'!C:C,'Non Moving'!I:I)/100</f>
        <v>0.103</v>
      </c>
      <c r="AM171" s="67">
        <f t="shared" si="11"/>
        <v>50</v>
      </c>
      <c r="AN171" s="66">
        <f t="array" ref="AN171">XLOOKUP(Q171,'Non Moving'!C:C,'Non Moving'!F:F)/100</f>
        <v>0.091</v>
      </c>
      <c r="AO171" s="67">
        <f t="shared" si="12"/>
        <v>75</v>
      </c>
      <c r="AQ171" s="64">
        <f t="shared" si="13"/>
        <v>62.5</v>
      </c>
      <c r="AS171" s="64">
        <f t="shared" si="14"/>
        <v>0</v>
      </c>
      <c r="AT171" s="64">
        <f t="array" ref="AT171">iferror(XLOOKUP(I171,Monetization!A:A,Monetization!B:B),25)</f>
        <v>25</v>
      </c>
      <c r="AV171" s="64">
        <f t="shared" si="15"/>
        <v>7.5</v>
      </c>
      <c r="AX171" s="65">
        <f t="shared" si="16"/>
        <v>85.5</v>
      </c>
      <c r="AY171" s="64" t="str">
        <f t="shared" si="17"/>
        <v>75-100</v>
      </c>
      <c r="AZ171" s="64" t="str">
        <f t="shared" si="18"/>
        <v>75-100</v>
      </c>
      <c r="BA171" s="30">
        <f t="array" ref="BA171">iferror(XLOOKUP(B171,Availability!A:A,Availability!E:E),0%)</f>
        <v>1</v>
      </c>
      <c r="BB171" s="2">
        <v>1.0</v>
      </c>
      <c r="BC171" s="64">
        <f t="array" ref="BC171">XLOOKUP(B171,ROS!C:C,ROS!O:O)</f>
        <v>1.214286</v>
      </c>
      <c r="BD171" s="64">
        <f t="array" ref="BD171">IFERROR(XLOOKUP(B171,ROS!Z:Z,ROS!AA:AA),0)</f>
        <v>0.428571429</v>
      </c>
      <c r="BE171" s="64">
        <f t="array" ref="BE171">XLOOKUP(Q171,'Refrence Data'!B:B,'Refrence Data'!T:T)</f>
        <v>0.333333</v>
      </c>
      <c r="BF171" s="64">
        <f t="shared" si="39"/>
        <v>1</v>
      </c>
      <c r="BG171" s="2" t="str">
        <f t="shared" si="20"/>
        <v>TP</v>
      </c>
      <c r="BO171" s="64" t="str">
        <f t="shared" si="26"/>
        <v>TP</v>
      </c>
    </row>
    <row r="172">
      <c r="A172" s="2" t="s">
        <v>2214</v>
      </c>
      <c r="B172" s="2" t="s">
        <v>2440</v>
      </c>
      <c r="C172" s="2" t="s">
        <v>1251</v>
      </c>
      <c r="D172" s="2" t="s">
        <v>1281</v>
      </c>
      <c r="E172" s="2" t="s">
        <v>2437</v>
      </c>
      <c r="F172" s="2">
        <v>0.0</v>
      </c>
      <c r="G172" s="79">
        <v>33.41622</v>
      </c>
      <c r="H172" s="2" t="s">
        <v>2240</v>
      </c>
      <c r="J172" s="2">
        <v>549.0</v>
      </c>
      <c r="Q172" s="60" t="str">
        <f t="shared" si="1"/>
        <v>Mochis &amp; Bites_25+</v>
      </c>
      <c r="R172" s="61" t="str">
        <f t="shared" si="2"/>
        <v>25+</v>
      </c>
      <c r="S172" s="2" t="str">
        <f t="array" ref="S172">XLOOKUP(B172,Availability!K:K,Availability!Q:Q)</f>
        <v>Depth</v>
      </c>
      <c r="T172" s="62">
        <f t="shared" si="3"/>
        <v>2.5</v>
      </c>
      <c r="U172" s="63">
        <f t="array" ref="U172">iferror(XLOOKUP(Q172,'Refrence Data'!B:B,'Refrence Data'!W:W),"NA")</f>
        <v>4.047914</v>
      </c>
      <c r="V172" s="64">
        <f t="shared" si="4"/>
        <v>100</v>
      </c>
      <c r="X172" s="30">
        <f t="array" ref="X172">IFERROR(XLOOKUP(Q172,'Refrence Data'!B:B,'Refrence Data'!N:N),"NA")</f>
        <v>0.712938</v>
      </c>
      <c r="Y172" s="64" t="str">
        <f t="shared" si="5"/>
        <v>MEDIUM</v>
      </c>
      <c r="Z172" s="64">
        <f t="array" ref="Z172">XLOOKUP(Q172,'Refrence Data'!B:B,'Refrence Data'!AG:AG)</f>
        <v>5.176718</v>
      </c>
      <c r="AA172" s="64">
        <f t="array" ref="AA172">IFERROR(XLOOKUP(Q172,'Refrence Data'!B:B,'Refrence Data'!Y:Y),"NA")</f>
        <v>6.953151</v>
      </c>
      <c r="AB172" s="64" t="str">
        <f t="shared" si="6"/>
        <v>High</v>
      </c>
      <c r="AC172" s="64" t="str">
        <f t="shared" si="7"/>
        <v>Depth</v>
      </c>
      <c r="AD172" s="64" t="str">
        <f t="shared" si="8"/>
        <v>MEDIUMHighDepth</v>
      </c>
      <c r="AE172" s="64">
        <f t="array" ref="AE172">XLOOKUP(AD172,'Category Saturation'!A:A,'Category Saturation'!E:E)</f>
        <v>60</v>
      </c>
      <c r="AG172" s="30">
        <f t="array" ref="AG172">iferror(XLOOKUP(Q172,'New Launch Success Rate'!A:A,'New Launch Success Rate'!F:F),"NA")</f>
        <v>0.612</v>
      </c>
      <c r="AH172" s="64">
        <f t="shared" si="9"/>
        <v>75</v>
      </c>
      <c r="AJ172" s="65">
        <f t="shared" si="10"/>
        <v>85.5</v>
      </c>
      <c r="AL172" s="66">
        <f t="array" ref="AL172">XLOOKUP(Q172,'Non Moving'!C:C,'Non Moving'!I:I)/100</f>
        <v>0.103</v>
      </c>
      <c r="AM172" s="67">
        <f t="shared" si="11"/>
        <v>50</v>
      </c>
      <c r="AN172" s="66">
        <f t="array" ref="AN172">XLOOKUP(Q172,'Non Moving'!C:C,'Non Moving'!F:F)/100</f>
        <v>0.091</v>
      </c>
      <c r="AO172" s="67">
        <f t="shared" si="12"/>
        <v>75</v>
      </c>
      <c r="AQ172" s="64">
        <f t="shared" si="13"/>
        <v>62.5</v>
      </c>
      <c r="AS172" s="64">
        <f t="shared" si="14"/>
        <v>0</v>
      </c>
      <c r="AT172" s="64">
        <f t="array" ref="AT172">iferror(XLOOKUP(I172,Monetization!A:A,Monetization!B:B),25)</f>
        <v>25</v>
      </c>
      <c r="AV172" s="64">
        <f t="shared" si="15"/>
        <v>7.5</v>
      </c>
      <c r="AX172" s="65">
        <f t="shared" si="16"/>
        <v>85.5</v>
      </c>
      <c r="AY172" s="64" t="str">
        <f t="shared" si="17"/>
        <v>75-100</v>
      </c>
      <c r="AZ172" s="64" t="str">
        <f t="shared" si="18"/>
        <v>75-100</v>
      </c>
      <c r="BA172" s="30">
        <f t="array" ref="BA172">iferror(XLOOKUP(B172,Availability!A:A,Availability!E:E),0%)</f>
        <v>1</v>
      </c>
      <c r="BB172" s="2">
        <v>1.0</v>
      </c>
      <c r="BC172" s="64">
        <f t="array" ref="BC172">XLOOKUP(B172,ROS!C:C,ROS!O:O)</f>
        <v>0</v>
      </c>
      <c r="BD172" s="64">
        <f t="array" ref="BD172">IFERROR(XLOOKUP(B172,ROS!Z:Z,ROS!AA:AA),0)</f>
        <v>0.5</v>
      </c>
      <c r="BE172" s="64">
        <f t="array" ref="BE172">XLOOKUP(Q172,'Refrence Data'!B:B,'Refrence Data'!T:T)</f>
        <v>0.333333</v>
      </c>
      <c r="BF172" s="64">
        <f t="shared" si="39"/>
        <v>0</v>
      </c>
      <c r="BG172" s="2" t="str">
        <f t="shared" si="20"/>
        <v>FP</v>
      </c>
      <c r="BO172" s="64" t="str">
        <f t="shared" si="26"/>
        <v>FP</v>
      </c>
    </row>
    <row r="173">
      <c r="A173" s="2" t="s">
        <v>2214</v>
      </c>
      <c r="B173" s="2" t="s">
        <v>2441</v>
      </c>
      <c r="C173" s="2" t="s">
        <v>1251</v>
      </c>
      <c r="D173" s="2" t="s">
        <v>1281</v>
      </c>
      <c r="E173" s="2" t="s">
        <v>2437</v>
      </c>
      <c r="F173" s="2">
        <v>0.0</v>
      </c>
      <c r="G173" s="2">
        <v>37.37044</v>
      </c>
      <c r="H173" s="2" t="s">
        <v>2240</v>
      </c>
      <c r="J173" s="2">
        <v>549.0</v>
      </c>
      <c r="Q173" s="60" t="str">
        <f t="shared" si="1"/>
        <v>Mochis &amp; Bites_25+</v>
      </c>
      <c r="R173" s="61" t="str">
        <f t="shared" si="2"/>
        <v>25+</v>
      </c>
      <c r="S173" s="2" t="str">
        <f t="array" ref="S173">XLOOKUP(B173,Availability!K:K,Availability!Q:Q)</f>
        <v>Depth</v>
      </c>
      <c r="T173" s="62">
        <f t="shared" si="3"/>
        <v>2.5</v>
      </c>
      <c r="U173" s="63">
        <f t="array" ref="U173">iferror(XLOOKUP(Q173,'Refrence Data'!B:B,'Refrence Data'!W:W),"NA")</f>
        <v>4.047914</v>
      </c>
      <c r="V173" s="64">
        <f t="shared" si="4"/>
        <v>100</v>
      </c>
      <c r="X173" s="30">
        <f t="array" ref="X173">IFERROR(XLOOKUP(Q173,'Refrence Data'!B:B,'Refrence Data'!N:N),"NA")</f>
        <v>0.712938</v>
      </c>
      <c r="Y173" s="64" t="str">
        <f t="shared" si="5"/>
        <v>MEDIUM</v>
      </c>
      <c r="Z173" s="64">
        <f t="array" ref="Z173">XLOOKUP(Q173,'Refrence Data'!B:B,'Refrence Data'!AG:AG)</f>
        <v>5.176718</v>
      </c>
      <c r="AA173" s="64">
        <f t="array" ref="AA173">IFERROR(XLOOKUP(Q173,'Refrence Data'!B:B,'Refrence Data'!Y:Y),"NA")</f>
        <v>6.953151</v>
      </c>
      <c r="AB173" s="64" t="str">
        <f t="shared" si="6"/>
        <v>High</v>
      </c>
      <c r="AC173" s="64" t="str">
        <f t="shared" si="7"/>
        <v>Depth</v>
      </c>
      <c r="AD173" s="64" t="str">
        <f t="shared" si="8"/>
        <v>MEDIUMHighDepth</v>
      </c>
      <c r="AE173" s="64">
        <f t="array" ref="AE173">XLOOKUP(AD173,'Category Saturation'!A:A,'Category Saturation'!E:E)</f>
        <v>60</v>
      </c>
      <c r="AG173" s="30">
        <f t="array" ref="AG173">iferror(XLOOKUP(Q173,'New Launch Success Rate'!A:A,'New Launch Success Rate'!F:F),"NA")</f>
        <v>0.612</v>
      </c>
      <c r="AH173" s="64">
        <f t="shared" si="9"/>
        <v>75</v>
      </c>
      <c r="AJ173" s="65">
        <f t="shared" si="10"/>
        <v>85.5</v>
      </c>
      <c r="AL173" s="66">
        <f t="array" ref="AL173">XLOOKUP(Q173,'Non Moving'!C:C,'Non Moving'!I:I)/100</f>
        <v>0.103</v>
      </c>
      <c r="AM173" s="67">
        <f t="shared" si="11"/>
        <v>50</v>
      </c>
      <c r="AN173" s="66">
        <f t="array" ref="AN173">XLOOKUP(Q173,'Non Moving'!C:C,'Non Moving'!F:F)/100</f>
        <v>0.091</v>
      </c>
      <c r="AO173" s="67">
        <f t="shared" si="12"/>
        <v>75</v>
      </c>
      <c r="AQ173" s="64">
        <f t="shared" si="13"/>
        <v>62.5</v>
      </c>
      <c r="AS173" s="64">
        <f t="shared" si="14"/>
        <v>0</v>
      </c>
      <c r="AT173" s="64">
        <f t="array" ref="AT173">iferror(XLOOKUP(I173,Monetization!A:A,Monetization!B:B),25)</f>
        <v>25</v>
      </c>
      <c r="AV173" s="64">
        <f t="shared" si="15"/>
        <v>7.5</v>
      </c>
      <c r="AX173" s="65">
        <f t="shared" si="16"/>
        <v>85.5</v>
      </c>
      <c r="AY173" s="64" t="str">
        <f t="shared" si="17"/>
        <v>75-100</v>
      </c>
      <c r="AZ173" s="64" t="str">
        <f t="shared" si="18"/>
        <v>75-100</v>
      </c>
      <c r="BA173" s="30">
        <f t="array" ref="BA173">iferror(XLOOKUP(B173,Availability!A:A,Availability!E:E),0%)</f>
        <v>0.65</v>
      </c>
      <c r="BB173" s="2">
        <v>1.0</v>
      </c>
      <c r="BC173" s="64">
        <f t="array" ref="BC173">XLOOKUP(B173,ROS!C:C,ROS!O:O)</f>
        <v>0</v>
      </c>
      <c r="BD173" s="64">
        <f t="array" ref="BD173">IFERROR(XLOOKUP(B173,ROS!Z:Z,ROS!AA:AA),0)</f>
        <v>0.773351648</v>
      </c>
      <c r="BE173" s="64">
        <f t="array" ref="BE173">XLOOKUP(Q173,'Refrence Data'!B:B,'Refrence Data'!T:T)</f>
        <v>0.333333</v>
      </c>
      <c r="BF173" s="64">
        <f t="shared" si="39"/>
        <v>0</v>
      </c>
      <c r="BG173" s="2" t="str">
        <f t="shared" si="20"/>
        <v/>
      </c>
      <c r="BO173" s="64" t="str">
        <f t="shared" si="26"/>
        <v/>
      </c>
    </row>
    <row r="174">
      <c r="A174" s="2" t="s">
        <v>2214</v>
      </c>
      <c r="B174" s="2" t="s">
        <v>2442</v>
      </c>
      <c r="C174" s="2" t="s">
        <v>1251</v>
      </c>
      <c r="D174" s="2" t="s">
        <v>1281</v>
      </c>
      <c r="E174" s="2" t="s">
        <v>2437</v>
      </c>
      <c r="F174" s="2">
        <v>0.0</v>
      </c>
      <c r="G174" s="79">
        <v>29.35545</v>
      </c>
      <c r="H174" s="2" t="s">
        <v>2240</v>
      </c>
      <c r="J174" s="2">
        <v>549.0</v>
      </c>
      <c r="Q174" s="60" t="str">
        <f t="shared" si="1"/>
        <v>Mochis &amp; Bites_25+</v>
      </c>
      <c r="R174" s="61" t="str">
        <f t="shared" si="2"/>
        <v>25+</v>
      </c>
      <c r="S174" s="2" t="str">
        <f t="array" ref="S174">XLOOKUP(B174,Availability!K:K,Availability!Q:Q)</f>
        <v>Depth</v>
      </c>
      <c r="T174" s="62">
        <f t="shared" si="3"/>
        <v>2.5</v>
      </c>
      <c r="U174" s="63">
        <f t="array" ref="U174">iferror(XLOOKUP(Q174,'Refrence Data'!B:B,'Refrence Data'!W:W),"NA")</f>
        <v>4.047914</v>
      </c>
      <c r="V174" s="64">
        <f t="shared" si="4"/>
        <v>100</v>
      </c>
      <c r="X174" s="30">
        <f t="array" ref="X174">IFERROR(XLOOKUP(Q174,'Refrence Data'!B:B,'Refrence Data'!N:N),"NA")</f>
        <v>0.712938</v>
      </c>
      <c r="Y174" s="64" t="str">
        <f t="shared" si="5"/>
        <v>MEDIUM</v>
      </c>
      <c r="Z174" s="64">
        <f t="array" ref="Z174">XLOOKUP(Q174,'Refrence Data'!B:B,'Refrence Data'!AG:AG)</f>
        <v>5.176718</v>
      </c>
      <c r="AA174" s="64">
        <f t="array" ref="AA174">IFERROR(XLOOKUP(Q174,'Refrence Data'!B:B,'Refrence Data'!Y:Y),"NA")</f>
        <v>6.953151</v>
      </c>
      <c r="AB174" s="64" t="str">
        <f t="shared" si="6"/>
        <v>High</v>
      </c>
      <c r="AC174" s="64" t="str">
        <f t="shared" si="7"/>
        <v>Depth</v>
      </c>
      <c r="AD174" s="64" t="str">
        <f t="shared" si="8"/>
        <v>MEDIUMHighDepth</v>
      </c>
      <c r="AE174" s="64">
        <f t="array" ref="AE174">XLOOKUP(AD174,'Category Saturation'!A:A,'Category Saturation'!E:E)</f>
        <v>60</v>
      </c>
      <c r="AG174" s="30">
        <f t="array" ref="AG174">iferror(XLOOKUP(Q174,'New Launch Success Rate'!A:A,'New Launch Success Rate'!F:F),"NA")</f>
        <v>0.612</v>
      </c>
      <c r="AH174" s="64">
        <f t="shared" si="9"/>
        <v>75</v>
      </c>
      <c r="AJ174" s="65">
        <f t="shared" si="10"/>
        <v>85.5</v>
      </c>
      <c r="AL174" s="66">
        <f t="array" ref="AL174">XLOOKUP(Q174,'Non Moving'!C:C,'Non Moving'!I:I)/100</f>
        <v>0.103</v>
      </c>
      <c r="AM174" s="67">
        <f t="shared" si="11"/>
        <v>50</v>
      </c>
      <c r="AN174" s="66">
        <f t="array" ref="AN174">XLOOKUP(Q174,'Non Moving'!C:C,'Non Moving'!F:F)/100</f>
        <v>0.091</v>
      </c>
      <c r="AO174" s="67">
        <f t="shared" si="12"/>
        <v>75</v>
      </c>
      <c r="AQ174" s="64">
        <f t="shared" si="13"/>
        <v>62.5</v>
      </c>
      <c r="AS174" s="64">
        <f t="shared" si="14"/>
        <v>0</v>
      </c>
      <c r="AT174" s="64">
        <f t="array" ref="AT174">iferror(XLOOKUP(I174,Monetization!A:A,Monetization!B:B),25)</f>
        <v>25</v>
      </c>
      <c r="AV174" s="64">
        <f t="shared" si="15"/>
        <v>7.5</v>
      </c>
      <c r="AX174" s="65">
        <f t="shared" si="16"/>
        <v>85.5</v>
      </c>
      <c r="AY174" s="64" t="str">
        <f t="shared" si="17"/>
        <v>75-100</v>
      </c>
      <c r="AZ174" s="64" t="str">
        <f t="shared" si="18"/>
        <v>75-100</v>
      </c>
      <c r="BA174" s="30">
        <f t="array" ref="BA174">iferror(XLOOKUP(B174,Availability!A:A,Availability!E:E),0%)</f>
        <v>1</v>
      </c>
      <c r="BB174" s="2">
        <v>1.0</v>
      </c>
      <c r="BC174" s="64">
        <f t="array" ref="BC174">XLOOKUP(B174,ROS!C:C,ROS!O:O)</f>
        <v>0.785714</v>
      </c>
      <c r="BD174" s="64">
        <f t="array" ref="BD174">IFERROR(XLOOKUP(B174,ROS!Z:Z,ROS!AA:AA),0)</f>
        <v>0.428571429</v>
      </c>
      <c r="BE174" s="64">
        <f t="array" ref="BE174">XLOOKUP(Q174,'Refrence Data'!B:B,'Refrence Data'!T:T)</f>
        <v>0.333333</v>
      </c>
      <c r="BF174" s="64">
        <f t="shared" si="39"/>
        <v>0</v>
      </c>
      <c r="BG174" s="2" t="str">
        <f t="shared" si="20"/>
        <v>FP</v>
      </c>
      <c r="BO174" s="64" t="str">
        <f t="shared" si="26"/>
        <v>FP</v>
      </c>
    </row>
    <row r="175">
      <c r="A175" s="2" t="s">
        <v>2214</v>
      </c>
      <c r="B175" s="2" t="s">
        <v>2443</v>
      </c>
      <c r="C175" s="2" t="s">
        <v>1251</v>
      </c>
      <c r="D175" s="2" t="s">
        <v>1281</v>
      </c>
      <c r="E175" s="2" t="s">
        <v>2437</v>
      </c>
      <c r="F175" s="2">
        <v>0.0</v>
      </c>
      <c r="G175" s="2">
        <v>37.37045</v>
      </c>
      <c r="H175" s="2" t="s">
        <v>2240</v>
      </c>
      <c r="J175" s="2">
        <v>549.0</v>
      </c>
      <c r="Q175" s="60" t="str">
        <f t="shared" si="1"/>
        <v>Mochis &amp; Bites_25+</v>
      </c>
      <c r="R175" s="61" t="str">
        <f t="shared" si="2"/>
        <v>25+</v>
      </c>
      <c r="S175" s="2" t="str">
        <f t="array" ref="S175">XLOOKUP(B175,Availability!K:K,Availability!Q:Q)</f>
        <v>Depth</v>
      </c>
      <c r="T175" s="62">
        <f t="shared" si="3"/>
        <v>2.5</v>
      </c>
      <c r="U175" s="63">
        <f t="array" ref="U175">iferror(XLOOKUP(Q175,'Refrence Data'!B:B,'Refrence Data'!W:W),"NA")</f>
        <v>4.047914</v>
      </c>
      <c r="V175" s="64">
        <f t="shared" si="4"/>
        <v>100</v>
      </c>
      <c r="X175" s="30">
        <f t="array" ref="X175">IFERROR(XLOOKUP(Q175,'Refrence Data'!B:B,'Refrence Data'!N:N),"NA")</f>
        <v>0.712938</v>
      </c>
      <c r="Y175" s="64" t="str">
        <f t="shared" si="5"/>
        <v>MEDIUM</v>
      </c>
      <c r="Z175" s="64">
        <f t="array" ref="Z175">XLOOKUP(Q175,'Refrence Data'!B:B,'Refrence Data'!AG:AG)</f>
        <v>5.176718</v>
      </c>
      <c r="AA175" s="64">
        <f t="array" ref="AA175">IFERROR(XLOOKUP(Q175,'Refrence Data'!B:B,'Refrence Data'!Y:Y),"NA")</f>
        <v>6.953151</v>
      </c>
      <c r="AB175" s="64" t="str">
        <f t="shared" si="6"/>
        <v>High</v>
      </c>
      <c r="AC175" s="64" t="str">
        <f t="shared" si="7"/>
        <v>Depth</v>
      </c>
      <c r="AD175" s="64" t="str">
        <f t="shared" si="8"/>
        <v>MEDIUMHighDepth</v>
      </c>
      <c r="AE175" s="64">
        <f t="array" ref="AE175">XLOOKUP(AD175,'Category Saturation'!A:A,'Category Saturation'!E:E)</f>
        <v>60</v>
      </c>
      <c r="AG175" s="30">
        <f t="array" ref="AG175">iferror(XLOOKUP(Q175,'New Launch Success Rate'!A:A,'New Launch Success Rate'!F:F),"NA")</f>
        <v>0.612</v>
      </c>
      <c r="AH175" s="64">
        <f t="shared" si="9"/>
        <v>75</v>
      </c>
      <c r="AJ175" s="65">
        <f t="shared" si="10"/>
        <v>85.5</v>
      </c>
      <c r="AL175" s="66">
        <f t="array" ref="AL175">XLOOKUP(Q175,'Non Moving'!C:C,'Non Moving'!I:I)/100</f>
        <v>0.103</v>
      </c>
      <c r="AM175" s="67">
        <f t="shared" si="11"/>
        <v>50</v>
      </c>
      <c r="AN175" s="66">
        <f t="array" ref="AN175">XLOOKUP(Q175,'Non Moving'!C:C,'Non Moving'!F:F)/100</f>
        <v>0.091</v>
      </c>
      <c r="AO175" s="67">
        <f t="shared" si="12"/>
        <v>75</v>
      </c>
      <c r="AQ175" s="64">
        <f t="shared" si="13"/>
        <v>62.5</v>
      </c>
      <c r="AS175" s="64">
        <f t="shared" si="14"/>
        <v>0</v>
      </c>
      <c r="AT175" s="64">
        <f t="array" ref="AT175">iferror(XLOOKUP(I175,Monetization!A:A,Monetization!B:B),25)</f>
        <v>25</v>
      </c>
      <c r="AV175" s="64">
        <f t="shared" si="15"/>
        <v>7.5</v>
      </c>
      <c r="AX175" s="65">
        <f t="shared" si="16"/>
        <v>85.5</v>
      </c>
      <c r="AY175" s="64" t="str">
        <f t="shared" si="17"/>
        <v>75-100</v>
      </c>
      <c r="AZ175" s="64" t="str">
        <f t="shared" si="18"/>
        <v>75-100</v>
      </c>
      <c r="BA175" s="30">
        <f t="array" ref="BA175">iferror(XLOOKUP(B175,Availability!A:A,Availability!E:E),0%)</f>
        <v>1</v>
      </c>
      <c r="BB175" s="2">
        <v>1.0</v>
      </c>
      <c r="BC175" s="64">
        <f t="array" ref="BC175">XLOOKUP(B175,ROS!C:C,ROS!O:O)</f>
        <v>1.428571</v>
      </c>
      <c r="BD175" s="64">
        <f t="array" ref="BD175">IFERROR(XLOOKUP(B175,ROS!Z:Z,ROS!AA:AA),0)</f>
        <v>0.785714286</v>
      </c>
      <c r="BE175" s="64">
        <f t="array" ref="BE175">XLOOKUP(Q175,'Refrence Data'!B:B,'Refrence Data'!T:T)</f>
        <v>0.333333</v>
      </c>
      <c r="BF175" s="64">
        <f t="shared" si="39"/>
        <v>1</v>
      </c>
      <c r="BG175" s="2" t="str">
        <f t="shared" si="20"/>
        <v>TP</v>
      </c>
      <c r="BO175" s="64" t="str">
        <f t="shared" si="26"/>
        <v>TP</v>
      </c>
    </row>
    <row r="176">
      <c r="A176" s="2" t="s">
        <v>2214</v>
      </c>
      <c r="B176" s="2" t="s">
        <v>2444</v>
      </c>
      <c r="C176" s="2" t="s">
        <v>1301</v>
      </c>
      <c r="D176" s="2" t="s">
        <v>1311</v>
      </c>
      <c r="E176" s="2" t="s">
        <v>2445</v>
      </c>
      <c r="F176" s="2">
        <v>12.0</v>
      </c>
      <c r="G176" s="2">
        <v>6.39492</v>
      </c>
      <c r="H176" s="2" t="s">
        <v>2240</v>
      </c>
      <c r="J176" s="2">
        <v>730.0</v>
      </c>
      <c r="Q176" s="60" t="str">
        <f t="shared" si="1"/>
        <v>Cookware_5-10</v>
      </c>
      <c r="R176" s="61" t="str">
        <f t="shared" si="2"/>
        <v>5-10</v>
      </c>
      <c r="S176" s="2" t="str">
        <f t="array" ref="S176">XLOOKUP(B176,Availability!K:K,Availability!Q:Q)</f>
        <v>Depth</v>
      </c>
      <c r="T176" s="62">
        <f t="shared" si="3"/>
        <v>2.5</v>
      </c>
      <c r="U176" s="63">
        <f t="array" ref="U176">iferror(XLOOKUP(Q176,'Refrence Data'!B:B,'Refrence Data'!W:W),"NA")</f>
        <v>1.811823</v>
      </c>
      <c r="V176" s="64">
        <f t="shared" si="4"/>
        <v>50</v>
      </c>
      <c r="X176" s="30">
        <f t="array" ref="X176">IFERROR(XLOOKUP(Q176,'Refrence Data'!B:B,'Refrence Data'!N:N),"NA")</f>
        <v>0.36949</v>
      </c>
      <c r="Y176" s="64" t="str">
        <f t="shared" si="5"/>
        <v>LOW</v>
      </c>
      <c r="Z176" s="64">
        <f t="array" ref="Z176">XLOOKUP(Q176,'Refrence Data'!B:B,'Refrence Data'!AG:AG)</f>
        <v>1.582991</v>
      </c>
      <c r="AA176" s="64">
        <f t="array" ref="AA176">IFERROR(XLOOKUP(Q176,'Refrence Data'!B:B,'Refrence Data'!Y:Y),"NA")</f>
        <v>1.582991</v>
      </c>
      <c r="AB176" s="64" t="str">
        <f t="shared" si="6"/>
        <v>High</v>
      </c>
      <c r="AC176" s="64" t="str">
        <f t="shared" si="7"/>
        <v>Depth</v>
      </c>
      <c r="AD176" s="64" t="str">
        <f t="shared" si="8"/>
        <v>LOWHighDepth</v>
      </c>
      <c r="AE176" s="64">
        <f t="array" ref="AE176">XLOOKUP(AD176,'Category Saturation'!A:A,'Category Saturation'!E:E)</f>
        <v>90</v>
      </c>
      <c r="AG176" s="30">
        <f t="array" ref="AG176">iferror(XLOOKUP(Q176,'New Launch Success Rate'!A:A,'New Launch Success Rate'!F:F),"NA")</f>
        <v>0.0835</v>
      </c>
      <c r="AH176" s="64">
        <f t="shared" si="9"/>
        <v>0</v>
      </c>
      <c r="AJ176" s="65">
        <f t="shared" si="10"/>
        <v>57</v>
      </c>
      <c r="AL176" s="66">
        <f t="array" ref="AL176">XLOOKUP(Q176,'Non Moving'!C:C,'Non Moving'!I:I)/100</f>
        <v>0.281</v>
      </c>
      <c r="AM176" s="67">
        <f t="shared" si="11"/>
        <v>0</v>
      </c>
      <c r="AN176" s="66">
        <f t="array" ref="AN176">XLOOKUP(Q176,'Non Moving'!C:C,'Non Moving'!F:F)/100</f>
        <v>0.24</v>
      </c>
      <c r="AO176" s="67">
        <f t="shared" si="12"/>
        <v>50</v>
      </c>
      <c r="AQ176" s="64">
        <f t="shared" si="13"/>
        <v>25</v>
      </c>
      <c r="AS176" s="64">
        <f t="shared" si="14"/>
        <v>0</v>
      </c>
      <c r="AT176" s="64">
        <f t="array" ref="AT176">iferror(XLOOKUP(I176,Monetization!A:A,Monetization!B:B),25)</f>
        <v>25</v>
      </c>
      <c r="AV176" s="64">
        <f t="shared" si="15"/>
        <v>7.5</v>
      </c>
      <c r="AX176" s="65">
        <f t="shared" si="16"/>
        <v>57</v>
      </c>
      <c r="AY176" s="64" t="str">
        <f t="shared" si="17"/>
        <v>50-75</v>
      </c>
      <c r="AZ176" s="64" t="str">
        <f t="shared" si="18"/>
        <v>50-75</v>
      </c>
      <c r="BA176" s="30">
        <f t="array" ref="BA176">iferror(XLOOKUP(B176,Availability!A:A,Availability!E:E),0%)</f>
        <v>0</v>
      </c>
      <c r="BB176" s="2">
        <v>1.0</v>
      </c>
      <c r="BC176" s="64">
        <f t="array" ref="BC176">XLOOKUP(B176,ROS!C:C,ROS!O:O)</f>
        <v>0.642857</v>
      </c>
      <c r="BD176" s="64">
        <f t="array" ref="BD176">IFERROR(XLOOKUP(B176,ROS!Z:Z,ROS!AA:AA),0)</f>
        <v>0</v>
      </c>
      <c r="BE176" s="64">
        <f t="array" ref="BE176">XLOOKUP(Q176,'Refrence Data'!B:B,'Refrence Data'!T:T)</f>
        <v>0.887037</v>
      </c>
      <c r="BF176" s="64">
        <f t="shared" si="39"/>
        <v>0</v>
      </c>
      <c r="BG176" s="2" t="str">
        <f t="shared" si="20"/>
        <v/>
      </c>
      <c r="BO176" s="64" t="str">
        <f t="shared" si="26"/>
        <v/>
      </c>
    </row>
    <row r="177">
      <c r="A177" s="2" t="s">
        <v>2214</v>
      </c>
      <c r="B177" s="2" t="s">
        <v>2446</v>
      </c>
      <c r="C177" s="2" t="s">
        <v>1365</v>
      </c>
      <c r="D177" s="2" t="s">
        <v>1407</v>
      </c>
      <c r="E177" s="2" t="s">
        <v>2447</v>
      </c>
      <c r="F177" s="2">
        <v>0.0</v>
      </c>
      <c r="G177" s="2">
        <v>15.27831</v>
      </c>
      <c r="H177" s="2" t="s">
        <v>2240</v>
      </c>
      <c r="J177" s="2">
        <v>30.0</v>
      </c>
      <c r="Q177" s="60" t="str">
        <f t="shared" si="1"/>
        <v>Greek Yoghurt_15-20</v>
      </c>
      <c r="R177" s="61" t="str">
        <f t="shared" si="2"/>
        <v>15-20</v>
      </c>
      <c r="S177" s="2" t="str">
        <f t="array" ref="S177">XLOOKUP(B177,Availability!K:K,Availability!Q:Q)</f>
        <v>Depth</v>
      </c>
      <c r="T177" s="62">
        <f t="shared" si="3"/>
        <v>2.5</v>
      </c>
      <c r="U177" s="63" t="str">
        <f t="array" ref="U177">iferror(XLOOKUP(Q177,'Refrence Data'!B:B,'Refrence Data'!W:W),"NA")</f>
        <v>NA</v>
      </c>
      <c r="V177" s="64" t="str">
        <f t="shared" si="4"/>
        <v>NA</v>
      </c>
      <c r="X177" s="30" t="str">
        <f t="array" ref="X177">IFERROR(XLOOKUP(Q177,'Refrence Data'!B:B,'Refrence Data'!N:N),"NA")</f>
        <v>NA</v>
      </c>
      <c r="Y177" s="64" t="str">
        <f t="shared" si="5"/>
        <v>HIGH</v>
      </c>
      <c r="Z177" s="64" t="str">
        <f t="array" ref="Z177">XLOOKUP(Q177,'Refrence Data'!B:B,'Refrence Data'!AG:AG)</f>
        <v>#N/A</v>
      </c>
      <c r="AA177" s="64" t="str">
        <f t="array" ref="AA177">IFERROR(XLOOKUP(Q177,'Refrence Data'!B:B,'Refrence Data'!Y:Y),"NA")</f>
        <v>NA</v>
      </c>
      <c r="AB177" s="64" t="str">
        <f t="shared" si="6"/>
        <v>#N/A</v>
      </c>
      <c r="AC177" s="64" t="str">
        <f t="shared" si="7"/>
        <v>Depth</v>
      </c>
      <c r="AD177" s="64" t="str">
        <f t="shared" si="8"/>
        <v>#N/A</v>
      </c>
      <c r="AE177" s="64" t="str">
        <f t="array" ref="AE177">XLOOKUP(AD177,'Category Saturation'!A:A,'Category Saturation'!E:E)</f>
        <v>#N/A</v>
      </c>
      <c r="AG177" s="30" t="str">
        <f t="array" ref="AG177">iferror(XLOOKUP(Q177,'New Launch Success Rate'!A:A,'New Launch Success Rate'!F:F),"NA")</f>
        <v>NA</v>
      </c>
      <c r="AH177" s="64" t="str">
        <f t="shared" si="9"/>
        <v>NA</v>
      </c>
      <c r="AJ177" s="65" t="str">
        <f t="shared" si="10"/>
        <v>#VALUE!</v>
      </c>
      <c r="AL177" s="66" t="str">
        <f t="array" ref="AL177">XLOOKUP(Q177,'Non Moving'!C:C,'Non Moving'!I:I)/100</f>
        <v>#N/A</v>
      </c>
      <c r="AM177" s="67" t="str">
        <f t="shared" si="11"/>
        <v>#N/A</v>
      </c>
      <c r="AN177" s="66" t="str">
        <f t="array" ref="AN177">XLOOKUP(Q177,'Non Moving'!C:C,'Non Moving'!F:F)/100</f>
        <v>#N/A</v>
      </c>
      <c r="AO177" s="67" t="str">
        <f t="shared" si="12"/>
        <v>#N/A</v>
      </c>
      <c r="AQ177" s="64" t="str">
        <f t="shared" si="13"/>
        <v>#N/A</v>
      </c>
      <c r="AS177" s="64">
        <f t="shared" si="14"/>
        <v>0</v>
      </c>
      <c r="AT177" s="64">
        <f t="array" ref="AT177">iferror(XLOOKUP(I177,Monetization!A:A,Monetization!B:B),25)</f>
        <v>25</v>
      </c>
      <c r="AV177" s="64">
        <f t="shared" si="15"/>
        <v>7.5</v>
      </c>
      <c r="AX177" s="65" t="str">
        <f t="shared" si="16"/>
        <v>#VALUE!</v>
      </c>
      <c r="AY177" s="64" t="str">
        <f t="shared" si="17"/>
        <v>#VALUE!</v>
      </c>
      <c r="AZ177" s="64" t="str">
        <f t="shared" si="18"/>
        <v>#VALUE!</v>
      </c>
      <c r="BA177" s="30">
        <f t="array" ref="BA177">iferror(XLOOKUP(B177,Availability!A:A,Availability!E:E),0%)</f>
        <v>0</v>
      </c>
      <c r="BB177" s="2">
        <v>1.0</v>
      </c>
      <c r="BC177" s="64">
        <f t="array" ref="BC177">XLOOKUP(B177,ROS!C:C,ROS!O:O)</f>
        <v>0</v>
      </c>
      <c r="BD177" s="64">
        <f t="array" ref="BD177">IFERROR(XLOOKUP(B177,ROS!Z:Z,ROS!AA:AA),0)</f>
        <v>0</v>
      </c>
      <c r="BE177" s="64" t="str">
        <f t="array" ref="BE177">XLOOKUP(Q177,'Refrence Data'!B:B,'Refrence Data'!T:T)</f>
        <v>#N/A</v>
      </c>
      <c r="BF177" s="64" t="str">
        <f t="shared" si="39"/>
        <v>#N/A</v>
      </c>
      <c r="BG177" s="2" t="str">
        <f t="shared" si="20"/>
        <v/>
      </c>
      <c r="BO177" s="64" t="str">
        <f t="shared" si="26"/>
        <v/>
      </c>
    </row>
    <row r="178">
      <c r="A178" s="2" t="s">
        <v>2304</v>
      </c>
      <c r="B178" s="2" t="s">
        <v>2448</v>
      </c>
      <c r="C178" s="2" t="s">
        <v>1365</v>
      </c>
      <c r="D178" s="2" t="s">
        <v>1392</v>
      </c>
      <c r="E178" s="2" t="s">
        <v>2449</v>
      </c>
      <c r="F178" s="2">
        <v>0.0</v>
      </c>
      <c r="G178" s="2">
        <v>6.408709</v>
      </c>
      <c r="H178" s="2" t="s">
        <v>2217</v>
      </c>
      <c r="J178" s="2">
        <v>14.0</v>
      </c>
      <c r="Q178" s="60" t="str">
        <f t="shared" si="1"/>
        <v>Flavoured Yoghurt_5-10</v>
      </c>
      <c r="R178" s="61" t="str">
        <f t="shared" si="2"/>
        <v>5-10</v>
      </c>
      <c r="S178" s="2" t="str">
        <f t="array" ref="S178">XLOOKUP(B178,Availability!K:K,Availability!Q:Q)</f>
        <v>Depth</v>
      </c>
      <c r="T178" s="62">
        <f t="shared" si="3"/>
        <v>11.42857143</v>
      </c>
      <c r="U178" s="63">
        <f t="array" ref="U178">iferror(XLOOKUP(Q178,'Refrence Data'!B:B,'Refrence Data'!W:W),"NA")</f>
        <v>33.0352</v>
      </c>
      <c r="V178" s="64">
        <f t="shared" si="4"/>
        <v>100</v>
      </c>
      <c r="X178" s="30">
        <f t="array" ref="X178">IFERROR(XLOOKUP(Q178,'Refrence Data'!B:B,'Refrence Data'!N:N),"NA")</f>
        <v>0.679177</v>
      </c>
      <c r="Y178" s="64" t="str">
        <f t="shared" si="5"/>
        <v>MEDIUM</v>
      </c>
      <c r="Z178" s="64">
        <f t="array" ref="Z178">XLOOKUP(Q178,'Refrence Data'!B:B,'Refrence Data'!AG:AG)</f>
        <v>40.98145</v>
      </c>
      <c r="AA178" s="64">
        <f t="array" ref="AA178">IFERROR(XLOOKUP(Q178,'Refrence Data'!B:B,'Refrence Data'!Y:Y),"NA")</f>
        <v>29.22077</v>
      </c>
      <c r="AB178" s="64" t="str">
        <f t="shared" si="6"/>
        <v>High</v>
      </c>
      <c r="AC178" s="64" t="str">
        <f t="shared" si="7"/>
        <v>Depth</v>
      </c>
      <c r="AD178" s="64" t="str">
        <f t="shared" si="8"/>
        <v>MEDIUMHighDepth</v>
      </c>
      <c r="AE178" s="64">
        <f t="array" ref="AE178">XLOOKUP(AD178,'Category Saturation'!A:A,'Category Saturation'!E:E)</f>
        <v>60</v>
      </c>
      <c r="AG178" s="30">
        <f t="array" ref="AG178">iferror(XLOOKUP(Q178,'New Launch Success Rate'!A:A,'New Launch Success Rate'!F:F),"NA")</f>
        <v>0.5</v>
      </c>
      <c r="AH178" s="64">
        <f t="shared" si="9"/>
        <v>75</v>
      </c>
      <c r="AJ178" s="65">
        <f t="shared" si="10"/>
        <v>85.5</v>
      </c>
      <c r="AL178" s="66">
        <f t="array" ref="AL178">XLOOKUP(Q178,'Non Moving'!C:C,'Non Moving'!I:I)/100</f>
        <v>0.036</v>
      </c>
      <c r="AM178" s="67">
        <f t="shared" si="11"/>
        <v>100</v>
      </c>
      <c r="AN178" s="66">
        <f t="array" ref="AN178">XLOOKUP(Q178,'Non Moving'!C:C,'Non Moving'!F:F)/100</f>
        <v>0.069</v>
      </c>
      <c r="AO178" s="67">
        <f t="shared" si="12"/>
        <v>75</v>
      </c>
      <c r="AQ178" s="64">
        <f t="shared" si="13"/>
        <v>87.5</v>
      </c>
      <c r="AS178" s="64">
        <f t="shared" si="14"/>
        <v>100</v>
      </c>
      <c r="AT178" s="64">
        <f t="array" ref="AT178">iferror(XLOOKUP(I178,Monetization!A:A,Monetization!B:B),25)</f>
        <v>25</v>
      </c>
      <c r="AV178" s="64">
        <f t="shared" si="15"/>
        <v>77.5</v>
      </c>
      <c r="AX178" s="65">
        <f t="shared" si="16"/>
        <v>85.5</v>
      </c>
      <c r="AY178" s="64" t="str">
        <f t="shared" si="17"/>
        <v>75-100</v>
      </c>
      <c r="AZ178" s="64" t="str">
        <f t="shared" si="18"/>
        <v>75-100</v>
      </c>
      <c r="BA178" s="30">
        <f t="array" ref="BA178">iferror(XLOOKUP(B178,Availability!A:A,Availability!E:E),0%)</f>
        <v>0.64</v>
      </c>
      <c r="BB178" s="2">
        <v>1.0</v>
      </c>
      <c r="BC178" s="64">
        <f t="array" ref="BC178">XLOOKUP(B178,ROS!C:C,ROS!O:O)</f>
        <v>0</v>
      </c>
      <c r="BD178" s="64">
        <f t="array" ref="BD178">IFERROR(XLOOKUP(B178,ROS!Z:Z,ROS!AA:AA),0)</f>
        <v>3.681457431</v>
      </c>
      <c r="BE178" s="64">
        <f t="array" ref="BE178">XLOOKUP(Q178,'Refrence Data'!B:B,'Refrence Data'!T:T)</f>
        <v>10.42531</v>
      </c>
      <c r="BF178" s="64">
        <f t="shared" si="39"/>
        <v>0</v>
      </c>
      <c r="BG178" s="2" t="str">
        <f t="shared" si="20"/>
        <v/>
      </c>
      <c r="BO178" s="64" t="str">
        <f t="shared" si="26"/>
        <v/>
      </c>
    </row>
    <row r="179">
      <c r="A179" s="2" t="s">
        <v>2304</v>
      </c>
      <c r="B179" s="2" t="s">
        <v>2450</v>
      </c>
      <c r="C179" s="2" t="s">
        <v>1365</v>
      </c>
      <c r="D179" s="2" t="s">
        <v>1392</v>
      </c>
      <c r="E179" s="2" t="s">
        <v>2449</v>
      </c>
      <c r="F179" s="2">
        <v>1.0</v>
      </c>
      <c r="G179" s="79">
        <v>6.236836</v>
      </c>
      <c r="H179" s="2" t="s">
        <v>2217</v>
      </c>
      <c r="J179" s="2">
        <v>14.0</v>
      </c>
      <c r="Q179" s="60" t="str">
        <f t="shared" si="1"/>
        <v>Flavoured Yoghurt_5-10</v>
      </c>
      <c r="R179" s="61" t="str">
        <f t="shared" si="2"/>
        <v>5-10</v>
      </c>
      <c r="S179" s="2" t="str">
        <f t="array" ref="S179">XLOOKUP(B179,Availability!K:K,Availability!Q:Q)</f>
        <v>Depth</v>
      </c>
      <c r="T179" s="62">
        <f t="shared" si="3"/>
        <v>11.42857143</v>
      </c>
      <c r="U179" s="63">
        <f t="array" ref="U179">iferror(XLOOKUP(Q179,'Refrence Data'!B:B,'Refrence Data'!W:W),"NA")</f>
        <v>33.0352</v>
      </c>
      <c r="V179" s="64">
        <f t="shared" si="4"/>
        <v>100</v>
      </c>
      <c r="X179" s="30">
        <f t="array" ref="X179">IFERROR(XLOOKUP(Q179,'Refrence Data'!B:B,'Refrence Data'!N:N),"NA")</f>
        <v>0.679177</v>
      </c>
      <c r="Y179" s="64" t="str">
        <f t="shared" si="5"/>
        <v>MEDIUM</v>
      </c>
      <c r="Z179" s="64">
        <f t="array" ref="Z179">XLOOKUP(Q179,'Refrence Data'!B:B,'Refrence Data'!AG:AG)</f>
        <v>40.98145</v>
      </c>
      <c r="AA179" s="64">
        <f t="array" ref="AA179">IFERROR(XLOOKUP(Q179,'Refrence Data'!B:B,'Refrence Data'!Y:Y),"NA")</f>
        <v>29.22077</v>
      </c>
      <c r="AB179" s="64" t="str">
        <f t="shared" si="6"/>
        <v>High</v>
      </c>
      <c r="AC179" s="64" t="str">
        <f t="shared" si="7"/>
        <v>Depth</v>
      </c>
      <c r="AD179" s="64" t="str">
        <f t="shared" si="8"/>
        <v>MEDIUMHighDepth</v>
      </c>
      <c r="AE179" s="64">
        <f t="array" ref="AE179">XLOOKUP(AD179,'Category Saturation'!A:A,'Category Saturation'!E:E)</f>
        <v>60</v>
      </c>
      <c r="AG179" s="30">
        <f t="array" ref="AG179">iferror(XLOOKUP(Q179,'New Launch Success Rate'!A:A,'New Launch Success Rate'!F:F),"NA")</f>
        <v>0.5</v>
      </c>
      <c r="AH179" s="64">
        <f t="shared" si="9"/>
        <v>75</v>
      </c>
      <c r="AJ179" s="65">
        <f t="shared" si="10"/>
        <v>85.5</v>
      </c>
      <c r="AL179" s="66">
        <f t="array" ref="AL179">XLOOKUP(Q179,'Non Moving'!C:C,'Non Moving'!I:I)/100</f>
        <v>0.036</v>
      </c>
      <c r="AM179" s="67">
        <f t="shared" si="11"/>
        <v>100</v>
      </c>
      <c r="AN179" s="66">
        <f t="array" ref="AN179">XLOOKUP(Q179,'Non Moving'!C:C,'Non Moving'!F:F)/100</f>
        <v>0.069</v>
      </c>
      <c r="AO179" s="67">
        <f t="shared" si="12"/>
        <v>75</v>
      </c>
      <c r="AQ179" s="64">
        <f t="shared" si="13"/>
        <v>87.5</v>
      </c>
      <c r="AS179" s="64">
        <f t="shared" si="14"/>
        <v>100</v>
      </c>
      <c r="AT179" s="64">
        <f t="array" ref="AT179">iferror(XLOOKUP(I179,Monetization!A:A,Monetization!B:B),25)</f>
        <v>25</v>
      </c>
      <c r="AV179" s="64">
        <f t="shared" si="15"/>
        <v>77.5</v>
      </c>
      <c r="AX179" s="65">
        <f t="shared" si="16"/>
        <v>85.5</v>
      </c>
      <c r="AY179" s="64" t="str">
        <f t="shared" si="17"/>
        <v>75-100</v>
      </c>
      <c r="AZ179" s="64" t="str">
        <f t="shared" si="18"/>
        <v>75-100</v>
      </c>
      <c r="BA179" s="30">
        <f t="array" ref="BA179">iferror(XLOOKUP(B179,Availability!A:A,Availability!E:E),0%)</f>
        <v>0.73</v>
      </c>
      <c r="BB179" s="2">
        <v>1.0</v>
      </c>
      <c r="BC179" s="64">
        <f t="array" ref="BC179">XLOOKUP(B179,ROS!C:C,ROS!O:O)</f>
        <v>4.766145</v>
      </c>
      <c r="BD179" s="64">
        <f t="array" ref="BD179">IFERROR(XLOOKUP(B179,ROS!Z:Z,ROS!AA:AA),0)</f>
        <v>3.401753802</v>
      </c>
      <c r="BE179" s="64">
        <f t="array" ref="BE179">XLOOKUP(Q179,'Refrence Data'!B:B,'Refrence Data'!T:T)</f>
        <v>10.42531</v>
      </c>
      <c r="BF179" s="64">
        <f t="shared" si="39"/>
        <v>0</v>
      </c>
      <c r="BG179" s="2" t="str">
        <f t="shared" si="20"/>
        <v>FP</v>
      </c>
      <c r="BO179" s="64" t="str">
        <f t="shared" si="26"/>
        <v>FP</v>
      </c>
    </row>
    <row r="180">
      <c r="A180" s="77" t="s">
        <v>2304</v>
      </c>
      <c r="B180" s="2" t="s">
        <v>2451</v>
      </c>
      <c r="C180" s="2" t="s">
        <v>1365</v>
      </c>
      <c r="D180" s="2" t="s">
        <v>1386</v>
      </c>
      <c r="E180" s="2" t="s">
        <v>2449</v>
      </c>
      <c r="F180" s="2">
        <v>1.0</v>
      </c>
      <c r="G180" s="2">
        <v>4.895909</v>
      </c>
      <c r="H180" s="2" t="s">
        <v>2217</v>
      </c>
      <c r="J180" s="2">
        <v>5.0</v>
      </c>
      <c r="Q180" s="60" t="str">
        <f t="shared" si="1"/>
        <v>Flavoured Milk_0-5</v>
      </c>
      <c r="R180" s="61" t="str">
        <f t="shared" si="2"/>
        <v>0-5</v>
      </c>
      <c r="S180" s="2" t="str">
        <f t="array" ref="S180">XLOOKUP(B180,Availability!K:K,Availability!Q:Q)</f>
        <v>Width</v>
      </c>
      <c r="T180" s="62">
        <f t="shared" si="3"/>
        <v>32</v>
      </c>
      <c r="U180" s="63">
        <f t="array" ref="U180">iferror(XLOOKUP(Q180,'Refrence Data'!B:B,'Refrence Data'!W:W),"NA")</f>
        <v>6.38821</v>
      </c>
      <c r="V180" s="64">
        <f t="shared" si="4"/>
        <v>0</v>
      </c>
      <c r="X180" s="30">
        <f t="array" ref="X180">IFERROR(XLOOKUP(Q180,'Refrence Data'!B:B,'Refrence Data'!N:N),"NA")</f>
        <v>0.558347</v>
      </c>
      <c r="Y180" s="64" t="str">
        <f t="shared" si="5"/>
        <v>MEDIUM</v>
      </c>
      <c r="Z180" s="64">
        <f t="array" ref="Z180">XLOOKUP(Q180,'Refrence Data'!B:B,'Refrence Data'!AG:AG)</f>
        <v>71.39822</v>
      </c>
      <c r="AA180" s="64">
        <f t="array" ref="AA180">IFERROR(XLOOKUP(Q180,'Refrence Data'!B:B,'Refrence Data'!Y:Y),"NA")</f>
        <v>15.42745</v>
      </c>
      <c r="AB180" s="64" t="str">
        <f t="shared" si="6"/>
        <v>Low</v>
      </c>
      <c r="AC180" s="64" t="str">
        <f t="shared" si="7"/>
        <v>Width</v>
      </c>
      <c r="AD180" s="64" t="str">
        <f t="shared" si="8"/>
        <v>MEDIUMLowWidth</v>
      </c>
      <c r="AE180" s="64">
        <f t="array" ref="AE180">XLOOKUP(AD180,'Category Saturation'!A:A,'Category Saturation'!E:E)</f>
        <v>25</v>
      </c>
      <c r="AG180" s="30">
        <f t="array" ref="AG180">iferror(XLOOKUP(Q180,'New Launch Success Rate'!A:A,'New Launch Success Rate'!F:F),"NA")</f>
        <v>0.45</v>
      </c>
      <c r="AH180" s="64">
        <f t="shared" si="9"/>
        <v>50</v>
      </c>
      <c r="AJ180" s="65">
        <f t="shared" si="10"/>
        <v>12.5</v>
      </c>
      <c r="AL180" s="66">
        <f t="array" ref="AL180">XLOOKUP(Q180,'Non Moving'!C:C,'Non Moving'!I:I)/100</f>
        <v>0.073</v>
      </c>
      <c r="AM180" s="67">
        <f t="shared" si="11"/>
        <v>75</v>
      </c>
      <c r="AN180" s="66">
        <f t="array" ref="AN180">XLOOKUP(Q180,'Non Moving'!C:C,'Non Moving'!F:F)/100</f>
        <v>0.107</v>
      </c>
      <c r="AO180" s="67">
        <f t="shared" si="12"/>
        <v>50</v>
      </c>
      <c r="AQ180" s="64">
        <f t="shared" si="13"/>
        <v>62.5</v>
      </c>
      <c r="AS180" s="64">
        <f t="shared" si="14"/>
        <v>100</v>
      </c>
      <c r="AT180" s="64">
        <f t="array" ref="AT180">iferror(XLOOKUP(I180,Monetization!A:A,Monetization!B:B),25)</f>
        <v>25</v>
      </c>
      <c r="AV180" s="64">
        <f t="shared" si="15"/>
        <v>77.5</v>
      </c>
      <c r="AX180" s="65">
        <f t="shared" si="16"/>
        <v>12.5</v>
      </c>
      <c r="AY180" s="64" t="str">
        <f t="shared" si="17"/>
        <v>0-25</v>
      </c>
      <c r="AZ180" s="64" t="str">
        <f t="shared" si="18"/>
        <v>0-25</v>
      </c>
      <c r="BA180" s="30">
        <f t="array" ref="BA180">iferror(XLOOKUP(B180,Availability!A:A,Availability!E:E),0%)</f>
        <v>0</v>
      </c>
      <c r="BB180" s="2">
        <v>1.0</v>
      </c>
      <c r="BC180" s="64">
        <f t="array" ref="BC180">XLOOKUP(B180,ROS!C:C,ROS!O:O)</f>
        <v>0</v>
      </c>
      <c r="BD180" s="64">
        <f t="array" ref="BD180">IFERROR(XLOOKUP(B180,ROS!Z:Z,ROS!AA:AA),0)</f>
        <v>0</v>
      </c>
      <c r="BE180" s="64">
        <f t="array" ref="BE180">XLOOKUP(Q180,'Refrence Data'!B:B,'Refrence Data'!T:T)</f>
        <v>2.240244</v>
      </c>
      <c r="BF180" s="64">
        <f t="shared" si="39"/>
        <v>0</v>
      </c>
      <c r="BG180" s="2" t="str">
        <f t="shared" si="20"/>
        <v/>
      </c>
      <c r="BO180" s="64" t="str">
        <f t="shared" si="26"/>
        <v/>
      </c>
    </row>
    <row r="181">
      <c r="A181" s="2" t="s">
        <v>2214</v>
      </c>
      <c r="B181" s="2" t="s">
        <v>2452</v>
      </c>
      <c r="C181" s="2" t="s">
        <v>1365</v>
      </c>
      <c r="D181" s="2" t="s">
        <v>1366</v>
      </c>
      <c r="E181" s="2" t="s">
        <v>2453</v>
      </c>
      <c r="F181" s="2">
        <v>0.0</v>
      </c>
      <c r="G181" s="2">
        <v>0.0</v>
      </c>
      <c r="H181" s="2" t="s">
        <v>2217</v>
      </c>
      <c r="J181" s="2">
        <v>270.0</v>
      </c>
      <c r="Q181" s="60" t="str">
        <f t="shared" si="1"/>
        <v>Dairy Free &amp; Organic Milk_0-5</v>
      </c>
      <c r="R181" s="61" t="str">
        <f t="shared" si="2"/>
        <v>0-5</v>
      </c>
      <c r="S181" s="2" t="str">
        <f t="array" ref="S181">XLOOKUP(B181,Availability!K:K,Availability!Q:Q)</f>
        <v>Depth</v>
      </c>
      <c r="T181" s="62">
        <f t="shared" si="3"/>
        <v>2.5</v>
      </c>
      <c r="U181" s="63">
        <f t="array" ref="U181">iferror(XLOOKUP(Q181,'Refrence Data'!B:B,'Refrence Data'!W:W),"NA")</f>
        <v>32.15691</v>
      </c>
      <c r="V181" s="64">
        <f t="shared" si="4"/>
        <v>100</v>
      </c>
      <c r="X181" s="30">
        <f t="array" ref="X181">IFERROR(XLOOKUP(Q181,'Refrence Data'!B:B,'Refrence Data'!N:N),"NA")</f>
        <v>1</v>
      </c>
      <c r="Y181" s="64" t="str">
        <f t="shared" si="5"/>
        <v>HIGH</v>
      </c>
      <c r="Z181" s="64">
        <f t="array" ref="Z181">XLOOKUP(Q181,'Refrence Data'!B:B,'Refrence Data'!AG:AG)</f>
        <v>71.39822</v>
      </c>
      <c r="AA181" s="64">
        <f t="array" ref="AA181">IFERROR(XLOOKUP(Q181,'Refrence Data'!B:B,'Refrence Data'!Y:Y),"NA")</f>
        <v>32.15691</v>
      </c>
      <c r="AB181" s="64" t="str">
        <f t="shared" si="6"/>
        <v>Low</v>
      </c>
      <c r="AC181" s="64" t="str">
        <f t="shared" si="7"/>
        <v>Depth</v>
      </c>
      <c r="AD181" s="64" t="str">
        <f t="shared" si="8"/>
        <v>HIGHLowDepth</v>
      </c>
      <c r="AE181" s="64">
        <f t="array" ref="AE181">XLOOKUP(AD181,'Category Saturation'!A:A,'Category Saturation'!E:E)</f>
        <v>0</v>
      </c>
      <c r="AG181" s="30">
        <f t="array" ref="AG181">iferror(XLOOKUP(Q181,'New Launch Success Rate'!A:A,'New Launch Success Rate'!F:F),"NA")</f>
        <v>0.45</v>
      </c>
      <c r="AH181" s="64">
        <f t="shared" si="9"/>
        <v>50</v>
      </c>
      <c r="AJ181" s="65">
        <f t="shared" si="10"/>
        <v>65</v>
      </c>
      <c r="AL181" s="66">
        <f t="array" ref="AL181">XLOOKUP(Q181,'Non Moving'!C:C,'Non Moving'!I:I)/100</f>
        <v>0</v>
      </c>
      <c r="AM181" s="67">
        <f t="shared" si="11"/>
        <v>100</v>
      </c>
      <c r="AN181" s="66">
        <f t="array" ref="AN181">XLOOKUP(Q181,'Non Moving'!C:C,'Non Moving'!F:F)/100</f>
        <v>0</v>
      </c>
      <c r="AO181" s="67">
        <f t="shared" si="12"/>
        <v>100</v>
      </c>
      <c r="AQ181" s="64">
        <f t="shared" si="13"/>
        <v>100</v>
      </c>
      <c r="AS181" s="64">
        <f t="shared" si="14"/>
        <v>100</v>
      </c>
      <c r="AT181" s="64">
        <f t="array" ref="AT181">iferror(XLOOKUP(I181,Monetization!A:A,Monetization!B:B),25)</f>
        <v>25</v>
      </c>
      <c r="AV181" s="64">
        <f t="shared" si="15"/>
        <v>77.5</v>
      </c>
      <c r="AX181" s="65">
        <f t="shared" si="16"/>
        <v>65</v>
      </c>
      <c r="AY181" s="64" t="str">
        <f t="shared" si="17"/>
        <v>50-75</v>
      </c>
      <c r="AZ181" s="64" t="str">
        <f t="shared" si="18"/>
        <v>50-75</v>
      </c>
      <c r="BA181" s="30">
        <f t="array" ref="BA181">iferror(XLOOKUP(B181,Availability!A:A,Availability!E:E),0%)</f>
        <v>0</v>
      </c>
      <c r="BB181" s="2">
        <v>1.0</v>
      </c>
      <c r="BC181" s="64">
        <f t="array" ref="BC181">XLOOKUP(B181,ROS!C:C,ROS!O:O)</f>
        <v>0</v>
      </c>
      <c r="BD181" s="64">
        <f t="array" ref="BD181">IFERROR(XLOOKUP(B181,ROS!Z:Z,ROS!AA:AA),0)</f>
        <v>0</v>
      </c>
      <c r="BE181" s="64">
        <f t="array" ref="BE181">XLOOKUP(Q181,'Refrence Data'!B:B,'Refrence Data'!T:T)</f>
        <v>32.15691</v>
      </c>
      <c r="BF181" s="64">
        <f t="shared" si="39"/>
        <v>0</v>
      </c>
      <c r="BG181" s="2" t="str">
        <f t="shared" si="20"/>
        <v/>
      </c>
      <c r="BO181" s="64" t="str">
        <f t="shared" si="26"/>
        <v/>
      </c>
    </row>
    <row r="182">
      <c r="A182" s="2" t="s">
        <v>2214</v>
      </c>
      <c r="B182" s="2" t="s">
        <v>2454</v>
      </c>
      <c r="C182" s="2" t="s">
        <v>1365</v>
      </c>
      <c r="D182" s="2" t="s">
        <v>1366</v>
      </c>
      <c r="E182" s="2" t="s">
        <v>2453</v>
      </c>
      <c r="F182" s="2">
        <v>0.0</v>
      </c>
      <c r="G182" s="2">
        <v>0.0</v>
      </c>
      <c r="H182" s="2" t="s">
        <v>2217</v>
      </c>
      <c r="J182" s="2">
        <v>270.0</v>
      </c>
      <c r="Q182" s="60" t="str">
        <f t="shared" si="1"/>
        <v>Dairy Free &amp; Organic Milk_0-5</v>
      </c>
      <c r="R182" s="61" t="str">
        <f t="shared" si="2"/>
        <v>0-5</v>
      </c>
      <c r="S182" s="2" t="str">
        <f t="array" ref="S182">XLOOKUP(B182,Availability!K:K,Availability!Q:Q)</f>
        <v>Depth</v>
      </c>
      <c r="T182" s="62">
        <f t="shared" si="3"/>
        <v>2.5</v>
      </c>
      <c r="U182" s="63">
        <f t="array" ref="U182">iferror(XLOOKUP(Q182,'Refrence Data'!B:B,'Refrence Data'!W:W),"NA")</f>
        <v>32.15691</v>
      </c>
      <c r="V182" s="64">
        <f t="shared" si="4"/>
        <v>100</v>
      </c>
      <c r="X182" s="30">
        <f t="array" ref="X182">IFERROR(XLOOKUP(Q182,'Refrence Data'!B:B,'Refrence Data'!N:N),"NA")</f>
        <v>1</v>
      </c>
      <c r="Y182" s="64" t="str">
        <f t="shared" si="5"/>
        <v>HIGH</v>
      </c>
      <c r="Z182" s="64">
        <f t="array" ref="Z182">XLOOKUP(Q182,'Refrence Data'!B:B,'Refrence Data'!AG:AG)</f>
        <v>71.39822</v>
      </c>
      <c r="AA182" s="64">
        <f t="array" ref="AA182">IFERROR(XLOOKUP(Q182,'Refrence Data'!B:B,'Refrence Data'!Y:Y),"NA")</f>
        <v>32.15691</v>
      </c>
      <c r="AB182" s="64" t="str">
        <f t="shared" si="6"/>
        <v>Low</v>
      </c>
      <c r="AC182" s="64" t="str">
        <f t="shared" si="7"/>
        <v>Depth</v>
      </c>
      <c r="AD182" s="64" t="str">
        <f t="shared" si="8"/>
        <v>HIGHLowDepth</v>
      </c>
      <c r="AE182" s="64">
        <f t="array" ref="AE182">XLOOKUP(AD182,'Category Saturation'!A:A,'Category Saturation'!E:E)</f>
        <v>0</v>
      </c>
      <c r="AG182" s="30">
        <f t="array" ref="AG182">iferror(XLOOKUP(Q182,'New Launch Success Rate'!A:A,'New Launch Success Rate'!F:F),"NA")</f>
        <v>0.45</v>
      </c>
      <c r="AH182" s="64">
        <f t="shared" si="9"/>
        <v>50</v>
      </c>
      <c r="AJ182" s="65">
        <f t="shared" si="10"/>
        <v>65</v>
      </c>
      <c r="AL182" s="66">
        <f t="array" ref="AL182">XLOOKUP(Q182,'Non Moving'!C:C,'Non Moving'!I:I)/100</f>
        <v>0</v>
      </c>
      <c r="AM182" s="67">
        <f t="shared" si="11"/>
        <v>100</v>
      </c>
      <c r="AN182" s="66">
        <f t="array" ref="AN182">XLOOKUP(Q182,'Non Moving'!C:C,'Non Moving'!F:F)/100</f>
        <v>0</v>
      </c>
      <c r="AO182" s="67">
        <f t="shared" si="12"/>
        <v>100</v>
      </c>
      <c r="AQ182" s="64">
        <f t="shared" si="13"/>
        <v>100</v>
      </c>
      <c r="AS182" s="64">
        <f t="shared" si="14"/>
        <v>100</v>
      </c>
      <c r="AT182" s="64">
        <f t="array" ref="AT182">iferror(XLOOKUP(I182,Monetization!A:A,Monetization!B:B),25)</f>
        <v>25</v>
      </c>
      <c r="AV182" s="64">
        <f t="shared" si="15"/>
        <v>77.5</v>
      </c>
      <c r="AX182" s="65">
        <f t="shared" si="16"/>
        <v>65</v>
      </c>
      <c r="AY182" s="64" t="str">
        <f t="shared" si="17"/>
        <v>50-75</v>
      </c>
      <c r="AZ182" s="64" t="str">
        <f t="shared" si="18"/>
        <v>50-75</v>
      </c>
      <c r="BA182" s="30">
        <f t="array" ref="BA182">iferror(XLOOKUP(B182,Availability!A:A,Availability!E:E),0%)</f>
        <v>0</v>
      </c>
      <c r="BB182" s="2">
        <v>1.0</v>
      </c>
      <c r="BC182" s="64">
        <f t="array" ref="BC182">XLOOKUP(B182,ROS!C:C,ROS!O:O)</f>
        <v>0</v>
      </c>
      <c r="BD182" s="64">
        <f t="array" ref="BD182">IFERROR(XLOOKUP(B182,ROS!Z:Z,ROS!AA:AA),0)</f>
        <v>0</v>
      </c>
      <c r="BE182" s="64">
        <f t="array" ref="BE182">XLOOKUP(Q182,'Refrence Data'!B:B,'Refrence Data'!T:T)</f>
        <v>32.15691</v>
      </c>
      <c r="BF182" s="64">
        <f t="shared" si="39"/>
        <v>0</v>
      </c>
      <c r="BG182" s="2" t="str">
        <f t="shared" si="20"/>
        <v/>
      </c>
      <c r="BO182" s="64" t="str">
        <f t="shared" si="26"/>
        <v/>
      </c>
    </row>
    <row r="183">
      <c r="A183" s="2" t="s">
        <v>2214</v>
      </c>
      <c r="B183" s="2" t="s">
        <v>2455</v>
      </c>
      <c r="C183" s="2" t="s">
        <v>1488</v>
      </c>
      <c r="D183" s="2" t="s">
        <v>1501</v>
      </c>
      <c r="E183" s="2" t="s">
        <v>2456</v>
      </c>
      <c r="F183" s="2">
        <v>0.0</v>
      </c>
      <c r="G183" s="79">
        <v>40.67448</v>
      </c>
      <c r="H183" s="2" t="s">
        <v>2217</v>
      </c>
      <c r="J183" s="2">
        <v>450.0</v>
      </c>
      <c r="Q183" s="60" t="str">
        <f t="shared" si="1"/>
        <v>Ghees_25+</v>
      </c>
      <c r="R183" s="61" t="str">
        <f t="shared" si="2"/>
        <v>25+</v>
      </c>
      <c r="S183" s="2" t="str">
        <f t="array" ref="S183">XLOOKUP(B183,Availability!K:K,Availability!Q:Q)</f>
        <v>Width</v>
      </c>
      <c r="T183" s="62">
        <f t="shared" si="3"/>
        <v>2.5</v>
      </c>
      <c r="U183" s="63">
        <f t="array" ref="U183">iferror(XLOOKUP(Q183,'Refrence Data'!B:B,'Refrence Data'!W:W),"NA")</f>
        <v>3.054675</v>
      </c>
      <c r="V183" s="64">
        <f t="shared" si="4"/>
        <v>100</v>
      </c>
      <c r="X183" s="30">
        <f t="array" ref="X183">IFERROR(XLOOKUP(Q183,'Refrence Data'!B:B,'Refrence Data'!N:N),"NA")</f>
        <v>0.821776</v>
      </c>
      <c r="Y183" s="64" t="str">
        <f t="shared" si="5"/>
        <v>HIGH</v>
      </c>
      <c r="Z183" s="64">
        <f t="array" ref="Z183">XLOOKUP(Q183,'Refrence Data'!B:B,'Refrence Data'!AG:AG)</f>
        <v>1.003889</v>
      </c>
      <c r="AA183" s="64">
        <f t="array" ref="AA183">IFERROR(XLOOKUP(Q183,'Refrence Data'!B:B,'Refrence Data'!Y:Y),"NA")</f>
        <v>7.998999</v>
      </c>
      <c r="AB183" s="64" t="str">
        <f t="shared" si="6"/>
        <v>High</v>
      </c>
      <c r="AC183" s="64" t="str">
        <f t="shared" si="7"/>
        <v>Width</v>
      </c>
      <c r="AD183" s="64" t="str">
        <f t="shared" si="8"/>
        <v>HIGHHighWidth</v>
      </c>
      <c r="AE183" s="64">
        <f t="array" ref="AE183">XLOOKUP(AD183,'Category Saturation'!A:A,'Category Saturation'!E:E)</f>
        <v>25</v>
      </c>
      <c r="AG183" s="30">
        <f t="array" ref="AG183">iferror(XLOOKUP(Q183,'New Launch Success Rate'!A:A,'New Launch Success Rate'!F:F),"NA")</f>
        <v>0.5625</v>
      </c>
      <c r="AH183" s="64">
        <f t="shared" si="9"/>
        <v>75</v>
      </c>
      <c r="AJ183" s="65">
        <f t="shared" si="10"/>
        <v>75</v>
      </c>
      <c r="AL183" s="66">
        <f t="array" ref="AL183">XLOOKUP(Q183,'Non Moving'!C:C,'Non Moving'!I:I)/100</f>
        <v>0.082</v>
      </c>
      <c r="AM183" s="67">
        <f t="shared" si="11"/>
        <v>75</v>
      </c>
      <c r="AN183" s="66">
        <f t="array" ref="AN183">XLOOKUP(Q183,'Non Moving'!C:C,'Non Moving'!F:F)/100</f>
        <v>0.11</v>
      </c>
      <c r="AO183" s="67">
        <f t="shared" si="12"/>
        <v>50</v>
      </c>
      <c r="AQ183" s="64">
        <f t="shared" si="13"/>
        <v>62.5</v>
      </c>
      <c r="AS183" s="64">
        <f t="shared" si="14"/>
        <v>100</v>
      </c>
      <c r="AT183" s="64">
        <f t="array" ref="AT183">iferror(XLOOKUP(I183,Monetization!A:A,Monetization!B:B),25)</f>
        <v>25</v>
      </c>
      <c r="AV183" s="64">
        <f t="shared" si="15"/>
        <v>77.5</v>
      </c>
      <c r="AX183" s="65">
        <f t="shared" si="16"/>
        <v>75</v>
      </c>
      <c r="AY183" s="64" t="str">
        <f t="shared" si="17"/>
        <v>75-100</v>
      </c>
      <c r="AZ183" s="64" t="str">
        <f t="shared" si="18"/>
        <v>75-100</v>
      </c>
      <c r="BA183" s="30">
        <f t="array" ref="BA183">iferror(XLOOKUP(B183,Availability!A:A,Availability!E:E),0%)</f>
        <v>1</v>
      </c>
      <c r="BB183" s="2">
        <v>1.0</v>
      </c>
      <c r="BC183" s="64">
        <f t="array" ref="BC183">XLOOKUP(B183,ROS!C:C,ROS!O:O)</f>
        <v>0.142857</v>
      </c>
      <c r="BD183" s="64">
        <f t="array" ref="BD183">IFERROR(XLOOKUP(B183,ROS!Z:Z,ROS!AA:AA),0)</f>
        <v>0.142857143</v>
      </c>
      <c r="BE183" s="64">
        <f t="array" ref="BE183">XLOOKUP(Q183,'Refrence Data'!B:B,'Refrence Data'!T:T)</f>
        <v>0.730423</v>
      </c>
      <c r="BF183" s="64">
        <f t="shared" si="39"/>
        <v>0</v>
      </c>
      <c r="BG183" s="2" t="str">
        <f t="shared" si="20"/>
        <v>FP</v>
      </c>
      <c r="BO183" s="64" t="str">
        <f t="shared" si="26"/>
        <v>FP</v>
      </c>
    </row>
    <row r="184">
      <c r="A184" s="2" t="s">
        <v>2252</v>
      </c>
      <c r="B184" s="2" t="s">
        <v>2457</v>
      </c>
      <c r="C184" s="2" t="s">
        <v>1488</v>
      </c>
      <c r="D184" s="2" t="s">
        <v>1501</v>
      </c>
      <c r="E184" s="2" t="s">
        <v>2458</v>
      </c>
      <c r="F184" s="2">
        <v>0.0</v>
      </c>
      <c r="G184" s="79">
        <v>29.68836</v>
      </c>
      <c r="H184" s="2" t="s">
        <v>2240</v>
      </c>
      <c r="J184" s="2">
        <v>365.0</v>
      </c>
      <c r="Q184" s="60" t="str">
        <f t="shared" si="1"/>
        <v>Ghees_25+</v>
      </c>
      <c r="R184" s="61" t="str">
        <f t="shared" si="2"/>
        <v>25+</v>
      </c>
      <c r="S184" s="2" t="str">
        <f t="array" ref="S184">XLOOKUP(B184,Availability!K:K,Availability!Q:Q)</f>
        <v>Width</v>
      </c>
      <c r="T184" s="62">
        <f t="shared" si="3"/>
        <v>2.5</v>
      </c>
      <c r="U184" s="63">
        <f t="array" ref="U184">iferror(XLOOKUP(Q184,'Refrence Data'!B:B,'Refrence Data'!W:W),"NA")</f>
        <v>3.054675</v>
      </c>
      <c r="V184" s="64">
        <f t="shared" si="4"/>
        <v>100</v>
      </c>
      <c r="X184" s="30">
        <f t="array" ref="X184">IFERROR(XLOOKUP(Q184,'Refrence Data'!B:B,'Refrence Data'!N:N),"NA")</f>
        <v>0.821776</v>
      </c>
      <c r="Y184" s="64" t="str">
        <f t="shared" si="5"/>
        <v>HIGH</v>
      </c>
      <c r="Z184" s="64">
        <f t="array" ref="Z184">XLOOKUP(Q184,'Refrence Data'!B:B,'Refrence Data'!AG:AG)</f>
        <v>1.003889</v>
      </c>
      <c r="AA184" s="64">
        <f t="array" ref="AA184">IFERROR(XLOOKUP(Q184,'Refrence Data'!B:B,'Refrence Data'!Y:Y),"NA")</f>
        <v>7.998999</v>
      </c>
      <c r="AB184" s="64" t="str">
        <f t="shared" si="6"/>
        <v>High</v>
      </c>
      <c r="AC184" s="64" t="str">
        <f t="shared" si="7"/>
        <v>Width</v>
      </c>
      <c r="AD184" s="64" t="str">
        <f t="shared" si="8"/>
        <v>HIGHHighWidth</v>
      </c>
      <c r="AE184" s="64">
        <f t="array" ref="AE184">XLOOKUP(AD184,'Category Saturation'!A:A,'Category Saturation'!E:E)</f>
        <v>25</v>
      </c>
      <c r="AG184" s="30">
        <f t="array" ref="AG184">iferror(XLOOKUP(Q184,'New Launch Success Rate'!A:A,'New Launch Success Rate'!F:F),"NA")</f>
        <v>0.5625</v>
      </c>
      <c r="AH184" s="64">
        <f t="shared" si="9"/>
        <v>75</v>
      </c>
      <c r="AJ184" s="65">
        <f t="shared" si="10"/>
        <v>75</v>
      </c>
      <c r="AL184" s="66">
        <f t="array" ref="AL184">XLOOKUP(Q184,'Non Moving'!C:C,'Non Moving'!I:I)/100</f>
        <v>0.082</v>
      </c>
      <c r="AM184" s="67">
        <f t="shared" si="11"/>
        <v>75</v>
      </c>
      <c r="AN184" s="66">
        <f t="array" ref="AN184">XLOOKUP(Q184,'Non Moving'!C:C,'Non Moving'!F:F)/100</f>
        <v>0.11</v>
      </c>
      <c r="AO184" s="67">
        <f t="shared" si="12"/>
        <v>50</v>
      </c>
      <c r="AQ184" s="64">
        <f t="shared" si="13"/>
        <v>62.5</v>
      </c>
      <c r="AS184" s="64">
        <f t="shared" si="14"/>
        <v>0</v>
      </c>
      <c r="AT184" s="64">
        <f t="array" ref="AT184">iferror(XLOOKUP(I184,Monetization!A:A,Monetization!B:B),25)</f>
        <v>25</v>
      </c>
      <c r="AV184" s="64">
        <f t="shared" si="15"/>
        <v>7.5</v>
      </c>
      <c r="AX184" s="65">
        <f t="shared" si="16"/>
        <v>75</v>
      </c>
      <c r="AY184" s="64" t="str">
        <f t="shared" si="17"/>
        <v>75-100</v>
      </c>
      <c r="AZ184" s="64" t="str">
        <f t="shared" si="18"/>
        <v>75-100</v>
      </c>
      <c r="BA184" s="30">
        <f t="array" ref="BA184">iferror(XLOOKUP(B184,Availability!A:A,Availability!E:E),0%)</f>
        <v>0.96</v>
      </c>
      <c r="BB184" s="2">
        <v>1.0</v>
      </c>
      <c r="BC184" s="64">
        <f t="array" ref="BC184">XLOOKUP(B184,ROS!C:C,ROS!O:O)</f>
        <v>0.142857</v>
      </c>
      <c r="BD184" s="64">
        <f t="array" ref="BD184">IFERROR(XLOOKUP(B184,ROS!Z:Z,ROS!AA:AA),0)</f>
        <v>0.153846154</v>
      </c>
      <c r="BE184" s="64">
        <f t="array" ref="BE184">XLOOKUP(Q184,'Refrence Data'!B:B,'Refrence Data'!T:T)</f>
        <v>0.730423</v>
      </c>
      <c r="BF184" s="64">
        <f t="shared" si="39"/>
        <v>0</v>
      </c>
      <c r="BG184" s="2" t="str">
        <f t="shared" si="20"/>
        <v>FP</v>
      </c>
      <c r="BO184" s="64" t="str">
        <f t="shared" si="26"/>
        <v>FP</v>
      </c>
    </row>
    <row r="185">
      <c r="A185" s="2" t="s">
        <v>2214</v>
      </c>
      <c r="B185" s="2" t="s">
        <v>2459</v>
      </c>
      <c r="C185" s="2" t="s">
        <v>1488</v>
      </c>
      <c r="D185" s="2" t="s">
        <v>1508</v>
      </c>
      <c r="E185" s="2" t="s">
        <v>2460</v>
      </c>
      <c r="F185" s="2">
        <v>1.0</v>
      </c>
      <c r="G185" s="2">
        <v>83.56007</v>
      </c>
      <c r="H185" s="2" t="s">
        <v>2217</v>
      </c>
      <c r="J185" s="2">
        <v>700.0</v>
      </c>
      <c r="Q185" s="60" t="str">
        <f t="shared" si="1"/>
        <v>Oils_25+</v>
      </c>
      <c r="R185" s="61" t="str">
        <f t="shared" si="2"/>
        <v>25+</v>
      </c>
      <c r="S185" s="2" t="str">
        <f t="array" ref="S185">XLOOKUP(B185,Availability!K:K,Availability!Q:Q)</f>
        <v>Width</v>
      </c>
      <c r="T185" s="62">
        <f t="shared" si="3"/>
        <v>2.5</v>
      </c>
      <c r="U185" s="63">
        <f t="array" ref="U185">iferror(XLOOKUP(Q185,'Refrence Data'!B:B,'Refrence Data'!W:W),"NA")</f>
        <v>1.524241</v>
      </c>
      <c r="V185" s="64">
        <f t="shared" si="4"/>
        <v>50</v>
      </c>
      <c r="X185" s="30">
        <f t="array" ref="X185">IFERROR(XLOOKUP(Q185,'Refrence Data'!B:B,'Refrence Data'!N:N),"NA")</f>
        <v>0.659391</v>
      </c>
      <c r="Y185" s="64" t="str">
        <f t="shared" si="5"/>
        <v>MEDIUM</v>
      </c>
      <c r="Z185" s="64">
        <f t="array" ref="Z185">XLOOKUP(Q185,'Refrence Data'!B:B,'Refrence Data'!AG:AG)</f>
        <v>1.003889</v>
      </c>
      <c r="AA185" s="64">
        <f t="array" ref="AA185">IFERROR(XLOOKUP(Q185,'Refrence Data'!B:B,'Refrence Data'!Y:Y),"NA")</f>
        <v>3.043045</v>
      </c>
      <c r="AB185" s="64" t="str">
        <f t="shared" si="6"/>
        <v>High</v>
      </c>
      <c r="AC185" s="64" t="str">
        <f t="shared" si="7"/>
        <v>Width</v>
      </c>
      <c r="AD185" s="64" t="str">
        <f t="shared" si="8"/>
        <v>MEDIUMHighWidth</v>
      </c>
      <c r="AE185" s="64">
        <f t="array" ref="AE185">XLOOKUP(AD185,'Category Saturation'!A:A,'Category Saturation'!E:E)</f>
        <v>25</v>
      </c>
      <c r="AG185" s="30">
        <f t="array" ref="AG185">iferror(XLOOKUP(Q185,'New Launch Success Rate'!A:A,'New Launch Success Rate'!F:F),"NA")</f>
        <v>0.714</v>
      </c>
      <c r="AH185" s="64">
        <f t="shared" si="9"/>
        <v>75</v>
      </c>
      <c r="AJ185" s="65">
        <f t="shared" si="10"/>
        <v>45</v>
      </c>
      <c r="AL185" s="66">
        <f t="array" ref="AL185">XLOOKUP(Q185,'Non Moving'!C:C,'Non Moving'!I:I)/100</f>
        <v>0.224</v>
      </c>
      <c r="AM185" s="67">
        <f t="shared" si="11"/>
        <v>50</v>
      </c>
      <c r="AN185" s="66">
        <f t="array" ref="AN185">XLOOKUP(Q185,'Non Moving'!C:C,'Non Moving'!F:F)/100</f>
        <v>0.232</v>
      </c>
      <c r="AO185" s="67">
        <f t="shared" si="12"/>
        <v>50</v>
      </c>
      <c r="AQ185" s="64">
        <f t="shared" si="13"/>
        <v>50</v>
      </c>
      <c r="AS185" s="64">
        <f t="shared" si="14"/>
        <v>100</v>
      </c>
      <c r="AT185" s="64">
        <f t="array" ref="AT185">iferror(XLOOKUP(I185,Monetization!A:A,Monetization!B:B),25)</f>
        <v>25</v>
      </c>
      <c r="AV185" s="64">
        <f t="shared" si="15"/>
        <v>77.5</v>
      </c>
      <c r="AX185" s="65">
        <f t="shared" si="16"/>
        <v>45</v>
      </c>
      <c r="AY185" s="64" t="str">
        <f t="shared" si="17"/>
        <v>25-50</v>
      </c>
      <c r="AZ185" s="64" t="str">
        <f t="shared" si="18"/>
        <v>25-50</v>
      </c>
      <c r="BA185" s="30">
        <f t="array" ref="BA185">iferror(XLOOKUP(B185,Availability!A:A,Availability!E:E),0%)</f>
        <v>0.89</v>
      </c>
      <c r="BB185" s="2">
        <v>1.0</v>
      </c>
      <c r="BC185" s="64">
        <f t="array" ref="BC185">XLOOKUP(B185,ROS!C:C,ROS!O:O)</f>
        <v>0</v>
      </c>
      <c r="BD185" s="64">
        <f t="array" ref="BD185">IFERROR(XLOOKUP(B185,ROS!Z:Z,ROS!AA:AA),0)</f>
        <v>0.642857143</v>
      </c>
      <c r="BE185" s="64">
        <f t="array" ref="BE185">XLOOKUP(Q185,'Refrence Data'!B:B,'Refrence Data'!T:T)</f>
        <v>0.333333</v>
      </c>
      <c r="BF185" s="64">
        <f t="shared" si="39"/>
        <v>0</v>
      </c>
      <c r="BG185" s="2" t="str">
        <f t="shared" si="20"/>
        <v>TN</v>
      </c>
      <c r="BO185" s="64" t="str">
        <f t="shared" si="26"/>
        <v>TN</v>
      </c>
    </row>
    <row r="186">
      <c r="A186" s="2" t="s">
        <v>2214</v>
      </c>
      <c r="B186" s="2" t="s">
        <v>2461</v>
      </c>
      <c r="C186" s="2" t="s">
        <v>1488</v>
      </c>
      <c r="D186" s="2" t="s">
        <v>1508</v>
      </c>
      <c r="E186" s="2" t="s">
        <v>2462</v>
      </c>
      <c r="F186" s="2">
        <v>0.0</v>
      </c>
      <c r="G186" s="2">
        <v>21.85332</v>
      </c>
      <c r="H186" s="2" t="s">
        <v>2240</v>
      </c>
      <c r="J186" s="2">
        <v>730.0</v>
      </c>
      <c r="Q186" s="60" t="str">
        <f t="shared" si="1"/>
        <v>Oils_20-25</v>
      </c>
      <c r="R186" s="61" t="str">
        <f t="shared" si="2"/>
        <v>20-25</v>
      </c>
      <c r="S186" s="2" t="str">
        <f t="array" ref="S186">XLOOKUP(B186,Availability!K:K,Availability!Q:Q)</f>
        <v>Depth</v>
      </c>
      <c r="T186" s="62">
        <f t="shared" si="3"/>
        <v>2.5</v>
      </c>
      <c r="U186" s="63">
        <f t="array" ref="U186">iferror(XLOOKUP(Q186,'Refrence Data'!B:B,'Refrence Data'!W:W),"NA")</f>
        <v>4.363915</v>
      </c>
      <c r="V186" s="64">
        <f t="shared" si="4"/>
        <v>100</v>
      </c>
      <c r="X186" s="30">
        <f t="array" ref="X186">IFERROR(XLOOKUP(Q186,'Refrence Data'!B:B,'Refrence Data'!N:N),"NA")</f>
        <v>0.735842</v>
      </c>
      <c r="Y186" s="64" t="str">
        <f t="shared" si="5"/>
        <v>MEDIUM</v>
      </c>
      <c r="Z186" s="64">
        <f t="array" ref="Z186">XLOOKUP(Q186,'Refrence Data'!B:B,'Refrence Data'!AG:AG)</f>
        <v>7.718734</v>
      </c>
      <c r="AA186" s="64">
        <f t="array" ref="AA186">IFERROR(XLOOKUP(Q186,'Refrence Data'!B:B,'Refrence Data'!Y:Y),"NA")</f>
        <v>7.718734</v>
      </c>
      <c r="AB186" s="64" t="str">
        <f t="shared" si="6"/>
        <v>High</v>
      </c>
      <c r="AC186" s="64" t="str">
        <f t="shared" si="7"/>
        <v>Depth</v>
      </c>
      <c r="AD186" s="64" t="str">
        <f t="shared" si="8"/>
        <v>MEDIUMHighDepth</v>
      </c>
      <c r="AE186" s="64">
        <f t="array" ref="AE186">XLOOKUP(AD186,'Category Saturation'!A:A,'Category Saturation'!E:E)</f>
        <v>60</v>
      </c>
      <c r="AG186" s="30">
        <f t="array" ref="AG186">iferror(XLOOKUP(Q186,'New Launch Success Rate'!A:A,'New Launch Success Rate'!F:F),"NA")</f>
        <v>0.4145</v>
      </c>
      <c r="AH186" s="64">
        <f t="shared" si="9"/>
        <v>50</v>
      </c>
      <c r="AJ186" s="65">
        <f t="shared" si="10"/>
        <v>83</v>
      </c>
      <c r="AL186" s="66">
        <f t="array" ref="AL186">XLOOKUP(Q186,'Non Moving'!C:C,'Non Moving'!I:I)/100</f>
        <v>0.158</v>
      </c>
      <c r="AM186" s="67">
        <f t="shared" si="11"/>
        <v>50</v>
      </c>
      <c r="AN186" s="66">
        <f t="array" ref="AN186">XLOOKUP(Q186,'Non Moving'!C:C,'Non Moving'!F:F)/100</f>
        <v>0.158</v>
      </c>
      <c r="AO186" s="67">
        <f t="shared" si="12"/>
        <v>50</v>
      </c>
      <c r="AQ186" s="64">
        <f t="shared" si="13"/>
        <v>50</v>
      </c>
      <c r="AS186" s="64">
        <f t="shared" si="14"/>
        <v>0</v>
      </c>
      <c r="AT186" s="64">
        <f t="array" ref="AT186">iferror(XLOOKUP(I186,Monetization!A:A,Monetization!B:B),25)</f>
        <v>25</v>
      </c>
      <c r="AV186" s="64">
        <f t="shared" si="15"/>
        <v>7.5</v>
      </c>
      <c r="AX186" s="65">
        <f t="shared" si="16"/>
        <v>83</v>
      </c>
      <c r="AY186" s="64" t="str">
        <f t="shared" si="17"/>
        <v>75-100</v>
      </c>
      <c r="AZ186" s="64" t="str">
        <f t="shared" si="18"/>
        <v>75-100</v>
      </c>
      <c r="BA186" s="30">
        <f t="array" ref="BA186">iferror(XLOOKUP(B186,Availability!A:A,Availability!E:E),0%)</f>
        <v>0.88</v>
      </c>
      <c r="BB186" s="2">
        <v>1.0</v>
      </c>
      <c r="BC186" s="64">
        <f t="array" ref="BC186">XLOOKUP(B186,ROS!C:C,ROS!O:O)</f>
        <v>3.70956</v>
      </c>
      <c r="BD186" s="64">
        <f t="array" ref="BD186">IFERROR(XLOOKUP(B186,ROS!Z:Z,ROS!AA:AA),0)</f>
        <v>13.33724054</v>
      </c>
      <c r="BE186" s="64">
        <f t="array" ref="BE186">XLOOKUP(Q186,'Refrence Data'!B:B,'Refrence Data'!T:T)</f>
        <v>1.038013</v>
      </c>
      <c r="BF186" s="64">
        <f t="shared" si="39"/>
        <v>1</v>
      </c>
      <c r="BG186" s="2" t="str">
        <f t="shared" si="20"/>
        <v>TP</v>
      </c>
      <c r="BO186" s="64" t="str">
        <f t="shared" si="26"/>
        <v>TP</v>
      </c>
    </row>
    <row r="187">
      <c r="A187" s="2" t="s">
        <v>2214</v>
      </c>
      <c r="B187" s="2" t="s">
        <v>2463</v>
      </c>
      <c r="C187" s="2" t="s">
        <v>1650</v>
      </c>
      <c r="D187" s="2" t="s">
        <v>1681</v>
      </c>
      <c r="E187" s="2" t="s">
        <v>2464</v>
      </c>
      <c r="F187" s="2">
        <v>0.0</v>
      </c>
      <c r="G187" s="79">
        <v>44.96365</v>
      </c>
      <c r="H187" s="2" t="s">
        <v>2217</v>
      </c>
      <c r="J187" s="2">
        <v>1080.0</v>
      </c>
      <c r="Q187" s="60" t="str">
        <f t="shared" si="1"/>
        <v>Rice_25+</v>
      </c>
      <c r="R187" s="61" t="str">
        <f t="shared" si="2"/>
        <v>25+</v>
      </c>
      <c r="S187" s="2" t="str">
        <f t="array" ref="S187">XLOOKUP(B187,Availability!K:K,Availability!Q:Q)</f>
        <v>Depth</v>
      </c>
      <c r="T187" s="62">
        <f t="shared" si="3"/>
        <v>2.5</v>
      </c>
      <c r="U187" s="63">
        <f t="array" ref="U187">iferror(XLOOKUP(Q187,'Refrence Data'!B:B,'Refrence Data'!W:W),"NA")</f>
        <v>0.984636</v>
      </c>
      <c r="V187" s="64">
        <f t="shared" si="4"/>
        <v>25</v>
      </c>
      <c r="X187" s="30">
        <f t="array" ref="X187">IFERROR(XLOOKUP(Q187,'Refrence Data'!B:B,'Refrence Data'!N:N),"NA")</f>
        <v>0.786177</v>
      </c>
      <c r="Y187" s="64" t="str">
        <f t="shared" si="5"/>
        <v>MEDIUM</v>
      </c>
      <c r="Z187" s="64">
        <f t="array" ref="Z187">XLOOKUP(Q187,'Refrence Data'!B:B,'Refrence Data'!AG:AG)</f>
        <v>2.233483</v>
      </c>
      <c r="AA187" s="64">
        <f t="array" ref="AA187">IFERROR(XLOOKUP(Q187,'Refrence Data'!B:B,'Refrence Data'!Y:Y),"NA")</f>
        <v>2.86195</v>
      </c>
      <c r="AB187" s="64" t="str">
        <f t="shared" si="6"/>
        <v>High</v>
      </c>
      <c r="AC187" s="64" t="str">
        <f t="shared" si="7"/>
        <v>Depth</v>
      </c>
      <c r="AD187" s="64" t="str">
        <f t="shared" si="8"/>
        <v>MEDIUMHighDepth</v>
      </c>
      <c r="AE187" s="64">
        <f t="array" ref="AE187">XLOOKUP(AD187,'Category Saturation'!A:A,'Category Saturation'!E:E)</f>
        <v>60</v>
      </c>
      <c r="AG187" s="30">
        <f t="array" ref="AG187">iferror(XLOOKUP(Q187,'New Launch Success Rate'!A:A,'New Launch Success Rate'!F:F),"NA")</f>
        <v>0.857</v>
      </c>
      <c r="AH187" s="64">
        <f t="shared" si="9"/>
        <v>100</v>
      </c>
      <c r="AJ187" s="65">
        <f t="shared" si="10"/>
        <v>43</v>
      </c>
      <c r="AL187" s="66">
        <f t="array" ref="AL187">XLOOKUP(Q187,'Non Moving'!C:C,'Non Moving'!I:I)/100</f>
        <v>0.357</v>
      </c>
      <c r="AM187" s="67">
        <f t="shared" si="11"/>
        <v>0</v>
      </c>
      <c r="AN187" s="66">
        <f t="array" ref="AN187">XLOOKUP(Q187,'Non Moving'!C:C,'Non Moving'!F:F)/100</f>
        <v>0.344</v>
      </c>
      <c r="AO187" s="67">
        <f t="shared" si="12"/>
        <v>0</v>
      </c>
      <c r="AQ187" s="64">
        <f t="shared" si="13"/>
        <v>0</v>
      </c>
      <c r="AS187" s="64">
        <f t="shared" si="14"/>
        <v>100</v>
      </c>
      <c r="AT187" s="64">
        <f t="array" ref="AT187">iferror(XLOOKUP(I187,Monetization!A:A,Monetization!B:B),25)</f>
        <v>25</v>
      </c>
      <c r="AV187" s="64">
        <f t="shared" si="15"/>
        <v>77.5</v>
      </c>
      <c r="AX187" s="65">
        <f t="shared" si="16"/>
        <v>43</v>
      </c>
      <c r="AY187" s="64" t="str">
        <f t="shared" si="17"/>
        <v>25-50</v>
      </c>
      <c r="AZ187" s="64" t="str">
        <f t="shared" si="18"/>
        <v>25-50</v>
      </c>
      <c r="BA187" s="30">
        <f t="array" ref="BA187">iferror(XLOOKUP(B187,Availability!A:A,Availability!E:E),0%)</f>
        <v>1</v>
      </c>
      <c r="BB187" s="2">
        <v>1.0</v>
      </c>
      <c r="BC187" s="64">
        <f t="array" ref="BC187">XLOOKUP(B187,ROS!C:C,ROS!O:O)</f>
        <v>0</v>
      </c>
      <c r="BD187" s="64">
        <f t="array" ref="BD187">IFERROR(XLOOKUP(B187,ROS!Z:Z,ROS!AA:AA),0)</f>
        <v>0.071428571</v>
      </c>
      <c r="BE187" s="64">
        <f t="array" ref="BE187">XLOOKUP(Q187,'Refrence Data'!B:B,'Refrence Data'!T:T)</f>
        <v>0.1</v>
      </c>
      <c r="BF187" s="64">
        <f t="shared" si="39"/>
        <v>0</v>
      </c>
      <c r="BG187" s="2" t="str">
        <f t="shared" si="20"/>
        <v>TN</v>
      </c>
      <c r="BO187" s="64" t="str">
        <f t="shared" si="26"/>
        <v>TN</v>
      </c>
    </row>
    <row r="188">
      <c r="A188" s="2" t="s">
        <v>2214</v>
      </c>
      <c r="B188" s="2" t="s">
        <v>2465</v>
      </c>
      <c r="C188" s="2" t="s">
        <v>1650</v>
      </c>
      <c r="D188" s="2" t="s">
        <v>1651</v>
      </c>
      <c r="E188" s="2" t="s">
        <v>2239</v>
      </c>
      <c r="F188" s="2">
        <v>60.0</v>
      </c>
      <c r="G188" s="2">
        <v>6.994451</v>
      </c>
      <c r="H188" s="2" t="s">
        <v>2240</v>
      </c>
      <c r="J188" s="2">
        <v>540.0</v>
      </c>
      <c r="Q188" s="60" t="str">
        <f t="shared" si="1"/>
        <v>Noodles &amp; Soup_5-10</v>
      </c>
      <c r="R188" s="61" t="str">
        <f t="shared" si="2"/>
        <v>5-10</v>
      </c>
      <c r="S188" s="2" t="str">
        <f t="array" ref="S188">XLOOKUP(B188,Availability!K:K,Availability!Q:Q)</f>
        <v>Depth</v>
      </c>
      <c r="T188" s="62">
        <f t="shared" si="3"/>
        <v>2.5</v>
      </c>
      <c r="U188" s="63">
        <f t="array" ref="U188">iferror(XLOOKUP(Q188,'Refrence Data'!B:B,'Refrence Data'!W:W),"NA")</f>
        <v>5.228132</v>
      </c>
      <c r="V188" s="64">
        <f t="shared" si="4"/>
        <v>100</v>
      </c>
      <c r="X188" s="30">
        <f t="array" ref="X188">IFERROR(XLOOKUP(Q188,'Refrence Data'!B:B,'Refrence Data'!N:N),"NA")</f>
        <v>0.626953</v>
      </c>
      <c r="Y188" s="64" t="str">
        <f t="shared" si="5"/>
        <v>MEDIUM</v>
      </c>
      <c r="Z188" s="64">
        <f t="array" ref="Z188">XLOOKUP(Q188,'Refrence Data'!B:B,'Refrence Data'!AG:AG)</f>
        <v>7.185905</v>
      </c>
      <c r="AA188" s="64">
        <f t="array" ref="AA188">IFERROR(XLOOKUP(Q188,'Refrence Data'!B:B,'Refrence Data'!Y:Y),"NA")</f>
        <v>7.185905</v>
      </c>
      <c r="AB188" s="64" t="str">
        <f t="shared" si="6"/>
        <v>High</v>
      </c>
      <c r="AC188" s="64" t="str">
        <f t="shared" si="7"/>
        <v>Depth</v>
      </c>
      <c r="AD188" s="64" t="str">
        <f t="shared" si="8"/>
        <v>MEDIUMHighDepth</v>
      </c>
      <c r="AE188" s="64">
        <f t="array" ref="AE188">XLOOKUP(AD188,'Category Saturation'!A:A,'Category Saturation'!E:E)</f>
        <v>60</v>
      </c>
      <c r="AG188" s="30">
        <f t="array" ref="AG188">iferror(XLOOKUP(Q188,'New Launch Success Rate'!A:A,'New Launch Success Rate'!F:F),"NA")</f>
        <v>0.2</v>
      </c>
      <c r="AH188" s="64">
        <f t="shared" si="9"/>
        <v>25</v>
      </c>
      <c r="AJ188" s="65">
        <f t="shared" si="10"/>
        <v>80.5</v>
      </c>
      <c r="AL188" s="66">
        <f t="array" ref="AL188">XLOOKUP(Q188,'Non Moving'!C:C,'Non Moving'!I:I)/100</f>
        <v>0.094</v>
      </c>
      <c r="AM188" s="67">
        <f t="shared" si="11"/>
        <v>75</v>
      </c>
      <c r="AN188" s="66">
        <f t="array" ref="AN188">XLOOKUP(Q188,'Non Moving'!C:C,'Non Moving'!F:F)/100</f>
        <v>0.129</v>
      </c>
      <c r="AO188" s="67">
        <f t="shared" si="12"/>
        <v>50</v>
      </c>
      <c r="AQ188" s="64">
        <f t="shared" si="13"/>
        <v>62.5</v>
      </c>
      <c r="AS188" s="64">
        <f t="shared" si="14"/>
        <v>0</v>
      </c>
      <c r="AT188" s="64">
        <f t="array" ref="AT188">iferror(XLOOKUP(I188,Monetization!A:A,Monetization!B:B),25)</f>
        <v>25</v>
      </c>
      <c r="AV188" s="64">
        <f t="shared" si="15"/>
        <v>7.5</v>
      </c>
      <c r="AX188" s="65">
        <f t="shared" si="16"/>
        <v>80.5</v>
      </c>
      <c r="AY188" s="64" t="str">
        <f t="shared" si="17"/>
        <v>75-100</v>
      </c>
      <c r="AZ188" s="64" t="str">
        <f t="shared" si="18"/>
        <v>75-100</v>
      </c>
      <c r="BA188" s="30">
        <f t="array" ref="BA188">iferror(XLOOKUP(B188,Availability!A:A,Availability!E:E),0%)</f>
        <v>0.94</v>
      </c>
      <c r="BB188" s="2">
        <v>1.0</v>
      </c>
      <c r="BC188" s="64">
        <f t="array" ref="BC188">XLOOKUP(B188,ROS!C:C,ROS!O:O)</f>
        <v>0</v>
      </c>
      <c r="BD188" s="64">
        <f t="array" ref="BD188">IFERROR(XLOOKUP(B188,ROS!Z:Z,ROS!AA:AA),0)</f>
        <v>7.113553114</v>
      </c>
      <c r="BE188" s="64">
        <f t="array" ref="BE188">XLOOKUP(Q188,'Refrence Data'!B:B,'Refrence Data'!T:T)</f>
        <v>0.983878</v>
      </c>
      <c r="BF188" s="64">
        <f t="shared" si="39"/>
        <v>1</v>
      </c>
      <c r="BG188" s="2" t="str">
        <f t="shared" si="20"/>
        <v>TP</v>
      </c>
      <c r="BO188" s="64" t="str">
        <f t="shared" si="26"/>
        <v>TP</v>
      </c>
    </row>
    <row r="189">
      <c r="A189" s="2" t="s">
        <v>2214</v>
      </c>
      <c r="B189" s="2" t="s">
        <v>2466</v>
      </c>
      <c r="C189" s="2" t="s">
        <v>1650</v>
      </c>
      <c r="D189" s="2" t="s">
        <v>1651</v>
      </c>
      <c r="E189" s="2" t="s">
        <v>2239</v>
      </c>
      <c r="F189" s="2">
        <v>80.0</v>
      </c>
      <c r="G189" s="2">
        <v>7.055372</v>
      </c>
      <c r="H189" s="2" t="s">
        <v>2240</v>
      </c>
      <c r="J189" s="2">
        <v>540.0</v>
      </c>
      <c r="Q189" s="60" t="str">
        <f t="shared" si="1"/>
        <v>Noodles &amp; Soup_5-10</v>
      </c>
      <c r="R189" s="61" t="str">
        <f t="shared" si="2"/>
        <v>5-10</v>
      </c>
      <c r="S189" s="2" t="str">
        <f t="array" ref="S189">XLOOKUP(B189,Availability!K:K,Availability!Q:Q)</f>
        <v>Depth</v>
      </c>
      <c r="T189" s="62">
        <f t="shared" si="3"/>
        <v>2.5</v>
      </c>
      <c r="U189" s="63">
        <f t="array" ref="U189">iferror(XLOOKUP(Q189,'Refrence Data'!B:B,'Refrence Data'!W:W),"NA")</f>
        <v>5.228132</v>
      </c>
      <c r="V189" s="64">
        <f t="shared" si="4"/>
        <v>100</v>
      </c>
      <c r="X189" s="30">
        <f t="array" ref="X189">IFERROR(XLOOKUP(Q189,'Refrence Data'!B:B,'Refrence Data'!N:N),"NA")</f>
        <v>0.626953</v>
      </c>
      <c r="Y189" s="64" t="str">
        <f t="shared" si="5"/>
        <v>MEDIUM</v>
      </c>
      <c r="Z189" s="64">
        <f t="array" ref="Z189">XLOOKUP(Q189,'Refrence Data'!B:B,'Refrence Data'!AG:AG)</f>
        <v>7.185905</v>
      </c>
      <c r="AA189" s="64">
        <f t="array" ref="AA189">IFERROR(XLOOKUP(Q189,'Refrence Data'!B:B,'Refrence Data'!Y:Y),"NA")</f>
        <v>7.185905</v>
      </c>
      <c r="AB189" s="64" t="str">
        <f t="shared" si="6"/>
        <v>High</v>
      </c>
      <c r="AC189" s="64" t="str">
        <f t="shared" si="7"/>
        <v>Depth</v>
      </c>
      <c r="AD189" s="64" t="str">
        <f t="shared" si="8"/>
        <v>MEDIUMHighDepth</v>
      </c>
      <c r="AE189" s="64">
        <f t="array" ref="AE189">XLOOKUP(AD189,'Category Saturation'!A:A,'Category Saturation'!E:E)</f>
        <v>60</v>
      </c>
      <c r="AG189" s="30">
        <f t="array" ref="AG189">iferror(XLOOKUP(Q189,'New Launch Success Rate'!A:A,'New Launch Success Rate'!F:F),"NA")</f>
        <v>0.2</v>
      </c>
      <c r="AH189" s="64">
        <f t="shared" si="9"/>
        <v>25</v>
      </c>
      <c r="AJ189" s="65">
        <f t="shared" si="10"/>
        <v>80.5</v>
      </c>
      <c r="AL189" s="66">
        <f t="array" ref="AL189">XLOOKUP(Q189,'Non Moving'!C:C,'Non Moving'!I:I)/100</f>
        <v>0.094</v>
      </c>
      <c r="AM189" s="67">
        <f t="shared" si="11"/>
        <v>75</v>
      </c>
      <c r="AN189" s="66">
        <f t="array" ref="AN189">XLOOKUP(Q189,'Non Moving'!C:C,'Non Moving'!F:F)/100</f>
        <v>0.129</v>
      </c>
      <c r="AO189" s="67">
        <f t="shared" si="12"/>
        <v>50</v>
      </c>
      <c r="AQ189" s="64">
        <f t="shared" si="13"/>
        <v>62.5</v>
      </c>
      <c r="AS189" s="64">
        <f t="shared" si="14"/>
        <v>0</v>
      </c>
      <c r="AT189" s="64">
        <f t="array" ref="AT189">iferror(XLOOKUP(I189,Monetization!A:A,Monetization!B:B),25)</f>
        <v>25</v>
      </c>
      <c r="AV189" s="64">
        <f t="shared" si="15"/>
        <v>7.5</v>
      </c>
      <c r="AX189" s="65">
        <f t="shared" si="16"/>
        <v>80.5</v>
      </c>
      <c r="AY189" s="64" t="str">
        <f t="shared" si="17"/>
        <v>75-100</v>
      </c>
      <c r="AZ189" s="64" t="str">
        <f t="shared" si="18"/>
        <v>75-100</v>
      </c>
      <c r="BA189" s="30">
        <f t="array" ref="BA189">iferror(XLOOKUP(B189,Availability!A:A,Availability!E:E),0%)</f>
        <v>0.92</v>
      </c>
      <c r="BB189" s="2">
        <v>1.0</v>
      </c>
      <c r="BC189" s="64">
        <f t="array" ref="BC189">XLOOKUP(B189,ROS!C:C,ROS!O:O)</f>
        <v>0</v>
      </c>
      <c r="BD189" s="64">
        <f t="array" ref="BD189">IFERROR(XLOOKUP(B189,ROS!Z:Z,ROS!AA:AA),0)</f>
        <v>4.668961594</v>
      </c>
      <c r="BE189" s="64">
        <f t="array" ref="BE189">XLOOKUP(Q189,'Refrence Data'!B:B,'Refrence Data'!T:T)</f>
        <v>0.983878</v>
      </c>
      <c r="BF189" s="64">
        <f t="shared" si="39"/>
        <v>1</v>
      </c>
      <c r="BG189" s="2" t="str">
        <f t="shared" si="20"/>
        <v>TP</v>
      </c>
      <c r="BO189" s="64" t="str">
        <f t="shared" si="26"/>
        <v>TP</v>
      </c>
    </row>
    <row r="190">
      <c r="A190" s="2" t="s">
        <v>2214</v>
      </c>
      <c r="B190" s="2" t="s">
        <v>2467</v>
      </c>
      <c r="C190" s="2" t="s">
        <v>1650</v>
      </c>
      <c r="D190" s="2" t="s">
        <v>1651</v>
      </c>
      <c r="E190" s="2" t="s">
        <v>2239</v>
      </c>
      <c r="F190" s="2">
        <v>80.0</v>
      </c>
      <c r="G190" s="2">
        <v>7.062453</v>
      </c>
      <c r="H190" s="2" t="s">
        <v>2240</v>
      </c>
      <c r="J190" s="2">
        <v>540.0</v>
      </c>
      <c r="Q190" s="60" t="str">
        <f t="shared" si="1"/>
        <v>Noodles &amp; Soup_5-10</v>
      </c>
      <c r="R190" s="61" t="str">
        <f t="shared" si="2"/>
        <v>5-10</v>
      </c>
      <c r="S190" s="2" t="str">
        <f t="array" ref="S190">XLOOKUP(B190,Availability!K:K,Availability!Q:Q)</f>
        <v>Depth</v>
      </c>
      <c r="T190" s="62">
        <f t="shared" si="3"/>
        <v>2.5</v>
      </c>
      <c r="U190" s="63">
        <f t="array" ref="U190">iferror(XLOOKUP(Q190,'Refrence Data'!B:B,'Refrence Data'!W:W),"NA")</f>
        <v>5.228132</v>
      </c>
      <c r="V190" s="64">
        <f t="shared" si="4"/>
        <v>100</v>
      </c>
      <c r="X190" s="30">
        <f t="array" ref="X190">IFERROR(XLOOKUP(Q190,'Refrence Data'!B:B,'Refrence Data'!N:N),"NA")</f>
        <v>0.626953</v>
      </c>
      <c r="Y190" s="64" t="str">
        <f t="shared" si="5"/>
        <v>MEDIUM</v>
      </c>
      <c r="Z190" s="64">
        <f t="array" ref="Z190">XLOOKUP(Q190,'Refrence Data'!B:B,'Refrence Data'!AG:AG)</f>
        <v>7.185905</v>
      </c>
      <c r="AA190" s="64">
        <f t="array" ref="AA190">IFERROR(XLOOKUP(Q190,'Refrence Data'!B:B,'Refrence Data'!Y:Y),"NA")</f>
        <v>7.185905</v>
      </c>
      <c r="AB190" s="64" t="str">
        <f t="shared" si="6"/>
        <v>High</v>
      </c>
      <c r="AC190" s="64" t="str">
        <f t="shared" si="7"/>
        <v>Depth</v>
      </c>
      <c r="AD190" s="64" t="str">
        <f t="shared" si="8"/>
        <v>MEDIUMHighDepth</v>
      </c>
      <c r="AE190" s="64">
        <f t="array" ref="AE190">XLOOKUP(AD190,'Category Saturation'!A:A,'Category Saturation'!E:E)</f>
        <v>60</v>
      </c>
      <c r="AG190" s="30">
        <f t="array" ref="AG190">iferror(XLOOKUP(Q190,'New Launch Success Rate'!A:A,'New Launch Success Rate'!F:F),"NA")</f>
        <v>0.2</v>
      </c>
      <c r="AH190" s="64">
        <f t="shared" si="9"/>
        <v>25</v>
      </c>
      <c r="AJ190" s="65">
        <f t="shared" si="10"/>
        <v>80.5</v>
      </c>
      <c r="AL190" s="66">
        <f t="array" ref="AL190">XLOOKUP(Q190,'Non Moving'!C:C,'Non Moving'!I:I)/100</f>
        <v>0.094</v>
      </c>
      <c r="AM190" s="67">
        <f t="shared" si="11"/>
        <v>75</v>
      </c>
      <c r="AN190" s="66">
        <f t="array" ref="AN190">XLOOKUP(Q190,'Non Moving'!C:C,'Non Moving'!F:F)/100</f>
        <v>0.129</v>
      </c>
      <c r="AO190" s="67">
        <f t="shared" si="12"/>
        <v>50</v>
      </c>
      <c r="AQ190" s="64">
        <f t="shared" si="13"/>
        <v>62.5</v>
      </c>
      <c r="AS190" s="64">
        <f t="shared" si="14"/>
        <v>0</v>
      </c>
      <c r="AT190" s="64">
        <f t="array" ref="AT190">iferror(XLOOKUP(I190,Monetization!A:A,Monetization!B:B),25)</f>
        <v>25</v>
      </c>
      <c r="AV190" s="64">
        <f t="shared" si="15"/>
        <v>7.5</v>
      </c>
      <c r="AX190" s="65">
        <f t="shared" si="16"/>
        <v>80.5</v>
      </c>
      <c r="AY190" s="64" t="str">
        <f t="shared" si="17"/>
        <v>75-100</v>
      </c>
      <c r="AZ190" s="64" t="str">
        <f t="shared" si="18"/>
        <v>75-100</v>
      </c>
      <c r="BA190" s="30">
        <f t="array" ref="BA190">iferror(XLOOKUP(B190,Availability!A:A,Availability!E:E),0%)</f>
        <v>0.99</v>
      </c>
      <c r="BB190" s="2">
        <v>1.0</v>
      </c>
      <c r="BC190" s="64">
        <f t="array" ref="BC190">XLOOKUP(B190,ROS!C:C,ROS!O:O)</f>
        <v>1.087912</v>
      </c>
      <c r="BD190" s="64">
        <f t="array" ref="BD190">IFERROR(XLOOKUP(B190,ROS!Z:Z,ROS!AA:AA),0)</f>
        <v>2.340909091</v>
      </c>
      <c r="BE190" s="64">
        <f t="array" ref="BE190">XLOOKUP(Q190,'Refrence Data'!B:B,'Refrence Data'!T:T)</f>
        <v>0.983878</v>
      </c>
      <c r="BF190" s="64">
        <f t="shared" si="39"/>
        <v>1</v>
      </c>
      <c r="BG190" s="2" t="str">
        <f t="shared" si="20"/>
        <v>TP</v>
      </c>
      <c r="BO190" s="64" t="str">
        <f t="shared" si="26"/>
        <v>TP</v>
      </c>
    </row>
    <row r="191">
      <c r="A191" s="2" t="s">
        <v>2214</v>
      </c>
      <c r="B191" s="2" t="s">
        <v>2468</v>
      </c>
      <c r="C191" s="2" t="s">
        <v>1650</v>
      </c>
      <c r="D191" s="2" t="s">
        <v>1651</v>
      </c>
      <c r="E191" s="2" t="s">
        <v>2239</v>
      </c>
      <c r="F191" s="2">
        <v>80.0</v>
      </c>
      <c r="G191" s="2">
        <v>7.094008</v>
      </c>
      <c r="H191" s="2" t="s">
        <v>2240</v>
      </c>
      <c r="J191" s="2">
        <v>540.0</v>
      </c>
      <c r="Q191" s="60" t="str">
        <f t="shared" si="1"/>
        <v>Noodles &amp; Soup_5-10</v>
      </c>
      <c r="R191" s="61" t="str">
        <f t="shared" si="2"/>
        <v>5-10</v>
      </c>
      <c r="S191" s="2" t="str">
        <f t="array" ref="S191">XLOOKUP(B191,Availability!K:K,Availability!Q:Q)</f>
        <v>Depth</v>
      </c>
      <c r="T191" s="62">
        <f t="shared" si="3"/>
        <v>2.5</v>
      </c>
      <c r="U191" s="63">
        <f t="array" ref="U191">iferror(XLOOKUP(Q191,'Refrence Data'!B:B,'Refrence Data'!W:W),"NA")</f>
        <v>5.228132</v>
      </c>
      <c r="V191" s="64">
        <f t="shared" si="4"/>
        <v>100</v>
      </c>
      <c r="X191" s="30">
        <f t="array" ref="X191">IFERROR(XLOOKUP(Q191,'Refrence Data'!B:B,'Refrence Data'!N:N),"NA")</f>
        <v>0.626953</v>
      </c>
      <c r="Y191" s="64" t="str">
        <f t="shared" si="5"/>
        <v>MEDIUM</v>
      </c>
      <c r="Z191" s="64">
        <f t="array" ref="Z191">XLOOKUP(Q191,'Refrence Data'!B:B,'Refrence Data'!AG:AG)</f>
        <v>7.185905</v>
      </c>
      <c r="AA191" s="64">
        <f t="array" ref="AA191">IFERROR(XLOOKUP(Q191,'Refrence Data'!B:B,'Refrence Data'!Y:Y),"NA")</f>
        <v>7.185905</v>
      </c>
      <c r="AB191" s="64" t="str">
        <f t="shared" si="6"/>
        <v>High</v>
      </c>
      <c r="AC191" s="64" t="str">
        <f t="shared" si="7"/>
        <v>Depth</v>
      </c>
      <c r="AD191" s="64" t="str">
        <f t="shared" si="8"/>
        <v>MEDIUMHighDepth</v>
      </c>
      <c r="AE191" s="64">
        <f t="array" ref="AE191">XLOOKUP(AD191,'Category Saturation'!A:A,'Category Saturation'!E:E)</f>
        <v>60</v>
      </c>
      <c r="AG191" s="30">
        <f t="array" ref="AG191">iferror(XLOOKUP(Q191,'New Launch Success Rate'!A:A,'New Launch Success Rate'!F:F),"NA")</f>
        <v>0.2</v>
      </c>
      <c r="AH191" s="64">
        <f t="shared" si="9"/>
        <v>25</v>
      </c>
      <c r="AJ191" s="65">
        <f t="shared" si="10"/>
        <v>80.5</v>
      </c>
      <c r="AL191" s="66">
        <f t="array" ref="AL191">XLOOKUP(Q191,'Non Moving'!C:C,'Non Moving'!I:I)/100</f>
        <v>0.094</v>
      </c>
      <c r="AM191" s="67">
        <f t="shared" si="11"/>
        <v>75</v>
      </c>
      <c r="AN191" s="66">
        <f t="array" ref="AN191">XLOOKUP(Q191,'Non Moving'!C:C,'Non Moving'!F:F)/100</f>
        <v>0.129</v>
      </c>
      <c r="AO191" s="67">
        <f t="shared" si="12"/>
        <v>50</v>
      </c>
      <c r="AQ191" s="64">
        <f t="shared" si="13"/>
        <v>62.5</v>
      </c>
      <c r="AS191" s="64">
        <f t="shared" si="14"/>
        <v>0</v>
      </c>
      <c r="AT191" s="64">
        <f t="array" ref="AT191">iferror(XLOOKUP(I191,Monetization!A:A,Monetization!B:B),25)</f>
        <v>25</v>
      </c>
      <c r="AV191" s="64">
        <f t="shared" si="15"/>
        <v>7.5</v>
      </c>
      <c r="AX191" s="65">
        <f t="shared" si="16"/>
        <v>80.5</v>
      </c>
      <c r="AY191" s="64" t="str">
        <f t="shared" si="17"/>
        <v>75-100</v>
      </c>
      <c r="AZ191" s="64" t="str">
        <f t="shared" si="18"/>
        <v>75-100</v>
      </c>
      <c r="BA191" s="30">
        <f t="array" ref="BA191">iferror(XLOOKUP(B191,Availability!A:A,Availability!E:E),0%)</f>
        <v>0.94</v>
      </c>
      <c r="BB191" s="2">
        <v>1.0</v>
      </c>
      <c r="BC191" s="64">
        <f t="array" ref="BC191">XLOOKUP(B191,ROS!C:C,ROS!O:O)</f>
        <v>0</v>
      </c>
      <c r="BD191" s="64">
        <f t="array" ref="BD191">IFERROR(XLOOKUP(B191,ROS!Z:Z,ROS!AA:AA),0)</f>
        <v>11.60952936</v>
      </c>
      <c r="BE191" s="64">
        <f t="array" ref="BE191">XLOOKUP(Q191,'Refrence Data'!B:B,'Refrence Data'!T:T)</f>
        <v>0.983878</v>
      </c>
      <c r="BF191" s="64">
        <f t="shared" si="39"/>
        <v>1</v>
      </c>
      <c r="BG191" s="2" t="str">
        <f t="shared" si="20"/>
        <v>TP</v>
      </c>
      <c r="BO191" s="64" t="str">
        <f t="shared" si="26"/>
        <v>TP</v>
      </c>
    </row>
    <row r="192">
      <c r="A192" s="2" t="s">
        <v>2214</v>
      </c>
      <c r="B192" s="2" t="s">
        <v>2469</v>
      </c>
      <c r="C192" s="2" t="s">
        <v>1650</v>
      </c>
      <c r="D192" s="2" t="s">
        <v>1651</v>
      </c>
      <c r="E192" s="2" t="s">
        <v>2239</v>
      </c>
      <c r="F192" s="2">
        <v>80.0</v>
      </c>
      <c r="G192" s="2">
        <v>7.061931</v>
      </c>
      <c r="H192" s="2" t="s">
        <v>2240</v>
      </c>
      <c r="J192" s="2">
        <v>540.0</v>
      </c>
      <c r="Q192" s="60" t="str">
        <f t="shared" si="1"/>
        <v>Noodles &amp; Soup_5-10</v>
      </c>
      <c r="R192" s="61" t="str">
        <f t="shared" si="2"/>
        <v>5-10</v>
      </c>
      <c r="S192" s="2" t="str">
        <f t="array" ref="S192">XLOOKUP(B192,Availability!K:K,Availability!Q:Q)</f>
        <v>Depth</v>
      </c>
      <c r="T192" s="62">
        <f t="shared" si="3"/>
        <v>2.5</v>
      </c>
      <c r="U192" s="63">
        <f t="array" ref="U192">iferror(XLOOKUP(Q192,'Refrence Data'!B:B,'Refrence Data'!W:W),"NA")</f>
        <v>5.228132</v>
      </c>
      <c r="V192" s="64">
        <f t="shared" si="4"/>
        <v>100</v>
      </c>
      <c r="X192" s="30">
        <f t="array" ref="X192">IFERROR(XLOOKUP(Q192,'Refrence Data'!B:B,'Refrence Data'!N:N),"NA")</f>
        <v>0.626953</v>
      </c>
      <c r="Y192" s="64" t="str">
        <f t="shared" si="5"/>
        <v>MEDIUM</v>
      </c>
      <c r="Z192" s="64">
        <f t="array" ref="Z192">XLOOKUP(Q192,'Refrence Data'!B:B,'Refrence Data'!AG:AG)</f>
        <v>7.185905</v>
      </c>
      <c r="AA192" s="64">
        <f t="array" ref="AA192">IFERROR(XLOOKUP(Q192,'Refrence Data'!B:B,'Refrence Data'!Y:Y),"NA")</f>
        <v>7.185905</v>
      </c>
      <c r="AB192" s="64" t="str">
        <f t="shared" si="6"/>
        <v>High</v>
      </c>
      <c r="AC192" s="64" t="str">
        <f t="shared" si="7"/>
        <v>Depth</v>
      </c>
      <c r="AD192" s="64" t="str">
        <f t="shared" si="8"/>
        <v>MEDIUMHighDepth</v>
      </c>
      <c r="AE192" s="64">
        <f t="array" ref="AE192">XLOOKUP(AD192,'Category Saturation'!A:A,'Category Saturation'!E:E)</f>
        <v>60</v>
      </c>
      <c r="AG192" s="30">
        <f t="array" ref="AG192">iferror(XLOOKUP(Q192,'New Launch Success Rate'!A:A,'New Launch Success Rate'!F:F),"NA")</f>
        <v>0.2</v>
      </c>
      <c r="AH192" s="64">
        <f t="shared" si="9"/>
        <v>25</v>
      </c>
      <c r="AJ192" s="65">
        <f t="shared" si="10"/>
        <v>80.5</v>
      </c>
      <c r="AL192" s="66">
        <f t="array" ref="AL192">XLOOKUP(Q192,'Non Moving'!C:C,'Non Moving'!I:I)/100</f>
        <v>0.094</v>
      </c>
      <c r="AM192" s="67">
        <f t="shared" si="11"/>
        <v>75</v>
      </c>
      <c r="AN192" s="66">
        <f t="array" ref="AN192">XLOOKUP(Q192,'Non Moving'!C:C,'Non Moving'!F:F)/100</f>
        <v>0.129</v>
      </c>
      <c r="AO192" s="67">
        <f t="shared" si="12"/>
        <v>50</v>
      </c>
      <c r="AQ192" s="64">
        <f t="shared" si="13"/>
        <v>62.5</v>
      </c>
      <c r="AS192" s="64">
        <f t="shared" si="14"/>
        <v>0</v>
      </c>
      <c r="AT192" s="64">
        <f t="array" ref="AT192">iferror(XLOOKUP(I192,Monetization!A:A,Monetization!B:B),25)</f>
        <v>25</v>
      </c>
      <c r="AV192" s="64">
        <f t="shared" si="15"/>
        <v>7.5</v>
      </c>
      <c r="AX192" s="65">
        <f t="shared" si="16"/>
        <v>80.5</v>
      </c>
      <c r="AY192" s="64" t="str">
        <f t="shared" si="17"/>
        <v>75-100</v>
      </c>
      <c r="AZ192" s="64" t="str">
        <f t="shared" si="18"/>
        <v>75-100</v>
      </c>
      <c r="BA192" s="30">
        <f t="array" ref="BA192">iferror(XLOOKUP(B192,Availability!A:A,Availability!E:E),0%)</f>
        <v>0.94</v>
      </c>
      <c r="BB192" s="2">
        <v>1.0</v>
      </c>
      <c r="BC192" s="64">
        <f t="array" ref="BC192">XLOOKUP(B192,ROS!C:C,ROS!O:O)</f>
        <v>0</v>
      </c>
      <c r="BD192" s="64">
        <f t="array" ref="BD192">IFERROR(XLOOKUP(B192,ROS!Z:Z,ROS!AA:AA),0)</f>
        <v>7.36047286</v>
      </c>
      <c r="BE192" s="64">
        <f t="array" ref="BE192">XLOOKUP(Q192,'Refrence Data'!B:B,'Refrence Data'!T:T)</f>
        <v>0.983878</v>
      </c>
      <c r="BF192" s="64">
        <f t="shared" si="39"/>
        <v>1</v>
      </c>
      <c r="BG192" s="2" t="str">
        <f t="shared" si="20"/>
        <v>TP</v>
      </c>
      <c r="BO192" s="64" t="str">
        <f t="shared" si="26"/>
        <v>TP</v>
      </c>
    </row>
    <row r="193">
      <c r="A193" s="2" t="s">
        <v>2214</v>
      </c>
      <c r="B193" s="2" t="s">
        <v>2470</v>
      </c>
      <c r="C193" s="2" t="s">
        <v>1690</v>
      </c>
      <c r="D193" s="2" t="s">
        <v>1723</v>
      </c>
      <c r="E193" s="2" t="s">
        <v>2471</v>
      </c>
      <c r="F193" s="2">
        <v>10.0</v>
      </c>
      <c r="G193" s="2">
        <v>35.99385</v>
      </c>
      <c r="H193" s="2" t="s">
        <v>2217</v>
      </c>
      <c r="J193" s="2">
        <v>365.0</v>
      </c>
      <c r="Q193" s="60" t="str">
        <f t="shared" si="1"/>
        <v>Nuts and Seeds_25+</v>
      </c>
      <c r="R193" s="61" t="str">
        <f t="shared" si="2"/>
        <v>25+</v>
      </c>
      <c r="S193" s="2" t="str">
        <f t="array" ref="S193">XLOOKUP(B193,Availability!K:K,Availability!Q:Q)</f>
        <v>Width</v>
      </c>
      <c r="T193" s="62">
        <f t="shared" si="3"/>
        <v>2.5</v>
      </c>
      <c r="U193" s="63">
        <f t="array" ref="U193">iferror(XLOOKUP(Q193,'Refrence Data'!B:B,'Refrence Data'!W:W),"NA")</f>
        <v>1.78099</v>
      </c>
      <c r="V193" s="64">
        <f t="shared" si="4"/>
        <v>50</v>
      </c>
      <c r="X193" s="30">
        <f t="array" ref="X193">IFERROR(XLOOKUP(Q193,'Refrence Data'!B:B,'Refrence Data'!N:N),"NA")</f>
        <v>0.749646</v>
      </c>
      <c r="Y193" s="64" t="str">
        <f t="shared" si="5"/>
        <v>MEDIUM</v>
      </c>
      <c r="Z193" s="64">
        <f t="array" ref="Z193">XLOOKUP(Q193,'Refrence Data'!B:B,'Refrence Data'!AG:AG)</f>
        <v>3.339086</v>
      </c>
      <c r="AA193" s="64">
        <f t="array" ref="AA193">IFERROR(XLOOKUP(Q193,'Refrence Data'!B:B,'Refrence Data'!Y:Y),"NA")</f>
        <v>3.339086</v>
      </c>
      <c r="AB193" s="64" t="str">
        <f t="shared" si="6"/>
        <v>High</v>
      </c>
      <c r="AC193" s="64" t="str">
        <f t="shared" si="7"/>
        <v>Width</v>
      </c>
      <c r="AD193" s="64" t="str">
        <f t="shared" si="8"/>
        <v>MEDIUMHighWidth</v>
      </c>
      <c r="AE193" s="64">
        <f t="array" ref="AE193">XLOOKUP(AD193,'Category Saturation'!A:A,'Category Saturation'!E:E)</f>
        <v>25</v>
      </c>
      <c r="AG193" s="30">
        <f t="array" ref="AG193">iferror(XLOOKUP(Q193,'New Launch Success Rate'!A:A,'New Launch Success Rate'!F:F),"NA")</f>
        <v>0.342</v>
      </c>
      <c r="AH193" s="64">
        <f t="shared" si="9"/>
        <v>50</v>
      </c>
      <c r="AJ193" s="65">
        <f t="shared" si="10"/>
        <v>42.5</v>
      </c>
      <c r="AL193" s="66">
        <f t="array" ref="AL193">XLOOKUP(Q193,'Non Moving'!C:C,'Non Moving'!I:I)/100</f>
        <v>0.183</v>
      </c>
      <c r="AM193" s="67">
        <f t="shared" si="11"/>
        <v>50</v>
      </c>
      <c r="AN193" s="66">
        <f t="array" ref="AN193">XLOOKUP(Q193,'Non Moving'!C:C,'Non Moving'!F:F)/100</f>
        <v>0.217</v>
      </c>
      <c r="AO193" s="67">
        <f t="shared" si="12"/>
        <v>50</v>
      </c>
      <c r="AQ193" s="64">
        <f t="shared" si="13"/>
        <v>50</v>
      </c>
      <c r="AS193" s="64">
        <f t="shared" si="14"/>
        <v>100</v>
      </c>
      <c r="AT193" s="64">
        <f t="array" ref="AT193">iferror(XLOOKUP(I193,Monetization!A:A,Monetization!B:B),25)</f>
        <v>25</v>
      </c>
      <c r="AV193" s="64">
        <f t="shared" si="15"/>
        <v>77.5</v>
      </c>
      <c r="AX193" s="65">
        <f t="shared" si="16"/>
        <v>42.5</v>
      </c>
      <c r="AY193" s="64" t="str">
        <f t="shared" si="17"/>
        <v>25-50</v>
      </c>
      <c r="AZ193" s="64" t="str">
        <f t="shared" si="18"/>
        <v>25-50</v>
      </c>
      <c r="BA193" s="30">
        <f t="array" ref="BA193">iferror(XLOOKUP(B193,Availability!A:A,Availability!E:E),0%)</f>
        <v>0.96</v>
      </c>
      <c r="BB193" s="2">
        <v>1.0</v>
      </c>
      <c r="BC193" s="64">
        <f t="array" ref="BC193">XLOOKUP(B193,ROS!C:C,ROS!O:O)</f>
        <v>0</v>
      </c>
      <c r="BD193" s="64">
        <f t="array" ref="BD193">IFERROR(XLOOKUP(B193,ROS!Z:Z,ROS!AA:AA),0)</f>
        <v>0.357142857</v>
      </c>
      <c r="BE193" s="64">
        <f t="array" ref="BE193">XLOOKUP(Q193,'Refrence Data'!B:B,'Refrence Data'!T:T)</f>
        <v>0.1</v>
      </c>
      <c r="BF193" s="64">
        <f t="shared" si="39"/>
        <v>0</v>
      </c>
      <c r="BG193" s="2" t="str">
        <f t="shared" si="20"/>
        <v>TN</v>
      </c>
      <c r="BO193" s="64" t="str">
        <f t="shared" si="26"/>
        <v>TN</v>
      </c>
    </row>
    <row r="194">
      <c r="A194" s="2" t="s">
        <v>2214</v>
      </c>
      <c r="B194" s="2" t="s">
        <v>2472</v>
      </c>
      <c r="C194" s="2" t="s">
        <v>1690</v>
      </c>
      <c r="D194" s="2" t="s">
        <v>1723</v>
      </c>
      <c r="E194" s="2" t="s">
        <v>2471</v>
      </c>
      <c r="F194" s="2">
        <v>10.0</v>
      </c>
      <c r="G194" s="2">
        <v>11.75758</v>
      </c>
      <c r="H194" s="2" t="s">
        <v>2217</v>
      </c>
      <c r="J194" s="2">
        <v>365.0</v>
      </c>
      <c r="Q194" s="60" t="str">
        <f t="shared" si="1"/>
        <v>Nuts and Seeds_10-15</v>
      </c>
      <c r="R194" s="61" t="str">
        <f t="shared" si="2"/>
        <v>10-15</v>
      </c>
      <c r="S194" s="2" t="str">
        <f t="array" ref="S194">XLOOKUP(B194,Availability!K:K,Availability!Q:Q)</f>
        <v>Width</v>
      </c>
      <c r="T194" s="62">
        <f t="shared" si="3"/>
        <v>2.5</v>
      </c>
      <c r="U194" s="63">
        <f t="array" ref="U194">iferror(XLOOKUP(Q194,'Refrence Data'!B:B,'Refrence Data'!W:W),"NA")</f>
        <v>6.481567</v>
      </c>
      <c r="V194" s="64">
        <f t="shared" si="4"/>
        <v>100</v>
      </c>
      <c r="X194" s="30">
        <f t="array" ref="X194">IFERROR(XLOOKUP(Q194,'Refrence Data'!B:B,'Refrence Data'!N:N),"NA")</f>
        <v>0.713047</v>
      </c>
      <c r="Y194" s="64" t="str">
        <f t="shared" si="5"/>
        <v>MEDIUM</v>
      </c>
      <c r="Z194" s="64">
        <f t="array" ref="Z194">XLOOKUP(Q194,'Refrence Data'!B:B,'Refrence Data'!AG:AG)</f>
        <v>7.168786</v>
      </c>
      <c r="AA194" s="64">
        <f t="array" ref="AA194">IFERROR(XLOOKUP(Q194,'Refrence Data'!B:B,'Refrence Data'!Y:Y),"NA")</f>
        <v>5.69151</v>
      </c>
      <c r="AB194" s="64" t="str">
        <f t="shared" si="6"/>
        <v>High</v>
      </c>
      <c r="AC194" s="64" t="str">
        <f t="shared" si="7"/>
        <v>Width</v>
      </c>
      <c r="AD194" s="64" t="str">
        <f t="shared" si="8"/>
        <v>MEDIUMHighWidth</v>
      </c>
      <c r="AE194" s="64">
        <f t="array" ref="AE194">XLOOKUP(AD194,'Category Saturation'!A:A,'Category Saturation'!E:E)</f>
        <v>25</v>
      </c>
      <c r="AG194" s="30">
        <f t="array" ref="AG194">iferror(XLOOKUP(Q194,'New Launch Success Rate'!A:A,'New Launch Success Rate'!F:F),"NA")</f>
        <v>1</v>
      </c>
      <c r="AH194" s="64">
        <f t="shared" si="9"/>
        <v>100</v>
      </c>
      <c r="AJ194" s="65">
        <f t="shared" si="10"/>
        <v>77.5</v>
      </c>
      <c r="AL194" s="66">
        <f t="array" ref="AL194">XLOOKUP(Q194,'Non Moving'!C:C,'Non Moving'!I:I)/100</f>
        <v>0.012</v>
      </c>
      <c r="AM194" s="67">
        <f t="shared" si="11"/>
        <v>100</v>
      </c>
      <c r="AN194" s="66">
        <f t="array" ref="AN194">XLOOKUP(Q194,'Non Moving'!C:C,'Non Moving'!F:F)/100</f>
        <v>0.043</v>
      </c>
      <c r="AO194" s="67">
        <f t="shared" si="12"/>
        <v>100</v>
      </c>
      <c r="AQ194" s="64">
        <f t="shared" si="13"/>
        <v>100</v>
      </c>
      <c r="AS194" s="64">
        <f t="shared" si="14"/>
        <v>100</v>
      </c>
      <c r="AT194" s="64">
        <f t="array" ref="AT194">iferror(XLOOKUP(I194,Monetization!A:A,Monetization!B:B),25)</f>
        <v>25</v>
      </c>
      <c r="AV194" s="64">
        <f t="shared" si="15"/>
        <v>77.5</v>
      </c>
      <c r="AX194" s="65">
        <f t="shared" si="16"/>
        <v>77.5</v>
      </c>
      <c r="AY194" s="64" t="str">
        <f t="shared" si="17"/>
        <v>75-100</v>
      </c>
      <c r="AZ194" s="64" t="str">
        <f t="shared" si="18"/>
        <v>75-100</v>
      </c>
      <c r="BA194" s="30">
        <f t="array" ref="BA194">iferror(XLOOKUP(B194,Availability!A:A,Availability!E:E),0%)</f>
        <v>0.93</v>
      </c>
      <c r="BB194" s="2">
        <v>1.0</v>
      </c>
      <c r="BC194" s="64">
        <f t="array" ref="BC194">XLOOKUP(B194,ROS!C:C,ROS!O:O)</f>
        <v>6.941758</v>
      </c>
      <c r="BD194" s="64">
        <f t="array" ref="BD194">IFERROR(XLOOKUP(B194,ROS!Z:Z,ROS!AA:AA),0)</f>
        <v>4.443556444</v>
      </c>
      <c r="BE194" s="64">
        <f t="array" ref="BE194">XLOOKUP(Q194,'Refrence Data'!B:B,'Refrence Data'!T:T)</f>
        <v>0.272727</v>
      </c>
      <c r="BF194" s="64">
        <f t="shared" si="39"/>
        <v>1</v>
      </c>
      <c r="BG194" s="2" t="str">
        <f t="shared" si="20"/>
        <v>TP</v>
      </c>
      <c r="BO194" s="64" t="str">
        <f t="shared" si="26"/>
        <v>TP</v>
      </c>
    </row>
    <row r="195">
      <c r="A195" s="2" t="s">
        <v>2214</v>
      </c>
      <c r="B195" s="2" t="s">
        <v>2473</v>
      </c>
      <c r="C195" s="2" t="s">
        <v>1690</v>
      </c>
      <c r="D195" s="2" t="s">
        <v>1723</v>
      </c>
      <c r="E195" s="2" t="s">
        <v>2471</v>
      </c>
      <c r="F195" s="2">
        <v>10.0</v>
      </c>
      <c r="G195" s="2">
        <v>31.97299</v>
      </c>
      <c r="H195" s="2" t="s">
        <v>2217</v>
      </c>
      <c r="J195" s="2">
        <v>365.0</v>
      </c>
      <c r="Q195" s="60" t="str">
        <f t="shared" si="1"/>
        <v>Nuts and Seeds_25+</v>
      </c>
      <c r="R195" s="61" t="str">
        <f t="shared" si="2"/>
        <v>25+</v>
      </c>
      <c r="S195" s="2" t="str">
        <f t="array" ref="S195">XLOOKUP(B195,Availability!K:K,Availability!Q:Q)</f>
        <v>Width</v>
      </c>
      <c r="T195" s="62">
        <f t="shared" si="3"/>
        <v>2.5</v>
      </c>
      <c r="U195" s="63">
        <f t="array" ref="U195">iferror(XLOOKUP(Q195,'Refrence Data'!B:B,'Refrence Data'!W:W),"NA")</f>
        <v>1.78099</v>
      </c>
      <c r="V195" s="64">
        <f t="shared" si="4"/>
        <v>50</v>
      </c>
      <c r="X195" s="30">
        <f t="array" ref="X195">IFERROR(XLOOKUP(Q195,'Refrence Data'!B:B,'Refrence Data'!N:N),"NA")</f>
        <v>0.749646</v>
      </c>
      <c r="Y195" s="64" t="str">
        <f t="shared" si="5"/>
        <v>MEDIUM</v>
      </c>
      <c r="Z195" s="64">
        <f t="array" ref="Z195">XLOOKUP(Q195,'Refrence Data'!B:B,'Refrence Data'!AG:AG)</f>
        <v>3.339086</v>
      </c>
      <c r="AA195" s="64">
        <f t="array" ref="AA195">IFERROR(XLOOKUP(Q195,'Refrence Data'!B:B,'Refrence Data'!Y:Y),"NA")</f>
        <v>3.339086</v>
      </c>
      <c r="AB195" s="64" t="str">
        <f t="shared" si="6"/>
        <v>High</v>
      </c>
      <c r="AC195" s="64" t="str">
        <f t="shared" si="7"/>
        <v>Width</v>
      </c>
      <c r="AD195" s="64" t="str">
        <f t="shared" si="8"/>
        <v>MEDIUMHighWidth</v>
      </c>
      <c r="AE195" s="64">
        <f t="array" ref="AE195">XLOOKUP(AD195,'Category Saturation'!A:A,'Category Saturation'!E:E)</f>
        <v>25</v>
      </c>
      <c r="AG195" s="30">
        <f t="array" ref="AG195">iferror(XLOOKUP(Q195,'New Launch Success Rate'!A:A,'New Launch Success Rate'!F:F),"NA")</f>
        <v>0.342</v>
      </c>
      <c r="AH195" s="64">
        <f t="shared" si="9"/>
        <v>50</v>
      </c>
      <c r="AJ195" s="65">
        <f t="shared" si="10"/>
        <v>42.5</v>
      </c>
      <c r="AL195" s="66">
        <f t="array" ref="AL195">XLOOKUP(Q195,'Non Moving'!C:C,'Non Moving'!I:I)/100</f>
        <v>0.183</v>
      </c>
      <c r="AM195" s="67">
        <f t="shared" si="11"/>
        <v>50</v>
      </c>
      <c r="AN195" s="66">
        <f t="array" ref="AN195">XLOOKUP(Q195,'Non Moving'!C:C,'Non Moving'!F:F)/100</f>
        <v>0.217</v>
      </c>
      <c r="AO195" s="67">
        <f t="shared" si="12"/>
        <v>50</v>
      </c>
      <c r="AQ195" s="64">
        <f t="shared" si="13"/>
        <v>50</v>
      </c>
      <c r="AS195" s="64">
        <f t="shared" si="14"/>
        <v>100</v>
      </c>
      <c r="AT195" s="64">
        <f t="array" ref="AT195">iferror(XLOOKUP(I195,Monetization!A:A,Monetization!B:B),25)</f>
        <v>25</v>
      </c>
      <c r="AV195" s="64">
        <f t="shared" si="15"/>
        <v>77.5</v>
      </c>
      <c r="AX195" s="65">
        <f t="shared" si="16"/>
        <v>42.5</v>
      </c>
      <c r="AY195" s="64" t="str">
        <f t="shared" si="17"/>
        <v>25-50</v>
      </c>
      <c r="AZ195" s="64" t="str">
        <f t="shared" si="18"/>
        <v>25-50</v>
      </c>
      <c r="BA195" s="30">
        <f t="array" ref="BA195">iferror(XLOOKUP(B195,Availability!A:A,Availability!E:E),0%)</f>
        <v>0.95</v>
      </c>
      <c r="BB195" s="2">
        <v>1.0</v>
      </c>
      <c r="BC195" s="64">
        <f t="array" ref="BC195">XLOOKUP(B195,ROS!C:C,ROS!O:O)</f>
        <v>0</v>
      </c>
      <c r="BD195" s="64">
        <f t="array" ref="BD195">IFERROR(XLOOKUP(B195,ROS!Z:Z,ROS!AA:AA),0)</f>
        <v>1.642857143</v>
      </c>
      <c r="BE195" s="64">
        <f t="array" ref="BE195">XLOOKUP(Q195,'Refrence Data'!B:B,'Refrence Data'!T:T)</f>
        <v>0.1</v>
      </c>
      <c r="BF195" s="64">
        <f t="shared" si="39"/>
        <v>1</v>
      </c>
      <c r="BG195" s="2" t="str">
        <f t="shared" si="20"/>
        <v>FN</v>
      </c>
      <c r="BO195" s="64" t="str">
        <f t="shared" si="26"/>
        <v>FN</v>
      </c>
    </row>
    <row r="196">
      <c r="A196" s="2" t="s">
        <v>2214</v>
      </c>
      <c r="B196" s="2" t="s">
        <v>2474</v>
      </c>
      <c r="C196" s="2" t="s">
        <v>1690</v>
      </c>
      <c r="D196" s="2" t="s">
        <v>1723</v>
      </c>
      <c r="E196" s="2" t="s">
        <v>2471</v>
      </c>
      <c r="F196" s="2">
        <v>10.0</v>
      </c>
      <c r="G196" s="2">
        <v>23.04118</v>
      </c>
      <c r="H196" s="2" t="s">
        <v>2217</v>
      </c>
      <c r="J196" s="2">
        <v>365.0</v>
      </c>
      <c r="Q196" s="60" t="str">
        <f t="shared" si="1"/>
        <v>Nuts and Seeds_20-25</v>
      </c>
      <c r="R196" s="61" t="str">
        <f t="shared" si="2"/>
        <v>20-25</v>
      </c>
      <c r="S196" s="2" t="str">
        <f t="array" ref="S196">XLOOKUP(B196,Availability!K:K,Availability!Q:Q)</f>
        <v>Width</v>
      </c>
      <c r="T196" s="62">
        <f t="shared" si="3"/>
        <v>2.5</v>
      </c>
      <c r="U196" s="63">
        <f t="array" ref="U196">iferror(XLOOKUP(Q196,'Refrence Data'!B:B,'Refrence Data'!W:W),"NA")</f>
        <v>4.644748</v>
      </c>
      <c r="V196" s="64">
        <f t="shared" si="4"/>
        <v>100</v>
      </c>
      <c r="X196" s="30">
        <f t="array" ref="X196">IFERROR(XLOOKUP(Q196,'Refrence Data'!B:B,'Refrence Data'!N:N),"NA")</f>
        <v>0.611989</v>
      </c>
      <c r="Y196" s="64" t="str">
        <f t="shared" si="5"/>
        <v>MEDIUM</v>
      </c>
      <c r="Z196" s="64">
        <f t="array" ref="Z196">XLOOKUP(Q196,'Refrence Data'!B:B,'Refrence Data'!AG:AG)</f>
        <v>4.916508</v>
      </c>
      <c r="AA196" s="64">
        <f t="array" ref="AA196">IFERROR(XLOOKUP(Q196,'Refrence Data'!B:B,'Refrence Data'!Y:Y),"NA")</f>
        <v>4.934142</v>
      </c>
      <c r="AB196" s="64" t="str">
        <f t="shared" si="6"/>
        <v>High</v>
      </c>
      <c r="AC196" s="64" t="str">
        <f t="shared" si="7"/>
        <v>Width</v>
      </c>
      <c r="AD196" s="64" t="str">
        <f t="shared" si="8"/>
        <v>MEDIUMHighWidth</v>
      </c>
      <c r="AE196" s="64">
        <f t="array" ref="AE196">XLOOKUP(AD196,'Category Saturation'!A:A,'Category Saturation'!E:E)</f>
        <v>25</v>
      </c>
      <c r="AG196" s="30">
        <f t="array" ref="AG196">iferror(XLOOKUP(Q196,'New Launch Success Rate'!A:A,'New Launch Success Rate'!F:F),"NA")</f>
        <v>0.342</v>
      </c>
      <c r="AH196" s="64">
        <f t="shared" si="9"/>
        <v>50</v>
      </c>
      <c r="AJ196" s="65">
        <f t="shared" si="10"/>
        <v>72.5</v>
      </c>
      <c r="AL196" s="66">
        <f t="array" ref="AL196">XLOOKUP(Q196,'Non Moving'!C:C,'Non Moving'!I:I)/100</f>
        <v>0.082</v>
      </c>
      <c r="AM196" s="67">
        <f t="shared" si="11"/>
        <v>75</v>
      </c>
      <c r="AN196" s="66">
        <f t="array" ref="AN196">XLOOKUP(Q196,'Non Moving'!C:C,'Non Moving'!F:F)/100</f>
        <v>0.115</v>
      </c>
      <c r="AO196" s="67">
        <f t="shared" si="12"/>
        <v>50</v>
      </c>
      <c r="AQ196" s="64">
        <f t="shared" si="13"/>
        <v>62.5</v>
      </c>
      <c r="AS196" s="64">
        <f t="shared" si="14"/>
        <v>100</v>
      </c>
      <c r="AT196" s="64">
        <f t="array" ref="AT196">iferror(XLOOKUP(I196,Monetization!A:A,Monetization!B:B),25)</f>
        <v>25</v>
      </c>
      <c r="AV196" s="64">
        <f t="shared" si="15"/>
        <v>77.5</v>
      </c>
      <c r="AX196" s="65">
        <f t="shared" si="16"/>
        <v>72.5</v>
      </c>
      <c r="AY196" s="64" t="str">
        <f t="shared" si="17"/>
        <v>50-75</v>
      </c>
      <c r="AZ196" s="64" t="str">
        <f t="shared" si="18"/>
        <v>50-75</v>
      </c>
      <c r="BA196" s="30">
        <f t="array" ref="BA196">iferror(XLOOKUP(B196,Availability!A:A,Availability!E:E),0%)</f>
        <v>0.94</v>
      </c>
      <c r="BB196" s="2">
        <v>1.0</v>
      </c>
      <c r="BC196" s="64">
        <f t="array" ref="BC196">XLOOKUP(B196,ROS!C:C,ROS!O:O)</f>
        <v>2.807692</v>
      </c>
      <c r="BD196" s="64">
        <f t="array" ref="BD196">IFERROR(XLOOKUP(B196,ROS!Z:Z,ROS!AA:AA),0)</f>
        <v>2.206043956</v>
      </c>
      <c r="BE196" s="64">
        <f t="array" ref="BE196">XLOOKUP(Q196,'Refrence Data'!B:B,'Refrence Data'!T:T)</f>
        <v>0.406085</v>
      </c>
      <c r="BF196" s="64">
        <f t="shared" si="39"/>
        <v>1</v>
      </c>
      <c r="BG196" s="2" t="str">
        <f t="shared" si="20"/>
        <v>TP</v>
      </c>
      <c r="BO196" s="64" t="str">
        <f t="shared" si="26"/>
        <v>TP</v>
      </c>
    </row>
    <row r="197">
      <c r="A197" s="2" t="s">
        <v>2214</v>
      </c>
      <c r="B197" s="2" t="s">
        <v>2475</v>
      </c>
      <c r="C197" s="2" t="s">
        <v>1690</v>
      </c>
      <c r="D197" s="2" t="s">
        <v>1723</v>
      </c>
      <c r="E197" s="2" t="s">
        <v>2471</v>
      </c>
      <c r="F197" s="2">
        <v>10.0</v>
      </c>
      <c r="G197" s="2">
        <v>21.47439</v>
      </c>
      <c r="H197" s="2" t="s">
        <v>2217</v>
      </c>
      <c r="J197" s="2">
        <v>365.0</v>
      </c>
      <c r="Q197" s="60" t="str">
        <f t="shared" si="1"/>
        <v>Nuts and Seeds_20-25</v>
      </c>
      <c r="R197" s="61" t="str">
        <f t="shared" si="2"/>
        <v>20-25</v>
      </c>
      <c r="S197" s="2" t="str">
        <f t="array" ref="S197">XLOOKUP(B197,Availability!K:K,Availability!Q:Q)</f>
        <v>Width</v>
      </c>
      <c r="T197" s="62">
        <f t="shared" si="3"/>
        <v>2.5</v>
      </c>
      <c r="U197" s="63">
        <f t="array" ref="U197">iferror(XLOOKUP(Q197,'Refrence Data'!B:B,'Refrence Data'!W:W),"NA")</f>
        <v>4.644748</v>
      </c>
      <c r="V197" s="64">
        <f t="shared" si="4"/>
        <v>100</v>
      </c>
      <c r="X197" s="30">
        <f t="array" ref="X197">IFERROR(XLOOKUP(Q197,'Refrence Data'!B:B,'Refrence Data'!N:N),"NA")</f>
        <v>0.611989</v>
      </c>
      <c r="Y197" s="64" t="str">
        <f t="shared" si="5"/>
        <v>MEDIUM</v>
      </c>
      <c r="Z197" s="64">
        <f t="array" ref="Z197">XLOOKUP(Q197,'Refrence Data'!B:B,'Refrence Data'!AG:AG)</f>
        <v>4.916508</v>
      </c>
      <c r="AA197" s="64">
        <f t="array" ref="AA197">IFERROR(XLOOKUP(Q197,'Refrence Data'!B:B,'Refrence Data'!Y:Y),"NA")</f>
        <v>4.934142</v>
      </c>
      <c r="AB197" s="64" t="str">
        <f t="shared" si="6"/>
        <v>High</v>
      </c>
      <c r="AC197" s="64" t="str">
        <f t="shared" si="7"/>
        <v>Width</v>
      </c>
      <c r="AD197" s="64" t="str">
        <f t="shared" si="8"/>
        <v>MEDIUMHighWidth</v>
      </c>
      <c r="AE197" s="64">
        <f t="array" ref="AE197">XLOOKUP(AD197,'Category Saturation'!A:A,'Category Saturation'!E:E)</f>
        <v>25</v>
      </c>
      <c r="AG197" s="30">
        <f t="array" ref="AG197">iferror(XLOOKUP(Q197,'New Launch Success Rate'!A:A,'New Launch Success Rate'!F:F),"NA")</f>
        <v>0.342</v>
      </c>
      <c r="AH197" s="64">
        <f t="shared" si="9"/>
        <v>50</v>
      </c>
      <c r="AJ197" s="65">
        <f t="shared" si="10"/>
        <v>72.5</v>
      </c>
      <c r="AL197" s="66">
        <f t="array" ref="AL197">XLOOKUP(Q197,'Non Moving'!C:C,'Non Moving'!I:I)/100</f>
        <v>0.082</v>
      </c>
      <c r="AM197" s="67">
        <f t="shared" si="11"/>
        <v>75</v>
      </c>
      <c r="AN197" s="66">
        <f t="array" ref="AN197">XLOOKUP(Q197,'Non Moving'!C:C,'Non Moving'!F:F)/100</f>
        <v>0.115</v>
      </c>
      <c r="AO197" s="67">
        <f t="shared" si="12"/>
        <v>50</v>
      </c>
      <c r="AQ197" s="64">
        <f t="shared" si="13"/>
        <v>62.5</v>
      </c>
      <c r="AS197" s="64">
        <f t="shared" si="14"/>
        <v>100</v>
      </c>
      <c r="AT197" s="64">
        <f t="array" ref="AT197">iferror(XLOOKUP(I197,Monetization!A:A,Monetization!B:B),25)</f>
        <v>25</v>
      </c>
      <c r="AV197" s="64">
        <f t="shared" si="15"/>
        <v>77.5</v>
      </c>
      <c r="AX197" s="65">
        <f t="shared" si="16"/>
        <v>72.5</v>
      </c>
      <c r="AY197" s="64" t="str">
        <f t="shared" si="17"/>
        <v>50-75</v>
      </c>
      <c r="AZ197" s="64" t="str">
        <f t="shared" si="18"/>
        <v>50-75</v>
      </c>
      <c r="BA197" s="30">
        <f t="array" ref="BA197">iferror(XLOOKUP(B197,Availability!A:A,Availability!E:E),0%)</f>
        <v>0.96</v>
      </c>
      <c r="BB197" s="2">
        <v>1.0</v>
      </c>
      <c r="BC197" s="64">
        <f t="array" ref="BC197">XLOOKUP(B197,ROS!C:C,ROS!O:O)</f>
        <v>0</v>
      </c>
      <c r="BD197" s="64">
        <f t="array" ref="BD197">IFERROR(XLOOKUP(B197,ROS!Z:Z,ROS!AA:AA),0)</f>
        <v>2.285714286</v>
      </c>
      <c r="BE197" s="64">
        <f t="array" ref="BE197">XLOOKUP(Q197,'Refrence Data'!B:B,'Refrence Data'!T:T)</f>
        <v>0.406085</v>
      </c>
      <c r="BF197" s="64">
        <f t="shared" si="39"/>
        <v>1</v>
      </c>
      <c r="BG197" s="2" t="str">
        <f t="shared" si="20"/>
        <v>TP</v>
      </c>
      <c r="BO197" s="64" t="str">
        <f t="shared" si="26"/>
        <v>TP</v>
      </c>
    </row>
    <row r="198">
      <c r="A198" s="2" t="s">
        <v>2214</v>
      </c>
      <c r="B198" s="2" t="s">
        <v>2476</v>
      </c>
      <c r="C198" s="2" t="s">
        <v>1690</v>
      </c>
      <c r="D198" s="2" t="s">
        <v>1723</v>
      </c>
      <c r="E198" s="2" t="s">
        <v>2471</v>
      </c>
      <c r="F198" s="2">
        <v>8.0</v>
      </c>
      <c r="G198" s="2">
        <v>18.75177</v>
      </c>
      <c r="H198" s="2" t="s">
        <v>2217</v>
      </c>
      <c r="J198" s="2">
        <v>365.0</v>
      </c>
      <c r="Q198" s="60" t="str">
        <f t="shared" si="1"/>
        <v>Nuts and Seeds_15-20</v>
      </c>
      <c r="R198" s="61" t="str">
        <f t="shared" si="2"/>
        <v>15-20</v>
      </c>
      <c r="S198" s="2" t="str">
        <f t="array" ref="S198">XLOOKUP(B198,Availability!K:K,Availability!Q:Q)</f>
        <v>Width</v>
      </c>
      <c r="T198" s="62">
        <f t="shared" si="3"/>
        <v>2.5</v>
      </c>
      <c r="U198" s="63">
        <f t="array" ref="U198">iferror(XLOOKUP(Q198,'Refrence Data'!B:B,'Refrence Data'!W:W),"NA")</f>
        <v>8.245123</v>
      </c>
      <c r="V198" s="64">
        <f t="shared" si="4"/>
        <v>100</v>
      </c>
      <c r="X198" s="30">
        <f t="array" ref="X198">IFERROR(XLOOKUP(Q198,'Refrence Data'!B:B,'Refrence Data'!N:N),"NA")</f>
        <v>0.683978</v>
      </c>
      <c r="Y198" s="64" t="str">
        <f t="shared" si="5"/>
        <v>MEDIUM</v>
      </c>
      <c r="Z198" s="64">
        <f t="array" ref="Z198">XLOOKUP(Q198,'Refrence Data'!B:B,'Refrence Data'!AG:AG)</f>
        <v>5.944993</v>
      </c>
      <c r="AA198" s="64">
        <f t="array" ref="AA198">IFERROR(XLOOKUP(Q198,'Refrence Data'!B:B,'Refrence Data'!Y:Y),"NA")</f>
        <v>7.155475</v>
      </c>
      <c r="AB198" s="64" t="str">
        <f t="shared" si="6"/>
        <v>High</v>
      </c>
      <c r="AC198" s="64" t="str">
        <f t="shared" si="7"/>
        <v>Width</v>
      </c>
      <c r="AD198" s="64" t="str">
        <f t="shared" si="8"/>
        <v>MEDIUMHighWidth</v>
      </c>
      <c r="AE198" s="64">
        <f t="array" ref="AE198">XLOOKUP(AD198,'Category Saturation'!A:A,'Category Saturation'!E:E)</f>
        <v>25</v>
      </c>
      <c r="AG198" s="30">
        <f t="array" ref="AG198">iferror(XLOOKUP(Q198,'New Launch Success Rate'!A:A,'New Launch Success Rate'!F:F),"NA")</f>
        <v>1</v>
      </c>
      <c r="AH198" s="64">
        <f t="shared" si="9"/>
        <v>100</v>
      </c>
      <c r="AJ198" s="65">
        <f t="shared" si="10"/>
        <v>77.5</v>
      </c>
      <c r="AL198" s="66">
        <f t="array" ref="AL198">XLOOKUP(Q198,'Non Moving'!C:C,'Non Moving'!I:I)/100</f>
        <v>0.02</v>
      </c>
      <c r="AM198" s="67">
        <f t="shared" si="11"/>
        <v>100</v>
      </c>
      <c r="AN198" s="66">
        <f t="array" ref="AN198">XLOOKUP(Q198,'Non Moving'!C:C,'Non Moving'!F:F)/100</f>
        <v>0.028</v>
      </c>
      <c r="AO198" s="67">
        <f t="shared" si="12"/>
        <v>100</v>
      </c>
      <c r="AQ198" s="64">
        <f t="shared" si="13"/>
        <v>100</v>
      </c>
      <c r="AS198" s="64">
        <f t="shared" si="14"/>
        <v>100</v>
      </c>
      <c r="AT198" s="64">
        <f t="array" ref="AT198">iferror(XLOOKUP(I198,Monetization!A:A,Monetization!B:B),25)</f>
        <v>25</v>
      </c>
      <c r="AV198" s="64">
        <f t="shared" si="15"/>
        <v>77.5</v>
      </c>
      <c r="AX198" s="65">
        <f t="shared" si="16"/>
        <v>77.5</v>
      </c>
      <c r="AY198" s="64" t="str">
        <f t="shared" si="17"/>
        <v>75-100</v>
      </c>
      <c r="AZ198" s="64" t="str">
        <f t="shared" si="18"/>
        <v>75-100</v>
      </c>
      <c r="BA198" s="30">
        <f t="array" ref="BA198">iferror(XLOOKUP(B198,Availability!A:A,Availability!E:E),0%)</f>
        <v>0.95</v>
      </c>
      <c r="BB198" s="2">
        <v>1.0</v>
      </c>
      <c r="BC198" s="64">
        <f t="array" ref="BC198">XLOOKUP(B198,ROS!C:C,ROS!O:O)</f>
        <v>0.862637</v>
      </c>
      <c r="BD198" s="64">
        <f t="array" ref="BD198">IFERROR(XLOOKUP(B198,ROS!Z:Z,ROS!AA:AA),0)</f>
        <v>0.785714286</v>
      </c>
      <c r="BE198" s="64">
        <f t="array" ref="BE198">XLOOKUP(Q198,'Refrence Data'!B:B,'Refrence Data'!T:T)</f>
        <v>0.607493</v>
      </c>
      <c r="BF198" s="64">
        <f t="shared" si="39"/>
        <v>1</v>
      </c>
      <c r="BG198" s="2" t="str">
        <f t="shared" si="20"/>
        <v>TP</v>
      </c>
      <c r="BO198" s="64" t="str">
        <f t="shared" si="26"/>
        <v>TP</v>
      </c>
    </row>
    <row r="199">
      <c r="A199" s="2" t="s">
        <v>2214</v>
      </c>
      <c r="B199" s="2" t="s">
        <v>2477</v>
      </c>
      <c r="C199" s="2" t="s">
        <v>1690</v>
      </c>
      <c r="D199" s="2" t="s">
        <v>1694</v>
      </c>
      <c r="E199" s="2" t="s">
        <v>2216</v>
      </c>
      <c r="F199" s="2">
        <v>0.0</v>
      </c>
      <c r="G199" s="2">
        <v>6.859331</v>
      </c>
      <c r="H199" s="2" t="s">
        <v>2217</v>
      </c>
      <c r="J199" s="2">
        <v>365.0</v>
      </c>
      <c r="Q199" s="60" t="str">
        <f t="shared" si="1"/>
        <v>Chips &amp; Dips_5-10</v>
      </c>
      <c r="R199" s="61" t="str">
        <f t="shared" si="2"/>
        <v>5-10</v>
      </c>
      <c r="S199" s="2" t="str">
        <f t="array" ref="S199">XLOOKUP(B199,Availability!K:K,Availability!Q:Q)</f>
        <v>Depth</v>
      </c>
      <c r="T199" s="62">
        <f t="shared" si="3"/>
        <v>2.5</v>
      </c>
      <c r="U199" s="63">
        <f t="array" ref="U199">iferror(XLOOKUP(Q199,'Refrence Data'!B:B,'Refrence Data'!W:W),"NA")</f>
        <v>12.27321</v>
      </c>
      <c r="V199" s="64">
        <f t="shared" si="4"/>
        <v>100</v>
      </c>
      <c r="X199" s="30">
        <f t="array" ref="X199">IFERROR(XLOOKUP(Q199,'Refrence Data'!B:B,'Refrence Data'!N:N),"NA")</f>
        <v>0.726913</v>
      </c>
      <c r="Y199" s="64" t="str">
        <f t="shared" si="5"/>
        <v>MEDIUM</v>
      </c>
      <c r="Z199" s="64">
        <f t="array" ref="Z199">XLOOKUP(Q199,'Refrence Data'!B:B,'Refrence Data'!AG:AG)</f>
        <v>10.66997</v>
      </c>
      <c r="AA199" s="64">
        <f t="array" ref="AA199">IFERROR(XLOOKUP(Q199,'Refrence Data'!B:B,'Refrence Data'!Y:Y),"NA")</f>
        <v>14.18064</v>
      </c>
      <c r="AB199" s="64" t="str">
        <f t="shared" si="6"/>
        <v>High</v>
      </c>
      <c r="AC199" s="64" t="str">
        <f t="shared" si="7"/>
        <v>Depth</v>
      </c>
      <c r="AD199" s="64" t="str">
        <f t="shared" si="8"/>
        <v>MEDIUMHighDepth</v>
      </c>
      <c r="AE199" s="64">
        <f t="array" ref="AE199">XLOOKUP(AD199,'Category Saturation'!A:A,'Category Saturation'!E:E)</f>
        <v>60</v>
      </c>
      <c r="AG199" s="30">
        <f t="array" ref="AG199">iferror(XLOOKUP(Q199,'New Launch Success Rate'!A:A,'New Launch Success Rate'!F:F),"NA")</f>
        <v>0.5</v>
      </c>
      <c r="AH199" s="64">
        <f t="shared" si="9"/>
        <v>75</v>
      </c>
      <c r="AJ199" s="65">
        <f t="shared" si="10"/>
        <v>85.5</v>
      </c>
      <c r="AL199" s="66">
        <f t="array" ref="AL199">XLOOKUP(Q199,'Non Moving'!C:C,'Non Moving'!I:I)/100</f>
        <v>0.019</v>
      </c>
      <c r="AM199" s="67">
        <f t="shared" si="11"/>
        <v>100</v>
      </c>
      <c r="AN199" s="66">
        <f t="array" ref="AN199">XLOOKUP(Q199,'Non Moving'!C:C,'Non Moving'!F:F)/100</f>
        <v>0.048</v>
      </c>
      <c r="AO199" s="67">
        <f t="shared" si="12"/>
        <v>100</v>
      </c>
      <c r="AQ199" s="64">
        <f t="shared" si="13"/>
        <v>100</v>
      </c>
      <c r="AS199" s="64">
        <f t="shared" si="14"/>
        <v>100</v>
      </c>
      <c r="AT199" s="64">
        <f t="array" ref="AT199">iferror(XLOOKUP(I199,Monetization!A:A,Monetization!B:B),25)</f>
        <v>25</v>
      </c>
      <c r="AV199" s="64">
        <f t="shared" si="15"/>
        <v>77.5</v>
      </c>
      <c r="AX199" s="65">
        <f t="shared" si="16"/>
        <v>85.5</v>
      </c>
      <c r="AY199" s="64" t="str">
        <f t="shared" si="17"/>
        <v>75-100</v>
      </c>
      <c r="AZ199" s="64" t="str">
        <f t="shared" si="18"/>
        <v>75-100</v>
      </c>
      <c r="BA199" s="30">
        <f t="array" ref="BA199">iferror(XLOOKUP(B199,Availability!A:A,Availability!E:E),0%)</f>
        <v>0.99</v>
      </c>
      <c r="BB199" s="2">
        <v>1.0</v>
      </c>
      <c r="BC199" s="64">
        <f t="array" ref="BC199">XLOOKUP(B199,ROS!C:C,ROS!O:O)</f>
        <v>0</v>
      </c>
      <c r="BD199" s="64">
        <f t="array" ref="BD199">IFERROR(XLOOKUP(B199,ROS!Z:Z,ROS!AA:AA),0)</f>
        <v>2.490842491</v>
      </c>
      <c r="BE199" s="64">
        <f t="array" ref="BE199">XLOOKUP(Q199,'Refrence Data'!B:B,'Refrence Data'!T:T)</f>
        <v>2.498898</v>
      </c>
      <c r="BF199" s="64">
        <f t="shared" si="39"/>
        <v>1</v>
      </c>
      <c r="BG199" s="2" t="str">
        <f t="shared" si="20"/>
        <v>TP</v>
      </c>
      <c r="BO199" s="64" t="str">
        <f t="shared" si="26"/>
        <v>TP</v>
      </c>
    </row>
    <row r="200">
      <c r="A200" s="2" t="s">
        <v>2214</v>
      </c>
      <c r="B200" s="2" t="s">
        <v>2478</v>
      </c>
      <c r="C200" s="2" t="s">
        <v>1812</v>
      </c>
      <c r="D200" s="2" t="s">
        <v>1715</v>
      </c>
      <c r="E200" s="2" t="s">
        <v>2479</v>
      </c>
      <c r="F200" s="2">
        <v>30.0</v>
      </c>
      <c r="G200" s="2">
        <v>12.413</v>
      </c>
      <c r="H200" s="2" t="s">
        <v>2217</v>
      </c>
      <c r="J200" s="2">
        <v>365.0</v>
      </c>
      <c r="Q200" s="60" t="str">
        <f t="shared" si="1"/>
        <v>Healthy Snacks_10-15</v>
      </c>
      <c r="R200" s="61" t="str">
        <f t="shared" si="2"/>
        <v>10-15</v>
      </c>
      <c r="S200" s="2" t="str">
        <f t="array" ref="S200">XLOOKUP(B200,Availability!K:K,Availability!Q:Q)</f>
        <v>Depth</v>
      </c>
      <c r="T200" s="62">
        <f t="shared" si="3"/>
        <v>2.5</v>
      </c>
      <c r="U200" s="63">
        <f t="array" ref="U200">iferror(XLOOKUP(Q200,'Refrence Data'!B:B,'Refrence Data'!W:W),"NA")</f>
        <v>8.910317</v>
      </c>
      <c r="V200" s="64">
        <f t="shared" si="4"/>
        <v>100</v>
      </c>
      <c r="X200" s="30">
        <f t="array" ref="X200">IFERROR(XLOOKUP(Q200,'Refrence Data'!B:B,'Refrence Data'!N:N),"NA")</f>
        <v>0.562887</v>
      </c>
      <c r="Y200" s="64" t="str">
        <f t="shared" si="5"/>
        <v>MEDIUM</v>
      </c>
      <c r="Z200" s="64">
        <f t="array" ref="Z200">XLOOKUP(Q200,'Refrence Data'!B:B,'Refrence Data'!AG:AG)</f>
        <v>7.168786</v>
      </c>
      <c r="AA200" s="64">
        <f t="array" ref="AA200">IFERROR(XLOOKUP(Q200,'Refrence Data'!B:B,'Refrence Data'!Y:Y),"NA")</f>
        <v>12.71116</v>
      </c>
      <c r="AB200" s="64" t="str">
        <f t="shared" si="6"/>
        <v>High</v>
      </c>
      <c r="AC200" s="64" t="str">
        <f t="shared" si="7"/>
        <v>Depth</v>
      </c>
      <c r="AD200" s="64" t="str">
        <f t="shared" si="8"/>
        <v>MEDIUMHighDepth</v>
      </c>
      <c r="AE200" s="64">
        <f t="array" ref="AE200">XLOOKUP(AD200,'Category Saturation'!A:A,'Category Saturation'!E:E)</f>
        <v>60</v>
      </c>
      <c r="AG200" s="30">
        <f t="array" ref="AG200">iferror(XLOOKUP(Q200,'New Launch Success Rate'!A:A,'New Launch Success Rate'!F:F),"NA")</f>
        <v>0.667</v>
      </c>
      <c r="AH200" s="64">
        <f t="shared" si="9"/>
        <v>75</v>
      </c>
      <c r="AJ200" s="65">
        <f t="shared" si="10"/>
        <v>85.5</v>
      </c>
      <c r="AL200" s="66">
        <f t="array" ref="AL200">XLOOKUP(Q200,'Non Moving'!C:C,'Non Moving'!I:I)/100</f>
        <v>0.057</v>
      </c>
      <c r="AM200" s="67">
        <f t="shared" si="11"/>
        <v>75</v>
      </c>
      <c r="AN200" s="66">
        <f t="array" ref="AN200">XLOOKUP(Q200,'Non Moving'!C:C,'Non Moving'!F:F)/100</f>
        <v>0.09</v>
      </c>
      <c r="AO200" s="67">
        <f t="shared" si="12"/>
        <v>75</v>
      </c>
      <c r="AQ200" s="64">
        <f t="shared" si="13"/>
        <v>75</v>
      </c>
      <c r="AS200" s="64">
        <f t="shared" si="14"/>
        <v>100</v>
      </c>
      <c r="AT200" s="64">
        <f t="array" ref="AT200">iferror(XLOOKUP(I200,Monetization!A:A,Monetization!B:B),25)</f>
        <v>25</v>
      </c>
      <c r="AV200" s="64">
        <f t="shared" si="15"/>
        <v>77.5</v>
      </c>
      <c r="AX200" s="65">
        <f t="shared" si="16"/>
        <v>85.5</v>
      </c>
      <c r="AY200" s="64" t="str">
        <f t="shared" si="17"/>
        <v>75-100</v>
      </c>
      <c r="AZ200" s="64" t="str">
        <f t="shared" si="18"/>
        <v>75-100</v>
      </c>
      <c r="BA200" s="30">
        <f t="array" ref="BA200">iferror(XLOOKUP(B200,Availability!A:A,Availability!E:E),0%)</f>
        <v>0.88</v>
      </c>
      <c r="BB200" s="2">
        <v>1.0</v>
      </c>
      <c r="BC200" s="64">
        <f t="array" ref="BC200">XLOOKUP(B200,ROS!C:C,ROS!O:O)</f>
        <v>19.43662</v>
      </c>
      <c r="BD200" s="64">
        <f t="array" ref="BD200">IFERROR(XLOOKUP(B200,ROS!Z:Z,ROS!AA:AA),0)</f>
        <v>25.55704296</v>
      </c>
      <c r="BE200" s="64">
        <f t="array" ref="BE200">XLOOKUP(Q200,'Refrence Data'!B:B,'Refrence Data'!T:T)</f>
        <v>7.75834</v>
      </c>
      <c r="BF200" s="64">
        <f t="shared" si="39"/>
        <v>1</v>
      </c>
      <c r="BG200" s="2" t="str">
        <f t="shared" si="20"/>
        <v>TP</v>
      </c>
      <c r="BO200" s="64" t="str">
        <f t="shared" si="26"/>
        <v>TP</v>
      </c>
    </row>
    <row r="201">
      <c r="A201" s="2" t="s">
        <v>2214</v>
      </c>
      <c r="B201" s="2" t="s">
        <v>2480</v>
      </c>
      <c r="C201" s="2" t="s">
        <v>1812</v>
      </c>
      <c r="D201" s="2" t="s">
        <v>1715</v>
      </c>
      <c r="E201" s="2" t="s">
        <v>2479</v>
      </c>
      <c r="F201" s="2">
        <v>30.0</v>
      </c>
      <c r="G201" s="2">
        <v>12.80876</v>
      </c>
      <c r="H201" s="2" t="s">
        <v>2217</v>
      </c>
      <c r="J201" s="2">
        <v>365.0</v>
      </c>
      <c r="Q201" s="60" t="str">
        <f t="shared" si="1"/>
        <v>Healthy Snacks_10-15</v>
      </c>
      <c r="R201" s="61" t="str">
        <f t="shared" si="2"/>
        <v>10-15</v>
      </c>
      <c r="S201" s="2" t="str">
        <f t="array" ref="S201">XLOOKUP(B201,Availability!K:K,Availability!Q:Q)</f>
        <v>Depth</v>
      </c>
      <c r="T201" s="62">
        <f t="shared" si="3"/>
        <v>2.5</v>
      </c>
      <c r="U201" s="63">
        <f t="array" ref="U201">iferror(XLOOKUP(Q201,'Refrence Data'!B:B,'Refrence Data'!W:W),"NA")</f>
        <v>8.910317</v>
      </c>
      <c r="V201" s="64">
        <f t="shared" si="4"/>
        <v>100</v>
      </c>
      <c r="X201" s="30">
        <f t="array" ref="X201">IFERROR(XLOOKUP(Q201,'Refrence Data'!B:B,'Refrence Data'!N:N),"NA")</f>
        <v>0.562887</v>
      </c>
      <c r="Y201" s="64" t="str">
        <f t="shared" si="5"/>
        <v>MEDIUM</v>
      </c>
      <c r="Z201" s="64">
        <f t="array" ref="Z201">XLOOKUP(Q201,'Refrence Data'!B:B,'Refrence Data'!AG:AG)</f>
        <v>7.168786</v>
      </c>
      <c r="AA201" s="64">
        <f t="array" ref="AA201">IFERROR(XLOOKUP(Q201,'Refrence Data'!B:B,'Refrence Data'!Y:Y),"NA")</f>
        <v>12.71116</v>
      </c>
      <c r="AB201" s="64" t="str">
        <f t="shared" si="6"/>
        <v>High</v>
      </c>
      <c r="AC201" s="64" t="str">
        <f t="shared" si="7"/>
        <v>Depth</v>
      </c>
      <c r="AD201" s="64" t="str">
        <f t="shared" si="8"/>
        <v>MEDIUMHighDepth</v>
      </c>
      <c r="AE201" s="64">
        <f t="array" ref="AE201">XLOOKUP(AD201,'Category Saturation'!A:A,'Category Saturation'!E:E)</f>
        <v>60</v>
      </c>
      <c r="AG201" s="30">
        <f t="array" ref="AG201">iferror(XLOOKUP(Q201,'New Launch Success Rate'!A:A,'New Launch Success Rate'!F:F),"NA")</f>
        <v>0.667</v>
      </c>
      <c r="AH201" s="64">
        <f t="shared" si="9"/>
        <v>75</v>
      </c>
      <c r="AJ201" s="65">
        <f t="shared" si="10"/>
        <v>85.5</v>
      </c>
      <c r="AL201" s="66">
        <f t="array" ref="AL201">XLOOKUP(Q201,'Non Moving'!C:C,'Non Moving'!I:I)/100</f>
        <v>0.057</v>
      </c>
      <c r="AM201" s="67">
        <f t="shared" si="11"/>
        <v>75</v>
      </c>
      <c r="AN201" s="66">
        <f t="array" ref="AN201">XLOOKUP(Q201,'Non Moving'!C:C,'Non Moving'!F:F)/100</f>
        <v>0.09</v>
      </c>
      <c r="AO201" s="67">
        <f t="shared" si="12"/>
        <v>75</v>
      </c>
      <c r="AQ201" s="64">
        <f t="shared" si="13"/>
        <v>75</v>
      </c>
      <c r="AS201" s="64">
        <f t="shared" si="14"/>
        <v>100</v>
      </c>
      <c r="AT201" s="64">
        <f t="array" ref="AT201">iferror(XLOOKUP(I201,Monetization!A:A,Monetization!B:B),25)</f>
        <v>25</v>
      </c>
      <c r="AV201" s="64">
        <f t="shared" si="15"/>
        <v>77.5</v>
      </c>
      <c r="AX201" s="65">
        <f t="shared" si="16"/>
        <v>85.5</v>
      </c>
      <c r="AY201" s="64" t="str">
        <f t="shared" si="17"/>
        <v>75-100</v>
      </c>
      <c r="AZ201" s="64" t="str">
        <f t="shared" si="18"/>
        <v>75-100</v>
      </c>
      <c r="BA201" s="30">
        <f t="array" ref="BA201">iferror(XLOOKUP(B201,Availability!A:A,Availability!E:E),0%)</f>
        <v>0.89</v>
      </c>
      <c r="BB201" s="2">
        <v>1.0</v>
      </c>
      <c r="BC201" s="64">
        <f t="array" ref="BC201">XLOOKUP(B201,ROS!C:C,ROS!O:O)</f>
        <v>0</v>
      </c>
      <c r="BD201" s="64">
        <f t="array" ref="BD201">IFERROR(XLOOKUP(B201,ROS!Z:Z,ROS!AA:AA),0)</f>
        <v>19.8530303</v>
      </c>
      <c r="BE201" s="64">
        <f t="array" ref="BE201">XLOOKUP(Q201,'Refrence Data'!B:B,'Refrence Data'!T:T)</f>
        <v>7.75834</v>
      </c>
      <c r="BF201" s="64">
        <f t="shared" si="39"/>
        <v>1</v>
      </c>
      <c r="BG201" s="2" t="str">
        <f t="shared" si="20"/>
        <v>TP</v>
      </c>
      <c r="BO201" s="64" t="str">
        <f t="shared" si="26"/>
        <v>TP</v>
      </c>
    </row>
    <row r="202">
      <c r="A202" s="2" t="s">
        <v>2214</v>
      </c>
      <c r="B202" s="2" t="s">
        <v>2481</v>
      </c>
      <c r="C202" s="2" t="s">
        <v>1812</v>
      </c>
      <c r="D202" s="2" t="s">
        <v>1715</v>
      </c>
      <c r="E202" s="2" t="s">
        <v>2479</v>
      </c>
      <c r="F202" s="2">
        <v>30.0</v>
      </c>
      <c r="G202" s="2">
        <v>12.68839</v>
      </c>
      <c r="H202" s="2" t="s">
        <v>2217</v>
      </c>
      <c r="J202" s="2">
        <v>365.0</v>
      </c>
      <c r="Q202" s="60" t="str">
        <f t="shared" si="1"/>
        <v>Healthy Snacks_10-15</v>
      </c>
      <c r="R202" s="61" t="str">
        <f t="shared" si="2"/>
        <v>10-15</v>
      </c>
      <c r="S202" s="2" t="str">
        <f t="array" ref="S202">XLOOKUP(B202,Availability!K:K,Availability!Q:Q)</f>
        <v>Depth</v>
      </c>
      <c r="T202" s="62">
        <f t="shared" si="3"/>
        <v>2.5</v>
      </c>
      <c r="U202" s="63">
        <f t="array" ref="U202">iferror(XLOOKUP(Q202,'Refrence Data'!B:B,'Refrence Data'!W:W),"NA")</f>
        <v>8.910317</v>
      </c>
      <c r="V202" s="64">
        <f t="shared" si="4"/>
        <v>100</v>
      </c>
      <c r="X202" s="30">
        <f t="array" ref="X202">IFERROR(XLOOKUP(Q202,'Refrence Data'!B:B,'Refrence Data'!N:N),"NA")</f>
        <v>0.562887</v>
      </c>
      <c r="Y202" s="64" t="str">
        <f t="shared" si="5"/>
        <v>MEDIUM</v>
      </c>
      <c r="Z202" s="64">
        <f t="array" ref="Z202">XLOOKUP(Q202,'Refrence Data'!B:B,'Refrence Data'!AG:AG)</f>
        <v>7.168786</v>
      </c>
      <c r="AA202" s="64">
        <f t="array" ref="AA202">IFERROR(XLOOKUP(Q202,'Refrence Data'!B:B,'Refrence Data'!Y:Y),"NA")</f>
        <v>12.71116</v>
      </c>
      <c r="AB202" s="64" t="str">
        <f t="shared" si="6"/>
        <v>High</v>
      </c>
      <c r="AC202" s="64" t="str">
        <f t="shared" si="7"/>
        <v>Depth</v>
      </c>
      <c r="AD202" s="64" t="str">
        <f t="shared" si="8"/>
        <v>MEDIUMHighDepth</v>
      </c>
      <c r="AE202" s="64">
        <f t="array" ref="AE202">XLOOKUP(AD202,'Category Saturation'!A:A,'Category Saturation'!E:E)</f>
        <v>60</v>
      </c>
      <c r="AG202" s="30">
        <f t="array" ref="AG202">iferror(XLOOKUP(Q202,'New Launch Success Rate'!A:A,'New Launch Success Rate'!F:F),"NA")</f>
        <v>0.667</v>
      </c>
      <c r="AH202" s="64">
        <f t="shared" si="9"/>
        <v>75</v>
      </c>
      <c r="AJ202" s="65">
        <f t="shared" si="10"/>
        <v>85.5</v>
      </c>
      <c r="AL202" s="66">
        <f t="array" ref="AL202">XLOOKUP(Q202,'Non Moving'!C:C,'Non Moving'!I:I)/100</f>
        <v>0.057</v>
      </c>
      <c r="AM202" s="67">
        <f t="shared" si="11"/>
        <v>75</v>
      </c>
      <c r="AN202" s="66">
        <f t="array" ref="AN202">XLOOKUP(Q202,'Non Moving'!C:C,'Non Moving'!F:F)/100</f>
        <v>0.09</v>
      </c>
      <c r="AO202" s="67">
        <f t="shared" si="12"/>
        <v>75</v>
      </c>
      <c r="AQ202" s="64">
        <f t="shared" si="13"/>
        <v>75</v>
      </c>
      <c r="AS202" s="64">
        <f t="shared" si="14"/>
        <v>100</v>
      </c>
      <c r="AT202" s="64">
        <f t="array" ref="AT202">iferror(XLOOKUP(I202,Monetization!A:A,Monetization!B:B),25)</f>
        <v>25</v>
      </c>
      <c r="AV202" s="64">
        <f t="shared" si="15"/>
        <v>77.5</v>
      </c>
      <c r="AX202" s="65">
        <f t="shared" si="16"/>
        <v>85.5</v>
      </c>
      <c r="AY202" s="64" t="str">
        <f t="shared" si="17"/>
        <v>75-100</v>
      </c>
      <c r="AZ202" s="64" t="str">
        <f t="shared" si="18"/>
        <v>75-100</v>
      </c>
      <c r="BA202" s="30">
        <f t="array" ref="BA202">iferror(XLOOKUP(B202,Availability!A:A,Availability!E:E),0%)</f>
        <v>0.91</v>
      </c>
      <c r="BB202" s="2">
        <v>1.0</v>
      </c>
      <c r="BC202" s="64">
        <f t="array" ref="BC202">XLOOKUP(B202,ROS!C:C,ROS!O:O)</f>
        <v>0</v>
      </c>
      <c r="BD202" s="64">
        <f t="array" ref="BD202">IFERROR(XLOOKUP(B202,ROS!Z:Z,ROS!AA:AA),0)</f>
        <v>8.763941614</v>
      </c>
      <c r="BE202" s="64">
        <f t="array" ref="BE202">XLOOKUP(Q202,'Refrence Data'!B:B,'Refrence Data'!T:T)</f>
        <v>7.75834</v>
      </c>
      <c r="BF202" s="64">
        <f t="shared" si="39"/>
        <v>1</v>
      </c>
      <c r="BG202" s="2" t="str">
        <f t="shared" si="20"/>
        <v>TP</v>
      </c>
      <c r="BO202" s="64" t="str">
        <f t="shared" si="26"/>
        <v>TP</v>
      </c>
    </row>
    <row r="203">
      <c r="A203" s="2" t="s">
        <v>2214</v>
      </c>
      <c r="B203" s="2" t="s">
        <v>2482</v>
      </c>
      <c r="C203" s="2" t="s">
        <v>1812</v>
      </c>
      <c r="D203" s="2" t="s">
        <v>1715</v>
      </c>
      <c r="E203" s="2" t="s">
        <v>2479</v>
      </c>
      <c r="F203" s="2">
        <v>30.0</v>
      </c>
      <c r="G203" s="2">
        <v>12.64684</v>
      </c>
      <c r="H203" s="2" t="s">
        <v>2217</v>
      </c>
      <c r="J203" s="2">
        <v>365.0</v>
      </c>
      <c r="Q203" s="60" t="str">
        <f t="shared" si="1"/>
        <v>Healthy Snacks_10-15</v>
      </c>
      <c r="R203" s="61" t="str">
        <f t="shared" si="2"/>
        <v>10-15</v>
      </c>
      <c r="S203" s="2" t="str">
        <f t="array" ref="S203">XLOOKUP(B203,Availability!K:K,Availability!Q:Q)</f>
        <v>Depth</v>
      </c>
      <c r="T203" s="62">
        <f t="shared" si="3"/>
        <v>2.5</v>
      </c>
      <c r="U203" s="63">
        <f t="array" ref="U203">iferror(XLOOKUP(Q203,'Refrence Data'!B:B,'Refrence Data'!W:W),"NA")</f>
        <v>8.910317</v>
      </c>
      <c r="V203" s="64">
        <f t="shared" si="4"/>
        <v>100</v>
      </c>
      <c r="X203" s="30">
        <f t="array" ref="X203">IFERROR(XLOOKUP(Q203,'Refrence Data'!B:B,'Refrence Data'!N:N),"NA")</f>
        <v>0.562887</v>
      </c>
      <c r="Y203" s="64" t="str">
        <f t="shared" si="5"/>
        <v>MEDIUM</v>
      </c>
      <c r="Z203" s="64">
        <f t="array" ref="Z203">XLOOKUP(Q203,'Refrence Data'!B:B,'Refrence Data'!AG:AG)</f>
        <v>7.168786</v>
      </c>
      <c r="AA203" s="64">
        <f t="array" ref="AA203">IFERROR(XLOOKUP(Q203,'Refrence Data'!B:B,'Refrence Data'!Y:Y),"NA")</f>
        <v>12.71116</v>
      </c>
      <c r="AB203" s="64" t="str">
        <f t="shared" si="6"/>
        <v>High</v>
      </c>
      <c r="AC203" s="64" t="str">
        <f t="shared" si="7"/>
        <v>Depth</v>
      </c>
      <c r="AD203" s="64" t="str">
        <f t="shared" si="8"/>
        <v>MEDIUMHighDepth</v>
      </c>
      <c r="AE203" s="64">
        <f t="array" ref="AE203">XLOOKUP(AD203,'Category Saturation'!A:A,'Category Saturation'!E:E)</f>
        <v>60</v>
      </c>
      <c r="AG203" s="30">
        <f t="array" ref="AG203">iferror(XLOOKUP(Q203,'New Launch Success Rate'!A:A,'New Launch Success Rate'!F:F),"NA")</f>
        <v>0.667</v>
      </c>
      <c r="AH203" s="64">
        <f t="shared" si="9"/>
        <v>75</v>
      </c>
      <c r="AJ203" s="65">
        <f t="shared" si="10"/>
        <v>85.5</v>
      </c>
      <c r="AL203" s="66">
        <f t="array" ref="AL203">XLOOKUP(Q203,'Non Moving'!C:C,'Non Moving'!I:I)/100</f>
        <v>0.057</v>
      </c>
      <c r="AM203" s="67">
        <f t="shared" si="11"/>
        <v>75</v>
      </c>
      <c r="AN203" s="66">
        <f t="array" ref="AN203">XLOOKUP(Q203,'Non Moving'!C:C,'Non Moving'!F:F)/100</f>
        <v>0.09</v>
      </c>
      <c r="AO203" s="67">
        <f t="shared" si="12"/>
        <v>75</v>
      </c>
      <c r="AQ203" s="64">
        <f t="shared" si="13"/>
        <v>75</v>
      </c>
      <c r="AS203" s="64">
        <f t="shared" si="14"/>
        <v>100</v>
      </c>
      <c r="AT203" s="64">
        <f t="array" ref="AT203">iferror(XLOOKUP(I203,Monetization!A:A,Monetization!B:B),25)</f>
        <v>25</v>
      </c>
      <c r="AV203" s="64">
        <f t="shared" si="15"/>
        <v>77.5</v>
      </c>
      <c r="AX203" s="65">
        <f t="shared" si="16"/>
        <v>85.5</v>
      </c>
      <c r="AY203" s="64" t="str">
        <f t="shared" si="17"/>
        <v>75-100</v>
      </c>
      <c r="AZ203" s="64" t="str">
        <f t="shared" si="18"/>
        <v>75-100</v>
      </c>
      <c r="BA203" s="30">
        <f t="array" ref="BA203">iferror(XLOOKUP(B203,Availability!A:A,Availability!E:E),0%)</f>
        <v>0.89</v>
      </c>
      <c r="BB203" s="2">
        <v>1.0</v>
      </c>
      <c r="BC203" s="64">
        <f t="array" ref="BC203">XLOOKUP(B203,ROS!C:C,ROS!O:O)</f>
        <v>6.466919</v>
      </c>
      <c r="BD203" s="64">
        <f t="array" ref="BD203">IFERROR(XLOOKUP(B203,ROS!Z:Z,ROS!AA:AA),0)</f>
        <v>11.21456321</v>
      </c>
      <c r="BE203" s="64">
        <f t="array" ref="BE203">XLOOKUP(Q203,'Refrence Data'!B:B,'Refrence Data'!T:T)</f>
        <v>7.75834</v>
      </c>
      <c r="BF203" s="64">
        <f t="shared" si="39"/>
        <v>1</v>
      </c>
      <c r="BG203" s="2" t="str">
        <f t="shared" si="20"/>
        <v>TP</v>
      </c>
      <c r="BO203" s="64" t="str">
        <f t="shared" si="26"/>
        <v>TP</v>
      </c>
    </row>
    <row r="204">
      <c r="A204" s="2" t="s">
        <v>2214</v>
      </c>
      <c r="B204" s="2" t="s">
        <v>2483</v>
      </c>
      <c r="C204" s="2" t="s">
        <v>1812</v>
      </c>
      <c r="D204" s="2" t="s">
        <v>1819</v>
      </c>
      <c r="E204" s="2" t="s">
        <v>2484</v>
      </c>
      <c r="F204" s="2">
        <v>0.0</v>
      </c>
      <c r="G204" s="2">
        <v>13.39874</v>
      </c>
      <c r="H204" s="2" t="s">
        <v>2217</v>
      </c>
      <c r="J204" s="2">
        <v>60.0</v>
      </c>
      <c r="Q204" s="60" t="str">
        <f t="shared" si="1"/>
        <v>Biscuits &amp; Cookies_10-15</v>
      </c>
      <c r="R204" s="61" t="str">
        <f t="shared" si="2"/>
        <v>10-15</v>
      </c>
      <c r="S204" s="2" t="str">
        <f t="array" ref="S204">XLOOKUP(B204,Availability!K:K,Availability!Q:Q)</f>
        <v>Width</v>
      </c>
      <c r="T204" s="62">
        <f t="shared" si="3"/>
        <v>2.5</v>
      </c>
      <c r="U204" s="63">
        <f t="array" ref="U204">iferror(XLOOKUP(Q204,'Refrence Data'!B:B,'Refrence Data'!W:W),"NA")</f>
        <v>5.691912</v>
      </c>
      <c r="V204" s="64">
        <f t="shared" si="4"/>
        <v>100</v>
      </c>
      <c r="X204" s="30">
        <f t="array" ref="X204">IFERROR(XLOOKUP(Q204,'Refrence Data'!B:B,'Refrence Data'!N:N),"NA")</f>
        <v>0.745145</v>
      </c>
      <c r="Y204" s="64" t="str">
        <f t="shared" si="5"/>
        <v>MEDIUM</v>
      </c>
      <c r="Z204" s="64">
        <f t="array" ref="Z204">XLOOKUP(Q204,'Refrence Data'!B:B,'Refrence Data'!AG:AG)</f>
        <v>7.051171</v>
      </c>
      <c r="AA204" s="64">
        <f t="array" ref="AA204">IFERROR(XLOOKUP(Q204,'Refrence Data'!B:B,'Refrence Data'!Y:Y),"NA")</f>
        <v>6.883709</v>
      </c>
      <c r="AB204" s="64" t="str">
        <f t="shared" si="6"/>
        <v>High</v>
      </c>
      <c r="AC204" s="64" t="str">
        <f t="shared" si="7"/>
        <v>Width</v>
      </c>
      <c r="AD204" s="64" t="str">
        <f t="shared" si="8"/>
        <v>MEDIUMHighWidth</v>
      </c>
      <c r="AE204" s="64">
        <f t="array" ref="AE204">XLOOKUP(AD204,'Category Saturation'!A:A,'Category Saturation'!E:E)</f>
        <v>25</v>
      </c>
      <c r="AG204" s="30">
        <f t="array" ref="AG204">iferror(XLOOKUP(Q204,'New Launch Success Rate'!A:A,'New Launch Success Rate'!F:F),"NA")</f>
        <v>0.667</v>
      </c>
      <c r="AH204" s="64">
        <f t="shared" si="9"/>
        <v>75</v>
      </c>
      <c r="AJ204" s="65">
        <f t="shared" si="10"/>
        <v>75</v>
      </c>
      <c r="AL204" s="66">
        <f t="array" ref="AL204">XLOOKUP(Q204,'Non Moving'!C:C,'Non Moving'!I:I)/100</f>
        <v>0.042</v>
      </c>
      <c r="AM204" s="67">
        <f t="shared" si="11"/>
        <v>100</v>
      </c>
      <c r="AN204" s="66">
        <f t="array" ref="AN204">XLOOKUP(Q204,'Non Moving'!C:C,'Non Moving'!F:F)/100</f>
        <v>0.075</v>
      </c>
      <c r="AO204" s="67">
        <f t="shared" si="12"/>
        <v>75</v>
      </c>
      <c r="AQ204" s="64">
        <f t="shared" si="13"/>
        <v>87.5</v>
      </c>
      <c r="AS204" s="64">
        <f t="shared" si="14"/>
        <v>100</v>
      </c>
      <c r="AT204" s="64">
        <f t="array" ref="AT204">iferror(XLOOKUP(I204,Monetization!A:A,Monetization!B:B),25)</f>
        <v>25</v>
      </c>
      <c r="AV204" s="64">
        <f t="shared" si="15"/>
        <v>77.5</v>
      </c>
      <c r="AX204" s="65">
        <f t="shared" si="16"/>
        <v>75</v>
      </c>
      <c r="AY204" s="64" t="str">
        <f t="shared" si="17"/>
        <v>75-100</v>
      </c>
      <c r="AZ204" s="64" t="str">
        <f t="shared" si="18"/>
        <v>75-100</v>
      </c>
      <c r="BA204" s="30">
        <f t="array" ref="BA204">iferror(XLOOKUP(B204,Availability!A:A,Availability!E:E),0%)</f>
        <v>0.97</v>
      </c>
      <c r="BB204" s="2">
        <v>1.0</v>
      </c>
      <c r="BC204" s="64">
        <f t="array" ref="BC204">XLOOKUP(B204,ROS!C:C,ROS!O:O)</f>
        <v>1.64652</v>
      </c>
      <c r="BD204" s="64">
        <f t="array" ref="BD204">IFERROR(XLOOKUP(B204,ROS!Z:Z,ROS!AA:AA),0)</f>
        <v>1.496103896</v>
      </c>
      <c r="BE204" s="64">
        <f t="array" ref="BE204">XLOOKUP(Q204,'Refrence Data'!B:B,'Refrence Data'!T:T)</f>
        <v>1.003704</v>
      </c>
      <c r="BF204" s="64">
        <f t="shared" si="39"/>
        <v>1</v>
      </c>
      <c r="BG204" s="2" t="str">
        <f t="shared" si="20"/>
        <v>TP</v>
      </c>
      <c r="BO204" s="64" t="str">
        <f t="shared" si="26"/>
        <v>TP</v>
      </c>
    </row>
    <row r="205">
      <c r="A205" s="2" t="s">
        <v>2214</v>
      </c>
      <c r="B205" s="2" t="s">
        <v>2485</v>
      </c>
      <c r="C205" s="2" t="s">
        <v>1812</v>
      </c>
      <c r="D205" s="2" t="s">
        <v>1819</v>
      </c>
      <c r="E205" s="2" t="s">
        <v>2484</v>
      </c>
      <c r="F205" s="2">
        <v>0.0</v>
      </c>
      <c r="G205" s="2">
        <v>14.0397</v>
      </c>
      <c r="H205" s="2" t="s">
        <v>2217</v>
      </c>
      <c r="J205" s="2">
        <v>60.0</v>
      </c>
      <c r="Q205" s="60" t="str">
        <f t="shared" si="1"/>
        <v>Biscuits &amp; Cookies_10-15</v>
      </c>
      <c r="R205" s="61" t="str">
        <f t="shared" si="2"/>
        <v>10-15</v>
      </c>
      <c r="S205" s="2" t="str">
        <f t="array" ref="S205">XLOOKUP(B205,Availability!K:K,Availability!Q:Q)</f>
        <v>Width</v>
      </c>
      <c r="T205" s="62">
        <f t="shared" si="3"/>
        <v>2.5</v>
      </c>
      <c r="U205" s="63">
        <f t="array" ref="U205">iferror(XLOOKUP(Q205,'Refrence Data'!B:B,'Refrence Data'!W:W),"NA")</f>
        <v>5.691912</v>
      </c>
      <c r="V205" s="64">
        <f t="shared" si="4"/>
        <v>100</v>
      </c>
      <c r="X205" s="30">
        <f t="array" ref="X205">IFERROR(XLOOKUP(Q205,'Refrence Data'!B:B,'Refrence Data'!N:N),"NA")</f>
        <v>0.745145</v>
      </c>
      <c r="Y205" s="64" t="str">
        <f t="shared" si="5"/>
        <v>MEDIUM</v>
      </c>
      <c r="Z205" s="64">
        <f t="array" ref="Z205">XLOOKUP(Q205,'Refrence Data'!B:B,'Refrence Data'!AG:AG)</f>
        <v>7.051171</v>
      </c>
      <c r="AA205" s="64">
        <f t="array" ref="AA205">IFERROR(XLOOKUP(Q205,'Refrence Data'!B:B,'Refrence Data'!Y:Y),"NA")</f>
        <v>6.883709</v>
      </c>
      <c r="AB205" s="64" t="str">
        <f t="shared" si="6"/>
        <v>High</v>
      </c>
      <c r="AC205" s="64" t="str">
        <f t="shared" si="7"/>
        <v>Width</v>
      </c>
      <c r="AD205" s="64" t="str">
        <f t="shared" si="8"/>
        <v>MEDIUMHighWidth</v>
      </c>
      <c r="AE205" s="64">
        <f t="array" ref="AE205">XLOOKUP(AD205,'Category Saturation'!A:A,'Category Saturation'!E:E)</f>
        <v>25</v>
      </c>
      <c r="AG205" s="30">
        <f t="array" ref="AG205">iferror(XLOOKUP(Q205,'New Launch Success Rate'!A:A,'New Launch Success Rate'!F:F),"NA")</f>
        <v>0.667</v>
      </c>
      <c r="AH205" s="64">
        <f t="shared" si="9"/>
        <v>75</v>
      </c>
      <c r="AJ205" s="65">
        <f t="shared" si="10"/>
        <v>75</v>
      </c>
      <c r="AL205" s="66">
        <f t="array" ref="AL205">XLOOKUP(Q205,'Non Moving'!C:C,'Non Moving'!I:I)/100</f>
        <v>0.042</v>
      </c>
      <c r="AM205" s="67">
        <f t="shared" si="11"/>
        <v>100</v>
      </c>
      <c r="AN205" s="66">
        <f t="array" ref="AN205">XLOOKUP(Q205,'Non Moving'!C:C,'Non Moving'!F:F)/100</f>
        <v>0.075</v>
      </c>
      <c r="AO205" s="67">
        <f t="shared" si="12"/>
        <v>75</v>
      </c>
      <c r="AQ205" s="64">
        <f t="shared" si="13"/>
        <v>87.5</v>
      </c>
      <c r="AS205" s="64">
        <f t="shared" si="14"/>
        <v>100</v>
      </c>
      <c r="AT205" s="64">
        <f t="array" ref="AT205">iferror(XLOOKUP(I205,Monetization!A:A,Monetization!B:B),25)</f>
        <v>25</v>
      </c>
      <c r="AV205" s="64">
        <f t="shared" si="15"/>
        <v>77.5</v>
      </c>
      <c r="AX205" s="65">
        <f t="shared" si="16"/>
        <v>75</v>
      </c>
      <c r="AY205" s="64" t="str">
        <f t="shared" si="17"/>
        <v>75-100</v>
      </c>
      <c r="AZ205" s="64" t="str">
        <f t="shared" si="18"/>
        <v>75-100</v>
      </c>
      <c r="BA205" s="30">
        <f t="array" ref="BA205">iferror(XLOOKUP(B205,Availability!A:A,Availability!E:E),0%)</f>
        <v>0.97</v>
      </c>
      <c r="BB205" s="2">
        <v>1.0</v>
      </c>
      <c r="BC205" s="64">
        <f t="array" ref="BC205">XLOOKUP(B205,ROS!C:C,ROS!O:O)</f>
        <v>3.576007</v>
      </c>
      <c r="BD205" s="64">
        <f t="array" ref="BD205">IFERROR(XLOOKUP(B205,ROS!Z:Z,ROS!AA:AA),0)</f>
        <v>3.504578755</v>
      </c>
      <c r="BE205" s="64">
        <f t="array" ref="BE205">XLOOKUP(Q205,'Refrence Data'!B:B,'Refrence Data'!T:T)</f>
        <v>1.003704</v>
      </c>
      <c r="BF205" s="64">
        <f t="shared" si="39"/>
        <v>1</v>
      </c>
      <c r="BG205" s="2" t="str">
        <f t="shared" si="20"/>
        <v>TP</v>
      </c>
      <c r="BO205" s="64" t="str">
        <f t="shared" si="26"/>
        <v>TP</v>
      </c>
    </row>
    <row r="206">
      <c r="A206" s="2" t="s">
        <v>2214</v>
      </c>
      <c r="B206" s="2" t="s">
        <v>2486</v>
      </c>
      <c r="C206" s="2" t="s">
        <v>1812</v>
      </c>
      <c r="D206" s="2" t="s">
        <v>1819</v>
      </c>
      <c r="E206" s="2" t="s">
        <v>2484</v>
      </c>
      <c r="F206" s="2">
        <v>0.0</v>
      </c>
      <c r="G206" s="2">
        <v>12.93258</v>
      </c>
      <c r="H206" s="2" t="s">
        <v>2217</v>
      </c>
      <c r="J206" s="2">
        <v>60.0</v>
      </c>
      <c r="Q206" s="60" t="str">
        <f t="shared" si="1"/>
        <v>Biscuits &amp; Cookies_10-15</v>
      </c>
      <c r="R206" s="61" t="str">
        <f t="shared" si="2"/>
        <v>10-15</v>
      </c>
      <c r="S206" s="2" t="str">
        <f t="array" ref="S206">XLOOKUP(B206,Availability!K:K,Availability!Q:Q)</f>
        <v>Width</v>
      </c>
      <c r="T206" s="62">
        <f t="shared" si="3"/>
        <v>2.5</v>
      </c>
      <c r="U206" s="63">
        <f t="array" ref="U206">iferror(XLOOKUP(Q206,'Refrence Data'!B:B,'Refrence Data'!W:W),"NA")</f>
        <v>5.691912</v>
      </c>
      <c r="V206" s="64">
        <f t="shared" si="4"/>
        <v>100</v>
      </c>
      <c r="X206" s="30">
        <f t="array" ref="X206">IFERROR(XLOOKUP(Q206,'Refrence Data'!B:B,'Refrence Data'!N:N),"NA")</f>
        <v>0.745145</v>
      </c>
      <c r="Y206" s="64" t="str">
        <f t="shared" si="5"/>
        <v>MEDIUM</v>
      </c>
      <c r="Z206" s="64">
        <f t="array" ref="Z206">XLOOKUP(Q206,'Refrence Data'!B:B,'Refrence Data'!AG:AG)</f>
        <v>7.051171</v>
      </c>
      <c r="AA206" s="64">
        <f t="array" ref="AA206">IFERROR(XLOOKUP(Q206,'Refrence Data'!B:B,'Refrence Data'!Y:Y),"NA")</f>
        <v>6.883709</v>
      </c>
      <c r="AB206" s="64" t="str">
        <f t="shared" si="6"/>
        <v>High</v>
      </c>
      <c r="AC206" s="64" t="str">
        <f t="shared" si="7"/>
        <v>Width</v>
      </c>
      <c r="AD206" s="64" t="str">
        <f t="shared" si="8"/>
        <v>MEDIUMHighWidth</v>
      </c>
      <c r="AE206" s="64">
        <f t="array" ref="AE206">XLOOKUP(AD206,'Category Saturation'!A:A,'Category Saturation'!E:E)</f>
        <v>25</v>
      </c>
      <c r="AG206" s="30">
        <f t="array" ref="AG206">iferror(XLOOKUP(Q206,'New Launch Success Rate'!A:A,'New Launch Success Rate'!F:F),"NA")</f>
        <v>0.667</v>
      </c>
      <c r="AH206" s="64">
        <f t="shared" si="9"/>
        <v>75</v>
      </c>
      <c r="AJ206" s="65">
        <f t="shared" si="10"/>
        <v>75</v>
      </c>
      <c r="AL206" s="66">
        <f t="array" ref="AL206">XLOOKUP(Q206,'Non Moving'!C:C,'Non Moving'!I:I)/100</f>
        <v>0.042</v>
      </c>
      <c r="AM206" s="67">
        <f t="shared" si="11"/>
        <v>100</v>
      </c>
      <c r="AN206" s="66">
        <f t="array" ref="AN206">XLOOKUP(Q206,'Non Moving'!C:C,'Non Moving'!F:F)/100</f>
        <v>0.075</v>
      </c>
      <c r="AO206" s="67">
        <f t="shared" si="12"/>
        <v>75</v>
      </c>
      <c r="AQ206" s="64">
        <f t="shared" si="13"/>
        <v>87.5</v>
      </c>
      <c r="AS206" s="64">
        <f t="shared" si="14"/>
        <v>100</v>
      </c>
      <c r="AT206" s="64">
        <f t="array" ref="AT206">iferror(XLOOKUP(I206,Monetization!A:A,Monetization!B:B),25)</f>
        <v>25</v>
      </c>
      <c r="AV206" s="64">
        <f t="shared" si="15"/>
        <v>77.5</v>
      </c>
      <c r="AX206" s="65">
        <f t="shared" si="16"/>
        <v>75</v>
      </c>
      <c r="AY206" s="64" t="str">
        <f t="shared" si="17"/>
        <v>75-100</v>
      </c>
      <c r="AZ206" s="64" t="str">
        <f t="shared" si="18"/>
        <v>75-100</v>
      </c>
      <c r="BA206" s="30">
        <f t="array" ref="BA206">iferror(XLOOKUP(B206,Availability!A:A,Availability!E:E),0%)</f>
        <v>0.98</v>
      </c>
      <c r="BB206" s="2">
        <v>1.0</v>
      </c>
      <c r="BC206" s="64">
        <f t="array" ref="BC206">XLOOKUP(B206,ROS!C:C,ROS!O:O)</f>
        <v>0</v>
      </c>
      <c r="BD206" s="64">
        <f t="array" ref="BD206">IFERROR(XLOOKUP(B206,ROS!Z:Z,ROS!AA:AA),0)</f>
        <v>1.236263736</v>
      </c>
      <c r="BE206" s="64">
        <f t="array" ref="BE206">XLOOKUP(Q206,'Refrence Data'!B:B,'Refrence Data'!T:T)</f>
        <v>1.003704</v>
      </c>
      <c r="BF206" s="64">
        <f t="shared" si="39"/>
        <v>1</v>
      </c>
      <c r="BG206" s="2" t="str">
        <f t="shared" si="20"/>
        <v>TP</v>
      </c>
      <c r="BO206" s="64" t="str">
        <f t="shared" si="26"/>
        <v>TP</v>
      </c>
    </row>
    <row r="207">
      <c r="A207" s="2" t="s">
        <v>2214</v>
      </c>
      <c r="B207" s="2" t="s">
        <v>2487</v>
      </c>
      <c r="C207" s="2" t="s">
        <v>1812</v>
      </c>
      <c r="D207" s="2" t="s">
        <v>1819</v>
      </c>
      <c r="E207" s="2" t="s">
        <v>2484</v>
      </c>
      <c r="F207" s="2">
        <v>0.0</v>
      </c>
      <c r="G207" s="2">
        <v>12.98903</v>
      </c>
      <c r="H207" s="2" t="s">
        <v>2217</v>
      </c>
      <c r="J207" s="2">
        <v>60.0</v>
      </c>
      <c r="Q207" s="60" t="str">
        <f t="shared" si="1"/>
        <v>Biscuits &amp; Cookies_10-15</v>
      </c>
      <c r="R207" s="61" t="str">
        <f t="shared" si="2"/>
        <v>10-15</v>
      </c>
      <c r="S207" s="2" t="str">
        <f t="array" ref="S207">XLOOKUP(B207,Availability!K:K,Availability!Q:Q)</f>
        <v>Width</v>
      </c>
      <c r="T207" s="62">
        <f t="shared" si="3"/>
        <v>2.5</v>
      </c>
      <c r="U207" s="63">
        <f t="array" ref="U207">iferror(XLOOKUP(Q207,'Refrence Data'!B:B,'Refrence Data'!W:W),"NA")</f>
        <v>5.691912</v>
      </c>
      <c r="V207" s="64">
        <f t="shared" si="4"/>
        <v>100</v>
      </c>
      <c r="X207" s="30">
        <f t="array" ref="X207">IFERROR(XLOOKUP(Q207,'Refrence Data'!B:B,'Refrence Data'!N:N),"NA")</f>
        <v>0.745145</v>
      </c>
      <c r="Y207" s="64" t="str">
        <f t="shared" si="5"/>
        <v>MEDIUM</v>
      </c>
      <c r="Z207" s="64">
        <f t="array" ref="Z207">XLOOKUP(Q207,'Refrence Data'!B:B,'Refrence Data'!AG:AG)</f>
        <v>7.051171</v>
      </c>
      <c r="AA207" s="64">
        <f t="array" ref="AA207">IFERROR(XLOOKUP(Q207,'Refrence Data'!B:B,'Refrence Data'!Y:Y),"NA")</f>
        <v>6.883709</v>
      </c>
      <c r="AB207" s="64" t="str">
        <f t="shared" si="6"/>
        <v>High</v>
      </c>
      <c r="AC207" s="64" t="str">
        <f t="shared" si="7"/>
        <v>Width</v>
      </c>
      <c r="AD207" s="64" t="str">
        <f t="shared" si="8"/>
        <v>MEDIUMHighWidth</v>
      </c>
      <c r="AE207" s="64">
        <f t="array" ref="AE207">XLOOKUP(AD207,'Category Saturation'!A:A,'Category Saturation'!E:E)</f>
        <v>25</v>
      </c>
      <c r="AG207" s="30">
        <f t="array" ref="AG207">iferror(XLOOKUP(Q207,'New Launch Success Rate'!A:A,'New Launch Success Rate'!F:F),"NA")</f>
        <v>0.667</v>
      </c>
      <c r="AH207" s="64">
        <f t="shared" si="9"/>
        <v>75</v>
      </c>
      <c r="AJ207" s="65">
        <f t="shared" si="10"/>
        <v>75</v>
      </c>
      <c r="AL207" s="66">
        <f t="array" ref="AL207">XLOOKUP(Q207,'Non Moving'!C:C,'Non Moving'!I:I)/100</f>
        <v>0.042</v>
      </c>
      <c r="AM207" s="67">
        <f t="shared" si="11"/>
        <v>100</v>
      </c>
      <c r="AN207" s="66">
        <f t="array" ref="AN207">XLOOKUP(Q207,'Non Moving'!C:C,'Non Moving'!F:F)/100</f>
        <v>0.075</v>
      </c>
      <c r="AO207" s="67">
        <f t="shared" si="12"/>
        <v>75</v>
      </c>
      <c r="AQ207" s="64">
        <f t="shared" si="13"/>
        <v>87.5</v>
      </c>
      <c r="AS207" s="64">
        <f t="shared" si="14"/>
        <v>100</v>
      </c>
      <c r="AT207" s="64">
        <f t="array" ref="AT207">iferror(XLOOKUP(I207,Monetization!A:A,Monetization!B:B),25)</f>
        <v>25</v>
      </c>
      <c r="AV207" s="64">
        <f t="shared" si="15"/>
        <v>77.5</v>
      </c>
      <c r="AX207" s="65">
        <f t="shared" si="16"/>
        <v>75</v>
      </c>
      <c r="AY207" s="64" t="str">
        <f t="shared" si="17"/>
        <v>75-100</v>
      </c>
      <c r="AZ207" s="64" t="str">
        <f t="shared" si="18"/>
        <v>75-100</v>
      </c>
      <c r="BA207" s="30">
        <f t="array" ref="BA207">iferror(XLOOKUP(B207,Availability!A:A,Availability!E:E),0%)</f>
        <v>0.96</v>
      </c>
      <c r="BB207" s="2">
        <v>1.0</v>
      </c>
      <c r="BC207" s="64">
        <f t="array" ref="BC207">XLOOKUP(B207,ROS!C:C,ROS!O:O)</f>
        <v>3.047619</v>
      </c>
      <c r="BD207" s="64">
        <f t="array" ref="BD207">IFERROR(XLOOKUP(B207,ROS!Z:Z,ROS!AA:AA),0)</f>
        <v>3.979270729</v>
      </c>
      <c r="BE207" s="64">
        <f t="array" ref="BE207">XLOOKUP(Q207,'Refrence Data'!B:B,'Refrence Data'!T:T)</f>
        <v>1.003704</v>
      </c>
      <c r="BF207" s="64">
        <f t="shared" si="39"/>
        <v>1</v>
      </c>
      <c r="BG207" s="2" t="str">
        <f t="shared" si="20"/>
        <v>TP</v>
      </c>
      <c r="BO207" s="64" t="str">
        <f t="shared" si="26"/>
        <v>TP</v>
      </c>
    </row>
    <row r="208">
      <c r="A208" s="2" t="s">
        <v>2214</v>
      </c>
      <c r="B208" s="2" t="s">
        <v>2488</v>
      </c>
      <c r="C208" s="2" t="s">
        <v>1812</v>
      </c>
      <c r="D208" s="2" t="s">
        <v>1829</v>
      </c>
      <c r="E208" s="2" t="s">
        <v>2489</v>
      </c>
      <c r="F208" s="2">
        <v>8.0</v>
      </c>
      <c r="G208" s="2">
        <v>43.58533</v>
      </c>
      <c r="H208" s="2" t="s">
        <v>2240</v>
      </c>
      <c r="J208" s="2">
        <v>365.0</v>
      </c>
      <c r="Q208" s="60" t="str">
        <f t="shared" si="1"/>
        <v>Chocolate Bars &amp; Bags_25+</v>
      </c>
      <c r="R208" s="61" t="str">
        <f t="shared" si="2"/>
        <v>25+</v>
      </c>
      <c r="S208" s="2" t="str">
        <f t="array" ref="S208">XLOOKUP(B208,Availability!K:K,Availability!Q:Q)</f>
        <v>Width</v>
      </c>
      <c r="T208" s="62">
        <f t="shared" si="3"/>
        <v>2.5</v>
      </c>
      <c r="U208" s="63">
        <f t="array" ref="U208">iferror(XLOOKUP(Q208,'Refrence Data'!B:B,'Refrence Data'!W:W),"NA")</f>
        <v>1.327396</v>
      </c>
      <c r="V208" s="64">
        <f t="shared" si="4"/>
        <v>50</v>
      </c>
      <c r="X208" s="30">
        <f t="array" ref="X208">IFERROR(XLOOKUP(Q208,'Refrence Data'!B:B,'Refrence Data'!N:N),"NA")</f>
        <v>0.892339</v>
      </c>
      <c r="Y208" s="64" t="str">
        <f t="shared" si="5"/>
        <v>HIGH</v>
      </c>
      <c r="Z208" s="64">
        <f t="array" ref="Z208">XLOOKUP(Q208,'Refrence Data'!B:B,'Refrence Data'!AG:AG)</f>
        <v>2.262757</v>
      </c>
      <c r="AA208" s="64">
        <f t="array" ref="AA208">IFERROR(XLOOKUP(Q208,'Refrence Data'!B:B,'Refrence Data'!Y:Y),"NA")</f>
        <v>0.962596</v>
      </c>
      <c r="AB208" s="64" t="str">
        <f t="shared" si="6"/>
        <v>Low</v>
      </c>
      <c r="AC208" s="64" t="str">
        <f t="shared" si="7"/>
        <v>Width</v>
      </c>
      <c r="AD208" s="64" t="str">
        <f t="shared" si="8"/>
        <v>HIGHLowWidth</v>
      </c>
      <c r="AE208" s="64">
        <f t="array" ref="AE208">XLOOKUP(AD208,'Category Saturation'!A:A,'Category Saturation'!E:E)</f>
        <v>15</v>
      </c>
      <c r="AG208" s="30">
        <f t="array" ref="AG208">iferror(XLOOKUP(Q208,'New Launch Success Rate'!A:A,'New Launch Success Rate'!F:F),"NA")</f>
        <v>0.833</v>
      </c>
      <c r="AH208" s="64">
        <f t="shared" si="9"/>
        <v>100</v>
      </c>
      <c r="AJ208" s="65">
        <f t="shared" si="10"/>
        <v>44.5</v>
      </c>
      <c r="AL208" s="66">
        <f t="array" ref="AL208">XLOOKUP(Q208,'Non Moving'!C:C,'Non Moving'!I:I)/100</f>
        <v>0.269</v>
      </c>
      <c r="AM208" s="67">
        <f t="shared" si="11"/>
        <v>0</v>
      </c>
      <c r="AN208" s="66">
        <f t="array" ref="AN208">XLOOKUP(Q208,'Non Moving'!C:C,'Non Moving'!F:F)/100</f>
        <v>0.249</v>
      </c>
      <c r="AO208" s="67">
        <f t="shared" si="12"/>
        <v>50</v>
      </c>
      <c r="AQ208" s="64">
        <f t="shared" si="13"/>
        <v>25</v>
      </c>
      <c r="AS208" s="64">
        <f t="shared" si="14"/>
        <v>0</v>
      </c>
      <c r="AT208" s="64">
        <f t="array" ref="AT208">iferror(XLOOKUP(I208,Monetization!A:A,Monetization!B:B),25)</f>
        <v>25</v>
      </c>
      <c r="AV208" s="64">
        <f t="shared" si="15"/>
        <v>7.5</v>
      </c>
      <c r="AX208" s="65">
        <f t="shared" si="16"/>
        <v>44.5</v>
      </c>
      <c r="AY208" s="64" t="str">
        <f t="shared" si="17"/>
        <v>25-50</v>
      </c>
      <c r="AZ208" s="64" t="str">
        <f t="shared" si="18"/>
        <v>25-50</v>
      </c>
      <c r="BA208" s="30">
        <f t="array" ref="BA208">iferror(XLOOKUP(B208,Availability!A:A,Availability!E:E),0%)</f>
        <v>1</v>
      </c>
      <c r="BB208" s="2">
        <v>1.0</v>
      </c>
      <c r="BC208" s="64">
        <f t="array" ref="BC208">XLOOKUP(B208,ROS!C:C,ROS!O:O)</f>
        <v>0</v>
      </c>
      <c r="BD208" s="64">
        <f t="array" ref="BD208">IFERROR(XLOOKUP(B208,ROS!Z:Z,ROS!AA:AA),0)</f>
        <v>0</v>
      </c>
      <c r="BE208" s="64">
        <f t="array" ref="BE208">XLOOKUP(Q208,'Refrence Data'!B:B,'Refrence Data'!T:T)</f>
        <v>0.320513</v>
      </c>
      <c r="BF208" s="64">
        <f t="shared" si="39"/>
        <v>0</v>
      </c>
      <c r="BG208" s="2" t="str">
        <f t="shared" si="20"/>
        <v>TN</v>
      </c>
      <c r="BO208" s="64" t="str">
        <f t="shared" si="26"/>
        <v>TN</v>
      </c>
    </row>
    <row r="209">
      <c r="A209" s="2" t="s">
        <v>2214</v>
      </c>
      <c r="B209" s="2" t="s">
        <v>2490</v>
      </c>
      <c r="C209" s="2" t="s">
        <v>1812</v>
      </c>
      <c r="D209" s="2" t="s">
        <v>1829</v>
      </c>
      <c r="E209" s="2" t="s">
        <v>2489</v>
      </c>
      <c r="F209" s="2">
        <v>8.0</v>
      </c>
      <c r="G209" s="79">
        <v>10.82545</v>
      </c>
      <c r="H209" s="2" t="s">
        <v>2240</v>
      </c>
      <c r="J209" s="2">
        <v>365.0</v>
      </c>
      <c r="Q209" s="60" t="str">
        <f t="shared" si="1"/>
        <v>Chocolate Bars &amp; Bags_10-15</v>
      </c>
      <c r="R209" s="61" t="str">
        <f t="shared" si="2"/>
        <v>10-15</v>
      </c>
      <c r="S209" s="2" t="str">
        <f t="array" ref="S209">XLOOKUP(B209,Availability!K:K,Availability!Q:Q)</f>
        <v>Width</v>
      </c>
      <c r="T209" s="62">
        <f t="shared" si="3"/>
        <v>2.5</v>
      </c>
      <c r="U209" s="63">
        <f t="array" ref="U209">iferror(XLOOKUP(Q209,'Refrence Data'!B:B,'Refrence Data'!W:W),"NA")</f>
        <v>4.853764</v>
      </c>
      <c r="V209" s="64">
        <f t="shared" si="4"/>
        <v>100</v>
      </c>
      <c r="X209" s="30">
        <f t="array" ref="X209">IFERROR(XLOOKUP(Q209,'Refrence Data'!B:B,'Refrence Data'!N:N),"NA")</f>
        <v>0.734313</v>
      </c>
      <c r="Y209" s="64" t="str">
        <f t="shared" si="5"/>
        <v>MEDIUM</v>
      </c>
      <c r="Z209" s="64">
        <f t="array" ref="Z209">XLOOKUP(Q209,'Refrence Data'!B:B,'Refrence Data'!AG:AG)</f>
        <v>7.051171</v>
      </c>
      <c r="AA209" s="64">
        <f t="array" ref="AA209">IFERROR(XLOOKUP(Q209,'Refrence Data'!B:B,'Refrence Data'!Y:Y),"NA")</f>
        <v>5.730131</v>
      </c>
      <c r="AB209" s="64" t="str">
        <f t="shared" si="6"/>
        <v>High</v>
      </c>
      <c r="AC209" s="64" t="str">
        <f t="shared" si="7"/>
        <v>Width</v>
      </c>
      <c r="AD209" s="64" t="str">
        <f t="shared" si="8"/>
        <v>MEDIUMHighWidth</v>
      </c>
      <c r="AE209" s="64">
        <f t="array" ref="AE209">XLOOKUP(AD209,'Category Saturation'!A:A,'Category Saturation'!E:E)</f>
        <v>25</v>
      </c>
      <c r="AG209" s="30">
        <f t="array" ref="AG209">iferror(XLOOKUP(Q209,'New Launch Success Rate'!A:A,'New Launch Success Rate'!F:F),"NA")</f>
        <v>0.833</v>
      </c>
      <c r="AH209" s="64">
        <f t="shared" si="9"/>
        <v>100</v>
      </c>
      <c r="AJ209" s="65">
        <f t="shared" si="10"/>
        <v>77.5</v>
      </c>
      <c r="AL209" s="66">
        <f t="array" ref="AL209">XLOOKUP(Q209,'Non Moving'!C:C,'Non Moving'!I:I)/100</f>
        <v>0.063</v>
      </c>
      <c r="AM209" s="67">
        <f t="shared" si="11"/>
        <v>75</v>
      </c>
      <c r="AN209" s="66">
        <f t="array" ref="AN209">XLOOKUP(Q209,'Non Moving'!C:C,'Non Moving'!F:F)/100</f>
        <v>0.081</v>
      </c>
      <c r="AO209" s="67">
        <f t="shared" si="12"/>
        <v>75</v>
      </c>
      <c r="AQ209" s="64">
        <f t="shared" si="13"/>
        <v>75</v>
      </c>
      <c r="AS209" s="64">
        <f t="shared" si="14"/>
        <v>0</v>
      </c>
      <c r="AT209" s="64">
        <f t="array" ref="AT209">iferror(XLOOKUP(I209,Monetization!A:A,Monetization!B:B),25)</f>
        <v>25</v>
      </c>
      <c r="AV209" s="64">
        <f t="shared" si="15"/>
        <v>7.5</v>
      </c>
      <c r="AX209" s="65">
        <f t="shared" si="16"/>
        <v>77.5</v>
      </c>
      <c r="AY209" s="64" t="str">
        <f t="shared" si="17"/>
        <v>75-100</v>
      </c>
      <c r="AZ209" s="64" t="str">
        <f t="shared" si="18"/>
        <v>75-100</v>
      </c>
      <c r="BA209" s="30">
        <f t="array" ref="BA209">iferror(XLOOKUP(B209,Availability!A:A,Availability!E:E),0%)</f>
        <v>1</v>
      </c>
      <c r="BB209" s="2">
        <v>1.0</v>
      </c>
      <c r="BC209" s="64">
        <f t="array" ref="BC209">XLOOKUP(B209,ROS!C:C,ROS!O:O)</f>
        <v>0</v>
      </c>
      <c r="BD209" s="64">
        <f t="array" ref="BD209">IFERROR(XLOOKUP(B209,ROS!Z:Z,ROS!AA:AA),0)</f>
        <v>0</v>
      </c>
      <c r="BE209" s="64">
        <f t="array" ref="BE209">XLOOKUP(Q209,'Refrence Data'!B:B,'Refrence Data'!T:T)</f>
        <v>1.533333</v>
      </c>
      <c r="BF209" s="64">
        <f t="shared" si="39"/>
        <v>0</v>
      </c>
      <c r="BG209" s="2" t="str">
        <f t="shared" si="20"/>
        <v>FP</v>
      </c>
      <c r="BO209" s="64" t="str">
        <f t="shared" si="26"/>
        <v>FP</v>
      </c>
    </row>
    <row r="210">
      <c r="A210" s="2" t="s">
        <v>2214</v>
      </c>
      <c r="B210" s="2" t="s">
        <v>2491</v>
      </c>
      <c r="C210" s="2" t="s">
        <v>1812</v>
      </c>
      <c r="D210" s="2" t="s">
        <v>1829</v>
      </c>
      <c r="E210" s="2" t="s">
        <v>2489</v>
      </c>
      <c r="F210" s="2">
        <v>8.0</v>
      </c>
      <c r="G210" s="79">
        <v>11.58594</v>
      </c>
      <c r="H210" s="2" t="s">
        <v>2240</v>
      </c>
      <c r="J210" s="2">
        <v>365.0</v>
      </c>
      <c r="Q210" s="60" t="str">
        <f t="shared" si="1"/>
        <v>Chocolate Bars &amp; Bags_10-15</v>
      </c>
      <c r="R210" s="61" t="str">
        <f t="shared" si="2"/>
        <v>10-15</v>
      </c>
      <c r="S210" s="2" t="str">
        <f t="array" ref="S210">XLOOKUP(B210,Availability!K:K,Availability!Q:Q)</f>
        <v>Width</v>
      </c>
      <c r="T210" s="62">
        <f t="shared" si="3"/>
        <v>2.5</v>
      </c>
      <c r="U210" s="63">
        <f t="array" ref="U210">iferror(XLOOKUP(Q210,'Refrence Data'!B:B,'Refrence Data'!W:W),"NA")</f>
        <v>4.853764</v>
      </c>
      <c r="V210" s="64">
        <f t="shared" si="4"/>
        <v>100</v>
      </c>
      <c r="X210" s="30">
        <f t="array" ref="X210">IFERROR(XLOOKUP(Q210,'Refrence Data'!B:B,'Refrence Data'!N:N),"NA")</f>
        <v>0.734313</v>
      </c>
      <c r="Y210" s="64" t="str">
        <f t="shared" si="5"/>
        <v>MEDIUM</v>
      </c>
      <c r="Z210" s="64">
        <f t="array" ref="Z210">XLOOKUP(Q210,'Refrence Data'!B:B,'Refrence Data'!AG:AG)</f>
        <v>7.051171</v>
      </c>
      <c r="AA210" s="64">
        <f t="array" ref="AA210">IFERROR(XLOOKUP(Q210,'Refrence Data'!B:B,'Refrence Data'!Y:Y),"NA")</f>
        <v>5.730131</v>
      </c>
      <c r="AB210" s="64" t="str">
        <f t="shared" si="6"/>
        <v>High</v>
      </c>
      <c r="AC210" s="64" t="str">
        <f t="shared" si="7"/>
        <v>Width</v>
      </c>
      <c r="AD210" s="64" t="str">
        <f t="shared" si="8"/>
        <v>MEDIUMHighWidth</v>
      </c>
      <c r="AE210" s="64">
        <f t="array" ref="AE210">XLOOKUP(AD210,'Category Saturation'!A:A,'Category Saturation'!E:E)</f>
        <v>25</v>
      </c>
      <c r="AG210" s="30">
        <f t="array" ref="AG210">iferror(XLOOKUP(Q210,'New Launch Success Rate'!A:A,'New Launch Success Rate'!F:F),"NA")</f>
        <v>0.833</v>
      </c>
      <c r="AH210" s="64">
        <f t="shared" si="9"/>
        <v>100</v>
      </c>
      <c r="AJ210" s="65">
        <f t="shared" si="10"/>
        <v>77.5</v>
      </c>
      <c r="AL210" s="66">
        <f t="array" ref="AL210">XLOOKUP(Q210,'Non Moving'!C:C,'Non Moving'!I:I)/100</f>
        <v>0.063</v>
      </c>
      <c r="AM210" s="67">
        <f t="shared" si="11"/>
        <v>75</v>
      </c>
      <c r="AN210" s="66">
        <f t="array" ref="AN210">XLOOKUP(Q210,'Non Moving'!C:C,'Non Moving'!F:F)/100</f>
        <v>0.081</v>
      </c>
      <c r="AO210" s="67">
        <f t="shared" si="12"/>
        <v>75</v>
      </c>
      <c r="AQ210" s="64">
        <f t="shared" si="13"/>
        <v>75</v>
      </c>
      <c r="AS210" s="64">
        <f t="shared" si="14"/>
        <v>0</v>
      </c>
      <c r="AT210" s="64">
        <f t="array" ref="AT210">iferror(XLOOKUP(I210,Monetization!A:A,Monetization!B:B),25)</f>
        <v>25</v>
      </c>
      <c r="AV210" s="64">
        <f t="shared" si="15"/>
        <v>7.5</v>
      </c>
      <c r="AX210" s="65">
        <f t="shared" si="16"/>
        <v>77.5</v>
      </c>
      <c r="AY210" s="64" t="str">
        <f t="shared" si="17"/>
        <v>75-100</v>
      </c>
      <c r="AZ210" s="64" t="str">
        <f t="shared" si="18"/>
        <v>75-100</v>
      </c>
      <c r="BA210" s="30">
        <f t="array" ref="BA210">iferror(XLOOKUP(B210,Availability!A:A,Availability!E:E),0%)</f>
        <v>1</v>
      </c>
      <c r="BB210" s="2">
        <v>1.0</v>
      </c>
      <c r="BC210" s="64">
        <f t="array" ref="BC210">XLOOKUP(B210,ROS!C:C,ROS!O:O)</f>
        <v>0</v>
      </c>
      <c r="BD210" s="64">
        <f t="array" ref="BD210">IFERROR(XLOOKUP(B210,ROS!Z:Z,ROS!AA:AA),0)</f>
        <v>0.182539683</v>
      </c>
      <c r="BE210" s="64">
        <f t="array" ref="BE210">XLOOKUP(Q210,'Refrence Data'!B:B,'Refrence Data'!T:T)</f>
        <v>1.533333</v>
      </c>
      <c r="BF210" s="64">
        <f t="shared" si="39"/>
        <v>0</v>
      </c>
      <c r="BG210" s="2" t="str">
        <f t="shared" si="20"/>
        <v>FP</v>
      </c>
      <c r="BO210" s="64" t="str">
        <f t="shared" si="26"/>
        <v>FP</v>
      </c>
    </row>
    <row r="211">
      <c r="A211" s="2" t="s">
        <v>2214</v>
      </c>
      <c r="B211" s="2" t="s">
        <v>2492</v>
      </c>
      <c r="C211" s="2" t="s">
        <v>1812</v>
      </c>
      <c r="D211" s="2" t="s">
        <v>1829</v>
      </c>
      <c r="E211" s="2" t="s">
        <v>2489</v>
      </c>
      <c r="F211" s="2">
        <v>0.0</v>
      </c>
      <c r="G211" s="2">
        <v>11.95901</v>
      </c>
      <c r="H211" s="2" t="s">
        <v>2240</v>
      </c>
      <c r="J211" s="2">
        <v>365.0</v>
      </c>
      <c r="Q211" s="60" t="str">
        <f t="shared" si="1"/>
        <v>Chocolate Bars &amp; Bags_10-15</v>
      </c>
      <c r="R211" s="61" t="str">
        <f t="shared" si="2"/>
        <v>10-15</v>
      </c>
      <c r="S211" s="2" t="str">
        <f t="array" ref="S211">XLOOKUP(B211,Availability!K:K,Availability!Q:Q)</f>
        <v>Width</v>
      </c>
      <c r="T211" s="62">
        <f t="shared" si="3"/>
        <v>2.5</v>
      </c>
      <c r="U211" s="63">
        <f t="array" ref="U211">iferror(XLOOKUP(Q211,'Refrence Data'!B:B,'Refrence Data'!W:W),"NA")</f>
        <v>4.853764</v>
      </c>
      <c r="V211" s="64">
        <f t="shared" si="4"/>
        <v>100</v>
      </c>
      <c r="X211" s="30">
        <f t="array" ref="X211">IFERROR(XLOOKUP(Q211,'Refrence Data'!B:B,'Refrence Data'!N:N),"NA")</f>
        <v>0.734313</v>
      </c>
      <c r="Y211" s="64" t="str">
        <f t="shared" si="5"/>
        <v>MEDIUM</v>
      </c>
      <c r="Z211" s="64">
        <f t="array" ref="Z211">XLOOKUP(Q211,'Refrence Data'!B:B,'Refrence Data'!AG:AG)</f>
        <v>7.051171</v>
      </c>
      <c r="AA211" s="64">
        <f t="array" ref="AA211">IFERROR(XLOOKUP(Q211,'Refrence Data'!B:B,'Refrence Data'!Y:Y),"NA")</f>
        <v>5.730131</v>
      </c>
      <c r="AB211" s="64" t="str">
        <f t="shared" si="6"/>
        <v>High</v>
      </c>
      <c r="AC211" s="64" t="str">
        <f t="shared" si="7"/>
        <v>Width</v>
      </c>
      <c r="AD211" s="64" t="str">
        <f t="shared" si="8"/>
        <v>MEDIUMHighWidth</v>
      </c>
      <c r="AE211" s="64">
        <f t="array" ref="AE211">XLOOKUP(AD211,'Category Saturation'!A:A,'Category Saturation'!E:E)</f>
        <v>25</v>
      </c>
      <c r="AG211" s="30">
        <f t="array" ref="AG211">iferror(XLOOKUP(Q211,'New Launch Success Rate'!A:A,'New Launch Success Rate'!F:F),"NA")</f>
        <v>0.833</v>
      </c>
      <c r="AH211" s="64">
        <f t="shared" si="9"/>
        <v>100</v>
      </c>
      <c r="AJ211" s="65">
        <f t="shared" si="10"/>
        <v>77.5</v>
      </c>
      <c r="AL211" s="66">
        <f t="array" ref="AL211">XLOOKUP(Q211,'Non Moving'!C:C,'Non Moving'!I:I)/100</f>
        <v>0.063</v>
      </c>
      <c r="AM211" s="67">
        <f t="shared" si="11"/>
        <v>75</v>
      </c>
      <c r="AN211" s="66">
        <f t="array" ref="AN211">XLOOKUP(Q211,'Non Moving'!C:C,'Non Moving'!F:F)/100</f>
        <v>0.081</v>
      </c>
      <c r="AO211" s="67">
        <f t="shared" si="12"/>
        <v>75</v>
      </c>
      <c r="AQ211" s="64">
        <f t="shared" si="13"/>
        <v>75</v>
      </c>
      <c r="AS211" s="64">
        <f t="shared" si="14"/>
        <v>0</v>
      </c>
      <c r="AT211" s="64">
        <f t="array" ref="AT211">iferror(XLOOKUP(I211,Monetization!A:A,Monetization!B:B),25)</f>
        <v>25</v>
      </c>
      <c r="AV211" s="64">
        <f t="shared" si="15"/>
        <v>7.5</v>
      </c>
      <c r="AX211" s="65">
        <f t="shared" si="16"/>
        <v>77.5</v>
      </c>
      <c r="AY211" s="64" t="str">
        <f t="shared" si="17"/>
        <v>75-100</v>
      </c>
      <c r="AZ211" s="64" t="str">
        <f t="shared" si="18"/>
        <v>75-100</v>
      </c>
      <c r="BA211" s="30">
        <f t="array" ref="BA211">iferror(XLOOKUP(B211,Availability!A:A,Availability!E:E),0%)</f>
        <v>1</v>
      </c>
      <c r="BB211" s="2">
        <v>1.0</v>
      </c>
      <c r="BC211" s="64">
        <f t="array" ref="BC211">XLOOKUP(B211,ROS!C:C,ROS!O:O)</f>
        <v>2</v>
      </c>
      <c r="BD211" s="64">
        <f t="array" ref="BD211">IFERROR(XLOOKUP(B211,ROS!Z:Z,ROS!AA:AA),0)</f>
        <v>0</v>
      </c>
      <c r="BE211" s="64">
        <f t="array" ref="BE211">XLOOKUP(Q211,'Refrence Data'!B:B,'Refrence Data'!T:T)</f>
        <v>1.533333</v>
      </c>
      <c r="BF211" s="64">
        <f t="shared" si="39"/>
        <v>1</v>
      </c>
      <c r="BG211" s="2" t="str">
        <f t="shared" si="20"/>
        <v>TP</v>
      </c>
      <c r="BO211" s="64" t="str">
        <f t="shared" si="26"/>
        <v>TP</v>
      </c>
    </row>
    <row r="212">
      <c r="A212" s="2" t="s">
        <v>2214</v>
      </c>
      <c r="B212" s="2" t="s">
        <v>2493</v>
      </c>
      <c r="C212" s="2" t="s">
        <v>1812</v>
      </c>
      <c r="D212" s="2" t="s">
        <v>1829</v>
      </c>
      <c r="E212" s="2" t="s">
        <v>2489</v>
      </c>
      <c r="F212" s="2">
        <v>0.0</v>
      </c>
      <c r="G212" s="79">
        <v>15.73671</v>
      </c>
      <c r="H212" s="2" t="s">
        <v>2240</v>
      </c>
      <c r="J212" s="2">
        <v>365.0</v>
      </c>
      <c r="Q212" s="60" t="str">
        <f t="shared" si="1"/>
        <v>Chocolate Bars &amp; Bags_15-20</v>
      </c>
      <c r="R212" s="61" t="str">
        <f t="shared" si="2"/>
        <v>15-20</v>
      </c>
      <c r="S212" s="2" t="str">
        <f t="array" ref="S212">XLOOKUP(B212,Availability!K:K,Availability!Q:Q)</f>
        <v>Width</v>
      </c>
      <c r="T212" s="62">
        <f t="shared" si="3"/>
        <v>2.5</v>
      </c>
      <c r="U212" s="63">
        <f t="array" ref="U212">iferror(XLOOKUP(Q212,'Refrence Data'!B:B,'Refrence Data'!W:W),"NA")</f>
        <v>5.721836</v>
      </c>
      <c r="V212" s="64">
        <f t="shared" si="4"/>
        <v>100</v>
      </c>
      <c r="X212" s="30">
        <f t="array" ref="X212">IFERROR(XLOOKUP(Q212,'Refrence Data'!B:B,'Refrence Data'!N:N),"NA")</f>
        <v>0.844596</v>
      </c>
      <c r="Y212" s="64" t="str">
        <f t="shared" si="5"/>
        <v>HIGH</v>
      </c>
      <c r="Z212" s="64">
        <f t="array" ref="Z212">XLOOKUP(Q212,'Refrence Data'!B:B,'Refrence Data'!AG:AG)</f>
        <v>2.984988</v>
      </c>
      <c r="AA212" s="64">
        <f t="array" ref="AA212">IFERROR(XLOOKUP(Q212,'Refrence Data'!B:B,'Refrence Data'!Y:Y),"NA")</f>
        <v>7.84191</v>
      </c>
      <c r="AB212" s="64" t="str">
        <f t="shared" si="6"/>
        <v>High</v>
      </c>
      <c r="AC212" s="64" t="str">
        <f t="shared" si="7"/>
        <v>Width</v>
      </c>
      <c r="AD212" s="64" t="str">
        <f t="shared" si="8"/>
        <v>HIGHHighWidth</v>
      </c>
      <c r="AE212" s="64">
        <f t="array" ref="AE212">XLOOKUP(AD212,'Category Saturation'!A:A,'Category Saturation'!E:E)</f>
        <v>25</v>
      </c>
      <c r="AG212" s="30">
        <f t="array" ref="AG212">iferror(XLOOKUP(Q212,'New Launch Success Rate'!A:A,'New Launch Success Rate'!F:F),"NA")</f>
        <v>0.5</v>
      </c>
      <c r="AH212" s="64">
        <f t="shared" si="9"/>
        <v>75</v>
      </c>
      <c r="AJ212" s="65">
        <f t="shared" si="10"/>
        <v>75</v>
      </c>
      <c r="AL212" s="66">
        <f t="array" ref="AL212">XLOOKUP(Q212,'Non Moving'!C:C,'Non Moving'!I:I)/100</f>
        <v>0.044</v>
      </c>
      <c r="AM212" s="67">
        <f t="shared" si="11"/>
        <v>100</v>
      </c>
      <c r="AN212" s="66">
        <f t="array" ref="AN212">XLOOKUP(Q212,'Non Moving'!C:C,'Non Moving'!F:F)/100</f>
        <v>0.073</v>
      </c>
      <c r="AO212" s="67">
        <f t="shared" si="12"/>
        <v>75</v>
      </c>
      <c r="AQ212" s="64">
        <f t="shared" si="13"/>
        <v>87.5</v>
      </c>
      <c r="AS212" s="64">
        <f t="shared" si="14"/>
        <v>0</v>
      </c>
      <c r="AT212" s="64">
        <f t="array" ref="AT212">iferror(XLOOKUP(I212,Monetization!A:A,Monetization!B:B),25)</f>
        <v>25</v>
      </c>
      <c r="AV212" s="64">
        <f t="shared" si="15"/>
        <v>7.5</v>
      </c>
      <c r="AX212" s="65">
        <f t="shared" si="16"/>
        <v>75</v>
      </c>
      <c r="AY212" s="64" t="str">
        <f t="shared" si="17"/>
        <v>75-100</v>
      </c>
      <c r="AZ212" s="64" t="str">
        <f t="shared" si="18"/>
        <v>75-100</v>
      </c>
      <c r="BA212" s="30">
        <f t="array" ref="BA212">iferror(XLOOKUP(B212,Availability!A:A,Availability!E:E),0%)</f>
        <v>1</v>
      </c>
      <c r="BB212" s="2">
        <v>1.0</v>
      </c>
      <c r="BC212" s="64">
        <f t="array" ref="BC212">XLOOKUP(B212,ROS!C:C,ROS!O:O)</f>
        <v>0</v>
      </c>
      <c r="BD212" s="64">
        <f t="array" ref="BD212">IFERROR(XLOOKUP(B212,ROS!Z:Z,ROS!AA:AA),0)</f>
        <v>0.071428571</v>
      </c>
      <c r="BE212" s="64">
        <f t="array" ref="BE212">XLOOKUP(Q212,'Refrence Data'!B:B,'Refrence Data'!T:T)</f>
        <v>0.537037</v>
      </c>
      <c r="BF212" s="64">
        <f t="shared" si="39"/>
        <v>0</v>
      </c>
      <c r="BG212" s="2" t="str">
        <f t="shared" si="20"/>
        <v>FP</v>
      </c>
      <c r="BO212" s="64" t="str">
        <f t="shared" si="26"/>
        <v>FP</v>
      </c>
    </row>
    <row r="213">
      <c r="A213" s="2" t="s">
        <v>2214</v>
      </c>
      <c r="B213" s="2" t="s">
        <v>2494</v>
      </c>
      <c r="C213" s="2" t="s">
        <v>1812</v>
      </c>
      <c r="D213" s="2" t="s">
        <v>1829</v>
      </c>
      <c r="E213" s="2" t="s">
        <v>2489</v>
      </c>
      <c r="F213" s="2">
        <v>0.0</v>
      </c>
      <c r="G213" s="79">
        <v>17.60863</v>
      </c>
      <c r="H213" s="2" t="s">
        <v>2240</v>
      </c>
      <c r="J213" s="2">
        <v>365.0</v>
      </c>
      <c r="Q213" s="60" t="str">
        <f t="shared" si="1"/>
        <v>Chocolate Bars &amp; Bags_15-20</v>
      </c>
      <c r="R213" s="61" t="str">
        <f t="shared" si="2"/>
        <v>15-20</v>
      </c>
      <c r="S213" s="2" t="str">
        <f t="array" ref="S213">XLOOKUP(B213,Availability!K:K,Availability!Q:Q)</f>
        <v>Width</v>
      </c>
      <c r="T213" s="62">
        <f t="shared" si="3"/>
        <v>2.5</v>
      </c>
      <c r="U213" s="63">
        <f t="array" ref="U213">iferror(XLOOKUP(Q213,'Refrence Data'!B:B,'Refrence Data'!W:W),"NA")</f>
        <v>5.721836</v>
      </c>
      <c r="V213" s="64">
        <f t="shared" si="4"/>
        <v>100</v>
      </c>
      <c r="X213" s="30">
        <f t="array" ref="X213">IFERROR(XLOOKUP(Q213,'Refrence Data'!B:B,'Refrence Data'!N:N),"NA")</f>
        <v>0.844596</v>
      </c>
      <c r="Y213" s="64" t="str">
        <f t="shared" si="5"/>
        <v>HIGH</v>
      </c>
      <c r="Z213" s="64">
        <f t="array" ref="Z213">XLOOKUP(Q213,'Refrence Data'!B:B,'Refrence Data'!AG:AG)</f>
        <v>2.984988</v>
      </c>
      <c r="AA213" s="64">
        <f t="array" ref="AA213">IFERROR(XLOOKUP(Q213,'Refrence Data'!B:B,'Refrence Data'!Y:Y),"NA")</f>
        <v>7.84191</v>
      </c>
      <c r="AB213" s="64" t="str">
        <f t="shared" si="6"/>
        <v>High</v>
      </c>
      <c r="AC213" s="64" t="str">
        <f t="shared" si="7"/>
        <v>Width</v>
      </c>
      <c r="AD213" s="64" t="str">
        <f t="shared" si="8"/>
        <v>HIGHHighWidth</v>
      </c>
      <c r="AE213" s="64">
        <f t="array" ref="AE213">XLOOKUP(AD213,'Category Saturation'!A:A,'Category Saturation'!E:E)</f>
        <v>25</v>
      </c>
      <c r="AG213" s="30">
        <f t="array" ref="AG213">iferror(XLOOKUP(Q213,'New Launch Success Rate'!A:A,'New Launch Success Rate'!F:F),"NA")</f>
        <v>0.5</v>
      </c>
      <c r="AH213" s="64">
        <f t="shared" si="9"/>
        <v>75</v>
      </c>
      <c r="AJ213" s="65">
        <f t="shared" si="10"/>
        <v>75</v>
      </c>
      <c r="AL213" s="66">
        <f t="array" ref="AL213">XLOOKUP(Q213,'Non Moving'!C:C,'Non Moving'!I:I)/100</f>
        <v>0.044</v>
      </c>
      <c r="AM213" s="67">
        <f t="shared" si="11"/>
        <v>100</v>
      </c>
      <c r="AN213" s="66">
        <f t="array" ref="AN213">XLOOKUP(Q213,'Non Moving'!C:C,'Non Moving'!F:F)/100</f>
        <v>0.073</v>
      </c>
      <c r="AO213" s="67">
        <f t="shared" si="12"/>
        <v>75</v>
      </c>
      <c r="AQ213" s="64">
        <f t="shared" si="13"/>
        <v>87.5</v>
      </c>
      <c r="AS213" s="64">
        <f t="shared" si="14"/>
        <v>0</v>
      </c>
      <c r="AT213" s="64">
        <f t="array" ref="AT213">iferror(XLOOKUP(I213,Monetization!A:A,Monetization!B:B),25)</f>
        <v>25</v>
      </c>
      <c r="AV213" s="64">
        <f t="shared" si="15"/>
        <v>7.5</v>
      </c>
      <c r="AX213" s="65">
        <f t="shared" si="16"/>
        <v>75</v>
      </c>
      <c r="AY213" s="64" t="str">
        <f t="shared" si="17"/>
        <v>75-100</v>
      </c>
      <c r="AZ213" s="64" t="str">
        <f t="shared" si="18"/>
        <v>75-100</v>
      </c>
      <c r="BA213" s="30">
        <f t="array" ref="BA213">iferror(XLOOKUP(B213,Availability!A:A,Availability!E:E),0%)</f>
        <v>1</v>
      </c>
      <c r="BB213" s="2">
        <v>1.0</v>
      </c>
      <c r="BC213" s="64">
        <f t="array" ref="BC213">XLOOKUP(B213,ROS!C:C,ROS!O:O)</f>
        <v>0</v>
      </c>
      <c r="BD213" s="64">
        <f t="array" ref="BD213">IFERROR(XLOOKUP(B213,ROS!Z:Z,ROS!AA:AA),0)</f>
        <v>0</v>
      </c>
      <c r="BE213" s="64">
        <f t="array" ref="BE213">XLOOKUP(Q213,'Refrence Data'!B:B,'Refrence Data'!T:T)</f>
        <v>0.537037</v>
      </c>
      <c r="BF213" s="64">
        <f t="shared" si="39"/>
        <v>0</v>
      </c>
      <c r="BG213" s="2" t="str">
        <f t="shared" si="20"/>
        <v>FP</v>
      </c>
      <c r="BO213" s="64" t="str">
        <f t="shared" si="26"/>
        <v>FP</v>
      </c>
    </row>
    <row r="214">
      <c r="A214" s="2" t="s">
        <v>2214</v>
      </c>
      <c r="B214" s="2" t="s">
        <v>2495</v>
      </c>
      <c r="C214" s="2" t="s">
        <v>1812</v>
      </c>
      <c r="D214" s="2" t="s">
        <v>1829</v>
      </c>
      <c r="E214" s="2" t="s">
        <v>2489</v>
      </c>
      <c r="F214" s="2">
        <v>0.0</v>
      </c>
      <c r="G214" s="79">
        <v>19.13446</v>
      </c>
      <c r="H214" s="2" t="s">
        <v>2240</v>
      </c>
      <c r="J214" s="2">
        <v>365.0</v>
      </c>
      <c r="Q214" s="60" t="str">
        <f t="shared" si="1"/>
        <v>Chocolate Bars &amp; Bags_15-20</v>
      </c>
      <c r="R214" s="61" t="str">
        <f t="shared" si="2"/>
        <v>15-20</v>
      </c>
      <c r="S214" s="2" t="str">
        <f t="array" ref="S214">XLOOKUP(B214,Availability!K:K,Availability!Q:Q)</f>
        <v>Width</v>
      </c>
      <c r="T214" s="62">
        <f t="shared" si="3"/>
        <v>2.5</v>
      </c>
      <c r="U214" s="63">
        <f t="array" ref="U214">iferror(XLOOKUP(Q214,'Refrence Data'!B:B,'Refrence Data'!W:W),"NA")</f>
        <v>5.721836</v>
      </c>
      <c r="V214" s="64">
        <f t="shared" si="4"/>
        <v>100</v>
      </c>
      <c r="X214" s="30">
        <f t="array" ref="X214">IFERROR(XLOOKUP(Q214,'Refrence Data'!B:B,'Refrence Data'!N:N),"NA")</f>
        <v>0.844596</v>
      </c>
      <c r="Y214" s="64" t="str">
        <f t="shared" si="5"/>
        <v>HIGH</v>
      </c>
      <c r="Z214" s="64">
        <f t="array" ref="Z214">XLOOKUP(Q214,'Refrence Data'!B:B,'Refrence Data'!AG:AG)</f>
        <v>2.984988</v>
      </c>
      <c r="AA214" s="64">
        <f t="array" ref="AA214">IFERROR(XLOOKUP(Q214,'Refrence Data'!B:B,'Refrence Data'!Y:Y),"NA")</f>
        <v>7.84191</v>
      </c>
      <c r="AB214" s="64" t="str">
        <f t="shared" si="6"/>
        <v>High</v>
      </c>
      <c r="AC214" s="64" t="str">
        <f t="shared" si="7"/>
        <v>Width</v>
      </c>
      <c r="AD214" s="64" t="str">
        <f t="shared" si="8"/>
        <v>HIGHHighWidth</v>
      </c>
      <c r="AE214" s="64">
        <f t="array" ref="AE214">XLOOKUP(AD214,'Category Saturation'!A:A,'Category Saturation'!E:E)</f>
        <v>25</v>
      </c>
      <c r="AG214" s="30">
        <f t="array" ref="AG214">iferror(XLOOKUP(Q214,'New Launch Success Rate'!A:A,'New Launch Success Rate'!F:F),"NA")</f>
        <v>0.5</v>
      </c>
      <c r="AH214" s="64">
        <f t="shared" si="9"/>
        <v>75</v>
      </c>
      <c r="AJ214" s="65">
        <f t="shared" si="10"/>
        <v>75</v>
      </c>
      <c r="AL214" s="66">
        <f t="array" ref="AL214">XLOOKUP(Q214,'Non Moving'!C:C,'Non Moving'!I:I)/100</f>
        <v>0.044</v>
      </c>
      <c r="AM214" s="67">
        <f t="shared" si="11"/>
        <v>100</v>
      </c>
      <c r="AN214" s="66">
        <f t="array" ref="AN214">XLOOKUP(Q214,'Non Moving'!C:C,'Non Moving'!F:F)/100</f>
        <v>0.073</v>
      </c>
      <c r="AO214" s="67">
        <f t="shared" si="12"/>
        <v>75</v>
      </c>
      <c r="AQ214" s="64">
        <f t="shared" si="13"/>
        <v>87.5</v>
      </c>
      <c r="AS214" s="64">
        <f t="shared" si="14"/>
        <v>0</v>
      </c>
      <c r="AT214" s="64">
        <f t="array" ref="AT214">iferror(XLOOKUP(I214,Monetization!A:A,Monetization!B:B),25)</f>
        <v>25</v>
      </c>
      <c r="AV214" s="64">
        <f t="shared" si="15"/>
        <v>7.5</v>
      </c>
      <c r="AX214" s="65">
        <f t="shared" si="16"/>
        <v>75</v>
      </c>
      <c r="AY214" s="64" t="str">
        <f t="shared" si="17"/>
        <v>75-100</v>
      </c>
      <c r="AZ214" s="64" t="str">
        <f t="shared" si="18"/>
        <v>75-100</v>
      </c>
      <c r="BA214" s="30">
        <f t="array" ref="BA214">iferror(XLOOKUP(B214,Availability!A:A,Availability!E:E),0%)</f>
        <v>1</v>
      </c>
      <c r="BB214" s="2">
        <v>1.0</v>
      </c>
      <c r="BC214" s="64">
        <f t="array" ref="BC214">XLOOKUP(B214,ROS!C:C,ROS!O:O)</f>
        <v>0</v>
      </c>
      <c r="BD214" s="64">
        <f t="array" ref="BD214">IFERROR(XLOOKUP(B214,ROS!Z:Z,ROS!AA:AA),0)</f>
        <v>0</v>
      </c>
      <c r="BE214" s="64">
        <f t="array" ref="BE214">XLOOKUP(Q214,'Refrence Data'!B:B,'Refrence Data'!T:T)</f>
        <v>0.537037</v>
      </c>
      <c r="BF214" s="64">
        <f t="shared" si="39"/>
        <v>0</v>
      </c>
      <c r="BG214" s="2" t="str">
        <f t="shared" si="20"/>
        <v>FP</v>
      </c>
      <c r="BO214" s="64" t="str">
        <f t="shared" si="26"/>
        <v>FP</v>
      </c>
    </row>
    <row r="215">
      <c r="A215" s="2" t="s">
        <v>2214</v>
      </c>
      <c r="B215" s="2" t="s">
        <v>2496</v>
      </c>
      <c r="C215" s="2" t="s">
        <v>1812</v>
      </c>
      <c r="D215" s="2" t="s">
        <v>1829</v>
      </c>
      <c r="E215" s="2" t="s">
        <v>2489</v>
      </c>
      <c r="F215" s="2">
        <v>0.0</v>
      </c>
      <c r="G215" s="79">
        <v>17.78529</v>
      </c>
      <c r="H215" s="2" t="s">
        <v>2240</v>
      </c>
      <c r="J215" s="2">
        <v>365.0</v>
      </c>
      <c r="Q215" s="60" t="str">
        <f t="shared" si="1"/>
        <v>Chocolate Bars &amp; Bags_15-20</v>
      </c>
      <c r="R215" s="61" t="str">
        <f t="shared" si="2"/>
        <v>15-20</v>
      </c>
      <c r="S215" s="2" t="str">
        <f t="array" ref="S215">XLOOKUP(B215,Availability!K:K,Availability!Q:Q)</f>
        <v>Width</v>
      </c>
      <c r="T215" s="62">
        <f t="shared" si="3"/>
        <v>2.5</v>
      </c>
      <c r="U215" s="63">
        <f t="array" ref="U215">iferror(XLOOKUP(Q215,'Refrence Data'!B:B,'Refrence Data'!W:W),"NA")</f>
        <v>5.721836</v>
      </c>
      <c r="V215" s="64">
        <f t="shared" si="4"/>
        <v>100</v>
      </c>
      <c r="X215" s="30">
        <f t="array" ref="X215">IFERROR(XLOOKUP(Q215,'Refrence Data'!B:B,'Refrence Data'!N:N),"NA")</f>
        <v>0.844596</v>
      </c>
      <c r="Y215" s="64" t="str">
        <f t="shared" si="5"/>
        <v>HIGH</v>
      </c>
      <c r="Z215" s="64">
        <f t="array" ref="Z215">XLOOKUP(Q215,'Refrence Data'!B:B,'Refrence Data'!AG:AG)</f>
        <v>2.984988</v>
      </c>
      <c r="AA215" s="64">
        <f t="array" ref="AA215">IFERROR(XLOOKUP(Q215,'Refrence Data'!B:B,'Refrence Data'!Y:Y),"NA")</f>
        <v>7.84191</v>
      </c>
      <c r="AB215" s="64" t="str">
        <f t="shared" si="6"/>
        <v>High</v>
      </c>
      <c r="AC215" s="64" t="str">
        <f t="shared" si="7"/>
        <v>Width</v>
      </c>
      <c r="AD215" s="64" t="str">
        <f t="shared" si="8"/>
        <v>HIGHHighWidth</v>
      </c>
      <c r="AE215" s="64">
        <f t="array" ref="AE215">XLOOKUP(AD215,'Category Saturation'!A:A,'Category Saturation'!E:E)</f>
        <v>25</v>
      </c>
      <c r="AG215" s="30">
        <f t="array" ref="AG215">iferror(XLOOKUP(Q215,'New Launch Success Rate'!A:A,'New Launch Success Rate'!F:F),"NA")</f>
        <v>0.5</v>
      </c>
      <c r="AH215" s="64">
        <f t="shared" si="9"/>
        <v>75</v>
      </c>
      <c r="AJ215" s="65">
        <f t="shared" si="10"/>
        <v>75</v>
      </c>
      <c r="AL215" s="66">
        <f t="array" ref="AL215">XLOOKUP(Q215,'Non Moving'!C:C,'Non Moving'!I:I)/100</f>
        <v>0.044</v>
      </c>
      <c r="AM215" s="67">
        <f t="shared" si="11"/>
        <v>100</v>
      </c>
      <c r="AN215" s="66">
        <f t="array" ref="AN215">XLOOKUP(Q215,'Non Moving'!C:C,'Non Moving'!F:F)/100</f>
        <v>0.073</v>
      </c>
      <c r="AO215" s="67">
        <f t="shared" si="12"/>
        <v>75</v>
      </c>
      <c r="AQ215" s="64">
        <f t="shared" si="13"/>
        <v>87.5</v>
      </c>
      <c r="AS215" s="64">
        <f t="shared" si="14"/>
        <v>0</v>
      </c>
      <c r="AT215" s="64">
        <f t="array" ref="AT215">iferror(XLOOKUP(I215,Monetization!A:A,Monetization!B:B),25)</f>
        <v>25</v>
      </c>
      <c r="AV215" s="64">
        <f t="shared" si="15"/>
        <v>7.5</v>
      </c>
      <c r="AX215" s="65">
        <f t="shared" si="16"/>
        <v>75</v>
      </c>
      <c r="AY215" s="64" t="str">
        <f t="shared" si="17"/>
        <v>75-100</v>
      </c>
      <c r="AZ215" s="64" t="str">
        <f t="shared" si="18"/>
        <v>75-100</v>
      </c>
      <c r="BA215" s="30">
        <f t="array" ref="BA215">iferror(XLOOKUP(B215,Availability!A:A,Availability!E:E),0%)</f>
        <v>1</v>
      </c>
      <c r="BB215" s="2">
        <v>1.0</v>
      </c>
      <c r="BC215" s="64">
        <f t="array" ref="BC215">XLOOKUP(B215,ROS!C:C,ROS!O:O)</f>
        <v>0</v>
      </c>
      <c r="BD215" s="64">
        <f t="array" ref="BD215">IFERROR(XLOOKUP(B215,ROS!Z:Z,ROS!AA:AA),0)</f>
        <v>0.071428571</v>
      </c>
      <c r="BE215" s="64">
        <f t="array" ref="BE215">XLOOKUP(Q215,'Refrence Data'!B:B,'Refrence Data'!T:T)</f>
        <v>0.537037</v>
      </c>
      <c r="BF215" s="64">
        <f t="shared" si="39"/>
        <v>0</v>
      </c>
      <c r="BG215" s="2" t="str">
        <f t="shared" si="20"/>
        <v>FP</v>
      </c>
      <c r="BO215" s="64" t="str">
        <f t="shared" si="26"/>
        <v>FP</v>
      </c>
    </row>
    <row r="216">
      <c r="A216" s="2" t="s">
        <v>2214</v>
      </c>
      <c r="B216" s="2" t="s">
        <v>2497</v>
      </c>
      <c r="C216" s="2" t="s">
        <v>1812</v>
      </c>
      <c r="D216" s="2" t="s">
        <v>1715</v>
      </c>
      <c r="E216" s="2" t="s">
        <v>2498</v>
      </c>
      <c r="F216" s="2">
        <v>24.0</v>
      </c>
      <c r="G216" s="2">
        <v>21.85266</v>
      </c>
      <c r="H216" s="2" t="s">
        <v>2240</v>
      </c>
      <c r="J216" s="2">
        <v>365.0</v>
      </c>
      <c r="Q216" s="60" t="str">
        <f t="shared" si="1"/>
        <v>Healthy Snacks_20-25</v>
      </c>
      <c r="R216" s="61" t="str">
        <f t="shared" si="2"/>
        <v>20-25</v>
      </c>
      <c r="S216" s="2" t="str">
        <f t="array" ref="S216">XLOOKUP(B216,Availability!K:K,Availability!Q:Q)</f>
        <v>Depth</v>
      </c>
      <c r="T216" s="62">
        <f t="shared" si="3"/>
        <v>2.5</v>
      </c>
      <c r="U216" s="63">
        <f t="array" ref="U216">iferror(XLOOKUP(Q216,'Refrence Data'!B:B,'Refrence Data'!W:W),"NA")</f>
        <v>6.096808</v>
      </c>
      <c r="V216" s="64">
        <f t="shared" si="4"/>
        <v>100</v>
      </c>
      <c r="X216" s="30">
        <f t="array" ref="X216">IFERROR(XLOOKUP(Q216,'Refrence Data'!B:B,'Refrence Data'!N:N),"NA")</f>
        <v>0.69953</v>
      </c>
      <c r="Y216" s="64" t="str">
        <f t="shared" si="5"/>
        <v>MEDIUM</v>
      </c>
      <c r="Z216" s="64">
        <f t="array" ref="Z216">XLOOKUP(Q216,'Refrence Data'!B:B,'Refrence Data'!AG:AG)</f>
        <v>4.247372</v>
      </c>
      <c r="AA216" s="64">
        <f t="array" ref="AA216">IFERROR(XLOOKUP(Q216,'Refrence Data'!B:B,'Refrence Data'!Y:Y),"NA")</f>
        <v>4.653232</v>
      </c>
      <c r="AB216" s="64" t="str">
        <f t="shared" si="6"/>
        <v>High</v>
      </c>
      <c r="AC216" s="64" t="str">
        <f t="shared" si="7"/>
        <v>Depth</v>
      </c>
      <c r="AD216" s="64" t="str">
        <f t="shared" si="8"/>
        <v>MEDIUMHighDepth</v>
      </c>
      <c r="AE216" s="64">
        <f t="array" ref="AE216">XLOOKUP(AD216,'Category Saturation'!A:A,'Category Saturation'!E:E)</f>
        <v>60</v>
      </c>
      <c r="AG216" s="30">
        <f t="array" ref="AG216">iferror(XLOOKUP(Q216,'New Launch Success Rate'!A:A,'New Launch Success Rate'!F:F),"NA")</f>
        <v>0.69225</v>
      </c>
      <c r="AH216" s="64">
        <f t="shared" si="9"/>
        <v>75</v>
      </c>
      <c r="AJ216" s="65">
        <f t="shared" si="10"/>
        <v>85.5</v>
      </c>
      <c r="AL216" s="66">
        <f t="array" ref="AL216">XLOOKUP(Q216,'Non Moving'!C:C,'Non Moving'!I:I)/100</f>
        <v>0.127</v>
      </c>
      <c r="AM216" s="67">
        <f t="shared" si="11"/>
        <v>50</v>
      </c>
      <c r="AN216" s="66">
        <f t="array" ref="AN216">XLOOKUP(Q216,'Non Moving'!C:C,'Non Moving'!F:F)/100</f>
        <v>0.138</v>
      </c>
      <c r="AO216" s="67">
        <f t="shared" si="12"/>
        <v>50</v>
      </c>
      <c r="AQ216" s="64">
        <f t="shared" si="13"/>
        <v>50</v>
      </c>
      <c r="AS216" s="64">
        <f t="shared" si="14"/>
        <v>0</v>
      </c>
      <c r="AT216" s="64">
        <f t="array" ref="AT216">iferror(XLOOKUP(I216,Monetization!A:A,Monetization!B:B),25)</f>
        <v>25</v>
      </c>
      <c r="AV216" s="64">
        <f t="shared" si="15"/>
        <v>7.5</v>
      </c>
      <c r="AX216" s="65">
        <f t="shared" si="16"/>
        <v>85.5</v>
      </c>
      <c r="AY216" s="64" t="str">
        <f t="shared" si="17"/>
        <v>75-100</v>
      </c>
      <c r="AZ216" s="64" t="str">
        <f t="shared" si="18"/>
        <v>75-100</v>
      </c>
      <c r="BA216" s="30">
        <f t="array" ref="BA216">iferror(XLOOKUP(B216,Availability!A:A,Availability!E:E),0%)</f>
        <v>0.94</v>
      </c>
      <c r="BB216" s="2">
        <v>1.0</v>
      </c>
      <c r="BC216" s="64">
        <f t="array" ref="BC216">XLOOKUP(B216,ROS!C:C,ROS!O:O)</f>
        <v>14.94189</v>
      </c>
      <c r="BD216" s="64">
        <f t="array" ref="BD216">IFERROR(XLOOKUP(B216,ROS!Z:Z,ROS!AA:AA),0)</f>
        <v>11.21477966</v>
      </c>
      <c r="BE216" s="64">
        <f t="array" ref="BE216">XLOOKUP(Q216,'Refrence Data'!B:B,'Refrence Data'!T:T)</f>
        <v>2.578485</v>
      </c>
      <c r="BF216" s="64">
        <f t="shared" si="39"/>
        <v>1</v>
      </c>
      <c r="BG216" s="2" t="str">
        <f t="shared" si="20"/>
        <v>TP</v>
      </c>
      <c r="BO216" s="64" t="str">
        <f t="shared" si="26"/>
        <v>TP</v>
      </c>
    </row>
    <row r="217">
      <c r="A217" s="2" t="s">
        <v>2214</v>
      </c>
      <c r="B217" s="2" t="s">
        <v>2499</v>
      </c>
      <c r="C217" s="2" t="s">
        <v>1812</v>
      </c>
      <c r="D217" s="2" t="s">
        <v>1715</v>
      </c>
      <c r="E217" s="2" t="s">
        <v>2498</v>
      </c>
      <c r="F217" s="2">
        <v>24.0</v>
      </c>
      <c r="G217" s="2">
        <v>21.86486</v>
      </c>
      <c r="H217" s="2" t="s">
        <v>2240</v>
      </c>
      <c r="J217" s="2">
        <v>365.0</v>
      </c>
      <c r="Q217" s="60" t="str">
        <f t="shared" si="1"/>
        <v>Healthy Snacks_20-25</v>
      </c>
      <c r="R217" s="61" t="str">
        <f t="shared" si="2"/>
        <v>20-25</v>
      </c>
      <c r="S217" s="2" t="str">
        <f t="array" ref="S217">XLOOKUP(B217,Availability!K:K,Availability!Q:Q)</f>
        <v>Depth</v>
      </c>
      <c r="T217" s="62">
        <f t="shared" si="3"/>
        <v>2.5</v>
      </c>
      <c r="U217" s="63">
        <f t="array" ref="U217">iferror(XLOOKUP(Q217,'Refrence Data'!B:B,'Refrence Data'!W:W),"NA")</f>
        <v>6.096808</v>
      </c>
      <c r="V217" s="64">
        <f t="shared" si="4"/>
        <v>100</v>
      </c>
      <c r="X217" s="30">
        <f t="array" ref="X217">IFERROR(XLOOKUP(Q217,'Refrence Data'!B:B,'Refrence Data'!N:N),"NA")</f>
        <v>0.69953</v>
      </c>
      <c r="Y217" s="64" t="str">
        <f t="shared" si="5"/>
        <v>MEDIUM</v>
      </c>
      <c r="Z217" s="64">
        <f t="array" ref="Z217">XLOOKUP(Q217,'Refrence Data'!B:B,'Refrence Data'!AG:AG)</f>
        <v>4.247372</v>
      </c>
      <c r="AA217" s="64">
        <f t="array" ref="AA217">IFERROR(XLOOKUP(Q217,'Refrence Data'!B:B,'Refrence Data'!Y:Y),"NA")</f>
        <v>4.653232</v>
      </c>
      <c r="AB217" s="64" t="str">
        <f t="shared" si="6"/>
        <v>High</v>
      </c>
      <c r="AC217" s="64" t="str">
        <f t="shared" si="7"/>
        <v>Depth</v>
      </c>
      <c r="AD217" s="64" t="str">
        <f t="shared" si="8"/>
        <v>MEDIUMHighDepth</v>
      </c>
      <c r="AE217" s="64">
        <f t="array" ref="AE217">XLOOKUP(AD217,'Category Saturation'!A:A,'Category Saturation'!E:E)</f>
        <v>60</v>
      </c>
      <c r="AG217" s="30">
        <f t="array" ref="AG217">iferror(XLOOKUP(Q217,'New Launch Success Rate'!A:A,'New Launch Success Rate'!F:F),"NA")</f>
        <v>0.69225</v>
      </c>
      <c r="AH217" s="64">
        <f t="shared" si="9"/>
        <v>75</v>
      </c>
      <c r="AJ217" s="65">
        <f t="shared" si="10"/>
        <v>85.5</v>
      </c>
      <c r="AL217" s="66">
        <f t="array" ref="AL217">XLOOKUP(Q217,'Non Moving'!C:C,'Non Moving'!I:I)/100</f>
        <v>0.127</v>
      </c>
      <c r="AM217" s="67">
        <f t="shared" si="11"/>
        <v>50</v>
      </c>
      <c r="AN217" s="66">
        <f t="array" ref="AN217">XLOOKUP(Q217,'Non Moving'!C:C,'Non Moving'!F:F)/100</f>
        <v>0.138</v>
      </c>
      <c r="AO217" s="67">
        <f t="shared" si="12"/>
        <v>50</v>
      </c>
      <c r="AQ217" s="64">
        <f t="shared" si="13"/>
        <v>50</v>
      </c>
      <c r="AS217" s="64">
        <f t="shared" si="14"/>
        <v>0</v>
      </c>
      <c r="AT217" s="64">
        <f t="array" ref="AT217">iferror(XLOOKUP(I217,Monetization!A:A,Monetization!B:B),25)</f>
        <v>25</v>
      </c>
      <c r="AV217" s="64">
        <f t="shared" si="15"/>
        <v>7.5</v>
      </c>
      <c r="AX217" s="65">
        <f t="shared" si="16"/>
        <v>85.5</v>
      </c>
      <c r="AY217" s="64" t="str">
        <f t="shared" si="17"/>
        <v>75-100</v>
      </c>
      <c r="AZ217" s="64" t="str">
        <f t="shared" si="18"/>
        <v>75-100</v>
      </c>
      <c r="BA217" s="30">
        <f t="array" ref="BA217">iferror(XLOOKUP(B217,Availability!A:A,Availability!E:E),0%)</f>
        <v>0.98</v>
      </c>
      <c r="BB217" s="2">
        <v>1.0</v>
      </c>
      <c r="BC217" s="64">
        <f t="array" ref="BC217">XLOOKUP(B217,ROS!C:C,ROS!O:O)</f>
        <v>8.315751</v>
      </c>
      <c r="BD217" s="64">
        <f t="array" ref="BD217">IFERROR(XLOOKUP(B217,ROS!Z:Z,ROS!AA:AA),0)</f>
        <v>7.085791986</v>
      </c>
      <c r="BE217" s="64">
        <f t="array" ref="BE217">XLOOKUP(Q217,'Refrence Data'!B:B,'Refrence Data'!T:T)</f>
        <v>2.578485</v>
      </c>
      <c r="BF217" s="64">
        <f t="shared" si="39"/>
        <v>1</v>
      </c>
      <c r="BG217" s="2" t="str">
        <f t="shared" si="20"/>
        <v>TP</v>
      </c>
      <c r="BO217" s="64" t="str">
        <f t="shared" si="26"/>
        <v>TP</v>
      </c>
    </row>
    <row r="218">
      <c r="A218" s="2" t="s">
        <v>2214</v>
      </c>
      <c r="B218" s="2" t="s">
        <v>2500</v>
      </c>
      <c r="C218" s="2" t="s">
        <v>1812</v>
      </c>
      <c r="D218" s="2" t="s">
        <v>1715</v>
      </c>
      <c r="E218" s="2" t="s">
        <v>2498</v>
      </c>
      <c r="F218" s="2">
        <v>24.0</v>
      </c>
      <c r="G218" s="2">
        <v>21.82883</v>
      </c>
      <c r="H218" s="2" t="s">
        <v>2240</v>
      </c>
      <c r="J218" s="2">
        <v>365.0</v>
      </c>
      <c r="Q218" s="60" t="str">
        <f t="shared" si="1"/>
        <v>Healthy Snacks_20-25</v>
      </c>
      <c r="R218" s="61" t="str">
        <f t="shared" si="2"/>
        <v>20-25</v>
      </c>
      <c r="S218" s="2" t="str">
        <f t="array" ref="S218">XLOOKUP(B218,Availability!K:K,Availability!Q:Q)</f>
        <v>Depth</v>
      </c>
      <c r="T218" s="62">
        <f t="shared" si="3"/>
        <v>2.5</v>
      </c>
      <c r="U218" s="63">
        <f t="array" ref="U218">iferror(XLOOKUP(Q218,'Refrence Data'!B:B,'Refrence Data'!W:W),"NA")</f>
        <v>6.096808</v>
      </c>
      <c r="V218" s="64">
        <f t="shared" si="4"/>
        <v>100</v>
      </c>
      <c r="X218" s="30">
        <f t="array" ref="X218">IFERROR(XLOOKUP(Q218,'Refrence Data'!B:B,'Refrence Data'!N:N),"NA")</f>
        <v>0.69953</v>
      </c>
      <c r="Y218" s="64" t="str">
        <f t="shared" si="5"/>
        <v>MEDIUM</v>
      </c>
      <c r="Z218" s="64">
        <f t="array" ref="Z218">XLOOKUP(Q218,'Refrence Data'!B:B,'Refrence Data'!AG:AG)</f>
        <v>4.247372</v>
      </c>
      <c r="AA218" s="64">
        <f t="array" ref="AA218">IFERROR(XLOOKUP(Q218,'Refrence Data'!B:B,'Refrence Data'!Y:Y),"NA")</f>
        <v>4.653232</v>
      </c>
      <c r="AB218" s="64" t="str">
        <f t="shared" si="6"/>
        <v>High</v>
      </c>
      <c r="AC218" s="64" t="str">
        <f t="shared" si="7"/>
        <v>Depth</v>
      </c>
      <c r="AD218" s="64" t="str">
        <f t="shared" si="8"/>
        <v>MEDIUMHighDepth</v>
      </c>
      <c r="AE218" s="64">
        <f t="array" ref="AE218">XLOOKUP(AD218,'Category Saturation'!A:A,'Category Saturation'!E:E)</f>
        <v>60</v>
      </c>
      <c r="AG218" s="30">
        <f t="array" ref="AG218">iferror(XLOOKUP(Q218,'New Launch Success Rate'!A:A,'New Launch Success Rate'!F:F),"NA")</f>
        <v>0.69225</v>
      </c>
      <c r="AH218" s="64">
        <f t="shared" si="9"/>
        <v>75</v>
      </c>
      <c r="AJ218" s="65">
        <f t="shared" si="10"/>
        <v>85.5</v>
      </c>
      <c r="AL218" s="66">
        <f t="array" ref="AL218">XLOOKUP(Q218,'Non Moving'!C:C,'Non Moving'!I:I)/100</f>
        <v>0.127</v>
      </c>
      <c r="AM218" s="67">
        <f t="shared" si="11"/>
        <v>50</v>
      </c>
      <c r="AN218" s="66">
        <f t="array" ref="AN218">XLOOKUP(Q218,'Non Moving'!C:C,'Non Moving'!F:F)/100</f>
        <v>0.138</v>
      </c>
      <c r="AO218" s="67">
        <f t="shared" si="12"/>
        <v>50</v>
      </c>
      <c r="AQ218" s="64">
        <f t="shared" si="13"/>
        <v>50</v>
      </c>
      <c r="AS218" s="64">
        <f t="shared" si="14"/>
        <v>0</v>
      </c>
      <c r="AT218" s="64">
        <f t="array" ref="AT218">iferror(XLOOKUP(I218,Monetization!A:A,Monetization!B:B),25)</f>
        <v>25</v>
      </c>
      <c r="AV218" s="64">
        <f t="shared" si="15"/>
        <v>7.5</v>
      </c>
      <c r="AX218" s="65">
        <f t="shared" si="16"/>
        <v>85.5</v>
      </c>
      <c r="AY218" s="64" t="str">
        <f t="shared" si="17"/>
        <v>75-100</v>
      </c>
      <c r="AZ218" s="64" t="str">
        <f t="shared" si="18"/>
        <v>75-100</v>
      </c>
      <c r="BA218" s="30">
        <f t="array" ref="BA218">iferror(XLOOKUP(B218,Availability!A:A,Availability!E:E),0%)</f>
        <v>0.97</v>
      </c>
      <c r="BB218" s="2">
        <v>1.0</v>
      </c>
      <c r="BC218" s="64">
        <f t="array" ref="BC218">XLOOKUP(B218,ROS!C:C,ROS!O:O)</f>
        <v>7.318648</v>
      </c>
      <c r="BD218" s="64">
        <f t="array" ref="BD218">IFERROR(XLOOKUP(B218,ROS!Z:Z,ROS!AA:AA),0)</f>
        <v>7.56993007</v>
      </c>
      <c r="BE218" s="64">
        <f t="array" ref="BE218">XLOOKUP(Q218,'Refrence Data'!B:B,'Refrence Data'!T:T)</f>
        <v>2.578485</v>
      </c>
      <c r="BF218" s="64">
        <f t="shared" si="39"/>
        <v>1</v>
      </c>
      <c r="BG218" s="2" t="str">
        <f t="shared" si="20"/>
        <v>TP</v>
      </c>
      <c r="BO218" s="64" t="str">
        <f t="shared" si="26"/>
        <v>TP</v>
      </c>
    </row>
    <row r="219">
      <c r="A219" s="2" t="s">
        <v>2214</v>
      </c>
      <c r="B219" s="2" t="s">
        <v>2501</v>
      </c>
      <c r="C219" s="2" t="s">
        <v>1812</v>
      </c>
      <c r="D219" s="2" t="s">
        <v>1715</v>
      </c>
      <c r="E219" s="2" t="s">
        <v>2498</v>
      </c>
      <c r="F219" s="2">
        <v>24.0</v>
      </c>
      <c r="G219" s="2">
        <v>21.87736</v>
      </c>
      <c r="H219" s="2" t="s">
        <v>2240</v>
      </c>
      <c r="J219" s="2">
        <v>365.0</v>
      </c>
      <c r="Q219" s="60" t="str">
        <f t="shared" si="1"/>
        <v>Healthy Snacks_20-25</v>
      </c>
      <c r="R219" s="61" t="str">
        <f t="shared" si="2"/>
        <v>20-25</v>
      </c>
      <c r="S219" s="2" t="str">
        <f t="array" ref="S219">XLOOKUP(B219,Availability!K:K,Availability!Q:Q)</f>
        <v>Depth</v>
      </c>
      <c r="T219" s="62">
        <f t="shared" si="3"/>
        <v>2.5</v>
      </c>
      <c r="U219" s="63">
        <f t="array" ref="U219">iferror(XLOOKUP(Q219,'Refrence Data'!B:B,'Refrence Data'!W:W),"NA")</f>
        <v>6.096808</v>
      </c>
      <c r="V219" s="64">
        <f t="shared" si="4"/>
        <v>100</v>
      </c>
      <c r="X219" s="30">
        <f t="array" ref="X219">IFERROR(XLOOKUP(Q219,'Refrence Data'!B:B,'Refrence Data'!N:N),"NA")</f>
        <v>0.69953</v>
      </c>
      <c r="Y219" s="64" t="str">
        <f t="shared" si="5"/>
        <v>MEDIUM</v>
      </c>
      <c r="Z219" s="64">
        <f t="array" ref="Z219">XLOOKUP(Q219,'Refrence Data'!B:B,'Refrence Data'!AG:AG)</f>
        <v>4.247372</v>
      </c>
      <c r="AA219" s="64">
        <f t="array" ref="AA219">IFERROR(XLOOKUP(Q219,'Refrence Data'!B:B,'Refrence Data'!Y:Y),"NA")</f>
        <v>4.653232</v>
      </c>
      <c r="AB219" s="64" t="str">
        <f t="shared" si="6"/>
        <v>High</v>
      </c>
      <c r="AC219" s="64" t="str">
        <f t="shared" si="7"/>
        <v>Depth</v>
      </c>
      <c r="AD219" s="64" t="str">
        <f t="shared" si="8"/>
        <v>MEDIUMHighDepth</v>
      </c>
      <c r="AE219" s="64">
        <f t="array" ref="AE219">XLOOKUP(AD219,'Category Saturation'!A:A,'Category Saturation'!E:E)</f>
        <v>60</v>
      </c>
      <c r="AG219" s="30">
        <f t="array" ref="AG219">iferror(XLOOKUP(Q219,'New Launch Success Rate'!A:A,'New Launch Success Rate'!F:F),"NA")</f>
        <v>0.69225</v>
      </c>
      <c r="AH219" s="64">
        <f t="shared" si="9"/>
        <v>75</v>
      </c>
      <c r="AJ219" s="65">
        <f t="shared" si="10"/>
        <v>85.5</v>
      </c>
      <c r="AL219" s="66">
        <f t="array" ref="AL219">XLOOKUP(Q219,'Non Moving'!C:C,'Non Moving'!I:I)/100</f>
        <v>0.127</v>
      </c>
      <c r="AM219" s="67">
        <f t="shared" si="11"/>
        <v>50</v>
      </c>
      <c r="AN219" s="66">
        <f t="array" ref="AN219">XLOOKUP(Q219,'Non Moving'!C:C,'Non Moving'!F:F)/100</f>
        <v>0.138</v>
      </c>
      <c r="AO219" s="67">
        <f t="shared" si="12"/>
        <v>50</v>
      </c>
      <c r="AQ219" s="64">
        <f t="shared" si="13"/>
        <v>50</v>
      </c>
      <c r="AS219" s="64">
        <f t="shared" si="14"/>
        <v>0</v>
      </c>
      <c r="AT219" s="64">
        <f t="array" ref="AT219">iferror(XLOOKUP(I219,Monetization!A:A,Monetization!B:B),25)</f>
        <v>25</v>
      </c>
      <c r="AV219" s="64">
        <f t="shared" si="15"/>
        <v>7.5</v>
      </c>
      <c r="AX219" s="65">
        <f t="shared" si="16"/>
        <v>85.5</v>
      </c>
      <c r="AY219" s="64" t="str">
        <f t="shared" si="17"/>
        <v>75-100</v>
      </c>
      <c r="AZ219" s="64" t="str">
        <f t="shared" si="18"/>
        <v>75-100</v>
      </c>
      <c r="BA219" s="30">
        <f t="array" ref="BA219">iferror(XLOOKUP(B219,Availability!A:A,Availability!E:E),0%)</f>
        <v>0.95</v>
      </c>
      <c r="BB219" s="2">
        <v>1.0</v>
      </c>
      <c r="BC219" s="64">
        <f t="array" ref="BC219">XLOOKUP(B219,ROS!C:C,ROS!O:O)</f>
        <v>0</v>
      </c>
      <c r="BD219" s="64">
        <f t="array" ref="BD219">IFERROR(XLOOKUP(B219,ROS!Z:Z,ROS!AA:AA),0)</f>
        <v>10.93867244</v>
      </c>
      <c r="BE219" s="64">
        <f t="array" ref="BE219">XLOOKUP(Q219,'Refrence Data'!B:B,'Refrence Data'!T:T)</f>
        <v>2.578485</v>
      </c>
      <c r="BF219" s="64">
        <f t="shared" si="39"/>
        <v>1</v>
      </c>
      <c r="BG219" s="2" t="str">
        <f t="shared" si="20"/>
        <v>TP</v>
      </c>
      <c r="BO219" s="64" t="str">
        <f t="shared" si="26"/>
        <v>TP</v>
      </c>
    </row>
    <row r="220">
      <c r="A220" s="2" t="s">
        <v>2214</v>
      </c>
      <c r="B220" s="2" t="s">
        <v>2502</v>
      </c>
      <c r="C220" s="2" t="s">
        <v>1812</v>
      </c>
      <c r="D220" s="2" t="s">
        <v>1715</v>
      </c>
      <c r="E220" s="2" t="s">
        <v>2498</v>
      </c>
      <c r="F220" s="2">
        <v>24.0</v>
      </c>
      <c r="G220" s="2">
        <v>21.75507</v>
      </c>
      <c r="H220" s="2" t="s">
        <v>2240</v>
      </c>
      <c r="J220" s="2">
        <v>365.0</v>
      </c>
      <c r="Q220" s="60" t="str">
        <f t="shared" si="1"/>
        <v>Healthy Snacks_20-25</v>
      </c>
      <c r="R220" s="61" t="str">
        <f t="shared" si="2"/>
        <v>20-25</v>
      </c>
      <c r="S220" s="2" t="str">
        <f t="array" ref="S220">XLOOKUP(B220,Availability!K:K,Availability!Q:Q)</f>
        <v>Depth</v>
      </c>
      <c r="T220" s="62">
        <f t="shared" si="3"/>
        <v>2.5</v>
      </c>
      <c r="U220" s="63">
        <f t="array" ref="U220">iferror(XLOOKUP(Q220,'Refrence Data'!B:B,'Refrence Data'!W:W),"NA")</f>
        <v>6.096808</v>
      </c>
      <c r="V220" s="64">
        <f t="shared" si="4"/>
        <v>100</v>
      </c>
      <c r="X220" s="30">
        <f t="array" ref="X220">IFERROR(XLOOKUP(Q220,'Refrence Data'!B:B,'Refrence Data'!N:N),"NA")</f>
        <v>0.69953</v>
      </c>
      <c r="Y220" s="64" t="str">
        <f t="shared" si="5"/>
        <v>MEDIUM</v>
      </c>
      <c r="Z220" s="64">
        <f t="array" ref="Z220">XLOOKUP(Q220,'Refrence Data'!B:B,'Refrence Data'!AG:AG)</f>
        <v>4.247372</v>
      </c>
      <c r="AA220" s="64">
        <f t="array" ref="AA220">IFERROR(XLOOKUP(Q220,'Refrence Data'!B:B,'Refrence Data'!Y:Y),"NA")</f>
        <v>4.653232</v>
      </c>
      <c r="AB220" s="64" t="str">
        <f t="shared" si="6"/>
        <v>High</v>
      </c>
      <c r="AC220" s="64" t="str">
        <f t="shared" si="7"/>
        <v>Depth</v>
      </c>
      <c r="AD220" s="64" t="str">
        <f t="shared" si="8"/>
        <v>MEDIUMHighDepth</v>
      </c>
      <c r="AE220" s="64">
        <f t="array" ref="AE220">XLOOKUP(AD220,'Category Saturation'!A:A,'Category Saturation'!E:E)</f>
        <v>60</v>
      </c>
      <c r="AG220" s="30">
        <f t="array" ref="AG220">iferror(XLOOKUP(Q220,'New Launch Success Rate'!A:A,'New Launch Success Rate'!F:F),"NA")</f>
        <v>0.69225</v>
      </c>
      <c r="AH220" s="64">
        <f t="shared" si="9"/>
        <v>75</v>
      </c>
      <c r="AJ220" s="65">
        <f t="shared" si="10"/>
        <v>85.5</v>
      </c>
      <c r="AL220" s="66">
        <f t="array" ref="AL220">XLOOKUP(Q220,'Non Moving'!C:C,'Non Moving'!I:I)/100</f>
        <v>0.127</v>
      </c>
      <c r="AM220" s="67">
        <f t="shared" si="11"/>
        <v>50</v>
      </c>
      <c r="AN220" s="66">
        <f t="array" ref="AN220">XLOOKUP(Q220,'Non Moving'!C:C,'Non Moving'!F:F)/100</f>
        <v>0.138</v>
      </c>
      <c r="AO220" s="67">
        <f t="shared" si="12"/>
        <v>50</v>
      </c>
      <c r="AQ220" s="64">
        <f t="shared" si="13"/>
        <v>50</v>
      </c>
      <c r="AS220" s="64">
        <f t="shared" si="14"/>
        <v>0</v>
      </c>
      <c r="AT220" s="64">
        <f t="array" ref="AT220">iferror(XLOOKUP(I220,Monetization!A:A,Monetization!B:B),25)</f>
        <v>25</v>
      </c>
      <c r="AV220" s="64">
        <f t="shared" si="15"/>
        <v>7.5</v>
      </c>
      <c r="AX220" s="65">
        <f t="shared" si="16"/>
        <v>85.5</v>
      </c>
      <c r="AY220" s="64" t="str">
        <f t="shared" si="17"/>
        <v>75-100</v>
      </c>
      <c r="AZ220" s="64" t="str">
        <f t="shared" si="18"/>
        <v>75-100</v>
      </c>
      <c r="BA220" s="30">
        <f t="array" ref="BA220">iferror(XLOOKUP(B220,Availability!A:A,Availability!E:E),0%)</f>
        <v>0.94</v>
      </c>
      <c r="BB220" s="2">
        <v>1.0</v>
      </c>
      <c r="BC220" s="64">
        <f t="array" ref="BC220">XLOOKUP(B220,ROS!C:C,ROS!O:O)</f>
        <v>0</v>
      </c>
      <c r="BD220" s="64">
        <f t="array" ref="BD220">IFERROR(XLOOKUP(B220,ROS!Z:Z,ROS!AA:AA),0)</f>
        <v>18.79628705</v>
      </c>
      <c r="BE220" s="64">
        <f t="array" ref="BE220">XLOOKUP(Q220,'Refrence Data'!B:B,'Refrence Data'!T:T)</f>
        <v>2.578485</v>
      </c>
      <c r="BF220" s="64">
        <f t="shared" si="39"/>
        <v>1</v>
      </c>
      <c r="BG220" s="2" t="str">
        <f t="shared" si="20"/>
        <v>TP</v>
      </c>
      <c r="BO220" s="64" t="str">
        <f t="shared" si="26"/>
        <v>TP</v>
      </c>
    </row>
    <row r="221">
      <c r="A221" s="2" t="s">
        <v>2214</v>
      </c>
      <c r="B221" s="2" t="s">
        <v>2503</v>
      </c>
      <c r="C221" s="2" t="s">
        <v>1812</v>
      </c>
      <c r="D221" s="2" t="s">
        <v>1715</v>
      </c>
      <c r="E221" s="2" t="s">
        <v>2498</v>
      </c>
      <c r="F221" s="2">
        <v>24.0</v>
      </c>
      <c r="G221" s="2">
        <v>21.85456</v>
      </c>
      <c r="H221" s="2" t="s">
        <v>2240</v>
      </c>
      <c r="J221" s="2">
        <v>365.0</v>
      </c>
      <c r="Q221" s="60" t="str">
        <f t="shared" si="1"/>
        <v>Healthy Snacks_20-25</v>
      </c>
      <c r="R221" s="61" t="str">
        <f t="shared" si="2"/>
        <v>20-25</v>
      </c>
      <c r="S221" s="2" t="str">
        <f t="array" ref="S221">XLOOKUP(B221,Availability!K:K,Availability!Q:Q)</f>
        <v>Depth</v>
      </c>
      <c r="T221" s="62">
        <f t="shared" si="3"/>
        <v>2.5</v>
      </c>
      <c r="U221" s="63">
        <f t="array" ref="U221">iferror(XLOOKUP(Q221,'Refrence Data'!B:B,'Refrence Data'!W:W),"NA")</f>
        <v>6.096808</v>
      </c>
      <c r="V221" s="64">
        <f t="shared" si="4"/>
        <v>100</v>
      </c>
      <c r="X221" s="30">
        <f t="array" ref="X221">IFERROR(XLOOKUP(Q221,'Refrence Data'!B:B,'Refrence Data'!N:N),"NA")</f>
        <v>0.69953</v>
      </c>
      <c r="Y221" s="64" t="str">
        <f t="shared" si="5"/>
        <v>MEDIUM</v>
      </c>
      <c r="Z221" s="64">
        <f t="array" ref="Z221">XLOOKUP(Q221,'Refrence Data'!B:B,'Refrence Data'!AG:AG)</f>
        <v>4.247372</v>
      </c>
      <c r="AA221" s="64">
        <f t="array" ref="AA221">IFERROR(XLOOKUP(Q221,'Refrence Data'!B:B,'Refrence Data'!Y:Y),"NA")</f>
        <v>4.653232</v>
      </c>
      <c r="AB221" s="64" t="str">
        <f t="shared" si="6"/>
        <v>High</v>
      </c>
      <c r="AC221" s="64" t="str">
        <f t="shared" si="7"/>
        <v>Depth</v>
      </c>
      <c r="AD221" s="64" t="str">
        <f t="shared" si="8"/>
        <v>MEDIUMHighDepth</v>
      </c>
      <c r="AE221" s="64">
        <f t="array" ref="AE221">XLOOKUP(AD221,'Category Saturation'!A:A,'Category Saturation'!E:E)</f>
        <v>60</v>
      </c>
      <c r="AG221" s="30">
        <f t="array" ref="AG221">iferror(XLOOKUP(Q221,'New Launch Success Rate'!A:A,'New Launch Success Rate'!F:F),"NA")</f>
        <v>0.69225</v>
      </c>
      <c r="AH221" s="64">
        <f t="shared" si="9"/>
        <v>75</v>
      </c>
      <c r="AJ221" s="65">
        <f t="shared" si="10"/>
        <v>85.5</v>
      </c>
      <c r="AL221" s="66">
        <f t="array" ref="AL221">XLOOKUP(Q221,'Non Moving'!C:C,'Non Moving'!I:I)/100</f>
        <v>0.127</v>
      </c>
      <c r="AM221" s="67">
        <f t="shared" si="11"/>
        <v>50</v>
      </c>
      <c r="AN221" s="66">
        <f t="array" ref="AN221">XLOOKUP(Q221,'Non Moving'!C:C,'Non Moving'!F:F)/100</f>
        <v>0.138</v>
      </c>
      <c r="AO221" s="67">
        <f t="shared" si="12"/>
        <v>50</v>
      </c>
      <c r="AQ221" s="64">
        <f t="shared" si="13"/>
        <v>50</v>
      </c>
      <c r="AS221" s="64">
        <f t="shared" si="14"/>
        <v>0</v>
      </c>
      <c r="AT221" s="64">
        <f t="array" ref="AT221">iferror(XLOOKUP(I221,Monetization!A:A,Monetization!B:B),25)</f>
        <v>25</v>
      </c>
      <c r="AV221" s="64">
        <f t="shared" si="15"/>
        <v>7.5</v>
      </c>
      <c r="AX221" s="65">
        <f t="shared" si="16"/>
        <v>85.5</v>
      </c>
      <c r="AY221" s="64" t="str">
        <f t="shared" si="17"/>
        <v>75-100</v>
      </c>
      <c r="AZ221" s="64" t="str">
        <f t="shared" si="18"/>
        <v>75-100</v>
      </c>
      <c r="BA221" s="30">
        <f t="array" ref="BA221">iferror(XLOOKUP(B221,Availability!A:A,Availability!E:E),0%)</f>
        <v>0.97</v>
      </c>
      <c r="BB221" s="2">
        <v>1.0</v>
      </c>
      <c r="BC221" s="64">
        <f t="array" ref="BC221">XLOOKUP(B221,ROS!C:C,ROS!O:O)</f>
        <v>0</v>
      </c>
      <c r="BD221" s="64">
        <f t="array" ref="BD221">IFERROR(XLOOKUP(B221,ROS!Z:Z,ROS!AA:AA),0)</f>
        <v>9.572693973</v>
      </c>
      <c r="BE221" s="64">
        <f t="array" ref="BE221">XLOOKUP(Q221,'Refrence Data'!B:B,'Refrence Data'!T:T)</f>
        <v>2.578485</v>
      </c>
      <c r="BF221" s="64">
        <f t="shared" si="39"/>
        <v>1</v>
      </c>
      <c r="BG221" s="2" t="str">
        <f t="shared" si="20"/>
        <v>TP</v>
      </c>
      <c r="BO221" s="64" t="str">
        <f t="shared" si="26"/>
        <v>TP</v>
      </c>
    </row>
    <row r="222">
      <c r="A222" s="2" t="s">
        <v>2214</v>
      </c>
      <c r="B222" s="2" t="s">
        <v>2504</v>
      </c>
      <c r="C222" s="2" t="s">
        <v>1812</v>
      </c>
      <c r="D222" s="2" t="s">
        <v>1715</v>
      </c>
      <c r="E222" s="2" t="s">
        <v>2498</v>
      </c>
      <c r="F222" s="2">
        <v>24.0</v>
      </c>
      <c r="G222" s="2">
        <v>17.37262</v>
      </c>
      <c r="H222" s="2" t="s">
        <v>2240</v>
      </c>
      <c r="J222" s="2">
        <v>365.0</v>
      </c>
      <c r="Q222" s="60" t="str">
        <f t="shared" si="1"/>
        <v>Healthy Snacks_15-20</v>
      </c>
      <c r="R222" s="61" t="str">
        <f t="shared" si="2"/>
        <v>15-20</v>
      </c>
      <c r="S222" s="2" t="str">
        <f t="array" ref="S222">XLOOKUP(B222,Availability!K:K,Availability!Q:Q)</f>
        <v>Depth</v>
      </c>
      <c r="T222" s="62">
        <f t="shared" si="3"/>
        <v>2.5</v>
      </c>
      <c r="U222" s="63">
        <f t="array" ref="U222">iferror(XLOOKUP(Q222,'Refrence Data'!B:B,'Refrence Data'!W:W),"NA")</f>
        <v>5.994002</v>
      </c>
      <c r="V222" s="64">
        <f t="shared" si="4"/>
        <v>100</v>
      </c>
      <c r="X222" s="30">
        <f t="array" ref="X222">IFERROR(XLOOKUP(Q222,'Refrence Data'!B:B,'Refrence Data'!N:N),"NA")</f>
        <v>0.587916</v>
      </c>
      <c r="Y222" s="64" t="str">
        <f t="shared" si="5"/>
        <v>MEDIUM</v>
      </c>
      <c r="Z222" s="64">
        <f t="array" ref="Z222">XLOOKUP(Q222,'Refrence Data'!B:B,'Refrence Data'!AG:AG)</f>
        <v>2.984988</v>
      </c>
      <c r="AA222" s="64">
        <f t="array" ref="AA222">IFERROR(XLOOKUP(Q222,'Refrence Data'!B:B,'Refrence Data'!Y:Y),"NA")</f>
        <v>4.79201</v>
      </c>
      <c r="AB222" s="64" t="str">
        <f t="shared" si="6"/>
        <v>High</v>
      </c>
      <c r="AC222" s="64" t="str">
        <f t="shared" si="7"/>
        <v>Depth</v>
      </c>
      <c r="AD222" s="64" t="str">
        <f t="shared" si="8"/>
        <v>MEDIUMHighDepth</v>
      </c>
      <c r="AE222" s="64">
        <f t="array" ref="AE222">XLOOKUP(AD222,'Category Saturation'!A:A,'Category Saturation'!E:E)</f>
        <v>60</v>
      </c>
      <c r="AG222" s="30">
        <f t="array" ref="AG222">iferror(XLOOKUP(Q222,'New Launch Success Rate'!A:A,'New Launch Success Rate'!F:F),"NA")</f>
        <v>0.833</v>
      </c>
      <c r="AH222" s="64">
        <f t="shared" si="9"/>
        <v>100</v>
      </c>
      <c r="AJ222" s="65">
        <f t="shared" si="10"/>
        <v>88</v>
      </c>
      <c r="AL222" s="66">
        <f t="array" ref="AL222">XLOOKUP(Q222,'Non Moving'!C:C,'Non Moving'!I:I)/100</f>
        <v>0.067</v>
      </c>
      <c r="AM222" s="67">
        <f t="shared" si="11"/>
        <v>75</v>
      </c>
      <c r="AN222" s="66">
        <f t="array" ref="AN222">XLOOKUP(Q222,'Non Moving'!C:C,'Non Moving'!F:F)/100</f>
        <v>0.073</v>
      </c>
      <c r="AO222" s="67">
        <f t="shared" si="12"/>
        <v>75</v>
      </c>
      <c r="AQ222" s="64">
        <f t="shared" si="13"/>
        <v>75</v>
      </c>
      <c r="AS222" s="64">
        <f t="shared" si="14"/>
        <v>0</v>
      </c>
      <c r="AT222" s="64">
        <f t="array" ref="AT222">iferror(XLOOKUP(I222,Monetization!A:A,Monetization!B:B),25)</f>
        <v>25</v>
      </c>
      <c r="AV222" s="64">
        <f t="shared" si="15"/>
        <v>7.5</v>
      </c>
      <c r="AX222" s="65">
        <f t="shared" si="16"/>
        <v>88</v>
      </c>
      <c r="AY222" s="64" t="str">
        <f t="shared" si="17"/>
        <v>75-100</v>
      </c>
      <c r="AZ222" s="64" t="str">
        <f t="shared" si="18"/>
        <v>75-100</v>
      </c>
      <c r="BA222" s="30">
        <f t="array" ref="BA222">iferror(XLOOKUP(B222,Availability!A:A,Availability!E:E),0%)</f>
        <v>0</v>
      </c>
      <c r="BB222" s="2">
        <v>1.0</v>
      </c>
      <c r="BC222" s="64">
        <f t="array" ref="BC222">XLOOKUP(B222,ROS!C:C,ROS!O:O)</f>
        <v>11.5</v>
      </c>
      <c r="BD222" s="64">
        <f t="array" ref="BD222">IFERROR(XLOOKUP(B222,ROS!Z:Z,ROS!AA:AA),0)</f>
        <v>0</v>
      </c>
      <c r="BE222" s="64">
        <f t="array" ref="BE222">XLOOKUP(Q222,'Refrence Data'!B:B,'Refrence Data'!T:T)</f>
        <v>1.582937</v>
      </c>
      <c r="BF222" s="64">
        <f t="shared" si="39"/>
        <v>1</v>
      </c>
      <c r="BG222" s="2" t="str">
        <f t="shared" si="20"/>
        <v/>
      </c>
      <c r="BO222" s="64" t="str">
        <f t="shared" si="26"/>
        <v/>
      </c>
    </row>
    <row r="223">
      <c r="A223" s="2" t="s">
        <v>2214</v>
      </c>
      <c r="B223" s="2" t="s">
        <v>2505</v>
      </c>
      <c r="C223" s="2" t="s">
        <v>1812</v>
      </c>
      <c r="D223" s="2" t="s">
        <v>1715</v>
      </c>
      <c r="E223" s="2" t="s">
        <v>2506</v>
      </c>
      <c r="F223" s="2">
        <v>0.0</v>
      </c>
      <c r="G223" s="2">
        <v>10.72441</v>
      </c>
      <c r="H223" s="2" t="s">
        <v>2240</v>
      </c>
      <c r="J223" s="2">
        <v>365.0</v>
      </c>
      <c r="Q223" s="60" t="str">
        <f t="shared" si="1"/>
        <v>Healthy Snacks_10-15</v>
      </c>
      <c r="R223" s="61" t="str">
        <f t="shared" si="2"/>
        <v>10-15</v>
      </c>
      <c r="S223" s="2" t="str">
        <f t="array" ref="S223">XLOOKUP(B223,Availability!K:K,Availability!Q:Q)</f>
        <v>Depth</v>
      </c>
      <c r="T223" s="62">
        <f t="shared" si="3"/>
        <v>2.5</v>
      </c>
      <c r="U223" s="63">
        <f t="array" ref="U223">iferror(XLOOKUP(Q223,'Refrence Data'!B:B,'Refrence Data'!W:W),"NA")</f>
        <v>8.910317</v>
      </c>
      <c r="V223" s="64">
        <f t="shared" si="4"/>
        <v>100</v>
      </c>
      <c r="X223" s="30">
        <f t="array" ref="X223">IFERROR(XLOOKUP(Q223,'Refrence Data'!B:B,'Refrence Data'!N:N),"NA")</f>
        <v>0.562887</v>
      </c>
      <c r="Y223" s="64" t="str">
        <f t="shared" si="5"/>
        <v>MEDIUM</v>
      </c>
      <c r="Z223" s="64">
        <f t="array" ref="Z223">XLOOKUP(Q223,'Refrence Data'!B:B,'Refrence Data'!AG:AG)</f>
        <v>7.168786</v>
      </c>
      <c r="AA223" s="64">
        <f t="array" ref="AA223">IFERROR(XLOOKUP(Q223,'Refrence Data'!B:B,'Refrence Data'!Y:Y),"NA")</f>
        <v>12.71116</v>
      </c>
      <c r="AB223" s="64" t="str">
        <f t="shared" si="6"/>
        <v>High</v>
      </c>
      <c r="AC223" s="64" t="str">
        <f t="shared" si="7"/>
        <v>Depth</v>
      </c>
      <c r="AD223" s="64" t="str">
        <f t="shared" si="8"/>
        <v>MEDIUMHighDepth</v>
      </c>
      <c r="AE223" s="64">
        <f t="array" ref="AE223">XLOOKUP(AD223,'Category Saturation'!A:A,'Category Saturation'!E:E)</f>
        <v>60</v>
      </c>
      <c r="AG223" s="30">
        <f t="array" ref="AG223">iferror(XLOOKUP(Q223,'New Launch Success Rate'!A:A,'New Launch Success Rate'!F:F),"NA")</f>
        <v>0.667</v>
      </c>
      <c r="AH223" s="64">
        <f t="shared" si="9"/>
        <v>75</v>
      </c>
      <c r="AJ223" s="65">
        <f t="shared" si="10"/>
        <v>85.5</v>
      </c>
      <c r="AL223" s="66">
        <f t="array" ref="AL223">XLOOKUP(Q223,'Non Moving'!C:C,'Non Moving'!I:I)/100</f>
        <v>0.057</v>
      </c>
      <c r="AM223" s="67">
        <f t="shared" si="11"/>
        <v>75</v>
      </c>
      <c r="AN223" s="66">
        <f t="array" ref="AN223">XLOOKUP(Q223,'Non Moving'!C:C,'Non Moving'!F:F)/100</f>
        <v>0.09</v>
      </c>
      <c r="AO223" s="67">
        <f t="shared" si="12"/>
        <v>75</v>
      </c>
      <c r="AQ223" s="64">
        <f t="shared" si="13"/>
        <v>75</v>
      </c>
      <c r="AS223" s="64">
        <f t="shared" si="14"/>
        <v>0</v>
      </c>
      <c r="AT223" s="64">
        <f t="array" ref="AT223">iferror(XLOOKUP(I223,Monetization!A:A,Monetization!B:B),25)</f>
        <v>25</v>
      </c>
      <c r="AV223" s="64">
        <f t="shared" si="15"/>
        <v>7.5</v>
      </c>
      <c r="AX223" s="65">
        <f t="shared" si="16"/>
        <v>85.5</v>
      </c>
      <c r="AY223" s="64" t="str">
        <f t="shared" si="17"/>
        <v>75-100</v>
      </c>
      <c r="AZ223" s="64" t="str">
        <f t="shared" si="18"/>
        <v>75-100</v>
      </c>
      <c r="BA223" s="30">
        <f t="array" ref="BA223">iferror(XLOOKUP(B223,Availability!A:A,Availability!E:E),0%)</f>
        <v>0.26</v>
      </c>
      <c r="BB223" s="2">
        <v>1.0</v>
      </c>
      <c r="BC223" s="64">
        <f t="array" ref="BC223">XLOOKUP(B223,ROS!C:C,ROS!O:O)</f>
        <v>0</v>
      </c>
      <c r="BD223" s="64">
        <f t="array" ref="BD223">IFERROR(XLOOKUP(B223,ROS!Z:Z,ROS!AA:AA),0)</f>
        <v>0.434065934</v>
      </c>
      <c r="BE223" s="64">
        <f t="array" ref="BE223">XLOOKUP(Q223,'Refrence Data'!B:B,'Refrence Data'!T:T)</f>
        <v>7.75834</v>
      </c>
      <c r="BF223" s="64">
        <f t="shared" si="39"/>
        <v>0</v>
      </c>
      <c r="BG223" s="2" t="str">
        <f t="shared" si="20"/>
        <v/>
      </c>
      <c r="BO223" s="64" t="str">
        <f t="shared" si="26"/>
        <v/>
      </c>
    </row>
    <row r="224">
      <c r="A224" s="2">
        <v>0.0</v>
      </c>
      <c r="B224" s="2" t="s">
        <v>2507</v>
      </c>
      <c r="C224" s="2" t="s">
        <v>1812</v>
      </c>
      <c r="D224" s="2" t="s">
        <v>1715</v>
      </c>
      <c r="E224" s="2" t="s">
        <v>2506</v>
      </c>
      <c r="F224" s="2">
        <v>0.0</v>
      </c>
      <c r="G224" s="2">
        <v>10.81435</v>
      </c>
      <c r="H224" s="2" t="s">
        <v>2240</v>
      </c>
      <c r="J224" s="2">
        <v>365.0</v>
      </c>
      <c r="Q224" s="60" t="str">
        <f t="shared" si="1"/>
        <v>Healthy Snacks_10-15</v>
      </c>
      <c r="R224" s="61" t="str">
        <f t="shared" si="2"/>
        <v>10-15</v>
      </c>
      <c r="S224" s="2" t="str">
        <f t="array" ref="S224">XLOOKUP(B224,Availability!K:K,Availability!Q:Q)</f>
        <v>Depth</v>
      </c>
      <c r="T224" s="62">
        <f t="shared" si="3"/>
        <v>0.4383561644</v>
      </c>
      <c r="U224" s="63">
        <f t="array" ref="U224">iferror(XLOOKUP(Q224,'Refrence Data'!B:B,'Refrence Data'!W:W),"NA")</f>
        <v>8.910317</v>
      </c>
      <c r="V224" s="64">
        <f t="shared" si="4"/>
        <v>100</v>
      </c>
      <c r="X224" s="30">
        <f t="array" ref="X224">IFERROR(XLOOKUP(Q224,'Refrence Data'!B:B,'Refrence Data'!N:N),"NA")</f>
        <v>0.562887</v>
      </c>
      <c r="Y224" s="64" t="str">
        <f t="shared" si="5"/>
        <v>MEDIUM</v>
      </c>
      <c r="Z224" s="64">
        <f t="array" ref="Z224">XLOOKUP(Q224,'Refrence Data'!B:B,'Refrence Data'!AG:AG)</f>
        <v>7.168786</v>
      </c>
      <c r="AA224" s="64">
        <f t="array" ref="AA224">IFERROR(XLOOKUP(Q224,'Refrence Data'!B:B,'Refrence Data'!Y:Y),"NA")</f>
        <v>12.71116</v>
      </c>
      <c r="AB224" s="64" t="str">
        <f t="shared" si="6"/>
        <v>High</v>
      </c>
      <c r="AC224" s="64" t="str">
        <f t="shared" si="7"/>
        <v>Depth</v>
      </c>
      <c r="AD224" s="64" t="str">
        <f t="shared" si="8"/>
        <v>MEDIUMHighDepth</v>
      </c>
      <c r="AE224" s="64">
        <f t="array" ref="AE224">XLOOKUP(AD224,'Category Saturation'!A:A,'Category Saturation'!E:E)</f>
        <v>60</v>
      </c>
      <c r="AG224" s="30">
        <f t="array" ref="AG224">iferror(XLOOKUP(Q224,'New Launch Success Rate'!A:A,'New Launch Success Rate'!F:F),"NA")</f>
        <v>0.667</v>
      </c>
      <c r="AH224" s="64">
        <f t="shared" si="9"/>
        <v>75</v>
      </c>
      <c r="AJ224" s="65">
        <f t="shared" si="10"/>
        <v>85.5</v>
      </c>
      <c r="AL224" s="66">
        <f t="array" ref="AL224">XLOOKUP(Q224,'Non Moving'!C:C,'Non Moving'!I:I)/100</f>
        <v>0.057</v>
      </c>
      <c r="AM224" s="67">
        <f t="shared" si="11"/>
        <v>75</v>
      </c>
      <c r="AN224" s="66">
        <f t="array" ref="AN224">XLOOKUP(Q224,'Non Moving'!C:C,'Non Moving'!F:F)/100</f>
        <v>0.09</v>
      </c>
      <c r="AO224" s="67">
        <f t="shared" si="12"/>
        <v>75</v>
      </c>
      <c r="AQ224" s="64">
        <f t="shared" si="13"/>
        <v>75</v>
      </c>
      <c r="AS224" s="64">
        <f t="shared" si="14"/>
        <v>0</v>
      </c>
      <c r="AT224" s="64">
        <f t="array" ref="AT224">iferror(XLOOKUP(I224,Monetization!A:A,Monetization!B:B),25)</f>
        <v>25</v>
      </c>
      <c r="AV224" s="64">
        <f t="shared" si="15"/>
        <v>7.5</v>
      </c>
      <c r="AX224" s="65">
        <f t="shared" si="16"/>
        <v>85.5</v>
      </c>
      <c r="AY224" s="64" t="str">
        <f t="shared" si="17"/>
        <v>75-100</v>
      </c>
      <c r="AZ224" s="64" t="str">
        <f t="shared" si="18"/>
        <v>75-100</v>
      </c>
      <c r="BA224" s="30">
        <f t="array" ref="BA224">iferror(XLOOKUP(B224,Availability!A:A,Availability!E:E),0%)</f>
        <v>0.35</v>
      </c>
      <c r="BB224" s="2">
        <v>1.0</v>
      </c>
      <c r="BC224" s="64">
        <f t="array" ref="BC224">XLOOKUP(B224,ROS!C:C,ROS!O:O)</f>
        <v>3.32952</v>
      </c>
      <c r="BD224" s="64">
        <f t="array" ref="BD224">IFERROR(XLOOKUP(B224,ROS!Z:Z,ROS!AA:AA),0)</f>
        <v>1.928571429</v>
      </c>
      <c r="BE224" s="64">
        <f t="array" ref="BE224">XLOOKUP(Q224,'Refrence Data'!B:B,'Refrence Data'!T:T)</f>
        <v>7.75834</v>
      </c>
      <c r="BF224" s="64">
        <f t="shared" si="39"/>
        <v>1</v>
      </c>
      <c r="BG224" s="2" t="str">
        <f t="shared" si="20"/>
        <v/>
      </c>
      <c r="BO224" s="64" t="str">
        <f t="shared" si="26"/>
        <v/>
      </c>
    </row>
    <row r="225">
      <c r="A225" s="2">
        <v>0.0</v>
      </c>
      <c r="B225" s="2" t="s">
        <v>2508</v>
      </c>
      <c r="C225" s="2" t="s">
        <v>1812</v>
      </c>
      <c r="D225" s="2" t="s">
        <v>1715</v>
      </c>
      <c r="E225" s="2" t="s">
        <v>2506</v>
      </c>
      <c r="F225" s="2">
        <v>0.0</v>
      </c>
      <c r="G225" s="2">
        <v>10.81466</v>
      </c>
      <c r="H225" s="2" t="s">
        <v>2240</v>
      </c>
      <c r="J225" s="2">
        <v>365.0</v>
      </c>
      <c r="Q225" s="60" t="str">
        <f t="shared" si="1"/>
        <v>Healthy Snacks_10-15</v>
      </c>
      <c r="R225" s="61" t="str">
        <f t="shared" si="2"/>
        <v>10-15</v>
      </c>
      <c r="S225" s="2" t="str">
        <f t="array" ref="S225">XLOOKUP(B225,Availability!K:K,Availability!Q:Q)</f>
        <v>Depth</v>
      </c>
      <c r="T225" s="62">
        <f t="shared" si="3"/>
        <v>0.4383561644</v>
      </c>
      <c r="U225" s="63">
        <f t="array" ref="U225">iferror(XLOOKUP(Q225,'Refrence Data'!B:B,'Refrence Data'!W:W),"NA")</f>
        <v>8.910317</v>
      </c>
      <c r="V225" s="64">
        <f t="shared" si="4"/>
        <v>100</v>
      </c>
      <c r="X225" s="30">
        <f t="array" ref="X225">IFERROR(XLOOKUP(Q225,'Refrence Data'!B:B,'Refrence Data'!N:N),"NA")</f>
        <v>0.562887</v>
      </c>
      <c r="Y225" s="64" t="str">
        <f t="shared" si="5"/>
        <v>MEDIUM</v>
      </c>
      <c r="Z225" s="64">
        <f t="array" ref="Z225">XLOOKUP(Q225,'Refrence Data'!B:B,'Refrence Data'!AG:AG)</f>
        <v>7.168786</v>
      </c>
      <c r="AA225" s="64">
        <f t="array" ref="AA225">IFERROR(XLOOKUP(Q225,'Refrence Data'!B:B,'Refrence Data'!Y:Y),"NA")</f>
        <v>12.71116</v>
      </c>
      <c r="AB225" s="64" t="str">
        <f t="shared" si="6"/>
        <v>High</v>
      </c>
      <c r="AC225" s="64" t="str">
        <f t="shared" si="7"/>
        <v>Depth</v>
      </c>
      <c r="AD225" s="64" t="str">
        <f t="shared" si="8"/>
        <v>MEDIUMHighDepth</v>
      </c>
      <c r="AE225" s="64">
        <f t="array" ref="AE225">XLOOKUP(AD225,'Category Saturation'!A:A,'Category Saturation'!E:E)</f>
        <v>60</v>
      </c>
      <c r="AG225" s="30">
        <f t="array" ref="AG225">iferror(XLOOKUP(Q225,'New Launch Success Rate'!A:A,'New Launch Success Rate'!F:F),"NA")</f>
        <v>0.667</v>
      </c>
      <c r="AH225" s="64">
        <f t="shared" si="9"/>
        <v>75</v>
      </c>
      <c r="AJ225" s="65">
        <f t="shared" si="10"/>
        <v>85.5</v>
      </c>
      <c r="AL225" s="66">
        <f t="array" ref="AL225">XLOOKUP(Q225,'Non Moving'!C:C,'Non Moving'!I:I)/100</f>
        <v>0.057</v>
      </c>
      <c r="AM225" s="67">
        <f t="shared" si="11"/>
        <v>75</v>
      </c>
      <c r="AN225" s="66">
        <f t="array" ref="AN225">XLOOKUP(Q225,'Non Moving'!C:C,'Non Moving'!F:F)/100</f>
        <v>0.09</v>
      </c>
      <c r="AO225" s="67">
        <f t="shared" si="12"/>
        <v>75</v>
      </c>
      <c r="AQ225" s="64">
        <f t="shared" si="13"/>
        <v>75</v>
      </c>
      <c r="AS225" s="64">
        <f t="shared" si="14"/>
        <v>0</v>
      </c>
      <c r="AT225" s="64">
        <f t="array" ref="AT225">iferror(XLOOKUP(I225,Monetization!A:A,Monetization!B:B),25)</f>
        <v>25</v>
      </c>
      <c r="AV225" s="64">
        <f t="shared" si="15"/>
        <v>7.5</v>
      </c>
      <c r="AX225" s="65">
        <f t="shared" si="16"/>
        <v>85.5</v>
      </c>
      <c r="AY225" s="64" t="str">
        <f t="shared" si="17"/>
        <v>75-100</v>
      </c>
      <c r="AZ225" s="64" t="str">
        <f t="shared" si="18"/>
        <v>75-100</v>
      </c>
      <c r="BA225" s="30">
        <f t="array" ref="BA225">iferror(XLOOKUP(B225,Availability!A:A,Availability!E:E),0%)</f>
        <v>0.45</v>
      </c>
      <c r="BB225" s="2">
        <v>1.0</v>
      </c>
      <c r="BC225" s="64">
        <f t="array" ref="BC225">XLOOKUP(B225,ROS!C:C,ROS!O:O)</f>
        <v>3.348485</v>
      </c>
      <c r="BD225" s="64">
        <f t="array" ref="BD225">IFERROR(XLOOKUP(B225,ROS!Z:Z,ROS!AA:AA),0)</f>
        <v>1.357142857</v>
      </c>
      <c r="BE225" s="64">
        <f t="array" ref="BE225">XLOOKUP(Q225,'Refrence Data'!B:B,'Refrence Data'!T:T)</f>
        <v>7.75834</v>
      </c>
      <c r="BF225" s="64">
        <f t="shared" si="39"/>
        <v>1</v>
      </c>
      <c r="BG225" s="2" t="str">
        <f t="shared" si="20"/>
        <v/>
      </c>
      <c r="BO225" s="64" t="str">
        <f t="shared" si="26"/>
        <v/>
      </c>
    </row>
    <row r="226">
      <c r="A226" s="2" t="s">
        <v>2214</v>
      </c>
      <c r="B226" s="2" t="s">
        <v>2509</v>
      </c>
      <c r="C226" s="2" t="s">
        <v>1812</v>
      </c>
      <c r="D226" s="2" t="s">
        <v>1829</v>
      </c>
      <c r="E226" s="2" t="s">
        <v>2464</v>
      </c>
      <c r="F226" s="2">
        <v>0.0</v>
      </c>
      <c r="G226" s="2">
        <v>22.88494</v>
      </c>
      <c r="H226" s="2" t="s">
        <v>2217</v>
      </c>
      <c r="J226" s="2">
        <v>365.0</v>
      </c>
      <c r="Q226" s="60" t="str">
        <f t="shared" si="1"/>
        <v>Chocolate Bars &amp; Bags_20-25</v>
      </c>
      <c r="R226" s="61" t="str">
        <f t="shared" si="2"/>
        <v>20-25</v>
      </c>
      <c r="S226" s="2" t="str">
        <f t="array" ref="S226">XLOOKUP(B226,Availability!K:K,Availability!Q:Q)</f>
        <v>Depth</v>
      </c>
      <c r="T226" s="62">
        <f t="shared" si="3"/>
        <v>2.5</v>
      </c>
      <c r="U226" s="63">
        <f t="array" ref="U226">iferror(XLOOKUP(Q226,'Refrence Data'!B:B,'Refrence Data'!W:W),"NA")</f>
        <v>3.676576</v>
      </c>
      <c r="V226" s="64">
        <f t="shared" si="4"/>
        <v>100</v>
      </c>
      <c r="X226" s="30">
        <f t="array" ref="X226">IFERROR(XLOOKUP(Q226,'Refrence Data'!B:B,'Refrence Data'!N:N),"NA")</f>
        <v>0.801562</v>
      </c>
      <c r="Y226" s="64" t="str">
        <f t="shared" si="5"/>
        <v>HIGH</v>
      </c>
      <c r="Z226" s="64">
        <f t="array" ref="Z226">XLOOKUP(Q226,'Refrence Data'!B:B,'Refrence Data'!AG:AG)</f>
        <v>4.247372</v>
      </c>
      <c r="AA226" s="64">
        <f t="array" ref="AA226">IFERROR(XLOOKUP(Q226,'Refrence Data'!B:B,'Refrence Data'!Y:Y),"NA")</f>
        <v>3.729761</v>
      </c>
      <c r="AB226" s="64" t="str">
        <f t="shared" si="6"/>
        <v>High</v>
      </c>
      <c r="AC226" s="64" t="str">
        <f t="shared" si="7"/>
        <v>Depth</v>
      </c>
      <c r="AD226" s="64" t="str">
        <f t="shared" si="8"/>
        <v>HIGHHighDepth</v>
      </c>
      <c r="AE226" s="64">
        <f t="array" ref="AE226">XLOOKUP(AD226,'Category Saturation'!A:A,'Category Saturation'!E:E)</f>
        <v>0</v>
      </c>
      <c r="AG226" s="30">
        <f t="array" ref="AG226">iferror(XLOOKUP(Q226,'New Launch Success Rate'!A:A,'New Launch Success Rate'!F:F),"NA")</f>
        <v>0.9</v>
      </c>
      <c r="AH226" s="64">
        <f t="shared" si="9"/>
        <v>100</v>
      </c>
      <c r="AJ226" s="65">
        <f t="shared" si="10"/>
        <v>70</v>
      </c>
      <c r="AL226" s="66">
        <f t="array" ref="AL226">XLOOKUP(Q226,'Non Moving'!C:C,'Non Moving'!I:I)/100</f>
        <v>0.282</v>
      </c>
      <c r="AM226" s="67">
        <f t="shared" si="11"/>
        <v>0</v>
      </c>
      <c r="AN226" s="66">
        <f t="array" ref="AN226">XLOOKUP(Q226,'Non Moving'!C:C,'Non Moving'!F:F)/100</f>
        <v>0.126</v>
      </c>
      <c r="AO226" s="67">
        <f t="shared" si="12"/>
        <v>50</v>
      </c>
      <c r="AQ226" s="64">
        <f t="shared" si="13"/>
        <v>25</v>
      </c>
      <c r="AS226" s="64">
        <f t="shared" si="14"/>
        <v>100</v>
      </c>
      <c r="AT226" s="64">
        <f t="array" ref="AT226">iferror(XLOOKUP(I226,Monetization!A:A,Monetization!B:B),25)</f>
        <v>25</v>
      </c>
      <c r="AV226" s="64">
        <f t="shared" si="15"/>
        <v>77.5</v>
      </c>
      <c r="AX226" s="65">
        <f t="shared" si="16"/>
        <v>70</v>
      </c>
      <c r="AY226" s="64" t="str">
        <f t="shared" si="17"/>
        <v>50-75</v>
      </c>
      <c r="AZ226" s="64" t="str">
        <f t="shared" si="18"/>
        <v>50-75</v>
      </c>
      <c r="BA226" s="30">
        <f t="array" ref="BA226">iferror(XLOOKUP(B226,Availability!A:A,Availability!E:E),0%)</f>
        <v>0.13</v>
      </c>
      <c r="BB226" s="2">
        <v>1.0</v>
      </c>
      <c r="BC226" s="64">
        <f t="array" ref="BC226">XLOOKUP(B226,ROS!C:C,ROS!O:O)</f>
        <v>0.125</v>
      </c>
      <c r="BD226" s="64">
        <f t="array" ref="BD226">IFERROR(XLOOKUP(B226,ROS!Z:Z,ROS!AA:AA),0)</f>
        <v>0.321428571</v>
      </c>
      <c r="BE226" s="64">
        <f t="array" ref="BE226">XLOOKUP(Q226,'Refrence Data'!B:B,'Refrence Data'!T:T)</f>
        <v>0.333333</v>
      </c>
      <c r="BF226" s="64">
        <f t="shared" si="39"/>
        <v>0</v>
      </c>
      <c r="BG226" s="2" t="str">
        <f t="shared" si="20"/>
        <v/>
      </c>
      <c r="BO226" s="64" t="str">
        <f t="shared" si="26"/>
        <v/>
      </c>
    </row>
    <row r="227">
      <c r="A227" s="2" t="s">
        <v>2214</v>
      </c>
      <c r="B227" s="2" t="s">
        <v>2510</v>
      </c>
      <c r="C227" s="2" t="s">
        <v>1812</v>
      </c>
      <c r="D227" s="2" t="s">
        <v>1829</v>
      </c>
      <c r="E227" s="2" t="s">
        <v>2464</v>
      </c>
      <c r="F227" s="2">
        <v>0.0</v>
      </c>
      <c r="G227" s="2">
        <v>20.72442</v>
      </c>
      <c r="H227" s="2" t="s">
        <v>2217</v>
      </c>
      <c r="J227" s="2">
        <v>365.0</v>
      </c>
      <c r="Q227" s="60" t="str">
        <f t="shared" si="1"/>
        <v>Chocolate Bars &amp; Bags_20-25</v>
      </c>
      <c r="R227" s="61" t="str">
        <f t="shared" si="2"/>
        <v>20-25</v>
      </c>
      <c r="S227" s="2" t="str">
        <f t="array" ref="S227">XLOOKUP(B227,Availability!K:K,Availability!Q:Q)</f>
        <v>Depth</v>
      </c>
      <c r="T227" s="62">
        <f t="shared" si="3"/>
        <v>2.5</v>
      </c>
      <c r="U227" s="63">
        <f t="array" ref="U227">iferror(XLOOKUP(Q227,'Refrence Data'!B:B,'Refrence Data'!W:W),"NA")</f>
        <v>3.676576</v>
      </c>
      <c r="V227" s="64">
        <f t="shared" si="4"/>
        <v>100</v>
      </c>
      <c r="X227" s="30">
        <f t="array" ref="X227">IFERROR(XLOOKUP(Q227,'Refrence Data'!B:B,'Refrence Data'!N:N),"NA")</f>
        <v>0.801562</v>
      </c>
      <c r="Y227" s="64" t="str">
        <f t="shared" si="5"/>
        <v>HIGH</v>
      </c>
      <c r="Z227" s="64">
        <f t="array" ref="Z227">XLOOKUP(Q227,'Refrence Data'!B:B,'Refrence Data'!AG:AG)</f>
        <v>4.247372</v>
      </c>
      <c r="AA227" s="64">
        <f t="array" ref="AA227">IFERROR(XLOOKUP(Q227,'Refrence Data'!B:B,'Refrence Data'!Y:Y),"NA")</f>
        <v>3.729761</v>
      </c>
      <c r="AB227" s="64" t="str">
        <f t="shared" si="6"/>
        <v>High</v>
      </c>
      <c r="AC227" s="64" t="str">
        <f t="shared" si="7"/>
        <v>Depth</v>
      </c>
      <c r="AD227" s="64" t="str">
        <f t="shared" si="8"/>
        <v>HIGHHighDepth</v>
      </c>
      <c r="AE227" s="64">
        <f t="array" ref="AE227">XLOOKUP(AD227,'Category Saturation'!A:A,'Category Saturation'!E:E)</f>
        <v>0</v>
      </c>
      <c r="AG227" s="30">
        <f t="array" ref="AG227">iferror(XLOOKUP(Q227,'New Launch Success Rate'!A:A,'New Launch Success Rate'!F:F),"NA")</f>
        <v>0.9</v>
      </c>
      <c r="AH227" s="64">
        <f t="shared" si="9"/>
        <v>100</v>
      </c>
      <c r="AJ227" s="65">
        <f t="shared" si="10"/>
        <v>70</v>
      </c>
      <c r="AL227" s="66">
        <f t="array" ref="AL227">XLOOKUP(Q227,'Non Moving'!C:C,'Non Moving'!I:I)/100</f>
        <v>0.282</v>
      </c>
      <c r="AM227" s="67">
        <f t="shared" si="11"/>
        <v>0</v>
      </c>
      <c r="AN227" s="66">
        <f t="array" ref="AN227">XLOOKUP(Q227,'Non Moving'!C:C,'Non Moving'!F:F)/100</f>
        <v>0.126</v>
      </c>
      <c r="AO227" s="67">
        <f t="shared" si="12"/>
        <v>50</v>
      </c>
      <c r="AQ227" s="64">
        <f t="shared" si="13"/>
        <v>25</v>
      </c>
      <c r="AS227" s="64">
        <f t="shared" si="14"/>
        <v>100</v>
      </c>
      <c r="AT227" s="64">
        <f t="array" ref="AT227">iferror(XLOOKUP(I227,Monetization!A:A,Monetization!B:B),25)</f>
        <v>25</v>
      </c>
      <c r="AV227" s="64">
        <f t="shared" si="15"/>
        <v>77.5</v>
      </c>
      <c r="AX227" s="65">
        <f t="shared" si="16"/>
        <v>70</v>
      </c>
      <c r="AY227" s="64" t="str">
        <f t="shared" si="17"/>
        <v>50-75</v>
      </c>
      <c r="AZ227" s="64" t="str">
        <f t="shared" si="18"/>
        <v>50-75</v>
      </c>
      <c r="BA227" s="30">
        <f t="array" ref="BA227">iferror(XLOOKUP(B227,Availability!A:A,Availability!E:E),0%)</f>
        <v>0.05</v>
      </c>
      <c r="BB227" s="2">
        <v>1.0</v>
      </c>
      <c r="BC227" s="64">
        <f t="array" ref="BC227">XLOOKUP(B227,ROS!C:C,ROS!O:O)</f>
        <v>0.071429</v>
      </c>
      <c r="BD227" s="64">
        <f t="array" ref="BD227">IFERROR(XLOOKUP(B227,ROS!Z:Z,ROS!AA:AA),0)</f>
        <v>0</v>
      </c>
      <c r="BE227" s="64">
        <f t="array" ref="BE227">XLOOKUP(Q227,'Refrence Data'!B:B,'Refrence Data'!T:T)</f>
        <v>0.333333</v>
      </c>
      <c r="BF227" s="64">
        <f t="shared" si="39"/>
        <v>0</v>
      </c>
      <c r="BG227" s="2" t="str">
        <f t="shared" si="20"/>
        <v/>
      </c>
      <c r="BO227" s="64" t="str">
        <f t="shared" si="26"/>
        <v/>
      </c>
    </row>
    <row r="228">
      <c r="A228" s="2" t="s">
        <v>2214</v>
      </c>
      <c r="B228" s="2" t="s">
        <v>2511</v>
      </c>
      <c r="C228" s="2" t="s">
        <v>1812</v>
      </c>
      <c r="D228" s="2" t="s">
        <v>1829</v>
      </c>
      <c r="E228" s="2" t="s">
        <v>2512</v>
      </c>
      <c r="F228" s="2">
        <v>0.0</v>
      </c>
      <c r="G228" s="2">
        <v>25.4465</v>
      </c>
      <c r="H228" s="2" t="s">
        <v>2240</v>
      </c>
      <c r="J228" s="2">
        <v>210.0</v>
      </c>
      <c r="Q228" s="60" t="str">
        <f t="shared" si="1"/>
        <v>Chocolate Bars &amp; Bags_25+</v>
      </c>
      <c r="R228" s="61" t="str">
        <f t="shared" si="2"/>
        <v>25+</v>
      </c>
      <c r="S228" s="2" t="str">
        <f t="array" ref="S228">XLOOKUP(B228,Availability!K:K,Availability!Q:Q)</f>
        <v>Depth</v>
      </c>
      <c r="T228" s="62">
        <f t="shared" si="3"/>
        <v>2.5</v>
      </c>
      <c r="U228" s="63">
        <f t="array" ref="U228">iferror(XLOOKUP(Q228,'Refrence Data'!B:B,'Refrence Data'!W:W),"NA")</f>
        <v>1.327396</v>
      </c>
      <c r="V228" s="64">
        <f t="shared" si="4"/>
        <v>50</v>
      </c>
      <c r="X228" s="30">
        <f t="array" ref="X228">IFERROR(XLOOKUP(Q228,'Refrence Data'!B:B,'Refrence Data'!N:N),"NA")</f>
        <v>0.892339</v>
      </c>
      <c r="Y228" s="64" t="str">
        <f t="shared" si="5"/>
        <v>HIGH</v>
      </c>
      <c r="Z228" s="64">
        <f t="array" ref="Z228">XLOOKUP(Q228,'Refrence Data'!B:B,'Refrence Data'!AG:AG)</f>
        <v>2.262757</v>
      </c>
      <c r="AA228" s="64">
        <f t="array" ref="AA228">IFERROR(XLOOKUP(Q228,'Refrence Data'!B:B,'Refrence Data'!Y:Y),"NA")</f>
        <v>0.962596</v>
      </c>
      <c r="AB228" s="64" t="str">
        <f t="shared" si="6"/>
        <v>Low</v>
      </c>
      <c r="AC228" s="64" t="str">
        <f t="shared" si="7"/>
        <v>Depth</v>
      </c>
      <c r="AD228" s="64" t="str">
        <f t="shared" si="8"/>
        <v>HIGHLowDepth</v>
      </c>
      <c r="AE228" s="64">
        <f t="array" ref="AE228">XLOOKUP(AD228,'Category Saturation'!A:A,'Category Saturation'!E:E)</f>
        <v>0</v>
      </c>
      <c r="AG228" s="30">
        <f t="array" ref="AG228">iferror(XLOOKUP(Q228,'New Launch Success Rate'!A:A,'New Launch Success Rate'!F:F),"NA")</f>
        <v>0.833</v>
      </c>
      <c r="AH228" s="64">
        <f t="shared" si="9"/>
        <v>100</v>
      </c>
      <c r="AJ228" s="65">
        <f t="shared" si="10"/>
        <v>40</v>
      </c>
      <c r="AL228" s="66">
        <f t="array" ref="AL228">XLOOKUP(Q228,'Non Moving'!C:C,'Non Moving'!I:I)/100</f>
        <v>0.269</v>
      </c>
      <c r="AM228" s="67">
        <f t="shared" si="11"/>
        <v>0</v>
      </c>
      <c r="AN228" s="66">
        <f t="array" ref="AN228">XLOOKUP(Q228,'Non Moving'!C:C,'Non Moving'!F:F)/100</f>
        <v>0.249</v>
      </c>
      <c r="AO228" s="67">
        <f t="shared" si="12"/>
        <v>50</v>
      </c>
      <c r="AQ228" s="64">
        <f t="shared" si="13"/>
        <v>25</v>
      </c>
      <c r="AS228" s="64">
        <f t="shared" si="14"/>
        <v>0</v>
      </c>
      <c r="AT228" s="64">
        <f t="array" ref="AT228">iferror(XLOOKUP(I228,Monetization!A:A,Monetization!B:B),25)</f>
        <v>25</v>
      </c>
      <c r="AV228" s="64">
        <f t="shared" si="15"/>
        <v>7.5</v>
      </c>
      <c r="AX228" s="65">
        <f t="shared" si="16"/>
        <v>40</v>
      </c>
      <c r="AY228" s="64" t="str">
        <f t="shared" si="17"/>
        <v>25-50</v>
      </c>
      <c r="AZ228" s="64" t="str">
        <f t="shared" si="18"/>
        <v>25-50</v>
      </c>
      <c r="BA228" s="30">
        <f t="array" ref="BA228">iferror(XLOOKUP(B228,Availability!A:A,Availability!E:E),0%)</f>
        <v>0.82</v>
      </c>
      <c r="BB228" s="2">
        <v>1.0</v>
      </c>
      <c r="BC228" s="64">
        <f t="array" ref="BC228">XLOOKUP(B228,ROS!C:C,ROS!O:O)</f>
        <v>0</v>
      </c>
      <c r="BD228" s="64">
        <f t="array" ref="BD228">IFERROR(XLOOKUP(B228,ROS!Z:Z,ROS!AA:AA),0)</f>
        <v>0.376923077</v>
      </c>
      <c r="BE228" s="64">
        <f t="array" ref="BE228">XLOOKUP(Q228,'Refrence Data'!B:B,'Refrence Data'!T:T)</f>
        <v>0.320513</v>
      </c>
      <c r="BF228" s="64">
        <f t="shared" si="39"/>
        <v>0</v>
      </c>
      <c r="BG228" s="2" t="str">
        <f t="shared" si="20"/>
        <v>TN</v>
      </c>
      <c r="BO228" s="64" t="str">
        <f t="shared" si="26"/>
        <v>TN</v>
      </c>
    </row>
    <row r="229">
      <c r="A229" s="2" t="s">
        <v>2214</v>
      </c>
      <c r="B229" s="2" t="s">
        <v>2513</v>
      </c>
      <c r="C229" s="2" t="s">
        <v>1812</v>
      </c>
      <c r="D229" s="2" t="s">
        <v>1829</v>
      </c>
      <c r="E229" s="2" t="s">
        <v>2512</v>
      </c>
      <c r="F229" s="2">
        <v>0.0</v>
      </c>
      <c r="G229" s="2">
        <v>17.44866</v>
      </c>
      <c r="H229" s="2" t="s">
        <v>2240</v>
      </c>
      <c r="J229" s="2">
        <v>210.0</v>
      </c>
      <c r="Q229" s="60" t="str">
        <f t="shared" si="1"/>
        <v>Chocolate Bars &amp; Bags_15-20</v>
      </c>
      <c r="R229" s="61" t="str">
        <f t="shared" si="2"/>
        <v>15-20</v>
      </c>
      <c r="S229" s="2" t="str">
        <f t="array" ref="S229">XLOOKUP(B229,Availability!K:K,Availability!Q:Q)</f>
        <v>Depth</v>
      </c>
      <c r="T229" s="62">
        <f t="shared" si="3"/>
        <v>2.5</v>
      </c>
      <c r="U229" s="63">
        <f t="array" ref="U229">iferror(XLOOKUP(Q229,'Refrence Data'!B:B,'Refrence Data'!W:W),"NA")</f>
        <v>5.721836</v>
      </c>
      <c r="V229" s="64">
        <f t="shared" si="4"/>
        <v>100</v>
      </c>
      <c r="X229" s="30">
        <f t="array" ref="X229">IFERROR(XLOOKUP(Q229,'Refrence Data'!B:B,'Refrence Data'!N:N),"NA")</f>
        <v>0.844596</v>
      </c>
      <c r="Y229" s="64" t="str">
        <f t="shared" si="5"/>
        <v>HIGH</v>
      </c>
      <c r="Z229" s="64">
        <f t="array" ref="Z229">XLOOKUP(Q229,'Refrence Data'!B:B,'Refrence Data'!AG:AG)</f>
        <v>2.984988</v>
      </c>
      <c r="AA229" s="64">
        <f t="array" ref="AA229">IFERROR(XLOOKUP(Q229,'Refrence Data'!B:B,'Refrence Data'!Y:Y),"NA")</f>
        <v>7.84191</v>
      </c>
      <c r="AB229" s="64" t="str">
        <f t="shared" si="6"/>
        <v>High</v>
      </c>
      <c r="AC229" s="64" t="str">
        <f t="shared" si="7"/>
        <v>Depth</v>
      </c>
      <c r="AD229" s="64" t="str">
        <f t="shared" si="8"/>
        <v>HIGHHighDepth</v>
      </c>
      <c r="AE229" s="64">
        <f t="array" ref="AE229">XLOOKUP(AD229,'Category Saturation'!A:A,'Category Saturation'!E:E)</f>
        <v>0</v>
      </c>
      <c r="AG229" s="30">
        <f t="array" ref="AG229">iferror(XLOOKUP(Q229,'New Launch Success Rate'!A:A,'New Launch Success Rate'!F:F),"NA")</f>
        <v>0.5</v>
      </c>
      <c r="AH229" s="64">
        <f t="shared" si="9"/>
        <v>75</v>
      </c>
      <c r="AJ229" s="65">
        <f t="shared" si="10"/>
        <v>67.5</v>
      </c>
      <c r="AL229" s="66">
        <f t="array" ref="AL229">XLOOKUP(Q229,'Non Moving'!C:C,'Non Moving'!I:I)/100</f>
        <v>0.044</v>
      </c>
      <c r="AM229" s="67">
        <f t="shared" si="11"/>
        <v>100</v>
      </c>
      <c r="AN229" s="66">
        <f t="array" ref="AN229">XLOOKUP(Q229,'Non Moving'!C:C,'Non Moving'!F:F)/100</f>
        <v>0.073</v>
      </c>
      <c r="AO229" s="67">
        <f t="shared" si="12"/>
        <v>75</v>
      </c>
      <c r="AQ229" s="64">
        <f t="shared" si="13"/>
        <v>87.5</v>
      </c>
      <c r="AS229" s="64">
        <f t="shared" si="14"/>
        <v>0</v>
      </c>
      <c r="AT229" s="64">
        <f t="array" ref="AT229">iferror(XLOOKUP(I229,Monetization!A:A,Monetization!B:B),25)</f>
        <v>25</v>
      </c>
      <c r="AV229" s="64">
        <f t="shared" si="15"/>
        <v>7.5</v>
      </c>
      <c r="AX229" s="65">
        <f t="shared" si="16"/>
        <v>67.5</v>
      </c>
      <c r="AY229" s="64" t="str">
        <f t="shared" si="17"/>
        <v>50-75</v>
      </c>
      <c r="AZ229" s="64" t="str">
        <f t="shared" si="18"/>
        <v>50-75</v>
      </c>
      <c r="BA229" s="30">
        <f t="array" ref="BA229">iferror(XLOOKUP(B229,Availability!A:A,Availability!E:E),0%)</f>
        <v>0.05</v>
      </c>
      <c r="BB229" s="2">
        <v>1.0</v>
      </c>
      <c r="BC229" s="64">
        <f t="array" ref="BC229">XLOOKUP(B229,ROS!C:C,ROS!O:O)</f>
        <v>0.861111</v>
      </c>
      <c r="BD229" s="64">
        <f t="array" ref="BD229">IFERROR(XLOOKUP(B229,ROS!Z:Z,ROS!AA:AA),0)</f>
        <v>0.071428571</v>
      </c>
      <c r="BE229" s="64">
        <f t="array" ref="BE229">XLOOKUP(Q229,'Refrence Data'!B:B,'Refrence Data'!T:T)</f>
        <v>0.537037</v>
      </c>
      <c r="BF229" s="64">
        <f t="shared" si="39"/>
        <v>1</v>
      </c>
      <c r="BG229" s="2" t="str">
        <f t="shared" si="20"/>
        <v/>
      </c>
      <c r="BO229" s="64" t="str">
        <f t="shared" si="26"/>
        <v/>
      </c>
    </row>
    <row r="230">
      <c r="A230" s="2" t="s">
        <v>2214</v>
      </c>
      <c r="B230" s="2" t="s">
        <v>2514</v>
      </c>
      <c r="C230" s="2" t="s">
        <v>1812</v>
      </c>
      <c r="D230" s="2" t="s">
        <v>1829</v>
      </c>
      <c r="E230" s="2" t="s">
        <v>2512</v>
      </c>
      <c r="F230" s="2">
        <v>0.0</v>
      </c>
      <c r="G230" s="2">
        <v>55.66154</v>
      </c>
      <c r="H230" s="2" t="s">
        <v>2240</v>
      </c>
      <c r="J230" s="2">
        <v>210.0</v>
      </c>
      <c r="Q230" s="60" t="str">
        <f t="shared" si="1"/>
        <v>Chocolate Bars &amp; Bags_25+</v>
      </c>
      <c r="R230" s="61" t="str">
        <f t="shared" si="2"/>
        <v>25+</v>
      </c>
      <c r="S230" s="2" t="str">
        <f t="array" ref="S230">XLOOKUP(B230,Availability!K:K,Availability!Q:Q)</f>
        <v>Depth</v>
      </c>
      <c r="T230" s="62">
        <f t="shared" si="3"/>
        <v>2.5</v>
      </c>
      <c r="U230" s="63">
        <f t="array" ref="U230">iferror(XLOOKUP(Q230,'Refrence Data'!B:B,'Refrence Data'!W:W),"NA")</f>
        <v>1.327396</v>
      </c>
      <c r="V230" s="64">
        <f t="shared" si="4"/>
        <v>50</v>
      </c>
      <c r="X230" s="30">
        <f t="array" ref="X230">IFERROR(XLOOKUP(Q230,'Refrence Data'!B:B,'Refrence Data'!N:N),"NA")</f>
        <v>0.892339</v>
      </c>
      <c r="Y230" s="64" t="str">
        <f t="shared" si="5"/>
        <v>HIGH</v>
      </c>
      <c r="Z230" s="64">
        <f t="array" ref="Z230">XLOOKUP(Q230,'Refrence Data'!B:B,'Refrence Data'!AG:AG)</f>
        <v>2.262757</v>
      </c>
      <c r="AA230" s="64">
        <f t="array" ref="AA230">IFERROR(XLOOKUP(Q230,'Refrence Data'!B:B,'Refrence Data'!Y:Y),"NA")</f>
        <v>0.962596</v>
      </c>
      <c r="AB230" s="64" t="str">
        <f t="shared" si="6"/>
        <v>Low</v>
      </c>
      <c r="AC230" s="64" t="str">
        <f t="shared" si="7"/>
        <v>Depth</v>
      </c>
      <c r="AD230" s="64" t="str">
        <f t="shared" si="8"/>
        <v>HIGHLowDepth</v>
      </c>
      <c r="AE230" s="64">
        <f t="array" ref="AE230">XLOOKUP(AD230,'Category Saturation'!A:A,'Category Saturation'!E:E)</f>
        <v>0</v>
      </c>
      <c r="AG230" s="30">
        <f t="array" ref="AG230">iferror(XLOOKUP(Q230,'New Launch Success Rate'!A:A,'New Launch Success Rate'!F:F),"NA")</f>
        <v>0.833</v>
      </c>
      <c r="AH230" s="64">
        <f t="shared" si="9"/>
        <v>100</v>
      </c>
      <c r="AJ230" s="65">
        <f t="shared" si="10"/>
        <v>40</v>
      </c>
      <c r="AL230" s="66">
        <f t="array" ref="AL230">XLOOKUP(Q230,'Non Moving'!C:C,'Non Moving'!I:I)/100</f>
        <v>0.269</v>
      </c>
      <c r="AM230" s="67">
        <f t="shared" si="11"/>
        <v>0</v>
      </c>
      <c r="AN230" s="66">
        <f t="array" ref="AN230">XLOOKUP(Q230,'Non Moving'!C:C,'Non Moving'!F:F)/100</f>
        <v>0.249</v>
      </c>
      <c r="AO230" s="67">
        <f t="shared" si="12"/>
        <v>50</v>
      </c>
      <c r="AQ230" s="64">
        <f t="shared" si="13"/>
        <v>25</v>
      </c>
      <c r="AS230" s="64">
        <f t="shared" si="14"/>
        <v>0</v>
      </c>
      <c r="AT230" s="64">
        <f t="array" ref="AT230">iferror(XLOOKUP(I230,Monetization!A:A,Monetization!B:B),25)</f>
        <v>25</v>
      </c>
      <c r="AV230" s="64">
        <f t="shared" si="15"/>
        <v>7.5</v>
      </c>
      <c r="AX230" s="65">
        <f t="shared" si="16"/>
        <v>40</v>
      </c>
      <c r="AY230" s="64" t="str">
        <f t="shared" si="17"/>
        <v>25-50</v>
      </c>
      <c r="AZ230" s="64" t="str">
        <f t="shared" si="18"/>
        <v>25-50</v>
      </c>
      <c r="BA230" s="30">
        <f t="array" ref="BA230">iferror(XLOOKUP(B230,Availability!A:A,Availability!E:E),0%)</f>
        <v>0.75</v>
      </c>
      <c r="BB230" s="2">
        <v>1.0</v>
      </c>
      <c r="BC230" s="64">
        <f t="array" ref="BC230">XLOOKUP(B230,ROS!C:C,ROS!O:O)</f>
        <v>0</v>
      </c>
      <c r="BD230" s="64">
        <f t="array" ref="BD230">IFERROR(XLOOKUP(B230,ROS!Z:Z,ROS!AA:AA),0)</f>
        <v>0.646103896</v>
      </c>
      <c r="BE230" s="64">
        <f t="array" ref="BE230">XLOOKUP(Q230,'Refrence Data'!B:B,'Refrence Data'!T:T)</f>
        <v>0.320513</v>
      </c>
      <c r="BF230" s="64">
        <f t="shared" si="39"/>
        <v>0</v>
      </c>
      <c r="BG230" s="2" t="str">
        <f t="shared" si="20"/>
        <v>TN</v>
      </c>
      <c r="BO230" s="64" t="str">
        <f t="shared" si="26"/>
        <v>TN</v>
      </c>
    </row>
    <row r="231">
      <c r="A231" s="2" t="s">
        <v>2214</v>
      </c>
      <c r="B231" s="2" t="s">
        <v>2515</v>
      </c>
      <c r="C231" s="2" t="s">
        <v>1812</v>
      </c>
      <c r="D231" s="2" t="s">
        <v>1829</v>
      </c>
      <c r="E231" s="2" t="s">
        <v>2512</v>
      </c>
      <c r="F231" s="2">
        <v>0.0</v>
      </c>
      <c r="G231" s="2">
        <v>50.94475</v>
      </c>
      <c r="H231" s="2" t="s">
        <v>2240</v>
      </c>
      <c r="J231" s="2">
        <v>210.0</v>
      </c>
      <c r="Q231" s="60" t="str">
        <f t="shared" si="1"/>
        <v>Chocolate Bars &amp; Bags_25+</v>
      </c>
      <c r="R231" s="61" t="str">
        <f t="shared" si="2"/>
        <v>25+</v>
      </c>
      <c r="S231" s="2" t="str">
        <f t="array" ref="S231">XLOOKUP(B231,Availability!K:K,Availability!Q:Q)</f>
        <v>Depth</v>
      </c>
      <c r="T231" s="62">
        <f t="shared" si="3"/>
        <v>2.5</v>
      </c>
      <c r="U231" s="63">
        <f t="array" ref="U231">iferror(XLOOKUP(Q231,'Refrence Data'!B:B,'Refrence Data'!W:W),"NA")</f>
        <v>1.327396</v>
      </c>
      <c r="V231" s="64">
        <f t="shared" si="4"/>
        <v>50</v>
      </c>
      <c r="X231" s="30">
        <f t="array" ref="X231">IFERROR(XLOOKUP(Q231,'Refrence Data'!B:B,'Refrence Data'!N:N),"NA")</f>
        <v>0.892339</v>
      </c>
      <c r="Y231" s="64" t="str">
        <f t="shared" si="5"/>
        <v>HIGH</v>
      </c>
      <c r="Z231" s="64">
        <f t="array" ref="Z231">XLOOKUP(Q231,'Refrence Data'!B:B,'Refrence Data'!AG:AG)</f>
        <v>2.262757</v>
      </c>
      <c r="AA231" s="64">
        <f t="array" ref="AA231">IFERROR(XLOOKUP(Q231,'Refrence Data'!B:B,'Refrence Data'!Y:Y),"NA")</f>
        <v>0.962596</v>
      </c>
      <c r="AB231" s="64" t="str">
        <f t="shared" si="6"/>
        <v>Low</v>
      </c>
      <c r="AC231" s="64" t="str">
        <f t="shared" si="7"/>
        <v>Depth</v>
      </c>
      <c r="AD231" s="64" t="str">
        <f t="shared" si="8"/>
        <v>HIGHLowDepth</v>
      </c>
      <c r="AE231" s="64">
        <f t="array" ref="AE231">XLOOKUP(AD231,'Category Saturation'!A:A,'Category Saturation'!E:E)</f>
        <v>0</v>
      </c>
      <c r="AG231" s="30">
        <f t="array" ref="AG231">iferror(XLOOKUP(Q231,'New Launch Success Rate'!A:A,'New Launch Success Rate'!F:F),"NA")</f>
        <v>0.833</v>
      </c>
      <c r="AH231" s="64">
        <f t="shared" si="9"/>
        <v>100</v>
      </c>
      <c r="AJ231" s="65">
        <f t="shared" si="10"/>
        <v>40</v>
      </c>
      <c r="AL231" s="66">
        <f t="array" ref="AL231">XLOOKUP(Q231,'Non Moving'!C:C,'Non Moving'!I:I)/100</f>
        <v>0.269</v>
      </c>
      <c r="AM231" s="67">
        <f t="shared" si="11"/>
        <v>0</v>
      </c>
      <c r="AN231" s="66">
        <f t="array" ref="AN231">XLOOKUP(Q231,'Non Moving'!C:C,'Non Moving'!F:F)/100</f>
        <v>0.249</v>
      </c>
      <c r="AO231" s="67">
        <f t="shared" si="12"/>
        <v>50</v>
      </c>
      <c r="AQ231" s="64">
        <f t="shared" si="13"/>
        <v>25</v>
      </c>
      <c r="AS231" s="64">
        <f t="shared" si="14"/>
        <v>0</v>
      </c>
      <c r="AT231" s="64">
        <f t="array" ref="AT231">iferror(XLOOKUP(I231,Monetization!A:A,Monetization!B:B),25)</f>
        <v>25</v>
      </c>
      <c r="AV231" s="64">
        <f t="shared" si="15"/>
        <v>7.5</v>
      </c>
      <c r="AX231" s="65">
        <f t="shared" si="16"/>
        <v>40</v>
      </c>
      <c r="AY231" s="64" t="str">
        <f t="shared" si="17"/>
        <v>25-50</v>
      </c>
      <c r="AZ231" s="64" t="str">
        <f t="shared" si="18"/>
        <v>25-50</v>
      </c>
      <c r="BA231" s="30">
        <f t="array" ref="BA231">iferror(XLOOKUP(B231,Availability!A:A,Availability!E:E),0%)</f>
        <v>0.4</v>
      </c>
      <c r="BB231" s="2">
        <v>1.0</v>
      </c>
      <c r="BC231" s="64">
        <f t="array" ref="BC231">XLOOKUP(B231,ROS!C:C,ROS!O:O)</f>
        <v>0.111111</v>
      </c>
      <c r="BD231" s="64">
        <f t="array" ref="BD231">IFERROR(XLOOKUP(B231,ROS!Z:Z,ROS!AA:AA),0)</f>
        <v>0</v>
      </c>
      <c r="BE231" s="64">
        <f t="array" ref="BE231">XLOOKUP(Q231,'Refrence Data'!B:B,'Refrence Data'!T:T)</f>
        <v>0.320513</v>
      </c>
      <c r="BF231" s="64">
        <f t="shared" si="39"/>
        <v>0</v>
      </c>
      <c r="BG231" s="2" t="str">
        <f t="shared" si="20"/>
        <v/>
      </c>
      <c r="BO231" s="64" t="str">
        <f t="shared" si="26"/>
        <v/>
      </c>
    </row>
    <row r="232">
      <c r="A232" s="2" t="s">
        <v>2214</v>
      </c>
      <c r="B232" s="2" t="s">
        <v>2516</v>
      </c>
      <c r="C232" s="2" t="s">
        <v>1812</v>
      </c>
      <c r="D232" s="2" t="s">
        <v>1829</v>
      </c>
      <c r="E232" s="2" t="s">
        <v>2512</v>
      </c>
      <c r="F232" s="2">
        <v>0.0</v>
      </c>
      <c r="G232" s="2">
        <v>46.51349</v>
      </c>
      <c r="H232" s="2" t="s">
        <v>2240</v>
      </c>
      <c r="J232" s="2">
        <v>210.0</v>
      </c>
      <c r="Q232" s="60" t="str">
        <f t="shared" si="1"/>
        <v>Chocolate Bars &amp; Bags_25+</v>
      </c>
      <c r="R232" s="61" t="str">
        <f t="shared" si="2"/>
        <v>25+</v>
      </c>
      <c r="S232" s="2" t="str">
        <f t="array" ref="S232">XLOOKUP(B232,Availability!K:K,Availability!Q:Q)</f>
        <v>Depth</v>
      </c>
      <c r="T232" s="62">
        <f t="shared" si="3"/>
        <v>2.5</v>
      </c>
      <c r="U232" s="63">
        <f t="array" ref="U232">iferror(XLOOKUP(Q232,'Refrence Data'!B:B,'Refrence Data'!W:W),"NA")</f>
        <v>1.327396</v>
      </c>
      <c r="V232" s="64">
        <f t="shared" si="4"/>
        <v>50</v>
      </c>
      <c r="X232" s="30">
        <f t="array" ref="X232">IFERROR(XLOOKUP(Q232,'Refrence Data'!B:B,'Refrence Data'!N:N),"NA")</f>
        <v>0.892339</v>
      </c>
      <c r="Y232" s="64" t="str">
        <f t="shared" si="5"/>
        <v>HIGH</v>
      </c>
      <c r="Z232" s="64">
        <f t="array" ref="Z232">XLOOKUP(Q232,'Refrence Data'!B:B,'Refrence Data'!AG:AG)</f>
        <v>2.262757</v>
      </c>
      <c r="AA232" s="64">
        <f t="array" ref="AA232">IFERROR(XLOOKUP(Q232,'Refrence Data'!B:B,'Refrence Data'!Y:Y),"NA")</f>
        <v>0.962596</v>
      </c>
      <c r="AB232" s="64" t="str">
        <f t="shared" si="6"/>
        <v>Low</v>
      </c>
      <c r="AC232" s="64" t="str">
        <f t="shared" si="7"/>
        <v>Depth</v>
      </c>
      <c r="AD232" s="64" t="str">
        <f t="shared" si="8"/>
        <v>HIGHLowDepth</v>
      </c>
      <c r="AE232" s="64">
        <f t="array" ref="AE232">XLOOKUP(AD232,'Category Saturation'!A:A,'Category Saturation'!E:E)</f>
        <v>0</v>
      </c>
      <c r="AG232" s="30">
        <f t="array" ref="AG232">iferror(XLOOKUP(Q232,'New Launch Success Rate'!A:A,'New Launch Success Rate'!F:F),"NA")</f>
        <v>0.833</v>
      </c>
      <c r="AH232" s="64">
        <f t="shared" si="9"/>
        <v>100</v>
      </c>
      <c r="AJ232" s="65">
        <f t="shared" si="10"/>
        <v>40</v>
      </c>
      <c r="AL232" s="66">
        <f t="array" ref="AL232">XLOOKUP(Q232,'Non Moving'!C:C,'Non Moving'!I:I)/100</f>
        <v>0.269</v>
      </c>
      <c r="AM232" s="67">
        <f t="shared" si="11"/>
        <v>0</v>
      </c>
      <c r="AN232" s="66">
        <f t="array" ref="AN232">XLOOKUP(Q232,'Non Moving'!C:C,'Non Moving'!F:F)/100</f>
        <v>0.249</v>
      </c>
      <c r="AO232" s="67">
        <f t="shared" si="12"/>
        <v>50</v>
      </c>
      <c r="AQ232" s="64">
        <f t="shared" si="13"/>
        <v>25</v>
      </c>
      <c r="AS232" s="64">
        <f t="shared" si="14"/>
        <v>0</v>
      </c>
      <c r="AT232" s="64">
        <f t="array" ref="AT232">iferror(XLOOKUP(I232,Monetization!A:A,Monetization!B:B),25)</f>
        <v>25</v>
      </c>
      <c r="AV232" s="64">
        <f t="shared" si="15"/>
        <v>7.5</v>
      </c>
      <c r="AX232" s="65">
        <f t="shared" si="16"/>
        <v>40</v>
      </c>
      <c r="AY232" s="64" t="str">
        <f t="shared" si="17"/>
        <v>25-50</v>
      </c>
      <c r="AZ232" s="64" t="str">
        <f t="shared" si="18"/>
        <v>25-50</v>
      </c>
      <c r="BA232" s="30">
        <f t="array" ref="BA232">iferror(XLOOKUP(B232,Availability!A:A,Availability!E:E),0%)</f>
        <v>0.65</v>
      </c>
      <c r="BB232" s="2">
        <v>1.0</v>
      </c>
      <c r="BC232" s="64">
        <f t="array" ref="BC232">XLOOKUP(B232,ROS!C:C,ROS!O:O)</f>
        <v>0.20202</v>
      </c>
      <c r="BD232" s="64">
        <f t="array" ref="BD232">IFERROR(XLOOKUP(B232,ROS!Z:Z,ROS!AA:AA),0)</f>
        <v>0.196428571</v>
      </c>
      <c r="BE232" s="64">
        <f t="array" ref="BE232">XLOOKUP(Q232,'Refrence Data'!B:B,'Refrence Data'!T:T)</f>
        <v>0.320513</v>
      </c>
      <c r="BF232" s="64">
        <f t="shared" si="39"/>
        <v>0</v>
      </c>
      <c r="BG232" s="2" t="str">
        <f t="shared" si="20"/>
        <v/>
      </c>
      <c r="BO232" s="64" t="str">
        <f t="shared" si="26"/>
        <v/>
      </c>
    </row>
    <row r="233">
      <c r="A233" s="2" t="s">
        <v>2214</v>
      </c>
      <c r="B233" s="2" t="s">
        <v>2517</v>
      </c>
      <c r="C233" s="2" t="s">
        <v>1812</v>
      </c>
      <c r="D233" s="2" t="s">
        <v>1829</v>
      </c>
      <c r="E233" s="2" t="s">
        <v>2512</v>
      </c>
      <c r="F233" s="2">
        <v>0.0</v>
      </c>
      <c r="G233" s="2">
        <v>39.78897</v>
      </c>
      <c r="H233" s="2" t="s">
        <v>2240</v>
      </c>
      <c r="J233" s="2">
        <v>210.0</v>
      </c>
      <c r="Q233" s="60" t="str">
        <f t="shared" si="1"/>
        <v>Chocolate Bars &amp; Bags_25+</v>
      </c>
      <c r="R233" s="61" t="str">
        <f t="shared" si="2"/>
        <v>25+</v>
      </c>
      <c r="S233" s="2" t="str">
        <f t="array" ref="S233">XLOOKUP(B233,Availability!K:K,Availability!Q:Q)</f>
        <v>Depth</v>
      </c>
      <c r="T233" s="62">
        <f t="shared" si="3"/>
        <v>2.5</v>
      </c>
      <c r="U233" s="63">
        <f t="array" ref="U233">iferror(XLOOKUP(Q233,'Refrence Data'!B:B,'Refrence Data'!W:W),"NA")</f>
        <v>1.327396</v>
      </c>
      <c r="V233" s="64">
        <f t="shared" si="4"/>
        <v>50</v>
      </c>
      <c r="X233" s="30">
        <f t="array" ref="X233">IFERROR(XLOOKUP(Q233,'Refrence Data'!B:B,'Refrence Data'!N:N),"NA")</f>
        <v>0.892339</v>
      </c>
      <c r="Y233" s="64" t="str">
        <f t="shared" si="5"/>
        <v>HIGH</v>
      </c>
      <c r="Z233" s="64">
        <f t="array" ref="Z233">XLOOKUP(Q233,'Refrence Data'!B:B,'Refrence Data'!AG:AG)</f>
        <v>2.262757</v>
      </c>
      <c r="AA233" s="64">
        <f t="array" ref="AA233">IFERROR(XLOOKUP(Q233,'Refrence Data'!B:B,'Refrence Data'!Y:Y),"NA")</f>
        <v>0.962596</v>
      </c>
      <c r="AB233" s="64" t="str">
        <f t="shared" si="6"/>
        <v>Low</v>
      </c>
      <c r="AC233" s="64" t="str">
        <f t="shared" si="7"/>
        <v>Depth</v>
      </c>
      <c r="AD233" s="64" t="str">
        <f t="shared" si="8"/>
        <v>HIGHLowDepth</v>
      </c>
      <c r="AE233" s="64">
        <f t="array" ref="AE233">XLOOKUP(AD233,'Category Saturation'!A:A,'Category Saturation'!E:E)</f>
        <v>0</v>
      </c>
      <c r="AG233" s="30">
        <f t="array" ref="AG233">iferror(XLOOKUP(Q233,'New Launch Success Rate'!A:A,'New Launch Success Rate'!F:F),"NA")</f>
        <v>0.833</v>
      </c>
      <c r="AH233" s="64">
        <f t="shared" si="9"/>
        <v>100</v>
      </c>
      <c r="AJ233" s="65">
        <f t="shared" si="10"/>
        <v>40</v>
      </c>
      <c r="AL233" s="66">
        <f t="array" ref="AL233">XLOOKUP(Q233,'Non Moving'!C:C,'Non Moving'!I:I)/100</f>
        <v>0.269</v>
      </c>
      <c r="AM233" s="67">
        <f t="shared" si="11"/>
        <v>0</v>
      </c>
      <c r="AN233" s="66">
        <f t="array" ref="AN233">XLOOKUP(Q233,'Non Moving'!C:C,'Non Moving'!F:F)/100</f>
        <v>0.249</v>
      </c>
      <c r="AO233" s="67">
        <f t="shared" si="12"/>
        <v>50</v>
      </c>
      <c r="AQ233" s="64">
        <f t="shared" si="13"/>
        <v>25</v>
      </c>
      <c r="AS233" s="64">
        <f t="shared" si="14"/>
        <v>0</v>
      </c>
      <c r="AT233" s="64">
        <f t="array" ref="AT233">iferror(XLOOKUP(I233,Monetization!A:A,Monetization!B:B),25)</f>
        <v>25</v>
      </c>
      <c r="AV233" s="64">
        <f t="shared" si="15"/>
        <v>7.5</v>
      </c>
      <c r="AX233" s="65">
        <f t="shared" si="16"/>
        <v>40</v>
      </c>
      <c r="AY233" s="64" t="str">
        <f t="shared" si="17"/>
        <v>25-50</v>
      </c>
      <c r="AZ233" s="64" t="str">
        <f t="shared" si="18"/>
        <v>25-50</v>
      </c>
      <c r="BA233" s="30">
        <f t="array" ref="BA233">iferror(XLOOKUP(B233,Availability!A:A,Availability!E:E),0%)</f>
        <v>0.29</v>
      </c>
      <c r="BB233" s="2">
        <v>1.0</v>
      </c>
      <c r="BC233" s="64">
        <f t="array" ref="BC233">XLOOKUP(B233,ROS!C:C,ROS!O:O)</f>
        <v>0</v>
      </c>
      <c r="BD233" s="64">
        <f t="array" ref="BD233">IFERROR(XLOOKUP(B233,ROS!Z:Z,ROS!AA:AA),0)</f>
        <v>0.342857143</v>
      </c>
      <c r="BE233" s="64">
        <f t="array" ref="BE233">XLOOKUP(Q233,'Refrence Data'!B:B,'Refrence Data'!T:T)</f>
        <v>0.320513</v>
      </c>
      <c r="BF233" s="64">
        <f t="shared" si="39"/>
        <v>0</v>
      </c>
      <c r="BG233" s="2" t="str">
        <f t="shared" si="20"/>
        <v/>
      </c>
      <c r="BO233" s="64" t="str">
        <f t="shared" si="26"/>
        <v/>
      </c>
    </row>
    <row r="234">
      <c r="A234" s="2" t="s">
        <v>2214</v>
      </c>
      <c r="B234" s="2" t="s">
        <v>2518</v>
      </c>
      <c r="C234" s="2" t="s">
        <v>1812</v>
      </c>
      <c r="D234" s="2" t="s">
        <v>1829</v>
      </c>
      <c r="E234" s="2" t="s">
        <v>2512</v>
      </c>
      <c r="F234" s="2">
        <v>180.0</v>
      </c>
      <c r="G234" s="2">
        <v>31.96074</v>
      </c>
      <c r="H234" s="2" t="s">
        <v>2240</v>
      </c>
      <c r="J234" s="2">
        <v>210.0</v>
      </c>
      <c r="Q234" s="60" t="str">
        <f t="shared" si="1"/>
        <v>Chocolate Bars &amp; Bags_25+</v>
      </c>
      <c r="R234" s="61" t="str">
        <f t="shared" si="2"/>
        <v>25+</v>
      </c>
      <c r="S234" s="2" t="str">
        <f t="array" ref="S234">XLOOKUP(B234,Availability!K:K,Availability!Q:Q)</f>
        <v>Depth</v>
      </c>
      <c r="T234" s="62">
        <f t="shared" si="3"/>
        <v>3</v>
      </c>
      <c r="U234" s="63">
        <f t="array" ref="U234">iferror(XLOOKUP(Q234,'Refrence Data'!B:B,'Refrence Data'!W:W),"NA")</f>
        <v>1.327396</v>
      </c>
      <c r="V234" s="64">
        <f t="shared" si="4"/>
        <v>25</v>
      </c>
      <c r="X234" s="30">
        <f t="array" ref="X234">IFERROR(XLOOKUP(Q234,'Refrence Data'!B:B,'Refrence Data'!N:N),"NA")</f>
        <v>0.892339</v>
      </c>
      <c r="Y234" s="64" t="str">
        <f t="shared" si="5"/>
        <v>HIGH</v>
      </c>
      <c r="Z234" s="64">
        <f t="array" ref="Z234">XLOOKUP(Q234,'Refrence Data'!B:B,'Refrence Data'!AG:AG)</f>
        <v>2.262757</v>
      </c>
      <c r="AA234" s="64">
        <f t="array" ref="AA234">IFERROR(XLOOKUP(Q234,'Refrence Data'!B:B,'Refrence Data'!Y:Y),"NA")</f>
        <v>0.962596</v>
      </c>
      <c r="AB234" s="64" t="str">
        <f t="shared" si="6"/>
        <v>Low</v>
      </c>
      <c r="AC234" s="64" t="str">
        <f t="shared" si="7"/>
        <v>Depth</v>
      </c>
      <c r="AD234" s="64" t="str">
        <f t="shared" si="8"/>
        <v>HIGHLowDepth</v>
      </c>
      <c r="AE234" s="64">
        <f t="array" ref="AE234">XLOOKUP(AD234,'Category Saturation'!A:A,'Category Saturation'!E:E)</f>
        <v>0</v>
      </c>
      <c r="AG234" s="30">
        <f t="array" ref="AG234">iferror(XLOOKUP(Q234,'New Launch Success Rate'!A:A,'New Launch Success Rate'!F:F),"NA")</f>
        <v>0.833</v>
      </c>
      <c r="AH234" s="64">
        <f t="shared" si="9"/>
        <v>100</v>
      </c>
      <c r="AJ234" s="65">
        <f t="shared" si="10"/>
        <v>25</v>
      </c>
      <c r="AL234" s="66">
        <f t="array" ref="AL234">XLOOKUP(Q234,'Non Moving'!C:C,'Non Moving'!I:I)/100</f>
        <v>0.269</v>
      </c>
      <c r="AM234" s="67">
        <f t="shared" si="11"/>
        <v>0</v>
      </c>
      <c r="AN234" s="66">
        <f t="array" ref="AN234">XLOOKUP(Q234,'Non Moving'!C:C,'Non Moving'!F:F)/100</f>
        <v>0.249</v>
      </c>
      <c r="AO234" s="67">
        <f t="shared" si="12"/>
        <v>50</v>
      </c>
      <c r="AQ234" s="64">
        <f t="shared" si="13"/>
        <v>25</v>
      </c>
      <c r="AS234" s="64">
        <f t="shared" si="14"/>
        <v>0</v>
      </c>
      <c r="AT234" s="64">
        <f t="array" ref="AT234">iferror(XLOOKUP(I234,Monetization!A:A,Monetization!B:B),25)</f>
        <v>25</v>
      </c>
      <c r="AV234" s="64">
        <f t="shared" si="15"/>
        <v>7.5</v>
      </c>
      <c r="AX234" s="65">
        <f t="shared" si="16"/>
        <v>25</v>
      </c>
      <c r="AY234" s="64" t="str">
        <f t="shared" si="17"/>
        <v>25-50</v>
      </c>
      <c r="AZ234" s="64" t="str">
        <f t="shared" si="18"/>
        <v>25-50</v>
      </c>
      <c r="BA234" s="30">
        <f t="array" ref="BA234">iferror(XLOOKUP(B234,Availability!A:A,Availability!E:E),0%)</f>
        <v>0.51</v>
      </c>
      <c r="BB234" s="2">
        <v>1.0</v>
      </c>
      <c r="BC234" s="64">
        <f t="array" ref="BC234">XLOOKUP(B234,ROS!C:C,ROS!O:O)</f>
        <v>0</v>
      </c>
      <c r="BD234" s="64">
        <f t="array" ref="BD234">IFERROR(XLOOKUP(B234,ROS!Z:Z,ROS!AA:AA),0)</f>
        <v>0.955988456</v>
      </c>
      <c r="BE234" s="64">
        <f t="array" ref="BE234">XLOOKUP(Q234,'Refrence Data'!B:B,'Refrence Data'!T:T)</f>
        <v>0.320513</v>
      </c>
      <c r="BF234" s="64">
        <f t="shared" si="39"/>
        <v>1</v>
      </c>
      <c r="BG234" s="2" t="str">
        <f t="shared" si="20"/>
        <v/>
      </c>
      <c r="BO234" s="64" t="str">
        <f t="shared" si="26"/>
        <v/>
      </c>
    </row>
    <row r="235">
      <c r="A235" s="2" t="s">
        <v>2214</v>
      </c>
      <c r="B235" s="2" t="s">
        <v>2519</v>
      </c>
      <c r="C235" s="2" t="s">
        <v>1812</v>
      </c>
      <c r="D235" s="2" t="s">
        <v>1829</v>
      </c>
      <c r="E235" s="2" t="s">
        <v>2512</v>
      </c>
      <c r="F235" s="2">
        <v>0.0</v>
      </c>
      <c r="G235" s="2">
        <v>27.11712</v>
      </c>
      <c r="H235" s="2" t="s">
        <v>2240</v>
      </c>
      <c r="J235" s="2">
        <v>210.0</v>
      </c>
      <c r="Q235" s="60" t="str">
        <f t="shared" si="1"/>
        <v>Chocolate Bars &amp; Bags_25+</v>
      </c>
      <c r="R235" s="61" t="str">
        <f t="shared" si="2"/>
        <v>25+</v>
      </c>
      <c r="S235" s="2" t="str">
        <f t="array" ref="S235">XLOOKUP(B235,Availability!K:K,Availability!Q:Q)</f>
        <v>Depth</v>
      </c>
      <c r="T235" s="62">
        <f t="shared" si="3"/>
        <v>2.5</v>
      </c>
      <c r="U235" s="63">
        <f t="array" ref="U235">iferror(XLOOKUP(Q235,'Refrence Data'!B:B,'Refrence Data'!W:W),"NA")</f>
        <v>1.327396</v>
      </c>
      <c r="V235" s="64">
        <f t="shared" si="4"/>
        <v>50</v>
      </c>
      <c r="X235" s="30">
        <f t="array" ref="X235">IFERROR(XLOOKUP(Q235,'Refrence Data'!B:B,'Refrence Data'!N:N),"NA")</f>
        <v>0.892339</v>
      </c>
      <c r="Y235" s="64" t="str">
        <f t="shared" si="5"/>
        <v>HIGH</v>
      </c>
      <c r="Z235" s="64">
        <f t="array" ref="Z235">XLOOKUP(Q235,'Refrence Data'!B:B,'Refrence Data'!AG:AG)</f>
        <v>2.262757</v>
      </c>
      <c r="AA235" s="64">
        <f t="array" ref="AA235">IFERROR(XLOOKUP(Q235,'Refrence Data'!B:B,'Refrence Data'!Y:Y),"NA")</f>
        <v>0.962596</v>
      </c>
      <c r="AB235" s="64" t="str">
        <f t="shared" si="6"/>
        <v>Low</v>
      </c>
      <c r="AC235" s="64" t="str">
        <f t="shared" si="7"/>
        <v>Depth</v>
      </c>
      <c r="AD235" s="64" t="str">
        <f t="shared" si="8"/>
        <v>HIGHLowDepth</v>
      </c>
      <c r="AE235" s="64">
        <f t="array" ref="AE235">XLOOKUP(AD235,'Category Saturation'!A:A,'Category Saturation'!E:E)</f>
        <v>0</v>
      </c>
      <c r="AG235" s="30">
        <f t="array" ref="AG235">iferror(XLOOKUP(Q235,'New Launch Success Rate'!A:A,'New Launch Success Rate'!F:F),"NA")</f>
        <v>0.833</v>
      </c>
      <c r="AH235" s="64">
        <f t="shared" si="9"/>
        <v>100</v>
      </c>
      <c r="AJ235" s="65">
        <f t="shared" si="10"/>
        <v>40</v>
      </c>
      <c r="AL235" s="66">
        <f t="array" ref="AL235">XLOOKUP(Q235,'Non Moving'!C:C,'Non Moving'!I:I)/100</f>
        <v>0.269</v>
      </c>
      <c r="AM235" s="67">
        <f t="shared" si="11"/>
        <v>0</v>
      </c>
      <c r="AN235" s="66">
        <f t="array" ref="AN235">XLOOKUP(Q235,'Non Moving'!C:C,'Non Moving'!F:F)/100</f>
        <v>0.249</v>
      </c>
      <c r="AO235" s="67">
        <f t="shared" si="12"/>
        <v>50</v>
      </c>
      <c r="AQ235" s="64">
        <f t="shared" si="13"/>
        <v>25</v>
      </c>
      <c r="AS235" s="64">
        <f t="shared" si="14"/>
        <v>0</v>
      </c>
      <c r="AT235" s="64">
        <f t="array" ref="AT235">iferror(XLOOKUP(I235,Monetization!A:A,Monetization!B:B),25)</f>
        <v>25</v>
      </c>
      <c r="AV235" s="64">
        <f t="shared" si="15"/>
        <v>7.5</v>
      </c>
      <c r="AX235" s="65">
        <f t="shared" si="16"/>
        <v>40</v>
      </c>
      <c r="AY235" s="64" t="str">
        <f t="shared" si="17"/>
        <v>25-50</v>
      </c>
      <c r="AZ235" s="64" t="str">
        <f t="shared" si="18"/>
        <v>25-50</v>
      </c>
      <c r="BA235" s="30">
        <f t="array" ref="BA235">iferror(XLOOKUP(B235,Availability!A:A,Availability!E:E),0%)</f>
        <v>0.04</v>
      </c>
      <c r="BB235" s="2">
        <v>1.0</v>
      </c>
      <c r="BC235" s="64">
        <f t="array" ref="BC235">XLOOKUP(B235,ROS!C:C,ROS!O:O)</f>
        <v>0</v>
      </c>
      <c r="BD235" s="64">
        <f t="array" ref="BD235">IFERROR(XLOOKUP(B235,ROS!Z:Z,ROS!AA:AA),0)</f>
        <v>0</v>
      </c>
      <c r="BE235" s="64">
        <f t="array" ref="BE235">XLOOKUP(Q235,'Refrence Data'!B:B,'Refrence Data'!T:T)</f>
        <v>0.320513</v>
      </c>
      <c r="BF235" s="64">
        <f t="shared" si="39"/>
        <v>0</v>
      </c>
      <c r="BG235" s="2" t="str">
        <f t="shared" si="20"/>
        <v/>
      </c>
      <c r="BO235" s="64" t="str">
        <f t="shared" si="26"/>
        <v/>
      </c>
    </row>
    <row r="236">
      <c r="A236" s="2" t="s">
        <v>2214</v>
      </c>
      <c r="B236" s="2" t="s">
        <v>2520</v>
      </c>
      <c r="C236" s="2" t="s">
        <v>1812</v>
      </c>
      <c r="D236" s="2" t="s">
        <v>1829</v>
      </c>
      <c r="E236" s="2" t="s">
        <v>2512</v>
      </c>
      <c r="F236" s="2">
        <v>0.0</v>
      </c>
      <c r="G236" s="2">
        <v>111.271</v>
      </c>
      <c r="H236" s="2" t="s">
        <v>2240</v>
      </c>
      <c r="J236" s="2">
        <v>210.0</v>
      </c>
      <c r="Q236" s="60" t="str">
        <f t="shared" si="1"/>
        <v>Chocolate Bars &amp; Bags_25+</v>
      </c>
      <c r="R236" s="61" t="str">
        <f t="shared" si="2"/>
        <v>25+</v>
      </c>
      <c r="S236" s="2" t="str">
        <f t="array" ref="S236">XLOOKUP(B236,Availability!K:K,Availability!Q:Q)</f>
        <v>Depth</v>
      </c>
      <c r="T236" s="62">
        <f t="shared" si="3"/>
        <v>2.5</v>
      </c>
      <c r="U236" s="63">
        <f t="array" ref="U236">iferror(XLOOKUP(Q236,'Refrence Data'!B:B,'Refrence Data'!W:W),"NA")</f>
        <v>1.327396</v>
      </c>
      <c r="V236" s="64">
        <f t="shared" si="4"/>
        <v>50</v>
      </c>
      <c r="X236" s="30">
        <f t="array" ref="X236">IFERROR(XLOOKUP(Q236,'Refrence Data'!B:B,'Refrence Data'!N:N),"NA")</f>
        <v>0.892339</v>
      </c>
      <c r="Y236" s="64" t="str">
        <f t="shared" si="5"/>
        <v>HIGH</v>
      </c>
      <c r="Z236" s="64">
        <f t="array" ref="Z236">XLOOKUP(Q236,'Refrence Data'!B:B,'Refrence Data'!AG:AG)</f>
        <v>2.262757</v>
      </c>
      <c r="AA236" s="64">
        <f t="array" ref="AA236">IFERROR(XLOOKUP(Q236,'Refrence Data'!B:B,'Refrence Data'!Y:Y),"NA")</f>
        <v>0.962596</v>
      </c>
      <c r="AB236" s="64" t="str">
        <f t="shared" si="6"/>
        <v>Low</v>
      </c>
      <c r="AC236" s="64" t="str">
        <f t="shared" si="7"/>
        <v>Depth</v>
      </c>
      <c r="AD236" s="64" t="str">
        <f t="shared" si="8"/>
        <v>HIGHLowDepth</v>
      </c>
      <c r="AE236" s="64">
        <f t="array" ref="AE236">XLOOKUP(AD236,'Category Saturation'!A:A,'Category Saturation'!E:E)</f>
        <v>0</v>
      </c>
      <c r="AG236" s="30">
        <f t="array" ref="AG236">iferror(XLOOKUP(Q236,'New Launch Success Rate'!A:A,'New Launch Success Rate'!F:F),"NA")</f>
        <v>0.833</v>
      </c>
      <c r="AH236" s="64">
        <f t="shared" si="9"/>
        <v>100</v>
      </c>
      <c r="AJ236" s="65">
        <f t="shared" si="10"/>
        <v>40</v>
      </c>
      <c r="AL236" s="66">
        <f t="array" ref="AL236">XLOOKUP(Q236,'Non Moving'!C:C,'Non Moving'!I:I)/100</f>
        <v>0.269</v>
      </c>
      <c r="AM236" s="67">
        <f t="shared" si="11"/>
        <v>0</v>
      </c>
      <c r="AN236" s="66">
        <f t="array" ref="AN236">XLOOKUP(Q236,'Non Moving'!C:C,'Non Moving'!F:F)/100</f>
        <v>0.249</v>
      </c>
      <c r="AO236" s="67">
        <f t="shared" si="12"/>
        <v>50</v>
      </c>
      <c r="AQ236" s="64">
        <f t="shared" si="13"/>
        <v>25</v>
      </c>
      <c r="AS236" s="64">
        <f t="shared" si="14"/>
        <v>0</v>
      </c>
      <c r="AT236" s="64">
        <f t="array" ref="AT236">iferror(XLOOKUP(I236,Monetization!A:A,Monetization!B:B),25)</f>
        <v>25</v>
      </c>
      <c r="AV236" s="64">
        <f t="shared" si="15"/>
        <v>7.5</v>
      </c>
      <c r="AX236" s="65">
        <f t="shared" si="16"/>
        <v>40</v>
      </c>
      <c r="AY236" s="64" t="str">
        <f t="shared" si="17"/>
        <v>25-50</v>
      </c>
      <c r="AZ236" s="64" t="str">
        <f t="shared" si="18"/>
        <v>25-50</v>
      </c>
      <c r="BA236" s="30">
        <f t="array" ref="BA236">iferror(XLOOKUP(B236,Availability!A:A,Availability!E:E),0%)</f>
        <v>1</v>
      </c>
      <c r="BB236" s="2">
        <v>1.0</v>
      </c>
      <c r="BC236" s="64">
        <f t="array" ref="BC236">XLOOKUP(B236,ROS!C:C,ROS!O:O)</f>
        <v>0</v>
      </c>
      <c r="BD236" s="64">
        <f t="array" ref="BD236">IFERROR(XLOOKUP(B236,ROS!Z:Z,ROS!AA:AA),0)</f>
        <v>0.214285714</v>
      </c>
      <c r="BE236" s="64">
        <f t="array" ref="BE236">XLOOKUP(Q236,'Refrence Data'!B:B,'Refrence Data'!T:T)</f>
        <v>0.320513</v>
      </c>
      <c r="BF236" s="64">
        <f t="shared" si="39"/>
        <v>0</v>
      </c>
      <c r="BG236" s="2" t="str">
        <f t="shared" si="20"/>
        <v>TN</v>
      </c>
      <c r="BO236" s="64" t="str">
        <f t="shared" si="26"/>
        <v>TN</v>
      </c>
    </row>
    <row r="237">
      <c r="A237" s="2" t="s">
        <v>2214</v>
      </c>
      <c r="B237" s="2" t="s">
        <v>2521</v>
      </c>
      <c r="C237" s="2" t="s">
        <v>1812</v>
      </c>
      <c r="D237" s="2" t="s">
        <v>1829</v>
      </c>
      <c r="E237" s="2" t="s">
        <v>2512</v>
      </c>
      <c r="F237" s="2">
        <v>0.0</v>
      </c>
      <c r="G237" s="2">
        <v>107.0142</v>
      </c>
      <c r="H237" s="2" t="s">
        <v>2240</v>
      </c>
      <c r="J237" s="2">
        <v>210.0</v>
      </c>
      <c r="Q237" s="60" t="str">
        <f t="shared" si="1"/>
        <v>Chocolate Bars &amp; Bags_25+</v>
      </c>
      <c r="R237" s="61" t="str">
        <f t="shared" si="2"/>
        <v>25+</v>
      </c>
      <c r="S237" s="2" t="str">
        <f t="array" ref="S237">XLOOKUP(B237,Availability!K:K,Availability!Q:Q)</f>
        <v>Depth</v>
      </c>
      <c r="T237" s="62">
        <f t="shared" si="3"/>
        <v>2.5</v>
      </c>
      <c r="U237" s="63">
        <f t="array" ref="U237">iferror(XLOOKUP(Q237,'Refrence Data'!B:B,'Refrence Data'!W:W),"NA")</f>
        <v>1.327396</v>
      </c>
      <c r="V237" s="64">
        <f t="shared" si="4"/>
        <v>50</v>
      </c>
      <c r="X237" s="30">
        <f t="array" ref="X237">IFERROR(XLOOKUP(Q237,'Refrence Data'!B:B,'Refrence Data'!N:N),"NA")</f>
        <v>0.892339</v>
      </c>
      <c r="Y237" s="64" t="str">
        <f t="shared" si="5"/>
        <v>HIGH</v>
      </c>
      <c r="Z237" s="64">
        <f t="array" ref="Z237">XLOOKUP(Q237,'Refrence Data'!B:B,'Refrence Data'!AG:AG)</f>
        <v>2.262757</v>
      </c>
      <c r="AA237" s="64">
        <f t="array" ref="AA237">IFERROR(XLOOKUP(Q237,'Refrence Data'!B:B,'Refrence Data'!Y:Y),"NA")</f>
        <v>0.962596</v>
      </c>
      <c r="AB237" s="64" t="str">
        <f t="shared" si="6"/>
        <v>Low</v>
      </c>
      <c r="AC237" s="64" t="str">
        <f t="shared" si="7"/>
        <v>Depth</v>
      </c>
      <c r="AD237" s="64" t="str">
        <f t="shared" si="8"/>
        <v>HIGHLowDepth</v>
      </c>
      <c r="AE237" s="64">
        <f t="array" ref="AE237">XLOOKUP(AD237,'Category Saturation'!A:A,'Category Saturation'!E:E)</f>
        <v>0</v>
      </c>
      <c r="AG237" s="30">
        <f t="array" ref="AG237">iferror(XLOOKUP(Q237,'New Launch Success Rate'!A:A,'New Launch Success Rate'!F:F),"NA")</f>
        <v>0.833</v>
      </c>
      <c r="AH237" s="64">
        <f t="shared" si="9"/>
        <v>100</v>
      </c>
      <c r="AJ237" s="65">
        <f t="shared" si="10"/>
        <v>40</v>
      </c>
      <c r="AL237" s="66">
        <f t="array" ref="AL237">XLOOKUP(Q237,'Non Moving'!C:C,'Non Moving'!I:I)/100</f>
        <v>0.269</v>
      </c>
      <c r="AM237" s="67">
        <f t="shared" si="11"/>
        <v>0</v>
      </c>
      <c r="AN237" s="66">
        <f t="array" ref="AN237">XLOOKUP(Q237,'Non Moving'!C:C,'Non Moving'!F:F)/100</f>
        <v>0.249</v>
      </c>
      <c r="AO237" s="67">
        <f t="shared" si="12"/>
        <v>50</v>
      </c>
      <c r="AQ237" s="64">
        <f t="shared" si="13"/>
        <v>25</v>
      </c>
      <c r="AS237" s="64">
        <f t="shared" si="14"/>
        <v>0</v>
      </c>
      <c r="AT237" s="64">
        <f t="array" ref="AT237">iferror(XLOOKUP(I237,Monetization!A:A,Monetization!B:B),25)</f>
        <v>25</v>
      </c>
      <c r="AV237" s="64">
        <f t="shared" si="15"/>
        <v>7.5</v>
      </c>
      <c r="AX237" s="65">
        <f t="shared" si="16"/>
        <v>40</v>
      </c>
      <c r="AY237" s="64" t="str">
        <f t="shared" si="17"/>
        <v>25-50</v>
      </c>
      <c r="AZ237" s="64" t="str">
        <f t="shared" si="18"/>
        <v>25-50</v>
      </c>
      <c r="BA237" s="30">
        <f t="array" ref="BA237">iferror(XLOOKUP(B237,Availability!A:A,Availability!E:E),0%)</f>
        <v>0.38</v>
      </c>
      <c r="BB237" s="2">
        <v>1.0</v>
      </c>
      <c r="BC237" s="64">
        <f t="array" ref="BC237">XLOOKUP(B237,ROS!C:C,ROS!O:O)</f>
        <v>0</v>
      </c>
      <c r="BD237" s="64">
        <f t="array" ref="BD237">IFERROR(XLOOKUP(B237,ROS!Z:Z,ROS!AA:AA),0)</f>
        <v>0.166666667</v>
      </c>
      <c r="BE237" s="64">
        <f t="array" ref="BE237">XLOOKUP(Q237,'Refrence Data'!B:B,'Refrence Data'!T:T)</f>
        <v>0.320513</v>
      </c>
      <c r="BF237" s="64">
        <f t="shared" si="39"/>
        <v>0</v>
      </c>
      <c r="BG237" s="2" t="str">
        <f t="shared" si="20"/>
        <v/>
      </c>
      <c r="BO237" s="64" t="str">
        <f t="shared" si="26"/>
        <v/>
      </c>
    </row>
    <row r="238">
      <c r="A238" s="2" t="s">
        <v>2214</v>
      </c>
      <c r="B238" s="2" t="s">
        <v>2522</v>
      </c>
      <c r="C238" s="2" t="s">
        <v>1812</v>
      </c>
      <c r="D238" s="2" t="s">
        <v>1829</v>
      </c>
      <c r="E238" s="2" t="s">
        <v>2512</v>
      </c>
      <c r="F238" s="2">
        <v>0.0</v>
      </c>
      <c r="G238" s="2">
        <v>32.68066</v>
      </c>
      <c r="H238" s="2" t="s">
        <v>2240</v>
      </c>
      <c r="J238" s="2">
        <v>210.0</v>
      </c>
      <c r="Q238" s="60" t="str">
        <f t="shared" si="1"/>
        <v>Chocolate Bars &amp; Bags_25+</v>
      </c>
      <c r="R238" s="61" t="str">
        <f t="shared" si="2"/>
        <v>25+</v>
      </c>
      <c r="S238" s="2" t="str">
        <f t="array" ref="S238">XLOOKUP(B238,Availability!K:K,Availability!Q:Q)</f>
        <v>Depth</v>
      </c>
      <c r="T238" s="62">
        <f t="shared" si="3"/>
        <v>2.5</v>
      </c>
      <c r="U238" s="63">
        <f t="array" ref="U238">iferror(XLOOKUP(Q238,'Refrence Data'!B:B,'Refrence Data'!W:W),"NA")</f>
        <v>1.327396</v>
      </c>
      <c r="V238" s="64">
        <f t="shared" si="4"/>
        <v>50</v>
      </c>
      <c r="X238" s="30">
        <f t="array" ref="X238">IFERROR(XLOOKUP(Q238,'Refrence Data'!B:B,'Refrence Data'!N:N),"NA")</f>
        <v>0.892339</v>
      </c>
      <c r="Y238" s="64" t="str">
        <f t="shared" si="5"/>
        <v>HIGH</v>
      </c>
      <c r="Z238" s="64">
        <f t="array" ref="Z238">XLOOKUP(Q238,'Refrence Data'!B:B,'Refrence Data'!AG:AG)</f>
        <v>2.262757</v>
      </c>
      <c r="AA238" s="64">
        <f t="array" ref="AA238">IFERROR(XLOOKUP(Q238,'Refrence Data'!B:B,'Refrence Data'!Y:Y),"NA")</f>
        <v>0.962596</v>
      </c>
      <c r="AB238" s="64" t="str">
        <f t="shared" si="6"/>
        <v>Low</v>
      </c>
      <c r="AC238" s="64" t="str">
        <f t="shared" si="7"/>
        <v>Depth</v>
      </c>
      <c r="AD238" s="64" t="str">
        <f t="shared" si="8"/>
        <v>HIGHLowDepth</v>
      </c>
      <c r="AE238" s="64">
        <f t="array" ref="AE238">XLOOKUP(AD238,'Category Saturation'!A:A,'Category Saturation'!E:E)</f>
        <v>0</v>
      </c>
      <c r="AG238" s="30">
        <f t="array" ref="AG238">iferror(XLOOKUP(Q238,'New Launch Success Rate'!A:A,'New Launch Success Rate'!F:F),"NA")</f>
        <v>0.833</v>
      </c>
      <c r="AH238" s="64">
        <f t="shared" si="9"/>
        <v>100</v>
      </c>
      <c r="AJ238" s="65">
        <f t="shared" si="10"/>
        <v>40</v>
      </c>
      <c r="AL238" s="66">
        <f t="array" ref="AL238">XLOOKUP(Q238,'Non Moving'!C:C,'Non Moving'!I:I)/100</f>
        <v>0.269</v>
      </c>
      <c r="AM238" s="67">
        <f t="shared" si="11"/>
        <v>0</v>
      </c>
      <c r="AN238" s="66">
        <f t="array" ref="AN238">XLOOKUP(Q238,'Non Moving'!C:C,'Non Moving'!F:F)/100</f>
        <v>0.249</v>
      </c>
      <c r="AO238" s="67">
        <f t="shared" si="12"/>
        <v>50</v>
      </c>
      <c r="AQ238" s="64">
        <f t="shared" si="13"/>
        <v>25</v>
      </c>
      <c r="AS238" s="64">
        <f t="shared" si="14"/>
        <v>0</v>
      </c>
      <c r="AT238" s="64">
        <f t="array" ref="AT238">iferror(XLOOKUP(I238,Monetization!A:A,Monetization!B:B),25)</f>
        <v>25</v>
      </c>
      <c r="AV238" s="64">
        <f t="shared" si="15"/>
        <v>7.5</v>
      </c>
      <c r="AX238" s="65">
        <f t="shared" si="16"/>
        <v>40</v>
      </c>
      <c r="AY238" s="64" t="str">
        <f t="shared" si="17"/>
        <v>25-50</v>
      </c>
      <c r="AZ238" s="64" t="str">
        <f t="shared" si="18"/>
        <v>25-50</v>
      </c>
      <c r="BA238" s="30">
        <f t="array" ref="BA238">iferror(XLOOKUP(B238,Availability!A:A,Availability!E:E),0%)</f>
        <v>0.25</v>
      </c>
      <c r="BB238" s="2">
        <v>1.0</v>
      </c>
      <c r="BC238" s="64">
        <f t="array" ref="BC238">XLOOKUP(B238,ROS!C:C,ROS!O:O)</f>
        <v>0</v>
      </c>
      <c r="BD238" s="64">
        <f t="array" ref="BD238">IFERROR(XLOOKUP(B238,ROS!Z:Z,ROS!AA:AA),0)</f>
        <v>0</v>
      </c>
      <c r="BE238" s="64">
        <f t="array" ref="BE238">XLOOKUP(Q238,'Refrence Data'!B:B,'Refrence Data'!T:T)</f>
        <v>0.320513</v>
      </c>
      <c r="BF238" s="64">
        <f t="shared" si="39"/>
        <v>0</v>
      </c>
      <c r="BG238" s="2" t="str">
        <f t="shared" si="20"/>
        <v/>
      </c>
      <c r="BO238" s="64" t="str">
        <f t="shared" si="26"/>
        <v/>
      </c>
    </row>
    <row r="239">
      <c r="A239" s="2" t="s">
        <v>2214</v>
      </c>
      <c r="B239" s="2" t="s">
        <v>2523</v>
      </c>
      <c r="C239" s="2" t="s">
        <v>1812</v>
      </c>
      <c r="D239" s="2" t="s">
        <v>1829</v>
      </c>
      <c r="E239" s="2" t="s">
        <v>2512</v>
      </c>
      <c r="F239" s="2">
        <v>0.0</v>
      </c>
      <c r="G239" s="2">
        <v>20.03256</v>
      </c>
      <c r="H239" s="2" t="s">
        <v>2240</v>
      </c>
      <c r="J239" s="2">
        <v>210.0</v>
      </c>
      <c r="Q239" s="60" t="str">
        <f t="shared" si="1"/>
        <v>Chocolate Bars &amp; Bags_20-25</v>
      </c>
      <c r="R239" s="61" t="str">
        <f t="shared" si="2"/>
        <v>20-25</v>
      </c>
      <c r="S239" s="2" t="str">
        <f t="array" ref="S239">XLOOKUP(B239,Availability!K:K,Availability!Q:Q)</f>
        <v>Depth</v>
      </c>
      <c r="T239" s="62">
        <f t="shared" si="3"/>
        <v>2.5</v>
      </c>
      <c r="U239" s="63">
        <f t="array" ref="U239">iferror(XLOOKUP(Q239,'Refrence Data'!B:B,'Refrence Data'!W:W),"NA")</f>
        <v>3.676576</v>
      </c>
      <c r="V239" s="64">
        <f t="shared" si="4"/>
        <v>100</v>
      </c>
      <c r="X239" s="30">
        <f t="array" ref="X239">IFERROR(XLOOKUP(Q239,'Refrence Data'!B:B,'Refrence Data'!N:N),"NA")</f>
        <v>0.801562</v>
      </c>
      <c r="Y239" s="64" t="str">
        <f t="shared" si="5"/>
        <v>HIGH</v>
      </c>
      <c r="Z239" s="64">
        <f t="array" ref="Z239">XLOOKUP(Q239,'Refrence Data'!B:B,'Refrence Data'!AG:AG)</f>
        <v>4.247372</v>
      </c>
      <c r="AA239" s="64">
        <f t="array" ref="AA239">IFERROR(XLOOKUP(Q239,'Refrence Data'!B:B,'Refrence Data'!Y:Y),"NA")</f>
        <v>3.729761</v>
      </c>
      <c r="AB239" s="64" t="str">
        <f t="shared" si="6"/>
        <v>High</v>
      </c>
      <c r="AC239" s="64" t="str">
        <f t="shared" si="7"/>
        <v>Depth</v>
      </c>
      <c r="AD239" s="64" t="str">
        <f t="shared" si="8"/>
        <v>HIGHHighDepth</v>
      </c>
      <c r="AE239" s="64">
        <f t="array" ref="AE239">XLOOKUP(AD239,'Category Saturation'!A:A,'Category Saturation'!E:E)</f>
        <v>0</v>
      </c>
      <c r="AG239" s="30">
        <f t="array" ref="AG239">iferror(XLOOKUP(Q239,'New Launch Success Rate'!A:A,'New Launch Success Rate'!F:F),"NA")</f>
        <v>0.9</v>
      </c>
      <c r="AH239" s="64">
        <f t="shared" si="9"/>
        <v>100</v>
      </c>
      <c r="AJ239" s="65">
        <f t="shared" si="10"/>
        <v>70</v>
      </c>
      <c r="AL239" s="66">
        <f t="array" ref="AL239">XLOOKUP(Q239,'Non Moving'!C:C,'Non Moving'!I:I)/100</f>
        <v>0.282</v>
      </c>
      <c r="AM239" s="67">
        <f t="shared" si="11"/>
        <v>0</v>
      </c>
      <c r="AN239" s="66">
        <f t="array" ref="AN239">XLOOKUP(Q239,'Non Moving'!C:C,'Non Moving'!F:F)/100</f>
        <v>0.126</v>
      </c>
      <c r="AO239" s="67">
        <f t="shared" si="12"/>
        <v>50</v>
      </c>
      <c r="AQ239" s="64">
        <f t="shared" si="13"/>
        <v>25</v>
      </c>
      <c r="AS239" s="64">
        <f t="shared" si="14"/>
        <v>0</v>
      </c>
      <c r="AT239" s="64">
        <f t="array" ref="AT239">iferror(XLOOKUP(I239,Monetization!A:A,Monetization!B:B),25)</f>
        <v>25</v>
      </c>
      <c r="AV239" s="64">
        <f t="shared" si="15"/>
        <v>7.5</v>
      </c>
      <c r="AX239" s="65">
        <f t="shared" si="16"/>
        <v>70</v>
      </c>
      <c r="AY239" s="64" t="str">
        <f t="shared" si="17"/>
        <v>50-75</v>
      </c>
      <c r="AZ239" s="64" t="str">
        <f t="shared" si="18"/>
        <v>50-75</v>
      </c>
      <c r="BA239" s="30">
        <f t="array" ref="BA239">iferror(XLOOKUP(B239,Availability!A:A,Availability!E:E),0%)</f>
        <v>0.55</v>
      </c>
      <c r="BB239" s="2">
        <v>1.0</v>
      </c>
      <c r="BC239" s="64">
        <f t="array" ref="BC239">XLOOKUP(B239,ROS!C:C,ROS!O:O)</f>
        <v>0.719481</v>
      </c>
      <c r="BD239" s="64">
        <f t="array" ref="BD239">IFERROR(XLOOKUP(B239,ROS!Z:Z,ROS!AA:AA),0)</f>
        <v>0.428571429</v>
      </c>
      <c r="BE239" s="64">
        <f t="array" ref="BE239">XLOOKUP(Q239,'Refrence Data'!B:B,'Refrence Data'!T:T)</f>
        <v>0.333333</v>
      </c>
      <c r="BF239" s="64">
        <f t="shared" si="39"/>
        <v>0</v>
      </c>
      <c r="BG239" s="2" t="str">
        <f t="shared" si="20"/>
        <v/>
      </c>
      <c r="BO239" s="64" t="str">
        <f t="shared" si="26"/>
        <v/>
      </c>
    </row>
    <row r="240">
      <c r="A240" s="2" t="s">
        <v>2214</v>
      </c>
      <c r="B240" s="2" t="s">
        <v>2524</v>
      </c>
      <c r="C240" s="2" t="s">
        <v>1812</v>
      </c>
      <c r="D240" s="2" t="s">
        <v>1829</v>
      </c>
      <c r="E240" s="2" t="s">
        <v>2512</v>
      </c>
      <c r="F240" s="2">
        <v>0.0</v>
      </c>
      <c r="G240" s="2">
        <v>23.58125</v>
      </c>
      <c r="H240" s="2" t="s">
        <v>2240</v>
      </c>
      <c r="J240" s="2">
        <v>210.0</v>
      </c>
      <c r="Q240" s="60" t="str">
        <f t="shared" si="1"/>
        <v>Chocolate Bars &amp; Bags_20-25</v>
      </c>
      <c r="R240" s="61" t="str">
        <f t="shared" si="2"/>
        <v>20-25</v>
      </c>
      <c r="S240" s="2" t="str">
        <f t="array" ref="S240">XLOOKUP(B240,Availability!K:K,Availability!Q:Q)</f>
        <v>Depth</v>
      </c>
      <c r="T240" s="62">
        <f t="shared" si="3"/>
        <v>2.5</v>
      </c>
      <c r="U240" s="63">
        <f t="array" ref="U240">iferror(XLOOKUP(Q240,'Refrence Data'!B:B,'Refrence Data'!W:W),"NA")</f>
        <v>3.676576</v>
      </c>
      <c r="V240" s="64">
        <f t="shared" si="4"/>
        <v>100</v>
      </c>
      <c r="X240" s="30">
        <f t="array" ref="X240">IFERROR(XLOOKUP(Q240,'Refrence Data'!B:B,'Refrence Data'!N:N),"NA")</f>
        <v>0.801562</v>
      </c>
      <c r="Y240" s="64" t="str">
        <f t="shared" si="5"/>
        <v>HIGH</v>
      </c>
      <c r="Z240" s="64">
        <f t="array" ref="Z240">XLOOKUP(Q240,'Refrence Data'!B:B,'Refrence Data'!AG:AG)</f>
        <v>4.247372</v>
      </c>
      <c r="AA240" s="64">
        <f t="array" ref="AA240">IFERROR(XLOOKUP(Q240,'Refrence Data'!B:B,'Refrence Data'!Y:Y),"NA")</f>
        <v>3.729761</v>
      </c>
      <c r="AB240" s="64" t="str">
        <f t="shared" si="6"/>
        <v>High</v>
      </c>
      <c r="AC240" s="64" t="str">
        <f t="shared" si="7"/>
        <v>Depth</v>
      </c>
      <c r="AD240" s="64" t="str">
        <f t="shared" si="8"/>
        <v>HIGHHighDepth</v>
      </c>
      <c r="AE240" s="64">
        <f t="array" ref="AE240">XLOOKUP(AD240,'Category Saturation'!A:A,'Category Saturation'!E:E)</f>
        <v>0</v>
      </c>
      <c r="AG240" s="30">
        <f t="array" ref="AG240">iferror(XLOOKUP(Q240,'New Launch Success Rate'!A:A,'New Launch Success Rate'!F:F),"NA")</f>
        <v>0.9</v>
      </c>
      <c r="AH240" s="64">
        <f t="shared" si="9"/>
        <v>100</v>
      </c>
      <c r="AJ240" s="65">
        <f t="shared" si="10"/>
        <v>70</v>
      </c>
      <c r="AL240" s="66">
        <f t="array" ref="AL240">XLOOKUP(Q240,'Non Moving'!C:C,'Non Moving'!I:I)/100</f>
        <v>0.282</v>
      </c>
      <c r="AM240" s="67">
        <f t="shared" si="11"/>
        <v>0</v>
      </c>
      <c r="AN240" s="66">
        <f t="array" ref="AN240">XLOOKUP(Q240,'Non Moving'!C:C,'Non Moving'!F:F)/100</f>
        <v>0.126</v>
      </c>
      <c r="AO240" s="67">
        <f t="shared" si="12"/>
        <v>50</v>
      </c>
      <c r="AQ240" s="64">
        <f t="shared" si="13"/>
        <v>25</v>
      </c>
      <c r="AS240" s="64">
        <f t="shared" si="14"/>
        <v>0</v>
      </c>
      <c r="AT240" s="64">
        <f t="array" ref="AT240">iferror(XLOOKUP(I240,Monetization!A:A,Monetization!B:B),25)</f>
        <v>25</v>
      </c>
      <c r="AV240" s="64">
        <f t="shared" si="15"/>
        <v>7.5</v>
      </c>
      <c r="AX240" s="65">
        <f t="shared" si="16"/>
        <v>70</v>
      </c>
      <c r="AY240" s="64" t="str">
        <f t="shared" si="17"/>
        <v>50-75</v>
      </c>
      <c r="AZ240" s="64" t="str">
        <f t="shared" si="18"/>
        <v>50-75</v>
      </c>
      <c r="BA240" s="30">
        <f t="array" ref="BA240">iferror(XLOOKUP(B240,Availability!A:A,Availability!E:E),0%)</f>
        <v>0.23</v>
      </c>
      <c r="BB240" s="2">
        <v>1.0</v>
      </c>
      <c r="BC240" s="64">
        <f t="array" ref="BC240">XLOOKUP(B240,ROS!C:C,ROS!O:O)</f>
        <v>0.071429</v>
      </c>
      <c r="BD240" s="64">
        <f t="array" ref="BD240">IFERROR(XLOOKUP(B240,ROS!Z:Z,ROS!AA:AA),0)</f>
        <v>0.111111111</v>
      </c>
      <c r="BE240" s="64">
        <f t="array" ref="BE240">XLOOKUP(Q240,'Refrence Data'!B:B,'Refrence Data'!T:T)</f>
        <v>0.333333</v>
      </c>
      <c r="BF240" s="64">
        <f t="shared" si="39"/>
        <v>0</v>
      </c>
      <c r="BG240" s="2" t="str">
        <f t="shared" si="20"/>
        <v/>
      </c>
      <c r="BO240" s="64" t="str">
        <f t="shared" si="26"/>
        <v/>
      </c>
    </row>
    <row r="241">
      <c r="A241" s="2" t="s">
        <v>2214</v>
      </c>
      <c r="B241" s="2" t="s">
        <v>2525</v>
      </c>
      <c r="C241" s="2" t="s">
        <v>1812</v>
      </c>
      <c r="D241" s="2" t="s">
        <v>1829</v>
      </c>
      <c r="E241" s="2" t="s">
        <v>2512</v>
      </c>
      <c r="F241" s="2">
        <v>0.0</v>
      </c>
      <c r="G241" s="2">
        <v>49.82124</v>
      </c>
      <c r="H241" s="2" t="s">
        <v>2240</v>
      </c>
      <c r="J241" s="2">
        <v>210.0</v>
      </c>
      <c r="Q241" s="60" t="str">
        <f t="shared" si="1"/>
        <v>Chocolate Bars &amp; Bags_25+</v>
      </c>
      <c r="R241" s="61" t="str">
        <f t="shared" si="2"/>
        <v>25+</v>
      </c>
      <c r="S241" s="2" t="str">
        <f t="array" ref="S241">XLOOKUP(B241,Availability!K:K,Availability!Q:Q)</f>
        <v>Depth</v>
      </c>
      <c r="T241" s="62">
        <f t="shared" si="3"/>
        <v>2.5</v>
      </c>
      <c r="U241" s="63">
        <f t="array" ref="U241">iferror(XLOOKUP(Q241,'Refrence Data'!B:B,'Refrence Data'!W:W),"NA")</f>
        <v>1.327396</v>
      </c>
      <c r="V241" s="64">
        <f t="shared" si="4"/>
        <v>50</v>
      </c>
      <c r="X241" s="30">
        <f t="array" ref="X241">IFERROR(XLOOKUP(Q241,'Refrence Data'!B:B,'Refrence Data'!N:N),"NA")</f>
        <v>0.892339</v>
      </c>
      <c r="Y241" s="64" t="str">
        <f t="shared" si="5"/>
        <v>HIGH</v>
      </c>
      <c r="Z241" s="64">
        <f t="array" ref="Z241">XLOOKUP(Q241,'Refrence Data'!B:B,'Refrence Data'!AG:AG)</f>
        <v>2.262757</v>
      </c>
      <c r="AA241" s="64">
        <f t="array" ref="AA241">IFERROR(XLOOKUP(Q241,'Refrence Data'!B:B,'Refrence Data'!Y:Y),"NA")</f>
        <v>0.962596</v>
      </c>
      <c r="AB241" s="64" t="str">
        <f t="shared" si="6"/>
        <v>Low</v>
      </c>
      <c r="AC241" s="64" t="str">
        <f t="shared" si="7"/>
        <v>Depth</v>
      </c>
      <c r="AD241" s="64" t="str">
        <f t="shared" si="8"/>
        <v>HIGHLowDepth</v>
      </c>
      <c r="AE241" s="64">
        <f t="array" ref="AE241">XLOOKUP(AD241,'Category Saturation'!A:A,'Category Saturation'!E:E)</f>
        <v>0</v>
      </c>
      <c r="AG241" s="30">
        <f t="array" ref="AG241">iferror(XLOOKUP(Q241,'New Launch Success Rate'!A:A,'New Launch Success Rate'!F:F),"NA")</f>
        <v>0.833</v>
      </c>
      <c r="AH241" s="64">
        <f t="shared" si="9"/>
        <v>100</v>
      </c>
      <c r="AJ241" s="65">
        <f t="shared" si="10"/>
        <v>40</v>
      </c>
      <c r="AL241" s="66">
        <f t="array" ref="AL241">XLOOKUP(Q241,'Non Moving'!C:C,'Non Moving'!I:I)/100</f>
        <v>0.269</v>
      </c>
      <c r="AM241" s="67">
        <f t="shared" si="11"/>
        <v>0</v>
      </c>
      <c r="AN241" s="66">
        <f t="array" ref="AN241">XLOOKUP(Q241,'Non Moving'!C:C,'Non Moving'!F:F)/100</f>
        <v>0.249</v>
      </c>
      <c r="AO241" s="67">
        <f t="shared" si="12"/>
        <v>50</v>
      </c>
      <c r="AQ241" s="64">
        <f t="shared" si="13"/>
        <v>25</v>
      </c>
      <c r="AS241" s="64">
        <f t="shared" si="14"/>
        <v>0</v>
      </c>
      <c r="AT241" s="64">
        <f t="array" ref="AT241">iferror(XLOOKUP(I241,Monetization!A:A,Monetization!B:B),25)</f>
        <v>25</v>
      </c>
      <c r="AV241" s="64">
        <f t="shared" si="15"/>
        <v>7.5</v>
      </c>
      <c r="AX241" s="65">
        <f t="shared" si="16"/>
        <v>40</v>
      </c>
      <c r="AY241" s="64" t="str">
        <f t="shared" si="17"/>
        <v>25-50</v>
      </c>
      <c r="AZ241" s="64" t="str">
        <f t="shared" si="18"/>
        <v>25-50</v>
      </c>
      <c r="BA241" s="30">
        <f t="array" ref="BA241">iferror(XLOOKUP(B241,Availability!A:A,Availability!E:E),0%)</f>
        <v>0</v>
      </c>
      <c r="BB241" s="2">
        <v>1.0</v>
      </c>
      <c r="BC241" s="64">
        <f t="array" ref="BC241">XLOOKUP(B241,ROS!C:C,ROS!O:O)</f>
        <v>0</v>
      </c>
      <c r="BD241" s="64">
        <f t="array" ref="BD241">IFERROR(XLOOKUP(B241,ROS!Z:Z,ROS!AA:AA),0)</f>
        <v>0</v>
      </c>
      <c r="BE241" s="64">
        <f t="array" ref="BE241">XLOOKUP(Q241,'Refrence Data'!B:B,'Refrence Data'!T:T)</f>
        <v>0.320513</v>
      </c>
      <c r="BF241" s="64">
        <f t="shared" si="39"/>
        <v>0</v>
      </c>
      <c r="BG241" s="2" t="str">
        <f t="shared" si="20"/>
        <v/>
      </c>
      <c r="BO241" s="64" t="str">
        <f t="shared" si="26"/>
        <v/>
      </c>
    </row>
    <row r="242">
      <c r="A242" s="2" t="s">
        <v>2214</v>
      </c>
      <c r="B242" s="2" t="s">
        <v>2526</v>
      </c>
      <c r="C242" s="2" t="s">
        <v>1812</v>
      </c>
      <c r="D242" s="2" t="s">
        <v>1829</v>
      </c>
      <c r="E242" s="2" t="s">
        <v>2512</v>
      </c>
      <c r="F242" s="2">
        <v>0.0</v>
      </c>
      <c r="G242" s="2">
        <v>84.87494</v>
      </c>
      <c r="H242" s="2" t="s">
        <v>2240</v>
      </c>
      <c r="J242" s="2">
        <v>210.0</v>
      </c>
      <c r="Q242" s="60" t="str">
        <f t="shared" si="1"/>
        <v>Chocolate Bars &amp; Bags_25+</v>
      </c>
      <c r="R242" s="61" t="str">
        <f t="shared" si="2"/>
        <v>25+</v>
      </c>
      <c r="S242" s="2" t="str">
        <f t="array" ref="S242">XLOOKUP(B242,Availability!K:K,Availability!Q:Q)</f>
        <v>Depth</v>
      </c>
      <c r="T242" s="62">
        <f t="shared" si="3"/>
        <v>2.5</v>
      </c>
      <c r="U242" s="63">
        <f t="array" ref="U242">iferror(XLOOKUP(Q242,'Refrence Data'!B:B,'Refrence Data'!W:W),"NA")</f>
        <v>1.327396</v>
      </c>
      <c r="V242" s="64">
        <f t="shared" si="4"/>
        <v>50</v>
      </c>
      <c r="X242" s="30">
        <f t="array" ref="X242">IFERROR(XLOOKUP(Q242,'Refrence Data'!B:B,'Refrence Data'!N:N),"NA")</f>
        <v>0.892339</v>
      </c>
      <c r="Y242" s="64" t="str">
        <f t="shared" si="5"/>
        <v>HIGH</v>
      </c>
      <c r="Z242" s="64">
        <f t="array" ref="Z242">XLOOKUP(Q242,'Refrence Data'!B:B,'Refrence Data'!AG:AG)</f>
        <v>2.262757</v>
      </c>
      <c r="AA242" s="64">
        <f t="array" ref="AA242">IFERROR(XLOOKUP(Q242,'Refrence Data'!B:B,'Refrence Data'!Y:Y),"NA")</f>
        <v>0.962596</v>
      </c>
      <c r="AB242" s="64" t="str">
        <f t="shared" si="6"/>
        <v>Low</v>
      </c>
      <c r="AC242" s="64" t="str">
        <f t="shared" si="7"/>
        <v>Depth</v>
      </c>
      <c r="AD242" s="64" t="str">
        <f t="shared" si="8"/>
        <v>HIGHLowDepth</v>
      </c>
      <c r="AE242" s="64">
        <f t="array" ref="AE242">XLOOKUP(AD242,'Category Saturation'!A:A,'Category Saturation'!E:E)</f>
        <v>0</v>
      </c>
      <c r="AG242" s="30">
        <f t="array" ref="AG242">iferror(XLOOKUP(Q242,'New Launch Success Rate'!A:A,'New Launch Success Rate'!F:F),"NA")</f>
        <v>0.833</v>
      </c>
      <c r="AH242" s="64">
        <f t="shared" si="9"/>
        <v>100</v>
      </c>
      <c r="AJ242" s="65">
        <f t="shared" si="10"/>
        <v>40</v>
      </c>
      <c r="AL242" s="66">
        <f t="array" ref="AL242">XLOOKUP(Q242,'Non Moving'!C:C,'Non Moving'!I:I)/100</f>
        <v>0.269</v>
      </c>
      <c r="AM242" s="67">
        <f t="shared" si="11"/>
        <v>0</v>
      </c>
      <c r="AN242" s="66">
        <f t="array" ref="AN242">XLOOKUP(Q242,'Non Moving'!C:C,'Non Moving'!F:F)/100</f>
        <v>0.249</v>
      </c>
      <c r="AO242" s="67">
        <f t="shared" si="12"/>
        <v>50</v>
      </c>
      <c r="AQ242" s="64">
        <f t="shared" si="13"/>
        <v>25</v>
      </c>
      <c r="AS242" s="64">
        <f t="shared" si="14"/>
        <v>0</v>
      </c>
      <c r="AT242" s="64">
        <f t="array" ref="AT242">iferror(XLOOKUP(I242,Monetization!A:A,Monetization!B:B),25)</f>
        <v>25</v>
      </c>
      <c r="AV242" s="64">
        <f t="shared" si="15"/>
        <v>7.5</v>
      </c>
      <c r="AX242" s="65">
        <f t="shared" si="16"/>
        <v>40</v>
      </c>
      <c r="AY242" s="64" t="str">
        <f t="shared" si="17"/>
        <v>25-50</v>
      </c>
      <c r="AZ242" s="64" t="str">
        <f t="shared" si="18"/>
        <v>25-50</v>
      </c>
      <c r="BA242" s="30">
        <f t="array" ref="BA242">iferror(XLOOKUP(B242,Availability!A:A,Availability!E:E),0%)</f>
        <v>0.54</v>
      </c>
      <c r="BB242" s="2">
        <v>1.0</v>
      </c>
      <c r="BC242" s="64">
        <f t="array" ref="BC242">XLOOKUP(B242,ROS!C:C,ROS!O:O)</f>
        <v>0.854762</v>
      </c>
      <c r="BD242" s="64">
        <f t="array" ref="BD242">IFERROR(XLOOKUP(B242,ROS!Z:Z,ROS!AA:AA),0)</f>
        <v>0.245670996</v>
      </c>
      <c r="BE242" s="64">
        <f t="array" ref="BE242">XLOOKUP(Q242,'Refrence Data'!B:B,'Refrence Data'!T:T)</f>
        <v>0.320513</v>
      </c>
      <c r="BF242" s="64">
        <f t="shared" si="39"/>
        <v>1</v>
      </c>
      <c r="BG242" s="2" t="str">
        <f t="shared" si="20"/>
        <v/>
      </c>
      <c r="BO242" s="64" t="str">
        <f t="shared" si="26"/>
        <v/>
      </c>
    </row>
    <row r="243">
      <c r="A243" s="2" t="s">
        <v>2214</v>
      </c>
      <c r="B243" s="2" t="s">
        <v>2527</v>
      </c>
      <c r="C243" s="2" t="s">
        <v>1812</v>
      </c>
      <c r="D243" s="2" t="s">
        <v>1829</v>
      </c>
      <c r="E243" s="2" t="s">
        <v>2512</v>
      </c>
      <c r="F243" s="2">
        <v>0.0</v>
      </c>
      <c r="G243" s="2">
        <v>73.30117</v>
      </c>
      <c r="H243" s="2" t="s">
        <v>2240</v>
      </c>
      <c r="J243" s="2">
        <v>210.0</v>
      </c>
      <c r="Q243" s="60" t="str">
        <f t="shared" si="1"/>
        <v>Chocolate Bars &amp; Bags_25+</v>
      </c>
      <c r="R243" s="61" t="str">
        <f t="shared" si="2"/>
        <v>25+</v>
      </c>
      <c r="S243" s="2" t="str">
        <f t="array" ref="S243">XLOOKUP(B243,Availability!K:K,Availability!Q:Q)</f>
        <v>Depth</v>
      </c>
      <c r="T243" s="62">
        <f t="shared" si="3"/>
        <v>2.5</v>
      </c>
      <c r="U243" s="63">
        <f t="array" ref="U243">iferror(XLOOKUP(Q243,'Refrence Data'!B:B,'Refrence Data'!W:W),"NA")</f>
        <v>1.327396</v>
      </c>
      <c r="V243" s="64">
        <f t="shared" si="4"/>
        <v>50</v>
      </c>
      <c r="X243" s="30">
        <f t="array" ref="X243">IFERROR(XLOOKUP(Q243,'Refrence Data'!B:B,'Refrence Data'!N:N),"NA")</f>
        <v>0.892339</v>
      </c>
      <c r="Y243" s="64" t="str">
        <f t="shared" si="5"/>
        <v>HIGH</v>
      </c>
      <c r="Z243" s="64">
        <f t="array" ref="Z243">XLOOKUP(Q243,'Refrence Data'!B:B,'Refrence Data'!AG:AG)</f>
        <v>2.262757</v>
      </c>
      <c r="AA243" s="64">
        <f t="array" ref="AA243">IFERROR(XLOOKUP(Q243,'Refrence Data'!B:B,'Refrence Data'!Y:Y),"NA")</f>
        <v>0.962596</v>
      </c>
      <c r="AB243" s="64" t="str">
        <f t="shared" si="6"/>
        <v>Low</v>
      </c>
      <c r="AC243" s="64" t="str">
        <f t="shared" si="7"/>
        <v>Depth</v>
      </c>
      <c r="AD243" s="64" t="str">
        <f t="shared" si="8"/>
        <v>HIGHLowDepth</v>
      </c>
      <c r="AE243" s="64">
        <f t="array" ref="AE243">XLOOKUP(AD243,'Category Saturation'!A:A,'Category Saturation'!E:E)</f>
        <v>0</v>
      </c>
      <c r="AG243" s="30">
        <f t="array" ref="AG243">iferror(XLOOKUP(Q243,'New Launch Success Rate'!A:A,'New Launch Success Rate'!F:F),"NA")</f>
        <v>0.833</v>
      </c>
      <c r="AH243" s="64">
        <f t="shared" si="9"/>
        <v>100</v>
      </c>
      <c r="AJ243" s="65">
        <f t="shared" si="10"/>
        <v>40</v>
      </c>
      <c r="AL243" s="66">
        <f t="array" ref="AL243">XLOOKUP(Q243,'Non Moving'!C:C,'Non Moving'!I:I)/100</f>
        <v>0.269</v>
      </c>
      <c r="AM243" s="67">
        <f t="shared" si="11"/>
        <v>0</v>
      </c>
      <c r="AN243" s="66">
        <f t="array" ref="AN243">XLOOKUP(Q243,'Non Moving'!C:C,'Non Moving'!F:F)/100</f>
        <v>0.249</v>
      </c>
      <c r="AO243" s="67">
        <f t="shared" si="12"/>
        <v>50</v>
      </c>
      <c r="AQ243" s="64">
        <f t="shared" si="13"/>
        <v>25</v>
      </c>
      <c r="AS243" s="64">
        <f t="shared" si="14"/>
        <v>0</v>
      </c>
      <c r="AT243" s="64">
        <f t="array" ref="AT243">iferror(XLOOKUP(I243,Monetization!A:A,Monetization!B:B),25)</f>
        <v>25</v>
      </c>
      <c r="AV243" s="64">
        <f t="shared" si="15"/>
        <v>7.5</v>
      </c>
      <c r="AX243" s="65">
        <f t="shared" si="16"/>
        <v>40</v>
      </c>
      <c r="AY243" s="64" t="str">
        <f t="shared" si="17"/>
        <v>25-50</v>
      </c>
      <c r="AZ243" s="64" t="str">
        <f t="shared" si="18"/>
        <v>25-50</v>
      </c>
      <c r="BA243" s="30">
        <f t="array" ref="BA243">iferror(XLOOKUP(B243,Availability!A:A,Availability!E:E),0%)</f>
        <v>0.57</v>
      </c>
      <c r="BB243" s="2">
        <v>1.0</v>
      </c>
      <c r="BC243" s="64">
        <f t="array" ref="BC243">XLOOKUP(B243,ROS!C:C,ROS!O:O)</f>
        <v>0</v>
      </c>
      <c r="BD243" s="64">
        <f t="array" ref="BD243">IFERROR(XLOOKUP(B243,ROS!Z:Z,ROS!AA:AA),0)</f>
        <v>1.214285714</v>
      </c>
      <c r="BE243" s="64">
        <f t="array" ref="BE243">XLOOKUP(Q243,'Refrence Data'!B:B,'Refrence Data'!T:T)</f>
        <v>0.320513</v>
      </c>
      <c r="BF243" s="64">
        <f t="shared" si="39"/>
        <v>1</v>
      </c>
      <c r="BG243" s="2" t="str">
        <f t="shared" si="20"/>
        <v/>
      </c>
      <c r="BO243" s="64" t="str">
        <f t="shared" si="26"/>
        <v/>
      </c>
    </row>
    <row r="244">
      <c r="A244" s="2" t="s">
        <v>2214</v>
      </c>
      <c r="B244" s="2" t="s">
        <v>2528</v>
      </c>
      <c r="C244" s="2" t="s">
        <v>1812</v>
      </c>
      <c r="D244" s="2" t="s">
        <v>1829</v>
      </c>
      <c r="E244" s="2" t="s">
        <v>2512</v>
      </c>
      <c r="F244" s="2">
        <v>0.0</v>
      </c>
      <c r="G244" s="2">
        <v>46.35464</v>
      </c>
      <c r="H244" s="2" t="s">
        <v>2240</v>
      </c>
      <c r="J244" s="2">
        <v>210.0</v>
      </c>
      <c r="Q244" s="60" t="str">
        <f t="shared" si="1"/>
        <v>Chocolate Bars &amp; Bags_25+</v>
      </c>
      <c r="R244" s="61" t="str">
        <f t="shared" si="2"/>
        <v>25+</v>
      </c>
      <c r="S244" s="2" t="str">
        <f t="array" ref="S244">XLOOKUP(B244,Availability!K:K,Availability!Q:Q)</f>
        <v>Depth</v>
      </c>
      <c r="T244" s="62">
        <f t="shared" si="3"/>
        <v>2.5</v>
      </c>
      <c r="U244" s="63">
        <f t="array" ref="U244">iferror(XLOOKUP(Q244,'Refrence Data'!B:B,'Refrence Data'!W:W),"NA")</f>
        <v>1.327396</v>
      </c>
      <c r="V244" s="64">
        <f t="shared" si="4"/>
        <v>50</v>
      </c>
      <c r="X244" s="30">
        <f t="array" ref="X244">IFERROR(XLOOKUP(Q244,'Refrence Data'!B:B,'Refrence Data'!N:N),"NA")</f>
        <v>0.892339</v>
      </c>
      <c r="Y244" s="64" t="str">
        <f t="shared" si="5"/>
        <v>HIGH</v>
      </c>
      <c r="Z244" s="64">
        <f t="array" ref="Z244">XLOOKUP(Q244,'Refrence Data'!B:B,'Refrence Data'!AG:AG)</f>
        <v>2.262757</v>
      </c>
      <c r="AA244" s="64">
        <f t="array" ref="AA244">IFERROR(XLOOKUP(Q244,'Refrence Data'!B:B,'Refrence Data'!Y:Y),"NA")</f>
        <v>0.962596</v>
      </c>
      <c r="AB244" s="64" t="str">
        <f t="shared" si="6"/>
        <v>Low</v>
      </c>
      <c r="AC244" s="64" t="str">
        <f t="shared" si="7"/>
        <v>Depth</v>
      </c>
      <c r="AD244" s="64" t="str">
        <f t="shared" si="8"/>
        <v>HIGHLowDepth</v>
      </c>
      <c r="AE244" s="64">
        <f t="array" ref="AE244">XLOOKUP(AD244,'Category Saturation'!A:A,'Category Saturation'!E:E)</f>
        <v>0</v>
      </c>
      <c r="AG244" s="30">
        <f t="array" ref="AG244">iferror(XLOOKUP(Q244,'New Launch Success Rate'!A:A,'New Launch Success Rate'!F:F),"NA")</f>
        <v>0.833</v>
      </c>
      <c r="AH244" s="64">
        <f t="shared" si="9"/>
        <v>100</v>
      </c>
      <c r="AJ244" s="65">
        <f t="shared" si="10"/>
        <v>40</v>
      </c>
      <c r="AL244" s="66">
        <f t="array" ref="AL244">XLOOKUP(Q244,'Non Moving'!C:C,'Non Moving'!I:I)/100</f>
        <v>0.269</v>
      </c>
      <c r="AM244" s="67">
        <f t="shared" si="11"/>
        <v>0</v>
      </c>
      <c r="AN244" s="66">
        <f t="array" ref="AN244">XLOOKUP(Q244,'Non Moving'!C:C,'Non Moving'!F:F)/100</f>
        <v>0.249</v>
      </c>
      <c r="AO244" s="67">
        <f t="shared" si="12"/>
        <v>50</v>
      </c>
      <c r="AQ244" s="64">
        <f t="shared" si="13"/>
        <v>25</v>
      </c>
      <c r="AS244" s="64">
        <f t="shared" si="14"/>
        <v>0</v>
      </c>
      <c r="AT244" s="64">
        <f t="array" ref="AT244">iferror(XLOOKUP(I244,Monetization!A:A,Monetization!B:B),25)</f>
        <v>25</v>
      </c>
      <c r="AV244" s="64">
        <f t="shared" si="15"/>
        <v>7.5</v>
      </c>
      <c r="AX244" s="65">
        <f t="shared" si="16"/>
        <v>40</v>
      </c>
      <c r="AY244" s="64" t="str">
        <f t="shared" si="17"/>
        <v>25-50</v>
      </c>
      <c r="AZ244" s="64" t="str">
        <f t="shared" si="18"/>
        <v>25-50</v>
      </c>
      <c r="BA244" s="30">
        <f t="array" ref="BA244">iferror(XLOOKUP(B244,Availability!A:A,Availability!E:E),0%)</f>
        <v>0.4</v>
      </c>
      <c r="BB244" s="2">
        <v>1.0</v>
      </c>
      <c r="BC244" s="64">
        <f t="array" ref="BC244">XLOOKUP(B244,ROS!C:C,ROS!O:O)</f>
        <v>0</v>
      </c>
      <c r="BD244" s="64">
        <f t="array" ref="BD244">IFERROR(XLOOKUP(B244,ROS!Z:Z,ROS!AA:AA),0)</f>
        <v>0.142857143</v>
      </c>
      <c r="BE244" s="64">
        <f t="array" ref="BE244">XLOOKUP(Q244,'Refrence Data'!B:B,'Refrence Data'!T:T)</f>
        <v>0.320513</v>
      </c>
      <c r="BF244" s="64">
        <f t="shared" si="39"/>
        <v>0</v>
      </c>
      <c r="BG244" s="2" t="str">
        <f t="shared" si="20"/>
        <v/>
      </c>
      <c r="BO244" s="64" t="str">
        <f t="shared" si="26"/>
        <v/>
      </c>
    </row>
    <row r="245">
      <c r="A245" s="2" t="s">
        <v>2214</v>
      </c>
      <c r="B245" s="2" t="s">
        <v>2529</v>
      </c>
      <c r="C245" s="2" t="s">
        <v>1812</v>
      </c>
      <c r="D245" s="2" t="s">
        <v>1829</v>
      </c>
      <c r="E245" s="2" t="s">
        <v>2512</v>
      </c>
      <c r="F245" s="2">
        <v>0.0</v>
      </c>
      <c r="G245" s="2">
        <v>45.80571</v>
      </c>
      <c r="H245" s="2" t="s">
        <v>2240</v>
      </c>
      <c r="J245" s="2">
        <v>210.0</v>
      </c>
      <c r="Q245" s="60" t="str">
        <f t="shared" si="1"/>
        <v>Chocolate Bars &amp; Bags_25+</v>
      </c>
      <c r="R245" s="61" t="str">
        <f t="shared" si="2"/>
        <v>25+</v>
      </c>
      <c r="S245" s="2" t="str">
        <f t="array" ref="S245">XLOOKUP(B245,Availability!K:K,Availability!Q:Q)</f>
        <v>Depth</v>
      </c>
      <c r="T245" s="62">
        <f t="shared" si="3"/>
        <v>2.5</v>
      </c>
      <c r="U245" s="63">
        <f t="array" ref="U245">iferror(XLOOKUP(Q245,'Refrence Data'!B:B,'Refrence Data'!W:W),"NA")</f>
        <v>1.327396</v>
      </c>
      <c r="V245" s="64">
        <f t="shared" si="4"/>
        <v>50</v>
      </c>
      <c r="X245" s="30">
        <f t="array" ref="X245">IFERROR(XLOOKUP(Q245,'Refrence Data'!B:B,'Refrence Data'!N:N),"NA")</f>
        <v>0.892339</v>
      </c>
      <c r="Y245" s="64" t="str">
        <f t="shared" si="5"/>
        <v>HIGH</v>
      </c>
      <c r="Z245" s="64">
        <f t="array" ref="Z245">XLOOKUP(Q245,'Refrence Data'!B:B,'Refrence Data'!AG:AG)</f>
        <v>2.262757</v>
      </c>
      <c r="AA245" s="64">
        <f t="array" ref="AA245">IFERROR(XLOOKUP(Q245,'Refrence Data'!B:B,'Refrence Data'!Y:Y),"NA")</f>
        <v>0.962596</v>
      </c>
      <c r="AB245" s="64" t="str">
        <f t="shared" si="6"/>
        <v>Low</v>
      </c>
      <c r="AC245" s="64" t="str">
        <f t="shared" si="7"/>
        <v>Depth</v>
      </c>
      <c r="AD245" s="64" t="str">
        <f t="shared" si="8"/>
        <v>HIGHLowDepth</v>
      </c>
      <c r="AE245" s="64">
        <f t="array" ref="AE245">XLOOKUP(AD245,'Category Saturation'!A:A,'Category Saturation'!E:E)</f>
        <v>0</v>
      </c>
      <c r="AG245" s="30">
        <f t="array" ref="AG245">iferror(XLOOKUP(Q245,'New Launch Success Rate'!A:A,'New Launch Success Rate'!F:F),"NA")</f>
        <v>0.833</v>
      </c>
      <c r="AH245" s="64">
        <f t="shared" si="9"/>
        <v>100</v>
      </c>
      <c r="AJ245" s="65">
        <f t="shared" si="10"/>
        <v>40</v>
      </c>
      <c r="AL245" s="66">
        <f t="array" ref="AL245">XLOOKUP(Q245,'Non Moving'!C:C,'Non Moving'!I:I)/100</f>
        <v>0.269</v>
      </c>
      <c r="AM245" s="67">
        <f t="shared" si="11"/>
        <v>0</v>
      </c>
      <c r="AN245" s="66">
        <f t="array" ref="AN245">XLOOKUP(Q245,'Non Moving'!C:C,'Non Moving'!F:F)/100</f>
        <v>0.249</v>
      </c>
      <c r="AO245" s="67">
        <f t="shared" si="12"/>
        <v>50</v>
      </c>
      <c r="AQ245" s="64">
        <f t="shared" si="13"/>
        <v>25</v>
      </c>
      <c r="AS245" s="64">
        <f t="shared" si="14"/>
        <v>0</v>
      </c>
      <c r="AT245" s="64">
        <f t="array" ref="AT245">iferror(XLOOKUP(I245,Monetization!A:A,Monetization!B:B),25)</f>
        <v>25</v>
      </c>
      <c r="AV245" s="64">
        <f t="shared" si="15"/>
        <v>7.5</v>
      </c>
      <c r="AX245" s="65">
        <f t="shared" si="16"/>
        <v>40</v>
      </c>
      <c r="AY245" s="64" t="str">
        <f t="shared" si="17"/>
        <v>25-50</v>
      </c>
      <c r="AZ245" s="64" t="str">
        <f t="shared" si="18"/>
        <v>25-50</v>
      </c>
      <c r="BA245" s="30">
        <f t="array" ref="BA245">iferror(XLOOKUP(B245,Availability!A:A,Availability!E:E),0%)</f>
        <v>0.39</v>
      </c>
      <c r="BB245" s="2">
        <v>1.0</v>
      </c>
      <c r="BC245" s="64">
        <f t="array" ref="BC245">XLOOKUP(B245,ROS!C:C,ROS!O:O)</f>
        <v>0.433766</v>
      </c>
      <c r="BD245" s="64">
        <f t="array" ref="BD245">IFERROR(XLOOKUP(B245,ROS!Z:Z,ROS!AA:AA),0)</f>
        <v>0.214285714</v>
      </c>
      <c r="BE245" s="64">
        <f t="array" ref="BE245">XLOOKUP(Q245,'Refrence Data'!B:B,'Refrence Data'!T:T)</f>
        <v>0.320513</v>
      </c>
      <c r="BF245" s="64">
        <f t="shared" si="39"/>
        <v>0</v>
      </c>
      <c r="BG245" s="2" t="str">
        <f t="shared" si="20"/>
        <v/>
      </c>
      <c r="BO245" s="64" t="str">
        <f t="shared" si="26"/>
        <v/>
      </c>
    </row>
    <row r="246">
      <c r="A246" s="2" t="s">
        <v>2214</v>
      </c>
      <c r="B246" s="2" t="s">
        <v>2530</v>
      </c>
      <c r="C246" s="2" t="s">
        <v>1812</v>
      </c>
      <c r="D246" s="2" t="s">
        <v>1829</v>
      </c>
      <c r="E246" s="2" t="s">
        <v>2512</v>
      </c>
      <c r="F246" s="2">
        <v>0.0</v>
      </c>
      <c r="G246" s="2">
        <v>64.40789</v>
      </c>
      <c r="H246" s="2" t="s">
        <v>2240</v>
      </c>
      <c r="J246" s="2">
        <v>210.0</v>
      </c>
      <c r="Q246" s="60" t="str">
        <f t="shared" si="1"/>
        <v>Chocolate Bars &amp; Bags_25+</v>
      </c>
      <c r="R246" s="61" t="str">
        <f t="shared" si="2"/>
        <v>25+</v>
      </c>
      <c r="S246" s="2" t="str">
        <f t="array" ref="S246">XLOOKUP(B246,Availability!K:K,Availability!Q:Q)</f>
        <v>Depth</v>
      </c>
      <c r="T246" s="62">
        <f t="shared" si="3"/>
        <v>2.5</v>
      </c>
      <c r="U246" s="63">
        <f t="array" ref="U246">iferror(XLOOKUP(Q246,'Refrence Data'!B:B,'Refrence Data'!W:W),"NA")</f>
        <v>1.327396</v>
      </c>
      <c r="V246" s="64">
        <f t="shared" si="4"/>
        <v>50</v>
      </c>
      <c r="X246" s="30">
        <f t="array" ref="X246">IFERROR(XLOOKUP(Q246,'Refrence Data'!B:B,'Refrence Data'!N:N),"NA")</f>
        <v>0.892339</v>
      </c>
      <c r="Y246" s="64" t="str">
        <f t="shared" si="5"/>
        <v>HIGH</v>
      </c>
      <c r="Z246" s="64">
        <f t="array" ref="Z246">XLOOKUP(Q246,'Refrence Data'!B:B,'Refrence Data'!AG:AG)</f>
        <v>2.262757</v>
      </c>
      <c r="AA246" s="64">
        <f t="array" ref="AA246">IFERROR(XLOOKUP(Q246,'Refrence Data'!B:B,'Refrence Data'!Y:Y),"NA")</f>
        <v>0.962596</v>
      </c>
      <c r="AB246" s="64" t="str">
        <f t="shared" si="6"/>
        <v>Low</v>
      </c>
      <c r="AC246" s="64" t="str">
        <f t="shared" si="7"/>
        <v>Depth</v>
      </c>
      <c r="AD246" s="64" t="str">
        <f t="shared" si="8"/>
        <v>HIGHLowDepth</v>
      </c>
      <c r="AE246" s="64">
        <f t="array" ref="AE246">XLOOKUP(AD246,'Category Saturation'!A:A,'Category Saturation'!E:E)</f>
        <v>0</v>
      </c>
      <c r="AG246" s="30">
        <f t="array" ref="AG246">iferror(XLOOKUP(Q246,'New Launch Success Rate'!A:A,'New Launch Success Rate'!F:F),"NA")</f>
        <v>0.833</v>
      </c>
      <c r="AH246" s="64">
        <f t="shared" si="9"/>
        <v>100</v>
      </c>
      <c r="AJ246" s="65">
        <f t="shared" si="10"/>
        <v>40</v>
      </c>
      <c r="AL246" s="66">
        <f t="array" ref="AL246">XLOOKUP(Q246,'Non Moving'!C:C,'Non Moving'!I:I)/100</f>
        <v>0.269</v>
      </c>
      <c r="AM246" s="67">
        <f t="shared" si="11"/>
        <v>0</v>
      </c>
      <c r="AN246" s="66">
        <f t="array" ref="AN246">XLOOKUP(Q246,'Non Moving'!C:C,'Non Moving'!F:F)/100</f>
        <v>0.249</v>
      </c>
      <c r="AO246" s="67">
        <f t="shared" si="12"/>
        <v>50</v>
      </c>
      <c r="AQ246" s="64">
        <f t="shared" si="13"/>
        <v>25</v>
      </c>
      <c r="AS246" s="64">
        <f t="shared" si="14"/>
        <v>0</v>
      </c>
      <c r="AT246" s="64">
        <f t="array" ref="AT246">iferror(XLOOKUP(I246,Monetization!A:A,Monetization!B:B),25)</f>
        <v>25</v>
      </c>
      <c r="AV246" s="64">
        <f t="shared" si="15"/>
        <v>7.5</v>
      </c>
      <c r="AX246" s="65">
        <f t="shared" si="16"/>
        <v>40</v>
      </c>
      <c r="AY246" s="64" t="str">
        <f t="shared" si="17"/>
        <v>25-50</v>
      </c>
      <c r="AZ246" s="64" t="str">
        <f t="shared" si="18"/>
        <v>25-50</v>
      </c>
      <c r="BA246" s="30">
        <f t="array" ref="BA246">iferror(XLOOKUP(B246,Availability!A:A,Availability!E:E),0%)</f>
        <v>0.75</v>
      </c>
      <c r="BB246" s="2">
        <v>1.0</v>
      </c>
      <c r="BC246" s="64">
        <f t="array" ref="BC246">XLOOKUP(B246,ROS!C:C,ROS!O:O)</f>
        <v>0</v>
      </c>
      <c r="BD246" s="64">
        <f t="array" ref="BD246">IFERROR(XLOOKUP(B246,ROS!Z:Z,ROS!AA:AA),0)</f>
        <v>0.142857143</v>
      </c>
      <c r="BE246" s="64">
        <f t="array" ref="BE246">XLOOKUP(Q246,'Refrence Data'!B:B,'Refrence Data'!T:T)</f>
        <v>0.320513</v>
      </c>
      <c r="BF246" s="64">
        <f t="shared" si="39"/>
        <v>0</v>
      </c>
      <c r="BG246" s="2" t="str">
        <f t="shared" si="20"/>
        <v>TN</v>
      </c>
      <c r="BO246" s="64" t="str">
        <f t="shared" si="26"/>
        <v>TN</v>
      </c>
    </row>
    <row r="247">
      <c r="A247" s="2" t="s">
        <v>2214</v>
      </c>
      <c r="B247" s="2" t="s">
        <v>2531</v>
      </c>
      <c r="C247" s="2" t="s">
        <v>1812</v>
      </c>
      <c r="D247" s="2" t="s">
        <v>1715</v>
      </c>
      <c r="E247" s="2" t="s">
        <v>2532</v>
      </c>
      <c r="F247" s="2">
        <v>0.0</v>
      </c>
      <c r="G247" s="2">
        <v>13.43937</v>
      </c>
      <c r="H247" s="2" t="s">
        <v>2217</v>
      </c>
      <c r="J247" s="2">
        <v>365.0</v>
      </c>
      <c r="Q247" s="60" t="str">
        <f t="shared" si="1"/>
        <v>Healthy Snacks_10-15</v>
      </c>
      <c r="R247" s="61" t="str">
        <f t="shared" si="2"/>
        <v>10-15</v>
      </c>
      <c r="S247" s="2" t="str">
        <f t="array" ref="S247">XLOOKUP(B247,Availability!K:K,Availability!Q:Q)</f>
        <v>Depth</v>
      </c>
      <c r="T247" s="62">
        <f t="shared" si="3"/>
        <v>2.5</v>
      </c>
      <c r="U247" s="63">
        <f t="array" ref="U247">iferror(XLOOKUP(Q247,'Refrence Data'!B:B,'Refrence Data'!W:W),"NA")</f>
        <v>8.910317</v>
      </c>
      <c r="V247" s="64">
        <f t="shared" si="4"/>
        <v>100</v>
      </c>
      <c r="X247" s="30">
        <f t="array" ref="X247">IFERROR(XLOOKUP(Q247,'Refrence Data'!B:B,'Refrence Data'!N:N),"NA")</f>
        <v>0.562887</v>
      </c>
      <c r="Y247" s="64" t="str">
        <f t="shared" si="5"/>
        <v>MEDIUM</v>
      </c>
      <c r="Z247" s="64">
        <f t="array" ref="Z247">XLOOKUP(Q247,'Refrence Data'!B:B,'Refrence Data'!AG:AG)</f>
        <v>7.168786</v>
      </c>
      <c r="AA247" s="64">
        <f t="array" ref="AA247">IFERROR(XLOOKUP(Q247,'Refrence Data'!B:B,'Refrence Data'!Y:Y),"NA")</f>
        <v>12.71116</v>
      </c>
      <c r="AB247" s="64" t="str">
        <f t="shared" si="6"/>
        <v>High</v>
      </c>
      <c r="AC247" s="64" t="str">
        <f t="shared" si="7"/>
        <v>Depth</v>
      </c>
      <c r="AD247" s="64" t="str">
        <f t="shared" si="8"/>
        <v>MEDIUMHighDepth</v>
      </c>
      <c r="AE247" s="64">
        <f t="array" ref="AE247">XLOOKUP(AD247,'Category Saturation'!A:A,'Category Saturation'!E:E)</f>
        <v>60</v>
      </c>
      <c r="AG247" s="30">
        <f t="array" ref="AG247">iferror(XLOOKUP(Q247,'New Launch Success Rate'!A:A,'New Launch Success Rate'!F:F),"NA")</f>
        <v>0.667</v>
      </c>
      <c r="AH247" s="64">
        <f t="shared" si="9"/>
        <v>75</v>
      </c>
      <c r="AJ247" s="65">
        <f t="shared" si="10"/>
        <v>85.5</v>
      </c>
      <c r="AL247" s="66">
        <f t="array" ref="AL247">XLOOKUP(Q247,'Non Moving'!C:C,'Non Moving'!I:I)/100</f>
        <v>0.057</v>
      </c>
      <c r="AM247" s="67">
        <f t="shared" si="11"/>
        <v>75</v>
      </c>
      <c r="AN247" s="66">
        <f t="array" ref="AN247">XLOOKUP(Q247,'Non Moving'!C:C,'Non Moving'!F:F)/100</f>
        <v>0.09</v>
      </c>
      <c r="AO247" s="67">
        <f t="shared" si="12"/>
        <v>75</v>
      </c>
      <c r="AQ247" s="64">
        <f t="shared" si="13"/>
        <v>75</v>
      </c>
      <c r="AS247" s="64">
        <f t="shared" si="14"/>
        <v>100</v>
      </c>
      <c r="AT247" s="64">
        <f t="array" ref="AT247">iferror(XLOOKUP(I247,Monetization!A:A,Monetization!B:B),25)</f>
        <v>25</v>
      </c>
      <c r="AV247" s="64">
        <f t="shared" si="15"/>
        <v>77.5</v>
      </c>
      <c r="AX247" s="65">
        <f t="shared" si="16"/>
        <v>85.5</v>
      </c>
      <c r="AY247" s="64" t="str">
        <f t="shared" si="17"/>
        <v>75-100</v>
      </c>
      <c r="AZ247" s="64" t="str">
        <f t="shared" si="18"/>
        <v>75-100</v>
      </c>
      <c r="BA247" s="30">
        <f t="array" ref="BA247">iferror(XLOOKUP(B247,Availability!A:A,Availability!E:E),0%)</f>
        <v>0.84</v>
      </c>
      <c r="BB247" s="2">
        <v>1.0</v>
      </c>
      <c r="BC247" s="64">
        <f t="array" ref="BC247">XLOOKUP(B247,ROS!C:C,ROS!O:O)</f>
        <v>13.92857</v>
      </c>
      <c r="BD247" s="64">
        <f t="array" ref="BD247">IFERROR(XLOOKUP(B247,ROS!Z:Z,ROS!AA:AA),0)</f>
        <v>15.7993784</v>
      </c>
      <c r="BE247" s="64">
        <f t="array" ref="BE247">XLOOKUP(Q247,'Refrence Data'!B:B,'Refrence Data'!T:T)</f>
        <v>7.75834</v>
      </c>
      <c r="BF247" s="64">
        <f t="shared" si="39"/>
        <v>1</v>
      </c>
      <c r="BG247" s="2" t="str">
        <f t="shared" si="20"/>
        <v>TP</v>
      </c>
      <c r="BO247" s="64" t="str">
        <f t="shared" si="26"/>
        <v>TP</v>
      </c>
    </row>
    <row r="248">
      <c r="A248" s="2" t="s">
        <v>2214</v>
      </c>
      <c r="B248" s="2" t="s">
        <v>2533</v>
      </c>
      <c r="C248" s="2" t="s">
        <v>1812</v>
      </c>
      <c r="D248" s="2" t="s">
        <v>1866</v>
      </c>
      <c r="E248" s="2" t="s">
        <v>2512</v>
      </c>
      <c r="F248" s="2">
        <v>0.0</v>
      </c>
      <c r="G248" s="2">
        <v>41.44866</v>
      </c>
      <c r="H248" s="2" t="s">
        <v>2240</v>
      </c>
      <c r="J248" s="2">
        <v>210.0</v>
      </c>
      <c r="Q248" s="60" t="str">
        <f t="shared" si="1"/>
        <v>Sharing &amp; Gifting_25+</v>
      </c>
      <c r="R248" s="61" t="str">
        <f t="shared" si="2"/>
        <v>25+</v>
      </c>
      <c r="S248" s="2" t="str">
        <f t="array" ref="S248">XLOOKUP(B248,Availability!K:K,Availability!Q:Q)</f>
        <v>Depth</v>
      </c>
      <c r="T248" s="62">
        <f t="shared" si="3"/>
        <v>2.5</v>
      </c>
      <c r="U248" s="63">
        <f t="array" ref="U248">iferror(XLOOKUP(Q248,'Refrence Data'!B:B,'Refrence Data'!W:W),"NA")</f>
        <v>2.991309</v>
      </c>
      <c r="V248" s="64">
        <f t="shared" si="4"/>
        <v>100</v>
      </c>
      <c r="X248" s="30">
        <f t="array" ref="X248">IFERROR(XLOOKUP(Q248,'Refrence Data'!B:B,'Refrence Data'!N:N),"NA")</f>
        <v>0.737184</v>
      </c>
      <c r="Y248" s="64" t="str">
        <f t="shared" si="5"/>
        <v>MEDIUM</v>
      </c>
      <c r="Z248" s="64">
        <f t="array" ref="Z248">XLOOKUP(Q248,'Refrence Data'!B:B,'Refrence Data'!AG:AG)</f>
        <v>2.262757</v>
      </c>
      <c r="AA248" s="64">
        <f t="array" ref="AA248">IFERROR(XLOOKUP(Q248,'Refrence Data'!B:B,'Refrence Data'!Y:Y),"NA")</f>
        <v>5.693002</v>
      </c>
      <c r="AB248" s="64" t="str">
        <f t="shared" si="6"/>
        <v>High</v>
      </c>
      <c r="AC248" s="64" t="str">
        <f t="shared" si="7"/>
        <v>Depth</v>
      </c>
      <c r="AD248" s="64" t="str">
        <f t="shared" si="8"/>
        <v>MEDIUMHighDepth</v>
      </c>
      <c r="AE248" s="64">
        <f t="array" ref="AE248">XLOOKUP(AD248,'Category Saturation'!A:A,'Category Saturation'!E:E)</f>
        <v>60</v>
      </c>
      <c r="AG248" s="30">
        <f t="array" ref="AG248">iferror(XLOOKUP(Q248,'New Launch Success Rate'!A:A,'New Launch Success Rate'!F:F),"NA")</f>
        <v>0.63</v>
      </c>
      <c r="AH248" s="64">
        <f t="shared" si="9"/>
        <v>75</v>
      </c>
      <c r="AJ248" s="65">
        <f t="shared" si="10"/>
        <v>85.5</v>
      </c>
      <c r="AL248" s="66">
        <f t="array" ref="AL248">XLOOKUP(Q248,'Non Moving'!C:C,'Non Moving'!I:I)/100</f>
        <v>0.133</v>
      </c>
      <c r="AM248" s="67">
        <f t="shared" si="11"/>
        <v>50</v>
      </c>
      <c r="AN248" s="66">
        <f t="array" ref="AN248">XLOOKUP(Q248,'Non Moving'!C:C,'Non Moving'!F:F)/100</f>
        <v>0.164</v>
      </c>
      <c r="AO248" s="67">
        <f t="shared" si="12"/>
        <v>50</v>
      </c>
      <c r="AQ248" s="64">
        <f t="shared" si="13"/>
        <v>50</v>
      </c>
      <c r="AS248" s="64">
        <f t="shared" si="14"/>
        <v>0</v>
      </c>
      <c r="AT248" s="64">
        <f t="array" ref="AT248">iferror(XLOOKUP(I248,Monetization!A:A,Monetization!B:B),25)</f>
        <v>25</v>
      </c>
      <c r="AV248" s="64">
        <f t="shared" si="15"/>
        <v>7.5</v>
      </c>
      <c r="AX248" s="65">
        <f t="shared" si="16"/>
        <v>85.5</v>
      </c>
      <c r="AY248" s="64" t="str">
        <f t="shared" si="17"/>
        <v>75-100</v>
      </c>
      <c r="AZ248" s="64" t="str">
        <f t="shared" si="18"/>
        <v>75-100</v>
      </c>
      <c r="BA248" s="30">
        <f t="array" ref="BA248">iferror(XLOOKUP(B248,Availability!A:A,Availability!E:E),0%)</f>
        <v>0.35</v>
      </c>
      <c r="BB248" s="2">
        <v>1.0</v>
      </c>
      <c r="BC248" s="64">
        <f t="array" ref="BC248">XLOOKUP(B248,ROS!C:C,ROS!O:O)</f>
        <v>0</v>
      </c>
      <c r="BD248" s="64">
        <f t="array" ref="BD248">IFERROR(XLOOKUP(B248,ROS!Z:Z,ROS!AA:AA),0)</f>
        <v>0.851370851</v>
      </c>
      <c r="BE248" s="64">
        <f t="array" ref="BE248">XLOOKUP(Q248,'Refrence Data'!B:B,'Refrence Data'!T:T)</f>
        <v>0.301407</v>
      </c>
      <c r="BF248" s="64">
        <f t="shared" si="39"/>
        <v>1</v>
      </c>
      <c r="BG248" s="2" t="str">
        <f t="shared" si="20"/>
        <v/>
      </c>
      <c r="BO248" s="64" t="str">
        <f t="shared" si="26"/>
        <v/>
      </c>
    </row>
    <row r="249">
      <c r="A249" s="2" t="s">
        <v>2214</v>
      </c>
      <c r="B249" s="2" t="s">
        <v>2534</v>
      </c>
      <c r="C249" s="2" t="s">
        <v>1812</v>
      </c>
      <c r="D249" s="2" t="s">
        <v>1829</v>
      </c>
      <c r="E249" s="2" t="s">
        <v>2512</v>
      </c>
      <c r="F249" s="2">
        <v>0.0</v>
      </c>
      <c r="G249" s="2">
        <v>15.3007</v>
      </c>
      <c r="H249" s="2" t="s">
        <v>2240</v>
      </c>
      <c r="J249" s="2">
        <v>210.0</v>
      </c>
      <c r="Q249" s="60" t="str">
        <f t="shared" si="1"/>
        <v>Chocolate Bars &amp; Bags_15-20</v>
      </c>
      <c r="R249" s="61" t="str">
        <f t="shared" si="2"/>
        <v>15-20</v>
      </c>
      <c r="S249" s="2" t="str">
        <f t="array" ref="S249">XLOOKUP(B249,Availability!K:K,Availability!Q:Q)</f>
        <v>Depth</v>
      </c>
      <c r="T249" s="62">
        <f t="shared" si="3"/>
        <v>2.5</v>
      </c>
      <c r="U249" s="63">
        <f t="array" ref="U249">iferror(XLOOKUP(Q249,'Refrence Data'!B:B,'Refrence Data'!W:W),"NA")</f>
        <v>5.721836</v>
      </c>
      <c r="V249" s="64">
        <f t="shared" si="4"/>
        <v>100</v>
      </c>
      <c r="X249" s="30">
        <f t="array" ref="X249">IFERROR(XLOOKUP(Q249,'Refrence Data'!B:B,'Refrence Data'!N:N),"NA")</f>
        <v>0.844596</v>
      </c>
      <c r="Y249" s="64" t="str">
        <f t="shared" si="5"/>
        <v>HIGH</v>
      </c>
      <c r="Z249" s="64">
        <f t="array" ref="Z249">XLOOKUP(Q249,'Refrence Data'!B:B,'Refrence Data'!AG:AG)</f>
        <v>2.984988</v>
      </c>
      <c r="AA249" s="64">
        <f t="array" ref="AA249">IFERROR(XLOOKUP(Q249,'Refrence Data'!B:B,'Refrence Data'!Y:Y),"NA")</f>
        <v>7.84191</v>
      </c>
      <c r="AB249" s="64" t="str">
        <f t="shared" si="6"/>
        <v>High</v>
      </c>
      <c r="AC249" s="64" t="str">
        <f t="shared" si="7"/>
        <v>Depth</v>
      </c>
      <c r="AD249" s="64" t="str">
        <f t="shared" si="8"/>
        <v>HIGHHighDepth</v>
      </c>
      <c r="AE249" s="64">
        <f t="array" ref="AE249">XLOOKUP(AD249,'Category Saturation'!A:A,'Category Saturation'!E:E)</f>
        <v>0</v>
      </c>
      <c r="AG249" s="30">
        <f t="array" ref="AG249">iferror(XLOOKUP(Q249,'New Launch Success Rate'!A:A,'New Launch Success Rate'!F:F),"NA")</f>
        <v>0.5</v>
      </c>
      <c r="AH249" s="64">
        <f t="shared" si="9"/>
        <v>75</v>
      </c>
      <c r="AJ249" s="65">
        <f t="shared" si="10"/>
        <v>67.5</v>
      </c>
      <c r="AL249" s="66">
        <f t="array" ref="AL249">XLOOKUP(Q249,'Non Moving'!C:C,'Non Moving'!I:I)/100</f>
        <v>0.044</v>
      </c>
      <c r="AM249" s="67">
        <f t="shared" si="11"/>
        <v>100</v>
      </c>
      <c r="AN249" s="66">
        <f t="array" ref="AN249">XLOOKUP(Q249,'Non Moving'!C:C,'Non Moving'!F:F)/100</f>
        <v>0.073</v>
      </c>
      <c r="AO249" s="67">
        <f t="shared" si="12"/>
        <v>75</v>
      </c>
      <c r="AQ249" s="64">
        <f t="shared" si="13"/>
        <v>87.5</v>
      </c>
      <c r="AS249" s="64">
        <f t="shared" si="14"/>
        <v>0</v>
      </c>
      <c r="AT249" s="64">
        <f t="array" ref="AT249">iferror(XLOOKUP(I249,Monetization!A:A,Monetization!B:B),25)</f>
        <v>25</v>
      </c>
      <c r="AV249" s="64">
        <f t="shared" si="15"/>
        <v>7.5</v>
      </c>
      <c r="AX249" s="65">
        <f t="shared" si="16"/>
        <v>67.5</v>
      </c>
      <c r="AY249" s="64" t="str">
        <f t="shared" si="17"/>
        <v>50-75</v>
      </c>
      <c r="AZ249" s="64" t="str">
        <f t="shared" si="18"/>
        <v>50-75</v>
      </c>
      <c r="BA249" s="30">
        <f t="array" ref="BA249">iferror(XLOOKUP(B249,Availability!A:A,Availability!E:E),0%)</f>
        <v>0.14</v>
      </c>
      <c r="BB249" s="2">
        <v>1.0</v>
      </c>
      <c r="BC249" s="64">
        <f t="array" ref="BC249">XLOOKUP(B249,ROS!C:C,ROS!O:O)</f>
        <v>0</v>
      </c>
      <c r="BD249" s="64">
        <f t="array" ref="BD249">IFERROR(XLOOKUP(B249,ROS!Z:Z,ROS!AA:AA),0)</f>
        <v>0.317099567</v>
      </c>
      <c r="BE249" s="64">
        <f t="array" ref="BE249">XLOOKUP(Q249,'Refrence Data'!B:B,'Refrence Data'!T:T)</f>
        <v>0.537037</v>
      </c>
      <c r="BF249" s="64">
        <f t="shared" si="39"/>
        <v>0</v>
      </c>
      <c r="BG249" s="2" t="str">
        <f t="shared" si="20"/>
        <v/>
      </c>
      <c r="BO249" s="64" t="str">
        <f t="shared" si="26"/>
        <v/>
      </c>
    </row>
    <row r="250">
      <c r="A250" s="2" t="s">
        <v>2214</v>
      </c>
      <c r="B250" s="2" t="s">
        <v>2535</v>
      </c>
      <c r="C250" s="2" t="s">
        <v>1812</v>
      </c>
      <c r="D250" s="2" t="s">
        <v>1866</v>
      </c>
      <c r="E250" s="2" t="s">
        <v>2512</v>
      </c>
      <c r="F250" s="2">
        <v>0.0</v>
      </c>
      <c r="G250" s="2">
        <v>41.86049</v>
      </c>
      <c r="H250" s="2" t="s">
        <v>2240</v>
      </c>
      <c r="J250" s="2">
        <v>210.0</v>
      </c>
      <c r="Q250" s="60" t="str">
        <f t="shared" si="1"/>
        <v>Sharing &amp; Gifting_25+</v>
      </c>
      <c r="R250" s="61" t="str">
        <f t="shared" si="2"/>
        <v>25+</v>
      </c>
      <c r="S250" s="2" t="str">
        <f t="array" ref="S250">XLOOKUP(B250,Availability!K:K,Availability!Q:Q)</f>
        <v>Depth</v>
      </c>
      <c r="T250" s="62">
        <f t="shared" si="3"/>
        <v>2.5</v>
      </c>
      <c r="U250" s="63">
        <f t="array" ref="U250">iferror(XLOOKUP(Q250,'Refrence Data'!B:B,'Refrence Data'!W:W),"NA")</f>
        <v>2.991309</v>
      </c>
      <c r="V250" s="64">
        <f t="shared" si="4"/>
        <v>100</v>
      </c>
      <c r="X250" s="30">
        <f t="array" ref="X250">IFERROR(XLOOKUP(Q250,'Refrence Data'!B:B,'Refrence Data'!N:N),"NA")</f>
        <v>0.737184</v>
      </c>
      <c r="Y250" s="64" t="str">
        <f t="shared" si="5"/>
        <v>MEDIUM</v>
      </c>
      <c r="Z250" s="64">
        <f t="array" ref="Z250">XLOOKUP(Q250,'Refrence Data'!B:B,'Refrence Data'!AG:AG)</f>
        <v>2.262757</v>
      </c>
      <c r="AA250" s="64">
        <f t="array" ref="AA250">IFERROR(XLOOKUP(Q250,'Refrence Data'!B:B,'Refrence Data'!Y:Y),"NA")</f>
        <v>5.693002</v>
      </c>
      <c r="AB250" s="64" t="str">
        <f t="shared" si="6"/>
        <v>High</v>
      </c>
      <c r="AC250" s="64" t="str">
        <f t="shared" si="7"/>
        <v>Depth</v>
      </c>
      <c r="AD250" s="64" t="str">
        <f t="shared" si="8"/>
        <v>MEDIUMHighDepth</v>
      </c>
      <c r="AE250" s="64">
        <f t="array" ref="AE250">XLOOKUP(AD250,'Category Saturation'!A:A,'Category Saturation'!E:E)</f>
        <v>60</v>
      </c>
      <c r="AG250" s="30">
        <f t="array" ref="AG250">iferror(XLOOKUP(Q250,'New Launch Success Rate'!A:A,'New Launch Success Rate'!F:F),"NA")</f>
        <v>0.63</v>
      </c>
      <c r="AH250" s="64">
        <f t="shared" si="9"/>
        <v>75</v>
      </c>
      <c r="AJ250" s="65">
        <f t="shared" si="10"/>
        <v>85.5</v>
      </c>
      <c r="AL250" s="66">
        <f t="array" ref="AL250">XLOOKUP(Q250,'Non Moving'!C:C,'Non Moving'!I:I)/100</f>
        <v>0.133</v>
      </c>
      <c r="AM250" s="67">
        <f t="shared" si="11"/>
        <v>50</v>
      </c>
      <c r="AN250" s="66">
        <f t="array" ref="AN250">XLOOKUP(Q250,'Non Moving'!C:C,'Non Moving'!F:F)/100</f>
        <v>0.164</v>
      </c>
      <c r="AO250" s="67">
        <f t="shared" si="12"/>
        <v>50</v>
      </c>
      <c r="AQ250" s="64">
        <f t="shared" si="13"/>
        <v>50</v>
      </c>
      <c r="AS250" s="64">
        <f t="shared" si="14"/>
        <v>0</v>
      </c>
      <c r="AT250" s="64">
        <f t="array" ref="AT250">iferror(XLOOKUP(I250,Monetization!A:A,Monetization!B:B),25)</f>
        <v>25</v>
      </c>
      <c r="AV250" s="64">
        <f t="shared" si="15"/>
        <v>7.5</v>
      </c>
      <c r="AX250" s="65">
        <f t="shared" si="16"/>
        <v>85.5</v>
      </c>
      <c r="AY250" s="64" t="str">
        <f t="shared" si="17"/>
        <v>75-100</v>
      </c>
      <c r="AZ250" s="64" t="str">
        <f t="shared" si="18"/>
        <v>75-100</v>
      </c>
      <c r="BA250" s="30">
        <f t="array" ref="BA250">iferror(XLOOKUP(B250,Availability!A:A,Availability!E:E),0%)</f>
        <v>0.55</v>
      </c>
      <c r="BB250" s="2">
        <v>1.0</v>
      </c>
      <c r="BC250" s="64">
        <f t="array" ref="BC250">XLOOKUP(B250,ROS!C:C,ROS!O:O)</f>
        <v>0</v>
      </c>
      <c r="BD250" s="64">
        <f t="array" ref="BD250">IFERROR(XLOOKUP(B250,ROS!Z:Z,ROS!AA:AA),0)</f>
        <v>0.652380952</v>
      </c>
      <c r="BE250" s="64">
        <f t="array" ref="BE250">XLOOKUP(Q250,'Refrence Data'!B:B,'Refrence Data'!T:T)</f>
        <v>0.301407</v>
      </c>
      <c r="BF250" s="64">
        <f t="shared" si="39"/>
        <v>0</v>
      </c>
      <c r="BG250" s="2" t="str">
        <f t="shared" si="20"/>
        <v/>
      </c>
      <c r="BO250" s="64" t="str">
        <f t="shared" si="26"/>
        <v/>
      </c>
    </row>
    <row r="251">
      <c r="A251" s="2" t="s">
        <v>2214</v>
      </c>
      <c r="B251" s="2" t="s">
        <v>2536</v>
      </c>
      <c r="C251" s="2" t="s">
        <v>1812</v>
      </c>
      <c r="D251" s="2" t="s">
        <v>1829</v>
      </c>
      <c r="E251" s="2" t="s">
        <v>2512</v>
      </c>
      <c r="F251" s="2">
        <v>0.0</v>
      </c>
      <c r="G251" s="2">
        <v>20.27914</v>
      </c>
      <c r="H251" s="2" t="s">
        <v>2240</v>
      </c>
      <c r="J251" s="2">
        <v>210.0</v>
      </c>
      <c r="Q251" s="60" t="str">
        <f t="shared" si="1"/>
        <v>Chocolate Bars &amp; Bags_20-25</v>
      </c>
      <c r="R251" s="61" t="str">
        <f t="shared" si="2"/>
        <v>20-25</v>
      </c>
      <c r="S251" s="2" t="str">
        <f t="array" ref="S251">XLOOKUP(B251,Availability!K:K,Availability!Q:Q)</f>
        <v>Depth</v>
      </c>
      <c r="T251" s="62">
        <f t="shared" si="3"/>
        <v>2.5</v>
      </c>
      <c r="U251" s="63">
        <f t="array" ref="U251">iferror(XLOOKUP(Q251,'Refrence Data'!B:B,'Refrence Data'!W:W),"NA")</f>
        <v>3.676576</v>
      </c>
      <c r="V251" s="64">
        <f t="shared" si="4"/>
        <v>100</v>
      </c>
      <c r="X251" s="30">
        <f t="array" ref="X251">IFERROR(XLOOKUP(Q251,'Refrence Data'!B:B,'Refrence Data'!N:N),"NA")</f>
        <v>0.801562</v>
      </c>
      <c r="Y251" s="64" t="str">
        <f t="shared" si="5"/>
        <v>HIGH</v>
      </c>
      <c r="Z251" s="64">
        <f t="array" ref="Z251">XLOOKUP(Q251,'Refrence Data'!B:B,'Refrence Data'!AG:AG)</f>
        <v>4.247372</v>
      </c>
      <c r="AA251" s="64">
        <f t="array" ref="AA251">IFERROR(XLOOKUP(Q251,'Refrence Data'!B:B,'Refrence Data'!Y:Y),"NA")</f>
        <v>3.729761</v>
      </c>
      <c r="AB251" s="64" t="str">
        <f t="shared" si="6"/>
        <v>High</v>
      </c>
      <c r="AC251" s="64" t="str">
        <f t="shared" si="7"/>
        <v>Depth</v>
      </c>
      <c r="AD251" s="64" t="str">
        <f t="shared" si="8"/>
        <v>HIGHHighDepth</v>
      </c>
      <c r="AE251" s="64">
        <f t="array" ref="AE251">XLOOKUP(AD251,'Category Saturation'!A:A,'Category Saturation'!E:E)</f>
        <v>0</v>
      </c>
      <c r="AG251" s="30">
        <f t="array" ref="AG251">iferror(XLOOKUP(Q251,'New Launch Success Rate'!A:A,'New Launch Success Rate'!F:F),"NA")</f>
        <v>0.9</v>
      </c>
      <c r="AH251" s="64">
        <f t="shared" si="9"/>
        <v>100</v>
      </c>
      <c r="AJ251" s="65">
        <f t="shared" si="10"/>
        <v>70</v>
      </c>
      <c r="AL251" s="66">
        <f t="array" ref="AL251">XLOOKUP(Q251,'Non Moving'!C:C,'Non Moving'!I:I)/100</f>
        <v>0.282</v>
      </c>
      <c r="AM251" s="67">
        <f t="shared" si="11"/>
        <v>0</v>
      </c>
      <c r="AN251" s="66">
        <f t="array" ref="AN251">XLOOKUP(Q251,'Non Moving'!C:C,'Non Moving'!F:F)/100</f>
        <v>0.126</v>
      </c>
      <c r="AO251" s="67">
        <f t="shared" si="12"/>
        <v>50</v>
      </c>
      <c r="AQ251" s="64">
        <f t="shared" si="13"/>
        <v>25</v>
      </c>
      <c r="AS251" s="64">
        <f t="shared" si="14"/>
        <v>0</v>
      </c>
      <c r="AT251" s="64">
        <f t="array" ref="AT251">iferror(XLOOKUP(I251,Monetization!A:A,Monetization!B:B),25)</f>
        <v>25</v>
      </c>
      <c r="AV251" s="64">
        <f t="shared" si="15"/>
        <v>7.5</v>
      </c>
      <c r="AX251" s="65">
        <f t="shared" si="16"/>
        <v>70</v>
      </c>
      <c r="AY251" s="64" t="str">
        <f t="shared" si="17"/>
        <v>50-75</v>
      </c>
      <c r="AZ251" s="64" t="str">
        <f t="shared" si="18"/>
        <v>50-75</v>
      </c>
      <c r="BA251" s="30">
        <f t="array" ref="BA251">iferror(XLOOKUP(B251,Availability!A:A,Availability!E:E),0%)</f>
        <v>0.05</v>
      </c>
      <c r="BB251" s="2">
        <v>1.0</v>
      </c>
      <c r="BC251" s="64">
        <f t="array" ref="BC251">XLOOKUP(B251,ROS!C:C,ROS!O:O)</f>
        <v>1</v>
      </c>
      <c r="BD251" s="64">
        <f t="array" ref="BD251">IFERROR(XLOOKUP(B251,ROS!Z:Z,ROS!AA:AA),0)</f>
        <v>0</v>
      </c>
      <c r="BE251" s="64">
        <f t="array" ref="BE251">XLOOKUP(Q251,'Refrence Data'!B:B,'Refrence Data'!T:T)</f>
        <v>0.333333</v>
      </c>
      <c r="BF251" s="64">
        <f t="shared" si="39"/>
        <v>1</v>
      </c>
      <c r="BG251" s="2" t="str">
        <f t="shared" si="20"/>
        <v/>
      </c>
      <c r="BO251" s="64" t="str">
        <f t="shared" si="26"/>
        <v/>
      </c>
    </row>
    <row r="252">
      <c r="A252" s="2" t="s">
        <v>2214</v>
      </c>
      <c r="B252" s="2" t="s">
        <v>2537</v>
      </c>
      <c r="C252" s="2" t="s">
        <v>1812</v>
      </c>
      <c r="D252" s="2" t="s">
        <v>1829</v>
      </c>
      <c r="E252" s="2" t="s">
        <v>2512</v>
      </c>
      <c r="F252" s="2">
        <v>0.0</v>
      </c>
      <c r="G252" s="2">
        <v>80.52288</v>
      </c>
      <c r="H252" s="2" t="s">
        <v>2240</v>
      </c>
      <c r="J252" s="2">
        <v>210.0</v>
      </c>
      <c r="Q252" s="60" t="str">
        <f t="shared" si="1"/>
        <v>Chocolate Bars &amp; Bags_25+</v>
      </c>
      <c r="R252" s="61" t="str">
        <f t="shared" si="2"/>
        <v>25+</v>
      </c>
      <c r="S252" s="2" t="str">
        <f t="array" ref="S252">XLOOKUP(B252,Availability!K:K,Availability!Q:Q)</f>
        <v>Width</v>
      </c>
      <c r="T252" s="62">
        <f t="shared" si="3"/>
        <v>2.5</v>
      </c>
      <c r="U252" s="63">
        <f t="array" ref="U252">iferror(XLOOKUP(Q252,'Refrence Data'!B:B,'Refrence Data'!W:W),"NA")</f>
        <v>1.327396</v>
      </c>
      <c r="V252" s="64">
        <f t="shared" si="4"/>
        <v>50</v>
      </c>
      <c r="X252" s="30">
        <f t="array" ref="X252">IFERROR(XLOOKUP(Q252,'Refrence Data'!B:B,'Refrence Data'!N:N),"NA")</f>
        <v>0.892339</v>
      </c>
      <c r="Y252" s="64" t="str">
        <f t="shared" si="5"/>
        <v>HIGH</v>
      </c>
      <c r="Z252" s="64">
        <f t="array" ref="Z252">XLOOKUP(Q252,'Refrence Data'!B:B,'Refrence Data'!AG:AG)</f>
        <v>2.262757</v>
      </c>
      <c r="AA252" s="64">
        <f t="array" ref="AA252">IFERROR(XLOOKUP(Q252,'Refrence Data'!B:B,'Refrence Data'!Y:Y),"NA")</f>
        <v>0.962596</v>
      </c>
      <c r="AB252" s="64" t="str">
        <f t="shared" si="6"/>
        <v>Low</v>
      </c>
      <c r="AC252" s="64" t="str">
        <f t="shared" si="7"/>
        <v>Width</v>
      </c>
      <c r="AD252" s="64" t="str">
        <f t="shared" si="8"/>
        <v>HIGHLowWidth</v>
      </c>
      <c r="AE252" s="64">
        <f t="array" ref="AE252">XLOOKUP(AD252,'Category Saturation'!A:A,'Category Saturation'!E:E)</f>
        <v>15</v>
      </c>
      <c r="AG252" s="30">
        <f t="array" ref="AG252">iferror(XLOOKUP(Q252,'New Launch Success Rate'!A:A,'New Launch Success Rate'!F:F),"NA")</f>
        <v>0.833</v>
      </c>
      <c r="AH252" s="64">
        <f t="shared" si="9"/>
        <v>100</v>
      </c>
      <c r="AJ252" s="65">
        <f t="shared" si="10"/>
        <v>44.5</v>
      </c>
      <c r="AL252" s="66">
        <f t="array" ref="AL252">XLOOKUP(Q252,'Non Moving'!C:C,'Non Moving'!I:I)/100</f>
        <v>0.269</v>
      </c>
      <c r="AM252" s="67">
        <f t="shared" si="11"/>
        <v>0</v>
      </c>
      <c r="AN252" s="66">
        <f t="array" ref="AN252">XLOOKUP(Q252,'Non Moving'!C:C,'Non Moving'!F:F)/100</f>
        <v>0.249</v>
      </c>
      <c r="AO252" s="67">
        <f t="shared" si="12"/>
        <v>50</v>
      </c>
      <c r="AQ252" s="64">
        <f t="shared" si="13"/>
        <v>25</v>
      </c>
      <c r="AS252" s="64">
        <f t="shared" si="14"/>
        <v>0</v>
      </c>
      <c r="AT252" s="64">
        <f t="array" ref="AT252">iferror(XLOOKUP(I252,Monetization!A:A,Monetization!B:B),25)</f>
        <v>25</v>
      </c>
      <c r="AV252" s="64">
        <f t="shared" si="15"/>
        <v>7.5</v>
      </c>
      <c r="AX252" s="65">
        <f t="shared" si="16"/>
        <v>44.5</v>
      </c>
      <c r="AY252" s="64" t="str">
        <f t="shared" si="17"/>
        <v>25-50</v>
      </c>
      <c r="AZ252" s="64" t="str">
        <f t="shared" si="18"/>
        <v>25-50</v>
      </c>
      <c r="BA252" s="30">
        <f t="array" ref="BA252">iferror(XLOOKUP(B252,Availability!A:A,Availability!E:E),0%)</f>
        <v>0.32</v>
      </c>
      <c r="BB252" s="2">
        <v>1.0</v>
      </c>
      <c r="BC252" s="64">
        <f t="array" ref="BC252">XLOOKUP(B252,ROS!C:C,ROS!O:O)</f>
        <v>0</v>
      </c>
      <c r="BD252" s="64">
        <f t="array" ref="BD252">IFERROR(XLOOKUP(B252,ROS!Z:Z,ROS!AA:AA),0)</f>
        <v>0</v>
      </c>
      <c r="BE252" s="64">
        <f t="array" ref="BE252">XLOOKUP(Q252,'Refrence Data'!B:B,'Refrence Data'!T:T)</f>
        <v>0.320513</v>
      </c>
      <c r="BF252" s="64">
        <f t="shared" si="39"/>
        <v>0</v>
      </c>
      <c r="BG252" s="2" t="str">
        <f t="shared" si="20"/>
        <v/>
      </c>
      <c r="BO252" s="64" t="str">
        <f t="shared" si="26"/>
        <v/>
      </c>
    </row>
    <row r="253">
      <c r="A253" s="2" t="s">
        <v>2214</v>
      </c>
      <c r="B253" s="2" t="s">
        <v>2538</v>
      </c>
      <c r="C253" s="2" t="s">
        <v>1812</v>
      </c>
      <c r="D253" s="2" t="s">
        <v>1829</v>
      </c>
      <c r="E253" s="2" t="s">
        <v>2512</v>
      </c>
      <c r="F253" s="2">
        <v>0.0</v>
      </c>
      <c r="G253" s="2">
        <v>24.48165</v>
      </c>
      <c r="H253" s="2" t="s">
        <v>2240</v>
      </c>
      <c r="J253" s="2">
        <v>210.0</v>
      </c>
      <c r="Q253" s="60" t="str">
        <f t="shared" si="1"/>
        <v>Chocolate Bars &amp; Bags_20-25</v>
      </c>
      <c r="R253" s="61" t="str">
        <f t="shared" si="2"/>
        <v>20-25</v>
      </c>
      <c r="S253" s="2" t="str">
        <f t="array" ref="S253">XLOOKUP(B253,Availability!K:K,Availability!Q:Q)</f>
        <v>Depth</v>
      </c>
      <c r="T253" s="62">
        <f t="shared" si="3"/>
        <v>2.5</v>
      </c>
      <c r="U253" s="63">
        <f t="array" ref="U253">iferror(XLOOKUP(Q253,'Refrence Data'!B:B,'Refrence Data'!W:W),"NA")</f>
        <v>3.676576</v>
      </c>
      <c r="V253" s="64">
        <f t="shared" si="4"/>
        <v>100</v>
      </c>
      <c r="X253" s="30">
        <f t="array" ref="X253">IFERROR(XLOOKUP(Q253,'Refrence Data'!B:B,'Refrence Data'!N:N),"NA")</f>
        <v>0.801562</v>
      </c>
      <c r="Y253" s="64" t="str">
        <f t="shared" si="5"/>
        <v>HIGH</v>
      </c>
      <c r="Z253" s="64">
        <f t="array" ref="Z253">XLOOKUP(Q253,'Refrence Data'!B:B,'Refrence Data'!AG:AG)</f>
        <v>4.247372</v>
      </c>
      <c r="AA253" s="64">
        <f t="array" ref="AA253">IFERROR(XLOOKUP(Q253,'Refrence Data'!B:B,'Refrence Data'!Y:Y),"NA")</f>
        <v>3.729761</v>
      </c>
      <c r="AB253" s="64" t="str">
        <f t="shared" si="6"/>
        <v>High</v>
      </c>
      <c r="AC253" s="64" t="str">
        <f t="shared" si="7"/>
        <v>Depth</v>
      </c>
      <c r="AD253" s="64" t="str">
        <f t="shared" si="8"/>
        <v>HIGHHighDepth</v>
      </c>
      <c r="AE253" s="64">
        <f t="array" ref="AE253">XLOOKUP(AD253,'Category Saturation'!A:A,'Category Saturation'!E:E)</f>
        <v>0</v>
      </c>
      <c r="AG253" s="30">
        <f t="array" ref="AG253">iferror(XLOOKUP(Q253,'New Launch Success Rate'!A:A,'New Launch Success Rate'!F:F),"NA")</f>
        <v>0.9</v>
      </c>
      <c r="AH253" s="64">
        <f t="shared" si="9"/>
        <v>100</v>
      </c>
      <c r="AJ253" s="65">
        <f t="shared" si="10"/>
        <v>70</v>
      </c>
      <c r="AL253" s="66">
        <f t="array" ref="AL253">XLOOKUP(Q253,'Non Moving'!C:C,'Non Moving'!I:I)/100</f>
        <v>0.282</v>
      </c>
      <c r="AM253" s="67">
        <f t="shared" si="11"/>
        <v>0</v>
      </c>
      <c r="AN253" s="66">
        <f t="array" ref="AN253">XLOOKUP(Q253,'Non Moving'!C:C,'Non Moving'!F:F)/100</f>
        <v>0.126</v>
      </c>
      <c r="AO253" s="67">
        <f t="shared" si="12"/>
        <v>50</v>
      </c>
      <c r="AQ253" s="64">
        <f t="shared" si="13"/>
        <v>25</v>
      </c>
      <c r="AS253" s="64">
        <f t="shared" si="14"/>
        <v>0</v>
      </c>
      <c r="AT253" s="64">
        <f t="array" ref="AT253">iferror(XLOOKUP(I253,Monetization!A:A,Monetization!B:B),25)</f>
        <v>25</v>
      </c>
      <c r="AV253" s="64">
        <f t="shared" si="15"/>
        <v>7.5</v>
      </c>
      <c r="AX253" s="65">
        <f t="shared" si="16"/>
        <v>70</v>
      </c>
      <c r="AY253" s="64" t="str">
        <f t="shared" si="17"/>
        <v>50-75</v>
      </c>
      <c r="AZ253" s="64" t="str">
        <f t="shared" si="18"/>
        <v>50-75</v>
      </c>
      <c r="BA253" s="30">
        <f t="array" ref="BA253">iferror(XLOOKUP(B253,Availability!A:A,Availability!E:E),0%)</f>
        <v>0.25</v>
      </c>
      <c r="BB253" s="2">
        <v>1.0</v>
      </c>
      <c r="BC253" s="64">
        <f t="array" ref="BC253">XLOOKUP(B253,ROS!C:C,ROS!O:O)</f>
        <v>0</v>
      </c>
      <c r="BD253" s="64">
        <f t="array" ref="BD253">IFERROR(XLOOKUP(B253,ROS!Z:Z,ROS!AA:AA),0)</f>
        <v>0.142857143</v>
      </c>
      <c r="BE253" s="64">
        <f t="array" ref="BE253">XLOOKUP(Q253,'Refrence Data'!B:B,'Refrence Data'!T:T)</f>
        <v>0.333333</v>
      </c>
      <c r="BF253" s="64">
        <f t="shared" si="39"/>
        <v>0</v>
      </c>
      <c r="BG253" s="2" t="str">
        <f t="shared" si="20"/>
        <v/>
      </c>
      <c r="BO253" s="64" t="str">
        <f t="shared" si="26"/>
        <v/>
      </c>
    </row>
    <row r="254">
      <c r="A254" s="2" t="s">
        <v>2214</v>
      </c>
      <c r="B254" s="2" t="s">
        <v>2539</v>
      </c>
      <c r="C254" s="2" t="s">
        <v>1812</v>
      </c>
      <c r="D254" s="2" t="s">
        <v>1829</v>
      </c>
      <c r="E254" s="2" t="s">
        <v>2512</v>
      </c>
      <c r="F254" s="2">
        <v>0.0</v>
      </c>
      <c r="G254" s="2">
        <v>29.53096</v>
      </c>
      <c r="H254" s="2" t="s">
        <v>2240</v>
      </c>
      <c r="J254" s="2">
        <v>210.0</v>
      </c>
      <c r="Q254" s="60" t="str">
        <f t="shared" si="1"/>
        <v>Chocolate Bars &amp; Bags_25+</v>
      </c>
      <c r="R254" s="61" t="str">
        <f t="shared" si="2"/>
        <v>25+</v>
      </c>
      <c r="S254" s="2" t="str">
        <f t="array" ref="S254">XLOOKUP(B254,Availability!K:K,Availability!Q:Q)</f>
        <v>Depth</v>
      </c>
      <c r="T254" s="62">
        <f t="shared" si="3"/>
        <v>2.5</v>
      </c>
      <c r="U254" s="63">
        <f t="array" ref="U254">iferror(XLOOKUP(Q254,'Refrence Data'!B:B,'Refrence Data'!W:W),"NA")</f>
        <v>1.327396</v>
      </c>
      <c r="V254" s="64">
        <f t="shared" si="4"/>
        <v>50</v>
      </c>
      <c r="X254" s="30">
        <f t="array" ref="X254">IFERROR(XLOOKUP(Q254,'Refrence Data'!B:B,'Refrence Data'!N:N),"NA")</f>
        <v>0.892339</v>
      </c>
      <c r="Y254" s="64" t="str">
        <f t="shared" si="5"/>
        <v>HIGH</v>
      </c>
      <c r="Z254" s="64">
        <f t="array" ref="Z254">XLOOKUP(Q254,'Refrence Data'!B:B,'Refrence Data'!AG:AG)</f>
        <v>2.262757</v>
      </c>
      <c r="AA254" s="64">
        <f t="array" ref="AA254">IFERROR(XLOOKUP(Q254,'Refrence Data'!B:B,'Refrence Data'!Y:Y),"NA")</f>
        <v>0.962596</v>
      </c>
      <c r="AB254" s="64" t="str">
        <f t="shared" si="6"/>
        <v>Low</v>
      </c>
      <c r="AC254" s="64" t="str">
        <f t="shared" si="7"/>
        <v>Depth</v>
      </c>
      <c r="AD254" s="64" t="str">
        <f t="shared" si="8"/>
        <v>HIGHLowDepth</v>
      </c>
      <c r="AE254" s="64">
        <f t="array" ref="AE254">XLOOKUP(AD254,'Category Saturation'!A:A,'Category Saturation'!E:E)</f>
        <v>0</v>
      </c>
      <c r="AG254" s="30">
        <f t="array" ref="AG254">iferror(XLOOKUP(Q254,'New Launch Success Rate'!A:A,'New Launch Success Rate'!F:F),"NA")</f>
        <v>0.833</v>
      </c>
      <c r="AH254" s="64">
        <f t="shared" si="9"/>
        <v>100</v>
      </c>
      <c r="AJ254" s="65">
        <f t="shared" si="10"/>
        <v>40</v>
      </c>
      <c r="AL254" s="66">
        <f t="array" ref="AL254">XLOOKUP(Q254,'Non Moving'!C:C,'Non Moving'!I:I)/100</f>
        <v>0.269</v>
      </c>
      <c r="AM254" s="67">
        <f t="shared" si="11"/>
        <v>0</v>
      </c>
      <c r="AN254" s="66">
        <f t="array" ref="AN254">XLOOKUP(Q254,'Non Moving'!C:C,'Non Moving'!F:F)/100</f>
        <v>0.249</v>
      </c>
      <c r="AO254" s="67">
        <f t="shared" si="12"/>
        <v>50</v>
      </c>
      <c r="AQ254" s="64">
        <f t="shared" si="13"/>
        <v>25</v>
      </c>
      <c r="AS254" s="64">
        <f t="shared" si="14"/>
        <v>0</v>
      </c>
      <c r="AT254" s="64">
        <f t="array" ref="AT254">iferror(XLOOKUP(I254,Monetization!A:A,Monetization!B:B),25)</f>
        <v>25</v>
      </c>
      <c r="AV254" s="64">
        <f t="shared" si="15"/>
        <v>7.5</v>
      </c>
      <c r="AX254" s="65">
        <f t="shared" si="16"/>
        <v>40</v>
      </c>
      <c r="AY254" s="64" t="str">
        <f t="shared" si="17"/>
        <v>25-50</v>
      </c>
      <c r="AZ254" s="64" t="str">
        <f t="shared" si="18"/>
        <v>25-50</v>
      </c>
      <c r="BA254" s="30">
        <f t="array" ref="BA254">iferror(XLOOKUP(B254,Availability!A:A,Availability!E:E),0%)</f>
        <v>0.43</v>
      </c>
      <c r="BB254" s="2">
        <v>1.0</v>
      </c>
      <c r="BC254" s="64">
        <f t="array" ref="BC254">XLOOKUP(B254,ROS!C:C,ROS!O:O)</f>
        <v>0.071429</v>
      </c>
      <c r="BD254" s="64">
        <f t="array" ref="BD254">IFERROR(XLOOKUP(B254,ROS!Z:Z,ROS!AA:AA),0)</f>
        <v>0.153846154</v>
      </c>
      <c r="BE254" s="64">
        <f t="array" ref="BE254">XLOOKUP(Q254,'Refrence Data'!B:B,'Refrence Data'!T:T)</f>
        <v>0.320513</v>
      </c>
      <c r="BF254" s="64">
        <f t="shared" si="39"/>
        <v>0</v>
      </c>
      <c r="BG254" s="2" t="str">
        <f t="shared" si="20"/>
        <v/>
      </c>
      <c r="BO254" s="64" t="str">
        <f t="shared" si="26"/>
        <v/>
      </c>
    </row>
    <row r="255">
      <c r="A255" s="2" t="s">
        <v>2214</v>
      </c>
      <c r="B255" s="2" t="s">
        <v>2540</v>
      </c>
      <c r="C255" s="2" t="s">
        <v>1812</v>
      </c>
      <c r="D255" s="2" t="s">
        <v>1829</v>
      </c>
      <c r="E255" s="2" t="s">
        <v>2512</v>
      </c>
      <c r="F255" s="2">
        <v>0.0</v>
      </c>
      <c r="G255" s="2">
        <v>45.48061</v>
      </c>
      <c r="H255" s="2" t="s">
        <v>2240</v>
      </c>
      <c r="J255" s="2">
        <v>210.0</v>
      </c>
      <c r="Q255" s="60" t="str">
        <f t="shared" si="1"/>
        <v>Chocolate Bars &amp; Bags_25+</v>
      </c>
      <c r="R255" s="61" t="str">
        <f t="shared" si="2"/>
        <v>25+</v>
      </c>
      <c r="S255" s="2" t="str">
        <f t="array" ref="S255">XLOOKUP(B255,Availability!K:K,Availability!Q:Q)</f>
        <v>Depth</v>
      </c>
      <c r="T255" s="62">
        <f t="shared" si="3"/>
        <v>2.5</v>
      </c>
      <c r="U255" s="63">
        <f t="array" ref="U255">iferror(XLOOKUP(Q255,'Refrence Data'!B:B,'Refrence Data'!W:W),"NA")</f>
        <v>1.327396</v>
      </c>
      <c r="V255" s="64">
        <f t="shared" si="4"/>
        <v>50</v>
      </c>
      <c r="X255" s="30">
        <f t="array" ref="X255">IFERROR(XLOOKUP(Q255,'Refrence Data'!B:B,'Refrence Data'!N:N),"NA")</f>
        <v>0.892339</v>
      </c>
      <c r="Y255" s="64" t="str">
        <f t="shared" si="5"/>
        <v>HIGH</v>
      </c>
      <c r="Z255" s="64">
        <f t="array" ref="Z255">XLOOKUP(Q255,'Refrence Data'!B:B,'Refrence Data'!AG:AG)</f>
        <v>2.262757</v>
      </c>
      <c r="AA255" s="64">
        <f t="array" ref="AA255">IFERROR(XLOOKUP(Q255,'Refrence Data'!B:B,'Refrence Data'!Y:Y),"NA")</f>
        <v>0.962596</v>
      </c>
      <c r="AB255" s="64" t="str">
        <f t="shared" si="6"/>
        <v>Low</v>
      </c>
      <c r="AC255" s="64" t="str">
        <f t="shared" si="7"/>
        <v>Depth</v>
      </c>
      <c r="AD255" s="64" t="str">
        <f t="shared" si="8"/>
        <v>HIGHLowDepth</v>
      </c>
      <c r="AE255" s="64">
        <f t="array" ref="AE255">XLOOKUP(AD255,'Category Saturation'!A:A,'Category Saturation'!E:E)</f>
        <v>0</v>
      </c>
      <c r="AG255" s="30">
        <f t="array" ref="AG255">iferror(XLOOKUP(Q255,'New Launch Success Rate'!A:A,'New Launch Success Rate'!F:F),"NA")</f>
        <v>0.833</v>
      </c>
      <c r="AH255" s="64">
        <f t="shared" si="9"/>
        <v>100</v>
      </c>
      <c r="AJ255" s="65">
        <f t="shared" si="10"/>
        <v>40</v>
      </c>
      <c r="AL255" s="66">
        <f t="array" ref="AL255">XLOOKUP(Q255,'Non Moving'!C:C,'Non Moving'!I:I)/100</f>
        <v>0.269</v>
      </c>
      <c r="AM255" s="67">
        <f t="shared" si="11"/>
        <v>0</v>
      </c>
      <c r="AN255" s="66">
        <f t="array" ref="AN255">XLOOKUP(Q255,'Non Moving'!C:C,'Non Moving'!F:F)/100</f>
        <v>0.249</v>
      </c>
      <c r="AO255" s="67">
        <f t="shared" si="12"/>
        <v>50</v>
      </c>
      <c r="AQ255" s="64">
        <f t="shared" si="13"/>
        <v>25</v>
      </c>
      <c r="AS255" s="64">
        <f t="shared" si="14"/>
        <v>0</v>
      </c>
      <c r="AT255" s="64">
        <f t="array" ref="AT255">iferror(XLOOKUP(I255,Monetization!A:A,Monetization!B:B),25)</f>
        <v>25</v>
      </c>
      <c r="AV255" s="64">
        <f t="shared" si="15"/>
        <v>7.5</v>
      </c>
      <c r="AX255" s="65">
        <f t="shared" si="16"/>
        <v>40</v>
      </c>
      <c r="AY255" s="64" t="str">
        <f t="shared" si="17"/>
        <v>25-50</v>
      </c>
      <c r="AZ255" s="64" t="str">
        <f t="shared" si="18"/>
        <v>25-50</v>
      </c>
      <c r="BA255" s="30">
        <f t="array" ref="BA255">iferror(XLOOKUP(B255,Availability!A:A,Availability!E:E),0%)</f>
        <v>0.67</v>
      </c>
      <c r="BB255" s="2">
        <v>1.0</v>
      </c>
      <c r="BC255" s="64">
        <f t="array" ref="BC255">XLOOKUP(B255,ROS!C:C,ROS!O:O)</f>
        <v>0.090909</v>
      </c>
      <c r="BD255" s="64">
        <f t="array" ref="BD255">IFERROR(XLOOKUP(B255,ROS!Z:Z,ROS!AA:AA),0)</f>
        <v>0.523809524</v>
      </c>
      <c r="BE255" s="64">
        <f t="array" ref="BE255">XLOOKUP(Q255,'Refrence Data'!B:B,'Refrence Data'!T:T)</f>
        <v>0.320513</v>
      </c>
      <c r="BF255" s="64">
        <f t="shared" si="39"/>
        <v>0</v>
      </c>
      <c r="BG255" s="2" t="str">
        <f t="shared" si="20"/>
        <v/>
      </c>
      <c r="BO255" s="64" t="str">
        <f t="shared" si="26"/>
        <v/>
      </c>
    </row>
    <row r="256">
      <c r="A256" s="2" t="s">
        <v>2214</v>
      </c>
      <c r="B256" s="2" t="s">
        <v>2541</v>
      </c>
      <c r="C256" s="2" t="s">
        <v>1812</v>
      </c>
      <c r="D256" s="2" t="s">
        <v>1829</v>
      </c>
      <c r="E256" s="2" t="s">
        <v>2512</v>
      </c>
      <c r="F256" s="2">
        <v>117.0</v>
      </c>
      <c r="G256" s="2">
        <v>37.91643</v>
      </c>
      <c r="H256" s="2" t="s">
        <v>2240</v>
      </c>
      <c r="J256" s="2">
        <v>210.0</v>
      </c>
      <c r="Q256" s="60" t="str">
        <f t="shared" si="1"/>
        <v>Chocolate Bars &amp; Bags_25+</v>
      </c>
      <c r="R256" s="61" t="str">
        <f t="shared" si="2"/>
        <v>25+</v>
      </c>
      <c r="S256" s="2" t="str">
        <f t="array" ref="S256">XLOOKUP(B256,Availability!K:K,Availability!Q:Q)</f>
        <v>Width</v>
      </c>
      <c r="T256" s="62">
        <f t="shared" si="3"/>
        <v>2.5</v>
      </c>
      <c r="U256" s="63">
        <f t="array" ref="U256">iferror(XLOOKUP(Q256,'Refrence Data'!B:B,'Refrence Data'!W:W),"NA")</f>
        <v>1.327396</v>
      </c>
      <c r="V256" s="64">
        <f t="shared" si="4"/>
        <v>50</v>
      </c>
      <c r="X256" s="30">
        <f t="array" ref="X256">IFERROR(XLOOKUP(Q256,'Refrence Data'!B:B,'Refrence Data'!N:N),"NA")</f>
        <v>0.892339</v>
      </c>
      <c r="Y256" s="64" t="str">
        <f t="shared" si="5"/>
        <v>HIGH</v>
      </c>
      <c r="Z256" s="64">
        <f t="array" ref="Z256">XLOOKUP(Q256,'Refrence Data'!B:B,'Refrence Data'!AG:AG)</f>
        <v>2.262757</v>
      </c>
      <c r="AA256" s="64">
        <f t="array" ref="AA256">IFERROR(XLOOKUP(Q256,'Refrence Data'!B:B,'Refrence Data'!Y:Y),"NA")</f>
        <v>0.962596</v>
      </c>
      <c r="AB256" s="64" t="str">
        <f t="shared" si="6"/>
        <v>Low</v>
      </c>
      <c r="AC256" s="64" t="str">
        <f t="shared" si="7"/>
        <v>Width</v>
      </c>
      <c r="AD256" s="64" t="str">
        <f t="shared" si="8"/>
        <v>HIGHLowWidth</v>
      </c>
      <c r="AE256" s="64">
        <f t="array" ref="AE256">XLOOKUP(AD256,'Category Saturation'!A:A,'Category Saturation'!E:E)</f>
        <v>15</v>
      </c>
      <c r="AG256" s="30">
        <f t="array" ref="AG256">iferror(XLOOKUP(Q256,'New Launch Success Rate'!A:A,'New Launch Success Rate'!F:F),"NA")</f>
        <v>0.833</v>
      </c>
      <c r="AH256" s="64">
        <f t="shared" si="9"/>
        <v>100</v>
      </c>
      <c r="AJ256" s="65">
        <f t="shared" si="10"/>
        <v>44.5</v>
      </c>
      <c r="AL256" s="66">
        <f t="array" ref="AL256">XLOOKUP(Q256,'Non Moving'!C:C,'Non Moving'!I:I)/100</f>
        <v>0.269</v>
      </c>
      <c r="AM256" s="67">
        <f t="shared" si="11"/>
        <v>0</v>
      </c>
      <c r="AN256" s="66">
        <f t="array" ref="AN256">XLOOKUP(Q256,'Non Moving'!C:C,'Non Moving'!F:F)/100</f>
        <v>0.249</v>
      </c>
      <c r="AO256" s="67">
        <f t="shared" si="12"/>
        <v>50</v>
      </c>
      <c r="AQ256" s="64">
        <f t="shared" si="13"/>
        <v>25</v>
      </c>
      <c r="AS256" s="64">
        <f t="shared" si="14"/>
        <v>0</v>
      </c>
      <c r="AT256" s="64">
        <f t="array" ref="AT256">iferror(XLOOKUP(I256,Monetization!A:A,Monetization!B:B),25)</f>
        <v>25</v>
      </c>
      <c r="AV256" s="64">
        <f t="shared" si="15"/>
        <v>7.5</v>
      </c>
      <c r="AX256" s="65">
        <f t="shared" si="16"/>
        <v>44.5</v>
      </c>
      <c r="AY256" s="64" t="str">
        <f t="shared" si="17"/>
        <v>25-50</v>
      </c>
      <c r="AZ256" s="64" t="str">
        <f t="shared" si="18"/>
        <v>25-50</v>
      </c>
      <c r="BA256" s="30">
        <f t="array" ref="BA256">iferror(XLOOKUP(B256,Availability!A:A,Availability!E:E),0%)</f>
        <v>0.12</v>
      </c>
      <c r="BB256" s="2">
        <v>1.0</v>
      </c>
      <c r="BC256" s="64">
        <f t="array" ref="BC256">XLOOKUP(B256,ROS!C:C,ROS!O:O)</f>
        <v>0</v>
      </c>
      <c r="BD256" s="64">
        <f t="array" ref="BD256">IFERROR(XLOOKUP(B256,ROS!Z:Z,ROS!AA:AA),0)</f>
        <v>0.5</v>
      </c>
      <c r="BE256" s="64">
        <f t="array" ref="BE256">XLOOKUP(Q256,'Refrence Data'!B:B,'Refrence Data'!T:T)</f>
        <v>0.320513</v>
      </c>
      <c r="BF256" s="64">
        <f t="shared" si="39"/>
        <v>0</v>
      </c>
      <c r="BG256" s="2" t="str">
        <f t="shared" si="20"/>
        <v/>
      </c>
      <c r="BO256" s="64" t="str">
        <f t="shared" si="26"/>
        <v/>
      </c>
    </row>
    <row r="257">
      <c r="A257" s="2" t="s">
        <v>2214</v>
      </c>
      <c r="B257" s="2" t="s">
        <v>2542</v>
      </c>
      <c r="C257" s="2" t="s">
        <v>1812</v>
      </c>
      <c r="D257" s="2" t="s">
        <v>1829</v>
      </c>
      <c r="E257" s="2" t="s">
        <v>2512</v>
      </c>
      <c r="F257" s="2">
        <v>0.0</v>
      </c>
      <c r="G257" s="2">
        <v>25.473</v>
      </c>
      <c r="H257" s="2" t="s">
        <v>2240</v>
      </c>
      <c r="J257" s="2">
        <v>210.0</v>
      </c>
      <c r="Q257" s="60" t="str">
        <f t="shared" si="1"/>
        <v>Chocolate Bars &amp; Bags_25+</v>
      </c>
      <c r="R257" s="61" t="str">
        <f t="shared" si="2"/>
        <v>25+</v>
      </c>
      <c r="S257" s="2" t="str">
        <f t="array" ref="S257">XLOOKUP(B257,Availability!K:K,Availability!Q:Q)</f>
        <v>Depth</v>
      </c>
      <c r="T257" s="62">
        <f t="shared" si="3"/>
        <v>2.5</v>
      </c>
      <c r="U257" s="63">
        <f t="array" ref="U257">iferror(XLOOKUP(Q257,'Refrence Data'!B:B,'Refrence Data'!W:W),"NA")</f>
        <v>1.327396</v>
      </c>
      <c r="V257" s="64">
        <f t="shared" si="4"/>
        <v>50</v>
      </c>
      <c r="X257" s="30">
        <f t="array" ref="X257">IFERROR(XLOOKUP(Q257,'Refrence Data'!B:B,'Refrence Data'!N:N),"NA")</f>
        <v>0.892339</v>
      </c>
      <c r="Y257" s="64" t="str">
        <f t="shared" si="5"/>
        <v>HIGH</v>
      </c>
      <c r="Z257" s="64">
        <f t="array" ref="Z257">XLOOKUP(Q257,'Refrence Data'!B:B,'Refrence Data'!AG:AG)</f>
        <v>2.262757</v>
      </c>
      <c r="AA257" s="64">
        <f t="array" ref="AA257">IFERROR(XLOOKUP(Q257,'Refrence Data'!B:B,'Refrence Data'!Y:Y),"NA")</f>
        <v>0.962596</v>
      </c>
      <c r="AB257" s="64" t="str">
        <f t="shared" si="6"/>
        <v>Low</v>
      </c>
      <c r="AC257" s="64" t="str">
        <f t="shared" si="7"/>
        <v>Depth</v>
      </c>
      <c r="AD257" s="64" t="str">
        <f t="shared" si="8"/>
        <v>HIGHLowDepth</v>
      </c>
      <c r="AE257" s="64">
        <f t="array" ref="AE257">XLOOKUP(AD257,'Category Saturation'!A:A,'Category Saturation'!E:E)</f>
        <v>0</v>
      </c>
      <c r="AG257" s="30">
        <f t="array" ref="AG257">iferror(XLOOKUP(Q257,'New Launch Success Rate'!A:A,'New Launch Success Rate'!F:F),"NA")</f>
        <v>0.833</v>
      </c>
      <c r="AH257" s="64">
        <f t="shared" si="9"/>
        <v>100</v>
      </c>
      <c r="AJ257" s="65">
        <f t="shared" si="10"/>
        <v>40</v>
      </c>
      <c r="AL257" s="66">
        <f t="array" ref="AL257">XLOOKUP(Q257,'Non Moving'!C:C,'Non Moving'!I:I)/100</f>
        <v>0.269</v>
      </c>
      <c r="AM257" s="67">
        <f t="shared" si="11"/>
        <v>0</v>
      </c>
      <c r="AN257" s="66">
        <f t="array" ref="AN257">XLOOKUP(Q257,'Non Moving'!C:C,'Non Moving'!F:F)/100</f>
        <v>0.249</v>
      </c>
      <c r="AO257" s="67">
        <f t="shared" si="12"/>
        <v>50</v>
      </c>
      <c r="AQ257" s="64">
        <f t="shared" si="13"/>
        <v>25</v>
      </c>
      <c r="AS257" s="64">
        <f t="shared" si="14"/>
        <v>0</v>
      </c>
      <c r="AT257" s="64">
        <f t="array" ref="AT257">iferror(XLOOKUP(I257,Monetization!A:A,Monetization!B:B),25)</f>
        <v>25</v>
      </c>
      <c r="AV257" s="64">
        <f t="shared" si="15"/>
        <v>7.5</v>
      </c>
      <c r="AX257" s="65">
        <f t="shared" si="16"/>
        <v>40</v>
      </c>
      <c r="AY257" s="64" t="str">
        <f t="shared" si="17"/>
        <v>25-50</v>
      </c>
      <c r="AZ257" s="64" t="str">
        <f t="shared" si="18"/>
        <v>25-50</v>
      </c>
      <c r="BA257" s="30">
        <f t="array" ref="BA257">iferror(XLOOKUP(B257,Availability!A:A,Availability!E:E),0%)</f>
        <v>0.05</v>
      </c>
      <c r="BB257" s="2">
        <v>1.0</v>
      </c>
      <c r="BC257" s="64">
        <f t="array" ref="BC257">XLOOKUP(B257,ROS!C:C,ROS!O:O)</f>
        <v>0</v>
      </c>
      <c r="BD257" s="64">
        <f t="array" ref="BD257">IFERROR(XLOOKUP(B257,ROS!Z:Z,ROS!AA:AA),0)</f>
        <v>0</v>
      </c>
      <c r="BE257" s="64">
        <f t="array" ref="BE257">XLOOKUP(Q257,'Refrence Data'!B:B,'Refrence Data'!T:T)</f>
        <v>0.320513</v>
      </c>
      <c r="BF257" s="64">
        <f t="shared" si="39"/>
        <v>0</v>
      </c>
      <c r="BG257" s="2" t="str">
        <f t="shared" si="20"/>
        <v/>
      </c>
      <c r="BO257" s="64" t="str">
        <f t="shared" si="26"/>
        <v/>
      </c>
    </row>
    <row r="258">
      <c r="A258" s="2" t="s">
        <v>2214</v>
      </c>
      <c r="B258" s="2" t="s">
        <v>2543</v>
      </c>
      <c r="C258" s="2" t="s">
        <v>1812</v>
      </c>
      <c r="D258" s="2" t="s">
        <v>1866</v>
      </c>
      <c r="E258" s="2" t="s">
        <v>2512</v>
      </c>
      <c r="F258" s="2">
        <v>0.0</v>
      </c>
      <c r="G258" s="2">
        <v>43.45828</v>
      </c>
      <c r="H258" s="2" t="s">
        <v>2240</v>
      </c>
      <c r="J258" s="2">
        <v>210.0</v>
      </c>
      <c r="Q258" s="60" t="str">
        <f t="shared" si="1"/>
        <v>Sharing &amp; Gifting_25+</v>
      </c>
      <c r="R258" s="61" t="str">
        <f t="shared" si="2"/>
        <v>25+</v>
      </c>
      <c r="S258" s="2" t="str">
        <f t="array" ref="S258">XLOOKUP(B258,Availability!K:K,Availability!Q:Q)</f>
        <v>Depth</v>
      </c>
      <c r="T258" s="62">
        <f t="shared" si="3"/>
        <v>2.5</v>
      </c>
      <c r="U258" s="63">
        <f t="array" ref="U258">iferror(XLOOKUP(Q258,'Refrence Data'!B:B,'Refrence Data'!W:W),"NA")</f>
        <v>2.991309</v>
      </c>
      <c r="V258" s="64">
        <f t="shared" si="4"/>
        <v>100</v>
      </c>
      <c r="X258" s="30">
        <f t="array" ref="X258">IFERROR(XLOOKUP(Q258,'Refrence Data'!B:B,'Refrence Data'!N:N),"NA")</f>
        <v>0.737184</v>
      </c>
      <c r="Y258" s="64" t="str">
        <f t="shared" si="5"/>
        <v>MEDIUM</v>
      </c>
      <c r="Z258" s="64">
        <f t="array" ref="Z258">XLOOKUP(Q258,'Refrence Data'!B:B,'Refrence Data'!AG:AG)</f>
        <v>2.262757</v>
      </c>
      <c r="AA258" s="64">
        <f t="array" ref="AA258">IFERROR(XLOOKUP(Q258,'Refrence Data'!B:B,'Refrence Data'!Y:Y),"NA")</f>
        <v>5.693002</v>
      </c>
      <c r="AB258" s="64" t="str">
        <f t="shared" si="6"/>
        <v>High</v>
      </c>
      <c r="AC258" s="64" t="str">
        <f t="shared" si="7"/>
        <v>Depth</v>
      </c>
      <c r="AD258" s="64" t="str">
        <f t="shared" si="8"/>
        <v>MEDIUMHighDepth</v>
      </c>
      <c r="AE258" s="64">
        <f t="array" ref="AE258">XLOOKUP(AD258,'Category Saturation'!A:A,'Category Saturation'!E:E)</f>
        <v>60</v>
      </c>
      <c r="AG258" s="30">
        <f t="array" ref="AG258">iferror(XLOOKUP(Q258,'New Launch Success Rate'!A:A,'New Launch Success Rate'!F:F),"NA")</f>
        <v>0.63</v>
      </c>
      <c r="AH258" s="64">
        <f t="shared" si="9"/>
        <v>75</v>
      </c>
      <c r="AJ258" s="65">
        <f t="shared" si="10"/>
        <v>85.5</v>
      </c>
      <c r="AL258" s="66">
        <f t="array" ref="AL258">XLOOKUP(Q258,'Non Moving'!C:C,'Non Moving'!I:I)/100</f>
        <v>0.133</v>
      </c>
      <c r="AM258" s="67">
        <f t="shared" si="11"/>
        <v>50</v>
      </c>
      <c r="AN258" s="66">
        <f t="array" ref="AN258">XLOOKUP(Q258,'Non Moving'!C:C,'Non Moving'!F:F)/100</f>
        <v>0.164</v>
      </c>
      <c r="AO258" s="67">
        <f t="shared" si="12"/>
        <v>50</v>
      </c>
      <c r="AQ258" s="64">
        <f t="shared" si="13"/>
        <v>50</v>
      </c>
      <c r="AS258" s="64">
        <f t="shared" si="14"/>
        <v>0</v>
      </c>
      <c r="AT258" s="64">
        <f t="array" ref="AT258">iferror(XLOOKUP(I258,Monetization!A:A,Monetization!B:B),25)</f>
        <v>25</v>
      </c>
      <c r="AV258" s="64">
        <f t="shared" si="15"/>
        <v>7.5</v>
      </c>
      <c r="AX258" s="65">
        <f t="shared" si="16"/>
        <v>85.5</v>
      </c>
      <c r="AY258" s="64" t="str">
        <f t="shared" si="17"/>
        <v>75-100</v>
      </c>
      <c r="AZ258" s="64" t="str">
        <f t="shared" si="18"/>
        <v>75-100</v>
      </c>
      <c r="BA258" s="30">
        <f t="array" ref="BA258">iferror(XLOOKUP(B258,Availability!A:A,Availability!E:E),0%)</f>
        <v>0.48</v>
      </c>
      <c r="BB258" s="2">
        <v>1.0</v>
      </c>
      <c r="BC258" s="64">
        <f t="array" ref="BC258">XLOOKUP(B258,ROS!C:C,ROS!O:O)</f>
        <v>0</v>
      </c>
      <c r="BD258" s="64">
        <f t="array" ref="BD258">IFERROR(XLOOKUP(B258,ROS!Z:Z,ROS!AA:AA),0)</f>
        <v>0.434065934</v>
      </c>
      <c r="BE258" s="64">
        <f t="array" ref="BE258">XLOOKUP(Q258,'Refrence Data'!B:B,'Refrence Data'!T:T)</f>
        <v>0.301407</v>
      </c>
      <c r="BF258" s="64">
        <f t="shared" si="39"/>
        <v>0</v>
      </c>
      <c r="BG258" s="2" t="str">
        <f t="shared" si="20"/>
        <v/>
      </c>
      <c r="BO258" s="64" t="str">
        <f t="shared" si="26"/>
        <v/>
      </c>
    </row>
    <row r="259">
      <c r="A259" s="2" t="s">
        <v>2214</v>
      </c>
      <c r="B259" s="2" t="s">
        <v>2544</v>
      </c>
      <c r="C259" s="2" t="s">
        <v>1812</v>
      </c>
      <c r="D259" s="2" t="s">
        <v>1829</v>
      </c>
      <c r="E259" s="2" t="s">
        <v>2512</v>
      </c>
      <c r="F259" s="2">
        <v>0.0</v>
      </c>
      <c r="G259" s="2">
        <v>25.11836</v>
      </c>
      <c r="H259" s="2" t="s">
        <v>2240</v>
      </c>
      <c r="J259" s="2">
        <v>210.0</v>
      </c>
      <c r="Q259" s="60" t="str">
        <f t="shared" si="1"/>
        <v>Chocolate Bars &amp; Bags_25+</v>
      </c>
      <c r="R259" s="61" t="str">
        <f t="shared" si="2"/>
        <v>25+</v>
      </c>
      <c r="S259" s="2" t="str">
        <f t="array" ref="S259">XLOOKUP(B259,Availability!K:K,Availability!Q:Q)</f>
        <v>Depth</v>
      </c>
      <c r="T259" s="62">
        <f t="shared" si="3"/>
        <v>2.5</v>
      </c>
      <c r="U259" s="63">
        <f t="array" ref="U259">iferror(XLOOKUP(Q259,'Refrence Data'!B:B,'Refrence Data'!W:W),"NA")</f>
        <v>1.327396</v>
      </c>
      <c r="V259" s="64">
        <f t="shared" si="4"/>
        <v>50</v>
      </c>
      <c r="X259" s="30">
        <f t="array" ref="X259">IFERROR(XLOOKUP(Q259,'Refrence Data'!B:B,'Refrence Data'!N:N),"NA")</f>
        <v>0.892339</v>
      </c>
      <c r="Y259" s="64" t="str">
        <f t="shared" si="5"/>
        <v>HIGH</v>
      </c>
      <c r="Z259" s="64">
        <f t="array" ref="Z259">XLOOKUP(Q259,'Refrence Data'!B:B,'Refrence Data'!AG:AG)</f>
        <v>2.262757</v>
      </c>
      <c r="AA259" s="64">
        <f t="array" ref="AA259">IFERROR(XLOOKUP(Q259,'Refrence Data'!B:B,'Refrence Data'!Y:Y),"NA")</f>
        <v>0.962596</v>
      </c>
      <c r="AB259" s="64" t="str">
        <f t="shared" si="6"/>
        <v>Low</v>
      </c>
      <c r="AC259" s="64" t="str">
        <f t="shared" si="7"/>
        <v>Depth</v>
      </c>
      <c r="AD259" s="64" t="str">
        <f t="shared" si="8"/>
        <v>HIGHLowDepth</v>
      </c>
      <c r="AE259" s="64">
        <f t="array" ref="AE259">XLOOKUP(AD259,'Category Saturation'!A:A,'Category Saturation'!E:E)</f>
        <v>0</v>
      </c>
      <c r="AG259" s="30">
        <f t="array" ref="AG259">iferror(XLOOKUP(Q259,'New Launch Success Rate'!A:A,'New Launch Success Rate'!F:F),"NA")</f>
        <v>0.833</v>
      </c>
      <c r="AH259" s="64">
        <f t="shared" si="9"/>
        <v>100</v>
      </c>
      <c r="AJ259" s="65">
        <f t="shared" si="10"/>
        <v>40</v>
      </c>
      <c r="AL259" s="66">
        <f t="array" ref="AL259">XLOOKUP(Q259,'Non Moving'!C:C,'Non Moving'!I:I)/100</f>
        <v>0.269</v>
      </c>
      <c r="AM259" s="67">
        <f t="shared" si="11"/>
        <v>0</v>
      </c>
      <c r="AN259" s="66">
        <f t="array" ref="AN259">XLOOKUP(Q259,'Non Moving'!C:C,'Non Moving'!F:F)/100</f>
        <v>0.249</v>
      </c>
      <c r="AO259" s="67">
        <f t="shared" si="12"/>
        <v>50</v>
      </c>
      <c r="AQ259" s="64">
        <f t="shared" si="13"/>
        <v>25</v>
      </c>
      <c r="AS259" s="64">
        <f t="shared" si="14"/>
        <v>0</v>
      </c>
      <c r="AT259" s="64">
        <f t="array" ref="AT259">iferror(XLOOKUP(I259,Monetization!A:A,Monetization!B:B),25)</f>
        <v>25</v>
      </c>
      <c r="AV259" s="64">
        <f t="shared" si="15"/>
        <v>7.5</v>
      </c>
      <c r="AX259" s="65">
        <f t="shared" si="16"/>
        <v>40</v>
      </c>
      <c r="AY259" s="64" t="str">
        <f t="shared" si="17"/>
        <v>25-50</v>
      </c>
      <c r="AZ259" s="64" t="str">
        <f t="shared" si="18"/>
        <v>25-50</v>
      </c>
      <c r="BA259" s="30">
        <f t="array" ref="BA259">iferror(XLOOKUP(B259,Availability!A:A,Availability!E:E),0%)</f>
        <v>0</v>
      </c>
      <c r="BB259" s="2">
        <v>1.0</v>
      </c>
      <c r="BC259" s="64">
        <f t="array" ref="BC259">XLOOKUP(B259,ROS!C:C,ROS!O:O)</f>
        <v>0.071429</v>
      </c>
      <c r="BD259" s="64">
        <f t="array" ref="BD259">IFERROR(XLOOKUP(B259,ROS!Z:Z,ROS!AA:AA),0)</f>
        <v>0</v>
      </c>
      <c r="BE259" s="64">
        <f t="array" ref="BE259">XLOOKUP(Q259,'Refrence Data'!B:B,'Refrence Data'!T:T)</f>
        <v>0.320513</v>
      </c>
      <c r="BF259" s="64">
        <f t="shared" si="39"/>
        <v>0</v>
      </c>
      <c r="BG259" s="2" t="str">
        <f t="shared" si="20"/>
        <v/>
      </c>
      <c r="BO259" s="64" t="str">
        <f t="shared" si="26"/>
        <v/>
      </c>
    </row>
    <row r="260">
      <c r="A260" s="2" t="s">
        <v>2214</v>
      </c>
      <c r="B260" s="2" t="s">
        <v>2545</v>
      </c>
      <c r="C260" s="2" t="s">
        <v>1812</v>
      </c>
      <c r="D260" s="2" t="s">
        <v>1829</v>
      </c>
      <c r="E260" s="2" t="s">
        <v>2453</v>
      </c>
      <c r="F260" s="2">
        <v>0.0</v>
      </c>
      <c r="G260" s="2">
        <v>15.03114</v>
      </c>
      <c r="H260" s="2" t="s">
        <v>2217</v>
      </c>
      <c r="J260" s="2">
        <v>365.0</v>
      </c>
      <c r="Q260" s="60" t="str">
        <f t="shared" si="1"/>
        <v>Chocolate Bars &amp; Bags_15-20</v>
      </c>
      <c r="R260" s="61" t="str">
        <f t="shared" si="2"/>
        <v>15-20</v>
      </c>
      <c r="S260" s="2" t="str">
        <f t="array" ref="S260">XLOOKUP(B260,Availability!K:K,Availability!Q:Q)</f>
        <v>Width</v>
      </c>
      <c r="T260" s="62">
        <f t="shared" si="3"/>
        <v>2.5</v>
      </c>
      <c r="U260" s="63">
        <f t="array" ref="U260">iferror(XLOOKUP(Q260,'Refrence Data'!B:B,'Refrence Data'!W:W),"NA")</f>
        <v>5.721836</v>
      </c>
      <c r="V260" s="64">
        <f t="shared" si="4"/>
        <v>100</v>
      </c>
      <c r="X260" s="30">
        <f t="array" ref="X260">IFERROR(XLOOKUP(Q260,'Refrence Data'!B:B,'Refrence Data'!N:N),"NA")</f>
        <v>0.844596</v>
      </c>
      <c r="Y260" s="64" t="str">
        <f t="shared" si="5"/>
        <v>HIGH</v>
      </c>
      <c r="Z260" s="64">
        <f t="array" ref="Z260">XLOOKUP(Q260,'Refrence Data'!B:B,'Refrence Data'!AG:AG)</f>
        <v>2.984988</v>
      </c>
      <c r="AA260" s="64">
        <f t="array" ref="AA260">IFERROR(XLOOKUP(Q260,'Refrence Data'!B:B,'Refrence Data'!Y:Y),"NA")</f>
        <v>7.84191</v>
      </c>
      <c r="AB260" s="64" t="str">
        <f t="shared" si="6"/>
        <v>High</v>
      </c>
      <c r="AC260" s="64" t="str">
        <f t="shared" si="7"/>
        <v>Width</v>
      </c>
      <c r="AD260" s="64" t="str">
        <f t="shared" si="8"/>
        <v>HIGHHighWidth</v>
      </c>
      <c r="AE260" s="64">
        <f t="array" ref="AE260">XLOOKUP(AD260,'Category Saturation'!A:A,'Category Saturation'!E:E)</f>
        <v>25</v>
      </c>
      <c r="AG260" s="30">
        <f t="array" ref="AG260">iferror(XLOOKUP(Q260,'New Launch Success Rate'!A:A,'New Launch Success Rate'!F:F),"NA")</f>
        <v>0.5</v>
      </c>
      <c r="AH260" s="64">
        <f t="shared" si="9"/>
        <v>75</v>
      </c>
      <c r="AJ260" s="65">
        <f t="shared" si="10"/>
        <v>75</v>
      </c>
      <c r="AL260" s="66">
        <f t="array" ref="AL260">XLOOKUP(Q260,'Non Moving'!C:C,'Non Moving'!I:I)/100</f>
        <v>0.044</v>
      </c>
      <c r="AM260" s="67">
        <f t="shared" si="11"/>
        <v>100</v>
      </c>
      <c r="AN260" s="66">
        <f t="array" ref="AN260">XLOOKUP(Q260,'Non Moving'!C:C,'Non Moving'!F:F)/100</f>
        <v>0.073</v>
      </c>
      <c r="AO260" s="67">
        <f t="shared" si="12"/>
        <v>75</v>
      </c>
      <c r="AQ260" s="64">
        <f t="shared" si="13"/>
        <v>87.5</v>
      </c>
      <c r="AS260" s="64">
        <f t="shared" si="14"/>
        <v>100</v>
      </c>
      <c r="AT260" s="64">
        <f t="array" ref="AT260">iferror(XLOOKUP(I260,Monetization!A:A,Monetization!B:B),25)</f>
        <v>25</v>
      </c>
      <c r="AV260" s="64">
        <f t="shared" si="15"/>
        <v>77.5</v>
      </c>
      <c r="AX260" s="65">
        <f t="shared" si="16"/>
        <v>75</v>
      </c>
      <c r="AY260" s="64" t="str">
        <f t="shared" si="17"/>
        <v>75-100</v>
      </c>
      <c r="AZ260" s="64" t="str">
        <f t="shared" si="18"/>
        <v>75-100</v>
      </c>
      <c r="BA260" s="30">
        <f t="array" ref="BA260">iferror(XLOOKUP(B260,Availability!A:A,Availability!E:E),0%)</f>
        <v>0.33</v>
      </c>
      <c r="BB260" s="2">
        <v>1.0</v>
      </c>
      <c r="BC260" s="64">
        <f t="array" ref="BC260">XLOOKUP(B260,ROS!C:C,ROS!O:O)</f>
        <v>0.741209</v>
      </c>
      <c r="BD260" s="64">
        <f t="array" ref="BD260">IFERROR(XLOOKUP(B260,ROS!Z:Z,ROS!AA:AA),0)</f>
        <v>1.5</v>
      </c>
      <c r="BE260" s="64">
        <f t="array" ref="BE260">XLOOKUP(Q260,'Refrence Data'!B:B,'Refrence Data'!T:T)</f>
        <v>0.537037</v>
      </c>
      <c r="BF260" s="64">
        <f t="shared" si="39"/>
        <v>1</v>
      </c>
      <c r="BG260" s="2" t="str">
        <f t="shared" si="20"/>
        <v/>
      </c>
      <c r="BO260" s="64" t="str">
        <f t="shared" si="26"/>
        <v/>
      </c>
    </row>
    <row r="261">
      <c r="A261" s="2" t="s">
        <v>2214</v>
      </c>
      <c r="B261" s="2" t="s">
        <v>2546</v>
      </c>
      <c r="C261" s="2" t="s">
        <v>1812</v>
      </c>
      <c r="D261" s="2" t="s">
        <v>1829</v>
      </c>
      <c r="E261" s="2" t="s">
        <v>2453</v>
      </c>
      <c r="F261" s="2">
        <v>0.0</v>
      </c>
      <c r="G261" s="2">
        <v>15.87132</v>
      </c>
      <c r="H261" s="2" t="s">
        <v>2217</v>
      </c>
      <c r="J261" s="2">
        <v>365.0</v>
      </c>
      <c r="Q261" s="60" t="str">
        <f t="shared" si="1"/>
        <v>Chocolate Bars &amp; Bags_15-20</v>
      </c>
      <c r="R261" s="61" t="str">
        <f t="shared" si="2"/>
        <v>15-20</v>
      </c>
      <c r="S261" s="2" t="str">
        <f t="array" ref="S261">XLOOKUP(B261,Availability!K:K,Availability!Q:Q)</f>
        <v>Width</v>
      </c>
      <c r="T261" s="62">
        <f t="shared" si="3"/>
        <v>2.5</v>
      </c>
      <c r="U261" s="63">
        <f t="array" ref="U261">iferror(XLOOKUP(Q261,'Refrence Data'!B:B,'Refrence Data'!W:W),"NA")</f>
        <v>5.721836</v>
      </c>
      <c r="V261" s="64">
        <f t="shared" si="4"/>
        <v>100</v>
      </c>
      <c r="X261" s="30">
        <f t="array" ref="X261">IFERROR(XLOOKUP(Q261,'Refrence Data'!B:B,'Refrence Data'!N:N),"NA")</f>
        <v>0.844596</v>
      </c>
      <c r="Y261" s="64" t="str">
        <f t="shared" si="5"/>
        <v>HIGH</v>
      </c>
      <c r="Z261" s="64">
        <f t="array" ref="Z261">XLOOKUP(Q261,'Refrence Data'!B:B,'Refrence Data'!AG:AG)</f>
        <v>2.984988</v>
      </c>
      <c r="AA261" s="64">
        <f t="array" ref="AA261">IFERROR(XLOOKUP(Q261,'Refrence Data'!B:B,'Refrence Data'!Y:Y),"NA")</f>
        <v>7.84191</v>
      </c>
      <c r="AB261" s="64" t="str">
        <f t="shared" si="6"/>
        <v>High</v>
      </c>
      <c r="AC261" s="64" t="str">
        <f t="shared" si="7"/>
        <v>Width</v>
      </c>
      <c r="AD261" s="64" t="str">
        <f t="shared" si="8"/>
        <v>HIGHHighWidth</v>
      </c>
      <c r="AE261" s="64">
        <f t="array" ref="AE261">XLOOKUP(AD261,'Category Saturation'!A:A,'Category Saturation'!E:E)</f>
        <v>25</v>
      </c>
      <c r="AG261" s="30">
        <f t="array" ref="AG261">iferror(XLOOKUP(Q261,'New Launch Success Rate'!A:A,'New Launch Success Rate'!F:F),"NA")</f>
        <v>0.5</v>
      </c>
      <c r="AH261" s="64">
        <f t="shared" si="9"/>
        <v>75</v>
      </c>
      <c r="AJ261" s="65">
        <f t="shared" si="10"/>
        <v>75</v>
      </c>
      <c r="AL261" s="66">
        <f t="array" ref="AL261">XLOOKUP(Q261,'Non Moving'!C:C,'Non Moving'!I:I)/100</f>
        <v>0.044</v>
      </c>
      <c r="AM261" s="67">
        <f t="shared" si="11"/>
        <v>100</v>
      </c>
      <c r="AN261" s="66">
        <f t="array" ref="AN261">XLOOKUP(Q261,'Non Moving'!C:C,'Non Moving'!F:F)/100</f>
        <v>0.073</v>
      </c>
      <c r="AO261" s="67">
        <f t="shared" si="12"/>
        <v>75</v>
      </c>
      <c r="AQ261" s="64">
        <f t="shared" si="13"/>
        <v>87.5</v>
      </c>
      <c r="AS261" s="64">
        <f t="shared" si="14"/>
        <v>100</v>
      </c>
      <c r="AT261" s="64">
        <f t="array" ref="AT261">iferror(XLOOKUP(I261,Monetization!A:A,Monetization!B:B),25)</f>
        <v>25</v>
      </c>
      <c r="AV261" s="64">
        <f t="shared" si="15"/>
        <v>77.5</v>
      </c>
      <c r="AX261" s="65">
        <f t="shared" si="16"/>
        <v>75</v>
      </c>
      <c r="AY261" s="64" t="str">
        <f t="shared" si="17"/>
        <v>75-100</v>
      </c>
      <c r="AZ261" s="64" t="str">
        <f t="shared" si="18"/>
        <v>75-100</v>
      </c>
      <c r="BA261" s="30">
        <f t="array" ref="BA261">iferror(XLOOKUP(B261,Availability!A:A,Availability!E:E),0%)</f>
        <v>0.45</v>
      </c>
      <c r="BB261" s="2">
        <v>1.0</v>
      </c>
      <c r="BC261" s="64">
        <f t="array" ref="BC261">XLOOKUP(B261,ROS!C:C,ROS!O:O)</f>
        <v>1.148352</v>
      </c>
      <c r="BD261" s="64">
        <f t="array" ref="BD261">IFERROR(XLOOKUP(B261,ROS!Z:Z,ROS!AA:AA),0)</f>
        <v>0.166666667</v>
      </c>
      <c r="BE261" s="64">
        <f t="array" ref="BE261">XLOOKUP(Q261,'Refrence Data'!B:B,'Refrence Data'!T:T)</f>
        <v>0.537037</v>
      </c>
      <c r="BF261" s="64">
        <f t="shared" si="39"/>
        <v>1</v>
      </c>
      <c r="BG261" s="2" t="str">
        <f t="shared" si="20"/>
        <v/>
      </c>
      <c r="BO261" s="64" t="str">
        <f t="shared" si="26"/>
        <v/>
      </c>
    </row>
    <row r="262">
      <c r="A262" s="2" t="s">
        <v>2214</v>
      </c>
      <c r="B262" s="2" t="s">
        <v>2547</v>
      </c>
      <c r="C262" s="2" t="s">
        <v>1812</v>
      </c>
      <c r="D262" s="2" t="s">
        <v>1866</v>
      </c>
      <c r="E262" s="2" t="s">
        <v>2453</v>
      </c>
      <c r="F262" s="2">
        <v>0.0</v>
      </c>
      <c r="G262" s="2">
        <v>39.3321</v>
      </c>
      <c r="H262" s="2" t="s">
        <v>2217</v>
      </c>
      <c r="J262" s="2">
        <v>365.0</v>
      </c>
      <c r="Q262" s="60" t="str">
        <f t="shared" si="1"/>
        <v>Sharing &amp; Gifting_25+</v>
      </c>
      <c r="R262" s="61" t="str">
        <f t="shared" si="2"/>
        <v>25+</v>
      </c>
      <c r="S262" s="2" t="str">
        <f t="array" ref="S262">XLOOKUP(B262,Availability!K:K,Availability!Q:Q)</f>
        <v>Depth</v>
      </c>
      <c r="T262" s="62">
        <f t="shared" si="3"/>
        <v>2.5</v>
      </c>
      <c r="U262" s="63">
        <f t="array" ref="U262">iferror(XLOOKUP(Q262,'Refrence Data'!B:B,'Refrence Data'!W:W),"NA")</f>
        <v>2.991309</v>
      </c>
      <c r="V262" s="64">
        <f t="shared" si="4"/>
        <v>100</v>
      </c>
      <c r="X262" s="30">
        <f t="array" ref="X262">IFERROR(XLOOKUP(Q262,'Refrence Data'!B:B,'Refrence Data'!N:N),"NA")</f>
        <v>0.737184</v>
      </c>
      <c r="Y262" s="64" t="str">
        <f t="shared" si="5"/>
        <v>MEDIUM</v>
      </c>
      <c r="Z262" s="64">
        <f t="array" ref="Z262">XLOOKUP(Q262,'Refrence Data'!B:B,'Refrence Data'!AG:AG)</f>
        <v>2.262757</v>
      </c>
      <c r="AA262" s="64">
        <f t="array" ref="AA262">IFERROR(XLOOKUP(Q262,'Refrence Data'!B:B,'Refrence Data'!Y:Y),"NA")</f>
        <v>5.693002</v>
      </c>
      <c r="AB262" s="64" t="str">
        <f t="shared" si="6"/>
        <v>High</v>
      </c>
      <c r="AC262" s="64" t="str">
        <f t="shared" si="7"/>
        <v>Depth</v>
      </c>
      <c r="AD262" s="64" t="str">
        <f t="shared" si="8"/>
        <v>MEDIUMHighDepth</v>
      </c>
      <c r="AE262" s="64">
        <f t="array" ref="AE262">XLOOKUP(AD262,'Category Saturation'!A:A,'Category Saturation'!E:E)</f>
        <v>60</v>
      </c>
      <c r="AG262" s="30">
        <f t="array" ref="AG262">iferror(XLOOKUP(Q262,'New Launch Success Rate'!A:A,'New Launch Success Rate'!F:F),"NA")</f>
        <v>0.63</v>
      </c>
      <c r="AH262" s="64">
        <f t="shared" si="9"/>
        <v>75</v>
      </c>
      <c r="AJ262" s="65">
        <f t="shared" si="10"/>
        <v>85.5</v>
      </c>
      <c r="AL262" s="66">
        <f t="array" ref="AL262">XLOOKUP(Q262,'Non Moving'!C:C,'Non Moving'!I:I)/100</f>
        <v>0.133</v>
      </c>
      <c r="AM262" s="67">
        <f t="shared" si="11"/>
        <v>50</v>
      </c>
      <c r="AN262" s="66">
        <f t="array" ref="AN262">XLOOKUP(Q262,'Non Moving'!C:C,'Non Moving'!F:F)/100</f>
        <v>0.164</v>
      </c>
      <c r="AO262" s="67">
        <f t="shared" si="12"/>
        <v>50</v>
      </c>
      <c r="AQ262" s="64">
        <f t="shared" si="13"/>
        <v>50</v>
      </c>
      <c r="AS262" s="64">
        <f t="shared" si="14"/>
        <v>100</v>
      </c>
      <c r="AT262" s="64">
        <f t="array" ref="AT262">iferror(XLOOKUP(I262,Monetization!A:A,Monetization!B:B),25)</f>
        <v>25</v>
      </c>
      <c r="AV262" s="64">
        <f t="shared" si="15"/>
        <v>77.5</v>
      </c>
      <c r="AX262" s="65">
        <f t="shared" si="16"/>
        <v>85.5</v>
      </c>
      <c r="AY262" s="64" t="str">
        <f t="shared" si="17"/>
        <v>75-100</v>
      </c>
      <c r="AZ262" s="64" t="str">
        <f t="shared" si="18"/>
        <v>75-100</v>
      </c>
      <c r="BA262" s="30">
        <f t="array" ref="BA262">iferror(XLOOKUP(B262,Availability!A:A,Availability!E:E),0%)</f>
        <v>0.59</v>
      </c>
      <c r="BB262" s="2">
        <v>1.0</v>
      </c>
      <c r="BC262" s="64">
        <f t="array" ref="BC262">XLOOKUP(B262,ROS!C:C,ROS!O:O)</f>
        <v>0.666667</v>
      </c>
      <c r="BD262" s="64">
        <f t="array" ref="BD262">IFERROR(XLOOKUP(B262,ROS!Z:Z,ROS!AA:AA),0)</f>
        <v>0.174242424</v>
      </c>
      <c r="BE262" s="64">
        <f t="array" ref="BE262">XLOOKUP(Q262,'Refrence Data'!B:B,'Refrence Data'!T:T)</f>
        <v>0.301407</v>
      </c>
      <c r="BF262" s="64">
        <f t="shared" si="39"/>
        <v>0</v>
      </c>
      <c r="BG262" s="2" t="str">
        <f t="shared" si="20"/>
        <v/>
      </c>
      <c r="BO262" s="64" t="str">
        <f t="shared" si="26"/>
        <v/>
      </c>
    </row>
    <row r="263">
      <c r="A263" s="2" t="s">
        <v>2214</v>
      </c>
      <c r="B263" s="2" t="s">
        <v>2548</v>
      </c>
      <c r="C263" s="2" t="s">
        <v>1812</v>
      </c>
      <c r="D263" s="2" t="s">
        <v>1829</v>
      </c>
      <c r="E263" s="2" t="s">
        <v>2453</v>
      </c>
      <c r="F263" s="2">
        <v>0.0</v>
      </c>
      <c r="G263" s="2">
        <v>12.84827</v>
      </c>
      <c r="H263" s="2" t="s">
        <v>2217</v>
      </c>
      <c r="J263" s="2">
        <v>365.0</v>
      </c>
      <c r="Q263" s="60" t="str">
        <f t="shared" si="1"/>
        <v>Chocolate Bars &amp; Bags_10-15</v>
      </c>
      <c r="R263" s="61" t="str">
        <f t="shared" si="2"/>
        <v>10-15</v>
      </c>
      <c r="S263" s="2" t="str">
        <f t="array" ref="S263">XLOOKUP(B263,Availability!K:K,Availability!Q:Q)</f>
        <v>Depth</v>
      </c>
      <c r="T263" s="62">
        <f t="shared" si="3"/>
        <v>2.5</v>
      </c>
      <c r="U263" s="63">
        <f t="array" ref="U263">iferror(XLOOKUP(Q263,'Refrence Data'!B:B,'Refrence Data'!W:W),"NA")</f>
        <v>4.853764</v>
      </c>
      <c r="V263" s="64">
        <f t="shared" si="4"/>
        <v>100</v>
      </c>
      <c r="X263" s="30">
        <f t="array" ref="X263">IFERROR(XLOOKUP(Q263,'Refrence Data'!B:B,'Refrence Data'!N:N),"NA")</f>
        <v>0.734313</v>
      </c>
      <c r="Y263" s="64" t="str">
        <f t="shared" si="5"/>
        <v>MEDIUM</v>
      </c>
      <c r="Z263" s="64">
        <f t="array" ref="Z263">XLOOKUP(Q263,'Refrence Data'!B:B,'Refrence Data'!AG:AG)</f>
        <v>7.051171</v>
      </c>
      <c r="AA263" s="64">
        <f t="array" ref="AA263">IFERROR(XLOOKUP(Q263,'Refrence Data'!B:B,'Refrence Data'!Y:Y),"NA")</f>
        <v>5.730131</v>
      </c>
      <c r="AB263" s="64" t="str">
        <f t="shared" si="6"/>
        <v>High</v>
      </c>
      <c r="AC263" s="64" t="str">
        <f t="shared" si="7"/>
        <v>Depth</v>
      </c>
      <c r="AD263" s="64" t="str">
        <f t="shared" si="8"/>
        <v>MEDIUMHighDepth</v>
      </c>
      <c r="AE263" s="64">
        <f t="array" ref="AE263">XLOOKUP(AD263,'Category Saturation'!A:A,'Category Saturation'!E:E)</f>
        <v>60</v>
      </c>
      <c r="AG263" s="30">
        <f t="array" ref="AG263">iferror(XLOOKUP(Q263,'New Launch Success Rate'!A:A,'New Launch Success Rate'!F:F),"NA")</f>
        <v>0.833</v>
      </c>
      <c r="AH263" s="64">
        <f t="shared" si="9"/>
        <v>100</v>
      </c>
      <c r="AJ263" s="65">
        <f t="shared" si="10"/>
        <v>88</v>
      </c>
      <c r="AL263" s="66">
        <f t="array" ref="AL263">XLOOKUP(Q263,'Non Moving'!C:C,'Non Moving'!I:I)/100</f>
        <v>0.063</v>
      </c>
      <c r="AM263" s="67">
        <f t="shared" si="11"/>
        <v>75</v>
      </c>
      <c r="AN263" s="66">
        <f t="array" ref="AN263">XLOOKUP(Q263,'Non Moving'!C:C,'Non Moving'!F:F)/100</f>
        <v>0.081</v>
      </c>
      <c r="AO263" s="67">
        <f t="shared" si="12"/>
        <v>75</v>
      </c>
      <c r="AQ263" s="64">
        <f t="shared" si="13"/>
        <v>75</v>
      </c>
      <c r="AS263" s="64">
        <f t="shared" si="14"/>
        <v>100</v>
      </c>
      <c r="AT263" s="64">
        <f t="array" ref="AT263">iferror(XLOOKUP(I263,Monetization!A:A,Monetization!B:B),25)</f>
        <v>25</v>
      </c>
      <c r="AV263" s="64">
        <f t="shared" si="15"/>
        <v>77.5</v>
      </c>
      <c r="AX263" s="65">
        <f t="shared" si="16"/>
        <v>88</v>
      </c>
      <c r="AY263" s="64" t="str">
        <f t="shared" si="17"/>
        <v>75-100</v>
      </c>
      <c r="AZ263" s="64" t="str">
        <f t="shared" si="18"/>
        <v>75-100</v>
      </c>
      <c r="BA263" s="30">
        <f t="array" ref="BA263">iferror(XLOOKUP(B263,Availability!A:A,Availability!E:E),0%)</f>
        <v>0.35</v>
      </c>
      <c r="BB263" s="2">
        <v>1.0</v>
      </c>
      <c r="BC263" s="64">
        <f t="array" ref="BC263">XLOOKUP(B263,ROS!C:C,ROS!O:O)</f>
        <v>0</v>
      </c>
      <c r="BD263" s="64">
        <f t="array" ref="BD263">IFERROR(XLOOKUP(B263,ROS!Z:Z,ROS!AA:AA),0)</f>
        <v>0.071428571</v>
      </c>
      <c r="BE263" s="64">
        <f t="array" ref="BE263">XLOOKUP(Q263,'Refrence Data'!B:B,'Refrence Data'!T:T)</f>
        <v>1.533333</v>
      </c>
      <c r="BF263" s="64">
        <f t="shared" si="39"/>
        <v>0</v>
      </c>
      <c r="BG263" s="2" t="str">
        <f t="shared" si="20"/>
        <v/>
      </c>
      <c r="BO263" s="64" t="str">
        <f t="shared" si="26"/>
        <v/>
      </c>
    </row>
    <row r="264">
      <c r="A264" s="2" t="s">
        <v>2214</v>
      </c>
      <c r="B264" s="2" t="s">
        <v>2549</v>
      </c>
      <c r="C264" s="2" t="s">
        <v>1812</v>
      </c>
      <c r="D264" s="2" t="s">
        <v>1866</v>
      </c>
      <c r="E264" s="2" t="s">
        <v>2453</v>
      </c>
      <c r="F264" s="2">
        <v>0.0</v>
      </c>
      <c r="G264" s="2">
        <v>21.23322</v>
      </c>
      <c r="H264" s="2" t="s">
        <v>2217</v>
      </c>
      <c r="J264" s="2">
        <v>365.0</v>
      </c>
      <c r="Q264" s="60" t="str">
        <f t="shared" si="1"/>
        <v>Sharing &amp; Gifting_20-25</v>
      </c>
      <c r="R264" s="61" t="str">
        <f t="shared" si="2"/>
        <v>20-25</v>
      </c>
      <c r="S264" s="2" t="str">
        <f t="array" ref="S264">XLOOKUP(B264,Availability!K:K,Availability!Q:Q)</f>
        <v>Depth</v>
      </c>
      <c r="T264" s="62">
        <f t="shared" si="3"/>
        <v>2.5</v>
      </c>
      <c r="U264" s="63">
        <f t="array" ref="U264">iferror(XLOOKUP(Q264,'Refrence Data'!B:B,'Refrence Data'!W:W),"NA")</f>
        <v>4.248913</v>
      </c>
      <c r="V264" s="64">
        <f t="shared" si="4"/>
        <v>100</v>
      </c>
      <c r="X264" s="30">
        <f t="array" ref="X264">IFERROR(XLOOKUP(Q264,'Refrence Data'!B:B,'Refrence Data'!N:N),"NA")</f>
        <v>0.661569</v>
      </c>
      <c r="Y264" s="64" t="str">
        <f t="shared" si="5"/>
        <v>MEDIUM</v>
      </c>
      <c r="Z264" s="64">
        <f t="array" ref="Z264">XLOOKUP(Q264,'Refrence Data'!B:B,'Refrence Data'!AG:AG)</f>
        <v>4.247372</v>
      </c>
      <c r="AA264" s="64">
        <f t="array" ref="AA264">IFERROR(XLOOKUP(Q264,'Refrence Data'!B:B,'Refrence Data'!Y:Y),"NA")</f>
        <v>4.247372</v>
      </c>
      <c r="AB264" s="64" t="str">
        <f t="shared" si="6"/>
        <v>High</v>
      </c>
      <c r="AC264" s="64" t="str">
        <f t="shared" si="7"/>
        <v>Depth</v>
      </c>
      <c r="AD264" s="64" t="str">
        <f t="shared" si="8"/>
        <v>MEDIUMHighDepth</v>
      </c>
      <c r="AE264" s="64">
        <f t="array" ref="AE264">XLOOKUP(AD264,'Category Saturation'!A:A,'Category Saturation'!E:E)</f>
        <v>60</v>
      </c>
      <c r="AG264" s="30">
        <f t="array" ref="AG264">iferror(XLOOKUP(Q264,'New Launch Success Rate'!A:A,'New Launch Success Rate'!F:F),"NA")</f>
        <v>0.69225</v>
      </c>
      <c r="AH264" s="64">
        <f t="shared" si="9"/>
        <v>75</v>
      </c>
      <c r="AJ264" s="65">
        <f t="shared" si="10"/>
        <v>85.5</v>
      </c>
      <c r="AL264" s="66">
        <f t="array" ref="AL264">XLOOKUP(Q264,'Non Moving'!C:C,'Non Moving'!I:I)/100</f>
        <v>0.076</v>
      </c>
      <c r="AM264" s="67">
        <f t="shared" si="11"/>
        <v>75</v>
      </c>
      <c r="AN264" s="66">
        <f t="array" ref="AN264">XLOOKUP(Q264,'Non Moving'!C:C,'Non Moving'!F:F)/100</f>
        <v>0.12</v>
      </c>
      <c r="AO264" s="67">
        <f t="shared" si="12"/>
        <v>50</v>
      </c>
      <c r="AQ264" s="64">
        <f t="shared" si="13"/>
        <v>62.5</v>
      </c>
      <c r="AS264" s="64">
        <f t="shared" si="14"/>
        <v>100</v>
      </c>
      <c r="AT264" s="64">
        <f t="array" ref="AT264">iferror(XLOOKUP(I264,Monetization!A:A,Monetization!B:B),25)</f>
        <v>25</v>
      </c>
      <c r="AV264" s="64">
        <f t="shared" si="15"/>
        <v>77.5</v>
      </c>
      <c r="AX264" s="65">
        <f t="shared" si="16"/>
        <v>85.5</v>
      </c>
      <c r="AY264" s="64" t="str">
        <f t="shared" si="17"/>
        <v>75-100</v>
      </c>
      <c r="AZ264" s="64" t="str">
        <f t="shared" si="18"/>
        <v>75-100</v>
      </c>
      <c r="BA264" s="30">
        <f t="array" ref="BA264">iferror(XLOOKUP(B264,Availability!A:A,Availability!E:E),0%)</f>
        <v>0.35</v>
      </c>
      <c r="BB264" s="2">
        <v>1.0</v>
      </c>
      <c r="BC264" s="64">
        <f t="array" ref="BC264">XLOOKUP(B264,ROS!C:C,ROS!O:O)</f>
        <v>0</v>
      </c>
      <c r="BD264" s="64">
        <f t="array" ref="BD264">IFERROR(XLOOKUP(B264,ROS!Z:Z,ROS!AA:AA),0)</f>
        <v>0</v>
      </c>
      <c r="BE264" s="64">
        <f t="array" ref="BE264">XLOOKUP(Q264,'Refrence Data'!B:B,'Refrence Data'!T:T)</f>
        <v>0.993122</v>
      </c>
      <c r="BF264" s="64">
        <f t="shared" si="39"/>
        <v>0</v>
      </c>
      <c r="BG264" s="2" t="str">
        <f t="shared" si="20"/>
        <v/>
      </c>
      <c r="BO264" s="64" t="str">
        <f t="shared" si="26"/>
        <v/>
      </c>
    </row>
    <row r="265">
      <c r="A265" s="2" t="s">
        <v>2214</v>
      </c>
      <c r="B265" s="2" t="s">
        <v>2550</v>
      </c>
      <c r="C265" s="2" t="s">
        <v>1812</v>
      </c>
      <c r="D265" s="2" t="s">
        <v>1866</v>
      </c>
      <c r="E265" s="2" t="s">
        <v>2453</v>
      </c>
      <c r="F265" s="2">
        <v>0.0</v>
      </c>
      <c r="G265" s="2">
        <v>28.02168</v>
      </c>
      <c r="H265" s="2" t="s">
        <v>2217</v>
      </c>
      <c r="J265" s="2">
        <v>365.0</v>
      </c>
      <c r="Q265" s="60" t="str">
        <f t="shared" si="1"/>
        <v>Sharing &amp; Gifting_25+</v>
      </c>
      <c r="R265" s="61" t="str">
        <f t="shared" si="2"/>
        <v>25+</v>
      </c>
      <c r="S265" s="2" t="str">
        <f t="array" ref="S265">XLOOKUP(B265,Availability!K:K,Availability!Q:Q)</f>
        <v>Depth</v>
      </c>
      <c r="T265" s="62">
        <f t="shared" si="3"/>
        <v>2.5</v>
      </c>
      <c r="U265" s="63">
        <f t="array" ref="U265">iferror(XLOOKUP(Q265,'Refrence Data'!B:B,'Refrence Data'!W:W),"NA")</f>
        <v>2.991309</v>
      </c>
      <c r="V265" s="64">
        <f t="shared" si="4"/>
        <v>100</v>
      </c>
      <c r="X265" s="30">
        <f t="array" ref="X265">IFERROR(XLOOKUP(Q265,'Refrence Data'!B:B,'Refrence Data'!N:N),"NA")</f>
        <v>0.737184</v>
      </c>
      <c r="Y265" s="64" t="str">
        <f t="shared" si="5"/>
        <v>MEDIUM</v>
      </c>
      <c r="Z265" s="64">
        <f t="array" ref="Z265">XLOOKUP(Q265,'Refrence Data'!B:B,'Refrence Data'!AG:AG)</f>
        <v>2.262757</v>
      </c>
      <c r="AA265" s="64">
        <f t="array" ref="AA265">IFERROR(XLOOKUP(Q265,'Refrence Data'!B:B,'Refrence Data'!Y:Y),"NA")</f>
        <v>5.693002</v>
      </c>
      <c r="AB265" s="64" t="str">
        <f t="shared" si="6"/>
        <v>High</v>
      </c>
      <c r="AC265" s="64" t="str">
        <f t="shared" si="7"/>
        <v>Depth</v>
      </c>
      <c r="AD265" s="64" t="str">
        <f t="shared" si="8"/>
        <v>MEDIUMHighDepth</v>
      </c>
      <c r="AE265" s="64">
        <f t="array" ref="AE265">XLOOKUP(AD265,'Category Saturation'!A:A,'Category Saturation'!E:E)</f>
        <v>60</v>
      </c>
      <c r="AG265" s="30">
        <f t="array" ref="AG265">iferror(XLOOKUP(Q265,'New Launch Success Rate'!A:A,'New Launch Success Rate'!F:F),"NA")</f>
        <v>0.63</v>
      </c>
      <c r="AH265" s="64">
        <f t="shared" si="9"/>
        <v>75</v>
      </c>
      <c r="AJ265" s="65">
        <f t="shared" si="10"/>
        <v>85.5</v>
      </c>
      <c r="AL265" s="66">
        <f t="array" ref="AL265">XLOOKUP(Q265,'Non Moving'!C:C,'Non Moving'!I:I)/100</f>
        <v>0.133</v>
      </c>
      <c r="AM265" s="67">
        <f t="shared" si="11"/>
        <v>50</v>
      </c>
      <c r="AN265" s="66">
        <f t="array" ref="AN265">XLOOKUP(Q265,'Non Moving'!C:C,'Non Moving'!F:F)/100</f>
        <v>0.164</v>
      </c>
      <c r="AO265" s="67">
        <f t="shared" si="12"/>
        <v>50</v>
      </c>
      <c r="AQ265" s="64">
        <f t="shared" si="13"/>
        <v>50</v>
      </c>
      <c r="AS265" s="64">
        <f t="shared" si="14"/>
        <v>100</v>
      </c>
      <c r="AT265" s="64">
        <f t="array" ref="AT265">iferror(XLOOKUP(I265,Monetization!A:A,Monetization!B:B),25)</f>
        <v>25</v>
      </c>
      <c r="AV265" s="64">
        <f t="shared" si="15"/>
        <v>77.5</v>
      </c>
      <c r="AX265" s="65">
        <f t="shared" si="16"/>
        <v>85.5</v>
      </c>
      <c r="AY265" s="64" t="str">
        <f t="shared" si="17"/>
        <v>75-100</v>
      </c>
      <c r="AZ265" s="64" t="str">
        <f t="shared" si="18"/>
        <v>75-100</v>
      </c>
      <c r="BA265" s="30">
        <f t="array" ref="BA265">iferror(XLOOKUP(B265,Availability!A:A,Availability!E:E),0%)</f>
        <v>0.69</v>
      </c>
      <c r="BB265" s="2">
        <v>1.0</v>
      </c>
      <c r="BC265" s="64">
        <f t="array" ref="BC265">XLOOKUP(B265,ROS!C:C,ROS!O:O)</f>
        <v>0</v>
      </c>
      <c r="BD265" s="64">
        <f t="array" ref="BD265">IFERROR(XLOOKUP(B265,ROS!Z:Z,ROS!AA:AA),0)</f>
        <v>0.090909091</v>
      </c>
      <c r="BE265" s="64">
        <f t="array" ref="BE265">XLOOKUP(Q265,'Refrence Data'!B:B,'Refrence Data'!T:T)</f>
        <v>0.301407</v>
      </c>
      <c r="BF265" s="64">
        <f t="shared" si="39"/>
        <v>0</v>
      </c>
      <c r="BG265" s="2" t="str">
        <f t="shared" si="20"/>
        <v/>
      </c>
      <c r="BO265" s="64" t="str">
        <f t="shared" si="26"/>
        <v/>
      </c>
    </row>
    <row r="266">
      <c r="A266" s="2" t="s">
        <v>2214</v>
      </c>
      <c r="B266" s="2" t="s">
        <v>2551</v>
      </c>
      <c r="C266" s="2" t="s">
        <v>1812</v>
      </c>
      <c r="D266" s="2" t="s">
        <v>1866</v>
      </c>
      <c r="E266" s="2" t="s">
        <v>2453</v>
      </c>
      <c r="F266" s="2">
        <v>0.0</v>
      </c>
      <c r="G266" s="2">
        <v>34.03431</v>
      </c>
      <c r="H266" s="2" t="s">
        <v>2217</v>
      </c>
      <c r="J266" s="2">
        <v>365.0</v>
      </c>
      <c r="Q266" s="60" t="str">
        <f t="shared" si="1"/>
        <v>Sharing &amp; Gifting_25+</v>
      </c>
      <c r="R266" s="61" t="str">
        <f t="shared" si="2"/>
        <v>25+</v>
      </c>
      <c r="S266" s="2" t="str">
        <f t="array" ref="S266">XLOOKUP(B266,Availability!K:K,Availability!Q:Q)</f>
        <v>Width</v>
      </c>
      <c r="T266" s="62">
        <f t="shared" si="3"/>
        <v>2.5</v>
      </c>
      <c r="U266" s="63">
        <f t="array" ref="U266">iferror(XLOOKUP(Q266,'Refrence Data'!B:B,'Refrence Data'!W:W),"NA")</f>
        <v>2.991309</v>
      </c>
      <c r="V266" s="64">
        <f t="shared" si="4"/>
        <v>100</v>
      </c>
      <c r="X266" s="30">
        <f t="array" ref="X266">IFERROR(XLOOKUP(Q266,'Refrence Data'!B:B,'Refrence Data'!N:N),"NA")</f>
        <v>0.737184</v>
      </c>
      <c r="Y266" s="64" t="str">
        <f t="shared" si="5"/>
        <v>MEDIUM</v>
      </c>
      <c r="Z266" s="64">
        <f t="array" ref="Z266">XLOOKUP(Q266,'Refrence Data'!B:B,'Refrence Data'!AG:AG)</f>
        <v>2.262757</v>
      </c>
      <c r="AA266" s="64">
        <f t="array" ref="AA266">IFERROR(XLOOKUP(Q266,'Refrence Data'!B:B,'Refrence Data'!Y:Y),"NA")</f>
        <v>5.693002</v>
      </c>
      <c r="AB266" s="64" t="str">
        <f t="shared" si="6"/>
        <v>High</v>
      </c>
      <c r="AC266" s="64" t="str">
        <f t="shared" si="7"/>
        <v>Width</v>
      </c>
      <c r="AD266" s="64" t="str">
        <f t="shared" si="8"/>
        <v>MEDIUMHighWidth</v>
      </c>
      <c r="AE266" s="64">
        <f t="array" ref="AE266">XLOOKUP(AD266,'Category Saturation'!A:A,'Category Saturation'!E:E)</f>
        <v>25</v>
      </c>
      <c r="AG266" s="30">
        <f t="array" ref="AG266">iferror(XLOOKUP(Q266,'New Launch Success Rate'!A:A,'New Launch Success Rate'!F:F),"NA")</f>
        <v>0.63</v>
      </c>
      <c r="AH266" s="64">
        <f t="shared" si="9"/>
        <v>75</v>
      </c>
      <c r="AJ266" s="65">
        <f t="shared" si="10"/>
        <v>75</v>
      </c>
      <c r="AL266" s="66">
        <f t="array" ref="AL266">XLOOKUP(Q266,'Non Moving'!C:C,'Non Moving'!I:I)/100</f>
        <v>0.133</v>
      </c>
      <c r="AM266" s="67">
        <f t="shared" si="11"/>
        <v>50</v>
      </c>
      <c r="AN266" s="66">
        <f t="array" ref="AN266">XLOOKUP(Q266,'Non Moving'!C:C,'Non Moving'!F:F)/100</f>
        <v>0.164</v>
      </c>
      <c r="AO266" s="67">
        <f t="shared" si="12"/>
        <v>50</v>
      </c>
      <c r="AQ266" s="64">
        <f t="shared" si="13"/>
        <v>50</v>
      </c>
      <c r="AS266" s="64">
        <f t="shared" si="14"/>
        <v>100</v>
      </c>
      <c r="AT266" s="64">
        <f t="array" ref="AT266">iferror(XLOOKUP(I266,Monetization!A:A,Monetization!B:B),25)</f>
        <v>25</v>
      </c>
      <c r="AV266" s="64">
        <f t="shared" si="15"/>
        <v>77.5</v>
      </c>
      <c r="AX266" s="65">
        <f t="shared" si="16"/>
        <v>75</v>
      </c>
      <c r="AY266" s="64" t="str">
        <f t="shared" si="17"/>
        <v>75-100</v>
      </c>
      <c r="AZ266" s="64" t="str">
        <f t="shared" si="18"/>
        <v>75-100</v>
      </c>
      <c r="BA266" s="30">
        <f t="array" ref="BA266">iferror(XLOOKUP(B266,Availability!A:A,Availability!E:E),0%)</f>
        <v>0.33</v>
      </c>
      <c r="BB266" s="2">
        <v>1.0</v>
      </c>
      <c r="BC266" s="64">
        <f t="array" ref="BC266">XLOOKUP(B266,ROS!C:C,ROS!O:O)</f>
        <v>0.779304</v>
      </c>
      <c r="BD266" s="64">
        <f t="array" ref="BD266">IFERROR(XLOOKUP(B266,ROS!Z:Z,ROS!AA:AA),0)</f>
        <v>0.305194805</v>
      </c>
      <c r="BE266" s="64">
        <f t="array" ref="BE266">XLOOKUP(Q266,'Refrence Data'!B:B,'Refrence Data'!T:T)</f>
        <v>0.301407</v>
      </c>
      <c r="BF266" s="64">
        <f t="shared" si="39"/>
        <v>0</v>
      </c>
      <c r="BG266" s="2" t="str">
        <f t="shared" si="20"/>
        <v/>
      </c>
      <c r="BO266" s="64" t="str">
        <f t="shared" si="26"/>
        <v/>
      </c>
    </row>
    <row r="267">
      <c r="A267" s="2" t="s">
        <v>2214</v>
      </c>
      <c r="B267" s="2" t="s">
        <v>2552</v>
      </c>
      <c r="C267" s="2" t="s">
        <v>1812</v>
      </c>
      <c r="D267" s="2" t="s">
        <v>1866</v>
      </c>
      <c r="E267" s="2" t="s">
        <v>2453</v>
      </c>
      <c r="F267" s="2">
        <v>0.0</v>
      </c>
      <c r="G267" s="2">
        <v>35.83672</v>
      </c>
      <c r="H267" s="2" t="s">
        <v>2217</v>
      </c>
      <c r="J267" s="2">
        <v>365.0</v>
      </c>
      <c r="Q267" s="60" t="str">
        <f t="shared" si="1"/>
        <v>Sharing &amp; Gifting_25+</v>
      </c>
      <c r="R267" s="61" t="str">
        <f t="shared" si="2"/>
        <v>25+</v>
      </c>
      <c r="S267" s="2" t="str">
        <f t="array" ref="S267">XLOOKUP(B267,Availability!K:K,Availability!Q:Q)</f>
        <v>Width</v>
      </c>
      <c r="T267" s="62">
        <f t="shared" si="3"/>
        <v>2.5</v>
      </c>
      <c r="U267" s="63">
        <f t="array" ref="U267">iferror(XLOOKUP(Q267,'Refrence Data'!B:B,'Refrence Data'!W:W),"NA")</f>
        <v>2.991309</v>
      </c>
      <c r="V267" s="64">
        <f t="shared" si="4"/>
        <v>100</v>
      </c>
      <c r="X267" s="30">
        <f t="array" ref="X267">IFERROR(XLOOKUP(Q267,'Refrence Data'!B:B,'Refrence Data'!N:N),"NA")</f>
        <v>0.737184</v>
      </c>
      <c r="Y267" s="64" t="str">
        <f t="shared" si="5"/>
        <v>MEDIUM</v>
      </c>
      <c r="Z267" s="64">
        <f t="array" ref="Z267">XLOOKUP(Q267,'Refrence Data'!B:B,'Refrence Data'!AG:AG)</f>
        <v>2.262757</v>
      </c>
      <c r="AA267" s="64">
        <f t="array" ref="AA267">IFERROR(XLOOKUP(Q267,'Refrence Data'!B:B,'Refrence Data'!Y:Y),"NA")</f>
        <v>5.693002</v>
      </c>
      <c r="AB267" s="64" t="str">
        <f t="shared" si="6"/>
        <v>High</v>
      </c>
      <c r="AC267" s="64" t="str">
        <f t="shared" si="7"/>
        <v>Width</v>
      </c>
      <c r="AD267" s="64" t="str">
        <f t="shared" si="8"/>
        <v>MEDIUMHighWidth</v>
      </c>
      <c r="AE267" s="64">
        <f t="array" ref="AE267">XLOOKUP(AD267,'Category Saturation'!A:A,'Category Saturation'!E:E)</f>
        <v>25</v>
      </c>
      <c r="AG267" s="30">
        <f t="array" ref="AG267">iferror(XLOOKUP(Q267,'New Launch Success Rate'!A:A,'New Launch Success Rate'!F:F),"NA")</f>
        <v>0.63</v>
      </c>
      <c r="AH267" s="64">
        <f t="shared" si="9"/>
        <v>75</v>
      </c>
      <c r="AJ267" s="65">
        <f t="shared" si="10"/>
        <v>75</v>
      </c>
      <c r="AL267" s="66">
        <f t="array" ref="AL267">XLOOKUP(Q267,'Non Moving'!C:C,'Non Moving'!I:I)/100</f>
        <v>0.133</v>
      </c>
      <c r="AM267" s="67">
        <f t="shared" si="11"/>
        <v>50</v>
      </c>
      <c r="AN267" s="66">
        <f t="array" ref="AN267">XLOOKUP(Q267,'Non Moving'!C:C,'Non Moving'!F:F)/100</f>
        <v>0.164</v>
      </c>
      <c r="AO267" s="67">
        <f t="shared" si="12"/>
        <v>50</v>
      </c>
      <c r="AQ267" s="64">
        <f t="shared" si="13"/>
        <v>50</v>
      </c>
      <c r="AS267" s="64">
        <f t="shared" si="14"/>
        <v>100</v>
      </c>
      <c r="AT267" s="64">
        <f t="array" ref="AT267">iferror(XLOOKUP(I267,Monetization!A:A,Monetization!B:B),25)</f>
        <v>25</v>
      </c>
      <c r="AV267" s="64">
        <f t="shared" si="15"/>
        <v>77.5</v>
      </c>
      <c r="AX267" s="65">
        <f t="shared" si="16"/>
        <v>75</v>
      </c>
      <c r="AY267" s="64" t="str">
        <f t="shared" si="17"/>
        <v>75-100</v>
      </c>
      <c r="AZ267" s="64" t="str">
        <f t="shared" si="18"/>
        <v>75-100</v>
      </c>
      <c r="BA267" s="30">
        <f t="array" ref="BA267">iferror(XLOOKUP(B267,Availability!A:A,Availability!E:E),0%)</f>
        <v>0.65</v>
      </c>
      <c r="BB267" s="2">
        <v>1.0</v>
      </c>
      <c r="BC267" s="64">
        <f t="array" ref="BC267">XLOOKUP(B267,ROS!C:C,ROS!O:O)</f>
        <v>0.452381</v>
      </c>
      <c r="BD267" s="64">
        <f t="array" ref="BD267">IFERROR(XLOOKUP(B267,ROS!Z:Z,ROS!AA:AA),0)</f>
        <v>0.071428571</v>
      </c>
      <c r="BE267" s="64">
        <f t="array" ref="BE267">XLOOKUP(Q267,'Refrence Data'!B:B,'Refrence Data'!T:T)</f>
        <v>0.301407</v>
      </c>
      <c r="BF267" s="64">
        <f t="shared" si="39"/>
        <v>0</v>
      </c>
      <c r="BG267" s="2" t="str">
        <f t="shared" si="20"/>
        <v/>
      </c>
      <c r="BO267" s="64" t="str">
        <f t="shared" si="26"/>
        <v/>
      </c>
    </row>
    <row r="268">
      <c r="A268" s="2" t="s">
        <v>2214</v>
      </c>
      <c r="B268" s="2" t="s">
        <v>2553</v>
      </c>
      <c r="C268" s="2" t="s">
        <v>1812</v>
      </c>
      <c r="D268" s="2" t="s">
        <v>1866</v>
      </c>
      <c r="E268" s="2" t="s">
        <v>2554</v>
      </c>
      <c r="F268" s="2">
        <v>0.0</v>
      </c>
      <c r="G268" s="2">
        <v>6.085641</v>
      </c>
      <c r="H268" s="2" t="s">
        <v>2240</v>
      </c>
      <c r="J268" s="2">
        <v>365.0</v>
      </c>
      <c r="Q268" s="60" t="str">
        <f t="shared" si="1"/>
        <v>Sharing &amp; Gifting_5-10</v>
      </c>
      <c r="R268" s="61" t="str">
        <f t="shared" si="2"/>
        <v>5-10</v>
      </c>
      <c r="S268" s="2" t="str">
        <f t="array" ref="S268">XLOOKUP(B268,Availability!K:K,Availability!Q:Q)</f>
        <v>Depth</v>
      </c>
      <c r="T268" s="62">
        <f t="shared" si="3"/>
        <v>2.5</v>
      </c>
      <c r="U268" s="63">
        <f t="array" ref="U268">iferror(XLOOKUP(Q268,'Refrence Data'!B:B,'Refrence Data'!W:W),"NA")</f>
        <v>5.709436</v>
      </c>
      <c r="V268" s="64">
        <f t="shared" si="4"/>
        <v>100</v>
      </c>
      <c r="X268" s="30">
        <f t="array" ref="X268">IFERROR(XLOOKUP(Q268,'Refrence Data'!B:B,'Refrence Data'!N:N),"NA")</f>
        <v>1</v>
      </c>
      <c r="Y268" s="64" t="str">
        <f t="shared" si="5"/>
        <v>HIGH</v>
      </c>
      <c r="Z268" s="64">
        <f t="array" ref="Z268">XLOOKUP(Q268,'Refrence Data'!B:B,'Refrence Data'!AG:AG)</f>
        <v>5.64037</v>
      </c>
      <c r="AA268" s="64">
        <f t="array" ref="AA268">IFERROR(XLOOKUP(Q268,'Refrence Data'!B:B,'Refrence Data'!Y:Y),"NA")</f>
        <v>0.887608</v>
      </c>
      <c r="AB268" s="64" t="str">
        <f t="shared" si="6"/>
        <v>Low</v>
      </c>
      <c r="AC268" s="64" t="str">
        <f t="shared" si="7"/>
        <v>Depth</v>
      </c>
      <c r="AD268" s="64" t="str">
        <f t="shared" si="8"/>
        <v>HIGHLowDepth</v>
      </c>
      <c r="AE268" s="64">
        <f t="array" ref="AE268">XLOOKUP(AD268,'Category Saturation'!A:A,'Category Saturation'!E:E)</f>
        <v>0</v>
      </c>
      <c r="AG268" s="30">
        <f t="array" ref="AG268">iferror(XLOOKUP(Q268,'New Launch Success Rate'!A:A,'New Launch Success Rate'!F:F),"NA")</f>
        <v>0.3</v>
      </c>
      <c r="AH268" s="64">
        <f t="shared" si="9"/>
        <v>50</v>
      </c>
      <c r="AJ268" s="65">
        <f t="shared" si="10"/>
        <v>65</v>
      </c>
      <c r="AL268" s="66">
        <f t="array" ref="AL268">XLOOKUP(Q268,'Non Moving'!C:C,'Non Moving'!I:I)/100</f>
        <v>0.005</v>
      </c>
      <c r="AM268" s="67">
        <f t="shared" si="11"/>
        <v>100</v>
      </c>
      <c r="AN268" s="66">
        <f t="array" ref="AN268">XLOOKUP(Q268,'Non Moving'!C:C,'Non Moving'!F:F)/100</f>
        <v>0.017</v>
      </c>
      <c r="AO268" s="67">
        <f t="shared" si="12"/>
        <v>100</v>
      </c>
      <c r="AQ268" s="64">
        <f t="shared" si="13"/>
        <v>100</v>
      </c>
      <c r="AS268" s="64">
        <f t="shared" si="14"/>
        <v>0</v>
      </c>
      <c r="AT268" s="64">
        <f t="array" ref="AT268">iferror(XLOOKUP(I268,Monetization!A:A,Monetization!B:B),25)</f>
        <v>25</v>
      </c>
      <c r="AV268" s="64">
        <f t="shared" si="15"/>
        <v>7.5</v>
      </c>
      <c r="AX268" s="65">
        <f t="shared" si="16"/>
        <v>65</v>
      </c>
      <c r="AY268" s="64" t="str">
        <f t="shared" si="17"/>
        <v>50-75</v>
      </c>
      <c r="AZ268" s="64" t="str">
        <f t="shared" si="18"/>
        <v>50-75</v>
      </c>
      <c r="BA268" s="30">
        <f t="array" ref="BA268">iferror(XLOOKUP(B268,Availability!A:A,Availability!E:E),0%)</f>
        <v>0.09</v>
      </c>
      <c r="BB268" s="2">
        <v>1.0</v>
      </c>
      <c r="BC268" s="64">
        <f t="array" ref="BC268">XLOOKUP(B268,ROS!C:C,ROS!O:O)</f>
        <v>0</v>
      </c>
      <c r="BD268" s="64">
        <f t="array" ref="BD268">IFERROR(XLOOKUP(B268,ROS!Z:Z,ROS!AA:AA),0)</f>
        <v>0</v>
      </c>
      <c r="BE268" s="64">
        <f t="array" ref="BE268">XLOOKUP(Q268,'Refrence Data'!B:B,'Refrence Data'!T:T)</f>
        <v>1.391426</v>
      </c>
      <c r="BF268" s="64">
        <f t="shared" si="39"/>
        <v>0</v>
      </c>
      <c r="BG268" s="2" t="str">
        <f t="shared" si="20"/>
        <v/>
      </c>
      <c r="BO268" s="64" t="str">
        <f t="shared" si="26"/>
        <v/>
      </c>
    </row>
    <row r="269">
      <c r="A269" s="2" t="s">
        <v>2214</v>
      </c>
      <c r="B269" s="2" t="s">
        <v>2555</v>
      </c>
      <c r="C269" s="2" t="s">
        <v>1812</v>
      </c>
      <c r="D269" s="2" t="s">
        <v>1866</v>
      </c>
      <c r="E269" s="2" t="s">
        <v>2554</v>
      </c>
      <c r="F269" s="2">
        <v>0.0</v>
      </c>
      <c r="G269" s="2">
        <v>6.034951</v>
      </c>
      <c r="H269" s="2" t="s">
        <v>2240</v>
      </c>
      <c r="J269" s="2">
        <v>365.0</v>
      </c>
      <c r="Q269" s="60" t="str">
        <f t="shared" si="1"/>
        <v>Sharing &amp; Gifting_5-10</v>
      </c>
      <c r="R269" s="61" t="str">
        <f t="shared" si="2"/>
        <v>5-10</v>
      </c>
      <c r="S269" s="2" t="str">
        <f t="array" ref="S269">XLOOKUP(B269,Availability!K:K,Availability!Q:Q)</f>
        <v>Depth</v>
      </c>
      <c r="T269" s="62">
        <f t="shared" si="3"/>
        <v>2.5</v>
      </c>
      <c r="U269" s="63">
        <f t="array" ref="U269">iferror(XLOOKUP(Q269,'Refrence Data'!B:B,'Refrence Data'!W:W),"NA")</f>
        <v>5.709436</v>
      </c>
      <c r="V269" s="64">
        <f t="shared" si="4"/>
        <v>100</v>
      </c>
      <c r="X269" s="30">
        <f t="array" ref="X269">IFERROR(XLOOKUP(Q269,'Refrence Data'!B:B,'Refrence Data'!N:N),"NA")</f>
        <v>1</v>
      </c>
      <c r="Y269" s="64" t="str">
        <f t="shared" si="5"/>
        <v>HIGH</v>
      </c>
      <c r="Z269" s="64">
        <f t="array" ref="Z269">XLOOKUP(Q269,'Refrence Data'!B:B,'Refrence Data'!AG:AG)</f>
        <v>5.64037</v>
      </c>
      <c r="AA269" s="64">
        <f t="array" ref="AA269">IFERROR(XLOOKUP(Q269,'Refrence Data'!B:B,'Refrence Data'!Y:Y),"NA")</f>
        <v>0.887608</v>
      </c>
      <c r="AB269" s="64" t="str">
        <f t="shared" si="6"/>
        <v>Low</v>
      </c>
      <c r="AC269" s="64" t="str">
        <f t="shared" si="7"/>
        <v>Depth</v>
      </c>
      <c r="AD269" s="64" t="str">
        <f t="shared" si="8"/>
        <v>HIGHLowDepth</v>
      </c>
      <c r="AE269" s="64">
        <f t="array" ref="AE269">XLOOKUP(AD269,'Category Saturation'!A:A,'Category Saturation'!E:E)</f>
        <v>0</v>
      </c>
      <c r="AG269" s="30">
        <f t="array" ref="AG269">iferror(XLOOKUP(Q269,'New Launch Success Rate'!A:A,'New Launch Success Rate'!F:F),"NA")</f>
        <v>0.3</v>
      </c>
      <c r="AH269" s="64">
        <f t="shared" si="9"/>
        <v>50</v>
      </c>
      <c r="AJ269" s="65">
        <f t="shared" si="10"/>
        <v>65</v>
      </c>
      <c r="AL269" s="66">
        <f t="array" ref="AL269">XLOOKUP(Q269,'Non Moving'!C:C,'Non Moving'!I:I)/100</f>
        <v>0.005</v>
      </c>
      <c r="AM269" s="67">
        <f t="shared" si="11"/>
        <v>100</v>
      </c>
      <c r="AN269" s="66">
        <f t="array" ref="AN269">XLOOKUP(Q269,'Non Moving'!C:C,'Non Moving'!F:F)/100</f>
        <v>0.017</v>
      </c>
      <c r="AO269" s="67">
        <f t="shared" si="12"/>
        <v>100</v>
      </c>
      <c r="AQ269" s="64">
        <f t="shared" si="13"/>
        <v>100</v>
      </c>
      <c r="AS269" s="64">
        <f t="shared" si="14"/>
        <v>0</v>
      </c>
      <c r="AT269" s="64">
        <f t="array" ref="AT269">iferror(XLOOKUP(I269,Monetization!A:A,Monetization!B:B),25)</f>
        <v>25</v>
      </c>
      <c r="AV269" s="64">
        <f t="shared" si="15"/>
        <v>7.5</v>
      </c>
      <c r="AX269" s="65">
        <f t="shared" si="16"/>
        <v>65</v>
      </c>
      <c r="AY269" s="64" t="str">
        <f t="shared" si="17"/>
        <v>50-75</v>
      </c>
      <c r="AZ269" s="64" t="str">
        <f t="shared" si="18"/>
        <v>50-75</v>
      </c>
      <c r="BA269" s="30">
        <f t="array" ref="BA269">iferror(XLOOKUP(B269,Availability!A:A,Availability!E:E),0%)</f>
        <v>0.04</v>
      </c>
      <c r="BB269" s="2">
        <v>1.0</v>
      </c>
      <c r="BC269" s="64">
        <f t="array" ref="BC269">XLOOKUP(B269,ROS!C:C,ROS!O:O)</f>
        <v>0</v>
      </c>
      <c r="BD269" s="64">
        <f t="array" ref="BD269">IFERROR(XLOOKUP(B269,ROS!Z:Z,ROS!AA:AA),0)</f>
        <v>0</v>
      </c>
      <c r="BE269" s="64">
        <f t="array" ref="BE269">XLOOKUP(Q269,'Refrence Data'!B:B,'Refrence Data'!T:T)</f>
        <v>1.391426</v>
      </c>
      <c r="BF269" s="64">
        <f t="shared" si="39"/>
        <v>0</v>
      </c>
      <c r="BG269" s="2" t="str">
        <f t="shared" si="20"/>
        <v/>
      </c>
      <c r="BO269" s="64" t="str">
        <f t="shared" si="26"/>
        <v/>
      </c>
    </row>
    <row r="270">
      <c r="A270" s="2" t="s">
        <v>2214</v>
      </c>
      <c r="B270" s="2" t="s">
        <v>2556</v>
      </c>
      <c r="C270" s="2" t="s">
        <v>1812</v>
      </c>
      <c r="D270" s="2" t="s">
        <v>1819</v>
      </c>
      <c r="E270" s="2" t="s">
        <v>2557</v>
      </c>
      <c r="F270" s="2">
        <v>1.0</v>
      </c>
      <c r="G270" s="2">
        <v>5.495657</v>
      </c>
      <c r="H270" s="2" t="s">
        <v>2240</v>
      </c>
      <c r="J270" s="2">
        <v>15.0</v>
      </c>
      <c r="Q270" s="60" t="str">
        <f t="shared" si="1"/>
        <v>Biscuits &amp; Cookies_5-10</v>
      </c>
      <c r="R270" s="61" t="str">
        <f t="shared" si="2"/>
        <v>5-10</v>
      </c>
      <c r="S270" s="2" t="str">
        <f t="array" ref="S270">XLOOKUP(B270,Availability!K:K,Availability!Q:Q)</f>
        <v>Depth</v>
      </c>
      <c r="T270" s="62">
        <f t="shared" si="3"/>
        <v>2.5</v>
      </c>
      <c r="U270" s="63">
        <f t="array" ref="U270">iferror(XLOOKUP(Q270,'Refrence Data'!B:B,'Refrence Data'!W:W),"NA")</f>
        <v>5.256401</v>
      </c>
      <c r="V270" s="64">
        <f t="shared" si="4"/>
        <v>100</v>
      </c>
      <c r="X270" s="30">
        <f t="array" ref="X270">IFERROR(XLOOKUP(Q270,'Refrence Data'!B:B,'Refrence Data'!N:N),"NA")</f>
        <v>0.773468</v>
      </c>
      <c r="Y270" s="64" t="str">
        <f t="shared" si="5"/>
        <v>MEDIUM</v>
      </c>
      <c r="Z270" s="64">
        <f t="array" ref="Z270">XLOOKUP(Q270,'Refrence Data'!B:B,'Refrence Data'!AG:AG)</f>
        <v>5.64037</v>
      </c>
      <c r="AA270" s="64">
        <f t="array" ref="AA270">IFERROR(XLOOKUP(Q270,'Refrence Data'!B:B,'Refrence Data'!Y:Y),"NA")</f>
        <v>5.64037</v>
      </c>
      <c r="AB270" s="64" t="str">
        <f t="shared" si="6"/>
        <v>High</v>
      </c>
      <c r="AC270" s="64" t="str">
        <f t="shared" si="7"/>
        <v>Depth</v>
      </c>
      <c r="AD270" s="64" t="str">
        <f t="shared" si="8"/>
        <v>MEDIUMHighDepth</v>
      </c>
      <c r="AE270" s="64">
        <f t="array" ref="AE270">XLOOKUP(AD270,'Category Saturation'!A:A,'Category Saturation'!E:E)</f>
        <v>60</v>
      </c>
      <c r="AG270" s="30">
        <f t="array" ref="AG270">iferror(XLOOKUP(Q270,'New Launch Success Rate'!A:A,'New Launch Success Rate'!F:F),"NA")</f>
        <v>0</v>
      </c>
      <c r="AH270" s="64">
        <f t="shared" si="9"/>
        <v>0</v>
      </c>
      <c r="AJ270" s="65">
        <f t="shared" si="10"/>
        <v>78</v>
      </c>
      <c r="AL270" s="66">
        <f t="array" ref="AL270">XLOOKUP(Q270,'Non Moving'!C:C,'Non Moving'!I:I)/100</f>
        <v>0.032</v>
      </c>
      <c r="AM270" s="67">
        <f t="shared" si="11"/>
        <v>100</v>
      </c>
      <c r="AN270" s="66">
        <f t="array" ref="AN270">XLOOKUP(Q270,'Non Moving'!C:C,'Non Moving'!F:F)/100</f>
        <v>0.069</v>
      </c>
      <c r="AO270" s="67">
        <f t="shared" si="12"/>
        <v>75</v>
      </c>
      <c r="AQ270" s="64">
        <f t="shared" si="13"/>
        <v>87.5</v>
      </c>
      <c r="AS270" s="64">
        <f t="shared" si="14"/>
        <v>0</v>
      </c>
      <c r="AT270" s="64">
        <f t="array" ref="AT270">iferror(XLOOKUP(I270,Monetization!A:A,Monetization!B:B),25)</f>
        <v>25</v>
      </c>
      <c r="AV270" s="64">
        <f t="shared" si="15"/>
        <v>7.5</v>
      </c>
      <c r="AX270" s="65">
        <f t="shared" si="16"/>
        <v>78</v>
      </c>
      <c r="AY270" s="64" t="str">
        <f t="shared" si="17"/>
        <v>75-100</v>
      </c>
      <c r="AZ270" s="64" t="str">
        <f t="shared" si="18"/>
        <v>75-100</v>
      </c>
      <c r="BA270" s="30">
        <f t="array" ref="BA270">iferror(XLOOKUP(B270,Availability!A:A,Availability!E:E),0%)</f>
        <v>0</v>
      </c>
      <c r="BB270" s="2">
        <v>1.0</v>
      </c>
      <c r="BC270" s="64">
        <f t="array" ref="BC270">XLOOKUP(B270,ROS!C:C,ROS!O:O)</f>
        <v>0</v>
      </c>
      <c r="BD270" s="64">
        <f t="array" ref="BD270">IFERROR(XLOOKUP(B270,ROS!Z:Z,ROS!AA:AA),0)</f>
        <v>0</v>
      </c>
      <c r="BE270" s="64">
        <f t="array" ref="BE270">XLOOKUP(Q270,'Refrence Data'!B:B,'Refrence Data'!T:T)</f>
        <v>1.168263</v>
      </c>
      <c r="BF270" s="64">
        <f t="shared" si="39"/>
        <v>0</v>
      </c>
      <c r="BG270" s="2" t="str">
        <f t="shared" si="20"/>
        <v/>
      </c>
      <c r="BO270" s="64" t="str">
        <f t="shared" si="26"/>
        <v/>
      </c>
    </row>
    <row r="271">
      <c r="A271" s="2" t="s">
        <v>2214</v>
      </c>
      <c r="B271" s="2" t="s">
        <v>2558</v>
      </c>
      <c r="C271" s="2" t="s">
        <v>1812</v>
      </c>
      <c r="D271" s="2" t="s">
        <v>1819</v>
      </c>
      <c r="E271" s="2" t="s">
        <v>2557</v>
      </c>
      <c r="F271" s="2">
        <v>0.0</v>
      </c>
      <c r="G271" s="2">
        <v>5.495657</v>
      </c>
      <c r="H271" s="2" t="s">
        <v>2240</v>
      </c>
      <c r="J271" s="2">
        <v>15.0</v>
      </c>
      <c r="Q271" s="60" t="str">
        <f t="shared" si="1"/>
        <v>Biscuits &amp; Cookies_5-10</v>
      </c>
      <c r="R271" s="61" t="str">
        <f t="shared" si="2"/>
        <v>5-10</v>
      </c>
      <c r="S271" s="2" t="str">
        <f t="array" ref="S271">XLOOKUP(B271,Availability!K:K,Availability!Q:Q)</f>
        <v>Depth</v>
      </c>
      <c r="T271" s="62">
        <f t="shared" si="3"/>
        <v>2.5</v>
      </c>
      <c r="U271" s="63">
        <f t="array" ref="U271">iferror(XLOOKUP(Q271,'Refrence Data'!B:B,'Refrence Data'!W:W),"NA")</f>
        <v>5.256401</v>
      </c>
      <c r="V271" s="64">
        <f t="shared" si="4"/>
        <v>100</v>
      </c>
      <c r="X271" s="30">
        <f t="array" ref="X271">IFERROR(XLOOKUP(Q271,'Refrence Data'!B:B,'Refrence Data'!N:N),"NA")</f>
        <v>0.773468</v>
      </c>
      <c r="Y271" s="64" t="str">
        <f t="shared" si="5"/>
        <v>MEDIUM</v>
      </c>
      <c r="Z271" s="64">
        <f t="array" ref="Z271">XLOOKUP(Q271,'Refrence Data'!B:B,'Refrence Data'!AG:AG)</f>
        <v>5.64037</v>
      </c>
      <c r="AA271" s="64">
        <f t="array" ref="AA271">IFERROR(XLOOKUP(Q271,'Refrence Data'!B:B,'Refrence Data'!Y:Y),"NA")</f>
        <v>5.64037</v>
      </c>
      <c r="AB271" s="64" t="str">
        <f t="shared" si="6"/>
        <v>High</v>
      </c>
      <c r="AC271" s="64" t="str">
        <f t="shared" si="7"/>
        <v>Depth</v>
      </c>
      <c r="AD271" s="64" t="str">
        <f t="shared" si="8"/>
        <v>MEDIUMHighDepth</v>
      </c>
      <c r="AE271" s="64">
        <f t="array" ref="AE271">XLOOKUP(AD271,'Category Saturation'!A:A,'Category Saturation'!E:E)</f>
        <v>60</v>
      </c>
      <c r="AG271" s="30">
        <f t="array" ref="AG271">iferror(XLOOKUP(Q271,'New Launch Success Rate'!A:A,'New Launch Success Rate'!F:F),"NA")</f>
        <v>0</v>
      </c>
      <c r="AH271" s="64">
        <f t="shared" si="9"/>
        <v>0</v>
      </c>
      <c r="AJ271" s="65">
        <f t="shared" si="10"/>
        <v>78</v>
      </c>
      <c r="AL271" s="66">
        <f t="array" ref="AL271">XLOOKUP(Q271,'Non Moving'!C:C,'Non Moving'!I:I)/100</f>
        <v>0.032</v>
      </c>
      <c r="AM271" s="67">
        <f t="shared" si="11"/>
        <v>100</v>
      </c>
      <c r="AN271" s="66">
        <f t="array" ref="AN271">XLOOKUP(Q271,'Non Moving'!C:C,'Non Moving'!F:F)/100</f>
        <v>0.069</v>
      </c>
      <c r="AO271" s="67">
        <f t="shared" si="12"/>
        <v>75</v>
      </c>
      <c r="AQ271" s="64">
        <f t="shared" si="13"/>
        <v>87.5</v>
      </c>
      <c r="AS271" s="64">
        <f t="shared" si="14"/>
        <v>0</v>
      </c>
      <c r="AT271" s="64">
        <f t="array" ref="AT271">iferror(XLOOKUP(I271,Monetization!A:A,Monetization!B:B),25)</f>
        <v>25</v>
      </c>
      <c r="AV271" s="64">
        <f t="shared" si="15"/>
        <v>7.5</v>
      </c>
      <c r="AX271" s="65">
        <f t="shared" si="16"/>
        <v>78</v>
      </c>
      <c r="AY271" s="64" t="str">
        <f t="shared" si="17"/>
        <v>75-100</v>
      </c>
      <c r="AZ271" s="64" t="str">
        <f t="shared" si="18"/>
        <v>75-100</v>
      </c>
      <c r="BA271" s="30">
        <f t="array" ref="BA271">iferror(XLOOKUP(B271,Availability!A:A,Availability!E:E),0%)</f>
        <v>0</v>
      </c>
      <c r="BB271" s="2">
        <v>1.0</v>
      </c>
      <c r="BC271" s="64">
        <f t="array" ref="BC271">XLOOKUP(B271,ROS!C:C,ROS!O:O)</f>
        <v>0</v>
      </c>
      <c r="BD271" s="64">
        <f t="array" ref="BD271">IFERROR(XLOOKUP(B271,ROS!Z:Z,ROS!AA:AA),0)</f>
        <v>0</v>
      </c>
      <c r="BE271" s="64">
        <f t="array" ref="BE271">XLOOKUP(Q271,'Refrence Data'!B:B,'Refrence Data'!T:T)</f>
        <v>1.168263</v>
      </c>
      <c r="BF271" s="64">
        <f t="shared" si="39"/>
        <v>0</v>
      </c>
      <c r="BG271" s="2" t="str">
        <f t="shared" si="20"/>
        <v/>
      </c>
      <c r="BO271" s="64" t="str">
        <f t="shared" si="26"/>
        <v/>
      </c>
    </row>
    <row r="272">
      <c r="A272" s="2" t="s">
        <v>2214</v>
      </c>
      <c r="B272" s="2" t="s">
        <v>2559</v>
      </c>
      <c r="C272" s="2" t="s">
        <v>1812</v>
      </c>
      <c r="D272" s="2" t="s">
        <v>1819</v>
      </c>
      <c r="E272" s="2" t="s">
        <v>2557</v>
      </c>
      <c r="F272" s="2">
        <v>0.0</v>
      </c>
      <c r="G272" s="2">
        <v>5.495508</v>
      </c>
      <c r="H272" s="2" t="s">
        <v>2240</v>
      </c>
      <c r="J272" s="2">
        <v>15.0</v>
      </c>
      <c r="Q272" s="60" t="str">
        <f t="shared" si="1"/>
        <v>Biscuits &amp; Cookies_5-10</v>
      </c>
      <c r="R272" s="61" t="str">
        <f t="shared" si="2"/>
        <v>5-10</v>
      </c>
      <c r="S272" s="2" t="str">
        <f t="array" ref="S272">XLOOKUP(B272,Availability!K:K,Availability!Q:Q)</f>
        <v>Depth</v>
      </c>
      <c r="T272" s="62">
        <f t="shared" si="3"/>
        <v>2.5</v>
      </c>
      <c r="U272" s="63">
        <f t="array" ref="U272">iferror(XLOOKUP(Q272,'Refrence Data'!B:B,'Refrence Data'!W:W),"NA")</f>
        <v>5.256401</v>
      </c>
      <c r="V272" s="64">
        <f t="shared" si="4"/>
        <v>100</v>
      </c>
      <c r="X272" s="30">
        <f t="array" ref="X272">IFERROR(XLOOKUP(Q272,'Refrence Data'!B:B,'Refrence Data'!N:N),"NA")</f>
        <v>0.773468</v>
      </c>
      <c r="Y272" s="64" t="str">
        <f t="shared" si="5"/>
        <v>MEDIUM</v>
      </c>
      <c r="Z272" s="64">
        <f t="array" ref="Z272">XLOOKUP(Q272,'Refrence Data'!B:B,'Refrence Data'!AG:AG)</f>
        <v>5.64037</v>
      </c>
      <c r="AA272" s="64">
        <f t="array" ref="AA272">IFERROR(XLOOKUP(Q272,'Refrence Data'!B:B,'Refrence Data'!Y:Y),"NA")</f>
        <v>5.64037</v>
      </c>
      <c r="AB272" s="64" t="str">
        <f t="shared" si="6"/>
        <v>High</v>
      </c>
      <c r="AC272" s="64" t="str">
        <f t="shared" si="7"/>
        <v>Depth</v>
      </c>
      <c r="AD272" s="64" t="str">
        <f t="shared" si="8"/>
        <v>MEDIUMHighDepth</v>
      </c>
      <c r="AE272" s="64">
        <f t="array" ref="AE272">XLOOKUP(AD272,'Category Saturation'!A:A,'Category Saturation'!E:E)</f>
        <v>60</v>
      </c>
      <c r="AG272" s="30">
        <f t="array" ref="AG272">iferror(XLOOKUP(Q272,'New Launch Success Rate'!A:A,'New Launch Success Rate'!F:F),"NA")</f>
        <v>0</v>
      </c>
      <c r="AH272" s="64">
        <f t="shared" si="9"/>
        <v>0</v>
      </c>
      <c r="AJ272" s="65">
        <f t="shared" si="10"/>
        <v>78</v>
      </c>
      <c r="AL272" s="66">
        <f t="array" ref="AL272">XLOOKUP(Q272,'Non Moving'!C:C,'Non Moving'!I:I)/100</f>
        <v>0.032</v>
      </c>
      <c r="AM272" s="67">
        <f t="shared" si="11"/>
        <v>100</v>
      </c>
      <c r="AN272" s="66">
        <f t="array" ref="AN272">XLOOKUP(Q272,'Non Moving'!C:C,'Non Moving'!F:F)/100</f>
        <v>0.069</v>
      </c>
      <c r="AO272" s="67">
        <f t="shared" si="12"/>
        <v>75</v>
      </c>
      <c r="AQ272" s="64">
        <f t="shared" si="13"/>
        <v>87.5</v>
      </c>
      <c r="AS272" s="64">
        <f t="shared" si="14"/>
        <v>0</v>
      </c>
      <c r="AT272" s="64">
        <f t="array" ref="AT272">iferror(XLOOKUP(I272,Monetization!A:A,Monetization!B:B),25)</f>
        <v>25</v>
      </c>
      <c r="AV272" s="64">
        <f t="shared" si="15"/>
        <v>7.5</v>
      </c>
      <c r="AX272" s="65">
        <f t="shared" si="16"/>
        <v>78</v>
      </c>
      <c r="AY272" s="64" t="str">
        <f t="shared" si="17"/>
        <v>75-100</v>
      </c>
      <c r="AZ272" s="64" t="str">
        <f t="shared" si="18"/>
        <v>75-100</v>
      </c>
      <c r="BA272" s="30">
        <f t="array" ref="BA272">iferror(XLOOKUP(B272,Availability!A:A,Availability!E:E),0%)</f>
        <v>0</v>
      </c>
      <c r="BB272" s="2">
        <v>1.0</v>
      </c>
      <c r="BC272" s="64">
        <f t="array" ref="BC272">XLOOKUP(B272,ROS!C:C,ROS!O:O)</f>
        <v>0</v>
      </c>
      <c r="BD272" s="64">
        <f t="array" ref="BD272">IFERROR(XLOOKUP(B272,ROS!Z:Z,ROS!AA:AA),0)</f>
        <v>0</v>
      </c>
      <c r="BE272" s="64">
        <f t="array" ref="BE272">XLOOKUP(Q272,'Refrence Data'!B:B,'Refrence Data'!T:T)</f>
        <v>1.168263</v>
      </c>
      <c r="BF272" s="64">
        <f t="shared" si="39"/>
        <v>0</v>
      </c>
      <c r="BG272" s="2" t="str">
        <f t="shared" si="20"/>
        <v/>
      </c>
      <c r="BO272" s="64" t="str">
        <f t="shared" si="26"/>
        <v/>
      </c>
    </row>
    <row r="273">
      <c r="A273" s="2" t="s">
        <v>2214</v>
      </c>
      <c r="B273" s="2" t="s">
        <v>2560</v>
      </c>
      <c r="C273" s="2" t="s">
        <v>1936</v>
      </c>
      <c r="D273" s="2" t="s">
        <v>1958</v>
      </c>
      <c r="E273" s="2" t="s">
        <v>2561</v>
      </c>
      <c r="F273" s="2">
        <v>1.0</v>
      </c>
      <c r="G273" s="2">
        <v>10.95787</v>
      </c>
      <c r="H273" s="2" t="s">
        <v>2240</v>
      </c>
      <c r="J273" s="2">
        <v>1095.0</v>
      </c>
      <c r="Q273" s="60" t="str">
        <f t="shared" si="1"/>
        <v>Toys_10-15</v>
      </c>
      <c r="R273" s="61" t="str">
        <f t="shared" si="2"/>
        <v>10-15</v>
      </c>
      <c r="S273" s="2" t="str">
        <f t="array" ref="S273">XLOOKUP(B273,Availability!K:K,Availability!Q:Q)</f>
        <v>Depth</v>
      </c>
      <c r="T273" s="62">
        <f t="shared" si="3"/>
        <v>2.5</v>
      </c>
      <c r="U273" s="63">
        <f t="array" ref="U273">iferror(XLOOKUP(Q273,'Refrence Data'!B:B,'Refrence Data'!W:W),"NA")</f>
        <v>0.507143</v>
      </c>
      <c r="V273" s="64">
        <f t="shared" si="4"/>
        <v>0</v>
      </c>
      <c r="X273" s="30">
        <f t="array" ref="X273">IFERROR(XLOOKUP(Q273,'Refrence Data'!B:B,'Refrence Data'!N:N),"NA")</f>
        <v>0.471676</v>
      </c>
      <c r="Y273" s="64" t="str">
        <f t="shared" si="5"/>
        <v>LOW</v>
      </c>
      <c r="Z273" s="64">
        <f t="array" ref="Z273">XLOOKUP(Q273,'Refrence Data'!B:B,'Refrence Data'!AG:AG)</f>
        <v>0.516277</v>
      </c>
      <c r="AA273" s="64">
        <f t="array" ref="AA273">IFERROR(XLOOKUP(Q273,'Refrence Data'!B:B,'Refrence Data'!Y:Y),"NA")</f>
        <v>0.516277</v>
      </c>
      <c r="AB273" s="64" t="str">
        <f t="shared" si="6"/>
        <v>High</v>
      </c>
      <c r="AC273" s="64" t="str">
        <f t="shared" si="7"/>
        <v>Depth</v>
      </c>
      <c r="AD273" s="64" t="str">
        <f t="shared" si="8"/>
        <v>LOWHighDepth</v>
      </c>
      <c r="AE273" s="64">
        <f t="array" ref="AE273">XLOOKUP(AD273,'Category Saturation'!A:A,'Category Saturation'!E:E)</f>
        <v>90</v>
      </c>
      <c r="AG273" s="30">
        <f t="array" ref="AG273">iferror(XLOOKUP(Q273,'New Launch Success Rate'!A:A,'New Launch Success Rate'!F:F),"NA")</f>
        <v>0.75</v>
      </c>
      <c r="AH273" s="64">
        <f t="shared" si="9"/>
        <v>75</v>
      </c>
      <c r="AJ273" s="65">
        <f t="shared" si="10"/>
        <v>34.5</v>
      </c>
      <c r="AL273" s="66">
        <f t="array" ref="AL273">XLOOKUP(Q273,'Non Moving'!C:C,'Non Moving'!I:I)/100</f>
        <v>0.373</v>
      </c>
      <c r="AM273" s="67">
        <f t="shared" si="11"/>
        <v>0</v>
      </c>
      <c r="AN273" s="66">
        <f t="array" ref="AN273">XLOOKUP(Q273,'Non Moving'!C:C,'Non Moving'!F:F)/100</f>
        <v>0.325</v>
      </c>
      <c r="AO273" s="67">
        <f t="shared" si="12"/>
        <v>0</v>
      </c>
      <c r="AQ273" s="64">
        <f t="shared" si="13"/>
        <v>0</v>
      </c>
      <c r="AS273" s="64">
        <f t="shared" si="14"/>
        <v>0</v>
      </c>
      <c r="AT273" s="64">
        <f t="array" ref="AT273">iferror(XLOOKUP(I273,Monetization!A:A,Monetization!B:B),25)</f>
        <v>25</v>
      </c>
      <c r="AV273" s="64">
        <f t="shared" si="15"/>
        <v>7.5</v>
      </c>
      <c r="AX273" s="65">
        <f t="shared" si="16"/>
        <v>34.5</v>
      </c>
      <c r="AY273" s="64" t="str">
        <f t="shared" si="17"/>
        <v>25-50</v>
      </c>
      <c r="AZ273" s="64" t="str">
        <f t="shared" si="18"/>
        <v>25-50</v>
      </c>
      <c r="BA273" s="30">
        <f t="array" ref="BA273">iferror(XLOOKUP(B273,Availability!A:A,Availability!E:E),0%)</f>
        <v>0.59</v>
      </c>
      <c r="BB273" s="2">
        <v>1.0</v>
      </c>
      <c r="BC273" s="64">
        <f t="array" ref="BC273">XLOOKUP(B273,ROS!C:C,ROS!O:O)</f>
        <v>4.779545</v>
      </c>
      <c r="BD273" s="64">
        <f t="array" ref="BD273">IFERROR(XLOOKUP(B273,ROS!Z:Z,ROS!AA:AA),0)</f>
        <v>4.334065934</v>
      </c>
      <c r="BE273" s="64">
        <f t="array" ref="BE273">XLOOKUP(Q273,'Refrence Data'!B:B,'Refrence Data'!T:T)</f>
        <v>0.033333</v>
      </c>
      <c r="BF273" s="64">
        <f t="shared" si="39"/>
        <v>1</v>
      </c>
      <c r="BG273" s="2" t="str">
        <f t="shared" si="20"/>
        <v/>
      </c>
      <c r="BO273" s="64" t="str">
        <f t="shared" si="26"/>
        <v/>
      </c>
    </row>
    <row r="274">
      <c r="A274" s="2" t="s">
        <v>2214</v>
      </c>
      <c r="B274" s="2" t="s">
        <v>2562</v>
      </c>
      <c r="C274" s="2" t="s">
        <v>1936</v>
      </c>
      <c r="D274" s="2" t="s">
        <v>1958</v>
      </c>
      <c r="E274" s="2" t="s">
        <v>2561</v>
      </c>
      <c r="F274" s="2">
        <v>1.0</v>
      </c>
      <c r="G274" s="2">
        <v>15.89998</v>
      </c>
      <c r="H274" s="2" t="s">
        <v>2240</v>
      </c>
      <c r="J274" s="2">
        <v>1095.0</v>
      </c>
      <c r="Q274" s="60" t="str">
        <f t="shared" si="1"/>
        <v>Toys_15-20</v>
      </c>
      <c r="R274" s="61" t="str">
        <f t="shared" si="2"/>
        <v>15-20</v>
      </c>
      <c r="S274" s="2" t="str">
        <f t="array" ref="S274">XLOOKUP(B274,Availability!K:K,Availability!Q:Q)</f>
        <v>Depth</v>
      </c>
      <c r="T274" s="62">
        <f t="shared" si="3"/>
        <v>2.5</v>
      </c>
      <c r="U274" s="63">
        <f t="array" ref="U274">iferror(XLOOKUP(Q274,'Refrence Data'!B:B,'Refrence Data'!W:W),"NA")</f>
        <v>0.3</v>
      </c>
      <c r="V274" s="64">
        <f t="shared" si="4"/>
        <v>0</v>
      </c>
      <c r="X274" s="30">
        <f t="array" ref="X274">IFERROR(XLOOKUP(Q274,'Refrence Data'!B:B,'Refrence Data'!N:N),"NA")</f>
        <v>0.477367</v>
      </c>
      <c r="Y274" s="64" t="str">
        <f t="shared" si="5"/>
        <v>LOW</v>
      </c>
      <c r="Z274" s="64">
        <f t="array" ref="Z274">XLOOKUP(Q274,'Refrence Data'!B:B,'Refrence Data'!AG:AG)</f>
        <v>0.907822</v>
      </c>
      <c r="AA274" s="64">
        <f t="array" ref="AA274">IFERROR(XLOOKUP(Q274,'Refrence Data'!B:B,'Refrence Data'!Y:Y),"NA")</f>
        <v>0.34441</v>
      </c>
      <c r="AB274" s="64" t="str">
        <f t="shared" si="6"/>
        <v>Low</v>
      </c>
      <c r="AC274" s="64" t="str">
        <f t="shared" si="7"/>
        <v>Depth</v>
      </c>
      <c r="AD274" s="64" t="str">
        <f t="shared" si="8"/>
        <v>LOWLowDepth</v>
      </c>
      <c r="AE274" s="64">
        <f t="array" ref="AE274">XLOOKUP(AD274,'Category Saturation'!A:A,'Category Saturation'!E:E)</f>
        <v>15</v>
      </c>
      <c r="AG274" s="30">
        <f t="array" ref="AG274">iferror(XLOOKUP(Q274,'New Launch Success Rate'!A:A,'New Launch Success Rate'!F:F),"NA")</f>
        <v>0.361</v>
      </c>
      <c r="AH274" s="64">
        <f t="shared" si="9"/>
        <v>50</v>
      </c>
      <c r="AJ274" s="65">
        <f t="shared" si="10"/>
        <v>9.5</v>
      </c>
      <c r="AL274" s="66">
        <f t="array" ref="AL274">XLOOKUP(Q274,'Non Moving'!C:C,'Non Moving'!I:I)/100</f>
        <v>0.703</v>
      </c>
      <c r="AM274" s="67">
        <f t="shared" si="11"/>
        <v>0</v>
      </c>
      <c r="AN274" s="66">
        <f t="array" ref="AN274">XLOOKUP(Q274,'Non Moving'!C:C,'Non Moving'!F:F)/100</f>
        <v>0.671</v>
      </c>
      <c r="AO274" s="67">
        <f t="shared" si="12"/>
        <v>0</v>
      </c>
      <c r="AQ274" s="64">
        <f t="shared" si="13"/>
        <v>0</v>
      </c>
      <c r="AS274" s="64">
        <f t="shared" si="14"/>
        <v>0</v>
      </c>
      <c r="AT274" s="64">
        <f t="array" ref="AT274">iferror(XLOOKUP(I274,Monetization!A:A,Monetization!B:B),25)</f>
        <v>25</v>
      </c>
      <c r="AV274" s="64">
        <f t="shared" si="15"/>
        <v>7.5</v>
      </c>
      <c r="AX274" s="65">
        <f t="shared" si="16"/>
        <v>9.5</v>
      </c>
      <c r="AY274" s="64" t="str">
        <f t="shared" si="17"/>
        <v>0-25</v>
      </c>
      <c r="AZ274" s="64" t="str">
        <f t="shared" si="18"/>
        <v>0-25</v>
      </c>
      <c r="BA274" s="30">
        <f t="array" ref="BA274">iferror(XLOOKUP(B274,Availability!A:A,Availability!E:E),0%)</f>
        <v>0.61</v>
      </c>
      <c r="BB274" s="2">
        <v>1.0</v>
      </c>
      <c r="BC274" s="64">
        <f t="array" ref="BC274">XLOOKUP(B274,ROS!C:C,ROS!O:O)</f>
        <v>0.342857</v>
      </c>
      <c r="BD274" s="64">
        <f t="array" ref="BD274">IFERROR(XLOOKUP(B274,ROS!Z:Z,ROS!AA:AA),0)</f>
        <v>0</v>
      </c>
      <c r="BE274" s="64">
        <f t="array" ref="BE274">XLOOKUP(Q274,'Refrence Data'!B:B,'Refrence Data'!T:T)</f>
        <v>0.033333</v>
      </c>
      <c r="BF274" s="64">
        <f t="shared" si="39"/>
        <v>0</v>
      </c>
      <c r="BG274" s="2" t="str">
        <f t="shared" si="20"/>
        <v/>
      </c>
      <c r="BO274" s="64" t="str">
        <f t="shared" si="26"/>
        <v/>
      </c>
    </row>
    <row r="275">
      <c r="A275" s="2" t="s">
        <v>2214</v>
      </c>
      <c r="B275" s="2" t="s">
        <v>2563</v>
      </c>
      <c r="C275" s="2" t="s">
        <v>1936</v>
      </c>
      <c r="D275" s="2" t="s">
        <v>1958</v>
      </c>
      <c r="E275" s="2" t="s">
        <v>2561</v>
      </c>
      <c r="F275" s="2">
        <v>1.0</v>
      </c>
      <c r="G275" s="2">
        <v>105.5714</v>
      </c>
      <c r="H275" s="2" t="s">
        <v>2240</v>
      </c>
      <c r="J275" s="2">
        <v>1095.0</v>
      </c>
      <c r="Q275" s="60" t="str">
        <f t="shared" si="1"/>
        <v>Toys_25+</v>
      </c>
      <c r="R275" s="61" t="str">
        <f t="shared" si="2"/>
        <v>25+</v>
      </c>
      <c r="S275" s="2" t="str">
        <f t="array" ref="S275">XLOOKUP(B275,Availability!K:K,Availability!Q:Q)</f>
        <v>Depth</v>
      </c>
      <c r="T275" s="62">
        <f t="shared" si="3"/>
        <v>2.5</v>
      </c>
      <c r="U275" s="63">
        <f t="array" ref="U275">iferror(XLOOKUP(Q275,'Refrence Data'!B:B,'Refrence Data'!W:W),"NA")</f>
        <v>0.184238</v>
      </c>
      <c r="V275" s="64">
        <f t="shared" si="4"/>
        <v>0</v>
      </c>
      <c r="X275" s="30">
        <f t="array" ref="X275">IFERROR(XLOOKUP(Q275,'Refrence Data'!B:B,'Refrence Data'!N:N),"NA")</f>
        <v>0.622989</v>
      </c>
      <c r="Y275" s="64" t="str">
        <f t="shared" si="5"/>
        <v>MEDIUM</v>
      </c>
      <c r="Z275" s="64">
        <f t="array" ref="Z275">XLOOKUP(Q275,'Refrence Data'!B:B,'Refrence Data'!AG:AG)</f>
        <v>0.283823</v>
      </c>
      <c r="AA275" s="64">
        <f t="array" ref="AA275">IFERROR(XLOOKUP(Q275,'Refrence Data'!B:B,'Refrence Data'!Y:Y),"NA")</f>
        <v>0.283823</v>
      </c>
      <c r="AB275" s="64" t="str">
        <f t="shared" si="6"/>
        <v>High</v>
      </c>
      <c r="AC275" s="64" t="str">
        <f t="shared" si="7"/>
        <v>Depth</v>
      </c>
      <c r="AD275" s="64" t="str">
        <f t="shared" si="8"/>
        <v>MEDIUMHighDepth</v>
      </c>
      <c r="AE275" s="64">
        <f t="array" ref="AE275">XLOOKUP(AD275,'Category Saturation'!A:A,'Category Saturation'!E:E)</f>
        <v>60</v>
      </c>
      <c r="AG275" s="30">
        <f t="array" ref="AG275">iferror(XLOOKUP(Q275,'New Launch Success Rate'!A:A,'New Launch Success Rate'!F:F),"NA")</f>
        <v>0.824</v>
      </c>
      <c r="AH275" s="64">
        <f t="shared" si="9"/>
        <v>100</v>
      </c>
      <c r="AJ275" s="65">
        <f t="shared" si="10"/>
        <v>28</v>
      </c>
      <c r="AL275" s="66">
        <f t="array" ref="AL275">XLOOKUP(Q275,'Non Moving'!C:C,'Non Moving'!I:I)/100</f>
        <v>0.495</v>
      </c>
      <c r="AM275" s="67">
        <f t="shared" si="11"/>
        <v>0</v>
      </c>
      <c r="AN275" s="66">
        <f t="array" ref="AN275">XLOOKUP(Q275,'Non Moving'!C:C,'Non Moving'!F:F)/100</f>
        <v>0.452</v>
      </c>
      <c r="AO275" s="67">
        <f t="shared" si="12"/>
        <v>0</v>
      </c>
      <c r="AQ275" s="64">
        <f t="shared" si="13"/>
        <v>0</v>
      </c>
      <c r="AS275" s="64">
        <f t="shared" si="14"/>
        <v>0</v>
      </c>
      <c r="AT275" s="64">
        <f t="array" ref="AT275">iferror(XLOOKUP(I275,Monetization!A:A,Monetization!B:B),25)</f>
        <v>25</v>
      </c>
      <c r="AV275" s="64">
        <f t="shared" si="15"/>
        <v>7.5</v>
      </c>
      <c r="AX275" s="65">
        <f t="shared" si="16"/>
        <v>28</v>
      </c>
      <c r="AY275" s="64" t="str">
        <f t="shared" si="17"/>
        <v>25-50</v>
      </c>
      <c r="AZ275" s="64" t="str">
        <f t="shared" si="18"/>
        <v>25-50</v>
      </c>
      <c r="BA275" s="30">
        <f t="array" ref="BA275">iferror(XLOOKUP(B275,Availability!A:A,Availability!E:E),0%)</f>
        <v>0.74</v>
      </c>
      <c r="BB275" s="2">
        <v>1.0</v>
      </c>
      <c r="BC275" s="64">
        <f t="array" ref="BC275">XLOOKUP(B275,ROS!C:C,ROS!O:O)</f>
        <v>0</v>
      </c>
      <c r="BD275" s="64">
        <f t="array" ref="BD275">IFERROR(XLOOKUP(B275,ROS!Z:Z,ROS!AA:AA),0)</f>
        <v>0</v>
      </c>
      <c r="BE275" s="64">
        <f t="array" ref="BE275">XLOOKUP(Q275,'Refrence Data'!B:B,'Refrence Data'!T:T)</f>
        <v>0.058824</v>
      </c>
      <c r="BF275" s="64">
        <f t="shared" si="39"/>
        <v>0</v>
      </c>
      <c r="BG275" s="2" t="str">
        <f t="shared" si="20"/>
        <v>TN</v>
      </c>
      <c r="BO275" s="64" t="str">
        <f t="shared" si="26"/>
        <v>TN</v>
      </c>
    </row>
    <row r="276">
      <c r="A276" s="2" t="s">
        <v>2214</v>
      </c>
      <c r="B276" s="2" t="s">
        <v>2564</v>
      </c>
      <c r="C276" s="2" t="s">
        <v>1936</v>
      </c>
      <c r="D276" s="2" t="s">
        <v>1958</v>
      </c>
      <c r="E276" s="2" t="s">
        <v>2561</v>
      </c>
      <c r="F276" s="2">
        <v>1.0</v>
      </c>
      <c r="G276" s="2">
        <v>29.44384</v>
      </c>
      <c r="H276" s="2" t="s">
        <v>2240</v>
      </c>
      <c r="J276" s="2">
        <v>1095.0</v>
      </c>
      <c r="Q276" s="60" t="str">
        <f t="shared" si="1"/>
        <v>Toys_25+</v>
      </c>
      <c r="R276" s="61" t="str">
        <f t="shared" si="2"/>
        <v>25+</v>
      </c>
      <c r="S276" s="2" t="str">
        <f t="array" ref="S276">XLOOKUP(B276,Availability!K:K,Availability!Q:Q)</f>
        <v>Depth</v>
      </c>
      <c r="T276" s="62">
        <f t="shared" si="3"/>
        <v>2.5</v>
      </c>
      <c r="U276" s="63">
        <f t="array" ref="U276">iferror(XLOOKUP(Q276,'Refrence Data'!B:B,'Refrence Data'!W:W),"NA")</f>
        <v>0.184238</v>
      </c>
      <c r="V276" s="64">
        <f t="shared" si="4"/>
        <v>0</v>
      </c>
      <c r="X276" s="30">
        <f t="array" ref="X276">IFERROR(XLOOKUP(Q276,'Refrence Data'!B:B,'Refrence Data'!N:N),"NA")</f>
        <v>0.622989</v>
      </c>
      <c r="Y276" s="64" t="str">
        <f t="shared" si="5"/>
        <v>MEDIUM</v>
      </c>
      <c r="Z276" s="64">
        <f t="array" ref="Z276">XLOOKUP(Q276,'Refrence Data'!B:B,'Refrence Data'!AG:AG)</f>
        <v>0.283823</v>
      </c>
      <c r="AA276" s="64">
        <f t="array" ref="AA276">IFERROR(XLOOKUP(Q276,'Refrence Data'!B:B,'Refrence Data'!Y:Y),"NA")</f>
        <v>0.283823</v>
      </c>
      <c r="AB276" s="64" t="str">
        <f t="shared" si="6"/>
        <v>High</v>
      </c>
      <c r="AC276" s="64" t="str">
        <f t="shared" si="7"/>
        <v>Depth</v>
      </c>
      <c r="AD276" s="64" t="str">
        <f t="shared" si="8"/>
        <v>MEDIUMHighDepth</v>
      </c>
      <c r="AE276" s="64">
        <f t="array" ref="AE276">XLOOKUP(AD276,'Category Saturation'!A:A,'Category Saturation'!E:E)</f>
        <v>60</v>
      </c>
      <c r="AG276" s="30">
        <f t="array" ref="AG276">iferror(XLOOKUP(Q276,'New Launch Success Rate'!A:A,'New Launch Success Rate'!F:F),"NA")</f>
        <v>0.824</v>
      </c>
      <c r="AH276" s="64">
        <f t="shared" si="9"/>
        <v>100</v>
      </c>
      <c r="AJ276" s="65">
        <f t="shared" si="10"/>
        <v>28</v>
      </c>
      <c r="AL276" s="66">
        <f t="array" ref="AL276">XLOOKUP(Q276,'Non Moving'!C:C,'Non Moving'!I:I)/100</f>
        <v>0.495</v>
      </c>
      <c r="AM276" s="67">
        <f t="shared" si="11"/>
        <v>0</v>
      </c>
      <c r="AN276" s="66">
        <f t="array" ref="AN276">XLOOKUP(Q276,'Non Moving'!C:C,'Non Moving'!F:F)/100</f>
        <v>0.452</v>
      </c>
      <c r="AO276" s="67">
        <f t="shared" si="12"/>
        <v>0</v>
      </c>
      <c r="AQ276" s="64">
        <f t="shared" si="13"/>
        <v>0</v>
      </c>
      <c r="AS276" s="64">
        <f t="shared" si="14"/>
        <v>0</v>
      </c>
      <c r="AT276" s="64">
        <f t="array" ref="AT276">iferror(XLOOKUP(I276,Monetization!A:A,Monetization!B:B),25)</f>
        <v>25</v>
      </c>
      <c r="AV276" s="64">
        <f t="shared" si="15"/>
        <v>7.5</v>
      </c>
      <c r="AX276" s="65">
        <f t="shared" si="16"/>
        <v>28</v>
      </c>
      <c r="AY276" s="64" t="str">
        <f t="shared" si="17"/>
        <v>25-50</v>
      </c>
      <c r="AZ276" s="64" t="str">
        <f t="shared" si="18"/>
        <v>25-50</v>
      </c>
      <c r="BA276" s="30">
        <f t="array" ref="BA276">iferror(XLOOKUP(B276,Availability!A:A,Availability!E:E),0%)</f>
        <v>0.65</v>
      </c>
      <c r="BB276" s="2">
        <v>1.0</v>
      </c>
      <c r="BC276" s="64">
        <f t="array" ref="BC276">XLOOKUP(B276,ROS!C:C,ROS!O:O)</f>
        <v>1.357143</v>
      </c>
      <c r="BD276" s="64">
        <f t="array" ref="BD276">IFERROR(XLOOKUP(B276,ROS!Z:Z,ROS!AA:AA),0)</f>
        <v>0</v>
      </c>
      <c r="BE276" s="64">
        <f t="array" ref="BE276">XLOOKUP(Q276,'Refrence Data'!B:B,'Refrence Data'!T:T)</f>
        <v>0.058824</v>
      </c>
      <c r="BF276" s="64">
        <f t="shared" si="39"/>
        <v>1</v>
      </c>
      <c r="BG276" s="2" t="str">
        <f t="shared" si="20"/>
        <v/>
      </c>
      <c r="BO276" s="64" t="str">
        <f t="shared" si="26"/>
        <v/>
      </c>
    </row>
    <row r="277">
      <c r="A277" s="2" t="s">
        <v>2214</v>
      </c>
      <c r="B277" s="2" t="s">
        <v>2565</v>
      </c>
      <c r="C277" s="2" t="s">
        <v>1936</v>
      </c>
      <c r="D277" s="2" t="s">
        <v>1819</v>
      </c>
      <c r="E277" s="2" t="s">
        <v>2484</v>
      </c>
      <c r="F277" s="2">
        <v>0.0</v>
      </c>
      <c r="G277" s="2">
        <v>14.12622</v>
      </c>
      <c r="H277" s="2" t="s">
        <v>2217</v>
      </c>
      <c r="J277" s="2">
        <v>60.0</v>
      </c>
      <c r="Q277" s="60" t="str">
        <f t="shared" si="1"/>
        <v>Biscuits &amp; Cookies_10-15</v>
      </c>
      <c r="R277" s="61" t="str">
        <f t="shared" si="2"/>
        <v>10-15</v>
      </c>
      <c r="S277" s="2" t="str">
        <f t="array" ref="S277">XLOOKUP(B277,Availability!K:K,Availability!Q:Q)</f>
        <v>Width</v>
      </c>
      <c r="T277" s="62">
        <f t="shared" si="3"/>
        <v>2.5</v>
      </c>
      <c r="U277" s="63">
        <f t="array" ref="U277">iferror(XLOOKUP(Q277,'Refrence Data'!B:B,'Refrence Data'!W:W),"NA")</f>
        <v>5.691912</v>
      </c>
      <c r="V277" s="64">
        <f t="shared" si="4"/>
        <v>100</v>
      </c>
      <c r="X277" s="30">
        <f t="array" ref="X277">IFERROR(XLOOKUP(Q277,'Refrence Data'!B:B,'Refrence Data'!N:N),"NA")</f>
        <v>0.745145</v>
      </c>
      <c r="Y277" s="64" t="str">
        <f t="shared" si="5"/>
        <v>MEDIUM</v>
      </c>
      <c r="Z277" s="64">
        <f t="array" ref="Z277">XLOOKUP(Q277,'Refrence Data'!B:B,'Refrence Data'!AG:AG)</f>
        <v>7.051171</v>
      </c>
      <c r="AA277" s="64">
        <f t="array" ref="AA277">IFERROR(XLOOKUP(Q277,'Refrence Data'!B:B,'Refrence Data'!Y:Y),"NA")</f>
        <v>6.883709</v>
      </c>
      <c r="AB277" s="64" t="str">
        <f t="shared" si="6"/>
        <v>High</v>
      </c>
      <c r="AC277" s="64" t="str">
        <f t="shared" si="7"/>
        <v>Width</v>
      </c>
      <c r="AD277" s="64" t="str">
        <f t="shared" si="8"/>
        <v>MEDIUMHighWidth</v>
      </c>
      <c r="AE277" s="64">
        <f t="array" ref="AE277">XLOOKUP(AD277,'Category Saturation'!A:A,'Category Saturation'!E:E)</f>
        <v>25</v>
      </c>
      <c r="AG277" s="30">
        <f t="array" ref="AG277">iferror(XLOOKUP(Q277,'New Launch Success Rate'!A:A,'New Launch Success Rate'!F:F),"NA")</f>
        <v>0.667</v>
      </c>
      <c r="AH277" s="64">
        <f t="shared" si="9"/>
        <v>75</v>
      </c>
      <c r="AJ277" s="65">
        <f t="shared" si="10"/>
        <v>75</v>
      </c>
      <c r="AL277" s="66">
        <f t="array" ref="AL277">XLOOKUP(Q277,'Non Moving'!C:C,'Non Moving'!I:I)/100</f>
        <v>0.042</v>
      </c>
      <c r="AM277" s="67">
        <f t="shared" si="11"/>
        <v>100</v>
      </c>
      <c r="AN277" s="66">
        <f t="array" ref="AN277">XLOOKUP(Q277,'Non Moving'!C:C,'Non Moving'!F:F)/100</f>
        <v>0.075</v>
      </c>
      <c r="AO277" s="67">
        <f t="shared" si="12"/>
        <v>75</v>
      </c>
      <c r="AQ277" s="64">
        <f t="shared" si="13"/>
        <v>87.5</v>
      </c>
      <c r="AS277" s="64">
        <f t="shared" si="14"/>
        <v>100</v>
      </c>
      <c r="AT277" s="64">
        <f t="array" ref="AT277">iferror(XLOOKUP(I277,Monetization!A:A,Monetization!B:B),25)</f>
        <v>25</v>
      </c>
      <c r="AV277" s="64">
        <f t="shared" si="15"/>
        <v>77.5</v>
      </c>
      <c r="AX277" s="65">
        <f t="shared" si="16"/>
        <v>75</v>
      </c>
      <c r="AY277" s="64" t="str">
        <f t="shared" si="17"/>
        <v>75-100</v>
      </c>
      <c r="AZ277" s="64" t="str">
        <f t="shared" si="18"/>
        <v>75-100</v>
      </c>
      <c r="BA277" s="30">
        <f t="array" ref="BA277">iferror(XLOOKUP(B277,Availability!A:A,Availability!E:E),0%)</f>
        <v>0.88</v>
      </c>
      <c r="BB277" s="2">
        <v>1.0</v>
      </c>
      <c r="BC277" s="64">
        <f t="array" ref="BC277">XLOOKUP(B277,ROS!C:C,ROS!O:O)</f>
        <v>0</v>
      </c>
      <c r="BD277" s="64">
        <f t="array" ref="BD277">IFERROR(XLOOKUP(B277,ROS!Z:Z,ROS!AA:AA),0)</f>
        <v>6.468487068</v>
      </c>
      <c r="BE277" s="64">
        <f t="array" ref="BE277">XLOOKUP(Q277,'Refrence Data'!B:B,'Refrence Data'!T:T)</f>
        <v>1.003704</v>
      </c>
      <c r="BF277" s="64">
        <f t="shared" si="39"/>
        <v>1</v>
      </c>
      <c r="BG277" s="2" t="str">
        <f t="shared" si="20"/>
        <v>TP</v>
      </c>
      <c r="BO277" s="64" t="str">
        <f t="shared" si="26"/>
        <v>TP</v>
      </c>
    </row>
    <row r="278">
      <c r="A278" s="2" t="s">
        <v>2214</v>
      </c>
      <c r="B278" s="2" t="s">
        <v>2566</v>
      </c>
      <c r="C278" s="2" t="s">
        <v>1936</v>
      </c>
      <c r="D278" s="2" t="s">
        <v>1954</v>
      </c>
      <c r="E278" s="2" t="s">
        <v>2567</v>
      </c>
      <c r="F278" s="2">
        <v>24.0</v>
      </c>
      <c r="G278" s="2">
        <v>36.4692</v>
      </c>
      <c r="H278" s="2" t="s">
        <v>2240</v>
      </c>
      <c r="J278" s="2">
        <v>730.0</v>
      </c>
      <c r="Q278" s="60" t="str">
        <f t="shared" si="1"/>
        <v>Card Games_25+</v>
      </c>
      <c r="R278" s="61" t="str">
        <f t="shared" si="2"/>
        <v>25+</v>
      </c>
      <c r="S278" s="2" t="str">
        <f t="array" ref="S278">XLOOKUP(B278,Availability!K:K,Availability!Q:Q)</f>
        <v>Depth</v>
      </c>
      <c r="T278" s="62">
        <f t="shared" si="3"/>
        <v>2.5</v>
      </c>
      <c r="U278" s="63">
        <f t="array" ref="U278">iferror(XLOOKUP(Q278,'Refrence Data'!B:B,'Refrence Data'!W:W),"NA")</f>
        <v>0</v>
      </c>
      <c r="V278" s="64">
        <f t="shared" si="4"/>
        <v>0</v>
      </c>
      <c r="X278" s="30">
        <f t="array" ref="X278">IFERROR(XLOOKUP(Q278,'Refrence Data'!B:B,'Refrence Data'!N:N),"NA")</f>
        <v>0</v>
      </c>
      <c r="Y278" s="64" t="str">
        <f t="shared" si="5"/>
        <v>LOW</v>
      </c>
      <c r="Z278" s="64">
        <f t="array" ref="Z278">XLOOKUP(Q278,'Refrence Data'!B:B,'Refrence Data'!AG:AG)</f>
        <v>0.283823</v>
      </c>
      <c r="AA278" s="64">
        <f t="array" ref="AA278">IFERROR(XLOOKUP(Q278,'Refrence Data'!B:B,'Refrence Data'!Y:Y),"NA")</f>
        <v>0</v>
      </c>
      <c r="AB278" s="64" t="str">
        <f t="shared" si="6"/>
        <v>Low</v>
      </c>
      <c r="AC278" s="64" t="str">
        <f t="shared" si="7"/>
        <v>Depth</v>
      </c>
      <c r="AD278" s="64" t="str">
        <f t="shared" si="8"/>
        <v>LOWLowDepth</v>
      </c>
      <c r="AE278" s="64">
        <f t="array" ref="AE278">XLOOKUP(AD278,'Category Saturation'!A:A,'Category Saturation'!E:E)</f>
        <v>15</v>
      </c>
      <c r="AG278" s="30">
        <f t="array" ref="AG278">iferror(XLOOKUP(Q278,'New Launch Success Rate'!A:A,'New Launch Success Rate'!F:F),"NA")</f>
        <v>0.62325</v>
      </c>
      <c r="AH278" s="64">
        <f t="shared" si="9"/>
        <v>75</v>
      </c>
      <c r="AJ278" s="65">
        <f t="shared" si="10"/>
        <v>12</v>
      </c>
      <c r="AL278" s="66">
        <f t="array" ref="AL278">XLOOKUP(Q278,'Non Moving'!C:C,'Non Moving'!I:I)/100</f>
        <v>1</v>
      </c>
      <c r="AM278" s="67">
        <f t="shared" si="11"/>
        <v>0</v>
      </c>
      <c r="AN278" s="66">
        <f t="array" ref="AN278">XLOOKUP(Q278,'Non Moving'!C:C,'Non Moving'!F:F)/100</f>
        <v>1</v>
      </c>
      <c r="AO278" s="67">
        <f t="shared" si="12"/>
        <v>0</v>
      </c>
      <c r="AQ278" s="64">
        <f t="shared" si="13"/>
        <v>0</v>
      </c>
      <c r="AS278" s="64">
        <f t="shared" si="14"/>
        <v>0</v>
      </c>
      <c r="AT278" s="64">
        <f t="array" ref="AT278">iferror(XLOOKUP(I278,Monetization!A:A,Monetization!B:B),25)</f>
        <v>25</v>
      </c>
      <c r="AV278" s="64">
        <f t="shared" si="15"/>
        <v>7.5</v>
      </c>
      <c r="AX278" s="65">
        <f t="shared" si="16"/>
        <v>12</v>
      </c>
      <c r="AY278" s="64" t="str">
        <f t="shared" si="17"/>
        <v>0-25</v>
      </c>
      <c r="AZ278" s="64" t="str">
        <f t="shared" si="18"/>
        <v>0-25</v>
      </c>
      <c r="BA278" s="30">
        <f t="array" ref="BA278">iferror(XLOOKUP(B278,Availability!A:A,Availability!E:E),0%)</f>
        <v>0.05</v>
      </c>
      <c r="BB278" s="2">
        <v>1.0</v>
      </c>
      <c r="BC278" s="64">
        <f t="array" ref="BC278">XLOOKUP(B278,ROS!C:C,ROS!O:O)</f>
        <v>1</v>
      </c>
      <c r="BD278" s="64">
        <f t="array" ref="BD278">IFERROR(XLOOKUP(B278,ROS!Z:Z,ROS!AA:AA),0)</f>
        <v>0</v>
      </c>
      <c r="BE278" s="64">
        <f t="array" ref="BE278">XLOOKUP(Q278,'Refrence Data'!B:B,'Refrence Data'!T:T)</f>
        <v>0</v>
      </c>
      <c r="BF278" s="64">
        <f t="shared" si="39"/>
        <v>1</v>
      </c>
      <c r="BG278" s="2" t="str">
        <f t="shared" si="20"/>
        <v/>
      </c>
      <c r="BO278" s="64" t="str">
        <f t="shared" si="26"/>
        <v/>
      </c>
    </row>
    <row r="279">
      <c r="A279" s="2" t="s">
        <v>2214</v>
      </c>
      <c r="B279" s="2" t="s">
        <v>2568</v>
      </c>
      <c r="C279" s="2" t="s">
        <v>1936</v>
      </c>
      <c r="D279" s="2" t="s">
        <v>1954</v>
      </c>
      <c r="E279" s="2" t="s">
        <v>2567</v>
      </c>
      <c r="F279" s="2">
        <v>5.0</v>
      </c>
      <c r="G279" s="2">
        <v>54.2528</v>
      </c>
      <c r="H279" s="2" t="s">
        <v>2240</v>
      </c>
      <c r="J279" s="2">
        <v>730.0</v>
      </c>
      <c r="Q279" s="60" t="str">
        <f t="shared" si="1"/>
        <v>Card Games_25+</v>
      </c>
      <c r="R279" s="61" t="str">
        <f t="shared" si="2"/>
        <v>25+</v>
      </c>
      <c r="S279" s="2" t="str">
        <f t="array" ref="S279">XLOOKUP(B279,Availability!K:K,Availability!Q:Q)</f>
        <v>Depth</v>
      </c>
      <c r="T279" s="62">
        <f t="shared" si="3"/>
        <v>2.5</v>
      </c>
      <c r="U279" s="63">
        <f t="array" ref="U279">iferror(XLOOKUP(Q279,'Refrence Data'!B:B,'Refrence Data'!W:W),"NA")</f>
        <v>0</v>
      </c>
      <c r="V279" s="64">
        <f t="shared" si="4"/>
        <v>0</v>
      </c>
      <c r="X279" s="30">
        <f t="array" ref="X279">IFERROR(XLOOKUP(Q279,'Refrence Data'!B:B,'Refrence Data'!N:N),"NA")</f>
        <v>0</v>
      </c>
      <c r="Y279" s="64" t="str">
        <f t="shared" si="5"/>
        <v>LOW</v>
      </c>
      <c r="Z279" s="64">
        <f t="array" ref="Z279">XLOOKUP(Q279,'Refrence Data'!B:B,'Refrence Data'!AG:AG)</f>
        <v>0.283823</v>
      </c>
      <c r="AA279" s="64">
        <f t="array" ref="AA279">IFERROR(XLOOKUP(Q279,'Refrence Data'!B:B,'Refrence Data'!Y:Y),"NA")</f>
        <v>0</v>
      </c>
      <c r="AB279" s="64" t="str">
        <f t="shared" si="6"/>
        <v>Low</v>
      </c>
      <c r="AC279" s="64" t="str">
        <f t="shared" si="7"/>
        <v>Depth</v>
      </c>
      <c r="AD279" s="64" t="str">
        <f t="shared" si="8"/>
        <v>LOWLowDepth</v>
      </c>
      <c r="AE279" s="64">
        <f t="array" ref="AE279">XLOOKUP(AD279,'Category Saturation'!A:A,'Category Saturation'!E:E)</f>
        <v>15</v>
      </c>
      <c r="AG279" s="30">
        <f t="array" ref="AG279">iferror(XLOOKUP(Q279,'New Launch Success Rate'!A:A,'New Launch Success Rate'!F:F),"NA")</f>
        <v>0.62325</v>
      </c>
      <c r="AH279" s="64">
        <f t="shared" si="9"/>
        <v>75</v>
      </c>
      <c r="AJ279" s="65">
        <f t="shared" si="10"/>
        <v>12</v>
      </c>
      <c r="AL279" s="66">
        <f t="array" ref="AL279">XLOOKUP(Q279,'Non Moving'!C:C,'Non Moving'!I:I)/100</f>
        <v>1</v>
      </c>
      <c r="AM279" s="67">
        <f t="shared" si="11"/>
        <v>0</v>
      </c>
      <c r="AN279" s="66">
        <f t="array" ref="AN279">XLOOKUP(Q279,'Non Moving'!C:C,'Non Moving'!F:F)/100</f>
        <v>1</v>
      </c>
      <c r="AO279" s="67">
        <f t="shared" si="12"/>
        <v>0</v>
      </c>
      <c r="AQ279" s="64">
        <f t="shared" si="13"/>
        <v>0</v>
      </c>
      <c r="AS279" s="64">
        <f t="shared" si="14"/>
        <v>0</v>
      </c>
      <c r="AT279" s="64">
        <f t="array" ref="AT279">iferror(XLOOKUP(I279,Monetization!A:A,Monetization!B:B),25)</f>
        <v>25</v>
      </c>
      <c r="AV279" s="64">
        <f t="shared" si="15"/>
        <v>7.5</v>
      </c>
      <c r="AX279" s="65">
        <f t="shared" si="16"/>
        <v>12</v>
      </c>
      <c r="AY279" s="64" t="str">
        <f t="shared" si="17"/>
        <v>0-25</v>
      </c>
      <c r="AZ279" s="64" t="str">
        <f t="shared" si="18"/>
        <v>0-25</v>
      </c>
      <c r="BA279" s="30">
        <f t="array" ref="BA279">iferror(XLOOKUP(B279,Availability!A:A,Availability!E:E),0%)</f>
        <v>0.05</v>
      </c>
      <c r="BB279" s="2">
        <v>1.0</v>
      </c>
      <c r="BC279" s="64">
        <f t="array" ref="BC279">XLOOKUP(B279,ROS!C:C,ROS!O:O)</f>
        <v>0</v>
      </c>
      <c r="BD279" s="64">
        <f t="array" ref="BD279">IFERROR(XLOOKUP(B279,ROS!Z:Z,ROS!AA:AA),0)</f>
        <v>0</v>
      </c>
      <c r="BE279" s="64">
        <f t="array" ref="BE279">XLOOKUP(Q279,'Refrence Data'!B:B,'Refrence Data'!T:T)</f>
        <v>0</v>
      </c>
      <c r="BF279" s="64">
        <f t="shared" si="39"/>
        <v>0</v>
      </c>
      <c r="BG279" s="2" t="str">
        <f t="shared" si="20"/>
        <v/>
      </c>
      <c r="BO279" s="64" t="str">
        <f t="shared" si="26"/>
        <v/>
      </c>
    </row>
    <row r="280">
      <c r="A280" s="2" t="s">
        <v>2214</v>
      </c>
      <c r="B280" s="2" t="s">
        <v>2569</v>
      </c>
      <c r="C280" s="2" t="s">
        <v>1936</v>
      </c>
      <c r="D280" s="2" t="s">
        <v>1958</v>
      </c>
      <c r="E280" s="2" t="s">
        <v>2570</v>
      </c>
      <c r="F280" s="2">
        <v>0.0</v>
      </c>
      <c r="G280" s="2">
        <v>9.387787</v>
      </c>
      <c r="H280" s="2" t="s">
        <v>2240</v>
      </c>
      <c r="J280" s="2">
        <v>1095.0</v>
      </c>
      <c r="Q280" s="60" t="str">
        <f t="shared" si="1"/>
        <v>Toys_5-10</v>
      </c>
      <c r="R280" s="61" t="str">
        <f t="shared" si="2"/>
        <v>5-10</v>
      </c>
      <c r="S280" s="2" t="str">
        <f t="array" ref="S280">XLOOKUP(B280,Availability!K:K,Availability!Q:Q)</f>
        <v>Depth</v>
      </c>
      <c r="T280" s="62">
        <f t="shared" si="3"/>
        <v>2.5</v>
      </c>
      <c r="U280" s="63">
        <f t="array" ref="U280">iferror(XLOOKUP(Q280,'Refrence Data'!B:B,'Refrence Data'!W:W),"NA")</f>
        <v>0.133333</v>
      </c>
      <c r="V280" s="64">
        <f t="shared" si="4"/>
        <v>0</v>
      </c>
      <c r="X280" s="30">
        <f t="array" ref="X280">IFERROR(XLOOKUP(Q280,'Refrence Data'!B:B,'Refrence Data'!N:N),"NA")</f>
        <v>0.757327</v>
      </c>
      <c r="Y280" s="64" t="str">
        <f t="shared" si="5"/>
        <v>MEDIUM</v>
      </c>
      <c r="Z280" s="64">
        <f t="array" ref="Z280">XLOOKUP(Q280,'Refrence Data'!B:B,'Refrence Data'!AG:AG)</f>
        <v>0.345594</v>
      </c>
      <c r="AA280" s="64">
        <f t="array" ref="AA280">IFERROR(XLOOKUP(Q280,'Refrence Data'!B:B,'Refrence Data'!Y:Y),"NA")</f>
        <v>0.279806</v>
      </c>
      <c r="AB280" s="64" t="str">
        <f t="shared" si="6"/>
        <v>High</v>
      </c>
      <c r="AC280" s="64" t="str">
        <f t="shared" si="7"/>
        <v>Depth</v>
      </c>
      <c r="AD280" s="64" t="str">
        <f t="shared" si="8"/>
        <v>MEDIUMHighDepth</v>
      </c>
      <c r="AE280" s="64">
        <f t="array" ref="AE280">XLOOKUP(AD280,'Category Saturation'!A:A,'Category Saturation'!E:E)</f>
        <v>60</v>
      </c>
      <c r="AG280" s="30">
        <f t="array" ref="AG280">iferror(XLOOKUP(Q280,'New Launch Success Rate'!A:A,'New Launch Success Rate'!F:F),"NA")</f>
        <v>0.361</v>
      </c>
      <c r="AH280" s="64">
        <f t="shared" si="9"/>
        <v>50</v>
      </c>
      <c r="AJ280" s="65">
        <f t="shared" si="10"/>
        <v>23</v>
      </c>
      <c r="AL280" s="66">
        <f t="array" ref="AL280">XLOOKUP(Q280,'Non Moving'!C:C,'Non Moving'!I:I)/100</f>
        <v>0.541</v>
      </c>
      <c r="AM280" s="67">
        <f t="shared" si="11"/>
        <v>0</v>
      </c>
      <c r="AN280" s="66">
        <f t="array" ref="AN280">XLOOKUP(Q280,'Non Moving'!C:C,'Non Moving'!F:F)/100</f>
        <v>0.506</v>
      </c>
      <c r="AO280" s="67">
        <f t="shared" si="12"/>
        <v>0</v>
      </c>
      <c r="AQ280" s="64">
        <f t="shared" si="13"/>
        <v>0</v>
      </c>
      <c r="AS280" s="64">
        <f t="shared" si="14"/>
        <v>0</v>
      </c>
      <c r="AT280" s="64">
        <f t="array" ref="AT280">iferror(XLOOKUP(I280,Monetization!A:A,Monetization!B:B),25)</f>
        <v>25</v>
      </c>
      <c r="AV280" s="64">
        <f t="shared" si="15"/>
        <v>7.5</v>
      </c>
      <c r="AX280" s="65">
        <f t="shared" si="16"/>
        <v>23</v>
      </c>
      <c r="AY280" s="64" t="str">
        <f t="shared" si="17"/>
        <v>0-25</v>
      </c>
      <c r="AZ280" s="64" t="str">
        <f t="shared" si="18"/>
        <v>0-25</v>
      </c>
      <c r="BA280" s="30">
        <f t="array" ref="BA280">iferror(XLOOKUP(B280,Availability!A:A,Availability!E:E),0%)</f>
        <v>0.99</v>
      </c>
      <c r="BB280" s="2">
        <v>1.0</v>
      </c>
      <c r="BC280" s="64">
        <f t="array" ref="BC280">XLOOKUP(B280,ROS!C:C,ROS!O:O)</f>
        <v>0.428571</v>
      </c>
      <c r="BD280" s="64">
        <f t="array" ref="BD280">IFERROR(XLOOKUP(B280,ROS!Z:Z,ROS!AA:AA),0)</f>
        <v>1.198051948</v>
      </c>
      <c r="BE280" s="64">
        <f t="array" ref="BE280">XLOOKUP(Q280,'Refrence Data'!B:B,'Refrence Data'!T:T)</f>
        <v>0.07037</v>
      </c>
      <c r="BF280" s="64">
        <f t="shared" si="39"/>
        <v>1</v>
      </c>
      <c r="BG280" s="2" t="str">
        <f t="shared" si="20"/>
        <v>FN</v>
      </c>
      <c r="BO280" s="64" t="str">
        <f t="shared" si="26"/>
        <v>FN</v>
      </c>
    </row>
    <row r="281">
      <c r="A281" s="2" t="s">
        <v>2252</v>
      </c>
      <c r="B281" s="2" t="s">
        <v>2571</v>
      </c>
      <c r="C281" s="2" t="s">
        <v>1966</v>
      </c>
      <c r="D281" s="2" t="s">
        <v>1993</v>
      </c>
      <c r="E281" s="2" t="s">
        <v>2572</v>
      </c>
      <c r="F281" s="2">
        <v>0.0</v>
      </c>
      <c r="G281" s="2">
        <v>34.02268</v>
      </c>
      <c r="H281" s="2" t="s">
        <v>2217</v>
      </c>
      <c r="J281" s="2">
        <v>365.0</v>
      </c>
      <c r="Q281" s="60" t="str">
        <f t="shared" si="1"/>
        <v>Sparkling Water_25+</v>
      </c>
      <c r="R281" s="61" t="str">
        <f t="shared" si="2"/>
        <v>25+</v>
      </c>
      <c r="S281" s="2" t="str">
        <f t="array" ref="S281">XLOOKUP(B281,Availability!K:K,Availability!Q:Q)</f>
        <v>Depth</v>
      </c>
      <c r="T281" s="62">
        <f t="shared" si="3"/>
        <v>2.5</v>
      </c>
      <c r="U281" s="63">
        <f t="array" ref="U281">iferror(XLOOKUP(Q281,'Refrence Data'!B:B,'Refrence Data'!W:W),"NA")</f>
        <v>51.52867</v>
      </c>
      <c r="V281" s="64">
        <f t="shared" si="4"/>
        <v>100</v>
      </c>
      <c r="X281" s="30">
        <f t="array" ref="X281">IFERROR(XLOOKUP(Q281,'Refrence Data'!B:B,'Refrence Data'!N:N),"NA")</f>
        <v>0.62289</v>
      </c>
      <c r="Y281" s="64" t="str">
        <f t="shared" si="5"/>
        <v>MEDIUM</v>
      </c>
      <c r="Z281" s="64">
        <f t="array" ref="Z281">XLOOKUP(Q281,'Refrence Data'!B:B,'Refrence Data'!AG:AG)</f>
        <v>37.76664</v>
      </c>
      <c r="AA281" s="64">
        <f t="array" ref="AA281">IFERROR(XLOOKUP(Q281,'Refrence Data'!B:B,'Refrence Data'!Y:Y),"NA")</f>
        <v>37.76664</v>
      </c>
      <c r="AB281" s="64" t="str">
        <f t="shared" si="6"/>
        <v>High</v>
      </c>
      <c r="AC281" s="64" t="str">
        <f t="shared" si="7"/>
        <v>Depth</v>
      </c>
      <c r="AD281" s="64" t="str">
        <f t="shared" si="8"/>
        <v>MEDIUMHighDepth</v>
      </c>
      <c r="AE281" s="64">
        <f t="array" ref="AE281">XLOOKUP(AD281,'Category Saturation'!A:A,'Category Saturation'!E:E)</f>
        <v>60</v>
      </c>
      <c r="AG281" s="30">
        <f t="array" ref="AG281">iferror(XLOOKUP(Q281,'New Launch Success Rate'!A:A,'New Launch Success Rate'!F:F),"NA")</f>
        <v>0.45</v>
      </c>
      <c r="AH281" s="64">
        <f t="shared" si="9"/>
        <v>50</v>
      </c>
      <c r="AJ281" s="65">
        <f t="shared" si="10"/>
        <v>83</v>
      </c>
      <c r="AL281" s="66">
        <f t="array" ref="AL281">XLOOKUP(Q281,'Non Moving'!C:C,'Non Moving'!I:I)/100</f>
        <v>0.026</v>
      </c>
      <c r="AM281" s="67">
        <f t="shared" si="11"/>
        <v>100</v>
      </c>
      <c r="AN281" s="66">
        <f t="array" ref="AN281">XLOOKUP(Q281,'Non Moving'!C:C,'Non Moving'!F:F)/100</f>
        <v>0.064</v>
      </c>
      <c r="AO281" s="67">
        <f t="shared" si="12"/>
        <v>75</v>
      </c>
      <c r="AQ281" s="64">
        <f t="shared" si="13"/>
        <v>87.5</v>
      </c>
      <c r="AS281" s="64">
        <f t="shared" si="14"/>
        <v>100</v>
      </c>
      <c r="AT281" s="64">
        <f t="array" ref="AT281">iferror(XLOOKUP(I281,Monetization!A:A,Monetization!B:B),25)</f>
        <v>25</v>
      </c>
      <c r="AV281" s="64">
        <f t="shared" si="15"/>
        <v>77.5</v>
      </c>
      <c r="AX281" s="65">
        <f t="shared" si="16"/>
        <v>83</v>
      </c>
      <c r="AY281" s="64" t="str">
        <f t="shared" si="17"/>
        <v>75-100</v>
      </c>
      <c r="AZ281" s="64" t="str">
        <f t="shared" si="18"/>
        <v>75-100</v>
      </c>
      <c r="BA281" s="30">
        <f t="array" ref="BA281">iferror(XLOOKUP(B281,Availability!A:A,Availability!E:E),0%)</f>
        <v>0.86</v>
      </c>
      <c r="BB281" s="2">
        <v>1.0</v>
      </c>
      <c r="BC281" s="64">
        <f t="array" ref="BC281">XLOOKUP(B281,ROS!C:C,ROS!O:O)</f>
        <v>0.148352</v>
      </c>
      <c r="BD281" s="64">
        <f t="array" ref="BD281">IFERROR(XLOOKUP(B281,ROS!Z:Z,ROS!AA:AA),0)</f>
        <v>11.02967033</v>
      </c>
      <c r="BE281" s="64">
        <f t="array" ref="BE281">XLOOKUP(Q281,'Refrence Data'!B:B,'Refrence Data'!T:T)</f>
        <v>4.692526</v>
      </c>
      <c r="BF281" s="64">
        <f t="shared" si="39"/>
        <v>1</v>
      </c>
      <c r="BG281" s="2" t="str">
        <f t="shared" si="20"/>
        <v>TP</v>
      </c>
      <c r="BO281" s="64" t="str">
        <f t="shared" si="26"/>
        <v>TP</v>
      </c>
    </row>
    <row r="282">
      <c r="A282" s="2" t="s">
        <v>2252</v>
      </c>
      <c r="B282" s="2" t="s">
        <v>2573</v>
      </c>
      <c r="C282" s="2" t="s">
        <v>1966</v>
      </c>
      <c r="D282" s="2" t="s">
        <v>1993</v>
      </c>
      <c r="E282" s="2" t="s">
        <v>2572</v>
      </c>
      <c r="F282" s="2">
        <v>0.0</v>
      </c>
      <c r="G282" s="2">
        <v>20.04461</v>
      </c>
      <c r="H282" s="2" t="s">
        <v>2217</v>
      </c>
      <c r="J282" s="2">
        <v>365.0</v>
      </c>
      <c r="Q282" s="60" t="str">
        <f t="shared" si="1"/>
        <v>Sparkling Water_20-25</v>
      </c>
      <c r="R282" s="61" t="str">
        <f t="shared" si="2"/>
        <v>20-25</v>
      </c>
      <c r="S282" s="2" t="str">
        <f t="array" ref="S282">XLOOKUP(B282,Availability!K:K,Availability!Q:Q)</f>
        <v>Depth</v>
      </c>
      <c r="T282" s="62">
        <f t="shared" si="3"/>
        <v>2.5</v>
      </c>
      <c r="U282" s="63">
        <f t="array" ref="U282">iferror(XLOOKUP(Q282,'Refrence Data'!B:B,'Refrence Data'!W:W),"NA")</f>
        <v>26.75251</v>
      </c>
      <c r="V282" s="64">
        <f t="shared" si="4"/>
        <v>100</v>
      </c>
      <c r="X282" s="30">
        <f t="array" ref="X282">IFERROR(XLOOKUP(Q282,'Refrence Data'!B:B,'Refrence Data'!N:N),"NA")</f>
        <v>0.830393</v>
      </c>
      <c r="Y282" s="64" t="str">
        <f t="shared" si="5"/>
        <v>HIGH</v>
      </c>
      <c r="Z282" s="64">
        <f t="array" ref="Z282">XLOOKUP(Q282,'Refrence Data'!B:B,'Refrence Data'!AG:AG)</f>
        <v>16.10834</v>
      </c>
      <c r="AA282" s="64">
        <f t="array" ref="AA282">IFERROR(XLOOKUP(Q282,'Refrence Data'!B:B,'Refrence Data'!Y:Y),"NA")</f>
        <v>16.10834</v>
      </c>
      <c r="AB282" s="64" t="str">
        <f t="shared" si="6"/>
        <v>High</v>
      </c>
      <c r="AC282" s="64" t="str">
        <f t="shared" si="7"/>
        <v>Depth</v>
      </c>
      <c r="AD282" s="64" t="str">
        <f t="shared" si="8"/>
        <v>HIGHHighDepth</v>
      </c>
      <c r="AE282" s="64">
        <f t="array" ref="AE282">XLOOKUP(AD282,'Category Saturation'!A:A,'Category Saturation'!E:E)</f>
        <v>0</v>
      </c>
      <c r="AG282" s="30">
        <f t="array" ref="AG282">iferror(XLOOKUP(Q282,'New Launch Success Rate'!A:A,'New Launch Success Rate'!F:F),"NA")</f>
        <v>0.45</v>
      </c>
      <c r="AH282" s="64">
        <f t="shared" si="9"/>
        <v>50</v>
      </c>
      <c r="AJ282" s="65">
        <f t="shared" si="10"/>
        <v>65</v>
      </c>
      <c r="AL282" s="66">
        <f t="array" ref="AL282">XLOOKUP(Q282,'Non Moving'!C:C,'Non Moving'!I:I)/100</f>
        <v>0</v>
      </c>
      <c r="AM282" s="67">
        <f t="shared" si="11"/>
        <v>100</v>
      </c>
      <c r="AN282" s="66">
        <f t="array" ref="AN282">XLOOKUP(Q282,'Non Moving'!C:C,'Non Moving'!F:F)/100</f>
        <v>0</v>
      </c>
      <c r="AO282" s="67">
        <f t="shared" si="12"/>
        <v>100</v>
      </c>
      <c r="AQ282" s="64">
        <f t="shared" si="13"/>
        <v>100</v>
      </c>
      <c r="AS282" s="64">
        <f t="shared" si="14"/>
        <v>100</v>
      </c>
      <c r="AT282" s="64">
        <f t="array" ref="AT282">iferror(XLOOKUP(I282,Monetization!A:A,Monetization!B:B),25)</f>
        <v>25</v>
      </c>
      <c r="AV282" s="64">
        <f t="shared" si="15"/>
        <v>77.5</v>
      </c>
      <c r="AX282" s="65">
        <f t="shared" si="16"/>
        <v>65</v>
      </c>
      <c r="AY282" s="64" t="str">
        <f t="shared" si="17"/>
        <v>50-75</v>
      </c>
      <c r="AZ282" s="64" t="str">
        <f t="shared" si="18"/>
        <v>50-75</v>
      </c>
      <c r="BA282" s="30">
        <f t="array" ref="BA282">iferror(XLOOKUP(B282,Availability!A:A,Availability!E:E),0%)</f>
        <v>0.16</v>
      </c>
      <c r="BB282" s="2">
        <v>1.0</v>
      </c>
      <c r="BC282" s="64">
        <f t="array" ref="BC282">XLOOKUP(B282,ROS!C:C,ROS!O:O)</f>
        <v>0</v>
      </c>
      <c r="BD282" s="64">
        <f t="array" ref="BD282">IFERROR(XLOOKUP(B282,ROS!Z:Z,ROS!AA:AA),0)</f>
        <v>8.647619048</v>
      </c>
      <c r="BE282" s="64">
        <f t="array" ref="BE282">XLOOKUP(Q282,'Refrence Data'!B:B,'Refrence Data'!T:T)</f>
        <v>5.464164</v>
      </c>
      <c r="BF282" s="64">
        <f t="shared" si="39"/>
        <v>1</v>
      </c>
      <c r="BG282" s="2" t="str">
        <f t="shared" si="20"/>
        <v/>
      </c>
      <c r="BO282" s="64" t="str">
        <f t="shared" si="26"/>
        <v/>
      </c>
    </row>
    <row r="283">
      <c r="A283" s="2" t="s">
        <v>2252</v>
      </c>
      <c r="B283" s="2" t="s">
        <v>2574</v>
      </c>
      <c r="C283" s="2" t="s">
        <v>1966</v>
      </c>
      <c r="D283" s="2" t="s">
        <v>1993</v>
      </c>
      <c r="E283" s="2" t="s">
        <v>2572</v>
      </c>
      <c r="F283" s="2">
        <v>0.0</v>
      </c>
      <c r="G283" s="2">
        <v>18.11473</v>
      </c>
      <c r="H283" s="2" t="s">
        <v>2217</v>
      </c>
      <c r="J283" s="2">
        <v>365.0</v>
      </c>
      <c r="Q283" s="60" t="str">
        <f t="shared" si="1"/>
        <v>Sparkling Water_15-20</v>
      </c>
      <c r="R283" s="61" t="str">
        <f t="shared" si="2"/>
        <v>15-20</v>
      </c>
      <c r="S283" s="2" t="str">
        <f t="array" ref="S283">XLOOKUP(B283,Availability!K:K,Availability!Q:Q)</f>
        <v>Depth</v>
      </c>
      <c r="T283" s="62">
        <f t="shared" si="3"/>
        <v>2.5</v>
      </c>
      <c r="U283" s="63">
        <f t="array" ref="U283">iferror(XLOOKUP(Q283,'Refrence Data'!B:B,'Refrence Data'!W:W),"NA")</f>
        <v>39.88938</v>
      </c>
      <c r="V283" s="64">
        <f t="shared" si="4"/>
        <v>100</v>
      </c>
      <c r="X283" s="30">
        <f t="array" ref="X283">IFERROR(XLOOKUP(Q283,'Refrence Data'!B:B,'Refrence Data'!N:N),"NA")</f>
        <v>0.539771</v>
      </c>
      <c r="Y283" s="64" t="str">
        <f t="shared" si="5"/>
        <v>MEDIUM</v>
      </c>
      <c r="Z283" s="64">
        <f t="array" ref="Z283">XLOOKUP(Q283,'Refrence Data'!B:B,'Refrence Data'!AG:AG)</f>
        <v>93.42426</v>
      </c>
      <c r="AA283" s="64">
        <f t="array" ref="AA283">IFERROR(XLOOKUP(Q283,'Refrence Data'!B:B,'Refrence Data'!Y:Y),"NA")</f>
        <v>58.00156</v>
      </c>
      <c r="AB283" s="64" t="str">
        <f t="shared" si="6"/>
        <v>High</v>
      </c>
      <c r="AC283" s="64" t="str">
        <f t="shared" si="7"/>
        <v>Depth</v>
      </c>
      <c r="AD283" s="64" t="str">
        <f t="shared" si="8"/>
        <v>MEDIUMHighDepth</v>
      </c>
      <c r="AE283" s="64">
        <f t="array" ref="AE283">XLOOKUP(AD283,'Category Saturation'!A:A,'Category Saturation'!E:E)</f>
        <v>60</v>
      </c>
      <c r="AG283" s="30">
        <f t="array" ref="AG283">iferror(XLOOKUP(Q283,'New Launch Success Rate'!A:A,'New Launch Success Rate'!F:F),"NA")</f>
        <v>0.45</v>
      </c>
      <c r="AH283" s="64">
        <f t="shared" si="9"/>
        <v>50</v>
      </c>
      <c r="AJ283" s="65">
        <f t="shared" si="10"/>
        <v>83</v>
      </c>
      <c r="AL283" s="66">
        <f t="array" ref="AL283">XLOOKUP(Q283,'Non Moving'!C:C,'Non Moving'!I:I)/100</f>
        <v>0</v>
      </c>
      <c r="AM283" s="67">
        <f t="shared" si="11"/>
        <v>100</v>
      </c>
      <c r="AN283" s="66">
        <f t="array" ref="AN283">XLOOKUP(Q283,'Non Moving'!C:C,'Non Moving'!F:F)/100</f>
        <v>0</v>
      </c>
      <c r="AO283" s="67">
        <f t="shared" si="12"/>
        <v>100</v>
      </c>
      <c r="AQ283" s="64">
        <f t="shared" si="13"/>
        <v>100</v>
      </c>
      <c r="AS283" s="64">
        <f t="shared" si="14"/>
        <v>100</v>
      </c>
      <c r="AT283" s="64">
        <f t="array" ref="AT283">iferror(XLOOKUP(I283,Monetization!A:A,Monetization!B:B),25)</f>
        <v>25</v>
      </c>
      <c r="AV283" s="64">
        <f t="shared" si="15"/>
        <v>77.5</v>
      </c>
      <c r="AX283" s="65">
        <f t="shared" si="16"/>
        <v>83</v>
      </c>
      <c r="AY283" s="64" t="str">
        <f t="shared" si="17"/>
        <v>75-100</v>
      </c>
      <c r="AZ283" s="64" t="str">
        <f t="shared" si="18"/>
        <v>75-100</v>
      </c>
      <c r="BA283" s="30">
        <f t="array" ref="BA283">iferror(XLOOKUP(B283,Availability!A:A,Availability!E:E),0%)</f>
        <v>0.87</v>
      </c>
      <c r="BB283" s="2">
        <v>1.0</v>
      </c>
      <c r="BC283" s="64">
        <f t="array" ref="BC283">XLOOKUP(B283,ROS!C:C,ROS!O:O)</f>
        <v>0</v>
      </c>
      <c r="BD283" s="64">
        <f t="array" ref="BD283">IFERROR(XLOOKUP(B283,ROS!Z:Z,ROS!AA:AA),0)</f>
        <v>12.86156066</v>
      </c>
      <c r="BE283" s="64">
        <f t="array" ref="BE283">XLOOKUP(Q283,'Refrence Data'!B:B,'Refrence Data'!T:T)</f>
        <v>9.569897</v>
      </c>
      <c r="BF283" s="64">
        <f t="shared" si="39"/>
        <v>1</v>
      </c>
      <c r="BG283" s="2" t="str">
        <f t="shared" si="20"/>
        <v>TP</v>
      </c>
      <c r="BO283" s="64" t="str">
        <f t="shared" si="26"/>
        <v>TP</v>
      </c>
    </row>
    <row r="284">
      <c r="G284" s="28"/>
      <c r="Q284" s="29"/>
      <c r="X284" s="30"/>
    </row>
    <row r="285">
      <c r="G285" s="28"/>
      <c r="Q285" s="29"/>
      <c r="X285" s="30"/>
    </row>
    <row r="286">
      <c r="G286" s="28"/>
      <c r="Q286" s="29"/>
      <c r="X286" s="30"/>
    </row>
    <row r="287">
      <c r="G287" s="28"/>
      <c r="Q287" s="29"/>
      <c r="X287" s="30"/>
    </row>
    <row r="288">
      <c r="G288" s="28"/>
      <c r="Q288" s="29"/>
      <c r="X288" s="30"/>
      <c r="Y288" s="2">
        <v>5000.0</v>
      </c>
      <c r="Z288" s="2"/>
      <c r="AA288" s="2">
        <v>50.0</v>
      </c>
    </row>
    <row r="289">
      <c r="G289" s="28"/>
      <c r="Q289" s="29"/>
      <c r="X289" s="30"/>
      <c r="Y289" s="2">
        <v>5.0</v>
      </c>
      <c r="Z289" s="2"/>
      <c r="AA289" s="2">
        <v>5.0</v>
      </c>
    </row>
    <row r="290">
      <c r="G290" s="28"/>
      <c r="Q290" s="29"/>
      <c r="X290" s="30"/>
      <c r="Y290" s="30">
        <f>Y289/Y288</f>
        <v>0.001</v>
      </c>
      <c r="Z290" s="30"/>
      <c r="AA290" s="30">
        <f>AA289/AA288</f>
        <v>0.1</v>
      </c>
    </row>
    <row r="291">
      <c r="G291" s="28"/>
      <c r="Q291" s="29"/>
      <c r="X291" s="30"/>
      <c r="Y291" s="64">
        <f>Y288/Y289</f>
        <v>1000</v>
      </c>
      <c r="AA291" s="64">
        <f>AA288/AA289</f>
        <v>10</v>
      </c>
    </row>
    <row r="292">
      <c r="G292" s="28"/>
      <c r="Q292" s="29"/>
      <c r="X292" s="30"/>
    </row>
    <row r="293">
      <c r="G293" s="28"/>
      <c r="Q293" s="29"/>
      <c r="X293" s="30"/>
    </row>
    <row r="294">
      <c r="G294" s="28"/>
      <c r="Q294" s="29"/>
      <c r="X294" s="30"/>
      <c r="Y294" s="2" t="s">
        <v>2575</v>
      </c>
    </row>
    <row r="295">
      <c r="G295" s="28"/>
      <c r="Q295" s="29"/>
      <c r="X295" s="30"/>
    </row>
    <row r="296">
      <c r="G296" s="28"/>
      <c r="Q296" s="29"/>
      <c r="X296" s="30"/>
    </row>
    <row r="297">
      <c r="G297" s="28"/>
      <c r="Q297" s="29"/>
      <c r="X297" s="30"/>
    </row>
    <row r="298">
      <c r="G298" s="28"/>
      <c r="Q298" s="29"/>
      <c r="X298" s="30"/>
    </row>
    <row r="299">
      <c r="G299" s="28"/>
      <c r="Q299" s="29"/>
      <c r="X299" s="30"/>
    </row>
    <row r="300">
      <c r="G300" s="28"/>
      <c r="Q300" s="29"/>
      <c r="X300" s="30"/>
    </row>
    <row r="301">
      <c r="G301" s="28"/>
      <c r="Q301" s="29"/>
      <c r="X301" s="30"/>
    </row>
    <row r="302">
      <c r="G302" s="28"/>
      <c r="Q302" s="29"/>
      <c r="X302" s="30"/>
    </row>
    <row r="303">
      <c r="G303" s="28"/>
      <c r="Q303" s="29"/>
      <c r="X303" s="30"/>
    </row>
    <row r="304">
      <c r="G304" s="28"/>
      <c r="Q304" s="29"/>
      <c r="X304" s="30"/>
    </row>
    <row r="305">
      <c r="G305" s="28"/>
      <c r="Q305" s="29"/>
      <c r="X305" s="30"/>
    </row>
    <row r="306">
      <c r="G306" s="28"/>
      <c r="Q306" s="29"/>
      <c r="X306" s="30"/>
    </row>
    <row r="307">
      <c r="G307" s="28"/>
      <c r="Q307" s="29"/>
      <c r="X307" s="30"/>
    </row>
    <row r="308">
      <c r="G308" s="28"/>
      <c r="Q308" s="29"/>
      <c r="X308" s="30"/>
    </row>
    <row r="309">
      <c r="G309" s="28"/>
      <c r="Q309" s="29"/>
      <c r="X309" s="30"/>
    </row>
    <row r="310">
      <c r="G310" s="28"/>
      <c r="Q310" s="29"/>
      <c r="X310" s="30"/>
    </row>
    <row r="311">
      <c r="G311" s="28"/>
      <c r="Q311" s="29"/>
      <c r="X311" s="30"/>
    </row>
    <row r="312">
      <c r="G312" s="28"/>
      <c r="Q312" s="29"/>
      <c r="X312" s="30"/>
    </row>
    <row r="313">
      <c r="G313" s="28"/>
      <c r="Q313" s="29"/>
      <c r="X313" s="30"/>
    </row>
    <row r="314">
      <c r="G314" s="28"/>
      <c r="Q314" s="29"/>
      <c r="X314" s="30"/>
    </row>
    <row r="315">
      <c r="G315" s="28"/>
      <c r="Q315" s="29"/>
      <c r="X315" s="30"/>
    </row>
    <row r="316">
      <c r="G316" s="28"/>
      <c r="Q316" s="29"/>
      <c r="X316" s="30"/>
    </row>
    <row r="317">
      <c r="G317" s="28"/>
      <c r="Q317" s="29"/>
      <c r="X317" s="30"/>
    </row>
    <row r="318">
      <c r="G318" s="28"/>
      <c r="Q318" s="29"/>
      <c r="X318" s="30"/>
    </row>
    <row r="319">
      <c r="G319" s="28"/>
      <c r="Q319" s="29"/>
      <c r="X319" s="30"/>
    </row>
    <row r="320">
      <c r="G320" s="28"/>
      <c r="Q320" s="29"/>
      <c r="X320" s="30"/>
    </row>
    <row r="321">
      <c r="G321" s="28"/>
      <c r="Q321" s="29"/>
      <c r="X321" s="30"/>
    </row>
    <row r="322">
      <c r="G322" s="28"/>
      <c r="Q322" s="29"/>
      <c r="X322" s="30"/>
    </row>
    <row r="323">
      <c r="G323" s="28"/>
      <c r="Q323" s="29"/>
      <c r="X323" s="30"/>
    </row>
    <row r="324">
      <c r="G324" s="28"/>
      <c r="Q324" s="29"/>
      <c r="X324" s="30"/>
    </row>
    <row r="325">
      <c r="G325" s="28"/>
      <c r="Q325" s="29"/>
      <c r="X325" s="30"/>
    </row>
    <row r="326">
      <c r="G326" s="28"/>
      <c r="Q326" s="29"/>
      <c r="X326" s="30"/>
    </row>
    <row r="327">
      <c r="G327" s="28"/>
      <c r="Q327" s="29"/>
      <c r="X327" s="30"/>
    </row>
    <row r="328">
      <c r="G328" s="28"/>
      <c r="Q328" s="29"/>
      <c r="X328" s="30"/>
    </row>
    <row r="329">
      <c r="G329" s="28"/>
      <c r="Q329" s="29"/>
      <c r="X329" s="30"/>
    </row>
    <row r="330">
      <c r="G330" s="28"/>
      <c r="Q330" s="29"/>
      <c r="X330" s="30"/>
    </row>
    <row r="331">
      <c r="G331" s="28"/>
      <c r="Q331" s="29"/>
      <c r="X331" s="30"/>
    </row>
    <row r="332">
      <c r="G332" s="28"/>
      <c r="Q332" s="29"/>
      <c r="X332" s="30"/>
    </row>
    <row r="333">
      <c r="G333" s="28"/>
      <c r="Q333" s="29"/>
      <c r="X333" s="30"/>
    </row>
    <row r="334">
      <c r="G334" s="28"/>
      <c r="Q334" s="29"/>
      <c r="X334" s="30"/>
    </row>
    <row r="335">
      <c r="G335" s="28"/>
      <c r="Q335" s="29"/>
      <c r="X335" s="30"/>
    </row>
    <row r="336">
      <c r="G336" s="28"/>
      <c r="Q336" s="29"/>
      <c r="X336" s="30"/>
    </row>
    <row r="337">
      <c r="G337" s="28"/>
      <c r="Q337" s="29"/>
      <c r="X337" s="30"/>
    </row>
    <row r="338">
      <c r="G338" s="28"/>
      <c r="Q338" s="29"/>
      <c r="X338" s="30"/>
    </row>
    <row r="339">
      <c r="G339" s="28"/>
      <c r="Q339" s="29"/>
      <c r="X339" s="30"/>
    </row>
    <row r="340">
      <c r="G340" s="28"/>
      <c r="Q340" s="29"/>
      <c r="X340" s="30"/>
    </row>
    <row r="341">
      <c r="G341" s="28"/>
      <c r="Q341" s="29"/>
      <c r="X341" s="30"/>
    </row>
    <row r="342">
      <c r="G342" s="28"/>
      <c r="Q342" s="29"/>
      <c r="X342" s="30"/>
    </row>
    <row r="343">
      <c r="G343" s="28"/>
      <c r="Q343" s="29"/>
      <c r="X343" s="30"/>
    </row>
    <row r="344">
      <c r="G344" s="28"/>
      <c r="Q344" s="29"/>
      <c r="X344" s="30"/>
    </row>
    <row r="345">
      <c r="G345" s="28"/>
      <c r="Q345" s="29"/>
      <c r="X345" s="30"/>
    </row>
    <row r="346">
      <c r="G346" s="28"/>
      <c r="Q346" s="29"/>
      <c r="X346" s="30"/>
    </row>
    <row r="347">
      <c r="G347" s="28"/>
      <c r="Q347" s="29"/>
      <c r="X347" s="30"/>
    </row>
    <row r="348">
      <c r="G348" s="28"/>
      <c r="Q348" s="29"/>
      <c r="X348" s="30"/>
    </row>
    <row r="349">
      <c r="G349" s="28"/>
      <c r="Q349" s="29"/>
      <c r="X349" s="30"/>
    </row>
    <row r="350">
      <c r="G350" s="28"/>
      <c r="Q350" s="29"/>
      <c r="X350" s="30"/>
    </row>
    <row r="351">
      <c r="G351" s="28"/>
      <c r="Q351" s="29"/>
      <c r="X351" s="30"/>
    </row>
    <row r="352">
      <c r="G352" s="28"/>
      <c r="Q352" s="29"/>
      <c r="X352" s="30"/>
    </row>
    <row r="353">
      <c r="G353" s="28"/>
      <c r="Q353" s="29"/>
      <c r="X353" s="30"/>
    </row>
    <row r="354">
      <c r="G354" s="28"/>
      <c r="Q354" s="29"/>
      <c r="X354" s="30"/>
    </row>
    <row r="355">
      <c r="G355" s="28"/>
      <c r="Q355" s="29"/>
      <c r="X355" s="30"/>
    </row>
    <row r="356">
      <c r="G356" s="28"/>
      <c r="Q356" s="29"/>
      <c r="X356" s="30"/>
    </row>
    <row r="357">
      <c r="G357" s="28"/>
      <c r="Q357" s="29"/>
      <c r="X357" s="30"/>
    </row>
    <row r="358">
      <c r="G358" s="28"/>
      <c r="Q358" s="29"/>
      <c r="X358" s="30"/>
    </row>
    <row r="359">
      <c r="G359" s="28"/>
      <c r="Q359" s="29"/>
      <c r="X359" s="30"/>
    </row>
    <row r="360">
      <c r="G360" s="28"/>
      <c r="Q360" s="29"/>
      <c r="X360" s="30"/>
    </row>
    <row r="361">
      <c r="G361" s="28"/>
      <c r="Q361" s="29"/>
      <c r="X361" s="30"/>
    </row>
    <row r="362">
      <c r="G362" s="28"/>
      <c r="Q362" s="29"/>
      <c r="X362" s="30"/>
    </row>
    <row r="363">
      <c r="G363" s="28"/>
      <c r="Q363" s="29"/>
      <c r="X363" s="30"/>
    </row>
    <row r="364">
      <c r="G364" s="28"/>
      <c r="Q364" s="29"/>
      <c r="X364" s="30"/>
    </row>
    <row r="365">
      <c r="G365" s="28"/>
      <c r="Q365" s="29"/>
      <c r="X365" s="30"/>
    </row>
    <row r="366">
      <c r="G366" s="28"/>
      <c r="Q366" s="29"/>
      <c r="X366" s="30"/>
    </row>
    <row r="367">
      <c r="G367" s="28"/>
      <c r="Q367" s="29"/>
      <c r="X367" s="30"/>
    </row>
    <row r="368">
      <c r="G368" s="28"/>
      <c r="Q368" s="29"/>
      <c r="X368" s="30"/>
    </row>
    <row r="369">
      <c r="G369" s="28"/>
      <c r="Q369" s="29"/>
      <c r="X369" s="30"/>
    </row>
    <row r="370">
      <c r="G370" s="28"/>
      <c r="Q370" s="29"/>
      <c r="X370" s="30"/>
    </row>
    <row r="371">
      <c r="G371" s="28"/>
      <c r="Q371" s="29"/>
      <c r="X371" s="30"/>
    </row>
    <row r="372">
      <c r="G372" s="28"/>
      <c r="Q372" s="29"/>
      <c r="X372" s="30"/>
    </row>
    <row r="373">
      <c r="G373" s="28"/>
      <c r="Q373" s="29"/>
      <c r="X373" s="30"/>
    </row>
    <row r="374">
      <c r="G374" s="28"/>
      <c r="Q374" s="29"/>
      <c r="X374" s="30"/>
    </row>
    <row r="375">
      <c r="G375" s="28"/>
      <c r="Q375" s="29"/>
      <c r="X375" s="30"/>
    </row>
    <row r="376">
      <c r="G376" s="28"/>
      <c r="Q376" s="29"/>
      <c r="X376" s="30"/>
    </row>
    <row r="377">
      <c r="G377" s="28"/>
      <c r="Q377" s="29"/>
      <c r="X377" s="30"/>
    </row>
    <row r="378">
      <c r="G378" s="28"/>
      <c r="Q378" s="29"/>
      <c r="X378" s="30"/>
    </row>
    <row r="379">
      <c r="G379" s="28"/>
      <c r="Q379" s="29"/>
      <c r="X379" s="30"/>
    </row>
    <row r="380">
      <c r="G380" s="28"/>
      <c r="Q380" s="29"/>
      <c r="X380" s="30"/>
    </row>
    <row r="381">
      <c r="G381" s="28"/>
      <c r="Q381" s="29"/>
      <c r="X381" s="30"/>
    </row>
    <row r="382">
      <c r="G382" s="28"/>
      <c r="Q382" s="29"/>
      <c r="X382" s="30"/>
    </row>
    <row r="383">
      <c r="G383" s="28"/>
      <c r="Q383" s="29"/>
      <c r="X383" s="30"/>
    </row>
    <row r="384">
      <c r="G384" s="28"/>
      <c r="Q384" s="29"/>
      <c r="X384" s="30"/>
    </row>
    <row r="385">
      <c r="G385" s="28"/>
      <c r="Q385" s="29"/>
      <c r="X385" s="30"/>
    </row>
    <row r="386">
      <c r="G386" s="28"/>
      <c r="Q386" s="29"/>
      <c r="X386" s="30"/>
    </row>
    <row r="387">
      <c r="G387" s="28"/>
      <c r="Q387" s="29"/>
      <c r="X387" s="30"/>
    </row>
    <row r="388">
      <c r="G388" s="28"/>
      <c r="Q388" s="29"/>
      <c r="X388" s="30"/>
    </row>
    <row r="389">
      <c r="G389" s="28"/>
      <c r="Q389" s="29"/>
      <c r="X389" s="30"/>
    </row>
    <row r="390">
      <c r="G390" s="28"/>
      <c r="Q390" s="29"/>
      <c r="X390" s="30"/>
    </row>
    <row r="391">
      <c r="G391" s="28"/>
      <c r="Q391" s="29"/>
      <c r="X391" s="30"/>
    </row>
    <row r="392">
      <c r="G392" s="28"/>
      <c r="Q392" s="29"/>
      <c r="X392" s="30"/>
    </row>
    <row r="393">
      <c r="G393" s="28"/>
      <c r="Q393" s="29"/>
      <c r="X393" s="30"/>
    </row>
    <row r="394">
      <c r="G394" s="28"/>
      <c r="Q394" s="29"/>
      <c r="X394" s="30"/>
    </row>
    <row r="395">
      <c r="G395" s="28"/>
      <c r="Q395" s="29"/>
      <c r="X395" s="30"/>
    </row>
    <row r="396">
      <c r="G396" s="28"/>
      <c r="Q396" s="29"/>
      <c r="X396" s="30"/>
    </row>
    <row r="397">
      <c r="G397" s="28"/>
      <c r="Q397" s="29"/>
      <c r="X397" s="30"/>
    </row>
    <row r="398">
      <c r="G398" s="28"/>
      <c r="Q398" s="29"/>
      <c r="X398" s="30"/>
    </row>
    <row r="399">
      <c r="G399" s="28"/>
      <c r="Q399" s="29"/>
      <c r="X399" s="30"/>
    </row>
    <row r="400">
      <c r="G400" s="28"/>
      <c r="Q400" s="29"/>
      <c r="X400" s="30"/>
    </row>
    <row r="401">
      <c r="G401" s="28"/>
      <c r="Q401" s="29"/>
      <c r="X401" s="30"/>
    </row>
    <row r="402">
      <c r="G402" s="28"/>
      <c r="Q402" s="29"/>
      <c r="X402" s="30"/>
    </row>
    <row r="403">
      <c r="G403" s="28"/>
      <c r="Q403" s="29"/>
      <c r="X403" s="30"/>
    </row>
    <row r="404">
      <c r="G404" s="28"/>
      <c r="Q404" s="29"/>
      <c r="X404" s="30"/>
    </row>
    <row r="405">
      <c r="G405" s="28"/>
      <c r="Q405" s="29"/>
      <c r="X405" s="30"/>
    </row>
    <row r="406">
      <c r="G406" s="28"/>
      <c r="Q406" s="29"/>
      <c r="X406" s="30"/>
    </row>
    <row r="407">
      <c r="G407" s="28"/>
      <c r="Q407" s="29"/>
      <c r="X407" s="30"/>
    </row>
    <row r="408">
      <c r="G408" s="28"/>
      <c r="Q408" s="29"/>
      <c r="X408" s="30"/>
    </row>
    <row r="409">
      <c r="G409" s="28"/>
      <c r="Q409" s="29"/>
      <c r="X409" s="30"/>
    </row>
    <row r="410">
      <c r="G410" s="28"/>
      <c r="Q410" s="29"/>
      <c r="X410" s="30"/>
    </row>
    <row r="411">
      <c r="G411" s="28"/>
      <c r="Q411" s="29"/>
      <c r="X411" s="30"/>
    </row>
    <row r="412">
      <c r="G412" s="28"/>
      <c r="Q412" s="29"/>
      <c r="X412" s="30"/>
    </row>
    <row r="413">
      <c r="G413" s="28"/>
      <c r="Q413" s="29"/>
      <c r="X413" s="30"/>
    </row>
    <row r="414">
      <c r="G414" s="28"/>
      <c r="Q414" s="29"/>
      <c r="X414" s="30"/>
    </row>
    <row r="415">
      <c r="G415" s="28"/>
      <c r="Q415" s="29"/>
      <c r="X415" s="30"/>
    </row>
    <row r="416">
      <c r="G416" s="28"/>
      <c r="Q416" s="29"/>
      <c r="X416" s="30"/>
    </row>
    <row r="417">
      <c r="G417" s="28"/>
      <c r="Q417" s="29"/>
      <c r="X417" s="30"/>
    </row>
    <row r="418">
      <c r="G418" s="28"/>
      <c r="Q418" s="29"/>
      <c r="X418" s="30"/>
    </row>
    <row r="419">
      <c r="G419" s="28"/>
      <c r="Q419" s="29"/>
      <c r="X419" s="30"/>
    </row>
    <row r="420">
      <c r="G420" s="28"/>
      <c r="Q420" s="29"/>
      <c r="X420" s="30"/>
    </row>
    <row r="421">
      <c r="G421" s="28"/>
      <c r="Q421" s="29"/>
      <c r="X421" s="30"/>
    </row>
    <row r="422">
      <c r="G422" s="28"/>
      <c r="Q422" s="29"/>
      <c r="X422" s="30"/>
    </row>
    <row r="423">
      <c r="G423" s="28"/>
      <c r="Q423" s="29"/>
      <c r="X423" s="30"/>
    </row>
    <row r="424">
      <c r="G424" s="28"/>
      <c r="Q424" s="29"/>
      <c r="X424" s="30"/>
    </row>
    <row r="425">
      <c r="G425" s="28"/>
      <c r="Q425" s="29"/>
      <c r="X425" s="30"/>
    </row>
    <row r="426">
      <c r="G426" s="28"/>
      <c r="Q426" s="29"/>
      <c r="X426" s="30"/>
    </row>
    <row r="427">
      <c r="G427" s="28"/>
      <c r="Q427" s="29"/>
      <c r="X427" s="30"/>
    </row>
    <row r="428">
      <c r="G428" s="28"/>
      <c r="Q428" s="29"/>
      <c r="X428" s="30"/>
    </row>
    <row r="429">
      <c r="G429" s="28"/>
      <c r="Q429" s="29"/>
      <c r="X429" s="30"/>
    </row>
    <row r="430">
      <c r="G430" s="28"/>
      <c r="Q430" s="29"/>
      <c r="X430" s="30"/>
    </row>
    <row r="431">
      <c r="G431" s="28"/>
      <c r="Q431" s="29"/>
      <c r="X431" s="30"/>
    </row>
    <row r="432">
      <c r="G432" s="28"/>
      <c r="Q432" s="29"/>
      <c r="X432" s="30"/>
    </row>
    <row r="433">
      <c r="G433" s="28"/>
      <c r="Q433" s="29"/>
      <c r="X433" s="30"/>
    </row>
    <row r="434">
      <c r="G434" s="28"/>
      <c r="Q434" s="29"/>
      <c r="X434" s="30"/>
    </row>
    <row r="435">
      <c r="G435" s="28"/>
      <c r="Q435" s="29"/>
      <c r="X435" s="30"/>
    </row>
    <row r="436">
      <c r="G436" s="28"/>
      <c r="Q436" s="29"/>
      <c r="X436" s="30"/>
    </row>
    <row r="437">
      <c r="G437" s="28"/>
      <c r="Q437" s="29"/>
      <c r="X437" s="30"/>
    </row>
    <row r="438">
      <c r="G438" s="28"/>
      <c r="Q438" s="29"/>
      <c r="X438" s="30"/>
    </row>
    <row r="439">
      <c r="G439" s="28"/>
      <c r="Q439" s="29"/>
      <c r="X439" s="30"/>
    </row>
    <row r="440">
      <c r="G440" s="28"/>
      <c r="Q440" s="29"/>
      <c r="X440" s="30"/>
    </row>
    <row r="441">
      <c r="G441" s="28"/>
      <c r="Q441" s="29"/>
      <c r="X441" s="30"/>
    </row>
    <row r="442">
      <c r="G442" s="28"/>
      <c r="Q442" s="29"/>
      <c r="X442" s="30"/>
    </row>
    <row r="443">
      <c r="G443" s="28"/>
      <c r="Q443" s="29"/>
      <c r="X443" s="30"/>
    </row>
    <row r="444">
      <c r="G444" s="28"/>
      <c r="Q444" s="29"/>
      <c r="X444" s="30"/>
    </row>
    <row r="445">
      <c r="G445" s="28"/>
      <c r="Q445" s="29"/>
      <c r="X445" s="30"/>
    </row>
    <row r="446">
      <c r="G446" s="28"/>
      <c r="Q446" s="29"/>
      <c r="X446" s="30"/>
    </row>
    <row r="447">
      <c r="G447" s="28"/>
      <c r="Q447" s="29"/>
      <c r="X447" s="30"/>
    </row>
    <row r="448">
      <c r="G448" s="28"/>
      <c r="Q448" s="29"/>
      <c r="X448" s="30"/>
    </row>
    <row r="449">
      <c r="G449" s="28"/>
      <c r="Q449" s="29"/>
      <c r="X449" s="30"/>
    </row>
    <row r="450">
      <c r="G450" s="28"/>
      <c r="Q450" s="29"/>
      <c r="X450" s="30"/>
    </row>
    <row r="451">
      <c r="G451" s="28"/>
      <c r="Q451" s="29"/>
      <c r="X451" s="30"/>
    </row>
    <row r="452">
      <c r="G452" s="28"/>
      <c r="Q452" s="29"/>
      <c r="X452" s="30"/>
    </row>
    <row r="453">
      <c r="G453" s="28"/>
      <c r="Q453" s="29"/>
      <c r="X453" s="30"/>
    </row>
    <row r="454">
      <c r="G454" s="28"/>
      <c r="Q454" s="29"/>
      <c r="X454" s="30"/>
    </row>
    <row r="455">
      <c r="G455" s="28"/>
      <c r="Q455" s="29"/>
      <c r="X455" s="30"/>
    </row>
    <row r="456">
      <c r="G456" s="28"/>
      <c r="Q456" s="29"/>
      <c r="X456" s="30"/>
    </row>
    <row r="457">
      <c r="G457" s="28"/>
      <c r="Q457" s="29"/>
      <c r="X457" s="30"/>
    </row>
    <row r="458">
      <c r="G458" s="28"/>
      <c r="Q458" s="29"/>
      <c r="X458" s="30"/>
    </row>
    <row r="459">
      <c r="G459" s="28"/>
      <c r="Q459" s="29"/>
      <c r="X459" s="30"/>
    </row>
    <row r="460">
      <c r="G460" s="28"/>
      <c r="Q460" s="29"/>
      <c r="X460" s="30"/>
    </row>
    <row r="461">
      <c r="G461" s="28"/>
      <c r="Q461" s="29"/>
      <c r="X461" s="30"/>
    </row>
    <row r="462">
      <c r="G462" s="28"/>
      <c r="Q462" s="29"/>
      <c r="X462" s="30"/>
    </row>
    <row r="463">
      <c r="G463" s="28"/>
      <c r="Q463" s="29"/>
      <c r="X463" s="30"/>
    </row>
    <row r="464">
      <c r="G464" s="28"/>
      <c r="Q464" s="29"/>
      <c r="X464" s="30"/>
    </row>
    <row r="465">
      <c r="G465" s="28"/>
      <c r="Q465" s="29"/>
      <c r="X465" s="30"/>
    </row>
    <row r="466">
      <c r="G466" s="28"/>
      <c r="Q466" s="29"/>
      <c r="X466" s="30"/>
    </row>
    <row r="467">
      <c r="G467" s="28"/>
      <c r="Q467" s="29"/>
      <c r="X467" s="30"/>
    </row>
    <row r="468">
      <c r="G468" s="28"/>
      <c r="Q468" s="29"/>
      <c r="X468" s="30"/>
    </row>
    <row r="469">
      <c r="G469" s="28"/>
      <c r="Q469" s="29"/>
      <c r="X469" s="30"/>
    </row>
    <row r="470">
      <c r="G470" s="28"/>
      <c r="Q470" s="29"/>
      <c r="X470" s="30"/>
    </row>
    <row r="471">
      <c r="G471" s="28"/>
      <c r="Q471" s="29"/>
      <c r="X471" s="30"/>
    </row>
    <row r="472">
      <c r="G472" s="28"/>
      <c r="Q472" s="29"/>
      <c r="X472" s="30"/>
    </row>
    <row r="473">
      <c r="G473" s="28"/>
      <c r="Q473" s="29"/>
      <c r="X473" s="30"/>
    </row>
    <row r="474">
      <c r="G474" s="28"/>
      <c r="Q474" s="29"/>
      <c r="X474" s="30"/>
    </row>
    <row r="475">
      <c r="G475" s="28"/>
      <c r="Q475" s="29"/>
      <c r="X475" s="30"/>
    </row>
    <row r="476">
      <c r="G476" s="28"/>
      <c r="Q476" s="29"/>
      <c r="X476" s="30"/>
    </row>
    <row r="477">
      <c r="G477" s="28"/>
      <c r="Q477" s="29"/>
      <c r="X477" s="30"/>
    </row>
    <row r="478">
      <c r="G478" s="28"/>
      <c r="Q478" s="29"/>
      <c r="X478" s="30"/>
    </row>
    <row r="479">
      <c r="G479" s="28"/>
      <c r="Q479" s="29"/>
      <c r="X479" s="30"/>
    </row>
    <row r="480">
      <c r="G480" s="28"/>
      <c r="Q480" s="29"/>
      <c r="X480" s="30"/>
    </row>
    <row r="481">
      <c r="G481" s="28"/>
      <c r="Q481" s="29"/>
      <c r="X481" s="30"/>
    </row>
    <row r="482">
      <c r="G482" s="28"/>
      <c r="Q482" s="29"/>
      <c r="X482" s="30"/>
    </row>
    <row r="483">
      <c r="G483" s="28"/>
      <c r="Q483" s="29"/>
      <c r="X483" s="30"/>
    </row>
    <row r="484">
      <c r="G484" s="28"/>
      <c r="Q484" s="29"/>
      <c r="X484" s="30"/>
    </row>
    <row r="485">
      <c r="G485" s="28"/>
      <c r="Q485" s="29"/>
      <c r="X485" s="30"/>
    </row>
    <row r="486">
      <c r="G486" s="28"/>
      <c r="Q486" s="29"/>
      <c r="X486" s="30"/>
    </row>
    <row r="487">
      <c r="G487" s="28"/>
      <c r="Q487" s="29"/>
      <c r="X487" s="30"/>
    </row>
    <row r="488">
      <c r="G488" s="28"/>
      <c r="Q488" s="29"/>
      <c r="X488" s="30"/>
    </row>
    <row r="489">
      <c r="G489" s="28"/>
      <c r="Q489" s="29"/>
      <c r="X489" s="30"/>
    </row>
    <row r="490">
      <c r="G490" s="28"/>
      <c r="Q490" s="29"/>
      <c r="X490" s="30"/>
    </row>
    <row r="491">
      <c r="G491" s="28"/>
      <c r="Q491" s="29"/>
      <c r="X491" s="30"/>
    </row>
    <row r="492">
      <c r="G492" s="28"/>
      <c r="Q492" s="29"/>
      <c r="X492" s="30"/>
    </row>
    <row r="493">
      <c r="G493" s="28"/>
      <c r="Q493" s="29"/>
      <c r="X493" s="30"/>
    </row>
    <row r="494">
      <c r="G494" s="28"/>
      <c r="Q494" s="29"/>
      <c r="X494" s="30"/>
    </row>
    <row r="495">
      <c r="G495" s="28"/>
      <c r="Q495" s="29"/>
      <c r="X495" s="30"/>
    </row>
    <row r="496">
      <c r="G496" s="28"/>
      <c r="Q496" s="29"/>
      <c r="X496" s="30"/>
    </row>
    <row r="497">
      <c r="G497" s="28"/>
      <c r="Q497" s="29"/>
      <c r="X497" s="30"/>
    </row>
    <row r="498">
      <c r="G498" s="28"/>
      <c r="Q498" s="29"/>
      <c r="X498" s="30"/>
    </row>
    <row r="499">
      <c r="G499" s="28"/>
      <c r="Q499" s="29"/>
      <c r="X499" s="30"/>
    </row>
    <row r="500">
      <c r="G500" s="28"/>
      <c r="Q500" s="29"/>
      <c r="X500" s="30"/>
    </row>
    <row r="501">
      <c r="G501" s="28"/>
      <c r="Q501" s="29"/>
      <c r="X501" s="30"/>
    </row>
    <row r="502">
      <c r="G502" s="28"/>
      <c r="Q502" s="29"/>
      <c r="X502" s="30"/>
    </row>
    <row r="503">
      <c r="G503" s="28"/>
      <c r="Q503" s="29"/>
      <c r="X503" s="30"/>
    </row>
    <row r="504">
      <c r="G504" s="28"/>
      <c r="Q504" s="29"/>
      <c r="X504" s="30"/>
    </row>
    <row r="505">
      <c r="G505" s="28"/>
      <c r="Q505" s="29"/>
      <c r="X505" s="30"/>
    </row>
    <row r="506">
      <c r="G506" s="28"/>
      <c r="Q506" s="29"/>
      <c r="X506" s="30"/>
    </row>
    <row r="507">
      <c r="G507" s="28"/>
      <c r="Q507" s="29"/>
      <c r="X507" s="30"/>
    </row>
    <row r="508">
      <c r="G508" s="28"/>
      <c r="Q508" s="29"/>
      <c r="X508" s="30"/>
    </row>
    <row r="509">
      <c r="G509" s="28"/>
      <c r="Q509" s="29"/>
      <c r="X509" s="30"/>
    </row>
    <row r="510">
      <c r="G510" s="28"/>
      <c r="Q510" s="29"/>
      <c r="X510" s="30"/>
    </row>
    <row r="511">
      <c r="G511" s="28"/>
      <c r="Q511" s="29"/>
      <c r="X511" s="30"/>
    </row>
    <row r="512">
      <c r="G512" s="28"/>
      <c r="Q512" s="29"/>
      <c r="X512" s="30"/>
    </row>
    <row r="513">
      <c r="G513" s="28"/>
      <c r="Q513" s="29"/>
      <c r="X513" s="30"/>
    </row>
    <row r="514">
      <c r="G514" s="28"/>
      <c r="Q514" s="29"/>
      <c r="X514" s="30"/>
    </row>
    <row r="515">
      <c r="G515" s="28"/>
      <c r="Q515" s="29"/>
      <c r="X515" s="30"/>
    </row>
    <row r="516">
      <c r="G516" s="28"/>
      <c r="Q516" s="29"/>
      <c r="X516" s="30"/>
    </row>
    <row r="517">
      <c r="G517" s="28"/>
      <c r="Q517" s="29"/>
      <c r="X517" s="30"/>
    </row>
    <row r="518">
      <c r="G518" s="28"/>
      <c r="Q518" s="29"/>
      <c r="X518" s="30"/>
    </row>
    <row r="519">
      <c r="G519" s="28"/>
      <c r="Q519" s="29"/>
      <c r="X519" s="30"/>
    </row>
    <row r="520">
      <c r="G520" s="28"/>
      <c r="Q520" s="29"/>
      <c r="X520" s="30"/>
    </row>
    <row r="521">
      <c r="G521" s="28"/>
      <c r="Q521" s="29"/>
      <c r="X521" s="30"/>
    </row>
    <row r="522">
      <c r="G522" s="28"/>
      <c r="Q522" s="29"/>
      <c r="X522" s="30"/>
    </row>
    <row r="523">
      <c r="G523" s="28"/>
      <c r="Q523" s="29"/>
      <c r="X523" s="30"/>
    </row>
    <row r="524">
      <c r="G524" s="28"/>
      <c r="Q524" s="29"/>
      <c r="X524" s="30"/>
    </row>
    <row r="525">
      <c r="G525" s="28"/>
      <c r="Q525" s="29"/>
      <c r="X525" s="30"/>
    </row>
    <row r="526">
      <c r="G526" s="28"/>
      <c r="Q526" s="29"/>
      <c r="X526" s="30"/>
    </row>
    <row r="527">
      <c r="G527" s="28"/>
      <c r="Q527" s="29"/>
      <c r="X527" s="30"/>
    </row>
    <row r="528">
      <c r="G528" s="28"/>
      <c r="Q528" s="29"/>
      <c r="X528" s="30"/>
    </row>
    <row r="529">
      <c r="G529" s="28"/>
      <c r="Q529" s="29"/>
      <c r="X529" s="30"/>
    </row>
    <row r="530">
      <c r="G530" s="28"/>
      <c r="Q530" s="29"/>
      <c r="X530" s="30"/>
    </row>
    <row r="531">
      <c r="G531" s="28"/>
      <c r="Q531" s="29"/>
      <c r="X531" s="30"/>
    </row>
    <row r="532">
      <c r="G532" s="28"/>
      <c r="Q532" s="29"/>
      <c r="X532" s="30"/>
    </row>
    <row r="533">
      <c r="G533" s="28"/>
      <c r="Q533" s="29"/>
      <c r="X533" s="30"/>
    </row>
    <row r="534">
      <c r="G534" s="28"/>
      <c r="Q534" s="29"/>
      <c r="X534" s="30"/>
    </row>
    <row r="535">
      <c r="G535" s="28"/>
      <c r="Q535" s="29"/>
      <c r="X535" s="30"/>
    </row>
    <row r="536">
      <c r="G536" s="28"/>
      <c r="Q536" s="29"/>
      <c r="X536" s="30"/>
    </row>
    <row r="537">
      <c r="G537" s="28"/>
      <c r="Q537" s="29"/>
      <c r="X537" s="30"/>
    </row>
    <row r="538">
      <c r="G538" s="28"/>
      <c r="Q538" s="29"/>
      <c r="X538" s="30"/>
    </row>
    <row r="539">
      <c r="G539" s="28"/>
      <c r="Q539" s="29"/>
      <c r="X539" s="30"/>
    </row>
    <row r="540">
      <c r="G540" s="28"/>
      <c r="Q540" s="29"/>
      <c r="X540" s="30"/>
    </row>
    <row r="541">
      <c r="G541" s="28"/>
      <c r="Q541" s="29"/>
      <c r="X541" s="30"/>
    </row>
    <row r="542">
      <c r="G542" s="28"/>
      <c r="Q542" s="29"/>
      <c r="X542" s="30"/>
    </row>
    <row r="543">
      <c r="G543" s="28"/>
      <c r="Q543" s="29"/>
      <c r="X543" s="30"/>
    </row>
    <row r="544">
      <c r="G544" s="28"/>
      <c r="Q544" s="29"/>
      <c r="X544" s="30"/>
    </row>
    <row r="545">
      <c r="G545" s="28"/>
      <c r="Q545" s="29"/>
      <c r="X545" s="30"/>
    </row>
    <row r="546">
      <c r="G546" s="28"/>
      <c r="Q546" s="29"/>
      <c r="X546" s="30"/>
    </row>
    <row r="547">
      <c r="G547" s="28"/>
      <c r="Q547" s="29"/>
      <c r="X547" s="30"/>
    </row>
    <row r="548">
      <c r="G548" s="28"/>
      <c r="Q548" s="29"/>
      <c r="X548" s="30"/>
    </row>
    <row r="549">
      <c r="G549" s="28"/>
      <c r="Q549" s="29"/>
      <c r="X549" s="30"/>
    </row>
    <row r="550">
      <c r="G550" s="28"/>
      <c r="Q550" s="29"/>
      <c r="X550" s="30"/>
    </row>
    <row r="551">
      <c r="G551" s="28"/>
      <c r="Q551" s="29"/>
      <c r="X551" s="30"/>
    </row>
    <row r="552">
      <c r="G552" s="28"/>
      <c r="Q552" s="29"/>
      <c r="X552" s="30"/>
    </row>
    <row r="553">
      <c r="G553" s="28"/>
      <c r="Q553" s="29"/>
      <c r="X553" s="30"/>
    </row>
    <row r="554">
      <c r="G554" s="28"/>
      <c r="Q554" s="29"/>
      <c r="X554" s="30"/>
    </row>
    <row r="555">
      <c r="G555" s="28"/>
      <c r="Q555" s="29"/>
      <c r="X555" s="30"/>
    </row>
    <row r="556">
      <c r="G556" s="28"/>
      <c r="Q556" s="29"/>
      <c r="X556" s="30"/>
    </row>
    <row r="557">
      <c r="G557" s="28"/>
      <c r="Q557" s="29"/>
      <c r="X557" s="30"/>
    </row>
    <row r="558">
      <c r="G558" s="28"/>
      <c r="Q558" s="29"/>
      <c r="X558" s="30"/>
    </row>
    <row r="559">
      <c r="G559" s="28"/>
      <c r="Q559" s="29"/>
      <c r="X559" s="30"/>
    </row>
    <row r="560">
      <c r="G560" s="28"/>
      <c r="Q560" s="29"/>
      <c r="X560" s="30"/>
    </row>
    <row r="561">
      <c r="G561" s="28"/>
      <c r="Q561" s="29"/>
      <c r="X561" s="30"/>
    </row>
    <row r="562">
      <c r="G562" s="28"/>
      <c r="Q562" s="29"/>
      <c r="X562" s="30"/>
    </row>
    <row r="563">
      <c r="G563" s="28"/>
      <c r="Q563" s="29"/>
      <c r="X563" s="30"/>
    </row>
    <row r="564">
      <c r="G564" s="28"/>
      <c r="Q564" s="29"/>
      <c r="X564" s="30"/>
    </row>
    <row r="565">
      <c r="G565" s="28"/>
      <c r="Q565" s="29"/>
      <c r="X565" s="30"/>
    </row>
    <row r="566">
      <c r="G566" s="28"/>
      <c r="Q566" s="29"/>
      <c r="X566" s="30"/>
    </row>
    <row r="567">
      <c r="G567" s="28"/>
      <c r="Q567" s="29"/>
      <c r="X567" s="30"/>
    </row>
    <row r="568">
      <c r="G568" s="28"/>
      <c r="Q568" s="29"/>
      <c r="X568" s="30"/>
    </row>
    <row r="569">
      <c r="G569" s="28"/>
      <c r="Q569" s="29"/>
      <c r="X569" s="30"/>
    </row>
    <row r="570">
      <c r="G570" s="28"/>
      <c r="Q570" s="29"/>
      <c r="X570" s="30"/>
    </row>
    <row r="571">
      <c r="G571" s="28"/>
      <c r="Q571" s="29"/>
      <c r="X571" s="30"/>
    </row>
    <row r="572">
      <c r="G572" s="28"/>
      <c r="Q572" s="29"/>
      <c r="X572" s="30"/>
    </row>
    <row r="573">
      <c r="G573" s="28"/>
      <c r="Q573" s="29"/>
      <c r="X573" s="30"/>
    </row>
    <row r="574">
      <c r="G574" s="28"/>
      <c r="Q574" s="29"/>
      <c r="X574" s="30"/>
    </row>
    <row r="575">
      <c r="G575" s="28"/>
      <c r="Q575" s="29"/>
      <c r="X575" s="30"/>
    </row>
    <row r="576">
      <c r="G576" s="28"/>
      <c r="Q576" s="29"/>
      <c r="X576" s="30"/>
    </row>
    <row r="577">
      <c r="G577" s="28"/>
      <c r="Q577" s="29"/>
      <c r="X577" s="30"/>
    </row>
    <row r="578">
      <c r="G578" s="28"/>
      <c r="Q578" s="29"/>
      <c r="X578" s="30"/>
    </row>
    <row r="579">
      <c r="G579" s="28"/>
      <c r="Q579" s="29"/>
      <c r="X579" s="30"/>
    </row>
    <row r="580">
      <c r="G580" s="28"/>
      <c r="Q580" s="29"/>
      <c r="X580" s="30"/>
    </row>
    <row r="581">
      <c r="G581" s="28"/>
      <c r="Q581" s="29"/>
      <c r="X581" s="30"/>
    </row>
    <row r="582">
      <c r="G582" s="28"/>
      <c r="Q582" s="29"/>
      <c r="X582" s="30"/>
    </row>
    <row r="583">
      <c r="G583" s="28"/>
      <c r="Q583" s="29"/>
      <c r="X583" s="30"/>
    </row>
    <row r="584">
      <c r="G584" s="28"/>
      <c r="Q584" s="29"/>
      <c r="X584" s="30"/>
    </row>
    <row r="585">
      <c r="G585" s="28"/>
      <c r="Q585" s="29"/>
      <c r="X585" s="30"/>
    </row>
    <row r="586">
      <c r="G586" s="28"/>
      <c r="Q586" s="29"/>
      <c r="X586" s="30"/>
    </row>
    <row r="587">
      <c r="G587" s="28"/>
      <c r="Q587" s="29"/>
      <c r="X587" s="30"/>
    </row>
    <row r="588">
      <c r="G588" s="28"/>
      <c r="Q588" s="29"/>
      <c r="X588" s="30"/>
    </row>
    <row r="589">
      <c r="G589" s="28"/>
      <c r="Q589" s="29"/>
      <c r="X589" s="30"/>
    </row>
    <row r="590">
      <c r="G590" s="28"/>
      <c r="Q590" s="29"/>
      <c r="X590" s="30"/>
    </row>
    <row r="591">
      <c r="G591" s="28"/>
      <c r="Q591" s="29"/>
      <c r="X591" s="30"/>
    </row>
    <row r="592">
      <c r="G592" s="28"/>
      <c r="Q592" s="29"/>
      <c r="X592" s="30"/>
    </row>
    <row r="593">
      <c r="G593" s="28"/>
      <c r="Q593" s="29"/>
      <c r="X593" s="30"/>
    </row>
    <row r="594">
      <c r="G594" s="28"/>
      <c r="Q594" s="29"/>
      <c r="X594" s="30"/>
    </row>
    <row r="595">
      <c r="G595" s="28"/>
      <c r="Q595" s="29"/>
      <c r="X595" s="30"/>
    </row>
    <row r="596">
      <c r="G596" s="28"/>
      <c r="Q596" s="29"/>
      <c r="X596" s="30"/>
    </row>
    <row r="597">
      <c r="G597" s="28"/>
      <c r="Q597" s="29"/>
      <c r="X597" s="30"/>
    </row>
    <row r="598">
      <c r="G598" s="28"/>
      <c r="Q598" s="29"/>
      <c r="X598" s="30"/>
    </row>
    <row r="599">
      <c r="G599" s="28"/>
      <c r="Q599" s="29"/>
      <c r="X599" s="30"/>
    </row>
    <row r="600">
      <c r="G600" s="28"/>
      <c r="Q600" s="29"/>
      <c r="X600" s="30"/>
    </row>
    <row r="601">
      <c r="G601" s="28"/>
      <c r="Q601" s="29"/>
      <c r="X601" s="30"/>
    </row>
    <row r="602">
      <c r="G602" s="28"/>
      <c r="Q602" s="29"/>
      <c r="X602" s="30"/>
    </row>
    <row r="603">
      <c r="G603" s="28"/>
      <c r="Q603" s="29"/>
      <c r="X603" s="30"/>
    </row>
    <row r="604">
      <c r="G604" s="28"/>
      <c r="Q604" s="29"/>
      <c r="X604" s="30"/>
    </row>
    <row r="605">
      <c r="G605" s="28"/>
      <c r="Q605" s="29"/>
      <c r="X605" s="30"/>
    </row>
    <row r="606">
      <c r="G606" s="28"/>
      <c r="Q606" s="29"/>
      <c r="X606" s="30"/>
    </row>
    <row r="607">
      <c r="G607" s="28"/>
      <c r="Q607" s="29"/>
      <c r="X607" s="30"/>
    </row>
    <row r="608">
      <c r="G608" s="28"/>
      <c r="Q608" s="29"/>
      <c r="X608" s="30"/>
    </row>
    <row r="609">
      <c r="G609" s="28"/>
      <c r="Q609" s="29"/>
      <c r="X609" s="30"/>
    </row>
    <row r="610">
      <c r="G610" s="28"/>
      <c r="Q610" s="29"/>
      <c r="X610" s="30"/>
    </row>
    <row r="611">
      <c r="G611" s="28"/>
      <c r="Q611" s="29"/>
      <c r="X611" s="30"/>
    </row>
    <row r="612">
      <c r="G612" s="28"/>
      <c r="Q612" s="29"/>
      <c r="X612" s="30"/>
    </row>
    <row r="613">
      <c r="G613" s="28"/>
      <c r="Q613" s="29"/>
      <c r="X613" s="30"/>
    </row>
    <row r="614">
      <c r="G614" s="28"/>
      <c r="Q614" s="29"/>
      <c r="X614" s="30"/>
    </row>
    <row r="615">
      <c r="G615" s="28"/>
      <c r="Q615" s="29"/>
      <c r="X615" s="30"/>
    </row>
    <row r="616">
      <c r="G616" s="28"/>
      <c r="Q616" s="29"/>
      <c r="X616" s="30"/>
    </row>
    <row r="617">
      <c r="G617" s="28"/>
      <c r="Q617" s="29"/>
      <c r="X617" s="30"/>
    </row>
    <row r="618">
      <c r="G618" s="28"/>
      <c r="Q618" s="29"/>
      <c r="X618" s="30"/>
    </row>
    <row r="619">
      <c r="G619" s="28"/>
      <c r="Q619" s="29"/>
      <c r="X619" s="30"/>
    </row>
    <row r="620">
      <c r="G620" s="28"/>
      <c r="Q620" s="29"/>
      <c r="X620" s="30"/>
    </row>
    <row r="621">
      <c r="G621" s="28"/>
      <c r="Q621" s="29"/>
      <c r="X621" s="30"/>
    </row>
    <row r="622">
      <c r="G622" s="28"/>
      <c r="Q622" s="29"/>
      <c r="X622" s="30"/>
    </row>
    <row r="623">
      <c r="G623" s="28"/>
      <c r="Q623" s="29"/>
      <c r="X623" s="30"/>
    </row>
    <row r="624">
      <c r="G624" s="28"/>
      <c r="Q624" s="29"/>
      <c r="X624" s="30"/>
    </row>
    <row r="625">
      <c r="G625" s="28"/>
      <c r="Q625" s="29"/>
      <c r="X625" s="30"/>
    </row>
    <row r="626">
      <c r="G626" s="28"/>
      <c r="Q626" s="29"/>
      <c r="X626" s="30"/>
    </row>
    <row r="627">
      <c r="G627" s="28"/>
      <c r="Q627" s="29"/>
      <c r="X627" s="30"/>
    </row>
    <row r="628">
      <c r="G628" s="28"/>
      <c r="Q628" s="29"/>
      <c r="X628" s="30"/>
    </row>
    <row r="629">
      <c r="G629" s="28"/>
      <c r="Q629" s="29"/>
      <c r="X629" s="30"/>
    </row>
    <row r="630">
      <c r="G630" s="28"/>
      <c r="Q630" s="29"/>
      <c r="X630" s="30"/>
    </row>
    <row r="631">
      <c r="G631" s="28"/>
      <c r="Q631" s="29"/>
      <c r="X631" s="30"/>
    </row>
    <row r="632">
      <c r="G632" s="28"/>
      <c r="Q632" s="29"/>
      <c r="X632" s="30"/>
    </row>
    <row r="633">
      <c r="G633" s="28"/>
      <c r="Q633" s="29"/>
      <c r="X633" s="30"/>
    </row>
    <row r="634">
      <c r="G634" s="28"/>
      <c r="Q634" s="29"/>
      <c r="X634" s="30"/>
    </row>
    <row r="635">
      <c r="G635" s="28"/>
      <c r="Q635" s="29"/>
      <c r="X635" s="30"/>
    </row>
    <row r="636">
      <c r="G636" s="28"/>
      <c r="Q636" s="29"/>
      <c r="X636" s="30"/>
    </row>
    <row r="637">
      <c r="G637" s="28"/>
      <c r="Q637" s="29"/>
      <c r="X637" s="30"/>
    </row>
    <row r="638">
      <c r="G638" s="28"/>
      <c r="Q638" s="29"/>
      <c r="X638" s="30"/>
    </row>
    <row r="639">
      <c r="G639" s="28"/>
      <c r="Q639" s="29"/>
      <c r="X639" s="30"/>
    </row>
    <row r="640">
      <c r="G640" s="28"/>
      <c r="Q640" s="29"/>
      <c r="X640" s="30"/>
    </row>
    <row r="641">
      <c r="G641" s="28"/>
      <c r="Q641" s="29"/>
      <c r="X641" s="30"/>
    </row>
    <row r="642">
      <c r="G642" s="28"/>
      <c r="Q642" s="29"/>
      <c r="X642" s="30"/>
    </row>
    <row r="643">
      <c r="G643" s="28"/>
      <c r="Q643" s="29"/>
      <c r="X643" s="30"/>
    </row>
    <row r="644">
      <c r="G644" s="28"/>
      <c r="Q644" s="29"/>
      <c r="X644" s="30"/>
    </row>
    <row r="645">
      <c r="G645" s="28"/>
      <c r="Q645" s="29"/>
      <c r="X645" s="30"/>
    </row>
    <row r="646">
      <c r="G646" s="28"/>
      <c r="Q646" s="29"/>
      <c r="X646" s="30"/>
    </row>
    <row r="647">
      <c r="G647" s="28"/>
      <c r="Q647" s="29"/>
      <c r="X647" s="30"/>
    </row>
    <row r="648">
      <c r="G648" s="28"/>
      <c r="Q648" s="29"/>
      <c r="X648" s="30"/>
    </row>
    <row r="649">
      <c r="G649" s="28"/>
      <c r="Q649" s="29"/>
      <c r="X649" s="30"/>
    </row>
    <row r="650">
      <c r="G650" s="28"/>
      <c r="Q650" s="29"/>
      <c r="X650" s="30"/>
    </row>
    <row r="651">
      <c r="G651" s="28"/>
      <c r="Q651" s="29"/>
      <c r="X651" s="30"/>
    </row>
    <row r="652">
      <c r="G652" s="28"/>
      <c r="Q652" s="29"/>
      <c r="X652" s="30"/>
    </row>
    <row r="653">
      <c r="G653" s="28"/>
      <c r="Q653" s="29"/>
      <c r="X653" s="30"/>
    </row>
    <row r="654">
      <c r="G654" s="28"/>
      <c r="Q654" s="29"/>
      <c r="X654" s="30"/>
    </row>
    <row r="655">
      <c r="G655" s="28"/>
      <c r="Q655" s="29"/>
      <c r="X655" s="30"/>
    </row>
    <row r="656">
      <c r="G656" s="28"/>
      <c r="Q656" s="29"/>
      <c r="X656" s="30"/>
    </row>
    <row r="657">
      <c r="G657" s="28"/>
      <c r="Q657" s="29"/>
      <c r="X657" s="30"/>
    </row>
    <row r="658">
      <c r="G658" s="28"/>
      <c r="Q658" s="29"/>
      <c r="X658" s="30"/>
    </row>
    <row r="659">
      <c r="G659" s="28"/>
      <c r="Q659" s="29"/>
      <c r="X659" s="30"/>
    </row>
    <row r="660">
      <c r="G660" s="28"/>
      <c r="Q660" s="29"/>
      <c r="X660" s="30"/>
    </row>
    <row r="661">
      <c r="G661" s="28"/>
      <c r="Q661" s="29"/>
      <c r="X661" s="30"/>
    </row>
    <row r="662">
      <c r="G662" s="28"/>
      <c r="Q662" s="29"/>
      <c r="X662" s="30"/>
    </row>
    <row r="663">
      <c r="G663" s="28"/>
      <c r="Q663" s="29"/>
      <c r="X663" s="30"/>
    </row>
    <row r="664">
      <c r="G664" s="28"/>
      <c r="Q664" s="29"/>
      <c r="X664" s="30"/>
    </row>
    <row r="665">
      <c r="G665" s="28"/>
      <c r="Q665" s="29"/>
      <c r="X665" s="30"/>
    </row>
    <row r="666">
      <c r="G666" s="28"/>
      <c r="Q666" s="29"/>
      <c r="X666" s="30"/>
    </row>
    <row r="667">
      <c r="G667" s="28"/>
      <c r="Q667" s="29"/>
      <c r="X667" s="30"/>
    </row>
    <row r="668">
      <c r="G668" s="28"/>
      <c r="Q668" s="29"/>
      <c r="X668" s="30"/>
    </row>
    <row r="669">
      <c r="G669" s="28"/>
      <c r="Q669" s="29"/>
      <c r="X669" s="30"/>
    </row>
    <row r="670">
      <c r="G670" s="28"/>
      <c r="Q670" s="29"/>
      <c r="X670" s="30"/>
    </row>
    <row r="671">
      <c r="G671" s="28"/>
      <c r="Q671" s="29"/>
      <c r="X671" s="30"/>
    </row>
    <row r="672">
      <c r="G672" s="28"/>
      <c r="Q672" s="29"/>
      <c r="X672" s="30"/>
    </row>
    <row r="673">
      <c r="G673" s="28"/>
      <c r="Q673" s="29"/>
      <c r="X673" s="30"/>
    </row>
    <row r="674">
      <c r="G674" s="28"/>
      <c r="Q674" s="29"/>
      <c r="X674" s="30"/>
    </row>
    <row r="675">
      <c r="G675" s="28"/>
      <c r="Q675" s="29"/>
      <c r="X675" s="30"/>
    </row>
    <row r="676">
      <c r="G676" s="28"/>
      <c r="Q676" s="29"/>
      <c r="X676" s="30"/>
    </row>
    <row r="677">
      <c r="G677" s="28"/>
      <c r="Q677" s="29"/>
      <c r="X677" s="30"/>
    </row>
    <row r="678">
      <c r="G678" s="28"/>
      <c r="Q678" s="29"/>
      <c r="X678" s="30"/>
    </row>
    <row r="679">
      <c r="G679" s="28"/>
      <c r="Q679" s="29"/>
      <c r="X679" s="30"/>
    </row>
    <row r="680">
      <c r="G680" s="28"/>
      <c r="Q680" s="29"/>
      <c r="X680" s="30"/>
    </row>
    <row r="681">
      <c r="G681" s="28"/>
      <c r="Q681" s="29"/>
      <c r="X681" s="30"/>
    </row>
    <row r="682">
      <c r="G682" s="28"/>
      <c r="Q682" s="29"/>
      <c r="X682" s="30"/>
    </row>
    <row r="683">
      <c r="G683" s="28"/>
      <c r="Q683" s="29"/>
      <c r="X683" s="30"/>
    </row>
    <row r="684">
      <c r="G684" s="28"/>
      <c r="Q684" s="29"/>
      <c r="X684" s="30"/>
    </row>
    <row r="685">
      <c r="G685" s="28"/>
      <c r="Q685" s="29"/>
      <c r="X685" s="30"/>
    </row>
    <row r="686">
      <c r="G686" s="28"/>
      <c r="Q686" s="29"/>
      <c r="X686" s="30"/>
    </row>
    <row r="687">
      <c r="G687" s="28"/>
      <c r="Q687" s="29"/>
      <c r="X687" s="30"/>
    </row>
    <row r="688">
      <c r="G688" s="28"/>
      <c r="Q688" s="29"/>
      <c r="X688" s="30"/>
    </row>
    <row r="689">
      <c r="G689" s="28"/>
      <c r="Q689" s="29"/>
      <c r="X689" s="30"/>
    </row>
    <row r="690">
      <c r="G690" s="28"/>
      <c r="Q690" s="29"/>
      <c r="X690" s="30"/>
    </row>
    <row r="691">
      <c r="G691" s="28"/>
      <c r="Q691" s="29"/>
      <c r="X691" s="30"/>
    </row>
    <row r="692">
      <c r="G692" s="28"/>
      <c r="Q692" s="29"/>
      <c r="X692" s="30"/>
    </row>
    <row r="693">
      <c r="G693" s="28"/>
      <c r="Q693" s="29"/>
      <c r="X693" s="30"/>
    </row>
    <row r="694">
      <c r="G694" s="28"/>
      <c r="Q694" s="29"/>
      <c r="X694" s="30"/>
    </row>
    <row r="695">
      <c r="G695" s="28"/>
      <c r="Q695" s="29"/>
      <c r="X695" s="30"/>
    </row>
    <row r="696">
      <c r="G696" s="28"/>
      <c r="Q696" s="29"/>
      <c r="X696" s="30"/>
    </row>
    <row r="697">
      <c r="G697" s="28"/>
      <c r="Q697" s="29"/>
      <c r="X697" s="30"/>
    </row>
    <row r="698">
      <c r="G698" s="28"/>
      <c r="Q698" s="29"/>
      <c r="X698" s="30"/>
    </row>
    <row r="699">
      <c r="G699" s="28"/>
      <c r="Q699" s="29"/>
      <c r="X699" s="30"/>
    </row>
    <row r="700">
      <c r="G700" s="28"/>
      <c r="Q700" s="29"/>
      <c r="X700" s="30"/>
    </row>
    <row r="701">
      <c r="G701" s="28"/>
      <c r="Q701" s="29"/>
      <c r="X701" s="30"/>
    </row>
    <row r="702">
      <c r="G702" s="28"/>
      <c r="Q702" s="29"/>
      <c r="X702" s="30"/>
    </row>
    <row r="703">
      <c r="G703" s="28"/>
      <c r="Q703" s="29"/>
      <c r="X703" s="30"/>
    </row>
    <row r="704">
      <c r="G704" s="28"/>
      <c r="Q704" s="29"/>
      <c r="X704" s="30"/>
    </row>
    <row r="705">
      <c r="G705" s="28"/>
      <c r="Q705" s="29"/>
      <c r="X705" s="30"/>
    </row>
    <row r="706">
      <c r="G706" s="28"/>
      <c r="Q706" s="29"/>
      <c r="X706" s="30"/>
    </row>
    <row r="707">
      <c r="G707" s="28"/>
      <c r="Q707" s="29"/>
      <c r="X707" s="30"/>
    </row>
    <row r="708">
      <c r="G708" s="28"/>
      <c r="Q708" s="29"/>
      <c r="X708" s="30"/>
    </row>
    <row r="709">
      <c r="G709" s="28"/>
      <c r="Q709" s="29"/>
      <c r="X709" s="30"/>
    </row>
    <row r="710">
      <c r="G710" s="28"/>
      <c r="Q710" s="29"/>
      <c r="X710" s="30"/>
    </row>
    <row r="711">
      <c r="G711" s="28"/>
      <c r="Q711" s="29"/>
      <c r="X711" s="30"/>
    </row>
    <row r="712">
      <c r="G712" s="28"/>
      <c r="Q712" s="29"/>
      <c r="X712" s="30"/>
    </row>
    <row r="713">
      <c r="G713" s="28"/>
      <c r="Q713" s="29"/>
      <c r="X713" s="30"/>
    </row>
    <row r="714">
      <c r="G714" s="28"/>
      <c r="Q714" s="29"/>
      <c r="X714" s="30"/>
    </row>
    <row r="715">
      <c r="G715" s="28"/>
      <c r="Q715" s="29"/>
      <c r="X715" s="30"/>
    </row>
    <row r="716">
      <c r="G716" s="28"/>
      <c r="Q716" s="29"/>
      <c r="X716" s="30"/>
    </row>
    <row r="717">
      <c r="G717" s="28"/>
      <c r="Q717" s="29"/>
      <c r="X717" s="30"/>
    </row>
    <row r="718">
      <c r="G718" s="28"/>
      <c r="Q718" s="29"/>
      <c r="X718" s="30"/>
    </row>
    <row r="719">
      <c r="G719" s="28"/>
      <c r="Q719" s="29"/>
      <c r="X719" s="30"/>
    </row>
    <row r="720">
      <c r="G720" s="28"/>
      <c r="Q720" s="29"/>
      <c r="X720" s="30"/>
    </row>
    <row r="721">
      <c r="G721" s="28"/>
      <c r="Q721" s="29"/>
      <c r="X721" s="30"/>
    </row>
    <row r="722">
      <c r="G722" s="28"/>
      <c r="Q722" s="29"/>
      <c r="X722" s="30"/>
    </row>
    <row r="723">
      <c r="G723" s="28"/>
      <c r="Q723" s="29"/>
      <c r="X723" s="30"/>
    </row>
    <row r="724">
      <c r="G724" s="28"/>
      <c r="Q724" s="29"/>
      <c r="X724" s="30"/>
    </row>
    <row r="725">
      <c r="G725" s="28"/>
      <c r="Q725" s="29"/>
      <c r="X725" s="30"/>
    </row>
    <row r="726">
      <c r="G726" s="28"/>
      <c r="Q726" s="29"/>
      <c r="X726" s="30"/>
    </row>
    <row r="727">
      <c r="G727" s="28"/>
      <c r="Q727" s="29"/>
      <c r="X727" s="30"/>
    </row>
    <row r="728">
      <c r="G728" s="28"/>
      <c r="Q728" s="29"/>
      <c r="X728" s="30"/>
    </row>
    <row r="729">
      <c r="G729" s="28"/>
      <c r="Q729" s="29"/>
      <c r="X729" s="30"/>
    </row>
    <row r="730">
      <c r="G730" s="28"/>
      <c r="Q730" s="29"/>
      <c r="X730" s="30"/>
    </row>
    <row r="731">
      <c r="G731" s="28"/>
      <c r="Q731" s="29"/>
      <c r="X731" s="30"/>
    </row>
    <row r="732">
      <c r="G732" s="28"/>
      <c r="Q732" s="29"/>
      <c r="X732" s="30"/>
    </row>
    <row r="733">
      <c r="G733" s="28"/>
      <c r="Q733" s="29"/>
      <c r="X733" s="30"/>
    </row>
    <row r="734">
      <c r="G734" s="28"/>
      <c r="Q734" s="29"/>
      <c r="X734" s="30"/>
    </row>
    <row r="735">
      <c r="G735" s="28"/>
      <c r="Q735" s="29"/>
      <c r="X735" s="30"/>
    </row>
    <row r="736">
      <c r="G736" s="28"/>
      <c r="Q736" s="29"/>
      <c r="X736" s="30"/>
    </row>
    <row r="737">
      <c r="G737" s="28"/>
      <c r="Q737" s="29"/>
      <c r="X737" s="30"/>
    </row>
    <row r="738">
      <c r="G738" s="28"/>
      <c r="Q738" s="29"/>
      <c r="X738" s="30"/>
    </row>
    <row r="739">
      <c r="G739" s="28"/>
      <c r="Q739" s="29"/>
      <c r="X739" s="30"/>
    </row>
    <row r="740">
      <c r="G740" s="28"/>
      <c r="Q740" s="29"/>
      <c r="X740" s="30"/>
    </row>
    <row r="741">
      <c r="G741" s="28"/>
      <c r="Q741" s="29"/>
      <c r="X741" s="30"/>
    </row>
    <row r="742">
      <c r="G742" s="28"/>
      <c r="Q742" s="29"/>
      <c r="X742" s="30"/>
    </row>
    <row r="743">
      <c r="G743" s="28"/>
      <c r="Q743" s="29"/>
      <c r="X743" s="30"/>
    </row>
    <row r="744">
      <c r="G744" s="28"/>
      <c r="Q744" s="29"/>
      <c r="X744" s="30"/>
    </row>
    <row r="745">
      <c r="G745" s="28"/>
      <c r="Q745" s="29"/>
      <c r="X745" s="30"/>
    </row>
    <row r="746">
      <c r="G746" s="28"/>
      <c r="Q746" s="29"/>
      <c r="X746" s="30"/>
    </row>
    <row r="747">
      <c r="G747" s="28"/>
      <c r="Q747" s="29"/>
      <c r="X747" s="30"/>
    </row>
    <row r="748">
      <c r="G748" s="28"/>
      <c r="Q748" s="29"/>
      <c r="X748" s="30"/>
    </row>
    <row r="749">
      <c r="G749" s="28"/>
      <c r="Q749" s="29"/>
      <c r="X749" s="30"/>
    </row>
    <row r="750">
      <c r="G750" s="28"/>
      <c r="Q750" s="29"/>
      <c r="X750" s="30"/>
    </row>
    <row r="751">
      <c r="G751" s="28"/>
      <c r="Q751" s="29"/>
      <c r="X751" s="30"/>
    </row>
    <row r="752">
      <c r="G752" s="28"/>
      <c r="Q752" s="29"/>
      <c r="X752" s="30"/>
    </row>
    <row r="753">
      <c r="G753" s="28"/>
      <c r="Q753" s="29"/>
      <c r="X753" s="30"/>
    </row>
    <row r="754">
      <c r="G754" s="28"/>
      <c r="Q754" s="29"/>
      <c r="X754" s="30"/>
    </row>
    <row r="755">
      <c r="G755" s="28"/>
      <c r="Q755" s="29"/>
      <c r="X755" s="30"/>
    </row>
    <row r="756">
      <c r="G756" s="28"/>
      <c r="Q756" s="29"/>
      <c r="X756" s="30"/>
    </row>
    <row r="757">
      <c r="G757" s="28"/>
      <c r="Q757" s="29"/>
      <c r="X757" s="30"/>
    </row>
    <row r="758">
      <c r="G758" s="28"/>
      <c r="Q758" s="29"/>
      <c r="X758" s="30"/>
    </row>
    <row r="759">
      <c r="G759" s="28"/>
      <c r="Q759" s="29"/>
      <c r="X759" s="30"/>
    </row>
    <row r="760">
      <c r="G760" s="28"/>
      <c r="Q760" s="29"/>
      <c r="X760" s="30"/>
    </row>
    <row r="761">
      <c r="G761" s="28"/>
      <c r="Q761" s="29"/>
      <c r="X761" s="30"/>
    </row>
    <row r="762">
      <c r="G762" s="28"/>
      <c r="Q762" s="29"/>
      <c r="X762" s="30"/>
    </row>
    <row r="763">
      <c r="G763" s="28"/>
      <c r="Q763" s="29"/>
      <c r="X763" s="30"/>
    </row>
    <row r="764">
      <c r="G764" s="28"/>
      <c r="Q764" s="29"/>
      <c r="X764" s="30"/>
    </row>
    <row r="765">
      <c r="G765" s="28"/>
      <c r="Q765" s="29"/>
      <c r="X765" s="30"/>
    </row>
    <row r="766">
      <c r="G766" s="28"/>
      <c r="Q766" s="29"/>
      <c r="X766" s="30"/>
    </row>
    <row r="767">
      <c r="G767" s="28"/>
      <c r="Q767" s="29"/>
      <c r="X767" s="30"/>
    </row>
    <row r="768">
      <c r="G768" s="28"/>
      <c r="Q768" s="29"/>
      <c r="X768" s="30"/>
    </row>
    <row r="769">
      <c r="G769" s="28"/>
      <c r="Q769" s="29"/>
      <c r="X769" s="30"/>
    </row>
    <row r="770">
      <c r="G770" s="28"/>
      <c r="Q770" s="29"/>
      <c r="X770" s="30"/>
    </row>
    <row r="771">
      <c r="G771" s="28"/>
      <c r="Q771" s="29"/>
      <c r="X771" s="30"/>
    </row>
    <row r="772">
      <c r="G772" s="28"/>
      <c r="Q772" s="29"/>
      <c r="X772" s="30"/>
    </row>
    <row r="773">
      <c r="G773" s="28"/>
      <c r="Q773" s="29"/>
      <c r="X773" s="30"/>
    </row>
    <row r="774">
      <c r="G774" s="28"/>
      <c r="Q774" s="29"/>
      <c r="X774" s="30"/>
    </row>
    <row r="775">
      <c r="G775" s="28"/>
      <c r="Q775" s="29"/>
      <c r="X775" s="30"/>
    </row>
    <row r="776">
      <c r="G776" s="28"/>
      <c r="Q776" s="29"/>
      <c r="X776" s="30"/>
    </row>
    <row r="777">
      <c r="G777" s="28"/>
      <c r="Q777" s="29"/>
      <c r="X777" s="30"/>
    </row>
    <row r="778">
      <c r="G778" s="28"/>
      <c r="Q778" s="29"/>
      <c r="X778" s="30"/>
    </row>
    <row r="779">
      <c r="G779" s="28"/>
      <c r="Q779" s="29"/>
      <c r="X779" s="30"/>
    </row>
    <row r="780">
      <c r="G780" s="28"/>
      <c r="Q780" s="29"/>
      <c r="X780" s="30"/>
    </row>
    <row r="781">
      <c r="G781" s="28"/>
      <c r="Q781" s="29"/>
      <c r="X781" s="30"/>
    </row>
    <row r="782">
      <c r="G782" s="28"/>
      <c r="Q782" s="29"/>
      <c r="X782" s="30"/>
    </row>
    <row r="783">
      <c r="G783" s="28"/>
      <c r="Q783" s="29"/>
      <c r="X783" s="30"/>
    </row>
    <row r="784">
      <c r="G784" s="28"/>
      <c r="Q784" s="29"/>
      <c r="X784" s="30"/>
    </row>
    <row r="785">
      <c r="G785" s="28"/>
      <c r="Q785" s="29"/>
      <c r="X785" s="30"/>
    </row>
    <row r="786">
      <c r="G786" s="28"/>
      <c r="Q786" s="29"/>
      <c r="X786" s="30"/>
    </row>
    <row r="787">
      <c r="G787" s="28"/>
      <c r="Q787" s="29"/>
      <c r="X787" s="30"/>
    </row>
    <row r="788">
      <c r="G788" s="28"/>
      <c r="Q788" s="29"/>
      <c r="X788" s="30"/>
    </row>
    <row r="789">
      <c r="G789" s="28"/>
      <c r="Q789" s="29"/>
      <c r="X789" s="30"/>
    </row>
    <row r="790">
      <c r="G790" s="28"/>
      <c r="Q790" s="29"/>
      <c r="X790" s="30"/>
    </row>
    <row r="791">
      <c r="G791" s="28"/>
      <c r="Q791" s="29"/>
      <c r="X791" s="30"/>
    </row>
    <row r="792">
      <c r="G792" s="28"/>
      <c r="Q792" s="29"/>
      <c r="X792" s="30"/>
    </row>
    <row r="793">
      <c r="G793" s="28"/>
      <c r="Q793" s="29"/>
      <c r="X793" s="30"/>
    </row>
    <row r="794">
      <c r="G794" s="28"/>
      <c r="Q794" s="29"/>
      <c r="X794" s="30"/>
    </row>
    <row r="795">
      <c r="G795" s="28"/>
      <c r="Q795" s="29"/>
      <c r="X795" s="30"/>
    </row>
    <row r="796">
      <c r="G796" s="28"/>
      <c r="Q796" s="29"/>
      <c r="X796" s="30"/>
    </row>
    <row r="797">
      <c r="G797" s="28"/>
      <c r="Q797" s="29"/>
      <c r="X797" s="30"/>
    </row>
    <row r="798">
      <c r="G798" s="28"/>
      <c r="Q798" s="29"/>
      <c r="X798" s="30"/>
    </row>
    <row r="799">
      <c r="G799" s="28"/>
      <c r="Q799" s="29"/>
      <c r="X799" s="30"/>
    </row>
    <row r="800">
      <c r="G800" s="28"/>
      <c r="Q800" s="29"/>
      <c r="X800" s="30"/>
    </row>
    <row r="801">
      <c r="G801" s="28"/>
      <c r="Q801" s="29"/>
      <c r="X801" s="30"/>
    </row>
    <row r="802">
      <c r="G802" s="28"/>
      <c r="Q802" s="29"/>
      <c r="X802" s="30"/>
    </row>
    <row r="803">
      <c r="G803" s="28"/>
      <c r="Q803" s="29"/>
      <c r="X803" s="30"/>
    </row>
    <row r="804">
      <c r="G804" s="28"/>
      <c r="Q804" s="29"/>
      <c r="X804" s="30"/>
    </row>
    <row r="805">
      <c r="G805" s="28"/>
      <c r="Q805" s="29"/>
      <c r="X805" s="30"/>
    </row>
    <row r="806">
      <c r="G806" s="28"/>
      <c r="Q806" s="29"/>
      <c r="X806" s="30"/>
    </row>
    <row r="807">
      <c r="G807" s="28"/>
      <c r="Q807" s="29"/>
      <c r="X807" s="30"/>
    </row>
    <row r="808">
      <c r="G808" s="28"/>
      <c r="Q808" s="29"/>
      <c r="X808" s="30"/>
    </row>
    <row r="809">
      <c r="G809" s="28"/>
      <c r="Q809" s="29"/>
      <c r="X809" s="30"/>
    </row>
    <row r="810">
      <c r="G810" s="28"/>
      <c r="Q810" s="29"/>
      <c r="X810" s="30"/>
    </row>
    <row r="811">
      <c r="G811" s="28"/>
      <c r="Q811" s="29"/>
      <c r="X811" s="30"/>
    </row>
    <row r="812">
      <c r="G812" s="28"/>
      <c r="Q812" s="29"/>
      <c r="X812" s="30"/>
    </row>
    <row r="813">
      <c r="G813" s="28"/>
      <c r="Q813" s="29"/>
      <c r="X813" s="30"/>
    </row>
    <row r="814">
      <c r="G814" s="28"/>
      <c r="Q814" s="29"/>
      <c r="X814" s="30"/>
    </row>
    <row r="815">
      <c r="G815" s="28"/>
      <c r="Q815" s="29"/>
      <c r="X815" s="30"/>
    </row>
    <row r="816">
      <c r="G816" s="28"/>
      <c r="Q816" s="29"/>
      <c r="X816" s="30"/>
    </row>
    <row r="817">
      <c r="G817" s="28"/>
      <c r="Q817" s="29"/>
      <c r="X817" s="30"/>
    </row>
    <row r="818">
      <c r="G818" s="28"/>
      <c r="Q818" s="29"/>
      <c r="X818" s="30"/>
    </row>
    <row r="819">
      <c r="G819" s="28"/>
      <c r="Q819" s="29"/>
      <c r="X819" s="30"/>
    </row>
    <row r="820">
      <c r="G820" s="28"/>
      <c r="Q820" s="29"/>
      <c r="X820" s="30"/>
    </row>
    <row r="821">
      <c r="G821" s="28"/>
      <c r="Q821" s="29"/>
      <c r="X821" s="30"/>
    </row>
    <row r="822">
      <c r="G822" s="28"/>
      <c r="Q822" s="29"/>
      <c r="X822" s="30"/>
    </row>
    <row r="823">
      <c r="G823" s="28"/>
      <c r="Q823" s="29"/>
      <c r="X823" s="30"/>
    </row>
    <row r="824">
      <c r="G824" s="28"/>
      <c r="Q824" s="29"/>
      <c r="X824" s="30"/>
    </row>
    <row r="825">
      <c r="G825" s="28"/>
      <c r="Q825" s="29"/>
      <c r="X825" s="30"/>
    </row>
    <row r="826">
      <c r="G826" s="28"/>
      <c r="Q826" s="29"/>
      <c r="X826" s="30"/>
    </row>
    <row r="827">
      <c r="G827" s="28"/>
      <c r="Q827" s="29"/>
      <c r="X827" s="30"/>
    </row>
    <row r="828">
      <c r="G828" s="28"/>
      <c r="Q828" s="29"/>
      <c r="X828" s="30"/>
    </row>
    <row r="829">
      <c r="G829" s="28"/>
      <c r="Q829" s="29"/>
      <c r="X829" s="30"/>
    </row>
    <row r="830">
      <c r="G830" s="28"/>
      <c r="Q830" s="29"/>
      <c r="X830" s="30"/>
    </row>
    <row r="831">
      <c r="G831" s="28"/>
      <c r="Q831" s="29"/>
      <c r="X831" s="30"/>
    </row>
    <row r="832">
      <c r="G832" s="28"/>
      <c r="Q832" s="29"/>
      <c r="X832" s="30"/>
    </row>
    <row r="833">
      <c r="G833" s="28"/>
      <c r="Q833" s="29"/>
      <c r="X833" s="30"/>
    </row>
    <row r="834">
      <c r="G834" s="28"/>
      <c r="Q834" s="29"/>
      <c r="X834" s="30"/>
    </row>
    <row r="835">
      <c r="G835" s="28"/>
      <c r="Q835" s="29"/>
      <c r="X835" s="30"/>
    </row>
    <row r="836">
      <c r="G836" s="28"/>
      <c r="Q836" s="29"/>
      <c r="X836" s="30"/>
    </row>
    <row r="837">
      <c r="G837" s="28"/>
      <c r="Q837" s="29"/>
      <c r="X837" s="30"/>
    </row>
    <row r="838">
      <c r="G838" s="28"/>
      <c r="Q838" s="29"/>
      <c r="X838" s="30"/>
    </row>
    <row r="839">
      <c r="G839" s="28"/>
      <c r="Q839" s="29"/>
      <c r="X839" s="30"/>
    </row>
    <row r="840">
      <c r="G840" s="28"/>
      <c r="Q840" s="29"/>
      <c r="X840" s="30"/>
    </row>
    <row r="841">
      <c r="G841" s="28"/>
      <c r="Q841" s="29"/>
      <c r="X841" s="30"/>
    </row>
    <row r="842">
      <c r="G842" s="28"/>
      <c r="Q842" s="29"/>
      <c r="X842" s="30"/>
    </row>
    <row r="843">
      <c r="G843" s="28"/>
      <c r="Q843" s="29"/>
      <c r="X843" s="30"/>
    </row>
    <row r="844">
      <c r="G844" s="28"/>
      <c r="Q844" s="29"/>
      <c r="X844" s="30"/>
    </row>
    <row r="845">
      <c r="G845" s="28"/>
      <c r="Q845" s="29"/>
      <c r="X845" s="30"/>
    </row>
    <row r="846">
      <c r="G846" s="28"/>
      <c r="Q846" s="29"/>
      <c r="X846" s="30"/>
    </row>
    <row r="847">
      <c r="G847" s="28"/>
      <c r="Q847" s="29"/>
      <c r="X847" s="30"/>
    </row>
    <row r="848">
      <c r="G848" s="28"/>
      <c r="Q848" s="29"/>
      <c r="X848" s="30"/>
    </row>
    <row r="849">
      <c r="G849" s="28"/>
      <c r="Q849" s="29"/>
      <c r="X849" s="30"/>
    </row>
    <row r="850">
      <c r="G850" s="28"/>
      <c r="Q850" s="29"/>
      <c r="X850" s="30"/>
    </row>
    <row r="851">
      <c r="G851" s="28"/>
      <c r="Q851" s="29"/>
      <c r="X851" s="30"/>
    </row>
    <row r="852">
      <c r="G852" s="28"/>
      <c r="Q852" s="29"/>
      <c r="X852" s="30"/>
    </row>
    <row r="853">
      <c r="G853" s="28"/>
      <c r="Q853" s="29"/>
      <c r="X853" s="30"/>
    </row>
    <row r="854">
      <c r="G854" s="28"/>
      <c r="Q854" s="29"/>
      <c r="X854" s="30"/>
    </row>
    <row r="855">
      <c r="G855" s="28"/>
      <c r="Q855" s="29"/>
      <c r="X855" s="30"/>
    </row>
    <row r="856">
      <c r="G856" s="28"/>
      <c r="Q856" s="29"/>
      <c r="X856" s="30"/>
    </row>
    <row r="857">
      <c r="G857" s="28"/>
      <c r="Q857" s="29"/>
      <c r="X857" s="30"/>
    </row>
    <row r="858">
      <c r="G858" s="28"/>
      <c r="Q858" s="29"/>
      <c r="X858" s="30"/>
    </row>
    <row r="859">
      <c r="G859" s="28"/>
      <c r="Q859" s="29"/>
      <c r="X859" s="30"/>
    </row>
    <row r="860">
      <c r="G860" s="28"/>
      <c r="Q860" s="29"/>
      <c r="X860" s="30"/>
    </row>
    <row r="861">
      <c r="G861" s="28"/>
      <c r="Q861" s="29"/>
      <c r="X861" s="30"/>
    </row>
    <row r="862">
      <c r="G862" s="28"/>
      <c r="Q862" s="29"/>
      <c r="X862" s="30"/>
    </row>
    <row r="863">
      <c r="G863" s="28"/>
      <c r="Q863" s="29"/>
      <c r="X863" s="30"/>
    </row>
    <row r="864">
      <c r="G864" s="28"/>
      <c r="Q864" s="29"/>
      <c r="X864" s="30"/>
    </row>
  </sheetData>
  <mergeCells count="9">
    <mergeCell ref="AS5:AV5"/>
    <mergeCell ref="AS6:AT6"/>
    <mergeCell ref="B5:P5"/>
    <mergeCell ref="T5:AJ5"/>
    <mergeCell ref="AL5:AQ5"/>
    <mergeCell ref="T6:V6"/>
    <mergeCell ref="X6:AE6"/>
    <mergeCell ref="AG6:AH6"/>
    <mergeCell ref="AL6:AO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0" t="s">
        <v>2576</v>
      </c>
      <c r="B1" s="80" t="s">
        <v>2577</v>
      </c>
      <c r="C1" s="80" t="s">
        <v>2578</v>
      </c>
      <c r="D1" s="22" t="s">
        <v>2579</v>
      </c>
      <c r="E1" s="22" t="s">
        <v>2580</v>
      </c>
      <c r="J1" s="81" t="s">
        <v>2581</v>
      </c>
      <c r="K1" s="81" t="s">
        <v>2582</v>
      </c>
      <c r="L1" s="81" t="s">
        <v>2583</v>
      </c>
      <c r="M1" s="81" t="s">
        <v>2584</v>
      </c>
      <c r="N1" s="81" t="s">
        <v>2585</v>
      </c>
      <c r="O1" s="81" t="s">
        <v>2160</v>
      </c>
      <c r="P1" s="81" t="s">
        <v>2586</v>
      </c>
      <c r="Q1" s="81" t="s">
        <v>2587</v>
      </c>
      <c r="R1" s="81" t="s">
        <v>2588</v>
      </c>
    </row>
    <row r="2">
      <c r="A2" s="14" t="s">
        <v>2589</v>
      </c>
      <c r="B2" s="18">
        <v>3330.0</v>
      </c>
      <c r="C2" s="18">
        <v>8280.0</v>
      </c>
      <c r="D2" s="18">
        <v>0.402174</v>
      </c>
      <c r="E2" s="82">
        <v>0.6</v>
      </c>
      <c r="J2" s="83">
        <v>1.0</v>
      </c>
      <c r="K2" s="84" t="s">
        <v>2215</v>
      </c>
      <c r="L2" s="84" t="s">
        <v>2590</v>
      </c>
      <c r="M2" s="84" t="s">
        <v>65</v>
      </c>
      <c r="N2" s="84" t="s">
        <v>71</v>
      </c>
      <c r="O2" s="84" t="s">
        <v>71</v>
      </c>
      <c r="P2" s="85"/>
      <c r="Q2" s="86" t="s">
        <v>14</v>
      </c>
      <c r="R2" s="84" t="s">
        <v>2591</v>
      </c>
    </row>
    <row r="3">
      <c r="A3" s="14" t="s">
        <v>2592</v>
      </c>
      <c r="B3" s="18">
        <v>11.0</v>
      </c>
      <c r="C3" s="18">
        <v>1008.0</v>
      </c>
      <c r="D3" s="18">
        <v>0.010913</v>
      </c>
      <c r="E3" s="82">
        <v>0.99</v>
      </c>
      <c r="J3" s="87">
        <v>2.0</v>
      </c>
      <c r="K3" s="88" t="s">
        <v>2220</v>
      </c>
      <c r="L3" s="88" t="s">
        <v>2590</v>
      </c>
      <c r="M3" s="88" t="s">
        <v>65</v>
      </c>
      <c r="N3" s="88" t="s">
        <v>71</v>
      </c>
      <c r="O3" s="88" t="s">
        <v>71</v>
      </c>
      <c r="P3" s="89"/>
      <c r="Q3" s="86" t="s">
        <v>14</v>
      </c>
      <c r="R3" s="88" t="s">
        <v>2591</v>
      </c>
    </row>
    <row r="4">
      <c r="A4" s="14" t="s">
        <v>2593</v>
      </c>
      <c r="B4" s="18">
        <v>477.0</v>
      </c>
      <c r="C4" s="18">
        <v>4032.0</v>
      </c>
      <c r="D4" s="18">
        <v>0.118304</v>
      </c>
      <c r="E4" s="82">
        <v>0.88</v>
      </c>
      <c r="J4" s="83">
        <v>3.0</v>
      </c>
      <c r="K4" s="84" t="s">
        <v>2223</v>
      </c>
      <c r="L4" s="84" t="s">
        <v>2590</v>
      </c>
      <c r="M4" s="84" t="s">
        <v>65</v>
      </c>
      <c r="N4" s="84" t="s">
        <v>71</v>
      </c>
      <c r="O4" s="84" t="s">
        <v>71</v>
      </c>
      <c r="P4" s="85"/>
      <c r="Q4" s="86" t="s">
        <v>14</v>
      </c>
      <c r="R4" s="84" t="s">
        <v>2591</v>
      </c>
    </row>
    <row r="5">
      <c r="A5" s="14" t="s">
        <v>2573</v>
      </c>
      <c r="B5" s="18">
        <v>5758.0</v>
      </c>
      <c r="C5" s="18">
        <v>6840.0</v>
      </c>
      <c r="D5" s="18">
        <v>0.841813</v>
      </c>
      <c r="E5" s="82">
        <v>0.16</v>
      </c>
      <c r="J5" s="87">
        <v>4.0</v>
      </c>
      <c r="K5" s="88" t="s">
        <v>2226</v>
      </c>
      <c r="L5" s="88" t="s">
        <v>2590</v>
      </c>
      <c r="M5" s="88" t="s">
        <v>65</v>
      </c>
      <c r="N5" s="88" t="s">
        <v>71</v>
      </c>
      <c r="O5" s="88" t="s">
        <v>71</v>
      </c>
      <c r="P5" s="89"/>
      <c r="Q5" s="86" t="s">
        <v>14</v>
      </c>
      <c r="R5" s="88" t="s">
        <v>2591</v>
      </c>
    </row>
    <row r="6">
      <c r="A6" s="14" t="s">
        <v>2574</v>
      </c>
      <c r="B6" s="18">
        <v>919.0</v>
      </c>
      <c r="C6" s="18">
        <v>6840.0</v>
      </c>
      <c r="D6" s="18">
        <v>0.134357</v>
      </c>
      <c r="E6" s="82">
        <v>0.87</v>
      </c>
      <c r="J6" s="83">
        <v>5.0</v>
      </c>
      <c r="K6" s="84" t="s">
        <v>2229</v>
      </c>
      <c r="L6" s="84" t="s">
        <v>2590</v>
      </c>
      <c r="M6" s="84" t="s">
        <v>65</v>
      </c>
      <c r="N6" s="84" t="s">
        <v>71</v>
      </c>
      <c r="O6" s="84" t="s">
        <v>71</v>
      </c>
      <c r="P6" s="85"/>
      <c r="Q6" s="86" t="s">
        <v>14</v>
      </c>
      <c r="R6" s="84" t="s">
        <v>2591</v>
      </c>
    </row>
    <row r="7">
      <c r="A7" s="14" t="s">
        <v>2571</v>
      </c>
      <c r="B7" s="18">
        <v>1002.0</v>
      </c>
      <c r="C7" s="18">
        <v>7200.0</v>
      </c>
      <c r="D7" s="18">
        <v>0.139167</v>
      </c>
      <c r="E7" s="82">
        <v>0.86</v>
      </c>
      <c r="J7" s="87">
        <v>6.0</v>
      </c>
      <c r="K7" s="88" t="s">
        <v>2232</v>
      </c>
      <c r="L7" s="88" t="s">
        <v>2590</v>
      </c>
      <c r="M7" s="88" t="s">
        <v>65</v>
      </c>
      <c r="N7" s="88" t="s">
        <v>71</v>
      </c>
      <c r="O7" s="88" t="s">
        <v>71</v>
      </c>
      <c r="P7" s="89"/>
      <c r="Q7" s="86" t="s">
        <v>14</v>
      </c>
      <c r="R7" s="88" t="s">
        <v>2591</v>
      </c>
    </row>
    <row r="8">
      <c r="A8" s="14" t="s">
        <v>2594</v>
      </c>
      <c r="B8" s="18">
        <v>2101.0</v>
      </c>
      <c r="C8" s="18">
        <v>5400.0</v>
      </c>
      <c r="D8" s="18">
        <v>0.389074</v>
      </c>
      <c r="E8" s="82">
        <v>0.61</v>
      </c>
      <c r="J8" s="83">
        <v>7.0</v>
      </c>
      <c r="K8" s="84" t="s">
        <v>2233</v>
      </c>
      <c r="L8" s="84" t="s">
        <v>2590</v>
      </c>
      <c r="M8" s="84" t="s">
        <v>65</v>
      </c>
      <c r="N8" s="84" t="s">
        <v>71</v>
      </c>
      <c r="O8" s="84" t="s">
        <v>71</v>
      </c>
      <c r="P8" s="84" t="s">
        <v>2595</v>
      </c>
      <c r="Q8" s="86" t="s">
        <v>14</v>
      </c>
      <c r="R8" s="84" t="s">
        <v>2591</v>
      </c>
    </row>
    <row r="9">
      <c r="A9" s="14" t="s">
        <v>2448</v>
      </c>
      <c r="B9" s="18">
        <v>2562.0</v>
      </c>
      <c r="C9" s="18">
        <v>7200.0</v>
      </c>
      <c r="D9" s="18">
        <v>0.355833</v>
      </c>
      <c r="E9" s="82">
        <v>0.64</v>
      </c>
      <c r="J9" s="87">
        <v>8.0</v>
      </c>
      <c r="K9" s="88" t="s">
        <v>2234</v>
      </c>
      <c r="L9" s="88" t="s">
        <v>2590</v>
      </c>
      <c r="M9" s="88" t="s">
        <v>65</v>
      </c>
      <c r="N9" s="88" t="s">
        <v>71</v>
      </c>
      <c r="O9" s="88" t="s">
        <v>71</v>
      </c>
      <c r="P9" s="89"/>
      <c r="Q9" s="86" t="s">
        <v>14</v>
      </c>
      <c r="R9" s="88" t="s">
        <v>2591</v>
      </c>
    </row>
    <row r="10">
      <c r="A10" s="14" t="s">
        <v>2596</v>
      </c>
      <c r="B10" s="18">
        <v>3045.0</v>
      </c>
      <c r="C10" s="18">
        <v>7560.0</v>
      </c>
      <c r="D10" s="18">
        <v>0.402778</v>
      </c>
      <c r="E10" s="82">
        <v>0.6</v>
      </c>
      <c r="J10" s="83">
        <v>9.0</v>
      </c>
      <c r="K10" s="84" t="s">
        <v>2236</v>
      </c>
      <c r="L10" s="84" t="s">
        <v>2590</v>
      </c>
      <c r="M10" s="84" t="s">
        <v>65</v>
      </c>
      <c r="N10" s="84" t="s">
        <v>71</v>
      </c>
      <c r="O10" s="84" t="s">
        <v>71</v>
      </c>
      <c r="P10" s="85"/>
      <c r="Q10" s="86" t="s">
        <v>14</v>
      </c>
      <c r="R10" s="84" t="s">
        <v>2591</v>
      </c>
    </row>
    <row r="11">
      <c r="A11" s="14" t="s">
        <v>2450</v>
      </c>
      <c r="B11" s="18">
        <v>1832.0</v>
      </c>
      <c r="C11" s="18">
        <v>6840.0</v>
      </c>
      <c r="D11" s="18">
        <v>0.267836</v>
      </c>
      <c r="E11" s="82">
        <v>0.73</v>
      </c>
      <c r="J11" s="87">
        <v>10.0</v>
      </c>
      <c r="K11" s="88" t="s">
        <v>2238</v>
      </c>
      <c r="L11" s="88" t="s">
        <v>2597</v>
      </c>
      <c r="M11" s="88" t="s">
        <v>84</v>
      </c>
      <c r="N11" s="88" t="s">
        <v>118</v>
      </c>
      <c r="O11" s="88" t="s">
        <v>118</v>
      </c>
      <c r="P11" s="89"/>
      <c r="Q11" s="86" t="s">
        <v>14</v>
      </c>
      <c r="R11" s="88" t="s">
        <v>2598</v>
      </c>
    </row>
    <row r="12">
      <c r="A12" s="14" t="s">
        <v>2599</v>
      </c>
      <c r="B12" s="18">
        <v>160.0</v>
      </c>
      <c r="C12" s="18">
        <v>4680.0</v>
      </c>
      <c r="D12" s="18">
        <v>0.034188</v>
      </c>
      <c r="E12" s="82">
        <v>0.97</v>
      </c>
      <c r="J12" s="83">
        <v>11.0</v>
      </c>
      <c r="K12" s="84" t="s">
        <v>2242</v>
      </c>
      <c r="L12" s="84" t="s">
        <v>2597</v>
      </c>
      <c r="M12" s="84" t="s">
        <v>84</v>
      </c>
      <c r="N12" s="84" t="s">
        <v>118</v>
      </c>
      <c r="O12" s="84" t="s">
        <v>118</v>
      </c>
      <c r="P12" s="85"/>
      <c r="Q12" s="86" t="s">
        <v>14</v>
      </c>
      <c r="R12" s="84" t="s">
        <v>2598</v>
      </c>
    </row>
    <row r="13">
      <c r="A13" s="14" t="s">
        <v>2600</v>
      </c>
      <c r="B13" s="18">
        <v>89.0</v>
      </c>
      <c r="C13" s="18">
        <v>4680.0</v>
      </c>
      <c r="D13" s="18">
        <v>0.019017</v>
      </c>
      <c r="E13" s="82">
        <v>0.98</v>
      </c>
      <c r="J13" s="87">
        <v>12.0</v>
      </c>
      <c r="K13" s="88" t="s">
        <v>2243</v>
      </c>
      <c r="L13" s="88" t="s">
        <v>2597</v>
      </c>
      <c r="M13" s="88" t="s">
        <v>84</v>
      </c>
      <c r="N13" s="88" t="s">
        <v>118</v>
      </c>
      <c r="O13" s="88" t="s">
        <v>118</v>
      </c>
      <c r="P13" s="89"/>
      <c r="Q13" s="86" t="s">
        <v>14</v>
      </c>
      <c r="R13" s="88" t="s">
        <v>2598</v>
      </c>
    </row>
    <row r="14">
      <c r="A14" s="14" t="s">
        <v>2319</v>
      </c>
      <c r="B14" s="18">
        <v>1987.0</v>
      </c>
      <c r="C14" s="18">
        <v>8280.0</v>
      </c>
      <c r="D14" s="18">
        <v>0.239976</v>
      </c>
      <c r="E14" s="82">
        <v>0.76</v>
      </c>
      <c r="J14" s="83">
        <v>13.0</v>
      </c>
      <c r="K14" s="84" t="s">
        <v>2244</v>
      </c>
      <c r="L14" s="84" t="s">
        <v>2601</v>
      </c>
      <c r="M14" s="84" t="s">
        <v>84</v>
      </c>
      <c r="N14" s="84" t="s">
        <v>105</v>
      </c>
      <c r="O14" s="84" t="s">
        <v>105</v>
      </c>
      <c r="P14" s="85"/>
      <c r="Q14" s="86" t="s">
        <v>14</v>
      </c>
      <c r="R14" s="84" t="s">
        <v>2602</v>
      </c>
    </row>
    <row r="15">
      <c r="A15" s="14" t="s">
        <v>2603</v>
      </c>
      <c r="B15" s="18">
        <v>2456.0</v>
      </c>
      <c r="C15" s="18">
        <v>8280.0</v>
      </c>
      <c r="D15" s="18">
        <v>0.296618</v>
      </c>
      <c r="E15" s="82">
        <v>0.7</v>
      </c>
      <c r="J15" s="87">
        <v>14.0</v>
      </c>
      <c r="K15" s="88" t="s">
        <v>2245</v>
      </c>
      <c r="L15" s="88" t="s">
        <v>2601</v>
      </c>
      <c r="M15" s="88" t="s">
        <v>84</v>
      </c>
      <c r="N15" s="88" t="s">
        <v>105</v>
      </c>
      <c r="O15" s="88" t="s">
        <v>105</v>
      </c>
      <c r="P15" s="89"/>
      <c r="Q15" s="86" t="s">
        <v>14</v>
      </c>
      <c r="R15" s="88" t="s">
        <v>2602</v>
      </c>
    </row>
    <row r="16">
      <c r="A16" s="14" t="s">
        <v>2320</v>
      </c>
      <c r="B16" s="18">
        <v>131.0</v>
      </c>
      <c r="C16" s="18">
        <v>360.0</v>
      </c>
      <c r="D16" s="18">
        <v>0.363889</v>
      </c>
      <c r="E16" s="82">
        <v>0.64</v>
      </c>
      <c r="J16" s="83">
        <v>15.0</v>
      </c>
      <c r="K16" s="84" t="s">
        <v>2246</v>
      </c>
      <c r="L16" s="84" t="s">
        <v>2601</v>
      </c>
      <c r="M16" s="84" t="s">
        <v>84</v>
      </c>
      <c r="N16" s="84" t="s">
        <v>105</v>
      </c>
      <c r="O16" s="84" t="s">
        <v>105</v>
      </c>
      <c r="P16" s="85"/>
      <c r="Q16" s="86" t="s">
        <v>14</v>
      </c>
      <c r="R16" s="84" t="s">
        <v>2602</v>
      </c>
    </row>
    <row r="17">
      <c r="A17" s="14" t="s">
        <v>2317</v>
      </c>
      <c r="B17" s="18">
        <v>2066.0</v>
      </c>
      <c r="C17" s="18">
        <v>7920.0</v>
      </c>
      <c r="D17" s="18">
        <v>0.260859</v>
      </c>
      <c r="E17" s="82">
        <v>0.74</v>
      </c>
      <c r="J17" s="87">
        <v>16.0</v>
      </c>
      <c r="K17" s="88" t="s">
        <v>2604</v>
      </c>
      <c r="L17" s="88" t="s">
        <v>2597</v>
      </c>
      <c r="M17" s="88" t="s">
        <v>84</v>
      </c>
      <c r="N17" s="88" t="s">
        <v>118</v>
      </c>
      <c r="O17" s="88" t="s">
        <v>118</v>
      </c>
      <c r="P17" s="89"/>
      <c r="Q17" s="86" t="s">
        <v>14</v>
      </c>
      <c r="R17" s="88" t="s">
        <v>2598</v>
      </c>
    </row>
    <row r="18">
      <c r="A18" s="14" t="s">
        <v>2321</v>
      </c>
      <c r="B18" s="18">
        <v>106.0</v>
      </c>
      <c r="C18" s="18">
        <v>360.0</v>
      </c>
      <c r="D18" s="18">
        <v>0.294444</v>
      </c>
      <c r="E18" s="82">
        <v>0.71</v>
      </c>
      <c r="J18" s="83">
        <v>17.0</v>
      </c>
      <c r="K18" s="84" t="s">
        <v>2247</v>
      </c>
      <c r="L18" s="84" t="s">
        <v>2601</v>
      </c>
      <c r="M18" s="84" t="s">
        <v>84</v>
      </c>
      <c r="N18" s="84" t="s">
        <v>105</v>
      </c>
      <c r="O18" s="84" t="s">
        <v>105</v>
      </c>
      <c r="P18" s="84" t="s">
        <v>2605</v>
      </c>
      <c r="Q18" s="86" t="s">
        <v>14</v>
      </c>
      <c r="R18" s="84" t="s">
        <v>2602</v>
      </c>
    </row>
    <row r="19">
      <c r="A19" s="14" t="s">
        <v>2322</v>
      </c>
      <c r="B19" s="18">
        <v>1952.0</v>
      </c>
      <c r="C19" s="18">
        <v>5040.0</v>
      </c>
      <c r="D19" s="18">
        <v>0.387302</v>
      </c>
      <c r="E19" s="82">
        <v>0.61</v>
      </c>
      <c r="J19" s="87">
        <v>18.0</v>
      </c>
      <c r="K19" s="88" t="s">
        <v>2248</v>
      </c>
      <c r="L19" s="88" t="s">
        <v>2606</v>
      </c>
      <c r="M19" s="88" t="s">
        <v>84</v>
      </c>
      <c r="N19" s="88" t="s">
        <v>105</v>
      </c>
      <c r="O19" s="88" t="s">
        <v>105</v>
      </c>
      <c r="P19" s="88" t="s">
        <v>2605</v>
      </c>
      <c r="Q19" s="86" t="s">
        <v>14</v>
      </c>
      <c r="R19" s="88" t="s">
        <v>2602</v>
      </c>
    </row>
    <row r="20">
      <c r="A20" s="14" t="s">
        <v>2607</v>
      </c>
      <c r="B20" s="18">
        <v>66.0</v>
      </c>
      <c r="C20" s="18">
        <v>2760.0</v>
      </c>
      <c r="D20" s="18">
        <v>0.023913</v>
      </c>
      <c r="E20" s="82">
        <v>0.98</v>
      </c>
      <c r="J20" s="83">
        <v>19.0</v>
      </c>
      <c r="K20" s="84" t="s">
        <v>2249</v>
      </c>
      <c r="L20" s="84" t="s">
        <v>2601</v>
      </c>
      <c r="M20" s="84" t="s">
        <v>84</v>
      </c>
      <c r="N20" s="84" t="s">
        <v>105</v>
      </c>
      <c r="O20" s="84" t="s">
        <v>105</v>
      </c>
      <c r="P20" s="84" t="s">
        <v>2605</v>
      </c>
      <c r="Q20" s="86" t="s">
        <v>14</v>
      </c>
      <c r="R20" s="84" t="s">
        <v>2602</v>
      </c>
    </row>
    <row r="21">
      <c r="A21" s="14" t="s">
        <v>2608</v>
      </c>
      <c r="B21" s="18">
        <v>11.0</v>
      </c>
      <c r="C21" s="18">
        <v>2760.0</v>
      </c>
      <c r="D21" s="18">
        <v>0.003986</v>
      </c>
      <c r="E21" s="82">
        <v>1.0</v>
      </c>
      <c r="J21" s="87">
        <v>20.0</v>
      </c>
      <c r="K21" s="88" t="s">
        <v>2609</v>
      </c>
      <c r="L21" s="88" t="s">
        <v>2610</v>
      </c>
      <c r="M21" s="88" t="s">
        <v>135</v>
      </c>
      <c r="N21" s="88" t="s">
        <v>2611</v>
      </c>
      <c r="O21" s="88" t="s">
        <v>2611</v>
      </c>
      <c r="P21" s="88" t="s">
        <v>2605</v>
      </c>
      <c r="Q21" s="86" t="s">
        <v>14</v>
      </c>
      <c r="R21" s="88" t="s">
        <v>2612</v>
      </c>
    </row>
    <row r="22">
      <c r="A22" s="14" t="s">
        <v>2327</v>
      </c>
      <c r="B22" s="18">
        <v>0.0</v>
      </c>
      <c r="C22" s="18">
        <v>7560.0</v>
      </c>
      <c r="D22" s="18">
        <v>0.0</v>
      </c>
      <c r="E22" s="82">
        <v>1.0</v>
      </c>
      <c r="J22" s="83">
        <v>21.0</v>
      </c>
      <c r="K22" s="84" t="s">
        <v>2613</v>
      </c>
      <c r="L22" s="84" t="s">
        <v>2614</v>
      </c>
      <c r="M22" s="84" t="s">
        <v>135</v>
      </c>
      <c r="N22" s="84" t="s">
        <v>2615</v>
      </c>
      <c r="O22" s="84" t="s">
        <v>2615</v>
      </c>
      <c r="P22" s="84" t="s">
        <v>2605</v>
      </c>
      <c r="Q22" s="86" t="s">
        <v>14</v>
      </c>
      <c r="R22" s="84" t="s">
        <v>2616</v>
      </c>
    </row>
    <row r="23">
      <c r="A23" s="14" t="s">
        <v>2325</v>
      </c>
      <c r="B23" s="18">
        <v>30.0</v>
      </c>
      <c r="C23" s="18">
        <v>7560.0</v>
      </c>
      <c r="D23" s="18">
        <v>0.003968</v>
      </c>
      <c r="E23" s="82">
        <v>1.0</v>
      </c>
      <c r="J23" s="87">
        <v>22.0</v>
      </c>
      <c r="K23" s="88" t="s">
        <v>2617</v>
      </c>
      <c r="L23" s="88" t="s">
        <v>2614</v>
      </c>
      <c r="M23" s="88" t="s">
        <v>135</v>
      </c>
      <c r="N23" s="88" t="s">
        <v>2615</v>
      </c>
      <c r="O23" s="88" t="s">
        <v>2615</v>
      </c>
      <c r="P23" s="89"/>
      <c r="Q23" s="86" t="s">
        <v>14</v>
      </c>
      <c r="R23" s="88" t="s">
        <v>2616</v>
      </c>
    </row>
    <row r="24">
      <c r="A24" s="14" t="s">
        <v>2387</v>
      </c>
      <c r="B24" s="18">
        <v>96.0</v>
      </c>
      <c r="C24" s="18">
        <v>96.0</v>
      </c>
      <c r="D24" s="18">
        <v>1.0</v>
      </c>
      <c r="E24" s="82">
        <v>0.0</v>
      </c>
      <c r="J24" s="83">
        <v>23.0</v>
      </c>
      <c r="K24" s="84" t="s">
        <v>2618</v>
      </c>
      <c r="L24" s="84" t="s">
        <v>2614</v>
      </c>
      <c r="M24" s="84" t="s">
        <v>135</v>
      </c>
      <c r="N24" s="84" t="s">
        <v>2615</v>
      </c>
      <c r="O24" s="84" t="s">
        <v>2615</v>
      </c>
      <c r="P24" s="85"/>
      <c r="Q24" s="86" t="s">
        <v>14</v>
      </c>
      <c r="R24" s="84" t="s">
        <v>2616</v>
      </c>
    </row>
    <row r="25">
      <c r="A25" s="14" t="s">
        <v>2619</v>
      </c>
      <c r="B25" s="18">
        <v>157.0</v>
      </c>
      <c r="C25" s="18">
        <v>720.0</v>
      </c>
      <c r="D25" s="18">
        <v>0.218056</v>
      </c>
      <c r="E25" s="82">
        <v>0.78</v>
      </c>
      <c r="J25" s="87">
        <v>24.0</v>
      </c>
      <c r="K25" s="88" t="s">
        <v>2620</v>
      </c>
      <c r="L25" s="88" t="s">
        <v>2614</v>
      </c>
      <c r="M25" s="88" t="s">
        <v>135</v>
      </c>
      <c r="N25" s="88" t="s">
        <v>2615</v>
      </c>
      <c r="O25" s="88" t="s">
        <v>2615</v>
      </c>
      <c r="P25" s="88" t="s">
        <v>2605</v>
      </c>
      <c r="Q25" s="86" t="s">
        <v>14</v>
      </c>
      <c r="R25" s="88" t="s">
        <v>2616</v>
      </c>
    </row>
    <row r="26">
      <c r="A26" s="14" t="s">
        <v>2621</v>
      </c>
      <c r="B26" s="18">
        <v>360.0</v>
      </c>
      <c r="C26" s="18">
        <v>360.0</v>
      </c>
      <c r="D26" s="18">
        <v>1.0</v>
      </c>
      <c r="E26" s="82">
        <v>0.0</v>
      </c>
      <c r="J26" s="83">
        <v>25.0</v>
      </c>
      <c r="K26" s="84" t="s">
        <v>2622</v>
      </c>
      <c r="L26" s="84" t="s">
        <v>2614</v>
      </c>
      <c r="M26" s="84" t="s">
        <v>135</v>
      </c>
      <c r="N26" s="84" t="s">
        <v>2615</v>
      </c>
      <c r="O26" s="84" t="s">
        <v>2615</v>
      </c>
      <c r="P26" s="84" t="s">
        <v>2605</v>
      </c>
      <c r="Q26" s="86" t="s">
        <v>14</v>
      </c>
      <c r="R26" s="84" t="s">
        <v>2616</v>
      </c>
    </row>
    <row r="27">
      <c r="A27" s="14" t="s">
        <v>2623</v>
      </c>
      <c r="B27" s="18">
        <v>360.0</v>
      </c>
      <c r="C27" s="18">
        <v>360.0</v>
      </c>
      <c r="D27" s="18">
        <v>1.0</v>
      </c>
      <c r="E27" s="82">
        <v>0.0</v>
      </c>
      <c r="J27" s="87">
        <v>26.0</v>
      </c>
      <c r="K27" s="88" t="s">
        <v>2624</v>
      </c>
      <c r="L27" s="88" t="s">
        <v>2614</v>
      </c>
      <c r="M27" s="88" t="s">
        <v>135</v>
      </c>
      <c r="N27" s="88" t="s">
        <v>2625</v>
      </c>
      <c r="O27" s="88" t="s">
        <v>2625</v>
      </c>
      <c r="P27" s="88" t="s">
        <v>2605</v>
      </c>
      <c r="Q27" s="86" t="s">
        <v>14</v>
      </c>
      <c r="R27" s="88" t="s">
        <v>2626</v>
      </c>
    </row>
    <row r="28">
      <c r="A28" s="14" t="s">
        <v>2627</v>
      </c>
      <c r="B28" s="18">
        <v>2725.0</v>
      </c>
      <c r="C28" s="18">
        <v>6120.0</v>
      </c>
      <c r="D28" s="18">
        <v>0.445261</v>
      </c>
      <c r="E28" s="82">
        <v>0.55</v>
      </c>
      <c r="J28" s="90">
        <v>27.0</v>
      </c>
      <c r="K28" s="91" t="s">
        <v>2628</v>
      </c>
      <c r="L28" s="91" t="s">
        <v>2614</v>
      </c>
      <c r="M28" s="91" t="s">
        <v>135</v>
      </c>
      <c r="N28" s="91" t="s">
        <v>2629</v>
      </c>
      <c r="O28" s="91" t="s">
        <v>2629</v>
      </c>
      <c r="P28" s="91" t="s">
        <v>2605</v>
      </c>
      <c r="Q28" s="92" t="s">
        <v>13</v>
      </c>
      <c r="R28" s="91" t="s">
        <v>2630</v>
      </c>
    </row>
    <row r="29">
      <c r="A29" s="14" t="s">
        <v>2429</v>
      </c>
      <c r="B29" s="18">
        <v>240.0</v>
      </c>
      <c r="C29" s="18">
        <v>2568.0</v>
      </c>
      <c r="D29" s="18">
        <v>0.093458</v>
      </c>
      <c r="E29" s="82">
        <v>0.91</v>
      </c>
      <c r="J29" s="93">
        <v>28.0</v>
      </c>
      <c r="K29" s="94" t="s">
        <v>2631</v>
      </c>
      <c r="L29" s="94" t="s">
        <v>2614</v>
      </c>
      <c r="M29" s="94" t="s">
        <v>135</v>
      </c>
      <c r="N29" s="94" t="s">
        <v>2629</v>
      </c>
      <c r="O29" s="94" t="s">
        <v>2629</v>
      </c>
      <c r="P29" s="94" t="s">
        <v>2605</v>
      </c>
      <c r="Q29" s="92" t="s">
        <v>13</v>
      </c>
      <c r="R29" s="94" t="s">
        <v>2630</v>
      </c>
    </row>
    <row r="30">
      <c r="A30" s="14" t="s">
        <v>2430</v>
      </c>
      <c r="B30" s="18">
        <v>337.0</v>
      </c>
      <c r="C30" s="18">
        <v>2568.0</v>
      </c>
      <c r="D30" s="18">
        <v>0.131231</v>
      </c>
      <c r="E30" s="82">
        <v>0.87</v>
      </c>
      <c r="J30" s="90">
        <v>29.0</v>
      </c>
      <c r="K30" s="91" t="s">
        <v>2632</v>
      </c>
      <c r="L30" s="91" t="s">
        <v>2614</v>
      </c>
      <c r="M30" s="91" t="s">
        <v>135</v>
      </c>
      <c r="N30" s="91" t="s">
        <v>2629</v>
      </c>
      <c r="O30" s="91" t="s">
        <v>2629</v>
      </c>
      <c r="P30" s="91" t="s">
        <v>2605</v>
      </c>
      <c r="Q30" s="92" t="s">
        <v>13</v>
      </c>
      <c r="R30" s="91" t="s">
        <v>2630</v>
      </c>
    </row>
    <row r="31">
      <c r="A31" s="14" t="s">
        <v>2428</v>
      </c>
      <c r="B31" s="18">
        <v>383.0</v>
      </c>
      <c r="C31" s="18">
        <v>2568.0</v>
      </c>
      <c r="D31" s="18">
        <v>0.149143</v>
      </c>
      <c r="E31" s="82">
        <v>0.85</v>
      </c>
      <c r="J31" s="93">
        <v>30.0</v>
      </c>
      <c r="K31" s="94" t="s">
        <v>2633</v>
      </c>
      <c r="L31" s="94" t="s">
        <v>2614</v>
      </c>
      <c r="M31" s="94" t="s">
        <v>135</v>
      </c>
      <c r="N31" s="94" t="s">
        <v>2629</v>
      </c>
      <c r="O31" s="94" t="s">
        <v>2629</v>
      </c>
      <c r="P31" s="94" t="s">
        <v>2605</v>
      </c>
      <c r="Q31" s="92" t="s">
        <v>13</v>
      </c>
      <c r="R31" s="94" t="s">
        <v>2630</v>
      </c>
    </row>
    <row r="32">
      <c r="A32" s="14" t="s">
        <v>2634</v>
      </c>
      <c r="B32" s="18">
        <v>52.0</v>
      </c>
      <c r="C32" s="18">
        <v>96.0</v>
      </c>
      <c r="D32" s="18">
        <v>0.541667</v>
      </c>
      <c r="E32" s="82">
        <v>0.46</v>
      </c>
      <c r="J32" s="90">
        <v>31.0</v>
      </c>
      <c r="K32" s="91" t="s">
        <v>2635</v>
      </c>
      <c r="L32" s="91" t="s">
        <v>2614</v>
      </c>
      <c r="M32" s="91" t="s">
        <v>135</v>
      </c>
      <c r="N32" s="91" t="s">
        <v>2629</v>
      </c>
      <c r="O32" s="91" t="s">
        <v>2629</v>
      </c>
      <c r="P32" s="91" t="s">
        <v>2605</v>
      </c>
      <c r="Q32" s="92" t="s">
        <v>13</v>
      </c>
      <c r="R32" s="91" t="s">
        <v>2630</v>
      </c>
    </row>
    <row r="33">
      <c r="A33" s="14" t="s">
        <v>2636</v>
      </c>
      <c r="B33" s="18">
        <v>1911.0</v>
      </c>
      <c r="C33" s="18">
        <v>4368.0</v>
      </c>
      <c r="D33" s="18">
        <v>0.4375</v>
      </c>
      <c r="E33" s="82">
        <v>0.56</v>
      </c>
      <c r="J33" s="87">
        <v>32.0</v>
      </c>
      <c r="K33" s="88" t="s">
        <v>2637</v>
      </c>
      <c r="L33" s="88" t="s">
        <v>2614</v>
      </c>
      <c r="M33" s="88" t="s">
        <v>135</v>
      </c>
      <c r="N33" s="88" t="s">
        <v>2615</v>
      </c>
      <c r="O33" s="88" t="s">
        <v>2615</v>
      </c>
      <c r="P33" s="88" t="s">
        <v>2605</v>
      </c>
      <c r="Q33" s="86" t="s">
        <v>14</v>
      </c>
      <c r="R33" s="88" t="s">
        <v>2616</v>
      </c>
    </row>
    <row r="34">
      <c r="A34" s="14" t="s">
        <v>2638</v>
      </c>
      <c r="B34" s="18">
        <v>3304.0</v>
      </c>
      <c r="C34" s="18">
        <v>4368.0</v>
      </c>
      <c r="D34" s="18">
        <v>0.75641</v>
      </c>
      <c r="E34" s="82">
        <v>0.24</v>
      </c>
      <c r="J34" s="83">
        <v>33.0</v>
      </c>
      <c r="K34" s="84" t="s">
        <v>2639</v>
      </c>
      <c r="L34" s="84" t="s">
        <v>2614</v>
      </c>
      <c r="M34" s="84" t="s">
        <v>135</v>
      </c>
      <c r="N34" s="84" t="s">
        <v>2615</v>
      </c>
      <c r="O34" s="84" t="s">
        <v>2615</v>
      </c>
      <c r="P34" s="84" t="s">
        <v>2605</v>
      </c>
      <c r="Q34" s="86" t="s">
        <v>14</v>
      </c>
      <c r="R34" s="84" t="s">
        <v>2616</v>
      </c>
    </row>
    <row r="35">
      <c r="A35" s="14" t="s">
        <v>2640</v>
      </c>
      <c r="B35" s="18">
        <v>150.0</v>
      </c>
      <c r="C35" s="18">
        <v>1800.0</v>
      </c>
      <c r="D35" s="18">
        <v>0.083333</v>
      </c>
      <c r="E35" s="82">
        <v>0.92</v>
      </c>
      <c r="J35" s="87">
        <v>34.0</v>
      </c>
      <c r="K35" s="88" t="s">
        <v>2641</v>
      </c>
      <c r="L35" s="88" t="s">
        <v>2614</v>
      </c>
      <c r="M35" s="88" t="s">
        <v>135</v>
      </c>
      <c r="N35" s="88" t="s">
        <v>2615</v>
      </c>
      <c r="O35" s="88" t="s">
        <v>2615</v>
      </c>
      <c r="P35" s="88" t="s">
        <v>2605</v>
      </c>
      <c r="Q35" s="86" t="s">
        <v>14</v>
      </c>
      <c r="R35" s="88" t="s">
        <v>2616</v>
      </c>
    </row>
    <row r="36">
      <c r="A36" s="14" t="s">
        <v>2642</v>
      </c>
      <c r="B36" s="18">
        <v>442.0</v>
      </c>
      <c r="C36" s="18">
        <v>1800.0</v>
      </c>
      <c r="D36" s="18">
        <v>0.245556</v>
      </c>
      <c r="E36" s="82">
        <v>0.75</v>
      </c>
      <c r="J36" s="90">
        <v>35.0</v>
      </c>
      <c r="K36" s="91" t="s">
        <v>2250</v>
      </c>
      <c r="L36" s="91" t="s">
        <v>2643</v>
      </c>
      <c r="M36" s="91" t="s">
        <v>288</v>
      </c>
      <c r="N36" s="91" t="s">
        <v>340</v>
      </c>
      <c r="O36" s="91" t="s">
        <v>340</v>
      </c>
      <c r="P36" s="91" t="s">
        <v>2605</v>
      </c>
      <c r="Q36" s="92" t="s">
        <v>13</v>
      </c>
      <c r="R36" s="91" t="s">
        <v>2644</v>
      </c>
    </row>
    <row r="37">
      <c r="A37" s="14" t="s">
        <v>2645</v>
      </c>
      <c r="B37" s="18">
        <v>341.0</v>
      </c>
      <c r="C37" s="18">
        <v>1848.0</v>
      </c>
      <c r="D37" s="18">
        <v>0.184524</v>
      </c>
      <c r="E37" s="82">
        <v>0.82</v>
      </c>
      <c r="J37" s="87">
        <v>36.0</v>
      </c>
      <c r="K37" s="88" t="s">
        <v>2253</v>
      </c>
      <c r="L37" s="88" t="s">
        <v>2646</v>
      </c>
      <c r="M37" s="88" t="s">
        <v>288</v>
      </c>
      <c r="N37" s="88" t="s">
        <v>332</v>
      </c>
      <c r="O37" s="88" t="s">
        <v>332</v>
      </c>
      <c r="P37" s="88" t="s">
        <v>2605</v>
      </c>
      <c r="Q37" s="86" t="s">
        <v>14</v>
      </c>
      <c r="R37" s="88" t="s">
        <v>2647</v>
      </c>
    </row>
    <row r="38">
      <c r="A38" s="14" t="s">
        <v>2531</v>
      </c>
      <c r="B38" s="18">
        <v>1266.0</v>
      </c>
      <c r="C38" s="18">
        <v>7920.0</v>
      </c>
      <c r="D38" s="18">
        <v>0.159848</v>
      </c>
      <c r="E38" s="82">
        <v>0.84</v>
      </c>
      <c r="J38" s="90">
        <v>37.0</v>
      </c>
      <c r="K38" s="91" t="s">
        <v>2648</v>
      </c>
      <c r="L38" s="91" t="s">
        <v>2649</v>
      </c>
      <c r="M38" s="91" t="s">
        <v>288</v>
      </c>
      <c r="N38" s="91" t="s">
        <v>307</v>
      </c>
      <c r="O38" s="91" t="s">
        <v>307</v>
      </c>
      <c r="P38" s="91" t="s">
        <v>2605</v>
      </c>
      <c r="Q38" s="92" t="s">
        <v>13</v>
      </c>
      <c r="R38" s="91" t="s">
        <v>2650</v>
      </c>
    </row>
    <row r="39">
      <c r="A39" s="14" t="s">
        <v>2651</v>
      </c>
      <c r="B39" s="18">
        <v>576.0</v>
      </c>
      <c r="C39" s="18">
        <v>5040.0</v>
      </c>
      <c r="D39" s="18">
        <v>0.114286</v>
      </c>
      <c r="E39" s="82">
        <v>0.89</v>
      </c>
      <c r="J39" s="93">
        <v>38.0</v>
      </c>
      <c r="K39" s="94" t="s">
        <v>2652</v>
      </c>
      <c r="L39" s="94" t="s">
        <v>2649</v>
      </c>
      <c r="M39" s="94" t="s">
        <v>288</v>
      </c>
      <c r="N39" s="94" t="s">
        <v>307</v>
      </c>
      <c r="O39" s="94" t="s">
        <v>307</v>
      </c>
      <c r="P39" s="94" t="s">
        <v>2605</v>
      </c>
      <c r="Q39" s="92" t="s">
        <v>13</v>
      </c>
      <c r="R39" s="94" t="s">
        <v>2650</v>
      </c>
    </row>
    <row r="40">
      <c r="A40" s="14" t="s">
        <v>2653</v>
      </c>
      <c r="B40" s="18">
        <v>1300.0</v>
      </c>
      <c r="C40" s="18">
        <v>8280.0</v>
      </c>
      <c r="D40" s="18">
        <v>0.157005</v>
      </c>
      <c r="E40" s="82">
        <v>0.84</v>
      </c>
      <c r="J40" s="90">
        <v>39.0</v>
      </c>
      <c r="K40" s="91" t="s">
        <v>2654</v>
      </c>
      <c r="L40" s="91" t="s">
        <v>2649</v>
      </c>
      <c r="M40" s="91" t="s">
        <v>288</v>
      </c>
      <c r="N40" s="91" t="s">
        <v>307</v>
      </c>
      <c r="O40" s="91" t="s">
        <v>307</v>
      </c>
      <c r="P40" s="95"/>
      <c r="Q40" s="92" t="s">
        <v>13</v>
      </c>
      <c r="R40" s="91" t="s">
        <v>2650</v>
      </c>
    </row>
    <row r="41">
      <c r="A41" s="14" t="s">
        <v>2655</v>
      </c>
      <c r="B41" s="18">
        <v>284.0</v>
      </c>
      <c r="C41" s="18">
        <v>8280.0</v>
      </c>
      <c r="D41" s="18">
        <v>0.0343</v>
      </c>
      <c r="E41" s="82">
        <v>0.97</v>
      </c>
      <c r="J41" s="93">
        <v>40.0</v>
      </c>
      <c r="K41" s="94" t="s">
        <v>2656</v>
      </c>
      <c r="L41" s="94" t="s">
        <v>2649</v>
      </c>
      <c r="M41" s="94" t="s">
        <v>288</v>
      </c>
      <c r="N41" s="94" t="s">
        <v>307</v>
      </c>
      <c r="O41" s="94" t="s">
        <v>307</v>
      </c>
      <c r="P41" s="96"/>
      <c r="Q41" s="92" t="s">
        <v>13</v>
      </c>
      <c r="R41" s="94" t="s">
        <v>2650</v>
      </c>
    </row>
    <row r="42">
      <c r="A42" s="14" t="s">
        <v>2657</v>
      </c>
      <c r="B42" s="18">
        <v>894.0</v>
      </c>
      <c r="C42" s="18">
        <v>8280.0</v>
      </c>
      <c r="D42" s="18">
        <v>0.107971</v>
      </c>
      <c r="E42" s="82">
        <v>0.89</v>
      </c>
      <c r="J42" s="90">
        <v>41.0</v>
      </c>
      <c r="K42" s="91" t="s">
        <v>2255</v>
      </c>
      <c r="L42" s="91" t="s">
        <v>2658</v>
      </c>
      <c r="M42" s="91" t="s">
        <v>288</v>
      </c>
      <c r="N42" s="91" t="s">
        <v>348</v>
      </c>
      <c r="O42" s="91" t="s">
        <v>348</v>
      </c>
      <c r="P42" s="95"/>
      <c r="Q42" s="92" t="s">
        <v>13</v>
      </c>
      <c r="R42" s="91" t="s">
        <v>2659</v>
      </c>
    </row>
    <row r="43">
      <c r="A43" s="14" t="s">
        <v>2660</v>
      </c>
      <c r="B43" s="18">
        <v>0.0</v>
      </c>
      <c r="C43" s="18">
        <v>8280.0</v>
      </c>
      <c r="D43" s="18">
        <v>0.0</v>
      </c>
      <c r="E43" s="82">
        <v>1.0</v>
      </c>
      <c r="J43" s="93">
        <v>42.0</v>
      </c>
      <c r="K43" s="94" t="s">
        <v>2257</v>
      </c>
      <c r="L43" s="94" t="s">
        <v>2658</v>
      </c>
      <c r="M43" s="94" t="s">
        <v>288</v>
      </c>
      <c r="N43" s="94" t="s">
        <v>348</v>
      </c>
      <c r="O43" s="94" t="s">
        <v>348</v>
      </c>
      <c r="P43" s="96"/>
      <c r="Q43" s="92" t="s">
        <v>13</v>
      </c>
      <c r="R43" s="94" t="s">
        <v>2659</v>
      </c>
    </row>
    <row r="44">
      <c r="A44" s="14" t="s">
        <v>2661</v>
      </c>
      <c r="B44" s="18">
        <v>230.0</v>
      </c>
      <c r="C44" s="18">
        <v>3240.0</v>
      </c>
      <c r="D44" s="18">
        <v>0.070988</v>
      </c>
      <c r="E44" s="82">
        <v>0.93</v>
      </c>
      <c r="J44" s="90">
        <v>43.0</v>
      </c>
      <c r="K44" s="91" t="s">
        <v>2258</v>
      </c>
      <c r="L44" s="91" t="s">
        <v>2658</v>
      </c>
      <c r="M44" s="91" t="s">
        <v>288</v>
      </c>
      <c r="N44" s="91" t="s">
        <v>348</v>
      </c>
      <c r="O44" s="91" t="s">
        <v>348</v>
      </c>
      <c r="P44" s="95"/>
      <c r="Q44" s="92" t="s">
        <v>13</v>
      </c>
      <c r="R44" s="91" t="s">
        <v>2659</v>
      </c>
    </row>
    <row r="45">
      <c r="A45" s="14" t="s">
        <v>2662</v>
      </c>
      <c r="B45" s="18">
        <v>230.0</v>
      </c>
      <c r="C45" s="18">
        <v>3240.0</v>
      </c>
      <c r="D45" s="18">
        <v>0.070988</v>
      </c>
      <c r="E45" s="82">
        <v>0.93</v>
      </c>
      <c r="J45" s="93">
        <v>44.0</v>
      </c>
      <c r="K45" s="94" t="s">
        <v>2259</v>
      </c>
      <c r="L45" s="94" t="s">
        <v>2658</v>
      </c>
      <c r="M45" s="94" t="s">
        <v>288</v>
      </c>
      <c r="N45" s="94" t="s">
        <v>348</v>
      </c>
      <c r="O45" s="94" t="s">
        <v>348</v>
      </c>
      <c r="P45" s="96"/>
      <c r="Q45" s="92" t="s">
        <v>13</v>
      </c>
      <c r="R45" s="94" t="s">
        <v>2659</v>
      </c>
    </row>
    <row r="46">
      <c r="A46" s="14" t="s">
        <v>2663</v>
      </c>
      <c r="B46" s="18">
        <v>230.0</v>
      </c>
      <c r="C46" s="18">
        <v>3240.0</v>
      </c>
      <c r="D46" s="18">
        <v>0.070988</v>
      </c>
      <c r="E46" s="82">
        <v>0.93</v>
      </c>
      <c r="J46" s="83">
        <v>45.0</v>
      </c>
      <c r="K46" s="84" t="s">
        <v>2664</v>
      </c>
      <c r="L46" s="84" t="s">
        <v>2665</v>
      </c>
      <c r="M46" s="84" t="s">
        <v>361</v>
      </c>
      <c r="N46" s="84" t="s">
        <v>376</v>
      </c>
      <c r="O46" s="84" t="s">
        <v>376</v>
      </c>
      <c r="P46" s="84" t="s">
        <v>2666</v>
      </c>
      <c r="Q46" s="86" t="s">
        <v>14</v>
      </c>
      <c r="R46" s="84" t="s">
        <v>2667</v>
      </c>
    </row>
    <row r="47">
      <c r="A47" s="14" t="s">
        <v>2307</v>
      </c>
      <c r="B47" s="18">
        <v>7560.0</v>
      </c>
      <c r="C47" s="18">
        <v>7920.0</v>
      </c>
      <c r="D47" s="18">
        <v>0.954545</v>
      </c>
      <c r="E47" s="82">
        <v>0.05</v>
      </c>
      <c r="J47" s="87">
        <v>46.0</v>
      </c>
      <c r="K47" s="88" t="s">
        <v>2260</v>
      </c>
      <c r="L47" s="88" t="s">
        <v>2668</v>
      </c>
      <c r="M47" s="88" t="s">
        <v>361</v>
      </c>
      <c r="N47" s="88" t="s">
        <v>362</v>
      </c>
      <c r="O47" s="88" t="s">
        <v>362</v>
      </c>
      <c r="P47" s="88" t="s">
        <v>2605</v>
      </c>
      <c r="Q47" s="86" t="s">
        <v>14</v>
      </c>
      <c r="R47" s="88" t="s">
        <v>2669</v>
      </c>
    </row>
    <row r="48">
      <c r="A48" s="14" t="s">
        <v>2309</v>
      </c>
      <c r="B48" s="18">
        <v>7200.0</v>
      </c>
      <c r="C48" s="18">
        <v>7560.0</v>
      </c>
      <c r="D48" s="18">
        <v>0.952381</v>
      </c>
      <c r="E48" s="82">
        <v>0.05</v>
      </c>
      <c r="J48" s="83">
        <v>47.0</v>
      </c>
      <c r="K48" s="84" t="s">
        <v>2262</v>
      </c>
      <c r="L48" s="84" t="s">
        <v>2670</v>
      </c>
      <c r="M48" s="84" t="s">
        <v>414</v>
      </c>
      <c r="N48" s="84" t="s">
        <v>415</v>
      </c>
      <c r="O48" s="84" t="s">
        <v>415</v>
      </c>
      <c r="P48" s="85"/>
      <c r="Q48" s="86" t="s">
        <v>14</v>
      </c>
      <c r="R48" s="84" t="s">
        <v>2671</v>
      </c>
    </row>
    <row r="49">
      <c r="A49" s="14" t="s">
        <v>2672</v>
      </c>
      <c r="B49" s="18">
        <v>1874.0</v>
      </c>
      <c r="C49" s="18">
        <v>8280.0</v>
      </c>
      <c r="D49" s="18">
        <v>0.226329</v>
      </c>
      <c r="E49" s="82">
        <v>0.77</v>
      </c>
      <c r="J49" s="87">
        <v>48.0</v>
      </c>
      <c r="K49" s="88" t="s">
        <v>2673</v>
      </c>
      <c r="L49" s="88" t="s">
        <v>2674</v>
      </c>
      <c r="M49" s="88" t="s">
        <v>468</v>
      </c>
      <c r="N49" s="88" t="s">
        <v>469</v>
      </c>
      <c r="O49" s="88" t="s">
        <v>469</v>
      </c>
      <c r="P49" s="88" t="s">
        <v>2605</v>
      </c>
      <c r="Q49" s="86" t="s">
        <v>14</v>
      </c>
      <c r="R49" s="88" t="s">
        <v>2675</v>
      </c>
    </row>
    <row r="50">
      <c r="A50" s="14" t="s">
        <v>2676</v>
      </c>
      <c r="B50" s="18">
        <v>7840.0</v>
      </c>
      <c r="C50" s="18">
        <v>8280.0</v>
      </c>
      <c r="D50" s="18">
        <v>0.94686</v>
      </c>
      <c r="E50" s="82">
        <v>0.05</v>
      </c>
      <c r="J50" s="83">
        <v>49.0</v>
      </c>
      <c r="K50" s="84" t="s">
        <v>2677</v>
      </c>
      <c r="L50" s="84" t="s">
        <v>2674</v>
      </c>
      <c r="M50" s="84" t="s">
        <v>468</v>
      </c>
      <c r="N50" s="84" t="s">
        <v>469</v>
      </c>
      <c r="O50" s="84" t="s">
        <v>469</v>
      </c>
      <c r="P50" s="85"/>
      <c r="Q50" s="86" t="s">
        <v>14</v>
      </c>
      <c r="R50" s="84" t="s">
        <v>2675</v>
      </c>
    </row>
    <row r="51">
      <c r="A51" s="14" t="s">
        <v>2678</v>
      </c>
      <c r="B51" s="18">
        <v>917.0</v>
      </c>
      <c r="C51" s="18">
        <v>8280.0</v>
      </c>
      <c r="D51" s="18">
        <v>0.110749</v>
      </c>
      <c r="E51" s="82">
        <v>0.89</v>
      </c>
      <c r="J51" s="87">
        <v>50.0</v>
      </c>
      <c r="K51" s="88" t="s">
        <v>2264</v>
      </c>
      <c r="L51" s="88" t="s">
        <v>2679</v>
      </c>
      <c r="M51" s="88" t="s">
        <v>468</v>
      </c>
      <c r="N51" s="88" t="s">
        <v>490</v>
      </c>
      <c r="O51" s="88" t="s">
        <v>490</v>
      </c>
      <c r="P51" s="89"/>
      <c r="Q51" s="86" t="s">
        <v>14</v>
      </c>
      <c r="R51" s="88" t="s">
        <v>2680</v>
      </c>
    </row>
    <row r="52">
      <c r="A52" s="14" t="s">
        <v>2269</v>
      </c>
      <c r="B52" s="18">
        <v>386.0</v>
      </c>
      <c r="C52" s="18">
        <v>8280.0</v>
      </c>
      <c r="D52" s="18">
        <v>0.046618</v>
      </c>
      <c r="E52" s="82">
        <v>0.95</v>
      </c>
      <c r="J52" s="83">
        <v>51.0</v>
      </c>
      <c r="K52" s="84" t="s">
        <v>2266</v>
      </c>
      <c r="L52" s="84" t="s">
        <v>2679</v>
      </c>
      <c r="M52" s="84" t="s">
        <v>468</v>
      </c>
      <c r="N52" s="84" t="s">
        <v>498</v>
      </c>
      <c r="O52" s="84" t="s">
        <v>498</v>
      </c>
      <c r="P52" s="84" t="s">
        <v>2605</v>
      </c>
      <c r="Q52" s="86" t="s">
        <v>14</v>
      </c>
      <c r="R52" s="84" t="s">
        <v>2681</v>
      </c>
    </row>
    <row r="53">
      <c r="A53" s="14" t="s">
        <v>2682</v>
      </c>
      <c r="B53" s="18">
        <v>531.0</v>
      </c>
      <c r="C53" s="18">
        <v>8280.0</v>
      </c>
      <c r="D53" s="18">
        <v>0.06413</v>
      </c>
      <c r="E53" s="82">
        <v>0.94</v>
      </c>
      <c r="J53" s="87">
        <v>52.0</v>
      </c>
      <c r="K53" s="88" t="s">
        <v>2267</v>
      </c>
      <c r="L53" s="88" t="s">
        <v>2683</v>
      </c>
      <c r="M53" s="88" t="s">
        <v>468</v>
      </c>
      <c r="N53" s="88" t="s">
        <v>490</v>
      </c>
      <c r="O53" s="88" t="s">
        <v>490</v>
      </c>
      <c r="P53" s="88" t="s">
        <v>2595</v>
      </c>
      <c r="Q53" s="86" t="s">
        <v>14</v>
      </c>
      <c r="R53" s="88" t="s">
        <v>2680</v>
      </c>
    </row>
    <row r="54">
      <c r="A54" s="14" t="s">
        <v>2684</v>
      </c>
      <c r="B54" s="18">
        <v>847.0</v>
      </c>
      <c r="C54" s="18">
        <v>8280.0</v>
      </c>
      <c r="D54" s="18">
        <v>0.102295</v>
      </c>
      <c r="E54" s="82">
        <v>0.9</v>
      </c>
      <c r="J54" s="83">
        <v>53.0</v>
      </c>
      <c r="K54" s="84" t="s">
        <v>2608</v>
      </c>
      <c r="L54" s="84" t="s">
        <v>2685</v>
      </c>
      <c r="M54" s="84" t="s">
        <v>468</v>
      </c>
      <c r="N54" s="84" t="s">
        <v>515</v>
      </c>
      <c r="O54" s="84" t="s">
        <v>515</v>
      </c>
      <c r="P54" s="84" t="s">
        <v>2595</v>
      </c>
      <c r="Q54" s="86" t="s">
        <v>14</v>
      </c>
      <c r="R54" s="84" t="s">
        <v>2686</v>
      </c>
    </row>
    <row r="55">
      <c r="A55" s="14" t="s">
        <v>2687</v>
      </c>
      <c r="B55" s="18">
        <v>360.0</v>
      </c>
      <c r="C55" s="18">
        <v>8280.0</v>
      </c>
      <c r="D55" s="18">
        <v>0.043478</v>
      </c>
      <c r="E55" s="82">
        <v>0.96</v>
      </c>
      <c r="J55" s="87">
        <v>54.0</v>
      </c>
      <c r="K55" s="88" t="s">
        <v>2607</v>
      </c>
      <c r="L55" s="88" t="s">
        <v>2685</v>
      </c>
      <c r="M55" s="88" t="s">
        <v>468</v>
      </c>
      <c r="N55" s="88" t="s">
        <v>515</v>
      </c>
      <c r="O55" s="88" t="s">
        <v>515</v>
      </c>
      <c r="P55" s="88" t="s">
        <v>2595</v>
      </c>
      <c r="Q55" s="86" t="s">
        <v>14</v>
      </c>
      <c r="R55" s="88" t="s">
        <v>2686</v>
      </c>
    </row>
    <row r="56">
      <c r="A56" s="14" t="s">
        <v>2688</v>
      </c>
      <c r="B56" s="18">
        <v>1080.0</v>
      </c>
      <c r="C56" s="18">
        <v>8280.0</v>
      </c>
      <c r="D56" s="18">
        <v>0.130435</v>
      </c>
      <c r="E56" s="82">
        <v>0.87</v>
      </c>
      <c r="J56" s="83">
        <v>55.0</v>
      </c>
      <c r="K56" s="84" t="s">
        <v>2269</v>
      </c>
      <c r="L56" s="84" t="s">
        <v>2689</v>
      </c>
      <c r="M56" s="84" t="s">
        <v>591</v>
      </c>
      <c r="N56" s="84" t="s">
        <v>620</v>
      </c>
      <c r="O56" s="84" t="s">
        <v>620</v>
      </c>
      <c r="P56" s="85"/>
      <c r="Q56" s="86" t="s">
        <v>14</v>
      </c>
      <c r="R56" s="84" t="s">
        <v>2690</v>
      </c>
    </row>
    <row r="57">
      <c r="A57" s="14" t="s">
        <v>2514</v>
      </c>
      <c r="B57" s="18">
        <v>1830.0</v>
      </c>
      <c r="C57" s="18">
        <v>7200.0</v>
      </c>
      <c r="D57" s="18">
        <v>0.254167</v>
      </c>
      <c r="E57" s="82">
        <v>0.75</v>
      </c>
      <c r="J57" s="87">
        <v>56.0</v>
      </c>
      <c r="K57" s="88" t="s">
        <v>2691</v>
      </c>
      <c r="L57" s="88" t="s">
        <v>2692</v>
      </c>
      <c r="M57" s="88" t="s">
        <v>662</v>
      </c>
      <c r="N57" s="88" t="s">
        <v>671</v>
      </c>
      <c r="O57" s="88" t="s">
        <v>671</v>
      </c>
      <c r="P57" s="88" t="s">
        <v>2605</v>
      </c>
      <c r="Q57" s="86" t="s">
        <v>14</v>
      </c>
      <c r="R57" s="88" t="s">
        <v>2693</v>
      </c>
    </row>
    <row r="58">
      <c r="A58" s="14" t="s">
        <v>2511</v>
      </c>
      <c r="B58" s="18">
        <v>1277.0</v>
      </c>
      <c r="C58" s="18">
        <v>7200.0</v>
      </c>
      <c r="D58" s="18">
        <v>0.177361</v>
      </c>
      <c r="E58" s="82">
        <v>0.82</v>
      </c>
      <c r="J58" s="83">
        <v>57.0</v>
      </c>
      <c r="K58" s="84" t="s">
        <v>2271</v>
      </c>
      <c r="L58" s="84" t="s">
        <v>2694</v>
      </c>
      <c r="M58" s="84" t="s">
        <v>662</v>
      </c>
      <c r="N58" s="84" t="s">
        <v>702</v>
      </c>
      <c r="O58" s="84" t="s">
        <v>702</v>
      </c>
      <c r="P58" s="85"/>
      <c r="Q58" s="86" t="s">
        <v>14</v>
      </c>
      <c r="R58" s="84" t="s">
        <v>2695</v>
      </c>
    </row>
    <row r="59">
      <c r="A59" s="14" t="s">
        <v>2515</v>
      </c>
      <c r="B59" s="18">
        <v>4320.0</v>
      </c>
      <c r="C59" s="18">
        <v>7200.0</v>
      </c>
      <c r="D59" s="18">
        <v>0.6</v>
      </c>
      <c r="E59" s="82">
        <v>0.4</v>
      </c>
      <c r="J59" s="87">
        <v>58.0</v>
      </c>
      <c r="K59" s="88" t="s">
        <v>2696</v>
      </c>
      <c r="L59" s="88" t="s">
        <v>2697</v>
      </c>
      <c r="M59" s="88" t="s">
        <v>662</v>
      </c>
      <c r="N59" s="88" t="s">
        <v>679</v>
      </c>
      <c r="O59" s="88" t="s">
        <v>679</v>
      </c>
      <c r="P59" s="88" t="s">
        <v>2595</v>
      </c>
      <c r="Q59" s="86" t="s">
        <v>14</v>
      </c>
      <c r="R59" s="88" t="s">
        <v>2698</v>
      </c>
    </row>
    <row r="60">
      <c r="A60" s="14" t="s">
        <v>2516</v>
      </c>
      <c r="B60" s="18">
        <v>2520.0</v>
      </c>
      <c r="C60" s="18">
        <v>7200.0</v>
      </c>
      <c r="D60" s="18">
        <v>0.35</v>
      </c>
      <c r="E60" s="82">
        <v>0.65</v>
      </c>
      <c r="J60" s="83">
        <v>59.0</v>
      </c>
      <c r="K60" s="84" t="s">
        <v>2699</v>
      </c>
      <c r="L60" s="84" t="s">
        <v>2697</v>
      </c>
      <c r="M60" s="84" t="s">
        <v>662</v>
      </c>
      <c r="N60" s="84" t="s">
        <v>679</v>
      </c>
      <c r="O60" s="84" t="s">
        <v>679</v>
      </c>
      <c r="P60" s="84" t="s">
        <v>2595</v>
      </c>
      <c r="Q60" s="86" t="s">
        <v>14</v>
      </c>
      <c r="R60" s="84" t="s">
        <v>2698</v>
      </c>
    </row>
    <row r="61">
      <c r="A61" s="14" t="s">
        <v>2523</v>
      </c>
      <c r="B61" s="18">
        <v>3249.0</v>
      </c>
      <c r="C61" s="18">
        <v>7200.0</v>
      </c>
      <c r="D61" s="18">
        <v>0.45125</v>
      </c>
      <c r="E61" s="82">
        <v>0.55</v>
      </c>
      <c r="J61" s="87">
        <v>60.0</v>
      </c>
      <c r="K61" s="88" t="s">
        <v>2700</v>
      </c>
      <c r="L61" s="88" t="s">
        <v>2701</v>
      </c>
      <c r="M61" s="88" t="s">
        <v>662</v>
      </c>
      <c r="N61" s="88" t="s">
        <v>679</v>
      </c>
      <c r="O61" s="88" t="s">
        <v>679</v>
      </c>
      <c r="P61" s="88" t="s">
        <v>2595</v>
      </c>
      <c r="Q61" s="86" t="s">
        <v>14</v>
      </c>
      <c r="R61" s="88" t="s">
        <v>2698</v>
      </c>
    </row>
    <row r="62">
      <c r="A62" s="14" t="s">
        <v>2530</v>
      </c>
      <c r="B62" s="18">
        <v>1800.0</v>
      </c>
      <c r="C62" s="18">
        <v>7200.0</v>
      </c>
      <c r="D62" s="18">
        <v>0.25</v>
      </c>
      <c r="E62" s="82">
        <v>0.75</v>
      </c>
      <c r="J62" s="83">
        <v>61.0</v>
      </c>
      <c r="K62" s="84" t="s">
        <v>2702</v>
      </c>
      <c r="L62" s="84" t="s">
        <v>2701</v>
      </c>
      <c r="M62" s="84" t="s">
        <v>662</v>
      </c>
      <c r="N62" s="84" t="s">
        <v>679</v>
      </c>
      <c r="O62" s="84" t="s">
        <v>679</v>
      </c>
      <c r="P62" s="85"/>
      <c r="Q62" s="86" t="s">
        <v>14</v>
      </c>
      <c r="R62" s="84" t="s">
        <v>2698</v>
      </c>
    </row>
    <row r="63">
      <c r="A63" s="14" t="s">
        <v>2517</v>
      </c>
      <c r="B63" s="18">
        <v>5144.0</v>
      </c>
      <c r="C63" s="18">
        <v>7200.0</v>
      </c>
      <c r="D63" s="18">
        <v>0.714444</v>
      </c>
      <c r="E63" s="82">
        <v>0.29</v>
      </c>
      <c r="J63" s="93">
        <v>62.0</v>
      </c>
      <c r="K63" s="94" t="s">
        <v>2272</v>
      </c>
      <c r="L63" s="94" t="s">
        <v>2703</v>
      </c>
      <c r="M63" s="94" t="s">
        <v>662</v>
      </c>
      <c r="N63" s="94" t="s">
        <v>694</v>
      </c>
      <c r="O63" s="94" t="s">
        <v>694</v>
      </c>
      <c r="P63" s="94" t="s">
        <v>2595</v>
      </c>
      <c r="Q63" s="92" t="s">
        <v>13</v>
      </c>
      <c r="R63" s="94" t="s">
        <v>2704</v>
      </c>
    </row>
    <row r="64">
      <c r="A64" s="14" t="s">
        <v>2522</v>
      </c>
      <c r="B64" s="18">
        <v>5400.0</v>
      </c>
      <c r="C64" s="18">
        <v>7200.0</v>
      </c>
      <c r="D64" s="18">
        <v>0.75</v>
      </c>
      <c r="E64" s="82">
        <v>0.25</v>
      </c>
      <c r="J64" s="83">
        <v>63.0</v>
      </c>
      <c r="K64" s="84" t="s">
        <v>2274</v>
      </c>
      <c r="L64" s="84" t="s">
        <v>2705</v>
      </c>
      <c r="M64" s="84" t="s">
        <v>662</v>
      </c>
      <c r="N64" s="84" t="s">
        <v>702</v>
      </c>
      <c r="O64" s="84" t="s">
        <v>702</v>
      </c>
      <c r="P64" s="84" t="s">
        <v>2706</v>
      </c>
      <c r="Q64" s="86" t="s">
        <v>14</v>
      </c>
      <c r="R64" s="84" t="s">
        <v>2695</v>
      </c>
    </row>
    <row r="65">
      <c r="A65" s="14" t="s">
        <v>2528</v>
      </c>
      <c r="B65" s="18">
        <v>4321.0</v>
      </c>
      <c r="C65" s="18">
        <v>7200.0</v>
      </c>
      <c r="D65" s="18">
        <v>0.600139</v>
      </c>
      <c r="E65" s="82">
        <v>0.4</v>
      </c>
      <c r="J65" s="87">
        <v>64.0</v>
      </c>
      <c r="K65" s="88" t="s">
        <v>2275</v>
      </c>
      <c r="L65" s="88" t="s">
        <v>2707</v>
      </c>
      <c r="M65" s="88" t="s">
        <v>662</v>
      </c>
      <c r="N65" s="88" t="s">
        <v>702</v>
      </c>
      <c r="O65" s="88" t="s">
        <v>702</v>
      </c>
      <c r="P65" s="89"/>
      <c r="Q65" s="86" t="s">
        <v>14</v>
      </c>
      <c r="R65" s="88" t="s">
        <v>2695</v>
      </c>
    </row>
    <row r="66">
      <c r="A66" s="14" t="s">
        <v>2708</v>
      </c>
      <c r="B66" s="18">
        <v>2178.0</v>
      </c>
      <c r="C66" s="18">
        <v>8280.0</v>
      </c>
      <c r="D66" s="18">
        <v>0.263043</v>
      </c>
      <c r="E66" s="82">
        <v>0.74</v>
      </c>
      <c r="J66" s="83">
        <v>65.0</v>
      </c>
      <c r="K66" s="84" t="s">
        <v>2277</v>
      </c>
      <c r="L66" s="84" t="s">
        <v>2707</v>
      </c>
      <c r="M66" s="84" t="s">
        <v>662</v>
      </c>
      <c r="N66" s="84" t="s">
        <v>702</v>
      </c>
      <c r="O66" s="84" t="s">
        <v>702</v>
      </c>
      <c r="P66" s="85"/>
      <c r="Q66" s="86" t="s">
        <v>14</v>
      </c>
      <c r="R66" s="84" t="s">
        <v>2695</v>
      </c>
    </row>
    <row r="67">
      <c r="A67" s="14" t="s">
        <v>2529</v>
      </c>
      <c r="B67" s="18">
        <v>5040.0</v>
      </c>
      <c r="C67" s="18">
        <v>8280.0</v>
      </c>
      <c r="D67" s="18">
        <v>0.608696</v>
      </c>
      <c r="E67" s="82">
        <v>0.39</v>
      </c>
      <c r="J67" s="93">
        <v>66.0</v>
      </c>
      <c r="K67" s="94" t="s">
        <v>2281</v>
      </c>
      <c r="L67" s="94" t="s">
        <v>2709</v>
      </c>
      <c r="M67" s="94" t="s">
        <v>756</v>
      </c>
      <c r="N67" s="94" t="s">
        <v>778</v>
      </c>
      <c r="O67" s="94" t="s">
        <v>778</v>
      </c>
      <c r="P67" s="94" t="s">
        <v>2605</v>
      </c>
      <c r="Q67" s="92" t="s">
        <v>13</v>
      </c>
      <c r="R67" s="94" t="s">
        <v>2710</v>
      </c>
    </row>
    <row r="68">
      <c r="A68" s="14" t="s">
        <v>2513</v>
      </c>
      <c r="B68" s="18">
        <v>6850.0</v>
      </c>
      <c r="C68" s="18">
        <v>7200.0</v>
      </c>
      <c r="D68" s="18">
        <v>0.951389</v>
      </c>
      <c r="E68" s="82">
        <v>0.05</v>
      </c>
      <c r="J68" s="90">
        <v>67.0</v>
      </c>
      <c r="K68" s="91" t="s">
        <v>2283</v>
      </c>
      <c r="L68" s="91" t="s">
        <v>2709</v>
      </c>
      <c r="M68" s="91" t="s">
        <v>756</v>
      </c>
      <c r="N68" s="91" t="s">
        <v>778</v>
      </c>
      <c r="O68" s="91" t="s">
        <v>778</v>
      </c>
      <c r="P68" s="91" t="s">
        <v>2605</v>
      </c>
      <c r="Q68" s="92" t="s">
        <v>13</v>
      </c>
      <c r="R68" s="91" t="s">
        <v>2710</v>
      </c>
    </row>
    <row r="69">
      <c r="A69" s="14" t="s">
        <v>2519</v>
      </c>
      <c r="B69" s="18">
        <v>7920.0</v>
      </c>
      <c r="C69" s="18">
        <v>8280.0</v>
      </c>
      <c r="D69" s="18">
        <v>0.956522</v>
      </c>
      <c r="E69" s="82">
        <v>0.04</v>
      </c>
      <c r="J69" s="93">
        <v>68.0</v>
      </c>
      <c r="K69" s="94" t="s">
        <v>2284</v>
      </c>
      <c r="L69" s="94" t="s">
        <v>2709</v>
      </c>
      <c r="M69" s="94" t="s">
        <v>756</v>
      </c>
      <c r="N69" s="94" t="s">
        <v>778</v>
      </c>
      <c r="O69" s="94" t="s">
        <v>778</v>
      </c>
      <c r="P69" s="94" t="s">
        <v>2605</v>
      </c>
      <c r="Q69" s="92" t="s">
        <v>13</v>
      </c>
      <c r="R69" s="94" t="s">
        <v>2710</v>
      </c>
    </row>
    <row r="70">
      <c r="A70" s="14" t="s">
        <v>2518</v>
      </c>
      <c r="B70" s="18">
        <v>3526.0</v>
      </c>
      <c r="C70" s="18">
        <v>7200.0</v>
      </c>
      <c r="D70" s="18">
        <v>0.489722</v>
      </c>
      <c r="E70" s="82">
        <v>0.51</v>
      </c>
      <c r="J70" s="90">
        <v>69.0</v>
      </c>
      <c r="K70" s="91" t="s">
        <v>2285</v>
      </c>
      <c r="L70" s="91" t="s">
        <v>2709</v>
      </c>
      <c r="M70" s="91" t="s">
        <v>756</v>
      </c>
      <c r="N70" s="91" t="s">
        <v>778</v>
      </c>
      <c r="O70" s="91" t="s">
        <v>778</v>
      </c>
      <c r="P70" s="91" t="s">
        <v>2605</v>
      </c>
      <c r="Q70" s="92" t="s">
        <v>13</v>
      </c>
      <c r="R70" s="91" t="s">
        <v>2710</v>
      </c>
    </row>
    <row r="71">
      <c r="A71" s="14" t="s">
        <v>2525</v>
      </c>
      <c r="B71" s="18">
        <v>7200.0</v>
      </c>
      <c r="C71" s="18">
        <v>7200.0</v>
      </c>
      <c r="D71" s="18">
        <v>1.0</v>
      </c>
      <c r="E71" s="82">
        <v>0.0</v>
      </c>
      <c r="J71" s="93">
        <v>70.0</v>
      </c>
      <c r="K71" s="94" t="s">
        <v>2286</v>
      </c>
      <c r="L71" s="94" t="s">
        <v>2709</v>
      </c>
      <c r="M71" s="94" t="s">
        <v>756</v>
      </c>
      <c r="N71" s="94" t="s">
        <v>778</v>
      </c>
      <c r="O71" s="94" t="s">
        <v>778</v>
      </c>
      <c r="P71" s="94" t="s">
        <v>2605</v>
      </c>
      <c r="Q71" s="92" t="s">
        <v>13</v>
      </c>
      <c r="R71" s="94" t="s">
        <v>2710</v>
      </c>
    </row>
    <row r="72">
      <c r="A72" s="14" t="s">
        <v>2527</v>
      </c>
      <c r="B72" s="18">
        <v>3079.0</v>
      </c>
      <c r="C72" s="18">
        <v>7200.0</v>
      </c>
      <c r="D72" s="18">
        <v>0.427639</v>
      </c>
      <c r="E72" s="82">
        <v>0.57</v>
      </c>
      <c r="J72" s="90">
        <v>71.0</v>
      </c>
      <c r="K72" s="91" t="s">
        <v>2287</v>
      </c>
      <c r="L72" s="91" t="s">
        <v>2709</v>
      </c>
      <c r="M72" s="91" t="s">
        <v>756</v>
      </c>
      <c r="N72" s="91" t="s">
        <v>778</v>
      </c>
      <c r="O72" s="91" t="s">
        <v>778</v>
      </c>
      <c r="P72" s="91" t="s">
        <v>2605</v>
      </c>
      <c r="Q72" s="92" t="s">
        <v>13</v>
      </c>
      <c r="R72" s="91" t="s">
        <v>2710</v>
      </c>
    </row>
    <row r="73">
      <c r="A73" s="14" t="s">
        <v>2521</v>
      </c>
      <c r="B73" s="18">
        <v>5122.0</v>
      </c>
      <c r="C73" s="18">
        <v>8280.0</v>
      </c>
      <c r="D73" s="18">
        <v>0.618599</v>
      </c>
      <c r="E73" s="82">
        <v>0.38</v>
      </c>
      <c r="J73" s="93">
        <v>72.0</v>
      </c>
      <c r="K73" s="94" t="s">
        <v>2288</v>
      </c>
      <c r="L73" s="94" t="s">
        <v>2709</v>
      </c>
      <c r="M73" s="94" t="s">
        <v>756</v>
      </c>
      <c r="N73" s="94" t="s">
        <v>778</v>
      </c>
      <c r="O73" s="94" t="s">
        <v>778</v>
      </c>
      <c r="P73" s="94" t="s">
        <v>2605</v>
      </c>
      <c r="Q73" s="92" t="s">
        <v>13</v>
      </c>
      <c r="R73" s="94" t="s">
        <v>2710</v>
      </c>
    </row>
    <row r="74">
      <c r="A74" s="14" t="s">
        <v>2524</v>
      </c>
      <c r="B74" s="18">
        <v>5563.0</v>
      </c>
      <c r="C74" s="18">
        <v>7200.0</v>
      </c>
      <c r="D74" s="18">
        <v>0.772639</v>
      </c>
      <c r="E74" s="82">
        <v>0.23</v>
      </c>
      <c r="J74" s="90">
        <v>73.0</v>
      </c>
      <c r="K74" s="91" t="s">
        <v>2289</v>
      </c>
      <c r="L74" s="91" t="s">
        <v>2709</v>
      </c>
      <c r="M74" s="91" t="s">
        <v>756</v>
      </c>
      <c r="N74" s="91" t="s">
        <v>778</v>
      </c>
      <c r="O74" s="91" t="s">
        <v>778</v>
      </c>
      <c r="P74" s="91" t="s">
        <v>2605</v>
      </c>
      <c r="Q74" s="92" t="s">
        <v>13</v>
      </c>
      <c r="R74" s="91" t="s">
        <v>2710</v>
      </c>
    </row>
    <row r="75">
      <c r="A75" s="14" t="s">
        <v>2526</v>
      </c>
      <c r="B75" s="18">
        <v>3795.0</v>
      </c>
      <c r="C75" s="18">
        <v>8280.0</v>
      </c>
      <c r="D75" s="18">
        <v>0.458333</v>
      </c>
      <c r="E75" s="82">
        <v>0.54</v>
      </c>
      <c r="J75" s="93">
        <v>74.0</v>
      </c>
      <c r="K75" s="94" t="s">
        <v>2290</v>
      </c>
      <c r="L75" s="94" t="s">
        <v>2709</v>
      </c>
      <c r="M75" s="94" t="s">
        <v>756</v>
      </c>
      <c r="N75" s="94" t="s">
        <v>778</v>
      </c>
      <c r="O75" s="94" t="s">
        <v>778</v>
      </c>
      <c r="P75" s="94" t="s">
        <v>2605</v>
      </c>
      <c r="Q75" s="92" t="s">
        <v>13</v>
      </c>
      <c r="R75" s="94" t="s">
        <v>2710</v>
      </c>
    </row>
    <row r="76">
      <c r="A76" s="14" t="s">
        <v>2520</v>
      </c>
      <c r="B76" s="18">
        <v>0.0</v>
      </c>
      <c r="C76" s="18">
        <v>8280.0</v>
      </c>
      <c r="D76" s="18">
        <v>0.0</v>
      </c>
      <c r="E76" s="82">
        <v>1.0</v>
      </c>
      <c r="J76" s="90">
        <v>75.0</v>
      </c>
      <c r="K76" s="91" t="s">
        <v>2291</v>
      </c>
      <c r="L76" s="91" t="s">
        <v>2709</v>
      </c>
      <c r="M76" s="91" t="s">
        <v>756</v>
      </c>
      <c r="N76" s="91" t="s">
        <v>778</v>
      </c>
      <c r="O76" s="91" t="s">
        <v>778</v>
      </c>
      <c r="P76" s="91" t="s">
        <v>2605</v>
      </c>
      <c r="Q76" s="92" t="s">
        <v>13</v>
      </c>
      <c r="R76" s="91" t="s">
        <v>2710</v>
      </c>
    </row>
    <row r="77">
      <c r="A77" s="14" t="s">
        <v>2537</v>
      </c>
      <c r="B77" s="18">
        <v>4875.0</v>
      </c>
      <c r="C77" s="18">
        <v>7200.0</v>
      </c>
      <c r="D77" s="18">
        <v>0.677083</v>
      </c>
      <c r="E77" s="82">
        <v>0.32</v>
      </c>
      <c r="J77" s="93">
        <v>76.0</v>
      </c>
      <c r="K77" s="94" t="s">
        <v>2292</v>
      </c>
      <c r="L77" s="94" t="s">
        <v>2709</v>
      </c>
      <c r="M77" s="94" t="s">
        <v>756</v>
      </c>
      <c r="N77" s="94" t="s">
        <v>778</v>
      </c>
      <c r="O77" s="94" t="s">
        <v>778</v>
      </c>
      <c r="P77" s="94" t="s">
        <v>2605</v>
      </c>
      <c r="Q77" s="92" t="s">
        <v>13</v>
      </c>
      <c r="R77" s="94" t="s">
        <v>2710</v>
      </c>
    </row>
    <row r="78">
      <c r="A78" s="14" t="s">
        <v>2711</v>
      </c>
      <c r="B78" s="18">
        <v>6252.0</v>
      </c>
      <c r="C78" s="18">
        <v>8280.0</v>
      </c>
      <c r="D78" s="18">
        <v>0.755072</v>
      </c>
      <c r="E78" s="82">
        <v>0.24</v>
      </c>
      <c r="J78" s="90">
        <v>77.0</v>
      </c>
      <c r="K78" s="91" t="s">
        <v>2293</v>
      </c>
      <c r="L78" s="91" t="s">
        <v>2709</v>
      </c>
      <c r="M78" s="91" t="s">
        <v>756</v>
      </c>
      <c r="N78" s="91" t="s">
        <v>778</v>
      </c>
      <c r="O78" s="91" t="s">
        <v>778</v>
      </c>
      <c r="P78" s="91" t="s">
        <v>2605</v>
      </c>
      <c r="Q78" s="92" t="s">
        <v>13</v>
      </c>
      <c r="R78" s="91" t="s">
        <v>2710</v>
      </c>
    </row>
    <row r="79">
      <c r="A79" s="14" t="s">
        <v>2541</v>
      </c>
      <c r="B79" s="18">
        <v>6347.0</v>
      </c>
      <c r="C79" s="18">
        <v>7200.0</v>
      </c>
      <c r="D79" s="18">
        <v>0.881528</v>
      </c>
      <c r="E79" s="82">
        <v>0.12</v>
      </c>
      <c r="J79" s="93">
        <v>78.0</v>
      </c>
      <c r="K79" s="94" t="s">
        <v>2294</v>
      </c>
      <c r="L79" s="94" t="s">
        <v>2709</v>
      </c>
      <c r="M79" s="94" t="s">
        <v>756</v>
      </c>
      <c r="N79" s="94" t="s">
        <v>778</v>
      </c>
      <c r="O79" s="94" t="s">
        <v>778</v>
      </c>
      <c r="P79" s="94" t="s">
        <v>2605</v>
      </c>
      <c r="Q79" s="92" t="s">
        <v>13</v>
      </c>
      <c r="R79" s="94" t="s">
        <v>2710</v>
      </c>
    </row>
    <row r="80">
      <c r="A80" s="14" t="s">
        <v>2712</v>
      </c>
      <c r="B80" s="18">
        <v>1390.0</v>
      </c>
      <c r="C80" s="18">
        <v>8280.0</v>
      </c>
      <c r="D80" s="18">
        <v>0.167874</v>
      </c>
      <c r="E80" s="82">
        <v>0.83</v>
      </c>
      <c r="J80" s="90">
        <v>79.0</v>
      </c>
      <c r="K80" s="91" t="s">
        <v>2295</v>
      </c>
      <c r="L80" s="91" t="s">
        <v>2709</v>
      </c>
      <c r="M80" s="91" t="s">
        <v>756</v>
      </c>
      <c r="N80" s="91" t="s">
        <v>778</v>
      </c>
      <c r="O80" s="91" t="s">
        <v>778</v>
      </c>
      <c r="P80" s="91" t="s">
        <v>2605</v>
      </c>
      <c r="Q80" s="92" t="s">
        <v>13</v>
      </c>
      <c r="R80" s="91" t="s">
        <v>2710</v>
      </c>
    </row>
    <row r="81">
      <c r="A81" s="14" t="s">
        <v>2249</v>
      </c>
      <c r="B81" s="18">
        <v>1016.0</v>
      </c>
      <c r="C81" s="18">
        <v>3648.0</v>
      </c>
      <c r="D81" s="18">
        <v>0.278509</v>
      </c>
      <c r="E81" s="82">
        <v>0.72</v>
      </c>
      <c r="J81" s="93">
        <v>80.0</v>
      </c>
      <c r="K81" s="94" t="s">
        <v>2296</v>
      </c>
      <c r="L81" s="94" t="s">
        <v>2709</v>
      </c>
      <c r="M81" s="94" t="s">
        <v>756</v>
      </c>
      <c r="N81" s="94" t="s">
        <v>778</v>
      </c>
      <c r="O81" s="94" t="s">
        <v>778</v>
      </c>
      <c r="P81" s="94" t="s">
        <v>2605</v>
      </c>
      <c r="Q81" s="92" t="s">
        <v>13</v>
      </c>
      <c r="R81" s="94" t="s">
        <v>2710</v>
      </c>
    </row>
    <row r="82">
      <c r="A82" s="14" t="s">
        <v>2247</v>
      </c>
      <c r="B82" s="18">
        <v>1600.0</v>
      </c>
      <c r="C82" s="18">
        <v>3648.0</v>
      </c>
      <c r="D82" s="18">
        <v>0.438596</v>
      </c>
      <c r="E82" s="82">
        <v>0.56</v>
      </c>
      <c r="J82" s="90">
        <v>81.0</v>
      </c>
      <c r="K82" s="91" t="s">
        <v>2297</v>
      </c>
      <c r="L82" s="91" t="s">
        <v>2709</v>
      </c>
      <c r="M82" s="91" t="s">
        <v>756</v>
      </c>
      <c r="N82" s="91" t="s">
        <v>778</v>
      </c>
      <c r="O82" s="91" t="s">
        <v>778</v>
      </c>
      <c r="P82" s="91" t="s">
        <v>2605</v>
      </c>
      <c r="Q82" s="92" t="s">
        <v>13</v>
      </c>
      <c r="R82" s="91" t="s">
        <v>2710</v>
      </c>
    </row>
    <row r="83">
      <c r="A83" s="14" t="s">
        <v>2245</v>
      </c>
      <c r="B83" s="18">
        <v>2160.0</v>
      </c>
      <c r="C83" s="18">
        <v>3600.0</v>
      </c>
      <c r="D83" s="18">
        <v>0.6</v>
      </c>
      <c r="E83" s="82">
        <v>0.4</v>
      </c>
      <c r="J83" s="93">
        <v>82.0</v>
      </c>
      <c r="K83" s="94" t="s">
        <v>2298</v>
      </c>
      <c r="L83" s="94" t="s">
        <v>2709</v>
      </c>
      <c r="M83" s="94" t="s">
        <v>756</v>
      </c>
      <c r="N83" s="94" t="s">
        <v>778</v>
      </c>
      <c r="O83" s="94" t="s">
        <v>778</v>
      </c>
      <c r="P83" s="94" t="s">
        <v>2605</v>
      </c>
      <c r="Q83" s="92" t="s">
        <v>13</v>
      </c>
      <c r="R83" s="94" t="s">
        <v>2710</v>
      </c>
    </row>
    <row r="84">
      <c r="A84" s="14" t="s">
        <v>2246</v>
      </c>
      <c r="B84" s="18">
        <v>2323.0</v>
      </c>
      <c r="C84" s="18">
        <v>3600.0</v>
      </c>
      <c r="D84" s="18">
        <v>0.645278</v>
      </c>
      <c r="E84" s="82">
        <v>0.35</v>
      </c>
      <c r="J84" s="90">
        <v>83.0</v>
      </c>
      <c r="K84" s="91" t="s">
        <v>2299</v>
      </c>
      <c r="L84" s="91" t="s">
        <v>2709</v>
      </c>
      <c r="M84" s="91" t="s">
        <v>756</v>
      </c>
      <c r="N84" s="91" t="s">
        <v>778</v>
      </c>
      <c r="O84" s="91" t="s">
        <v>778</v>
      </c>
      <c r="P84" s="91" t="s">
        <v>2605</v>
      </c>
      <c r="Q84" s="92" t="s">
        <v>13</v>
      </c>
      <c r="R84" s="91" t="s">
        <v>2710</v>
      </c>
    </row>
    <row r="85">
      <c r="A85" s="14" t="s">
        <v>2244</v>
      </c>
      <c r="B85" s="18">
        <v>2520.0</v>
      </c>
      <c r="C85" s="18">
        <v>3600.0</v>
      </c>
      <c r="D85" s="18">
        <v>0.7</v>
      </c>
      <c r="E85" s="82">
        <v>0.3</v>
      </c>
      <c r="J85" s="93">
        <v>84.0</v>
      </c>
      <c r="K85" s="94" t="s">
        <v>2300</v>
      </c>
      <c r="L85" s="94" t="s">
        <v>2709</v>
      </c>
      <c r="M85" s="94" t="s">
        <v>756</v>
      </c>
      <c r="N85" s="94" t="s">
        <v>778</v>
      </c>
      <c r="O85" s="94" t="s">
        <v>778</v>
      </c>
      <c r="P85" s="94" t="s">
        <v>2605</v>
      </c>
      <c r="Q85" s="92" t="s">
        <v>13</v>
      </c>
      <c r="R85" s="94" t="s">
        <v>2710</v>
      </c>
    </row>
    <row r="86">
      <c r="A86" s="14" t="s">
        <v>2713</v>
      </c>
      <c r="B86" s="18">
        <v>2104.0</v>
      </c>
      <c r="C86" s="18">
        <v>8280.0</v>
      </c>
      <c r="D86" s="18">
        <v>0.254106</v>
      </c>
      <c r="E86" s="82">
        <v>0.75</v>
      </c>
      <c r="J86" s="90">
        <v>85.0</v>
      </c>
      <c r="K86" s="91" t="s">
        <v>2301</v>
      </c>
      <c r="L86" s="91" t="s">
        <v>2714</v>
      </c>
      <c r="M86" s="91" t="s">
        <v>756</v>
      </c>
      <c r="N86" s="91" t="s">
        <v>778</v>
      </c>
      <c r="O86" s="91" t="s">
        <v>778</v>
      </c>
      <c r="P86" s="91" t="s">
        <v>2605</v>
      </c>
      <c r="Q86" s="92" t="s">
        <v>13</v>
      </c>
      <c r="R86" s="91" t="s">
        <v>2710</v>
      </c>
    </row>
    <row r="87">
      <c r="A87" s="14" t="s">
        <v>2715</v>
      </c>
      <c r="B87" s="18">
        <v>360.0</v>
      </c>
      <c r="C87" s="18">
        <v>8280.0</v>
      </c>
      <c r="D87" s="18">
        <v>0.043478</v>
      </c>
      <c r="E87" s="82">
        <v>0.96</v>
      </c>
      <c r="J87" s="87">
        <v>86.0</v>
      </c>
      <c r="K87" s="88" t="s">
        <v>2302</v>
      </c>
      <c r="L87" s="88" t="s">
        <v>2716</v>
      </c>
      <c r="M87" s="88" t="s">
        <v>756</v>
      </c>
      <c r="N87" s="88" t="s">
        <v>778</v>
      </c>
      <c r="O87" s="88" t="s">
        <v>778</v>
      </c>
      <c r="P87" s="88" t="s">
        <v>2595</v>
      </c>
      <c r="Q87" s="86" t="s">
        <v>14</v>
      </c>
      <c r="R87" s="88" t="s">
        <v>2717</v>
      </c>
    </row>
    <row r="88">
      <c r="A88" s="14" t="s">
        <v>2718</v>
      </c>
      <c r="B88" s="18">
        <v>720.0</v>
      </c>
      <c r="C88" s="18">
        <v>8280.0</v>
      </c>
      <c r="D88" s="18">
        <v>0.086957</v>
      </c>
      <c r="E88" s="82">
        <v>0.91</v>
      </c>
      <c r="J88" s="90">
        <v>87.0</v>
      </c>
      <c r="K88" s="91" t="s">
        <v>2719</v>
      </c>
      <c r="L88" s="91" t="s">
        <v>2720</v>
      </c>
      <c r="M88" s="91" t="s">
        <v>798</v>
      </c>
      <c r="N88" s="91" t="s">
        <v>799</v>
      </c>
      <c r="O88" s="91" t="s">
        <v>799</v>
      </c>
      <c r="P88" s="95"/>
      <c r="Q88" s="92" t="s">
        <v>13</v>
      </c>
      <c r="R88" s="91" t="s">
        <v>2721</v>
      </c>
    </row>
    <row r="89">
      <c r="A89" s="14" t="s">
        <v>2722</v>
      </c>
      <c r="B89" s="18">
        <v>1440.0</v>
      </c>
      <c r="C89" s="18">
        <v>8280.0</v>
      </c>
      <c r="D89" s="18">
        <v>0.173913</v>
      </c>
      <c r="E89" s="82">
        <v>0.83</v>
      </c>
      <c r="J89" s="93">
        <v>88.0</v>
      </c>
      <c r="K89" s="94" t="s">
        <v>2723</v>
      </c>
      <c r="L89" s="94" t="s">
        <v>2720</v>
      </c>
      <c r="M89" s="94" t="s">
        <v>798</v>
      </c>
      <c r="N89" s="94" t="s">
        <v>811</v>
      </c>
      <c r="O89" s="94" t="s">
        <v>811</v>
      </c>
      <c r="P89" s="94" t="s">
        <v>2605</v>
      </c>
      <c r="Q89" s="92" t="s">
        <v>13</v>
      </c>
      <c r="R89" s="94" t="s">
        <v>2724</v>
      </c>
    </row>
    <row r="90">
      <c r="A90" s="14" t="s">
        <v>2725</v>
      </c>
      <c r="B90" s="18">
        <v>2298.0</v>
      </c>
      <c r="C90" s="18">
        <v>7176.0</v>
      </c>
      <c r="D90" s="18">
        <v>0.320234</v>
      </c>
      <c r="E90" s="82">
        <v>0.68</v>
      </c>
      <c r="J90" s="90">
        <v>89.0</v>
      </c>
      <c r="K90" s="91" t="s">
        <v>2726</v>
      </c>
      <c r="L90" s="91" t="s">
        <v>2720</v>
      </c>
      <c r="M90" s="91" t="s">
        <v>798</v>
      </c>
      <c r="N90" s="91" t="s">
        <v>799</v>
      </c>
      <c r="O90" s="91" t="s">
        <v>799</v>
      </c>
      <c r="P90" s="95"/>
      <c r="Q90" s="92" t="s">
        <v>13</v>
      </c>
      <c r="R90" s="91" t="s">
        <v>2721</v>
      </c>
    </row>
    <row r="91">
      <c r="A91" s="14" t="s">
        <v>2699</v>
      </c>
      <c r="B91" s="18">
        <v>2294.0</v>
      </c>
      <c r="C91" s="18">
        <v>7176.0</v>
      </c>
      <c r="D91" s="18">
        <v>0.319677</v>
      </c>
      <c r="E91" s="82">
        <v>0.68</v>
      </c>
      <c r="J91" s="93">
        <v>90.0</v>
      </c>
      <c r="K91" s="94" t="s">
        <v>2727</v>
      </c>
      <c r="L91" s="94" t="s">
        <v>2720</v>
      </c>
      <c r="M91" s="94" t="s">
        <v>798</v>
      </c>
      <c r="N91" s="94" t="s">
        <v>799</v>
      </c>
      <c r="O91" s="94" t="s">
        <v>799</v>
      </c>
      <c r="P91" s="94" t="s">
        <v>2605</v>
      </c>
      <c r="Q91" s="92" t="s">
        <v>13</v>
      </c>
      <c r="R91" s="94" t="s">
        <v>2721</v>
      </c>
    </row>
    <row r="92">
      <c r="A92" s="14" t="s">
        <v>2728</v>
      </c>
      <c r="B92" s="18">
        <v>2080.0</v>
      </c>
      <c r="C92" s="18">
        <v>5040.0</v>
      </c>
      <c r="D92" s="18">
        <v>0.412698</v>
      </c>
      <c r="E92" s="82">
        <v>0.59</v>
      </c>
      <c r="J92" s="90">
        <v>91.0</v>
      </c>
      <c r="K92" s="91" t="s">
        <v>2729</v>
      </c>
      <c r="L92" s="91" t="s">
        <v>2730</v>
      </c>
      <c r="M92" s="91" t="s">
        <v>798</v>
      </c>
      <c r="N92" s="91" t="s">
        <v>799</v>
      </c>
      <c r="O92" s="91" t="s">
        <v>799</v>
      </c>
      <c r="P92" s="91" t="s">
        <v>2605</v>
      </c>
      <c r="Q92" s="92" t="s">
        <v>13</v>
      </c>
      <c r="R92" s="91" t="s">
        <v>2721</v>
      </c>
    </row>
    <row r="93">
      <c r="A93" s="14" t="s">
        <v>2731</v>
      </c>
      <c r="B93" s="18">
        <v>1711.0</v>
      </c>
      <c r="C93" s="18">
        <v>5040.0</v>
      </c>
      <c r="D93" s="18">
        <v>0.339484</v>
      </c>
      <c r="E93" s="82">
        <v>0.66</v>
      </c>
      <c r="J93" s="93">
        <v>92.0</v>
      </c>
      <c r="K93" s="94" t="s">
        <v>2732</v>
      </c>
      <c r="L93" s="94" t="s">
        <v>2733</v>
      </c>
      <c r="M93" s="94" t="s">
        <v>798</v>
      </c>
      <c r="N93" s="94" t="s">
        <v>816</v>
      </c>
      <c r="O93" s="94" t="s">
        <v>816</v>
      </c>
      <c r="P93" s="94" t="s">
        <v>2605</v>
      </c>
      <c r="Q93" s="92" t="s">
        <v>13</v>
      </c>
      <c r="R93" s="94" t="s">
        <v>2734</v>
      </c>
    </row>
    <row r="94">
      <c r="A94" s="14" t="s">
        <v>2735</v>
      </c>
      <c r="B94" s="18">
        <v>1282.0</v>
      </c>
      <c r="C94" s="18">
        <v>8280.0</v>
      </c>
      <c r="D94" s="18">
        <v>0.154831</v>
      </c>
      <c r="E94" s="82">
        <v>0.85</v>
      </c>
      <c r="J94" s="90">
        <v>93.0</v>
      </c>
      <c r="K94" s="91" t="s">
        <v>2305</v>
      </c>
      <c r="L94" s="91" t="s">
        <v>2736</v>
      </c>
      <c r="M94" s="91" t="s">
        <v>830</v>
      </c>
      <c r="N94" s="91" t="s">
        <v>838</v>
      </c>
      <c r="O94" s="91" t="s">
        <v>838</v>
      </c>
      <c r="P94" s="91" t="s">
        <v>2737</v>
      </c>
      <c r="Q94" s="92" t="s">
        <v>13</v>
      </c>
      <c r="R94" s="91" t="s">
        <v>2738</v>
      </c>
    </row>
    <row r="95">
      <c r="A95" s="14" t="s">
        <v>2739</v>
      </c>
      <c r="B95" s="18">
        <v>5064.0</v>
      </c>
      <c r="C95" s="18">
        <v>8280.0</v>
      </c>
      <c r="D95" s="18">
        <v>0.611594</v>
      </c>
      <c r="E95" s="82">
        <v>0.39</v>
      </c>
      <c r="J95" s="93">
        <v>94.0</v>
      </c>
      <c r="K95" s="94" t="s">
        <v>2307</v>
      </c>
      <c r="L95" s="94" t="s">
        <v>2740</v>
      </c>
      <c r="M95" s="94" t="s">
        <v>851</v>
      </c>
      <c r="N95" s="94" t="s">
        <v>864</v>
      </c>
      <c r="O95" s="94" t="s">
        <v>864</v>
      </c>
      <c r="P95" s="96"/>
      <c r="Q95" s="92" t="s">
        <v>13</v>
      </c>
      <c r="R95" s="94" t="s">
        <v>2741</v>
      </c>
    </row>
    <row r="96">
      <c r="A96" s="14" t="s">
        <v>2742</v>
      </c>
      <c r="B96" s="18">
        <v>94.0</v>
      </c>
      <c r="C96" s="18">
        <v>7920.0</v>
      </c>
      <c r="D96" s="18">
        <v>0.011869</v>
      </c>
      <c r="E96" s="82">
        <v>0.99</v>
      </c>
      <c r="J96" s="90">
        <v>95.0</v>
      </c>
      <c r="K96" s="91" t="s">
        <v>2309</v>
      </c>
      <c r="L96" s="91" t="s">
        <v>2740</v>
      </c>
      <c r="M96" s="91" t="s">
        <v>851</v>
      </c>
      <c r="N96" s="91" t="s">
        <v>864</v>
      </c>
      <c r="O96" s="91" t="s">
        <v>864</v>
      </c>
      <c r="P96" s="95"/>
      <c r="Q96" s="92" t="s">
        <v>13</v>
      </c>
      <c r="R96" s="91" t="s">
        <v>2741</v>
      </c>
    </row>
    <row r="97">
      <c r="A97" s="14" t="s">
        <v>2743</v>
      </c>
      <c r="B97" s="18">
        <v>146.0</v>
      </c>
      <c r="C97" s="18">
        <v>5040.0</v>
      </c>
      <c r="D97" s="18">
        <v>0.028968</v>
      </c>
      <c r="E97" s="82">
        <v>0.97</v>
      </c>
      <c r="J97" s="93">
        <v>96.0</v>
      </c>
      <c r="K97" s="94" t="s">
        <v>2312</v>
      </c>
      <c r="L97" s="94" t="s">
        <v>2744</v>
      </c>
      <c r="M97" s="94" t="s">
        <v>851</v>
      </c>
      <c r="N97" s="94" t="s">
        <v>864</v>
      </c>
      <c r="O97" s="94" t="s">
        <v>864</v>
      </c>
      <c r="P97" s="94" t="s">
        <v>2605</v>
      </c>
      <c r="Q97" s="92" t="s">
        <v>13</v>
      </c>
      <c r="R97" s="94" t="s">
        <v>2741</v>
      </c>
    </row>
    <row r="98">
      <c r="A98" s="14" t="s">
        <v>2745</v>
      </c>
      <c r="B98" s="18">
        <v>83.0</v>
      </c>
      <c r="C98" s="18">
        <v>5040.0</v>
      </c>
      <c r="D98" s="18">
        <v>0.016468</v>
      </c>
      <c r="E98" s="82">
        <v>0.98</v>
      </c>
      <c r="J98" s="90">
        <v>97.0</v>
      </c>
      <c r="K98" s="91" t="s">
        <v>2746</v>
      </c>
      <c r="L98" s="91" t="s">
        <v>2747</v>
      </c>
      <c r="M98" s="91" t="s">
        <v>851</v>
      </c>
      <c r="N98" s="91" t="s">
        <v>864</v>
      </c>
      <c r="O98" s="91" t="s">
        <v>864</v>
      </c>
      <c r="P98" s="95"/>
      <c r="Q98" s="92" t="s">
        <v>13</v>
      </c>
      <c r="R98" s="91" t="s">
        <v>2748</v>
      </c>
    </row>
    <row r="99">
      <c r="A99" s="14" t="s">
        <v>2749</v>
      </c>
      <c r="B99" s="18">
        <v>302.0</v>
      </c>
      <c r="C99" s="18">
        <v>5040.0</v>
      </c>
      <c r="D99" s="18">
        <v>0.059921</v>
      </c>
      <c r="E99" s="82">
        <v>0.94</v>
      </c>
      <c r="J99" s="93">
        <v>98.0</v>
      </c>
      <c r="K99" s="94" t="s">
        <v>2314</v>
      </c>
      <c r="L99" s="94" t="s">
        <v>2747</v>
      </c>
      <c r="M99" s="94" t="s">
        <v>851</v>
      </c>
      <c r="N99" s="94" t="s">
        <v>864</v>
      </c>
      <c r="O99" s="94" t="s">
        <v>864</v>
      </c>
      <c r="P99" s="96"/>
      <c r="Q99" s="92" t="s">
        <v>13</v>
      </c>
      <c r="R99" s="94" t="s">
        <v>2748</v>
      </c>
    </row>
    <row r="100">
      <c r="A100" s="14" t="s">
        <v>2750</v>
      </c>
      <c r="B100" s="18">
        <v>168.0</v>
      </c>
      <c r="C100" s="18">
        <v>5040.0</v>
      </c>
      <c r="D100" s="18">
        <v>0.033333</v>
      </c>
      <c r="E100" s="82">
        <v>0.97</v>
      </c>
      <c r="J100" s="90">
        <v>99.0</v>
      </c>
      <c r="K100" s="91" t="s">
        <v>2315</v>
      </c>
      <c r="L100" s="91" t="s">
        <v>2747</v>
      </c>
      <c r="M100" s="91" t="s">
        <v>851</v>
      </c>
      <c r="N100" s="91" t="s">
        <v>864</v>
      </c>
      <c r="O100" s="91" t="s">
        <v>864</v>
      </c>
      <c r="P100" s="91" t="s">
        <v>2605</v>
      </c>
      <c r="Q100" s="92" t="s">
        <v>13</v>
      </c>
      <c r="R100" s="91" t="s">
        <v>2748</v>
      </c>
    </row>
    <row r="101">
      <c r="A101" s="14" t="s">
        <v>2751</v>
      </c>
      <c r="B101" s="18">
        <v>325.0</v>
      </c>
      <c r="C101" s="18">
        <v>5040.0</v>
      </c>
      <c r="D101" s="18">
        <v>0.064484</v>
      </c>
      <c r="E101" s="82">
        <v>0.94</v>
      </c>
      <c r="J101" s="93">
        <v>100.0</v>
      </c>
      <c r="K101" s="94" t="s">
        <v>2316</v>
      </c>
      <c r="L101" s="94" t="s">
        <v>2747</v>
      </c>
      <c r="M101" s="94" t="s">
        <v>851</v>
      </c>
      <c r="N101" s="94" t="s">
        <v>864</v>
      </c>
      <c r="O101" s="94" t="s">
        <v>864</v>
      </c>
      <c r="P101" s="94" t="s">
        <v>2605</v>
      </c>
      <c r="Q101" s="92" t="s">
        <v>13</v>
      </c>
      <c r="R101" s="94" t="s">
        <v>2748</v>
      </c>
    </row>
    <row r="102">
      <c r="A102" s="14" t="s">
        <v>2752</v>
      </c>
      <c r="B102" s="18">
        <v>0.0</v>
      </c>
      <c r="C102" s="18">
        <v>5040.0</v>
      </c>
      <c r="D102" s="18">
        <v>0.0</v>
      </c>
      <c r="E102" s="82">
        <v>1.0</v>
      </c>
      <c r="J102" s="90">
        <v>101.0</v>
      </c>
      <c r="K102" s="91" t="s">
        <v>2753</v>
      </c>
      <c r="L102" s="91" t="s">
        <v>2754</v>
      </c>
      <c r="M102" s="91" t="s">
        <v>851</v>
      </c>
      <c r="N102" s="91" t="s">
        <v>852</v>
      </c>
      <c r="O102" s="91" t="s">
        <v>852</v>
      </c>
      <c r="P102" s="91" t="s">
        <v>2605</v>
      </c>
      <c r="Q102" s="92" t="s">
        <v>13</v>
      </c>
      <c r="R102" s="91" t="s">
        <v>2755</v>
      </c>
    </row>
    <row r="103">
      <c r="A103" s="14" t="s">
        <v>2756</v>
      </c>
      <c r="B103" s="18">
        <v>1462.0</v>
      </c>
      <c r="C103" s="18">
        <v>4680.0</v>
      </c>
      <c r="D103" s="18">
        <v>0.312393</v>
      </c>
      <c r="E103" s="82">
        <v>0.69</v>
      </c>
      <c r="J103" s="93">
        <v>102.0</v>
      </c>
      <c r="K103" s="94" t="s">
        <v>2757</v>
      </c>
      <c r="L103" s="94" t="s">
        <v>2754</v>
      </c>
      <c r="M103" s="94" t="s">
        <v>851</v>
      </c>
      <c r="N103" s="94" t="s">
        <v>852</v>
      </c>
      <c r="O103" s="94" t="s">
        <v>852</v>
      </c>
      <c r="P103" s="94" t="s">
        <v>2605</v>
      </c>
      <c r="Q103" s="92" t="s">
        <v>13</v>
      </c>
      <c r="R103" s="94" t="s">
        <v>2755</v>
      </c>
    </row>
    <row r="104">
      <c r="A104" s="14" t="s">
        <v>2569</v>
      </c>
      <c r="B104" s="18">
        <v>73.0</v>
      </c>
      <c r="C104" s="18">
        <v>7560.0</v>
      </c>
      <c r="D104" s="18">
        <v>0.009656</v>
      </c>
      <c r="E104" s="82">
        <v>0.99</v>
      </c>
      <c r="J104" s="90">
        <v>103.0</v>
      </c>
      <c r="K104" s="91" t="s">
        <v>2758</v>
      </c>
      <c r="L104" s="91" t="s">
        <v>2754</v>
      </c>
      <c r="M104" s="91" t="s">
        <v>851</v>
      </c>
      <c r="N104" s="91" t="s">
        <v>852</v>
      </c>
      <c r="O104" s="91" t="s">
        <v>852</v>
      </c>
      <c r="P104" s="91" t="s">
        <v>2605</v>
      </c>
      <c r="Q104" s="92" t="s">
        <v>13</v>
      </c>
      <c r="R104" s="91" t="s">
        <v>2755</v>
      </c>
    </row>
    <row r="105">
      <c r="A105" s="14" t="s">
        <v>2331</v>
      </c>
      <c r="B105" s="18">
        <v>47.0</v>
      </c>
      <c r="C105" s="18">
        <v>96.0</v>
      </c>
      <c r="D105" s="18">
        <v>0.489583</v>
      </c>
      <c r="E105" s="82">
        <v>0.51</v>
      </c>
      <c r="J105" s="87">
        <v>104.0</v>
      </c>
      <c r="K105" s="88" t="s">
        <v>2603</v>
      </c>
      <c r="L105" s="88" t="s">
        <v>2759</v>
      </c>
      <c r="M105" s="88" t="s">
        <v>851</v>
      </c>
      <c r="N105" s="88" t="s">
        <v>873</v>
      </c>
      <c r="O105" s="88" t="s">
        <v>873</v>
      </c>
      <c r="P105" s="89"/>
      <c r="Q105" s="86" t="s">
        <v>14</v>
      </c>
      <c r="R105" s="88" t="s">
        <v>2760</v>
      </c>
    </row>
    <row r="106">
      <c r="A106" s="14" t="s">
        <v>2761</v>
      </c>
      <c r="B106" s="18">
        <v>3355.0</v>
      </c>
      <c r="C106" s="18">
        <v>8280.0</v>
      </c>
      <c r="D106" s="18">
        <v>0.405193</v>
      </c>
      <c r="E106" s="82">
        <v>0.59</v>
      </c>
      <c r="J106" s="83">
        <v>105.0</v>
      </c>
      <c r="K106" s="84" t="s">
        <v>2317</v>
      </c>
      <c r="L106" s="84" t="s">
        <v>2759</v>
      </c>
      <c r="M106" s="84" t="s">
        <v>851</v>
      </c>
      <c r="N106" s="84" t="s">
        <v>864</v>
      </c>
      <c r="O106" s="84" t="s">
        <v>864</v>
      </c>
      <c r="P106" s="85"/>
      <c r="Q106" s="86" t="s">
        <v>14</v>
      </c>
      <c r="R106" s="84" t="s">
        <v>2762</v>
      </c>
    </row>
    <row r="107">
      <c r="A107" s="14" t="s">
        <v>2503</v>
      </c>
      <c r="B107" s="18">
        <v>263.0</v>
      </c>
      <c r="C107" s="18">
        <v>7920.0</v>
      </c>
      <c r="D107" s="18">
        <v>0.033207</v>
      </c>
      <c r="E107" s="82">
        <v>0.97</v>
      </c>
      <c r="J107" s="87">
        <v>106.0</v>
      </c>
      <c r="K107" s="88" t="s">
        <v>2319</v>
      </c>
      <c r="L107" s="88" t="s">
        <v>2759</v>
      </c>
      <c r="M107" s="88" t="s">
        <v>851</v>
      </c>
      <c r="N107" s="88" t="s">
        <v>864</v>
      </c>
      <c r="O107" s="88" t="s">
        <v>864</v>
      </c>
      <c r="P107" s="89"/>
      <c r="Q107" s="86" t="s">
        <v>14</v>
      </c>
      <c r="R107" s="88" t="s">
        <v>2762</v>
      </c>
    </row>
    <row r="108">
      <c r="A108" s="14" t="s">
        <v>2497</v>
      </c>
      <c r="B108" s="18">
        <v>484.0</v>
      </c>
      <c r="C108" s="18">
        <v>8280.0</v>
      </c>
      <c r="D108" s="18">
        <v>0.058454</v>
      </c>
      <c r="E108" s="82">
        <v>0.94</v>
      </c>
      <c r="J108" s="83">
        <v>107.0</v>
      </c>
      <c r="K108" s="84" t="s">
        <v>2320</v>
      </c>
      <c r="L108" s="84" t="s">
        <v>2759</v>
      </c>
      <c r="M108" s="84" t="s">
        <v>851</v>
      </c>
      <c r="N108" s="84" t="s">
        <v>864</v>
      </c>
      <c r="O108" s="84" t="s">
        <v>864</v>
      </c>
      <c r="P108" s="85"/>
      <c r="Q108" s="86" t="s">
        <v>14</v>
      </c>
      <c r="R108" s="84" t="s">
        <v>2762</v>
      </c>
    </row>
    <row r="109">
      <c r="A109" s="14" t="s">
        <v>2502</v>
      </c>
      <c r="B109" s="18">
        <v>505.0</v>
      </c>
      <c r="C109" s="18">
        <v>8280.0</v>
      </c>
      <c r="D109" s="18">
        <v>0.06099</v>
      </c>
      <c r="E109" s="82">
        <v>0.94</v>
      </c>
      <c r="J109" s="87">
        <v>108.0</v>
      </c>
      <c r="K109" s="88" t="s">
        <v>2321</v>
      </c>
      <c r="L109" s="88" t="s">
        <v>2759</v>
      </c>
      <c r="M109" s="88" t="s">
        <v>851</v>
      </c>
      <c r="N109" s="88" t="s">
        <v>864</v>
      </c>
      <c r="O109" s="88" t="s">
        <v>864</v>
      </c>
      <c r="P109" s="89"/>
      <c r="Q109" s="86" t="s">
        <v>14</v>
      </c>
      <c r="R109" s="88" t="s">
        <v>2762</v>
      </c>
    </row>
    <row r="110">
      <c r="A110" s="14" t="s">
        <v>2501</v>
      </c>
      <c r="B110" s="18">
        <v>447.0</v>
      </c>
      <c r="C110" s="18">
        <v>8280.0</v>
      </c>
      <c r="D110" s="18">
        <v>0.053986</v>
      </c>
      <c r="E110" s="82">
        <v>0.95</v>
      </c>
      <c r="J110" s="83">
        <v>109.0</v>
      </c>
      <c r="K110" s="84" t="s">
        <v>2322</v>
      </c>
      <c r="L110" s="84" t="s">
        <v>2759</v>
      </c>
      <c r="M110" s="84" t="s">
        <v>851</v>
      </c>
      <c r="N110" s="84" t="s">
        <v>864</v>
      </c>
      <c r="O110" s="84" t="s">
        <v>864</v>
      </c>
      <c r="P110" s="85"/>
      <c r="Q110" s="86" t="s">
        <v>14</v>
      </c>
      <c r="R110" s="84" t="s">
        <v>2762</v>
      </c>
    </row>
    <row r="111">
      <c r="A111" s="14" t="s">
        <v>2499</v>
      </c>
      <c r="B111" s="18">
        <v>161.0</v>
      </c>
      <c r="C111" s="18">
        <v>8280.0</v>
      </c>
      <c r="D111" s="18">
        <v>0.019444</v>
      </c>
      <c r="E111" s="82">
        <v>0.98</v>
      </c>
      <c r="J111" s="93">
        <v>110.0</v>
      </c>
      <c r="K111" s="94" t="s">
        <v>2323</v>
      </c>
      <c r="L111" s="94" t="s">
        <v>2763</v>
      </c>
      <c r="M111" s="94" t="s">
        <v>888</v>
      </c>
      <c r="N111" s="94" t="s">
        <v>912</v>
      </c>
      <c r="O111" s="94" t="s">
        <v>912</v>
      </c>
      <c r="P111" s="94" t="s">
        <v>2706</v>
      </c>
      <c r="Q111" s="92" t="s">
        <v>13</v>
      </c>
      <c r="R111" s="94" t="s">
        <v>2764</v>
      </c>
    </row>
    <row r="112">
      <c r="A112" s="14" t="s">
        <v>2500</v>
      </c>
      <c r="B112" s="18">
        <v>197.0</v>
      </c>
      <c r="C112" s="18">
        <v>7560.0</v>
      </c>
      <c r="D112" s="18">
        <v>0.026058</v>
      </c>
      <c r="E112" s="82">
        <v>0.97</v>
      </c>
      <c r="J112" s="90">
        <v>111.0</v>
      </c>
      <c r="K112" s="91" t="s">
        <v>2325</v>
      </c>
      <c r="L112" s="91" t="s">
        <v>2765</v>
      </c>
      <c r="M112" s="91" t="s">
        <v>888</v>
      </c>
      <c r="N112" s="91" t="s">
        <v>919</v>
      </c>
      <c r="O112" s="91" t="s">
        <v>919</v>
      </c>
      <c r="P112" s="95"/>
      <c r="Q112" s="92" t="s">
        <v>13</v>
      </c>
      <c r="R112" s="91" t="s">
        <v>2766</v>
      </c>
    </row>
    <row r="113">
      <c r="A113" s="14" t="s">
        <v>2767</v>
      </c>
      <c r="B113" s="18">
        <v>289.0</v>
      </c>
      <c r="C113" s="18">
        <v>4680.0</v>
      </c>
      <c r="D113" s="18">
        <v>0.061752</v>
      </c>
      <c r="E113" s="82">
        <v>0.94</v>
      </c>
      <c r="J113" s="93">
        <v>112.0</v>
      </c>
      <c r="K113" s="94" t="s">
        <v>2327</v>
      </c>
      <c r="L113" s="94" t="s">
        <v>2765</v>
      </c>
      <c r="M113" s="94" t="s">
        <v>888</v>
      </c>
      <c r="N113" s="94" t="s">
        <v>919</v>
      </c>
      <c r="O113" s="94" t="s">
        <v>919</v>
      </c>
      <c r="P113" s="96"/>
      <c r="Q113" s="92" t="s">
        <v>13</v>
      </c>
      <c r="R113" s="94" t="s">
        <v>2766</v>
      </c>
    </row>
    <row r="114">
      <c r="A114" s="14" t="s">
        <v>2768</v>
      </c>
      <c r="B114" s="18">
        <v>600.0</v>
      </c>
      <c r="C114" s="18">
        <v>8280.0</v>
      </c>
      <c r="D114" s="18">
        <v>0.072464</v>
      </c>
      <c r="E114" s="82">
        <v>0.93</v>
      </c>
      <c r="J114" s="90">
        <v>113.0</v>
      </c>
      <c r="K114" s="91" t="s">
        <v>2328</v>
      </c>
      <c r="L114" s="91" t="s">
        <v>2769</v>
      </c>
      <c r="M114" s="91" t="s">
        <v>888</v>
      </c>
      <c r="N114" s="91" t="s">
        <v>919</v>
      </c>
      <c r="O114" s="91" t="s">
        <v>919</v>
      </c>
      <c r="P114" s="91" t="s">
        <v>2605</v>
      </c>
      <c r="Q114" s="92" t="s">
        <v>13</v>
      </c>
      <c r="R114" s="91" t="s">
        <v>2770</v>
      </c>
    </row>
    <row r="115">
      <c r="A115" s="14" t="s">
        <v>2771</v>
      </c>
      <c r="B115" s="18">
        <v>127.0</v>
      </c>
      <c r="C115" s="18">
        <v>8280.0</v>
      </c>
      <c r="D115" s="18">
        <v>0.015338</v>
      </c>
      <c r="E115" s="82">
        <v>0.98</v>
      </c>
      <c r="J115" s="93">
        <v>114.0</v>
      </c>
      <c r="K115" s="94" t="s">
        <v>2329</v>
      </c>
      <c r="L115" s="94" t="s">
        <v>2772</v>
      </c>
      <c r="M115" s="94" t="s">
        <v>888</v>
      </c>
      <c r="N115" s="94" t="s">
        <v>919</v>
      </c>
      <c r="O115" s="94" t="s">
        <v>919</v>
      </c>
      <c r="P115" s="94" t="s">
        <v>2605</v>
      </c>
      <c r="Q115" s="92" t="s">
        <v>13</v>
      </c>
      <c r="R115" s="94" t="s">
        <v>2770</v>
      </c>
    </row>
    <row r="116">
      <c r="A116" s="14" t="s">
        <v>2773</v>
      </c>
      <c r="B116" s="18">
        <v>39.0</v>
      </c>
      <c r="C116" s="18">
        <v>8280.0</v>
      </c>
      <c r="D116" s="18">
        <v>0.00471</v>
      </c>
      <c r="E116" s="82">
        <v>1.0</v>
      </c>
      <c r="J116" s="83">
        <v>115.0</v>
      </c>
      <c r="K116" s="84" t="s">
        <v>2330</v>
      </c>
      <c r="L116" s="84" t="s">
        <v>2774</v>
      </c>
      <c r="M116" s="84" t="s">
        <v>888</v>
      </c>
      <c r="N116" s="84" t="s">
        <v>919</v>
      </c>
      <c r="O116" s="84" t="s">
        <v>919</v>
      </c>
      <c r="P116" s="85"/>
      <c r="Q116" s="86" t="s">
        <v>14</v>
      </c>
      <c r="R116" s="84" t="s">
        <v>2775</v>
      </c>
    </row>
    <row r="117">
      <c r="A117" s="14" t="s">
        <v>2776</v>
      </c>
      <c r="B117" s="18">
        <v>122.0</v>
      </c>
      <c r="C117" s="18">
        <v>3696.0</v>
      </c>
      <c r="D117" s="18">
        <v>0.033009</v>
      </c>
      <c r="E117" s="82">
        <v>0.97</v>
      </c>
      <c r="J117" s="87">
        <v>116.0</v>
      </c>
      <c r="K117" s="88" t="s">
        <v>2331</v>
      </c>
      <c r="L117" s="88" t="s">
        <v>2774</v>
      </c>
      <c r="M117" s="88" t="s">
        <v>888</v>
      </c>
      <c r="N117" s="88" t="s">
        <v>919</v>
      </c>
      <c r="O117" s="88" t="s">
        <v>919</v>
      </c>
      <c r="P117" s="89"/>
      <c r="Q117" s="86" t="s">
        <v>14</v>
      </c>
      <c r="R117" s="88" t="s">
        <v>2775</v>
      </c>
    </row>
    <row r="118">
      <c r="A118" s="14" t="s">
        <v>2777</v>
      </c>
      <c r="B118" s="18">
        <v>1878.0</v>
      </c>
      <c r="C118" s="18">
        <v>8280.0</v>
      </c>
      <c r="D118" s="18">
        <v>0.226812</v>
      </c>
      <c r="E118" s="82">
        <v>0.77</v>
      </c>
      <c r="J118" s="83">
        <v>117.0</v>
      </c>
      <c r="K118" s="84" t="s">
        <v>2332</v>
      </c>
      <c r="L118" s="84" t="s">
        <v>2733</v>
      </c>
      <c r="M118" s="84" t="s">
        <v>888</v>
      </c>
      <c r="N118" s="84" t="s">
        <v>912</v>
      </c>
      <c r="O118" s="84" t="s">
        <v>912</v>
      </c>
      <c r="P118" s="85"/>
      <c r="Q118" s="86" t="s">
        <v>14</v>
      </c>
      <c r="R118" s="84" t="s">
        <v>2778</v>
      </c>
    </row>
    <row r="119">
      <c r="A119" s="14" t="s">
        <v>2779</v>
      </c>
      <c r="B119" s="18">
        <v>131.0</v>
      </c>
      <c r="C119" s="18">
        <v>8280.0</v>
      </c>
      <c r="D119" s="18">
        <v>0.015821</v>
      </c>
      <c r="E119" s="82">
        <v>0.98</v>
      </c>
      <c r="J119" s="87">
        <v>118.0</v>
      </c>
      <c r="K119" s="88" t="s">
        <v>2334</v>
      </c>
      <c r="L119" s="88" t="s">
        <v>2733</v>
      </c>
      <c r="M119" s="88" t="s">
        <v>888</v>
      </c>
      <c r="N119" s="88" t="s">
        <v>912</v>
      </c>
      <c r="O119" s="88" t="s">
        <v>912</v>
      </c>
      <c r="P119" s="89"/>
      <c r="Q119" s="86" t="s">
        <v>14</v>
      </c>
      <c r="R119" s="88" t="s">
        <v>2778</v>
      </c>
    </row>
    <row r="120">
      <c r="A120" s="14" t="s">
        <v>2780</v>
      </c>
      <c r="B120" s="18">
        <v>157.0</v>
      </c>
      <c r="C120" s="18">
        <v>8280.0</v>
      </c>
      <c r="D120" s="18">
        <v>0.018961</v>
      </c>
      <c r="E120" s="82">
        <v>0.98</v>
      </c>
      <c r="J120" s="83">
        <v>119.0</v>
      </c>
      <c r="K120" s="84" t="s">
        <v>2335</v>
      </c>
      <c r="L120" s="84" t="s">
        <v>2733</v>
      </c>
      <c r="M120" s="84" t="s">
        <v>888</v>
      </c>
      <c r="N120" s="84" t="s">
        <v>912</v>
      </c>
      <c r="O120" s="84" t="s">
        <v>912</v>
      </c>
      <c r="P120" s="85"/>
      <c r="Q120" s="86" t="s">
        <v>14</v>
      </c>
      <c r="R120" s="84" t="s">
        <v>2778</v>
      </c>
    </row>
    <row r="121">
      <c r="A121" s="14" t="s">
        <v>2781</v>
      </c>
      <c r="B121" s="18">
        <v>131.0</v>
      </c>
      <c r="C121" s="18">
        <v>8280.0</v>
      </c>
      <c r="D121" s="18">
        <v>0.015821</v>
      </c>
      <c r="E121" s="82">
        <v>0.98</v>
      </c>
      <c r="J121" s="87">
        <v>120.0</v>
      </c>
      <c r="K121" s="88" t="s">
        <v>2782</v>
      </c>
      <c r="L121" s="88" t="s">
        <v>2783</v>
      </c>
      <c r="M121" s="88" t="s">
        <v>888</v>
      </c>
      <c r="N121" s="88" t="s">
        <v>934</v>
      </c>
      <c r="O121" s="88" t="s">
        <v>934</v>
      </c>
      <c r="P121" s="88" t="s">
        <v>2605</v>
      </c>
      <c r="Q121" s="86" t="s">
        <v>14</v>
      </c>
      <c r="R121" s="88" t="s">
        <v>2784</v>
      </c>
    </row>
    <row r="122">
      <c r="A122" s="14" t="s">
        <v>2785</v>
      </c>
      <c r="B122" s="18">
        <v>131.0</v>
      </c>
      <c r="C122" s="18">
        <v>8280.0</v>
      </c>
      <c r="D122" s="18">
        <v>0.015821</v>
      </c>
      <c r="E122" s="82">
        <v>0.98</v>
      </c>
      <c r="J122" s="83">
        <v>121.0</v>
      </c>
      <c r="K122" s="84" t="s">
        <v>2336</v>
      </c>
      <c r="L122" s="84" t="s">
        <v>2783</v>
      </c>
      <c r="M122" s="84" t="s">
        <v>888</v>
      </c>
      <c r="N122" s="84" t="s">
        <v>926</v>
      </c>
      <c r="O122" s="84" t="s">
        <v>926</v>
      </c>
      <c r="P122" s="84" t="s">
        <v>2605</v>
      </c>
      <c r="Q122" s="86" t="s">
        <v>14</v>
      </c>
      <c r="R122" s="84" t="s">
        <v>2786</v>
      </c>
    </row>
    <row r="123">
      <c r="A123" s="14" t="s">
        <v>2787</v>
      </c>
      <c r="B123" s="18">
        <v>231.0</v>
      </c>
      <c r="C123" s="18">
        <v>8280.0</v>
      </c>
      <c r="D123" s="18">
        <v>0.027899</v>
      </c>
      <c r="E123" s="82">
        <v>0.97</v>
      </c>
      <c r="J123" s="87">
        <v>122.0</v>
      </c>
      <c r="K123" s="88" t="s">
        <v>2788</v>
      </c>
      <c r="L123" s="88" t="s">
        <v>2783</v>
      </c>
      <c r="M123" s="88" t="s">
        <v>888</v>
      </c>
      <c r="N123" s="88" t="s">
        <v>934</v>
      </c>
      <c r="O123" s="88" t="s">
        <v>934</v>
      </c>
      <c r="P123" s="89"/>
      <c r="Q123" s="86" t="s">
        <v>14</v>
      </c>
      <c r="R123" s="88" t="s">
        <v>2784</v>
      </c>
    </row>
    <row r="124">
      <c r="A124" s="14" t="s">
        <v>2789</v>
      </c>
      <c r="B124" s="18">
        <v>177.0</v>
      </c>
      <c r="C124" s="18">
        <v>8280.0</v>
      </c>
      <c r="D124" s="18">
        <v>0.021377</v>
      </c>
      <c r="E124" s="82">
        <v>0.98</v>
      </c>
      <c r="J124" s="83">
        <v>123.0</v>
      </c>
      <c r="K124" s="84" t="s">
        <v>2338</v>
      </c>
      <c r="L124" s="84" t="s">
        <v>2790</v>
      </c>
      <c r="M124" s="84" t="s">
        <v>888</v>
      </c>
      <c r="N124" s="84" t="s">
        <v>912</v>
      </c>
      <c r="O124" s="84" t="s">
        <v>912</v>
      </c>
      <c r="P124" s="85"/>
      <c r="Q124" s="86" t="s">
        <v>14</v>
      </c>
      <c r="R124" s="84" t="s">
        <v>2778</v>
      </c>
    </row>
    <row r="125">
      <c r="A125" s="14" t="s">
        <v>2791</v>
      </c>
      <c r="B125" s="18">
        <v>131.0</v>
      </c>
      <c r="C125" s="18">
        <v>8280.0</v>
      </c>
      <c r="D125" s="18">
        <v>0.015821</v>
      </c>
      <c r="E125" s="82">
        <v>0.98</v>
      </c>
      <c r="J125" s="93">
        <v>124.0</v>
      </c>
      <c r="K125" s="94" t="s">
        <v>2340</v>
      </c>
      <c r="L125" s="94" t="s">
        <v>2790</v>
      </c>
      <c r="M125" s="94" t="s">
        <v>888</v>
      </c>
      <c r="N125" s="94" t="s">
        <v>905</v>
      </c>
      <c r="O125" s="94" t="s">
        <v>905</v>
      </c>
      <c r="P125" s="94" t="s">
        <v>2605</v>
      </c>
      <c r="Q125" s="92" t="s">
        <v>13</v>
      </c>
      <c r="R125" s="94" t="s">
        <v>2792</v>
      </c>
    </row>
    <row r="126">
      <c r="A126" s="14" t="s">
        <v>2793</v>
      </c>
      <c r="B126" s="18">
        <v>131.0</v>
      </c>
      <c r="C126" s="18">
        <v>8280.0</v>
      </c>
      <c r="D126" s="18">
        <v>0.015821</v>
      </c>
      <c r="E126" s="82">
        <v>0.98</v>
      </c>
      <c r="J126" s="90">
        <v>125.0</v>
      </c>
      <c r="K126" s="91" t="s">
        <v>2341</v>
      </c>
      <c r="L126" s="91" t="s">
        <v>2794</v>
      </c>
      <c r="M126" s="91" t="s">
        <v>888</v>
      </c>
      <c r="N126" s="91" t="s">
        <v>912</v>
      </c>
      <c r="O126" s="91" t="s">
        <v>912</v>
      </c>
      <c r="P126" s="91" t="s">
        <v>2605</v>
      </c>
      <c r="Q126" s="92" t="s">
        <v>13</v>
      </c>
      <c r="R126" s="91" t="s">
        <v>2764</v>
      </c>
    </row>
    <row r="127">
      <c r="A127" s="14" t="s">
        <v>2795</v>
      </c>
      <c r="B127" s="18">
        <v>131.0</v>
      </c>
      <c r="C127" s="18">
        <v>8280.0</v>
      </c>
      <c r="D127" s="18">
        <v>0.015821</v>
      </c>
      <c r="E127" s="82">
        <v>0.98</v>
      </c>
      <c r="J127" s="93">
        <v>126.0</v>
      </c>
      <c r="K127" s="94" t="s">
        <v>2342</v>
      </c>
      <c r="L127" s="94" t="s">
        <v>2794</v>
      </c>
      <c r="M127" s="94" t="s">
        <v>888</v>
      </c>
      <c r="N127" s="94" t="s">
        <v>912</v>
      </c>
      <c r="O127" s="94" t="s">
        <v>912</v>
      </c>
      <c r="P127" s="94" t="s">
        <v>2605</v>
      </c>
      <c r="Q127" s="92" t="s">
        <v>13</v>
      </c>
      <c r="R127" s="94" t="s">
        <v>2764</v>
      </c>
    </row>
    <row r="128">
      <c r="A128" s="14" t="s">
        <v>2796</v>
      </c>
      <c r="B128" s="18">
        <v>284.0</v>
      </c>
      <c r="C128" s="18">
        <v>8280.0</v>
      </c>
      <c r="D128" s="18">
        <v>0.0343</v>
      </c>
      <c r="E128" s="82">
        <v>0.97</v>
      </c>
      <c r="J128" s="90">
        <v>127.0</v>
      </c>
      <c r="K128" s="91" t="s">
        <v>2343</v>
      </c>
      <c r="L128" s="91" t="s">
        <v>2797</v>
      </c>
      <c r="M128" s="91" t="s">
        <v>888</v>
      </c>
      <c r="N128" s="91" t="s">
        <v>912</v>
      </c>
      <c r="O128" s="91" t="s">
        <v>912</v>
      </c>
      <c r="P128" s="91" t="s">
        <v>2605</v>
      </c>
      <c r="Q128" s="92" t="s">
        <v>13</v>
      </c>
      <c r="R128" s="91" t="s">
        <v>2764</v>
      </c>
    </row>
    <row r="129">
      <c r="A129" s="14" t="s">
        <v>2798</v>
      </c>
      <c r="B129" s="18">
        <v>894.0</v>
      </c>
      <c r="C129" s="18">
        <v>8280.0</v>
      </c>
      <c r="D129" s="18">
        <v>0.107971</v>
      </c>
      <c r="E129" s="82">
        <v>0.89</v>
      </c>
      <c r="J129" s="93">
        <v>128.0</v>
      </c>
      <c r="K129" s="94" t="s">
        <v>2345</v>
      </c>
      <c r="L129" s="94" t="s">
        <v>2797</v>
      </c>
      <c r="M129" s="94" t="s">
        <v>888</v>
      </c>
      <c r="N129" s="94" t="s">
        <v>912</v>
      </c>
      <c r="O129" s="94" t="s">
        <v>912</v>
      </c>
      <c r="P129" s="94" t="s">
        <v>2605</v>
      </c>
      <c r="Q129" s="92" t="s">
        <v>13</v>
      </c>
      <c r="R129" s="94" t="s">
        <v>2764</v>
      </c>
    </row>
    <row r="130">
      <c r="A130" s="14" t="s">
        <v>2799</v>
      </c>
      <c r="B130" s="18">
        <v>131.0</v>
      </c>
      <c r="C130" s="18">
        <v>8280.0</v>
      </c>
      <c r="D130" s="18">
        <v>0.015821</v>
      </c>
      <c r="E130" s="82">
        <v>0.98</v>
      </c>
      <c r="J130" s="90">
        <v>129.0</v>
      </c>
      <c r="K130" s="91" t="s">
        <v>2346</v>
      </c>
      <c r="L130" s="91" t="s">
        <v>2800</v>
      </c>
      <c r="M130" s="91" t="s">
        <v>888</v>
      </c>
      <c r="N130" s="91" t="s">
        <v>892</v>
      </c>
      <c r="O130" s="91" t="s">
        <v>892</v>
      </c>
      <c r="P130" s="91" t="s">
        <v>2605</v>
      </c>
      <c r="Q130" s="92" t="s">
        <v>13</v>
      </c>
      <c r="R130" s="91" t="s">
        <v>2801</v>
      </c>
    </row>
    <row r="131">
      <c r="A131" s="14" t="s">
        <v>2802</v>
      </c>
      <c r="B131" s="18">
        <v>131.0</v>
      </c>
      <c r="C131" s="18">
        <v>8280.0</v>
      </c>
      <c r="D131" s="18">
        <v>0.015821</v>
      </c>
      <c r="E131" s="82">
        <v>0.98</v>
      </c>
      <c r="J131" s="93">
        <v>130.0</v>
      </c>
      <c r="K131" s="94" t="s">
        <v>2347</v>
      </c>
      <c r="L131" s="94" t="s">
        <v>2765</v>
      </c>
      <c r="M131" s="94" t="s">
        <v>888</v>
      </c>
      <c r="N131" s="94" t="s">
        <v>919</v>
      </c>
      <c r="O131" s="94" t="s">
        <v>919</v>
      </c>
      <c r="P131" s="94" t="s">
        <v>2605</v>
      </c>
      <c r="Q131" s="92" t="s">
        <v>13</v>
      </c>
      <c r="R131" s="94" t="s">
        <v>2766</v>
      </c>
    </row>
    <row r="132">
      <c r="A132" s="14" t="s">
        <v>2803</v>
      </c>
      <c r="B132" s="18">
        <v>138.0</v>
      </c>
      <c r="C132" s="18">
        <v>8280.0</v>
      </c>
      <c r="D132" s="18">
        <v>0.016667</v>
      </c>
      <c r="E132" s="82">
        <v>0.98</v>
      </c>
      <c r="J132" s="90">
        <v>131.0</v>
      </c>
      <c r="K132" s="91" t="s">
        <v>2804</v>
      </c>
      <c r="L132" s="91" t="s">
        <v>811</v>
      </c>
      <c r="M132" s="91" t="s">
        <v>961</v>
      </c>
      <c r="N132" s="91" t="s">
        <v>988</v>
      </c>
      <c r="O132" s="91" t="s">
        <v>988</v>
      </c>
      <c r="P132" s="91" t="s">
        <v>2605</v>
      </c>
      <c r="Q132" s="92" t="s">
        <v>13</v>
      </c>
      <c r="R132" s="91" t="s">
        <v>2805</v>
      </c>
    </row>
    <row r="133">
      <c r="A133" s="14" t="s">
        <v>2806</v>
      </c>
      <c r="B133" s="18">
        <v>131.0</v>
      </c>
      <c r="C133" s="18">
        <v>8280.0</v>
      </c>
      <c r="D133" s="18">
        <v>0.015821</v>
      </c>
      <c r="E133" s="82">
        <v>0.98</v>
      </c>
      <c r="J133" s="87">
        <v>132.0</v>
      </c>
      <c r="K133" s="88" t="s">
        <v>2370</v>
      </c>
      <c r="L133" s="88" t="s">
        <v>2807</v>
      </c>
      <c r="M133" s="88" t="s">
        <v>1035</v>
      </c>
      <c r="N133" s="88" t="s">
        <v>1071</v>
      </c>
      <c r="O133" s="88" t="s">
        <v>1071</v>
      </c>
      <c r="P133" s="88" t="s">
        <v>2595</v>
      </c>
      <c r="Q133" s="86" t="s">
        <v>14</v>
      </c>
      <c r="R133" s="88" t="s">
        <v>2808</v>
      </c>
    </row>
    <row r="134">
      <c r="A134" s="14" t="s">
        <v>2809</v>
      </c>
      <c r="B134" s="18">
        <v>131.0</v>
      </c>
      <c r="C134" s="18">
        <v>8280.0</v>
      </c>
      <c r="D134" s="18">
        <v>0.015821</v>
      </c>
      <c r="E134" s="82">
        <v>0.98</v>
      </c>
      <c r="J134" s="83">
        <v>133.0</v>
      </c>
      <c r="K134" s="84" t="s">
        <v>2372</v>
      </c>
      <c r="L134" s="84" t="s">
        <v>2810</v>
      </c>
      <c r="M134" s="84" t="s">
        <v>1035</v>
      </c>
      <c r="N134" s="84" t="s">
        <v>1071</v>
      </c>
      <c r="O134" s="84" t="s">
        <v>1071</v>
      </c>
      <c r="P134" s="85"/>
      <c r="Q134" s="86" t="s">
        <v>14</v>
      </c>
      <c r="R134" s="84" t="s">
        <v>2808</v>
      </c>
    </row>
    <row r="135">
      <c r="A135" s="14" t="s">
        <v>2811</v>
      </c>
      <c r="B135" s="18">
        <v>165.0</v>
      </c>
      <c r="C135" s="18">
        <v>8280.0</v>
      </c>
      <c r="D135" s="18">
        <v>0.019928</v>
      </c>
      <c r="E135" s="82">
        <v>0.98</v>
      </c>
      <c r="J135" s="87">
        <v>134.0</v>
      </c>
      <c r="K135" s="88" t="s">
        <v>2374</v>
      </c>
      <c r="L135" s="88" t="s">
        <v>2810</v>
      </c>
      <c r="M135" s="88" t="s">
        <v>1035</v>
      </c>
      <c r="N135" s="88" t="s">
        <v>1071</v>
      </c>
      <c r="O135" s="88" t="s">
        <v>1071</v>
      </c>
      <c r="P135" s="88" t="s">
        <v>2595</v>
      </c>
      <c r="Q135" s="86" t="s">
        <v>14</v>
      </c>
      <c r="R135" s="88" t="s">
        <v>2808</v>
      </c>
    </row>
    <row r="136">
      <c r="A136" s="14" t="s">
        <v>2812</v>
      </c>
      <c r="B136" s="18">
        <v>131.0</v>
      </c>
      <c r="C136" s="18">
        <v>8280.0</v>
      </c>
      <c r="D136" s="18">
        <v>0.015821</v>
      </c>
      <c r="E136" s="82">
        <v>0.98</v>
      </c>
      <c r="J136" s="83">
        <v>135.0</v>
      </c>
      <c r="K136" s="84" t="s">
        <v>2375</v>
      </c>
      <c r="L136" s="84" t="s">
        <v>2810</v>
      </c>
      <c r="M136" s="84" t="s">
        <v>1035</v>
      </c>
      <c r="N136" s="84" t="s">
        <v>1071</v>
      </c>
      <c r="O136" s="84" t="s">
        <v>1071</v>
      </c>
      <c r="P136" s="85"/>
      <c r="Q136" s="86" t="s">
        <v>14</v>
      </c>
      <c r="R136" s="84" t="s">
        <v>2808</v>
      </c>
    </row>
    <row r="137">
      <c r="A137" s="14" t="s">
        <v>2813</v>
      </c>
      <c r="B137" s="18">
        <v>35.0</v>
      </c>
      <c r="C137" s="18">
        <v>6072.0</v>
      </c>
      <c r="D137" s="18">
        <v>0.005764</v>
      </c>
      <c r="E137" s="82">
        <v>0.99</v>
      </c>
      <c r="J137" s="87">
        <v>136.0</v>
      </c>
      <c r="K137" s="88" t="s">
        <v>2376</v>
      </c>
      <c r="L137" s="88" t="s">
        <v>2810</v>
      </c>
      <c r="M137" s="88" t="s">
        <v>1035</v>
      </c>
      <c r="N137" s="88" t="s">
        <v>1071</v>
      </c>
      <c r="O137" s="88" t="s">
        <v>1071</v>
      </c>
      <c r="P137" s="88" t="s">
        <v>2595</v>
      </c>
      <c r="Q137" s="86" t="s">
        <v>14</v>
      </c>
      <c r="R137" s="88" t="s">
        <v>2808</v>
      </c>
    </row>
    <row r="138">
      <c r="A138" s="14" t="s">
        <v>2814</v>
      </c>
      <c r="B138" s="18">
        <v>154.0</v>
      </c>
      <c r="C138" s="18">
        <v>8280.0</v>
      </c>
      <c r="D138" s="18">
        <v>0.018599</v>
      </c>
      <c r="E138" s="82">
        <v>0.98</v>
      </c>
      <c r="J138" s="90">
        <v>137.0</v>
      </c>
      <c r="K138" s="91" t="s">
        <v>2377</v>
      </c>
      <c r="L138" s="91" t="s">
        <v>2815</v>
      </c>
      <c r="M138" s="91" t="s">
        <v>1035</v>
      </c>
      <c r="N138" s="91" t="s">
        <v>1057</v>
      </c>
      <c r="O138" s="91" t="s">
        <v>1057</v>
      </c>
      <c r="P138" s="95"/>
      <c r="Q138" s="92" t="s">
        <v>13</v>
      </c>
      <c r="R138" s="91" t="s">
        <v>2816</v>
      </c>
    </row>
    <row r="139">
      <c r="A139" s="14" t="s">
        <v>2817</v>
      </c>
      <c r="B139" s="18">
        <v>131.0</v>
      </c>
      <c r="C139" s="18">
        <v>8280.0</v>
      </c>
      <c r="D139" s="18">
        <v>0.015821</v>
      </c>
      <c r="E139" s="82">
        <v>0.98</v>
      </c>
      <c r="J139" s="93">
        <v>138.0</v>
      </c>
      <c r="K139" s="94" t="s">
        <v>2379</v>
      </c>
      <c r="L139" s="94" t="s">
        <v>2818</v>
      </c>
      <c r="M139" s="94" t="s">
        <v>1092</v>
      </c>
      <c r="N139" s="94" t="s">
        <v>1142</v>
      </c>
      <c r="O139" s="94" t="s">
        <v>1142</v>
      </c>
      <c r="P139" s="96"/>
      <c r="Q139" s="92" t="s">
        <v>13</v>
      </c>
      <c r="R139" s="94" t="s">
        <v>2819</v>
      </c>
    </row>
    <row r="140">
      <c r="A140" s="14" t="s">
        <v>2560</v>
      </c>
      <c r="B140" s="18">
        <v>3357.0</v>
      </c>
      <c r="C140" s="18">
        <v>8280.0</v>
      </c>
      <c r="D140" s="18">
        <v>0.405435</v>
      </c>
      <c r="E140" s="82">
        <v>0.59</v>
      </c>
      <c r="J140" s="90">
        <v>139.0</v>
      </c>
      <c r="K140" s="91" t="s">
        <v>2380</v>
      </c>
      <c r="L140" s="91" t="s">
        <v>2818</v>
      </c>
      <c r="M140" s="91" t="s">
        <v>1092</v>
      </c>
      <c r="N140" s="91" t="s">
        <v>1142</v>
      </c>
      <c r="O140" s="91" t="s">
        <v>1142</v>
      </c>
      <c r="P140" s="95"/>
      <c r="Q140" s="92" t="s">
        <v>13</v>
      </c>
      <c r="R140" s="91" t="s">
        <v>2819</v>
      </c>
    </row>
    <row r="141">
      <c r="A141" s="14" t="s">
        <v>2652</v>
      </c>
      <c r="B141" s="18">
        <v>5760.0</v>
      </c>
      <c r="C141" s="18">
        <v>6120.0</v>
      </c>
      <c r="D141" s="18">
        <v>0.941176</v>
      </c>
      <c r="E141" s="82">
        <v>0.06</v>
      </c>
      <c r="J141" s="93">
        <v>140.0</v>
      </c>
      <c r="K141" s="94" t="s">
        <v>2381</v>
      </c>
      <c r="L141" s="94" t="s">
        <v>2818</v>
      </c>
      <c r="M141" s="94" t="s">
        <v>1092</v>
      </c>
      <c r="N141" s="94" t="s">
        <v>1142</v>
      </c>
      <c r="O141" s="94" t="s">
        <v>1142</v>
      </c>
      <c r="P141" s="96"/>
      <c r="Q141" s="92" t="s">
        <v>13</v>
      </c>
      <c r="R141" s="94" t="s">
        <v>2819</v>
      </c>
    </row>
    <row r="142">
      <c r="A142" s="14" t="s">
        <v>2332</v>
      </c>
      <c r="B142" s="18">
        <v>0.0</v>
      </c>
      <c r="C142" s="18">
        <v>4680.0</v>
      </c>
      <c r="D142" s="18">
        <v>0.0</v>
      </c>
      <c r="E142" s="82">
        <v>1.0</v>
      </c>
      <c r="J142" s="90">
        <v>141.0</v>
      </c>
      <c r="K142" s="91" t="s">
        <v>2382</v>
      </c>
      <c r="L142" s="91" t="s">
        <v>2818</v>
      </c>
      <c r="M142" s="91" t="s">
        <v>1092</v>
      </c>
      <c r="N142" s="91" t="s">
        <v>1142</v>
      </c>
      <c r="O142" s="91" t="s">
        <v>1142</v>
      </c>
      <c r="P142" s="95"/>
      <c r="Q142" s="92" t="s">
        <v>13</v>
      </c>
      <c r="R142" s="91" t="s">
        <v>2819</v>
      </c>
    </row>
    <row r="143">
      <c r="A143" s="14" t="s">
        <v>2334</v>
      </c>
      <c r="B143" s="18">
        <v>0.0</v>
      </c>
      <c r="C143" s="18">
        <v>4680.0</v>
      </c>
      <c r="D143" s="18">
        <v>0.0</v>
      </c>
      <c r="E143" s="82">
        <v>1.0</v>
      </c>
      <c r="J143" s="93">
        <v>142.0</v>
      </c>
      <c r="K143" s="94" t="s">
        <v>2383</v>
      </c>
      <c r="L143" s="94" t="s">
        <v>2818</v>
      </c>
      <c r="M143" s="94" t="s">
        <v>1092</v>
      </c>
      <c r="N143" s="94" t="s">
        <v>1142</v>
      </c>
      <c r="O143" s="94" t="s">
        <v>1142</v>
      </c>
      <c r="P143" s="96"/>
      <c r="Q143" s="92" t="s">
        <v>13</v>
      </c>
      <c r="R143" s="94" t="s">
        <v>2819</v>
      </c>
    </row>
    <row r="144">
      <c r="A144" s="14" t="s">
        <v>2335</v>
      </c>
      <c r="B144" s="18">
        <v>33.0</v>
      </c>
      <c r="C144" s="18">
        <v>4680.0</v>
      </c>
      <c r="D144" s="18">
        <v>0.007051</v>
      </c>
      <c r="E144" s="82">
        <v>0.99</v>
      </c>
      <c r="J144" s="90">
        <v>143.0</v>
      </c>
      <c r="K144" s="91" t="s">
        <v>2384</v>
      </c>
      <c r="L144" s="91" t="s">
        <v>2818</v>
      </c>
      <c r="M144" s="91" t="s">
        <v>1092</v>
      </c>
      <c r="N144" s="91" t="s">
        <v>1142</v>
      </c>
      <c r="O144" s="91" t="s">
        <v>1142</v>
      </c>
      <c r="P144" s="95"/>
      <c r="Q144" s="92" t="s">
        <v>13</v>
      </c>
      <c r="R144" s="91" t="s">
        <v>2819</v>
      </c>
    </row>
    <row r="145">
      <c r="A145" s="14" t="s">
        <v>2820</v>
      </c>
      <c r="B145" s="18">
        <v>470.0</v>
      </c>
      <c r="C145" s="18">
        <v>5040.0</v>
      </c>
      <c r="D145" s="18">
        <v>0.093254</v>
      </c>
      <c r="E145" s="82">
        <v>0.91</v>
      </c>
      <c r="J145" s="87">
        <v>144.0</v>
      </c>
      <c r="K145" s="88" t="s">
        <v>2385</v>
      </c>
      <c r="L145" s="88" t="s">
        <v>2821</v>
      </c>
      <c r="M145" s="88" t="s">
        <v>1092</v>
      </c>
      <c r="N145" s="88" t="s">
        <v>1093</v>
      </c>
      <c r="O145" s="88" t="s">
        <v>1093</v>
      </c>
      <c r="P145" s="89"/>
      <c r="Q145" s="86" t="s">
        <v>14</v>
      </c>
      <c r="R145" s="88" t="s">
        <v>2822</v>
      </c>
    </row>
    <row r="146">
      <c r="A146" s="14" t="s">
        <v>2823</v>
      </c>
      <c r="B146" s="18">
        <v>1327.0</v>
      </c>
      <c r="C146" s="18">
        <v>5040.0</v>
      </c>
      <c r="D146" s="18">
        <v>0.263294</v>
      </c>
      <c r="E146" s="82">
        <v>0.74</v>
      </c>
      <c r="J146" s="83">
        <v>145.0</v>
      </c>
      <c r="K146" s="84" t="s">
        <v>2387</v>
      </c>
      <c r="L146" s="84" t="s">
        <v>2824</v>
      </c>
      <c r="M146" s="84" t="s">
        <v>1175</v>
      </c>
      <c r="N146" s="84" t="s">
        <v>1213</v>
      </c>
      <c r="O146" s="84" t="s">
        <v>1213</v>
      </c>
      <c r="P146" s="85"/>
      <c r="Q146" s="86" t="s">
        <v>14</v>
      </c>
      <c r="R146" s="84" t="s">
        <v>2825</v>
      </c>
    </row>
    <row r="147">
      <c r="A147" s="14" t="s">
        <v>2826</v>
      </c>
      <c r="B147" s="18">
        <v>660.0</v>
      </c>
      <c r="C147" s="18">
        <v>5040.0</v>
      </c>
      <c r="D147" s="18">
        <v>0.130952</v>
      </c>
      <c r="E147" s="82">
        <v>0.87</v>
      </c>
      <c r="J147" s="87">
        <v>146.0</v>
      </c>
      <c r="K147" s="88" t="s">
        <v>2389</v>
      </c>
      <c r="L147" s="88" t="s">
        <v>2827</v>
      </c>
      <c r="M147" s="88" t="s">
        <v>1175</v>
      </c>
      <c r="N147" s="88" t="s">
        <v>1236</v>
      </c>
      <c r="O147" s="88" t="s">
        <v>1236</v>
      </c>
      <c r="P147" s="89"/>
      <c r="Q147" s="86" t="s">
        <v>14</v>
      </c>
      <c r="R147" s="88" t="s">
        <v>2828</v>
      </c>
    </row>
    <row r="148">
      <c r="A148" s="14" t="s">
        <v>2829</v>
      </c>
      <c r="B148" s="18">
        <v>0.0</v>
      </c>
      <c r="C148" s="18">
        <v>5040.0</v>
      </c>
      <c r="D148" s="18">
        <v>0.0</v>
      </c>
      <c r="E148" s="82">
        <v>1.0</v>
      </c>
      <c r="J148" s="83">
        <v>147.0</v>
      </c>
      <c r="K148" s="84" t="s">
        <v>2390</v>
      </c>
      <c r="L148" s="84" t="s">
        <v>2830</v>
      </c>
      <c r="M148" s="84" t="s">
        <v>258</v>
      </c>
      <c r="N148" s="84" t="s">
        <v>274</v>
      </c>
      <c r="O148" s="84" t="s">
        <v>274</v>
      </c>
      <c r="P148" s="84" t="s">
        <v>2605</v>
      </c>
      <c r="Q148" s="86" t="s">
        <v>14</v>
      </c>
      <c r="R148" s="84" t="s">
        <v>2831</v>
      </c>
    </row>
    <row r="149">
      <c r="A149" s="14" t="s">
        <v>2832</v>
      </c>
      <c r="B149" s="18">
        <v>0.0</v>
      </c>
      <c r="C149" s="18">
        <v>5040.0</v>
      </c>
      <c r="D149" s="18">
        <v>0.0</v>
      </c>
      <c r="E149" s="82">
        <v>1.0</v>
      </c>
      <c r="J149" s="87">
        <v>148.0</v>
      </c>
      <c r="K149" s="88" t="s">
        <v>2392</v>
      </c>
      <c r="L149" s="88" t="s">
        <v>2815</v>
      </c>
      <c r="M149" s="88" t="s">
        <v>1175</v>
      </c>
      <c r="N149" s="88" t="s">
        <v>1213</v>
      </c>
      <c r="O149" s="88" t="s">
        <v>1213</v>
      </c>
      <c r="P149" s="89"/>
      <c r="Q149" s="86" t="s">
        <v>14</v>
      </c>
      <c r="R149" s="88" t="s">
        <v>2825</v>
      </c>
    </row>
    <row r="150">
      <c r="A150" s="14" t="s">
        <v>2490</v>
      </c>
      <c r="B150" s="18">
        <v>0.0</v>
      </c>
      <c r="C150" s="18">
        <v>360.0</v>
      </c>
      <c r="D150" s="18">
        <v>0.0</v>
      </c>
      <c r="E150" s="82">
        <v>1.0</v>
      </c>
      <c r="J150" s="83">
        <v>149.0</v>
      </c>
      <c r="K150" s="84" t="s">
        <v>2393</v>
      </c>
      <c r="L150" s="84" t="s">
        <v>2815</v>
      </c>
      <c r="M150" s="84" t="s">
        <v>1175</v>
      </c>
      <c r="N150" s="84" t="s">
        <v>1213</v>
      </c>
      <c r="O150" s="84" t="s">
        <v>1213</v>
      </c>
      <c r="P150" s="84" t="s">
        <v>2605</v>
      </c>
      <c r="Q150" s="86" t="s">
        <v>14</v>
      </c>
      <c r="R150" s="84" t="s">
        <v>2825</v>
      </c>
    </row>
    <row r="151">
      <c r="A151" s="14" t="s">
        <v>2495</v>
      </c>
      <c r="B151" s="18">
        <v>0.0</v>
      </c>
      <c r="C151" s="18">
        <v>360.0</v>
      </c>
      <c r="D151" s="18">
        <v>0.0</v>
      </c>
      <c r="E151" s="82">
        <v>1.0</v>
      </c>
      <c r="J151" s="93">
        <v>150.0</v>
      </c>
      <c r="K151" s="94" t="s">
        <v>2394</v>
      </c>
      <c r="L151" s="94" t="s">
        <v>2815</v>
      </c>
      <c r="M151" s="94" t="s">
        <v>1175</v>
      </c>
      <c r="N151" s="94" t="s">
        <v>1244</v>
      </c>
      <c r="O151" s="94" t="s">
        <v>1244</v>
      </c>
      <c r="P151" s="96"/>
      <c r="Q151" s="92" t="s">
        <v>13</v>
      </c>
      <c r="R151" s="94" t="s">
        <v>2833</v>
      </c>
    </row>
    <row r="152">
      <c r="A152" s="14" t="s">
        <v>2493</v>
      </c>
      <c r="B152" s="18">
        <v>0.0</v>
      </c>
      <c r="C152" s="18">
        <v>360.0</v>
      </c>
      <c r="D152" s="18">
        <v>0.0</v>
      </c>
      <c r="E152" s="82">
        <v>1.0</v>
      </c>
      <c r="J152" s="83">
        <v>151.0</v>
      </c>
      <c r="K152" s="84" t="s">
        <v>2395</v>
      </c>
      <c r="L152" s="84" t="s">
        <v>2815</v>
      </c>
      <c r="M152" s="84" t="s">
        <v>1175</v>
      </c>
      <c r="N152" s="84" t="s">
        <v>1213</v>
      </c>
      <c r="O152" s="84" t="s">
        <v>1213</v>
      </c>
      <c r="P152" s="85"/>
      <c r="Q152" s="86" t="s">
        <v>14</v>
      </c>
      <c r="R152" s="84" t="s">
        <v>2825</v>
      </c>
    </row>
    <row r="153">
      <c r="A153" s="14" t="s">
        <v>2494</v>
      </c>
      <c r="B153" s="18">
        <v>0.0</v>
      </c>
      <c r="C153" s="18">
        <v>360.0</v>
      </c>
      <c r="D153" s="18">
        <v>0.0</v>
      </c>
      <c r="E153" s="82">
        <v>1.0</v>
      </c>
      <c r="J153" s="93">
        <v>152.0</v>
      </c>
      <c r="K153" s="94" t="s">
        <v>2396</v>
      </c>
      <c r="L153" s="94" t="s">
        <v>2834</v>
      </c>
      <c r="M153" s="94" t="s">
        <v>258</v>
      </c>
      <c r="N153" s="94" t="s">
        <v>264</v>
      </c>
      <c r="O153" s="94" t="s">
        <v>264</v>
      </c>
      <c r="P153" s="94" t="s">
        <v>2605</v>
      </c>
      <c r="Q153" s="92" t="s">
        <v>13</v>
      </c>
      <c r="R153" s="94" t="s">
        <v>2835</v>
      </c>
    </row>
    <row r="154">
      <c r="A154" s="14" t="s">
        <v>2492</v>
      </c>
      <c r="B154" s="18">
        <v>0.0</v>
      </c>
      <c r="C154" s="18">
        <v>360.0</v>
      </c>
      <c r="D154" s="18">
        <v>0.0</v>
      </c>
      <c r="E154" s="82">
        <v>1.0</v>
      </c>
      <c r="J154" s="90">
        <v>153.0</v>
      </c>
      <c r="K154" s="91" t="s">
        <v>2397</v>
      </c>
      <c r="L154" s="91" t="s">
        <v>2834</v>
      </c>
      <c r="M154" s="91" t="s">
        <v>258</v>
      </c>
      <c r="N154" s="91" t="s">
        <v>264</v>
      </c>
      <c r="O154" s="91" t="s">
        <v>264</v>
      </c>
      <c r="P154" s="91" t="s">
        <v>2605</v>
      </c>
      <c r="Q154" s="92" t="s">
        <v>13</v>
      </c>
      <c r="R154" s="91" t="s">
        <v>2835</v>
      </c>
    </row>
    <row r="155">
      <c r="A155" s="14" t="s">
        <v>2496</v>
      </c>
      <c r="B155" s="18">
        <v>0.0</v>
      </c>
      <c r="C155" s="18">
        <v>360.0</v>
      </c>
      <c r="D155" s="18">
        <v>0.0</v>
      </c>
      <c r="E155" s="82">
        <v>1.0</v>
      </c>
      <c r="J155" s="93">
        <v>154.0</v>
      </c>
      <c r="K155" s="94" t="s">
        <v>2398</v>
      </c>
      <c r="L155" s="94" t="s">
        <v>2834</v>
      </c>
      <c r="M155" s="94" t="s">
        <v>258</v>
      </c>
      <c r="N155" s="94" t="s">
        <v>264</v>
      </c>
      <c r="O155" s="94" t="s">
        <v>264</v>
      </c>
      <c r="P155" s="94" t="s">
        <v>2595</v>
      </c>
      <c r="Q155" s="92" t="s">
        <v>13</v>
      </c>
      <c r="R155" s="94" t="s">
        <v>2835</v>
      </c>
    </row>
    <row r="156">
      <c r="A156" s="14" t="s">
        <v>2491</v>
      </c>
      <c r="B156" s="18">
        <v>0.0</v>
      </c>
      <c r="C156" s="18">
        <v>360.0</v>
      </c>
      <c r="D156" s="18">
        <v>0.0</v>
      </c>
      <c r="E156" s="82">
        <v>1.0</v>
      </c>
      <c r="J156" s="90">
        <v>155.0</v>
      </c>
      <c r="K156" s="91" t="s">
        <v>2399</v>
      </c>
      <c r="L156" s="91" t="s">
        <v>2834</v>
      </c>
      <c r="M156" s="91" t="s">
        <v>258</v>
      </c>
      <c r="N156" s="91" t="s">
        <v>264</v>
      </c>
      <c r="O156" s="91" t="s">
        <v>264</v>
      </c>
      <c r="P156" s="95"/>
      <c r="Q156" s="92" t="s">
        <v>13</v>
      </c>
      <c r="R156" s="91" t="s">
        <v>2835</v>
      </c>
    </row>
    <row r="157">
      <c r="A157" s="14" t="s">
        <v>2488</v>
      </c>
      <c r="B157" s="18">
        <v>0.0</v>
      </c>
      <c r="C157" s="18">
        <v>360.0</v>
      </c>
      <c r="D157" s="18">
        <v>0.0</v>
      </c>
      <c r="E157" s="82">
        <v>1.0</v>
      </c>
      <c r="J157" s="93">
        <v>156.0</v>
      </c>
      <c r="K157" s="94" t="s">
        <v>2400</v>
      </c>
      <c r="L157" s="94" t="s">
        <v>2834</v>
      </c>
      <c r="M157" s="94" t="s">
        <v>258</v>
      </c>
      <c r="N157" s="94" t="s">
        <v>264</v>
      </c>
      <c r="O157" s="94" t="s">
        <v>264</v>
      </c>
      <c r="P157" s="94" t="s">
        <v>2595</v>
      </c>
      <c r="Q157" s="92" t="s">
        <v>13</v>
      </c>
      <c r="R157" s="94" t="s">
        <v>2835</v>
      </c>
    </row>
    <row r="158">
      <c r="A158" s="14" t="s">
        <v>2836</v>
      </c>
      <c r="B158" s="18">
        <v>0.0</v>
      </c>
      <c r="C158" s="18">
        <v>2520.0</v>
      </c>
      <c r="D158" s="18">
        <v>0.0</v>
      </c>
      <c r="E158" s="82">
        <v>1.0</v>
      </c>
      <c r="J158" s="90">
        <v>157.0</v>
      </c>
      <c r="K158" s="91" t="s">
        <v>2401</v>
      </c>
      <c r="L158" s="91" t="s">
        <v>2834</v>
      </c>
      <c r="M158" s="91" t="s">
        <v>258</v>
      </c>
      <c r="N158" s="91" t="s">
        <v>264</v>
      </c>
      <c r="O158" s="91" t="s">
        <v>264</v>
      </c>
      <c r="P158" s="95"/>
      <c r="Q158" s="92" t="s">
        <v>13</v>
      </c>
      <c r="R158" s="91" t="s">
        <v>2835</v>
      </c>
    </row>
    <row r="159">
      <c r="A159" s="14" t="s">
        <v>2702</v>
      </c>
      <c r="B159" s="18">
        <v>14.0</v>
      </c>
      <c r="C159" s="18">
        <v>6120.0</v>
      </c>
      <c r="D159" s="18">
        <v>0.002288</v>
      </c>
      <c r="E159" s="82">
        <v>1.0</v>
      </c>
      <c r="J159" s="93">
        <v>158.0</v>
      </c>
      <c r="K159" s="94" t="s">
        <v>2402</v>
      </c>
      <c r="L159" s="94" t="s">
        <v>2834</v>
      </c>
      <c r="M159" s="94" t="s">
        <v>258</v>
      </c>
      <c r="N159" s="94" t="s">
        <v>264</v>
      </c>
      <c r="O159" s="94" t="s">
        <v>264</v>
      </c>
      <c r="P159" s="96"/>
      <c r="Q159" s="92" t="s">
        <v>13</v>
      </c>
      <c r="R159" s="94" t="s">
        <v>2835</v>
      </c>
    </row>
    <row r="160">
      <c r="A160" s="14" t="s">
        <v>2700</v>
      </c>
      <c r="B160" s="18">
        <v>120.0</v>
      </c>
      <c r="C160" s="18">
        <v>6120.0</v>
      </c>
      <c r="D160" s="18">
        <v>0.019608</v>
      </c>
      <c r="E160" s="82">
        <v>0.98</v>
      </c>
      <c r="J160" s="90">
        <v>159.0</v>
      </c>
      <c r="K160" s="91" t="s">
        <v>2403</v>
      </c>
      <c r="L160" s="91" t="s">
        <v>2834</v>
      </c>
      <c r="M160" s="91" t="s">
        <v>258</v>
      </c>
      <c r="N160" s="91" t="s">
        <v>264</v>
      </c>
      <c r="O160" s="91" t="s">
        <v>264</v>
      </c>
      <c r="P160" s="95"/>
      <c r="Q160" s="92" t="s">
        <v>13</v>
      </c>
      <c r="R160" s="91" t="s">
        <v>2835</v>
      </c>
    </row>
    <row r="161">
      <c r="A161" s="14" t="s">
        <v>2272</v>
      </c>
      <c r="B161" s="18">
        <v>56.0</v>
      </c>
      <c r="C161" s="18">
        <v>6120.0</v>
      </c>
      <c r="D161" s="18">
        <v>0.00915</v>
      </c>
      <c r="E161" s="82">
        <v>0.99</v>
      </c>
      <c r="J161" s="87">
        <v>160.0</v>
      </c>
      <c r="K161" s="88" t="s">
        <v>2404</v>
      </c>
      <c r="L161" s="88" t="s">
        <v>2837</v>
      </c>
      <c r="M161" s="88" t="s">
        <v>1175</v>
      </c>
      <c r="N161" s="88" t="s">
        <v>1221</v>
      </c>
      <c r="O161" s="88" t="s">
        <v>1221</v>
      </c>
      <c r="P161" s="89"/>
      <c r="Q161" s="86" t="s">
        <v>14</v>
      </c>
      <c r="R161" s="88" t="s">
        <v>2838</v>
      </c>
    </row>
    <row r="162">
      <c r="A162" s="14" t="s">
        <v>2250</v>
      </c>
      <c r="B162" s="18">
        <v>456.0</v>
      </c>
      <c r="C162" s="18">
        <v>456.0</v>
      </c>
      <c r="D162" s="18">
        <v>1.0</v>
      </c>
      <c r="E162" s="82">
        <v>0.0</v>
      </c>
      <c r="J162" s="90">
        <v>161.0</v>
      </c>
      <c r="K162" s="91" t="s">
        <v>2839</v>
      </c>
      <c r="L162" s="91" t="s">
        <v>2840</v>
      </c>
      <c r="M162" s="91" t="s">
        <v>1175</v>
      </c>
      <c r="N162" s="91" t="s">
        <v>1190</v>
      </c>
      <c r="O162" s="91" t="s">
        <v>1190</v>
      </c>
      <c r="P162" s="95"/>
      <c r="Q162" s="92" t="s">
        <v>13</v>
      </c>
      <c r="R162" s="91" t="s">
        <v>2841</v>
      </c>
    </row>
    <row r="163">
      <c r="A163" s="14" t="s">
        <v>2350</v>
      </c>
      <c r="B163" s="18">
        <v>1772.0</v>
      </c>
      <c r="C163" s="18">
        <v>3312.0</v>
      </c>
      <c r="D163" s="18">
        <v>0.535024</v>
      </c>
      <c r="E163" s="82">
        <v>0.46</v>
      </c>
      <c r="J163" s="93">
        <v>162.0</v>
      </c>
      <c r="K163" s="94" t="s">
        <v>2842</v>
      </c>
      <c r="L163" s="94" t="s">
        <v>2840</v>
      </c>
      <c r="M163" s="94" t="s">
        <v>1175</v>
      </c>
      <c r="N163" s="94" t="s">
        <v>1190</v>
      </c>
      <c r="O163" s="94" t="s">
        <v>1190</v>
      </c>
      <c r="P163" s="96"/>
      <c r="Q163" s="92" t="s">
        <v>13</v>
      </c>
      <c r="R163" s="94" t="s">
        <v>2841</v>
      </c>
    </row>
    <row r="164">
      <c r="A164" s="14" t="s">
        <v>2280</v>
      </c>
      <c r="B164" s="18">
        <v>0.0</v>
      </c>
      <c r="C164" s="18">
        <v>720.0</v>
      </c>
      <c r="D164" s="18">
        <v>0.0</v>
      </c>
      <c r="E164" s="82">
        <v>1.0</v>
      </c>
      <c r="J164" s="90">
        <v>163.0</v>
      </c>
      <c r="K164" s="91" t="s">
        <v>2843</v>
      </c>
      <c r="L164" s="91" t="s">
        <v>2840</v>
      </c>
      <c r="M164" s="91" t="s">
        <v>1175</v>
      </c>
      <c r="N164" s="91" t="s">
        <v>1190</v>
      </c>
      <c r="O164" s="91" t="s">
        <v>1190</v>
      </c>
      <c r="P164" s="95"/>
      <c r="Q164" s="92" t="s">
        <v>13</v>
      </c>
      <c r="R164" s="91" t="s">
        <v>2841</v>
      </c>
    </row>
    <row r="165">
      <c r="A165" s="14" t="s">
        <v>2278</v>
      </c>
      <c r="B165" s="18">
        <v>0.0</v>
      </c>
      <c r="C165" s="18">
        <v>720.0</v>
      </c>
      <c r="D165" s="18">
        <v>0.0</v>
      </c>
      <c r="E165" s="82">
        <v>1.0</v>
      </c>
      <c r="J165" s="93">
        <v>164.0</v>
      </c>
      <c r="K165" s="94" t="s">
        <v>2844</v>
      </c>
      <c r="L165" s="94" t="s">
        <v>2840</v>
      </c>
      <c r="M165" s="94" t="s">
        <v>1175</v>
      </c>
      <c r="N165" s="94" t="s">
        <v>1190</v>
      </c>
      <c r="O165" s="94" t="s">
        <v>1190</v>
      </c>
      <c r="P165" s="96"/>
      <c r="Q165" s="92" t="s">
        <v>13</v>
      </c>
      <c r="R165" s="94" t="s">
        <v>2841</v>
      </c>
    </row>
    <row r="166">
      <c r="A166" s="14" t="s">
        <v>2542</v>
      </c>
      <c r="B166" s="18">
        <v>6840.0</v>
      </c>
      <c r="C166" s="18">
        <v>7200.0</v>
      </c>
      <c r="D166" s="18">
        <v>0.95</v>
      </c>
      <c r="E166" s="82">
        <v>0.05</v>
      </c>
      <c r="J166" s="90">
        <v>165.0</v>
      </c>
      <c r="K166" s="91" t="s">
        <v>2845</v>
      </c>
      <c r="L166" s="91" t="s">
        <v>2840</v>
      </c>
      <c r="M166" s="91" t="s">
        <v>1175</v>
      </c>
      <c r="N166" s="91" t="s">
        <v>1190</v>
      </c>
      <c r="O166" s="91" t="s">
        <v>1190</v>
      </c>
      <c r="P166" s="95"/>
      <c r="Q166" s="92" t="s">
        <v>13</v>
      </c>
      <c r="R166" s="91" t="s">
        <v>2841</v>
      </c>
    </row>
    <row r="167">
      <c r="A167" s="14" t="s">
        <v>2539</v>
      </c>
      <c r="B167" s="18">
        <v>4071.0</v>
      </c>
      <c r="C167" s="18">
        <v>7200.0</v>
      </c>
      <c r="D167" s="18">
        <v>0.565417</v>
      </c>
      <c r="E167" s="82">
        <v>0.43</v>
      </c>
      <c r="J167" s="93">
        <v>166.0</v>
      </c>
      <c r="K167" s="94" t="s">
        <v>2846</v>
      </c>
      <c r="L167" s="94" t="s">
        <v>2840</v>
      </c>
      <c r="M167" s="94" t="s">
        <v>1175</v>
      </c>
      <c r="N167" s="94" t="s">
        <v>1190</v>
      </c>
      <c r="O167" s="94" t="s">
        <v>1190</v>
      </c>
      <c r="P167" s="96"/>
      <c r="Q167" s="92" t="s">
        <v>13</v>
      </c>
      <c r="R167" s="94" t="s">
        <v>2841</v>
      </c>
    </row>
    <row r="168">
      <c r="A168" s="14" t="s">
        <v>2847</v>
      </c>
      <c r="B168" s="18">
        <v>0.0</v>
      </c>
      <c r="C168" s="18">
        <v>5760.0</v>
      </c>
      <c r="D168" s="18">
        <v>0.0</v>
      </c>
      <c r="E168" s="82">
        <v>1.0</v>
      </c>
      <c r="J168" s="83">
        <v>167.0</v>
      </c>
      <c r="K168" s="84" t="s">
        <v>2405</v>
      </c>
      <c r="L168" s="84" t="s">
        <v>2815</v>
      </c>
      <c r="M168" s="84" t="s">
        <v>1175</v>
      </c>
      <c r="N168" s="84" t="s">
        <v>1213</v>
      </c>
      <c r="O168" s="84" t="s">
        <v>1213</v>
      </c>
      <c r="P168" s="85"/>
      <c r="Q168" s="86" t="s">
        <v>14</v>
      </c>
      <c r="R168" s="84" t="s">
        <v>2825</v>
      </c>
    </row>
    <row r="169">
      <c r="A169" s="14" t="s">
        <v>2848</v>
      </c>
      <c r="B169" s="18">
        <v>92.0</v>
      </c>
      <c r="C169" s="18">
        <v>5760.0</v>
      </c>
      <c r="D169" s="18">
        <v>0.015972</v>
      </c>
      <c r="E169" s="82">
        <v>0.98</v>
      </c>
      <c r="J169" s="93">
        <v>168.0</v>
      </c>
      <c r="K169" s="94" t="s">
        <v>2406</v>
      </c>
      <c r="L169" s="94" t="s">
        <v>2849</v>
      </c>
      <c r="M169" s="94" t="s">
        <v>258</v>
      </c>
      <c r="N169" s="94" t="s">
        <v>264</v>
      </c>
      <c r="O169" s="94" t="s">
        <v>264</v>
      </c>
      <c r="P169" s="96"/>
      <c r="Q169" s="92" t="s">
        <v>13</v>
      </c>
      <c r="R169" s="94" t="s">
        <v>2835</v>
      </c>
    </row>
    <row r="170">
      <c r="A170" s="14" t="s">
        <v>2850</v>
      </c>
      <c r="B170" s="18">
        <v>532.0</v>
      </c>
      <c r="C170" s="18">
        <v>5760.0</v>
      </c>
      <c r="D170" s="18">
        <v>0.092361</v>
      </c>
      <c r="E170" s="82">
        <v>0.91</v>
      </c>
      <c r="J170" s="90">
        <v>169.0</v>
      </c>
      <c r="K170" s="91" t="s">
        <v>2408</v>
      </c>
      <c r="L170" s="91" t="s">
        <v>2849</v>
      </c>
      <c r="M170" s="91" t="s">
        <v>258</v>
      </c>
      <c r="N170" s="91" t="s">
        <v>264</v>
      </c>
      <c r="O170" s="91" t="s">
        <v>264</v>
      </c>
      <c r="P170" s="91" t="s">
        <v>2605</v>
      </c>
      <c r="Q170" s="92" t="s">
        <v>13</v>
      </c>
      <c r="R170" s="91" t="s">
        <v>2835</v>
      </c>
    </row>
    <row r="171">
      <c r="A171" s="14" t="s">
        <v>2851</v>
      </c>
      <c r="B171" s="18">
        <v>57.0</v>
      </c>
      <c r="C171" s="18">
        <v>5760.0</v>
      </c>
      <c r="D171" s="18">
        <v>0.009896</v>
      </c>
      <c r="E171" s="82">
        <v>0.99</v>
      </c>
      <c r="J171" s="93">
        <v>170.0</v>
      </c>
      <c r="K171" s="94" t="s">
        <v>2409</v>
      </c>
      <c r="L171" s="94" t="s">
        <v>2849</v>
      </c>
      <c r="M171" s="94" t="s">
        <v>258</v>
      </c>
      <c r="N171" s="94" t="s">
        <v>264</v>
      </c>
      <c r="O171" s="94" t="s">
        <v>264</v>
      </c>
      <c r="P171" s="96"/>
      <c r="Q171" s="92" t="s">
        <v>13</v>
      </c>
      <c r="R171" s="94" t="s">
        <v>2835</v>
      </c>
    </row>
    <row r="172">
      <c r="A172" s="14" t="s">
        <v>2852</v>
      </c>
      <c r="B172" s="18">
        <v>0.0</v>
      </c>
      <c r="C172" s="18">
        <v>5760.0</v>
      </c>
      <c r="D172" s="18">
        <v>0.0</v>
      </c>
      <c r="E172" s="82">
        <v>1.0</v>
      </c>
      <c r="J172" s="90">
        <v>171.0</v>
      </c>
      <c r="K172" s="91" t="s">
        <v>2410</v>
      </c>
      <c r="L172" s="91" t="s">
        <v>2849</v>
      </c>
      <c r="M172" s="91" t="s">
        <v>258</v>
      </c>
      <c r="N172" s="91" t="s">
        <v>264</v>
      </c>
      <c r="O172" s="91" t="s">
        <v>264</v>
      </c>
      <c r="P172" s="91" t="s">
        <v>2595</v>
      </c>
      <c r="Q172" s="92" t="s">
        <v>13</v>
      </c>
      <c r="R172" s="91" t="s">
        <v>2835</v>
      </c>
    </row>
    <row r="173">
      <c r="A173" s="14" t="s">
        <v>2248</v>
      </c>
      <c r="B173" s="18">
        <v>1096.0</v>
      </c>
      <c r="C173" s="18">
        <v>3600.0</v>
      </c>
      <c r="D173" s="18">
        <v>0.304444</v>
      </c>
      <c r="E173" s="82">
        <v>0.7</v>
      </c>
      <c r="J173" s="93">
        <v>172.0</v>
      </c>
      <c r="K173" s="94" t="s">
        <v>2411</v>
      </c>
      <c r="L173" s="94" t="s">
        <v>2849</v>
      </c>
      <c r="M173" s="94" t="s">
        <v>258</v>
      </c>
      <c r="N173" s="94" t="s">
        <v>264</v>
      </c>
      <c r="O173" s="94" t="s">
        <v>264</v>
      </c>
      <c r="P173" s="94" t="s">
        <v>2605</v>
      </c>
      <c r="Q173" s="92" t="s">
        <v>13</v>
      </c>
      <c r="R173" s="94" t="s">
        <v>2835</v>
      </c>
    </row>
    <row r="174">
      <c r="A174" s="14" t="s">
        <v>2853</v>
      </c>
      <c r="B174" s="18">
        <v>2366.0</v>
      </c>
      <c r="C174" s="18">
        <v>8280.0</v>
      </c>
      <c r="D174" s="18">
        <v>0.285749</v>
      </c>
      <c r="E174" s="82">
        <v>0.71</v>
      </c>
      <c r="J174" s="90">
        <v>173.0</v>
      </c>
      <c r="K174" s="91" t="s">
        <v>2412</v>
      </c>
      <c r="L174" s="91" t="s">
        <v>2849</v>
      </c>
      <c r="M174" s="91" t="s">
        <v>258</v>
      </c>
      <c r="N174" s="91" t="s">
        <v>264</v>
      </c>
      <c r="O174" s="91" t="s">
        <v>264</v>
      </c>
      <c r="P174" s="95"/>
      <c r="Q174" s="92" t="s">
        <v>13</v>
      </c>
      <c r="R174" s="91" t="s">
        <v>2835</v>
      </c>
    </row>
    <row r="175">
      <c r="A175" s="14" t="s">
        <v>2854</v>
      </c>
      <c r="B175" s="18">
        <v>8051.0</v>
      </c>
      <c r="C175" s="18">
        <v>8280.0</v>
      </c>
      <c r="D175" s="18">
        <v>0.972343</v>
      </c>
      <c r="E175" s="82">
        <v>0.03</v>
      </c>
      <c r="J175" s="93">
        <v>174.0</v>
      </c>
      <c r="K175" s="94" t="s">
        <v>2413</v>
      </c>
      <c r="L175" s="94" t="s">
        <v>2849</v>
      </c>
      <c r="M175" s="94" t="s">
        <v>258</v>
      </c>
      <c r="N175" s="94" t="s">
        <v>264</v>
      </c>
      <c r="O175" s="94" t="s">
        <v>264</v>
      </c>
      <c r="P175" s="96"/>
      <c r="Q175" s="92" t="s">
        <v>13</v>
      </c>
      <c r="R175" s="94" t="s">
        <v>2835</v>
      </c>
    </row>
    <row r="176">
      <c r="A176" s="14" t="s">
        <v>2855</v>
      </c>
      <c r="B176" s="18">
        <v>6916.0</v>
      </c>
      <c r="C176" s="18">
        <v>8280.0</v>
      </c>
      <c r="D176" s="18">
        <v>0.835266</v>
      </c>
      <c r="E176" s="82">
        <v>0.16</v>
      </c>
      <c r="J176" s="90">
        <v>175.0</v>
      </c>
      <c r="K176" s="91" t="s">
        <v>2414</v>
      </c>
      <c r="L176" s="91" t="s">
        <v>2849</v>
      </c>
      <c r="M176" s="91" t="s">
        <v>258</v>
      </c>
      <c r="N176" s="91" t="s">
        <v>264</v>
      </c>
      <c r="O176" s="91" t="s">
        <v>264</v>
      </c>
      <c r="P176" s="95"/>
      <c r="Q176" s="92" t="s">
        <v>13</v>
      </c>
      <c r="R176" s="91" t="s">
        <v>2835</v>
      </c>
    </row>
    <row r="177">
      <c r="A177" s="14" t="s">
        <v>2856</v>
      </c>
      <c r="B177" s="18">
        <v>6670.0</v>
      </c>
      <c r="C177" s="18">
        <v>8280.0</v>
      </c>
      <c r="D177" s="18">
        <v>0.805556</v>
      </c>
      <c r="E177" s="82">
        <v>0.19</v>
      </c>
      <c r="J177" s="93">
        <v>176.0</v>
      </c>
      <c r="K177" s="94" t="s">
        <v>2415</v>
      </c>
      <c r="L177" s="94" t="s">
        <v>2849</v>
      </c>
      <c r="M177" s="94" t="s">
        <v>258</v>
      </c>
      <c r="N177" s="94" t="s">
        <v>264</v>
      </c>
      <c r="O177" s="94" t="s">
        <v>264</v>
      </c>
      <c r="P177" s="96"/>
      <c r="Q177" s="92" t="s">
        <v>13</v>
      </c>
      <c r="R177" s="94" t="s">
        <v>2835</v>
      </c>
    </row>
    <row r="178">
      <c r="A178" s="14" t="s">
        <v>2857</v>
      </c>
      <c r="B178" s="18">
        <v>2880.0</v>
      </c>
      <c r="C178" s="18">
        <v>8280.0</v>
      </c>
      <c r="D178" s="18">
        <v>0.347826</v>
      </c>
      <c r="E178" s="82">
        <v>0.65</v>
      </c>
      <c r="J178" s="90">
        <v>177.0</v>
      </c>
      <c r="K178" s="91" t="s">
        <v>2416</v>
      </c>
      <c r="L178" s="91" t="s">
        <v>2858</v>
      </c>
      <c r="M178" s="91" t="s">
        <v>258</v>
      </c>
      <c r="N178" s="91" t="s">
        <v>264</v>
      </c>
      <c r="O178" s="91" t="s">
        <v>264</v>
      </c>
      <c r="P178" s="95"/>
      <c r="Q178" s="92" t="s">
        <v>13</v>
      </c>
      <c r="R178" s="91" t="s">
        <v>2859</v>
      </c>
    </row>
    <row r="179">
      <c r="A179" s="14" t="s">
        <v>2860</v>
      </c>
      <c r="B179" s="18">
        <v>360.0</v>
      </c>
      <c r="C179" s="18">
        <v>8280.0</v>
      </c>
      <c r="D179" s="18">
        <v>0.043478</v>
      </c>
      <c r="E179" s="82">
        <v>0.96</v>
      </c>
      <c r="J179" s="93">
        <v>178.0</v>
      </c>
      <c r="K179" s="94" t="s">
        <v>2417</v>
      </c>
      <c r="L179" s="94" t="s">
        <v>2858</v>
      </c>
      <c r="M179" s="94" t="s">
        <v>258</v>
      </c>
      <c r="N179" s="94" t="s">
        <v>264</v>
      </c>
      <c r="O179" s="94" t="s">
        <v>264</v>
      </c>
      <c r="P179" s="94" t="s">
        <v>2595</v>
      </c>
      <c r="Q179" s="92" t="s">
        <v>13</v>
      </c>
      <c r="R179" s="94" t="s">
        <v>2859</v>
      </c>
    </row>
    <row r="180">
      <c r="A180" s="14" t="s">
        <v>2861</v>
      </c>
      <c r="B180" s="18">
        <v>827.0</v>
      </c>
      <c r="C180" s="18">
        <v>8280.0</v>
      </c>
      <c r="D180" s="18">
        <v>0.099879</v>
      </c>
      <c r="E180" s="82">
        <v>0.9</v>
      </c>
      <c r="J180" s="90">
        <v>179.0</v>
      </c>
      <c r="K180" s="91" t="s">
        <v>2418</v>
      </c>
      <c r="L180" s="91" t="s">
        <v>2858</v>
      </c>
      <c r="M180" s="91" t="s">
        <v>258</v>
      </c>
      <c r="N180" s="91" t="s">
        <v>264</v>
      </c>
      <c r="O180" s="91" t="s">
        <v>264</v>
      </c>
      <c r="P180" s="91" t="s">
        <v>2605</v>
      </c>
      <c r="Q180" s="92" t="s">
        <v>13</v>
      </c>
      <c r="R180" s="91" t="s">
        <v>2859</v>
      </c>
    </row>
    <row r="181">
      <c r="A181" s="14" t="s">
        <v>2862</v>
      </c>
      <c r="B181" s="18">
        <v>2064.0</v>
      </c>
      <c r="C181" s="18">
        <v>8280.0</v>
      </c>
      <c r="D181" s="18">
        <v>0.249275</v>
      </c>
      <c r="E181" s="82">
        <v>0.75</v>
      </c>
      <c r="J181" s="93">
        <v>180.0</v>
      </c>
      <c r="K181" s="94" t="s">
        <v>2419</v>
      </c>
      <c r="L181" s="94" t="s">
        <v>2858</v>
      </c>
      <c r="M181" s="94" t="s">
        <v>258</v>
      </c>
      <c r="N181" s="94" t="s">
        <v>264</v>
      </c>
      <c r="O181" s="94" t="s">
        <v>264</v>
      </c>
      <c r="P181" s="94" t="s">
        <v>2605</v>
      </c>
      <c r="Q181" s="92" t="s">
        <v>13</v>
      </c>
      <c r="R181" s="94" t="s">
        <v>2859</v>
      </c>
    </row>
    <row r="182">
      <c r="A182" s="14" t="s">
        <v>2863</v>
      </c>
      <c r="B182" s="18">
        <v>56.0</v>
      </c>
      <c r="C182" s="18">
        <v>1800.0</v>
      </c>
      <c r="D182" s="18">
        <v>0.031111</v>
      </c>
      <c r="E182" s="82">
        <v>0.97</v>
      </c>
      <c r="J182" s="90">
        <v>181.0</v>
      </c>
      <c r="K182" s="91" t="s">
        <v>2420</v>
      </c>
      <c r="L182" s="91" t="s">
        <v>2858</v>
      </c>
      <c r="M182" s="91" t="s">
        <v>258</v>
      </c>
      <c r="N182" s="91" t="s">
        <v>264</v>
      </c>
      <c r="O182" s="91" t="s">
        <v>264</v>
      </c>
      <c r="P182" s="91" t="s">
        <v>2605</v>
      </c>
      <c r="Q182" s="92" t="s">
        <v>13</v>
      </c>
      <c r="R182" s="91" t="s">
        <v>2859</v>
      </c>
    </row>
    <row r="183">
      <c r="A183" s="14" t="s">
        <v>2864</v>
      </c>
      <c r="B183" s="18">
        <v>78.0</v>
      </c>
      <c r="C183" s="18">
        <v>1848.0</v>
      </c>
      <c r="D183" s="18">
        <v>0.042208</v>
      </c>
      <c r="E183" s="82">
        <v>0.96</v>
      </c>
      <c r="J183" s="93">
        <v>182.0</v>
      </c>
      <c r="K183" s="94" t="s">
        <v>2421</v>
      </c>
      <c r="L183" s="94" t="s">
        <v>2858</v>
      </c>
      <c r="M183" s="94" t="s">
        <v>258</v>
      </c>
      <c r="N183" s="94" t="s">
        <v>264</v>
      </c>
      <c r="O183" s="94" t="s">
        <v>264</v>
      </c>
      <c r="P183" s="94" t="s">
        <v>2605</v>
      </c>
      <c r="Q183" s="92" t="s">
        <v>13</v>
      </c>
      <c r="R183" s="94" t="s">
        <v>2859</v>
      </c>
    </row>
    <row r="184">
      <c r="A184" s="14" t="s">
        <v>2865</v>
      </c>
      <c r="B184" s="18">
        <v>2195.0</v>
      </c>
      <c r="C184" s="18">
        <v>8280.0</v>
      </c>
      <c r="D184" s="18">
        <v>0.265097</v>
      </c>
      <c r="E184" s="82">
        <v>0.73</v>
      </c>
      <c r="J184" s="83">
        <v>183.0</v>
      </c>
      <c r="K184" s="84" t="s">
        <v>2422</v>
      </c>
      <c r="L184" s="84" t="s">
        <v>2858</v>
      </c>
      <c r="M184" s="84" t="s">
        <v>1175</v>
      </c>
      <c r="N184" s="84" t="s">
        <v>1221</v>
      </c>
      <c r="O184" s="84" t="s">
        <v>1221</v>
      </c>
      <c r="P184" s="85"/>
      <c r="Q184" s="86" t="s">
        <v>14</v>
      </c>
      <c r="R184" s="84" t="s">
        <v>2838</v>
      </c>
    </row>
    <row r="185">
      <c r="A185" s="14" t="s">
        <v>2258</v>
      </c>
      <c r="B185" s="18">
        <v>300.0</v>
      </c>
      <c r="C185" s="18">
        <v>8280.0</v>
      </c>
      <c r="D185" s="18">
        <v>0.036232</v>
      </c>
      <c r="E185" s="82">
        <v>0.96</v>
      </c>
      <c r="J185" s="93">
        <v>184.0</v>
      </c>
      <c r="K185" s="94" t="s">
        <v>2423</v>
      </c>
      <c r="L185" s="94" t="s">
        <v>2858</v>
      </c>
      <c r="M185" s="94" t="s">
        <v>258</v>
      </c>
      <c r="N185" s="94" t="s">
        <v>264</v>
      </c>
      <c r="O185" s="94" t="s">
        <v>264</v>
      </c>
      <c r="P185" s="94" t="s">
        <v>2605</v>
      </c>
      <c r="Q185" s="92" t="s">
        <v>13</v>
      </c>
      <c r="R185" s="94" t="s">
        <v>2859</v>
      </c>
    </row>
    <row r="186">
      <c r="A186" s="14" t="s">
        <v>2257</v>
      </c>
      <c r="B186" s="18">
        <v>283.0</v>
      </c>
      <c r="C186" s="18">
        <v>8280.0</v>
      </c>
      <c r="D186" s="18">
        <v>0.034179</v>
      </c>
      <c r="E186" s="82">
        <v>0.97</v>
      </c>
      <c r="J186" s="83">
        <v>185.0</v>
      </c>
      <c r="K186" s="84" t="s">
        <v>2425</v>
      </c>
      <c r="L186" s="84" t="s">
        <v>2866</v>
      </c>
      <c r="M186" s="84" t="s">
        <v>1251</v>
      </c>
      <c r="N186" s="84" t="s">
        <v>1292</v>
      </c>
      <c r="O186" s="84" t="s">
        <v>1292</v>
      </c>
      <c r="P186" s="84" t="s">
        <v>2605</v>
      </c>
      <c r="Q186" s="86" t="s">
        <v>14</v>
      </c>
      <c r="R186" s="84" t="s">
        <v>2867</v>
      </c>
    </row>
    <row r="187">
      <c r="A187" s="14" t="s">
        <v>2255</v>
      </c>
      <c r="B187" s="18">
        <v>851.0</v>
      </c>
      <c r="C187" s="18">
        <v>8280.0</v>
      </c>
      <c r="D187" s="18">
        <v>0.102778</v>
      </c>
      <c r="E187" s="82">
        <v>0.9</v>
      </c>
      <c r="J187" s="87">
        <v>186.0</v>
      </c>
      <c r="K187" s="88" t="s">
        <v>2427</v>
      </c>
      <c r="L187" s="88" t="s">
        <v>2866</v>
      </c>
      <c r="M187" s="88" t="s">
        <v>1251</v>
      </c>
      <c r="N187" s="88" t="s">
        <v>1292</v>
      </c>
      <c r="O187" s="88" t="s">
        <v>1292</v>
      </c>
      <c r="P187" s="88" t="s">
        <v>2605</v>
      </c>
      <c r="Q187" s="86" t="s">
        <v>14</v>
      </c>
      <c r="R187" s="88" t="s">
        <v>2867</v>
      </c>
    </row>
    <row r="188">
      <c r="A188" s="14" t="s">
        <v>2259</v>
      </c>
      <c r="B188" s="18">
        <v>71.0</v>
      </c>
      <c r="C188" s="18">
        <v>8280.0</v>
      </c>
      <c r="D188" s="18">
        <v>0.008575</v>
      </c>
      <c r="E188" s="82">
        <v>0.99</v>
      </c>
      <c r="J188" s="90">
        <v>187.0</v>
      </c>
      <c r="K188" s="91" t="s">
        <v>2428</v>
      </c>
      <c r="L188" s="91" t="s">
        <v>2868</v>
      </c>
      <c r="M188" s="91" t="s">
        <v>1251</v>
      </c>
      <c r="N188" s="91" t="s">
        <v>1281</v>
      </c>
      <c r="O188" s="91" t="s">
        <v>1281</v>
      </c>
      <c r="P188" s="95"/>
      <c r="Q188" s="92" t="s">
        <v>13</v>
      </c>
      <c r="R188" s="91" t="s">
        <v>2869</v>
      </c>
    </row>
    <row r="189">
      <c r="A189" s="14" t="s">
        <v>2457</v>
      </c>
      <c r="B189" s="18">
        <v>29.0</v>
      </c>
      <c r="C189" s="18">
        <v>720.0</v>
      </c>
      <c r="D189" s="18">
        <v>0.040278</v>
      </c>
      <c r="E189" s="82">
        <v>0.96</v>
      </c>
      <c r="J189" s="93">
        <v>188.0</v>
      </c>
      <c r="K189" s="94" t="s">
        <v>2429</v>
      </c>
      <c r="L189" s="94" t="s">
        <v>2868</v>
      </c>
      <c r="M189" s="94" t="s">
        <v>1251</v>
      </c>
      <c r="N189" s="94" t="s">
        <v>1281</v>
      </c>
      <c r="O189" s="94" t="s">
        <v>1281</v>
      </c>
      <c r="P189" s="96"/>
      <c r="Q189" s="92" t="s">
        <v>13</v>
      </c>
      <c r="R189" s="94" t="s">
        <v>2869</v>
      </c>
    </row>
    <row r="190">
      <c r="A190" s="14" t="s">
        <v>2870</v>
      </c>
      <c r="B190" s="18">
        <v>205.0</v>
      </c>
      <c r="C190" s="18">
        <v>8280.0</v>
      </c>
      <c r="D190" s="18">
        <v>0.024758</v>
      </c>
      <c r="E190" s="82">
        <v>0.98</v>
      </c>
      <c r="J190" s="90">
        <v>189.0</v>
      </c>
      <c r="K190" s="91" t="s">
        <v>2430</v>
      </c>
      <c r="L190" s="91" t="s">
        <v>2868</v>
      </c>
      <c r="M190" s="91" t="s">
        <v>1251</v>
      </c>
      <c r="N190" s="91" t="s">
        <v>1281</v>
      </c>
      <c r="O190" s="91" t="s">
        <v>1281</v>
      </c>
      <c r="P190" s="95"/>
      <c r="Q190" s="92" t="s">
        <v>13</v>
      </c>
      <c r="R190" s="91" t="s">
        <v>2869</v>
      </c>
    </row>
    <row r="191">
      <c r="A191" s="14" t="s">
        <v>2871</v>
      </c>
      <c r="B191" s="18">
        <v>7349.0</v>
      </c>
      <c r="C191" s="18">
        <v>8280.0</v>
      </c>
      <c r="D191" s="18">
        <v>0.88756</v>
      </c>
      <c r="E191" s="82">
        <v>0.11</v>
      </c>
      <c r="J191" s="93">
        <v>190.0</v>
      </c>
      <c r="K191" s="94" t="s">
        <v>2872</v>
      </c>
      <c r="L191" s="94" t="s">
        <v>2873</v>
      </c>
      <c r="M191" s="96"/>
      <c r="N191" s="96"/>
      <c r="O191" s="96"/>
      <c r="P191" s="94" t="s">
        <v>2605</v>
      </c>
      <c r="Q191" s="92" t="s">
        <v>13</v>
      </c>
      <c r="R191" s="94" t="s">
        <v>2874</v>
      </c>
    </row>
    <row r="192">
      <c r="A192" s="14" t="s">
        <v>2875</v>
      </c>
      <c r="B192" s="18">
        <v>385.0</v>
      </c>
      <c r="C192" s="18">
        <v>8280.0</v>
      </c>
      <c r="D192" s="18">
        <v>0.046498</v>
      </c>
      <c r="E192" s="82">
        <v>0.95</v>
      </c>
      <c r="J192" s="83">
        <v>191.0</v>
      </c>
      <c r="K192" s="84" t="s">
        <v>2431</v>
      </c>
      <c r="L192" s="84" t="s">
        <v>2876</v>
      </c>
      <c r="M192" s="84" t="s">
        <v>1251</v>
      </c>
      <c r="N192" s="84" t="s">
        <v>1266</v>
      </c>
      <c r="O192" s="84" t="s">
        <v>1266</v>
      </c>
      <c r="P192" s="85"/>
      <c r="Q192" s="86" t="s">
        <v>14</v>
      </c>
      <c r="R192" s="84" t="s">
        <v>2877</v>
      </c>
    </row>
    <row r="193">
      <c r="A193" s="14" t="s">
        <v>2878</v>
      </c>
      <c r="B193" s="18">
        <v>1150.0</v>
      </c>
      <c r="C193" s="18">
        <v>8280.0</v>
      </c>
      <c r="D193" s="18">
        <v>0.138889</v>
      </c>
      <c r="E193" s="82">
        <v>0.86</v>
      </c>
      <c r="J193" s="87">
        <v>192.0</v>
      </c>
      <c r="K193" s="88" t="s">
        <v>2433</v>
      </c>
      <c r="L193" s="88" t="s">
        <v>2876</v>
      </c>
      <c r="M193" s="88" t="s">
        <v>1251</v>
      </c>
      <c r="N193" s="88" t="s">
        <v>1266</v>
      </c>
      <c r="O193" s="88" t="s">
        <v>1266</v>
      </c>
      <c r="P193" s="88" t="s">
        <v>2595</v>
      </c>
      <c r="Q193" s="86" t="s">
        <v>14</v>
      </c>
      <c r="R193" s="88" t="s">
        <v>2877</v>
      </c>
    </row>
    <row r="194">
      <c r="A194" s="14" t="s">
        <v>2879</v>
      </c>
      <c r="B194" s="18">
        <v>6573.0</v>
      </c>
      <c r="C194" s="18">
        <v>8280.0</v>
      </c>
      <c r="D194" s="18">
        <v>0.793841</v>
      </c>
      <c r="E194" s="82">
        <v>0.21</v>
      </c>
      <c r="J194" s="83">
        <v>193.0</v>
      </c>
      <c r="K194" s="84" t="s">
        <v>2434</v>
      </c>
      <c r="L194" s="84" t="s">
        <v>2876</v>
      </c>
      <c r="M194" s="84" t="s">
        <v>1251</v>
      </c>
      <c r="N194" s="84" t="s">
        <v>1266</v>
      </c>
      <c r="O194" s="84" t="s">
        <v>1266</v>
      </c>
      <c r="P194" s="85"/>
      <c r="Q194" s="86" t="s">
        <v>14</v>
      </c>
      <c r="R194" s="84" t="s">
        <v>2877</v>
      </c>
    </row>
    <row r="195">
      <c r="A195" s="14" t="s">
        <v>2880</v>
      </c>
      <c r="B195" s="18">
        <v>7096.0</v>
      </c>
      <c r="C195" s="18">
        <v>8280.0</v>
      </c>
      <c r="D195" s="18">
        <v>0.857005</v>
      </c>
      <c r="E195" s="82">
        <v>0.14</v>
      </c>
      <c r="J195" s="87">
        <v>194.0</v>
      </c>
      <c r="K195" s="88" t="s">
        <v>2435</v>
      </c>
      <c r="L195" s="88" t="s">
        <v>2876</v>
      </c>
      <c r="M195" s="88" t="s">
        <v>1251</v>
      </c>
      <c r="N195" s="88" t="s">
        <v>1266</v>
      </c>
      <c r="O195" s="88" t="s">
        <v>1266</v>
      </c>
      <c r="P195" s="89"/>
      <c r="Q195" s="86" t="s">
        <v>14</v>
      </c>
      <c r="R195" s="88" t="s">
        <v>2877</v>
      </c>
    </row>
    <row r="196">
      <c r="A196" s="14" t="s">
        <v>2881</v>
      </c>
      <c r="B196" s="18">
        <v>5738.0</v>
      </c>
      <c r="C196" s="18">
        <v>8280.0</v>
      </c>
      <c r="D196" s="18">
        <v>0.692995</v>
      </c>
      <c r="E196" s="82">
        <v>0.31</v>
      </c>
      <c r="J196" s="83">
        <v>195.0</v>
      </c>
      <c r="K196" s="84" t="s">
        <v>2436</v>
      </c>
      <c r="L196" s="84" t="s">
        <v>2882</v>
      </c>
      <c r="M196" s="84" t="s">
        <v>1251</v>
      </c>
      <c r="N196" s="84" t="s">
        <v>1281</v>
      </c>
      <c r="O196" s="84" t="s">
        <v>1281</v>
      </c>
      <c r="P196" s="85"/>
      <c r="Q196" s="86" t="s">
        <v>14</v>
      </c>
      <c r="R196" s="84" t="s">
        <v>2883</v>
      </c>
    </row>
    <row r="197">
      <c r="A197" s="14" t="s">
        <v>2884</v>
      </c>
      <c r="B197" s="18">
        <v>1011.0</v>
      </c>
      <c r="C197" s="18">
        <v>8280.0</v>
      </c>
      <c r="D197" s="18">
        <v>0.122101</v>
      </c>
      <c r="E197" s="82">
        <v>0.88</v>
      </c>
      <c r="J197" s="87">
        <v>196.0</v>
      </c>
      <c r="K197" s="88" t="s">
        <v>2438</v>
      </c>
      <c r="L197" s="88" t="s">
        <v>2882</v>
      </c>
      <c r="M197" s="88" t="s">
        <v>1251</v>
      </c>
      <c r="N197" s="88" t="s">
        <v>1281</v>
      </c>
      <c r="O197" s="88" t="s">
        <v>1281</v>
      </c>
      <c r="P197" s="89"/>
      <c r="Q197" s="86" t="s">
        <v>14</v>
      </c>
      <c r="R197" s="88" t="s">
        <v>2883</v>
      </c>
    </row>
    <row r="198">
      <c r="A198" s="14" t="s">
        <v>2885</v>
      </c>
      <c r="B198" s="18">
        <v>1911.0</v>
      </c>
      <c r="C198" s="18">
        <v>2208.0</v>
      </c>
      <c r="D198" s="18">
        <v>0.865489</v>
      </c>
      <c r="E198" s="82">
        <v>0.13</v>
      </c>
      <c r="J198" s="83">
        <v>197.0</v>
      </c>
      <c r="K198" s="84" t="s">
        <v>2439</v>
      </c>
      <c r="L198" s="84" t="s">
        <v>2882</v>
      </c>
      <c r="M198" s="84" t="s">
        <v>1251</v>
      </c>
      <c r="N198" s="84" t="s">
        <v>1281</v>
      </c>
      <c r="O198" s="84" t="s">
        <v>1281</v>
      </c>
      <c r="P198" s="85"/>
      <c r="Q198" s="86" t="s">
        <v>14</v>
      </c>
      <c r="R198" s="84" t="s">
        <v>2883</v>
      </c>
    </row>
    <row r="199">
      <c r="A199" s="14" t="s">
        <v>2719</v>
      </c>
      <c r="B199" s="18">
        <v>1982.0</v>
      </c>
      <c r="C199" s="18">
        <v>2760.0</v>
      </c>
      <c r="D199" s="18">
        <v>0.718116</v>
      </c>
      <c r="E199" s="82">
        <v>0.28</v>
      </c>
      <c r="J199" s="87">
        <v>198.0</v>
      </c>
      <c r="K199" s="88" t="s">
        <v>2440</v>
      </c>
      <c r="L199" s="88" t="s">
        <v>2882</v>
      </c>
      <c r="M199" s="88" t="s">
        <v>1251</v>
      </c>
      <c r="N199" s="88" t="s">
        <v>1281</v>
      </c>
      <c r="O199" s="88" t="s">
        <v>1281</v>
      </c>
      <c r="P199" s="89"/>
      <c r="Q199" s="86" t="s">
        <v>14</v>
      </c>
      <c r="R199" s="88" t="s">
        <v>2883</v>
      </c>
    </row>
    <row r="200">
      <c r="A200" s="14" t="s">
        <v>2723</v>
      </c>
      <c r="B200" s="18">
        <v>822.0</v>
      </c>
      <c r="C200" s="18">
        <v>2760.0</v>
      </c>
      <c r="D200" s="18">
        <v>0.297826</v>
      </c>
      <c r="E200" s="82">
        <v>0.7</v>
      </c>
      <c r="J200" s="83">
        <v>199.0</v>
      </c>
      <c r="K200" s="84" t="s">
        <v>2441</v>
      </c>
      <c r="L200" s="84" t="s">
        <v>2882</v>
      </c>
      <c r="M200" s="84" t="s">
        <v>1251</v>
      </c>
      <c r="N200" s="84" t="s">
        <v>1281</v>
      </c>
      <c r="O200" s="84" t="s">
        <v>1281</v>
      </c>
      <c r="P200" s="84" t="s">
        <v>2595</v>
      </c>
      <c r="Q200" s="86" t="s">
        <v>14</v>
      </c>
      <c r="R200" s="84" t="s">
        <v>2883</v>
      </c>
    </row>
    <row r="201">
      <c r="A201" s="14" t="s">
        <v>2886</v>
      </c>
      <c r="B201" s="18">
        <v>6988.0</v>
      </c>
      <c r="C201" s="18">
        <v>8280.0</v>
      </c>
      <c r="D201" s="18">
        <v>0.843961</v>
      </c>
      <c r="E201" s="82">
        <v>0.16</v>
      </c>
      <c r="J201" s="87">
        <v>200.0</v>
      </c>
      <c r="K201" s="88" t="s">
        <v>2442</v>
      </c>
      <c r="L201" s="88" t="s">
        <v>2882</v>
      </c>
      <c r="M201" s="88" t="s">
        <v>1251</v>
      </c>
      <c r="N201" s="88" t="s">
        <v>1281</v>
      </c>
      <c r="O201" s="88" t="s">
        <v>1281</v>
      </c>
      <c r="P201" s="89"/>
      <c r="Q201" s="86" t="s">
        <v>14</v>
      </c>
      <c r="R201" s="88" t="s">
        <v>2883</v>
      </c>
    </row>
    <row r="202">
      <c r="A202" s="14" t="s">
        <v>2887</v>
      </c>
      <c r="B202" s="18">
        <v>147.0</v>
      </c>
      <c r="C202" s="18">
        <v>8280.0</v>
      </c>
      <c r="D202" s="18">
        <v>0.017754</v>
      </c>
      <c r="E202" s="82">
        <v>0.98</v>
      </c>
      <c r="J202" s="83">
        <v>201.0</v>
      </c>
      <c r="K202" s="84" t="s">
        <v>2443</v>
      </c>
      <c r="L202" s="84" t="s">
        <v>2882</v>
      </c>
      <c r="M202" s="84" t="s">
        <v>1251</v>
      </c>
      <c r="N202" s="84" t="s">
        <v>1281</v>
      </c>
      <c r="O202" s="84" t="s">
        <v>1281</v>
      </c>
      <c r="P202" s="85"/>
      <c r="Q202" s="86" t="s">
        <v>14</v>
      </c>
      <c r="R202" s="84" t="s">
        <v>2883</v>
      </c>
    </row>
    <row r="203">
      <c r="A203" s="14" t="s">
        <v>2888</v>
      </c>
      <c r="B203" s="18">
        <v>922.0</v>
      </c>
      <c r="C203" s="18">
        <v>8280.0</v>
      </c>
      <c r="D203" s="18">
        <v>0.111353</v>
      </c>
      <c r="E203" s="82">
        <v>0.89</v>
      </c>
      <c r="J203" s="87">
        <v>202.0</v>
      </c>
      <c r="K203" s="88" t="s">
        <v>2444</v>
      </c>
      <c r="L203" s="88" t="s">
        <v>2889</v>
      </c>
      <c r="M203" s="88" t="s">
        <v>1301</v>
      </c>
      <c r="N203" s="88" t="s">
        <v>1311</v>
      </c>
      <c r="O203" s="88" t="s">
        <v>1311</v>
      </c>
      <c r="P203" s="89"/>
      <c r="Q203" s="86" t="s">
        <v>14</v>
      </c>
      <c r="R203" s="88" t="s">
        <v>2890</v>
      </c>
    </row>
    <row r="204">
      <c r="A204" s="14" t="s">
        <v>2385</v>
      </c>
      <c r="B204" s="18">
        <v>515.0</v>
      </c>
      <c r="C204" s="18">
        <v>8280.0</v>
      </c>
      <c r="D204" s="18">
        <v>0.062198</v>
      </c>
      <c r="E204" s="82">
        <v>0.94</v>
      </c>
      <c r="J204" s="83">
        <v>203.0</v>
      </c>
      <c r="K204" s="84" t="s">
        <v>2777</v>
      </c>
      <c r="L204" s="84" t="s">
        <v>2891</v>
      </c>
      <c r="M204" s="84" t="s">
        <v>1365</v>
      </c>
      <c r="N204" s="84" t="s">
        <v>1380</v>
      </c>
      <c r="O204" s="84" t="s">
        <v>1380</v>
      </c>
      <c r="P204" s="84" t="s">
        <v>2595</v>
      </c>
      <c r="Q204" s="86" t="s">
        <v>14</v>
      </c>
      <c r="R204" s="84" t="s">
        <v>2892</v>
      </c>
    </row>
    <row r="205">
      <c r="A205" s="14" t="s">
        <v>2893</v>
      </c>
      <c r="B205" s="18">
        <v>241.0</v>
      </c>
      <c r="C205" s="18">
        <v>720.0</v>
      </c>
      <c r="D205" s="18">
        <v>0.334722</v>
      </c>
      <c r="E205" s="82">
        <v>0.67</v>
      </c>
      <c r="J205" s="87">
        <v>204.0</v>
      </c>
      <c r="K205" s="88" t="s">
        <v>2446</v>
      </c>
      <c r="L205" s="88" t="s">
        <v>2894</v>
      </c>
      <c r="M205" s="88" t="s">
        <v>1365</v>
      </c>
      <c r="N205" s="88" t="s">
        <v>1407</v>
      </c>
      <c r="O205" s="88" t="s">
        <v>1407</v>
      </c>
      <c r="P205" s="89"/>
      <c r="Q205" s="86" t="s">
        <v>14</v>
      </c>
      <c r="R205" s="88" t="s">
        <v>2895</v>
      </c>
    </row>
    <row r="206">
      <c r="A206" s="14" t="s">
        <v>2896</v>
      </c>
      <c r="B206" s="18">
        <v>601.0</v>
      </c>
      <c r="C206" s="18">
        <v>1080.0</v>
      </c>
      <c r="D206" s="18">
        <v>0.556481</v>
      </c>
      <c r="E206" s="82">
        <v>0.44</v>
      </c>
      <c r="J206" s="83">
        <v>205.0</v>
      </c>
      <c r="K206" s="84" t="s">
        <v>2448</v>
      </c>
      <c r="L206" s="84" t="s">
        <v>2897</v>
      </c>
      <c r="M206" s="84" t="s">
        <v>1365</v>
      </c>
      <c r="N206" s="84" t="s">
        <v>1392</v>
      </c>
      <c r="O206" s="84" t="s">
        <v>1392</v>
      </c>
      <c r="P206" s="85"/>
      <c r="Q206" s="86" t="s">
        <v>14</v>
      </c>
      <c r="R206" s="84" t="s">
        <v>2898</v>
      </c>
    </row>
    <row r="207">
      <c r="A207" s="14" t="s">
        <v>2899</v>
      </c>
      <c r="B207" s="18">
        <v>241.0</v>
      </c>
      <c r="C207" s="18">
        <v>720.0</v>
      </c>
      <c r="D207" s="18">
        <v>0.334722</v>
      </c>
      <c r="E207" s="82">
        <v>0.67</v>
      </c>
      <c r="J207" s="87">
        <v>206.0</v>
      </c>
      <c r="K207" s="88" t="s">
        <v>2450</v>
      </c>
      <c r="L207" s="88" t="s">
        <v>2897</v>
      </c>
      <c r="M207" s="88" t="s">
        <v>1365</v>
      </c>
      <c r="N207" s="88" t="s">
        <v>1392</v>
      </c>
      <c r="O207" s="88" t="s">
        <v>1392</v>
      </c>
      <c r="P207" s="89"/>
      <c r="Q207" s="86" t="s">
        <v>14</v>
      </c>
      <c r="R207" s="88" t="s">
        <v>2898</v>
      </c>
    </row>
    <row r="208">
      <c r="A208" s="14" t="s">
        <v>2900</v>
      </c>
      <c r="B208" s="18">
        <v>241.0</v>
      </c>
      <c r="C208" s="18">
        <v>720.0</v>
      </c>
      <c r="D208" s="18">
        <v>0.334722</v>
      </c>
      <c r="E208" s="82">
        <v>0.67</v>
      </c>
      <c r="J208" s="83">
        <v>207.0</v>
      </c>
      <c r="K208" s="84" t="s">
        <v>2901</v>
      </c>
      <c r="L208" s="84" t="s">
        <v>2897</v>
      </c>
      <c r="M208" s="84" t="s">
        <v>1365</v>
      </c>
      <c r="N208" s="84" t="s">
        <v>1407</v>
      </c>
      <c r="O208" s="84" t="s">
        <v>1407</v>
      </c>
      <c r="P208" s="85"/>
      <c r="Q208" s="86" t="s">
        <v>14</v>
      </c>
      <c r="R208" s="84" t="s">
        <v>2895</v>
      </c>
    </row>
    <row r="209">
      <c r="A209" s="14" t="s">
        <v>2902</v>
      </c>
      <c r="B209" s="18">
        <v>241.0</v>
      </c>
      <c r="C209" s="18">
        <v>720.0</v>
      </c>
      <c r="D209" s="18">
        <v>0.334722</v>
      </c>
      <c r="E209" s="82">
        <v>0.67</v>
      </c>
      <c r="J209" s="87">
        <v>208.0</v>
      </c>
      <c r="K209" s="88" t="s">
        <v>2452</v>
      </c>
      <c r="L209" s="88" t="s">
        <v>2903</v>
      </c>
      <c r="M209" s="88" t="s">
        <v>1365</v>
      </c>
      <c r="N209" s="88" t="s">
        <v>1366</v>
      </c>
      <c r="O209" s="88" t="s">
        <v>1366</v>
      </c>
      <c r="P209" s="89"/>
      <c r="Q209" s="86" t="s">
        <v>14</v>
      </c>
      <c r="R209" s="88" t="s">
        <v>2904</v>
      </c>
    </row>
    <row r="210">
      <c r="A210" s="14" t="s">
        <v>2905</v>
      </c>
      <c r="B210" s="18">
        <v>241.0</v>
      </c>
      <c r="C210" s="18">
        <v>720.0</v>
      </c>
      <c r="D210" s="18">
        <v>0.334722</v>
      </c>
      <c r="E210" s="82">
        <v>0.67</v>
      </c>
      <c r="J210" s="83">
        <v>209.0</v>
      </c>
      <c r="K210" s="84" t="s">
        <v>2454</v>
      </c>
      <c r="L210" s="84" t="s">
        <v>2903</v>
      </c>
      <c r="M210" s="84" t="s">
        <v>1365</v>
      </c>
      <c r="N210" s="84" t="s">
        <v>1366</v>
      </c>
      <c r="O210" s="84" t="s">
        <v>1366</v>
      </c>
      <c r="P210" s="85"/>
      <c r="Q210" s="86" t="s">
        <v>14</v>
      </c>
      <c r="R210" s="84" t="s">
        <v>2904</v>
      </c>
    </row>
    <row r="211">
      <c r="A211" s="14" t="s">
        <v>2906</v>
      </c>
      <c r="B211" s="18">
        <v>360.0</v>
      </c>
      <c r="C211" s="18">
        <v>360.0</v>
      </c>
      <c r="D211" s="18">
        <v>1.0</v>
      </c>
      <c r="E211" s="82">
        <v>0.0</v>
      </c>
      <c r="J211" s="87">
        <v>210.0</v>
      </c>
      <c r="K211" s="88" t="s">
        <v>2907</v>
      </c>
      <c r="L211" s="88" t="s">
        <v>2908</v>
      </c>
      <c r="M211" s="88" t="s">
        <v>1365</v>
      </c>
      <c r="N211" s="88" t="s">
        <v>1392</v>
      </c>
      <c r="O211" s="88" t="s">
        <v>1392</v>
      </c>
      <c r="P211" s="89"/>
      <c r="Q211" s="86" t="s">
        <v>14</v>
      </c>
      <c r="R211" s="88" t="s">
        <v>2898</v>
      </c>
    </row>
    <row r="212">
      <c r="A212" s="14" t="s">
        <v>2404</v>
      </c>
      <c r="B212" s="18">
        <v>682.0</v>
      </c>
      <c r="C212" s="18">
        <v>7200.0</v>
      </c>
      <c r="D212" s="18">
        <v>0.094722</v>
      </c>
      <c r="E212" s="82">
        <v>0.91</v>
      </c>
      <c r="J212" s="83">
        <v>211.0</v>
      </c>
      <c r="K212" s="84" t="s">
        <v>2909</v>
      </c>
      <c r="L212" s="84" t="s">
        <v>2908</v>
      </c>
      <c r="M212" s="84" t="s">
        <v>1365</v>
      </c>
      <c r="N212" s="84" t="s">
        <v>1392</v>
      </c>
      <c r="O212" s="84" t="s">
        <v>1392</v>
      </c>
      <c r="P212" s="85"/>
      <c r="Q212" s="86" t="s">
        <v>14</v>
      </c>
      <c r="R212" s="84" t="s">
        <v>2898</v>
      </c>
    </row>
    <row r="213">
      <c r="A213" s="14" t="s">
        <v>2312</v>
      </c>
      <c r="B213" s="18">
        <v>1550.0</v>
      </c>
      <c r="C213" s="18">
        <v>8280.0</v>
      </c>
      <c r="D213" s="18">
        <v>0.187198</v>
      </c>
      <c r="E213" s="82">
        <v>0.81</v>
      </c>
      <c r="J213" s="87">
        <v>212.0</v>
      </c>
      <c r="K213" s="88" t="s">
        <v>2910</v>
      </c>
      <c r="L213" s="88" t="s">
        <v>2911</v>
      </c>
      <c r="M213" s="88" t="s">
        <v>1365</v>
      </c>
      <c r="N213" s="88" t="s">
        <v>1392</v>
      </c>
      <c r="O213" s="88" t="s">
        <v>1392</v>
      </c>
      <c r="P213" s="89"/>
      <c r="Q213" s="86" t="s">
        <v>14</v>
      </c>
      <c r="R213" s="88" t="s">
        <v>2898</v>
      </c>
    </row>
    <row r="214">
      <c r="A214" s="14" t="s">
        <v>2912</v>
      </c>
      <c r="B214" s="18">
        <v>138.0</v>
      </c>
      <c r="C214" s="18">
        <v>2520.0</v>
      </c>
      <c r="D214" s="18">
        <v>0.054762</v>
      </c>
      <c r="E214" s="82">
        <v>0.95</v>
      </c>
      <c r="J214" s="83">
        <v>213.0</v>
      </c>
      <c r="K214" s="84" t="s">
        <v>2913</v>
      </c>
      <c r="L214" s="84" t="s">
        <v>2911</v>
      </c>
      <c r="M214" s="84" t="s">
        <v>1365</v>
      </c>
      <c r="N214" s="84" t="s">
        <v>1392</v>
      </c>
      <c r="O214" s="84" t="s">
        <v>1392</v>
      </c>
      <c r="P214" s="85"/>
      <c r="Q214" s="86" t="s">
        <v>14</v>
      </c>
      <c r="R214" s="84" t="s">
        <v>2898</v>
      </c>
    </row>
    <row r="215">
      <c r="A215" s="14" t="s">
        <v>2546</v>
      </c>
      <c r="B215" s="18">
        <v>592.0</v>
      </c>
      <c r="C215" s="18">
        <v>1080.0</v>
      </c>
      <c r="D215" s="18">
        <v>0.548148</v>
      </c>
      <c r="E215" s="82">
        <v>0.45</v>
      </c>
      <c r="J215" s="87">
        <v>214.0</v>
      </c>
      <c r="K215" s="88" t="s">
        <v>2914</v>
      </c>
      <c r="L215" s="88" t="s">
        <v>2915</v>
      </c>
      <c r="M215" s="88" t="s">
        <v>1365</v>
      </c>
      <c r="N215" s="88" t="s">
        <v>1392</v>
      </c>
      <c r="O215" s="88" t="s">
        <v>1392</v>
      </c>
      <c r="P215" s="88" t="s">
        <v>2605</v>
      </c>
      <c r="Q215" s="86" t="s">
        <v>14</v>
      </c>
      <c r="R215" s="88" t="s">
        <v>2898</v>
      </c>
    </row>
    <row r="216">
      <c r="A216" s="14" t="s">
        <v>2545</v>
      </c>
      <c r="B216" s="18">
        <v>720.0</v>
      </c>
      <c r="C216" s="18">
        <v>1080.0</v>
      </c>
      <c r="D216" s="18">
        <v>0.666667</v>
      </c>
      <c r="E216" s="82">
        <v>0.33</v>
      </c>
      <c r="J216" s="90">
        <v>215.0</v>
      </c>
      <c r="K216" s="91" t="s">
        <v>2455</v>
      </c>
      <c r="L216" s="91" t="s">
        <v>2916</v>
      </c>
      <c r="M216" s="91" t="s">
        <v>1488</v>
      </c>
      <c r="N216" s="91" t="s">
        <v>1501</v>
      </c>
      <c r="O216" s="91" t="s">
        <v>1501</v>
      </c>
      <c r="P216" s="91" t="s">
        <v>2595</v>
      </c>
      <c r="Q216" s="92" t="s">
        <v>13</v>
      </c>
      <c r="R216" s="91" t="s">
        <v>2917</v>
      </c>
    </row>
    <row r="217">
      <c r="A217" s="14" t="s">
        <v>2918</v>
      </c>
      <c r="B217" s="18">
        <v>57.0</v>
      </c>
      <c r="C217" s="18">
        <v>2520.0</v>
      </c>
      <c r="D217" s="18">
        <v>0.022619</v>
      </c>
      <c r="E217" s="82">
        <v>0.98</v>
      </c>
      <c r="J217" s="93">
        <v>216.0</v>
      </c>
      <c r="K217" s="94" t="s">
        <v>2457</v>
      </c>
      <c r="L217" s="94" t="s">
        <v>2919</v>
      </c>
      <c r="M217" s="94" t="s">
        <v>1488</v>
      </c>
      <c r="N217" s="94" t="s">
        <v>1501</v>
      </c>
      <c r="O217" s="94" t="s">
        <v>1501</v>
      </c>
      <c r="P217" s="94" t="s">
        <v>2605</v>
      </c>
      <c r="Q217" s="92" t="s">
        <v>13</v>
      </c>
      <c r="R217" s="94" t="s">
        <v>2920</v>
      </c>
    </row>
    <row r="218">
      <c r="A218" s="14" t="s">
        <v>2551</v>
      </c>
      <c r="B218" s="18">
        <v>720.0</v>
      </c>
      <c r="C218" s="18">
        <v>1080.0</v>
      </c>
      <c r="D218" s="18">
        <v>0.666667</v>
      </c>
      <c r="E218" s="82">
        <v>0.33</v>
      </c>
      <c r="J218" s="90">
        <v>217.0</v>
      </c>
      <c r="K218" s="91" t="s">
        <v>2459</v>
      </c>
      <c r="L218" s="91" t="s">
        <v>2921</v>
      </c>
      <c r="M218" s="91" t="s">
        <v>1488</v>
      </c>
      <c r="N218" s="91" t="s">
        <v>1508</v>
      </c>
      <c r="O218" s="91" t="s">
        <v>1508</v>
      </c>
      <c r="P218" s="95"/>
      <c r="Q218" s="92" t="s">
        <v>13</v>
      </c>
      <c r="R218" s="91" t="s">
        <v>2922</v>
      </c>
    </row>
    <row r="219">
      <c r="A219" s="14" t="s">
        <v>2552</v>
      </c>
      <c r="B219" s="18">
        <v>2880.0</v>
      </c>
      <c r="C219" s="18">
        <v>8280.0</v>
      </c>
      <c r="D219" s="18">
        <v>0.347826</v>
      </c>
      <c r="E219" s="82">
        <v>0.65</v>
      </c>
      <c r="J219" s="87">
        <v>218.0</v>
      </c>
      <c r="K219" s="88" t="s">
        <v>2461</v>
      </c>
      <c r="L219" s="88" t="s">
        <v>2923</v>
      </c>
      <c r="M219" s="88" t="s">
        <v>1488</v>
      </c>
      <c r="N219" s="88" t="s">
        <v>1508</v>
      </c>
      <c r="O219" s="88" t="s">
        <v>1508</v>
      </c>
      <c r="P219" s="88" t="s">
        <v>2595</v>
      </c>
      <c r="Q219" s="86" t="s">
        <v>14</v>
      </c>
      <c r="R219" s="88" t="s">
        <v>2924</v>
      </c>
    </row>
    <row r="220">
      <c r="A220" s="14" t="s">
        <v>2925</v>
      </c>
      <c r="B220" s="18">
        <v>1257.0</v>
      </c>
      <c r="C220" s="18">
        <v>3240.0</v>
      </c>
      <c r="D220" s="18">
        <v>0.387963</v>
      </c>
      <c r="E220" s="82">
        <v>0.61</v>
      </c>
      <c r="J220" s="83">
        <v>219.0</v>
      </c>
      <c r="K220" s="84" t="s">
        <v>2463</v>
      </c>
      <c r="L220" s="84" t="s">
        <v>2926</v>
      </c>
      <c r="M220" s="84" t="s">
        <v>1650</v>
      </c>
      <c r="N220" s="84" t="s">
        <v>1681</v>
      </c>
      <c r="O220" s="84" t="s">
        <v>1681</v>
      </c>
      <c r="P220" s="84" t="s">
        <v>2927</v>
      </c>
      <c r="Q220" s="86" t="s">
        <v>14</v>
      </c>
      <c r="R220" s="84" t="s">
        <v>2928</v>
      </c>
    </row>
    <row r="221">
      <c r="A221" s="14" t="s">
        <v>2929</v>
      </c>
      <c r="B221" s="18">
        <v>2092.0</v>
      </c>
      <c r="C221" s="18">
        <v>3240.0</v>
      </c>
      <c r="D221" s="18">
        <v>0.645679</v>
      </c>
      <c r="E221" s="82">
        <v>0.35</v>
      </c>
      <c r="J221" s="87">
        <v>220.0</v>
      </c>
      <c r="K221" s="88" t="s">
        <v>2465</v>
      </c>
      <c r="L221" s="88" t="s">
        <v>2930</v>
      </c>
      <c r="M221" s="88" t="s">
        <v>1650</v>
      </c>
      <c r="N221" s="88" t="s">
        <v>1651</v>
      </c>
      <c r="O221" s="88" t="s">
        <v>1651</v>
      </c>
      <c r="P221" s="89"/>
      <c r="Q221" s="86" t="s">
        <v>14</v>
      </c>
      <c r="R221" s="88" t="s">
        <v>2931</v>
      </c>
    </row>
    <row r="222">
      <c r="A222" s="14" t="s">
        <v>2302</v>
      </c>
      <c r="B222" s="18">
        <v>736.0</v>
      </c>
      <c r="C222" s="18">
        <v>8280.0</v>
      </c>
      <c r="D222" s="18">
        <v>0.088889</v>
      </c>
      <c r="E222" s="82">
        <v>0.91</v>
      </c>
      <c r="J222" s="83">
        <v>221.0</v>
      </c>
      <c r="K222" s="84" t="s">
        <v>2466</v>
      </c>
      <c r="L222" s="84" t="s">
        <v>2930</v>
      </c>
      <c r="M222" s="84" t="s">
        <v>1650</v>
      </c>
      <c r="N222" s="84" t="s">
        <v>1651</v>
      </c>
      <c r="O222" s="84" t="s">
        <v>1651</v>
      </c>
      <c r="P222" s="85"/>
      <c r="Q222" s="86" t="s">
        <v>14</v>
      </c>
      <c r="R222" s="84" t="s">
        <v>2931</v>
      </c>
    </row>
    <row r="223">
      <c r="A223" s="14" t="s">
        <v>2932</v>
      </c>
      <c r="B223" s="18">
        <v>227.0</v>
      </c>
      <c r="C223" s="18">
        <v>2568.0</v>
      </c>
      <c r="D223" s="18">
        <v>0.088396</v>
      </c>
      <c r="E223" s="82">
        <v>0.91</v>
      </c>
      <c r="J223" s="87">
        <v>222.0</v>
      </c>
      <c r="K223" s="88" t="s">
        <v>2467</v>
      </c>
      <c r="L223" s="88" t="s">
        <v>2930</v>
      </c>
      <c r="M223" s="88" t="s">
        <v>1650</v>
      </c>
      <c r="N223" s="88" t="s">
        <v>1651</v>
      </c>
      <c r="O223" s="88" t="s">
        <v>1651</v>
      </c>
      <c r="P223" s="89"/>
      <c r="Q223" s="86" t="s">
        <v>14</v>
      </c>
      <c r="R223" s="88" t="s">
        <v>2931</v>
      </c>
    </row>
    <row r="224">
      <c r="A224" s="14" t="s">
        <v>2933</v>
      </c>
      <c r="B224" s="18">
        <v>322.0</v>
      </c>
      <c r="C224" s="18">
        <v>2520.0</v>
      </c>
      <c r="D224" s="18">
        <v>0.127778</v>
      </c>
      <c r="E224" s="82">
        <v>0.87</v>
      </c>
      <c r="J224" s="83">
        <v>223.0</v>
      </c>
      <c r="K224" s="84" t="s">
        <v>2468</v>
      </c>
      <c r="L224" s="84" t="s">
        <v>2930</v>
      </c>
      <c r="M224" s="84" t="s">
        <v>1650</v>
      </c>
      <c r="N224" s="84" t="s">
        <v>1651</v>
      </c>
      <c r="O224" s="84" t="s">
        <v>1651</v>
      </c>
      <c r="P224" s="85"/>
      <c r="Q224" s="86" t="s">
        <v>14</v>
      </c>
      <c r="R224" s="84" t="s">
        <v>2931</v>
      </c>
    </row>
    <row r="225">
      <c r="A225" s="14" t="s">
        <v>2934</v>
      </c>
      <c r="B225" s="18">
        <v>119.0</v>
      </c>
      <c r="C225" s="18">
        <v>2520.0</v>
      </c>
      <c r="D225" s="18">
        <v>0.047222</v>
      </c>
      <c r="E225" s="82">
        <v>0.95</v>
      </c>
      <c r="J225" s="87">
        <v>224.0</v>
      </c>
      <c r="K225" s="88" t="s">
        <v>2469</v>
      </c>
      <c r="L225" s="88" t="s">
        <v>2930</v>
      </c>
      <c r="M225" s="88" t="s">
        <v>1650</v>
      </c>
      <c r="N225" s="88" t="s">
        <v>1651</v>
      </c>
      <c r="O225" s="88" t="s">
        <v>1651</v>
      </c>
      <c r="P225" s="89"/>
      <c r="Q225" s="86" t="s">
        <v>14</v>
      </c>
      <c r="R225" s="88" t="s">
        <v>2931</v>
      </c>
    </row>
    <row r="226">
      <c r="A226" s="14" t="s">
        <v>2935</v>
      </c>
      <c r="B226" s="18">
        <v>375.0</v>
      </c>
      <c r="C226" s="18">
        <v>2568.0</v>
      </c>
      <c r="D226" s="18">
        <v>0.146028</v>
      </c>
      <c r="E226" s="82">
        <v>0.85</v>
      </c>
      <c r="J226" s="90">
        <v>225.0</v>
      </c>
      <c r="K226" s="91" t="s">
        <v>2470</v>
      </c>
      <c r="L226" s="91" t="s">
        <v>2936</v>
      </c>
      <c r="M226" s="91" t="s">
        <v>1690</v>
      </c>
      <c r="N226" s="91" t="s">
        <v>1723</v>
      </c>
      <c r="O226" s="91" t="s">
        <v>1723</v>
      </c>
      <c r="P226" s="95"/>
      <c r="Q226" s="92" t="s">
        <v>13</v>
      </c>
      <c r="R226" s="91" t="s">
        <v>2937</v>
      </c>
    </row>
    <row r="227">
      <c r="A227" s="14" t="s">
        <v>2938</v>
      </c>
      <c r="B227" s="18">
        <v>7920.0</v>
      </c>
      <c r="C227" s="18">
        <v>8280.0</v>
      </c>
      <c r="D227" s="18">
        <v>0.956522</v>
      </c>
      <c r="E227" s="82">
        <v>0.04</v>
      </c>
      <c r="J227" s="93">
        <v>226.0</v>
      </c>
      <c r="K227" s="94" t="s">
        <v>2472</v>
      </c>
      <c r="L227" s="94" t="s">
        <v>2936</v>
      </c>
      <c r="M227" s="94" t="s">
        <v>1690</v>
      </c>
      <c r="N227" s="94" t="s">
        <v>1723</v>
      </c>
      <c r="O227" s="94" t="s">
        <v>1723</v>
      </c>
      <c r="P227" s="96"/>
      <c r="Q227" s="92" t="s">
        <v>13</v>
      </c>
      <c r="R227" s="94" t="s">
        <v>2937</v>
      </c>
    </row>
    <row r="228">
      <c r="A228" s="14" t="s">
        <v>2939</v>
      </c>
      <c r="B228" s="18">
        <v>842.0</v>
      </c>
      <c r="C228" s="18">
        <v>8280.0</v>
      </c>
      <c r="D228" s="18">
        <v>0.101691</v>
      </c>
      <c r="E228" s="82">
        <v>0.9</v>
      </c>
      <c r="J228" s="90">
        <v>227.0</v>
      </c>
      <c r="K228" s="91" t="s">
        <v>2473</v>
      </c>
      <c r="L228" s="91" t="s">
        <v>2936</v>
      </c>
      <c r="M228" s="91" t="s">
        <v>1690</v>
      </c>
      <c r="N228" s="91" t="s">
        <v>1723</v>
      </c>
      <c r="O228" s="91" t="s">
        <v>1723</v>
      </c>
      <c r="P228" s="95"/>
      <c r="Q228" s="92" t="s">
        <v>13</v>
      </c>
      <c r="R228" s="91" t="s">
        <v>2937</v>
      </c>
    </row>
    <row r="229">
      <c r="A229" s="14" t="s">
        <v>2940</v>
      </c>
      <c r="B229" s="18">
        <v>95.0</v>
      </c>
      <c r="C229" s="18">
        <v>96.0</v>
      </c>
      <c r="D229" s="18">
        <v>0.989583</v>
      </c>
      <c r="E229" s="82">
        <v>0.01</v>
      </c>
      <c r="J229" s="93">
        <v>228.0</v>
      </c>
      <c r="K229" s="94" t="s">
        <v>2474</v>
      </c>
      <c r="L229" s="94" t="s">
        <v>2936</v>
      </c>
      <c r="M229" s="94" t="s">
        <v>1690</v>
      </c>
      <c r="N229" s="94" t="s">
        <v>1723</v>
      </c>
      <c r="O229" s="94" t="s">
        <v>1723</v>
      </c>
      <c r="P229" s="96"/>
      <c r="Q229" s="92" t="s">
        <v>13</v>
      </c>
      <c r="R229" s="94" t="s">
        <v>2937</v>
      </c>
    </row>
    <row r="230">
      <c r="A230" s="14" t="s">
        <v>2941</v>
      </c>
      <c r="B230" s="18">
        <v>2531.0</v>
      </c>
      <c r="C230" s="18">
        <v>8280.0</v>
      </c>
      <c r="D230" s="18">
        <v>0.305676</v>
      </c>
      <c r="E230" s="82">
        <v>0.69</v>
      </c>
      <c r="J230" s="90">
        <v>229.0</v>
      </c>
      <c r="K230" s="91" t="s">
        <v>2475</v>
      </c>
      <c r="L230" s="91" t="s">
        <v>2936</v>
      </c>
      <c r="M230" s="91" t="s">
        <v>1690</v>
      </c>
      <c r="N230" s="91" t="s">
        <v>1723</v>
      </c>
      <c r="O230" s="91" t="s">
        <v>1723</v>
      </c>
      <c r="P230" s="95"/>
      <c r="Q230" s="92" t="s">
        <v>13</v>
      </c>
      <c r="R230" s="91" t="s">
        <v>2937</v>
      </c>
    </row>
    <row r="231">
      <c r="A231" s="14" t="s">
        <v>2338</v>
      </c>
      <c r="B231" s="18">
        <v>6840.0</v>
      </c>
      <c r="C231" s="18">
        <v>6840.0</v>
      </c>
      <c r="D231" s="18">
        <v>1.0</v>
      </c>
      <c r="E231" s="82">
        <v>0.0</v>
      </c>
      <c r="J231" s="93">
        <v>230.0</v>
      </c>
      <c r="K231" s="94" t="s">
        <v>2476</v>
      </c>
      <c r="L231" s="94" t="s">
        <v>2936</v>
      </c>
      <c r="M231" s="94" t="s">
        <v>1690</v>
      </c>
      <c r="N231" s="94" t="s">
        <v>1723</v>
      </c>
      <c r="O231" s="94" t="s">
        <v>1723</v>
      </c>
      <c r="P231" s="96"/>
      <c r="Q231" s="92" t="s">
        <v>13</v>
      </c>
      <c r="R231" s="94" t="s">
        <v>2937</v>
      </c>
    </row>
    <row r="232">
      <c r="A232" s="14" t="s">
        <v>2340</v>
      </c>
      <c r="B232" s="18">
        <v>6412.0</v>
      </c>
      <c r="C232" s="18">
        <v>6840.0</v>
      </c>
      <c r="D232" s="18">
        <v>0.937427</v>
      </c>
      <c r="E232" s="82">
        <v>0.06</v>
      </c>
      <c r="J232" s="83">
        <v>231.0</v>
      </c>
      <c r="K232" s="84" t="s">
        <v>2477</v>
      </c>
      <c r="L232" s="84" t="s">
        <v>2942</v>
      </c>
      <c r="M232" s="84" t="s">
        <v>1690</v>
      </c>
      <c r="N232" s="84" t="s">
        <v>1694</v>
      </c>
      <c r="O232" s="84" t="s">
        <v>1694</v>
      </c>
      <c r="P232" s="85"/>
      <c r="Q232" s="86" t="s">
        <v>14</v>
      </c>
      <c r="R232" s="84" t="s">
        <v>2943</v>
      </c>
    </row>
    <row r="233">
      <c r="A233" s="14" t="s">
        <v>2395</v>
      </c>
      <c r="B233" s="18">
        <v>105.0</v>
      </c>
      <c r="C233" s="18">
        <v>7920.0</v>
      </c>
      <c r="D233" s="18">
        <v>0.013258</v>
      </c>
      <c r="E233" s="82">
        <v>0.99</v>
      </c>
      <c r="J233" s="87">
        <v>232.0</v>
      </c>
      <c r="K233" s="88" t="s">
        <v>2478</v>
      </c>
      <c r="L233" s="88" t="s">
        <v>2944</v>
      </c>
      <c r="M233" s="88" t="s">
        <v>1812</v>
      </c>
      <c r="N233" s="88" t="s">
        <v>1715</v>
      </c>
      <c r="O233" s="88" t="s">
        <v>1715</v>
      </c>
      <c r="P233" s="88" t="s">
        <v>2706</v>
      </c>
      <c r="Q233" s="86" t="s">
        <v>14</v>
      </c>
      <c r="R233" s="88" t="s">
        <v>2945</v>
      </c>
    </row>
    <row r="234">
      <c r="A234" s="14" t="s">
        <v>2233</v>
      </c>
      <c r="B234" s="18">
        <v>82.0</v>
      </c>
      <c r="C234" s="18">
        <v>7920.0</v>
      </c>
      <c r="D234" s="18">
        <v>0.010354</v>
      </c>
      <c r="E234" s="82">
        <v>0.99</v>
      </c>
      <c r="J234" s="83">
        <v>233.0</v>
      </c>
      <c r="K234" s="84" t="s">
        <v>2480</v>
      </c>
      <c r="L234" s="84" t="s">
        <v>2944</v>
      </c>
      <c r="M234" s="84" t="s">
        <v>1812</v>
      </c>
      <c r="N234" s="84" t="s">
        <v>1715</v>
      </c>
      <c r="O234" s="84" t="s">
        <v>1715</v>
      </c>
      <c r="P234" s="84" t="s">
        <v>2706</v>
      </c>
      <c r="Q234" s="86" t="s">
        <v>14</v>
      </c>
      <c r="R234" s="84" t="s">
        <v>2945</v>
      </c>
    </row>
    <row r="235">
      <c r="A235" s="14" t="s">
        <v>2946</v>
      </c>
      <c r="B235" s="18">
        <v>1710.0</v>
      </c>
      <c r="C235" s="18">
        <v>7920.0</v>
      </c>
      <c r="D235" s="18">
        <v>0.215909</v>
      </c>
      <c r="E235" s="82">
        <v>0.78</v>
      </c>
      <c r="J235" s="87">
        <v>234.0</v>
      </c>
      <c r="K235" s="88" t="s">
        <v>2481</v>
      </c>
      <c r="L235" s="88" t="s">
        <v>2944</v>
      </c>
      <c r="M235" s="88" t="s">
        <v>1812</v>
      </c>
      <c r="N235" s="88" t="s">
        <v>1715</v>
      </c>
      <c r="O235" s="88" t="s">
        <v>1715</v>
      </c>
      <c r="P235" s="88" t="s">
        <v>2706</v>
      </c>
      <c r="Q235" s="86" t="s">
        <v>14</v>
      </c>
      <c r="R235" s="88" t="s">
        <v>2945</v>
      </c>
    </row>
    <row r="236">
      <c r="A236" s="14" t="s">
        <v>2215</v>
      </c>
      <c r="B236" s="18">
        <v>94.0</v>
      </c>
      <c r="C236" s="18">
        <v>96.0</v>
      </c>
      <c r="D236" s="18">
        <v>0.979167</v>
      </c>
      <c r="E236" s="82">
        <v>0.02</v>
      </c>
      <c r="J236" s="83">
        <v>235.0</v>
      </c>
      <c r="K236" s="84" t="s">
        <v>2482</v>
      </c>
      <c r="L236" s="84" t="s">
        <v>2944</v>
      </c>
      <c r="M236" s="84" t="s">
        <v>1812</v>
      </c>
      <c r="N236" s="84" t="s">
        <v>1715</v>
      </c>
      <c r="O236" s="84" t="s">
        <v>1715</v>
      </c>
      <c r="P236" s="84" t="s">
        <v>2706</v>
      </c>
      <c r="Q236" s="86" t="s">
        <v>14</v>
      </c>
      <c r="R236" s="84" t="s">
        <v>2945</v>
      </c>
    </row>
    <row r="237">
      <c r="A237" s="14" t="s">
        <v>2234</v>
      </c>
      <c r="B237" s="18">
        <v>69.0</v>
      </c>
      <c r="C237" s="18">
        <v>8280.0</v>
      </c>
      <c r="D237" s="18">
        <v>0.008333</v>
      </c>
      <c r="E237" s="82">
        <v>0.99</v>
      </c>
      <c r="J237" s="93">
        <v>236.0</v>
      </c>
      <c r="K237" s="94" t="s">
        <v>2483</v>
      </c>
      <c r="L237" s="94" t="s">
        <v>2947</v>
      </c>
      <c r="M237" s="94" t="s">
        <v>1812</v>
      </c>
      <c r="N237" s="94" t="s">
        <v>1819</v>
      </c>
      <c r="O237" s="94" t="s">
        <v>1819</v>
      </c>
      <c r="P237" s="96"/>
      <c r="Q237" s="92" t="s">
        <v>13</v>
      </c>
      <c r="R237" s="94" t="s">
        <v>2948</v>
      </c>
    </row>
    <row r="238">
      <c r="A238" s="14" t="s">
        <v>2236</v>
      </c>
      <c r="B238" s="18">
        <v>3.0</v>
      </c>
      <c r="C238" s="18">
        <v>7920.0</v>
      </c>
      <c r="D238" s="18">
        <v>3.79E-4</v>
      </c>
      <c r="E238" s="82">
        <v>1.0</v>
      </c>
      <c r="J238" s="90">
        <v>237.0</v>
      </c>
      <c r="K238" s="91" t="s">
        <v>2485</v>
      </c>
      <c r="L238" s="91" t="s">
        <v>2947</v>
      </c>
      <c r="M238" s="91" t="s">
        <v>1812</v>
      </c>
      <c r="N238" s="91" t="s">
        <v>1819</v>
      </c>
      <c r="O238" s="91" t="s">
        <v>1819</v>
      </c>
      <c r="P238" s="95"/>
      <c r="Q238" s="92" t="s">
        <v>13</v>
      </c>
      <c r="R238" s="91" t="s">
        <v>2948</v>
      </c>
    </row>
    <row r="239">
      <c r="A239" s="14" t="s">
        <v>2229</v>
      </c>
      <c r="B239" s="18">
        <v>94.0</v>
      </c>
      <c r="C239" s="18">
        <v>96.0</v>
      </c>
      <c r="D239" s="18">
        <v>0.979167</v>
      </c>
      <c r="E239" s="82">
        <v>0.02</v>
      </c>
      <c r="J239" s="93">
        <v>238.0</v>
      </c>
      <c r="K239" s="94" t="s">
        <v>2486</v>
      </c>
      <c r="L239" s="94" t="s">
        <v>2947</v>
      </c>
      <c r="M239" s="94" t="s">
        <v>1812</v>
      </c>
      <c r="N239" s="94" t="s">
        <v>1819</v>
      </c>
      <c r="O239" s="94" t="s">
        <v>1819</v>
      </c>
      <c r="P239" s="96"/>
      <c r="Q239" s="92" t="s">
        <v>13</v>
      </c>
      <c r="R239" s="94" t="s">
        <v>2948</v>
      </c>
    </row>
    <row r="240">
      <c r="A240" s="14" t="s">
        <v>2648</v>
      </c>
      <c r="B240" s="18">
        <v>5760.0</v>
      </c>
      <c r="C240" s="18">
        <v>6120.0</v>
      </c>
      <c r="D240" s="18">
        <v>0.941176</v>
      </c>
      <c r="E240" s="82">
        <v>0.06</v>
      </c>
      <c r="J240" s="90">
        <v>239.0</v>
      </c>
      <c r="K240" s="91" t="s">
        <v>2487</v>
      </c>
      <c r="L240" s="91" t="s">
        <v>2947</v>
      </c>
      <c r="M240" s="91" t="s">
        <v>1812</v>
      </c>
      <c r="N240" s="91" t="s">
        <v>1819</v>
      </c>
      <c r="O240" s="91" t="s">
        <v>1819</v>
      </c>
      <c r="P240" s="95"/>
      <c r="Q240" s="92" t="s">
        <v>13</v>
      </c>
      <c r="R240" s="91" t="s">
        <v>2948</v>
      </c>
    </row>
    <row r="241">
      <c r="A241" s="14" t="s">
        <v>2949</v>
      </c>
      <c r="B241" s="18">
        <v>0.0</v>
      </c>
      <c r="C241" s="18">
        <v>1800.0</v>
      </c>
      <c r="D241" s="18">
        <v>0.0</v>
      </c>
      <c r="E241" s="82">
        <v>1.0</v>
      </c>
      <c r="J241" s="93">
        <v>240.0</v>
      </c>
      <c r="K241" s="94" t="s">
        <v>2950</v>
      </c>
      <c r="L241" s="94" t="s">
        <v>2951</v>
      </c>
      <c r="M241" s="94" t="s">
        <v>1812</v>
      </c>
      <c r="N241" s="94" t="s">
        <v>1829</v>
      </c>
      <c r="O241" s="94" t="s">
        <v>1829</v>
      </c>
      <c r="P241" s="96"/>
      <c r="Q241" s="92" t="s">
        <v>13</v>
      </c>
      <c r="R241" s="94" t="s">
        <v>2952</v>
      </c>
    </row>
    <row r="242">
      <c r="A242" s="14" t="s">
        <v>2953</v>
      </c>
      <c r="B242" s="18">
        <v>0.0</v>
      </c>
      <c r="C242" s="18">
        <v>1800.0</v>
      </c>
      <c r="D242" s="18">
        <v>0.0</v>
      </c>
      <c r="E242" s="82">
        <v>1.0</v>
      </c>
      <c r="J242" s="90">
        <v>241.0</v>
      </c>
      <c r="K242" s="91" t="s">
        <v>2488</v>
      </c>
      <c r="L242" s="91" t="s">
        <v>2951</v>
      </c>
      <c r="M242" s="91" t="s">
        <v>1812</v>
      </c>
      <c r="N242" s="91" t="s">
        <v>1829</v>
      </c>
      <c r="O242" s="91" t="s">
        <v>1829</v>
      </c>
      <c r="P242" s="95"/>
      <c r="Q242" s="92" t="s">
        <v>13</v>
      </c>
      <c r="R242" s="91" t="s">
        <v>2952</v>
      </c>
    </row>
    <row r="243">
      <c r="A243" s="14" t="s">
        <v>2954</v>
      </c>
      <c r="B243" s="18">
        <v>0.0</v>
      </c>
      <c r="C243" s="18">
        <v>1800.0</v>
      </c>
      <c r="D243" s="18">
        <v>0.0</v>
      </c>
      <c r="E243" s="82">
        <v>1.0</v>
      </c>
      <c r="J243" s="93">
        <v>242.0</v>
      </c>
      <c r="K243" s="94" t="s">
        <v>2490</v>
      </c>
      <c r="L243" s="94" t="s">
        <v>2951</v>
      </c>
      <c r="M243" s="94" t="s">
        <v>1812</v>
      </c>
      <c r="N243" s="94" t="s">
        <v>1829</v>
      </c>
      <c r="O243" s="94" t="s">
        <v>1829</v>
      </c>
      <c r="P243" s="96"/>
      <c r="Q243" s="92" t="s">
        <v>13</v>
      </c>
      <c r="R243" s="94" t="s">
        <v>2952</v>
      </c>
    </row>
    <row r="244">
      <c r="A244" s="14" t="s">
        <v>2955</v>
      </c>
      <c r="B244" s="18">
        <v>0.0</v>
      </c>
      <c r="C244" s="18">
        <v>2520.0</v>
      </c>
      <c r="D244" s="18">
        <v>0.0</v>
      </c>
      <c r="E244" s="82">
        <v>1.0</v>
      </c>
      <c r="J244" s="90">
        <v>243.0</v>
      </c>
      <c r="K244" s="91" t="s">
        <v>2491</v>
      </c>
      <c r="L244" s="91" t="s">
        <v>2951</v>
      </c>
      <c r="M244" s="91" t="s">
        <v>1812</v>
      </c>
      <c r="N244" s="91" t="s">
        <v>1829</v>
      </c>
      <c r="O244" s="91" t="s">
        <v>1829</v>
      </c>
      <c r="P244" s="95"/>
      <c r="Q244" s="92" t="s">
        <v>13</v>
      </c>
      <c r="R244" s="91" t="s">
        <v>2952</v>
      </c>
    </row>
    <row r="245">
      <c r="A245" s="14" t="s">
        <v>2956</v>
      </c>
      <c r="B245" s="18">
        <v>0.0</v>
      </c>
      <c r="C245" s="18">
        <v>2520.0</v>
      </c>
      <c r="D245" s="18">
        <v>0.0</v>
      </c>
      <c r="E245" s="82">
        <v>1.0</v>
      </c>
      <c r="J245" s="93">
        <v>244.0</v>
      </c>
      <c r="K245" s="94" t="s">
        <v>2492</v>
      </c>
      <c r="L245" s="94" t="s">
        <v>2951</v>
      </c>
      <c r="M245" s="94" t="s">
        <v>1812</v>
      </c>
      <c r="N245" s="94" t="s">
        <v>1829</v>
      </c>
      <c r="O245" s="94" t="s">
        <v>1829</v>
      </c>
      <c r="P245" s="96"/>
      <c r="Q245" s="92" t="s">
        <v>13</v>
      </c>
      <c r="R245" s="94" t="s">
        <v>2952</v>
      </c>
    </row>
    <row r="246">
      <c r="A246" s="14" t="s">
        <v>2553</v>
      </c>
      <c r="B246" s="18">
        <v>7560.0</v>
      </c>
      <c r="C246" s="18">
        <v>8280.0</v>
      </c>
      <c r="D246" s="18">
        <v>0.913043</v>
      </c>
      <c r="E246" s="82">
        <v>0.09</v>
      </c>
      <c r="J246" s="90">
        <v>245.0</v>
      </c>
      <c r="K246" s="91" t="s">
        <v>2493</v>
      </c>
      <c r="L246" s="91" t="s">
        <v>2951</v>
      </c>
      <c r="M246" s="91" t="s">
        <v>1812</v>
      </c>
      <c r="N246" s="91" t="s">
        <v>1829</v>
      </c>
      <c r="O246" s="91" t="s">
        <v>1829</v>
      </c>
      <c r="P246" s="95"/>
      <c r="Q246" s="92" t="s">
        <v>13</v>
      </c>
      <c r="R246" s="91" t="s">
        <v>2952</v>
      </c>
    </row>
    <row r="247">
      <c r="A247" s="14" t="s">
        <v>2555</v>
      </c>
      <c r="B247" s="18">
        <v>7920.0</v>
      </c>
      <c r="C247" s="18">
        <v>8280.0</v>
      </c>
      <c r="D247" s="18">
        <v>0.956522</v>
      </c>
      <c r="E247" s="82">
        <v>0.04</v>
      </c>
      <c r="J247" s="93">
        <v>246.0</v>
      </c>
      <c r="K247" s="94" t="s">
        <v>2494</v>
      </c>
      <c r="L247" s="94" t="s">
        <v>2951</v>
      </c>
      <c r="M247" s="94" t="s">
        <v>1812</v>
      </c>
      <c r="N247" s="94" t="s">
        <v>1829</v>
      </c>
      <c r="O247" s="94" t="s">
        <v>1829</v>
      </c>
      <c r="P247" s="96"/>
      <c r="Q247" s="92" t="s">
        <v>13</v>
      </c>
      <c r="R247" s="94" t="s">
        <v>2952</v>
      </c>
    </row>
    <row r="248">
      <c r="A248" s="14" t="s">
        <v>2907</v>
      </c>
      <c r="B248" s="18">
        <v>1148.0</v>
      </c>
      <c r="C248" s="18">
        <v>2520.0</v>
      </c>
      <c r="D248" s="18">
        <v>0.455556</v>
      </c>
      <c r="E248" s="82">
        <v>0.54</v>
      </c>
      <c r="J248" s="90">
        <v>247.0</v>
      </c>
      <c r="K248" s="91" t="s">
        <v>2495</v>
      </c>
      <c r="L248" s="91" t="s">
        <v>2951</v>
      </c>
      <c r="M248" s="91" t="s">
        <v>1812</v>
      </c>
      <c r="N248" s="91" t="s">
        <v>1829</v>
      </c>
      <c r="O248" s="91" t="s">
        <v>1829</v>
      </c>
      <c r="P248" s="95"/>
      <c r="Q248" s="92" t="s">
        <v>13</v>
      </c>
      <c r="R248" s="91" t="s">
        <v>2952</v>
      </c>
    </row>
    <row r="249">
      <c r="A249" s="14" t="s">
        <v>2909</v>
      </c>
      <c r="B249" s="18">
        <v>1074.0</v>
      </c>
      <c r="C249" s="18">
        <v>2520.0</v>
      </c>
      <c r="D249" s="18">
        <v>0.42619</v>
      </c>
      <c r="E249" s="82">
        <v>0.57</v>
      </c>
      <c r="J249" s="93">
        <v>248.0</v>
      </c>
      <c r="K249" s="94" t="s">
        <v>2496</v>
      </c>
      <c r="L249" s="94" t="s">
        <v>2951</v>
      </c>
      <c r="M249" s="94" t="s">
        <v>1812</v>
      </c>
      <c r="N249" s="94" t="s">
        <v>1829</v>
      </c>
      <c r="O249" s="94" t="s">
        <v>1829</v>
      </c>
      <c r="P249" s="96"/>
      <c r="Q249" s="92" t="s">
        <v>13</v>
      </c>
      <c r="R249" s="94" t="s">
        <v>2952</v>
      </c>
    </row>
    <row r="250">
      <c r="A250" s="14" t="s">
        <v>2435</v>
      </c>
      <c r="B250" s="18">
        <v>68.0</v>
      </c>
      <c r="C250" s="18">
        <v>2520.0</v>
      </c>
      <c r="D250" s="18">
        <v>0.026984</v>
      </c>
      <c r="E250" s="82">
        <v>0.97</v>
      </c>
      <c r="J250" s="83">
        <v>249.0</v>
      </c>
      <c r="K250" s="84" t="s">
        <v>2497</v>
      </c>
      <c r="L250" s="84" t="s">
        <v>2957</v>
      </c>
      <c r="M250" s="84" t="s">
        <v>1812</v>
      </c>
      <c r="N250" s="84" t="s">
        <v>1715</v>
      </c>
      <c r="O250" s="84" t="s">
        <v>1715</v>
      </c>
      <c r="P250" s="84" t="s">
        <v>2595</v>
      </c>
      <c r="Q250" s="86" t="s">
        <v>14</v>
      </c>
      <c r="R250" s="84" t="s">
        <v>2945</v>
      </c>
    </row>
    <row r="251">
      <c r="A251" s="14" t="s">
        <v>2433</v>
      </c>
      <c r="B251" s="18">
        <v>0.0</v>
      </c>
      <c r="C251" s="18">
        <v>2520.0</v>
      </c>
      <c r="D251" s="18">
        <v>0.0</v>
      </c>
      <c r="E251" s="82">
        <v>1.0</v>
      </c>
      <c r="J251" s="87">
        <v>250.0</v>
      </c>
      <c r="K251" s="88" t="s">
        <v>2499</v>
      </c>
      <c r="L251" s="88" t="s">
        <v>2957</v>
      </c>
      <c r="M251" s="88" t="s">
        <v>1812</v>
      </c>
      <c r="N251" s="88" t="s">
        <v>1715</v>
      </c>
      <c r="O251" s="88" t="s">
        <v>1715</v>
      </c>
      <c r="P251" s="88" t="s">
        <v>2595</v>
      </c>
      <c r="Q251" s="86" t="s">
        <v>14</v>
      </c>
      <c r="R251" s="88" t="s">
        <v>2945</v>
      </c>
    </row>
    <row r="252">
      <c r="A252" s="14" t="s">
        <v>2431</v>
      </c>
      <c r="B252" s="18">
        <v>0.0</v>
      </c>
      <c r="C252" s="18">
        <v>2520.0</v>
      </c>
      <c r="D252" s="18">
        <v>0.0</v>
      </c>
      <c r="E252" s="82">
        <v>1.0</v>
      </c>
      <c r="J252" s="83">
        <v>251.0</v>
      </c>
      <c r="K252" s="84" t="s">
        <v>2500</v>
      </c>
      <c r="L252" s="84" t="s">
        <v>2957</v>
      </c>
      <c r="M252" s="84" t="s">
        <v>1812</v>
      </c>
      <c r="N252" s="84" t="s">
        <v>1715</v>
      </c>
      <c r="O252" s="84" t="s">
        <v>1715</v>
      </c>
      <c r="P252" s="84" t="s">
        <v>2595</v>
      </c>
      <c r="Q252" s="86" t="s">
        <v>14</v>
      </c>
      <c r="R252" s="84" t="s">
        <v>2945</v>
      </c>
    </row>
    <row r="253">
      <c r="A253" s="14" t="s">
        <v>2434</v>
      </c>
      <c r="B253" s="18">
        <v>147.0</v>
      </c>
      <c r="C253" s="18">
        <v>2520.0</v>
      </c>
      <c r="D253" s="18">
        <v>0.058333</v>
      </c>
      <c r="E253" s="82">
        <v>0.94</v>
      </c>
      <c r="J253" s="87">
        <v>252.0</v>
      </c>
      <c r="K253" s="88" t="s">
        <v>2501</v>
      </c>
      <c r="L253" s="88" t="s">
        <v>2957</v>
      </c>
      <c r="M253" s="88" t="s">
        <v>1812</v>
      </c>
      <c r="N253" s="88" t="s">
        <v>1715</v>
      </c>
      <c r="O253" s="88" t="s">
        <v>1715</v>
      </c>
      <c r="P253" s="88" t="s">
        <v>2595</v>
      </c>
      <c r="Q253" s="86" t="s">
        <v>14</v>
      </c>
      <c r="R253" s="88" t="s">
        <v>2945</v>
      </c>
    </row>
    <row r="254">
      <c r="A254" s="14" t="s">
        <v>2440</v>
      </c>
      <c r="B254" s="18">
        <v>0.0</v>
      </c>
      <c r="C254" s="18">
        <v>6120.0</v>
      </c>
      <c r="D254" s="18">
        <v>0.0</v>
      </c>
      <c r="E254" s="82">
        <v>1.0</v>
      </c>
      <c r="J254" s="83">
        <v>253.0</v>
      </c>
      <c r="K254" s="84" t="s">
        <v>2502</v>
      </c>
      <c r="L254" s="84" t="s">
        <v>2957</v>
      </c>
      <c r="M254" s="84" t="s">
        <v>1812</v>
      </c>
      <c r="N254" s="84" t="s">
        <v>1715</v>
      </c>
      <c r="O254" s="84" t="s">
        <v>1715</v>
      </c>
      <c r="P254" s="84" t="s">
        <v>2595</v>
      </c>
      <c r="Q254" s="86" t="s">
        <v>14</v>
      </c>
      <c r="R254" s="84" t="s">
        <v>2945</v>
      </c>
    </row>
    <row r="255">
      <c r="A255" s="14" t="s">
        <v>2436</v>
      </c>
      <c r="B255" s="18">
        <v>0.0</v>
      </c>
      <c r="C255" s="18">
        <v>5760.0</v>
      </c>
      <c r="D255" s="18">
        <v>0.0</v>
      </c>
      <c r="E255" s="82">
        <v>1.0</v>
      </c>
      <c r="J255" s="87">
        <v>254.0</v>
      </c>
      <c r="K255" s="88" t="s">
        <v>2503</v>
      </c>
      <c r="L255" s="88" t="s">
        <v>2957</v>
      </c>
      <c r="M255" s="88" t="s">
        <v>1812</v>
      </c>
      <c r="N255" s="88" t="s">
        <v>1715</v>
      </c>
      <c r="O255" s="88" t="s">
        <v>1715</v>
      </c>
      <c r="P255" s="88" t="s">
        <v>2595</v>
      </c>
      <c r="Q255" s="86" t="s">
        <v>14</v>
      </c>
      <c r="R255" s="88" t="s">
        <v>2945</v>
      </c>
    </row>
    <row r="256">
      <c r="A256" s="14" t="s">
        <v>2441</v>
      </c>
      <c r="B256" s="18">
        <v>2010.0</v>
      </c>
      <c r="C256" s="18">
        <v>5760.0</v>
      </c>
      <c r="D256" s="18">
        <v>0.348958</v>
      </c>
      <c r="E256" s="82">
        <v>0.65</v>
      </c>
      <c r="J256" s="83">
        <v>255.0</v>
      </c>
      <c r="K256" s="84" t="s">
        <v>2504</v>
      </c>
      <c r="L256" s="84" t="s">
        <v>2957</v>
      </c>
      <c r="M256" s="84" t="s">
        <v>1812</v>
      </c>
      <c r="N256" s="84" t="s">
        <v>1715</v>
      </c>
      <c r="O256" s="84" t="s">
        <v>1715</v>
      </c>
      <c r="P256" s="85"/>
      <c r="Q256" s="86" t="s">
        <v>14</v>
      </c>
      <c r="R256" s="84" t="s">
        <v>2945</v>
      </c>
    </row>
    <row r="257">
      <c r="A257" s="14" t="s">
        <v>2442</v>
      </c>
      <c r="B257" s="18">
        <v>0.0</v>
      </c>
      <c r="C257" s="18">
        <v>5760.0</v>
      </c>
      <c r="D257" s="18">
        <v>0.0</v>
      </c>
      <c r="E257" s="82">
        <v>1.0</v>
      </c>
      <c r="J257" s="87">
        <v>256.0</v>
      </c>
      <c r="K257" s="88" t="s">
        <v>2505</v>
      </c>
      <c r="L257" s="88" t="s">
        <v>2958</v>
      </c>
      <c r="M257" s="88" t="s">
        <v>1812</v>
      </c>
      <c r="N257" s="88" t="s">
        <v>1715</v>
      </c>
      <c r="O257" s="88" t="s">
        <v>1715</v>
      </c>
      <c r="P257" s="89"/>
      <c r="Q257" s="86" t="s">
        <v>14</v>
      </c>
      <c r="R257" s="88" t="s">
        <v>2945</v>
      </c>
    </row>
    <row r="258">
      <c r="A258" s="14" t="s">
        <v>2443</v>
      </c>
      <c r="B258" s="18">
        <v>0.0</v>
      </c>
      <c r="C258" s="18">
        <v>5760.0</v>
      </c>
      <c r="D258" s="18">
        <v>0.0</v>
      </c>
      <c r="E258" s="82">
        <v>1.0</v>
      </c>
      <c r="J258" s="83">
        <v>257.0</v>
      </c>
      <c r="K258" s="84" t="s">
        <v>2507</v>
      </c>
      <c r="L258" s="84" t="s">
        <v>2958</v>
      </c>
      <c r="M258" s="84" t="s">
        <v>1812</v>
      </c>
      <c r="N258" s="84" t="s">
        <v>1715</v>
      </c>
      <c r="O258" s="84" t="s">
        <v>1715</v>
      </c>
      <c r="P258" s="84" t="s">
        <v>2605</v>
      </c>
      <c r="Q258" s="86" t="s">
        <v>14</v>
      </c>
      <c r="R258" s="84" t="s">
        <v>2945</v>
      </c>
    </row>
    <row r="259">
      <c r="A259" s="14" t="s">
        <v>2439</v>
      </c>
      <c r="B259" s="18">
        <v>0.0</v>
      </c>
      <c r="C259" s="18">
        <v>5760.0</v>
      </c>
      <c r="D259" s="18">
        <v>0.0</v>
      </c>
      <c r="E259" s="82">
        <v>1.0</v>
      </c>
      <c r="J259" s="87">
        <v>258.0</v>
      </c>
      <c r="K259" s="88" t="s">
        <v>2508</v>
      </c>
      <c r="L259" s="88" t="s">
        <v>2958</v>
      </c>
      <c r="M259" s="88" t="s">
        <v>1812</v>
      </c>
      <c r="N259" s="88" t="s">
        <v>1715</v>
      </c>
      <c r="O259" s="88" t="s">
        <v>1715</v>
      </c>
      <c r="P259" s="89"/>
      <c r="Q259" s="86" t="s">
        <v>14</v>
      </c>
      <c r="R259" s="88" t="s">
        <v>2945</v>
      </c>
    </row>
    <row r="260">
      <c r="A260" s="14" t="s">
        <v>2438</v>
      </c>
      <c r="B260" s="18">
        <v>0.0</v>
      </c>
      <c r="C260" s="18">
        <v>6480.0</v>
      </c>
      <c r="D260" s="18">
        <v>0.0</v>
      </c>
      <c r="E260" s="82">
        <v>1.0</v>
      </c>
      <c r="J260" s="83">
        <v>259.0</v>
      </c>
      <c r="K260" s="84" t="s">
        <v>2509</v>
      </c>
      <c r="L260" s="84" t="s">
        <v>2959</v>
      </c>
      <c r="M260" s="84" t="s">
        <v>1812</v>
      </c>
      <c r="N260" s="84" t="s">
        <v>1829</v>
      </c>
      <c r="O260" s="84" t="s">
        <v>1829</v>
      </c>
      <c r="P260" s="84" t="s">
        <v>2605</v>
      </c>
      <c r="Q260" s="86" t="s">
        <v>14</v>
      </c>
      <c r="R260" s="84" t="s">
        <v>2960</v>
      </c>
    </row>
    <row r="261">
      <c r="A261" s="14" t="s">
        <v>2961</v>
      </c>
      <c r="B261" s="18">
        <v>1271.0</v>
      </c>
      <c r="C261" s="18">
        <v>8280.0</v>
      </c>
      <c r="D261" s="18">
        <v>0.153502</v>
      </c>
      <c r="E261" s="82">
        <v>0.85</v>
      </c>
      <c r="J261" s="87">
        <v>260.0</v>
      </c>
      <c r="K261" s="88" t="s">
        <v>2510</v>
      </c>
      <c r="L261" s="88" t="s">
        <v>2959</v>
      </c>
      <c r="M261" s="88" t="s">
        <v>1812</v>
      </c>
      <c r="N261" s="88" t="s">
        <v>1829</v>
      </c>
      <c r="O261" s="88" t="s">
        <v>1829</v>
      </c>
      <c r="P261" s="88" t="s">
        <v>2605</v>
      </c>
      <c r="Q261" s="86" t="s">
        <v>14</v>
      </c>
      <c r="R261" s="88" t="s">
        <v>2960</v>
      </c>
    </row>
    <row r="262">
      <c r="A262" s="14" t="s">
        <v>2962</v>
      </c>
      <c r="B262" s="18">
        <v>0.0</v>
      </c>
      <c r="C262" s="18">
        <v>1800.0</v>
      </c>
      <c r="D262" s="18">
        <v>0.0</v>
      </c>
      <c r="E262" s="82">
        <v>1.0</v>
      </c>
      <c r="J262" s="83">
        <v>261.0</v>
      </c>
      <c r="K262" s="84" t="s">
        <v>2511</v>
      </c>
      <c r="L262" s="84" t="s">
        <v>2963</v>
      </c>
      <c r="M262" s="84" t="s">
        <v>1812</v>
      </c>
      <c r="N262" s="84" t="s">
        <v>1829</v>
      </c>
      <c r="O262" s="84" t="s">
        <v>1829</v>
      </c>
      <c r="P262" s="84" t="s">
        <v>2605</v>
      </c>
      <c r="Q262" s="86" t="s">
        <v>14</v>
      </c>
      <c r="R262" s="84" t="s">
        <v>2960</v>
      </c>
    </row>
    <row r="263">
      <c r="A263" s="14" t="s">
        <v>2964</v>
      </c>
      <c r="B263" s="18">
        <v>0.0</v>
      </c>
      <c r="C263" s="18">
        <v>1800.0</v>
      </c>
      <c r="D263" s="18">
        <v>0.0</v>
      </c>
      <c r="E263" s="82">
        <v>1.0</v>
      </c>
      <c r="J263" s="87">
        <v>262.0</v>
      </c>
      <c r="K263" s="88" t="s">
        <v>2513</v>
      </c>
      <c r="L263" s="88" t="s">
        <v>2963</v>
      </c>
      <c r="M263" s="88" t="s">
        <v>1812</v>
      </c>
      <c r="N263" s="88" t="s">
        <v>1829</v>
      </c>
      <c r="O263" s="88" t="s">
        <v>1829</v>
      </c>
      <c r="P263" s="88" t="s">
        <v>2605</v>
      </c>
      <c r="Q263" s="86" t="s">
        <v>14</v>
      </c>
      <c r="R263" s="88" t="s">
        <v>2960</v>
      </c>
    </row>
    <row r="264">
      <c r="A264" s="14" t="s">
        <v>2965</v>
      </c>
      <c r="B264" s="18">
        <v>851.0</v>
      </c>
      <c r="C264" s="18">
        <v>1800.0</v>
      </c>
      <c r="D264" s="18">
        <v>0.472778</v>
      </c>
      <c r="E264" s="82">
        <v>0.53</v>
      </c>
      <c r="J264" s="83">
        <v>263.0</v>
      </c>
      <c r="K264" s="84" t="s">
        <v>2514</v>
      </c>
      <c r="L264" s="84" t="s">
        <v>2963</v>
      </c>
      <c r="M264" s="84" t="s">
        <v>1812</v>
      </c>
      <c r="N264" s="84" t="s">
        <v>1829</v>
      </c>
      <c r="O264" s="84" t="s">
        <v>1829</v>
      </c>
      <c r="P264" s="84" t="s">
        <v>2605</v>
      </c>
      <c r="Q264" s="86" t="s">
        <v>14</v>
      </c>
      <c r="R264" s="84" t="s">
        <v>2960</v>
      </c>
    </row>
    <row r="265">
      <c r="A265" s="14" t="s">
        <v>2966</v>
      </c>
      <c r="B265" s="18">
        <v>96.0</v>
      </c>
      <c r="C265" s="18">
        <v>1800.0</v>
      </c>
      <c r="D265" s="18">
        <v>0.053333</v>
      </c>
      <c r="E265" s="82">
        <v>0.95</v>
      </c>
      <c r="J265" s="87">
        <v>264.0</v>
      </c>
      <c r="K265" s="88" t="s">
        <v>2515</v>
      </c>
      <c r="L265" s="88" t="s">
        <v>2963</v>
      </c>
      <c r="M265" s="88" t="s">
        <v>1812</v>
      </c>
      <c r="N265" s="88" t="s">
        <v>1829</v>
      </c>
      <c r="O265" s="88" t="s">
        <v>1829</v>
      </c>
      <c r="P265" s="88" t="s">
        <v>2605</v>
      </c>
      <c r="Q265" s="86" t="s">
        <v>14</v>
      </c>
      <c r="R265" s="88" t="s">
        <v>2960</v>
      </c>
    </row>
    <row r="266">
      <c r="A266" s="14" t="s">
        <v>2967</v>
      </c>
      <c r="B266" s="18">
        <v>0.0</v>
      </c>
      <c r="C266" s="18">
        <v>1800.0</v>
      </c>
      <c r="D266" s="18">
        <v>0.0</v>
      </c>
      <c r="E266" s="82">
        <v>1.0</v>
      </c>
      <c r="J266" s="83">
        <v>265.0</v>
      </c>
      <c r="K266" s="84" t="s">
        <v>2516</v>
      </c>
      <c r="L266" s="84" t="s">
        <v>2963</v>
      </c>
      <c r="M266" s="84" t="s">
        <v>1812</v>
      </c>
      <c r="N266" s="84" t="s">
        <v>1829</v>
      </c>
      <c r="O266" s="84" t="s">
        <v>1829</v>
      </c>
      <c r="P266" s="84" t="s">
        <v>2605</v>
      </c>
      <c r="Q266" s="86" t="s">
        <v>14</v>
      </c>
      <c r="R266" s="84" t="s">
        <v>2960</v>
      </c>
    </row>
    <row r="267">
      <c r="A267" s="14" t="s">
        <v>2968</v>
      </c>
      <c r="B267" s="18">
        <v>0.0</v>
      </c>
      <c r="C267" s="18">
        <v>1800.0</v>
      </c>
      <c r="D267" s="18">
        <v>0.0</v>
      </c>
      <c r="E267" s="82">
        <v>1.0</v>
      </c>
      <c r="J267" s="87">
        <v>266.0</v>
      </c>
      <c r="K267" s="88" t="s">
        <v>2517</v>
      </c>
      <c r="L267" s="88" t="s">
        <v>2963</v>
      </c>
      <c r="M267" s="88" t="s">
        <v>1812</v>
      </c>
      <c r="N267" s="88" t="s">
        <v>1829</v>
      </c>
      <c r="O267" s="88" t="s">
        <v>1829</v>
      </c>
      <c r="P267" s="88" t="s">
        <v>2605</v>
      </c>
      <c r="Q267" s="86" t="s">
        <v>14</v>
      </c>
      <c r="R267" s="88" t="s">
        <v>2960</v>
      </c>
    </row>
    <row r="268">
      <c r="A268" s="14" t="s">
        <v>2509</v>
      </c>
      <c r="B268" s="18">
        <v>6872.0</v>
      </c>
      <c r="C268" s="18">
        <v>7920.0</v>
      </c>
      <c r="D268" s="18">
        <v>0.867677</v>
      </c>
      <c r="E268" s="82">
        <v>0.13</v>
      </c>
      <c r="J268" s="83">
        <v>267.0</v>
      </c>
      <c r="K268" s="84" t="s">
        <v>2518</v>
      </c>
      <c r="L268" s="84" t="s">
        <v>2963</v>
      </c>
      <c r="M268" s="84" t="s">
        <v>1812</v>
      </c>
      <c r="N268" s="84" t="s">
        <v>1829</v>
      </c>
      <c r="O268" s="84" t="s">
        <v>1829</v>
      </c>
      <c r="P268" s="84" t="s">
        <v>2666</v>
      </c>
      <c r="Q268" s="86" t="s">
        <v>14</v>
      </c>
      <c r="R268" s="84" t="s">
        <v>2960</v>
      </c>
    </row>
    <row r="269">
      <c r="A269" s="14" t="s">
        <v>2510</v>
      </c>
      <c r="B269" s="18">
        <v>7200.0</v>
      </c>
      <c r="C269" s="18">
        <v>7560.0</v>
      </c>
      <c r="D269" s="18">
        <v>0.952381</v>
      </c>
      <c r="E269" s="82">
        <v>0.05</v>
      </c>
      <c r="J269" s="87">
        <v>268.0</v>
      </c>
      <c r="K269" s="88" t="s">
        <v>2519</v>
      </c>
      <c r="L269" s="88" t="s">
        <v>2963</v>
      </c>
      <c r="M269" s="88" t="s">
        <v>1812</v>
      </c>
      <c r="N269" s="88" t="s">
        <v>1829</v>
      </c>
      <c r="O269" s="88" t="s">
        <v>1829</v>
      </c>
      <c r="P269" s="88" t="s">
        <v>2605</v>
      </c>
      <c r="Q269" s="86" t="s">
        <v>14</v>
      </c>
      <c r="R269" s="88" t="s">
        <v>2960</v>
      </c>
    </row>
    <row r="270">
      <c r="A270" s="14" t="s">
        <v>2969</v>
      </c>
      <c r="B270" s="18">
        <v>0.0</v>
      </c>
      <c r="C270" s="18">
        <v>5040.0</v>
      </c>
      <c r="D270" s="18">
        <v>0.0</v>
      </c>
      <c r="E270" s="82">
        <v>1.0</v>
      </c>
      <c r="J270" s="83">
        <v>269.0</v>
      </c>
      <c r="K270" s="84" t="s">
        <v>2520</v>
      </c>
      <c r="L270" s="84" t="s">
        <v>2963</v>
      </c>
      <c r="M270" s="84" t="s">
        <v>1812</v>
      </c>
      <c r="N270" s="84" t="s">
        <v>1829</v>
      </c>
      <c r="O270" s="84" t="s">
        <v>1829</v>
      </c>
      <c r="P270" s="84" t="s">
        <v>2605</v>
      </c>
      <c r="Q270" s="86" t="s">
        <v>14</v>
      </c>
      <c r="R270" s="84" t="s">
        <v>2960</v>
      </c>
    </row>
    <row r="271">
      <c r="A271" s="14" t="s">
        <v>2970</v>
      </c>
      <c r="B271" s="18">
        <v>0.0</v>
      </c>
      <c r="C271" s="18">
        <v>5040.0</v>
      </c>
      <c r="D271" s="18">
        <v>0.0</v>
      </c>
      <c r="E271" s="82">
        <v>1.0</v>
      </c>
      <c r="J271" s="87">
        <v>270.0</v>
      </c>
      <c r="K271" s="88" t="s">
        <v>2521</v>
      </c>
      <c r="L271" s="88" t="s">
        <v>2963</v>
      </c>
      <c r="M271" s="88" t="s">
        <v>1812</v>
      </c>
      <c r="N271" s="88" t="s">
        <v>1829</v>
      </c>
      <c r="O271" s="88" t="s">
        <v>1829</v>
      </c>
      <c r="P271" s="88" t="s">
        <v>2605</v>
      </c>
      <c r="Q271" s="86" t="s">
        <v>14</v>
      </c>
      <c r="R271" s="88" t="s">
        <v>2960</v>
      </c>
    </row>
    <row r="272">
      <c r="A272" s="14" t="s">
        <v>2971</v>
      </c>
      <c r="B272" s="18">
        <v>0.0</v>
      </c>
      <c r="C272" s="18">
        <v>5040.0</v>
      </c>
      <c r="D272" s="18">
        <v>0.0</v>
      </c>
      <c r="E272" s="82">
        <v>1.0</v>
      </c>
      <c r="J272" s="83">
        <v>271.0</v>
      </c>
      <c r="K272" s="84" t="s">
        <v>2522</v>
      </c>
      <c r="L272" s="84" t="s">
        <v>2963</v>
      </c>
      <c r="M272" s="84" t="s">
        <v>1812</v>
      </c>
      <c r="N272" s="84" t="s">
        <v>1829</v>
      </c>
      <c r="O272" s="84" t="s">
        <v>1829</v>
      </c>
      <c r="P272" s="84" t="s">
        <v>2605</v>
      </c>
      <c r="Q272" s="86" t="s">
        <v>14</v>
      </c>
      <c r="R272" s="84" t="s">
        <v>2960</v>
      </c>
    </row>
    <row r="273">
      <c r="A273" s="14" t="s">
        <v>2972</v>
      </c>
      <c r="B273" s="18">
        <v>771.0</v>
      </c>
      <c r="C273" s="18">
        <v>5088.0</v>
      </c>
      <c r="D273" s="18">
        <v>0.151533</v>
      </c>
      <c r="E273" s="82">
        <v>0.85</v>
      </c>
      <c r="J273" s="87">
        <v>272.0</v>
      </c>
      <c r="K273" s="88" t="s">
        <v>2523</v>
      </c>
      <c r="L273" s="88" t="s">
        <v>2963</v>
      </c>
      <c r="M273" s="88" t="s">
        <v>1812</v>
      </c>
      <c r="N273" s="88" t="s">
        <v>1829</v>
      </c>
      <c r="O273" s="88" t="s">
        <v>1829</v>
      </c>
      <c r="P273" s="88" t="s">
        <v>2605</v>
      </c>
      <c r="Q273" s="86" t="s">
        <v>14</v>
      </c>
      <c r="R273" s="88" t="s">
        <v>2960</v>
      </c>
    </row>
    <row r="274">
      <c r="A274" s="14" t="s">
        <v>2973</v>
      </c>
      <c r="B274" s="18">
        <v>187.0</v>
      </c>
      <c r="C274" s="18">
        <v>5040.0</v>
      </c>
      <c r="D274" s="18">
        <v>0.037103</v>
      </c>
      <c r="E274" s="82">
        <v>0.96</v>
      </c>
      <c r="J274" s="83">
        <v>273.0</v>
      </c>
      <c r="K274" s="84" t="s">
        <v>2524</v>
      </c>
      <c r="L274" s="84" t="s">
        <v>2963</v>
      </c>
      <c r="M274" s="84" t="s">
        <v>1812</v>
      </c>
      <c r="N274" s="84" t="s">
        <v>1829</v>
      </c>
      <c r="O274" s="84" t="s">
        <v>1829</v>
      </c>
      <c r="P274" s="84" t="s">
        <v>2605</v>
      </c>
      <c r="Q274" s="86" t="s">
        <v>14</v>
      </c>
      <c r="R274" s="84" t="s">
        <v>2960</v>
      </c>
    </row>
    <row r="275">
      <c r="A275" s="14" t="s">
        <v>2974</v>
      </c>
      <c r="B275" s="18">
        <v>0.0</v>
      </c>
      <c r="C275" s="18">
        <v>5040.0</v>
      </c>
      <c r="D275" s="18">
        <v>0.0</v>
      </c>
      <c r="E275" s="82">
        <v>1.0</v>
      </c>
      <c r="J275" s="87">
        <v>274.0</v>
      </c>
      <c r="K275" s="88" t="s">
        <v>2525</v>
      </c>
      <c r="L275" s="88" t="s">
        <v>2963</v>
      </c>
      <c r="M275" s="88" t="s">
        <v>1812</v>
      </c>
      <c r="N275" s="88" t="s">
        <v>1829</v>
      </c>
      <c r="O275" s="88" t="s">
        <v>1829</v>
      </c>
      <c r="P275" s="88" t="s">
        <v>2605</v>
      </c>
      <c r="Q275" s="86" t="s">
        <v>14</v>
      </c>
      <c r="R275" s="88" t="s">
        <v>2960</v>
      </c>
    </row>
    <row r="276">
      <c r="A276" s="14" t="s">
        <v>2975</v>
      </c>
      <c r="B276" s="18">
        <v>137.0</v>
      </c>
      <c r="C276" s="18">
        <v>5040.0</v>
      </c>
      <c r="D276" s="18">
        <v>0.027183</v>
      </c>
      <c r="E276" s="82">
        <v>0.97</v>
      </c>
      <c r="J276" s="83">
        <v>275.0</v>
      </c>
      <c r="K276" s="84" t="s">
        <v>2526</v>
      </c>
      <c r="L276" s="84" t="s">
        <v>2963</v>
      </c>
      <c r="M276" s="84" t="s">
        <v>1812</v>
      </c>
      <c r="N276" s="84" t="s">
        <v>1829</v>
      </c>
      <c r="O276" s="84" t="s">
        <v>1829</v>
      </c>
      <c r="P276" s="84" t="s">
        <v>2605</v>
      </c>
      <c r="Q276" s="86" t="s">
        <v>14</v>
      </c>
      <c r="R276" s="84" t="s">
        <v>2960</v>
      </c>
    </row>
    <row r="277">
      <c r="A277" s="14" t="s">
        <v>2976</v>
      </c>
      <c r="B277" s="18">
        <v>821.0</v>
      </c>
      <c r="C277" s="18">
        <v>5040.0</v>
      </c>
      <c r="D277" s="18">
        <v>0.162897</v>
      </c>
      <c r="E277" s="82">
        <v>0.84</v>
      </c>
      <c r="J277" s="87">
        <v>276.0</v>
      </c>
      <c r="K277" s="88" t="s">
        <v>2527</v>
      </c>
      <c r="L277" s="88" t="s">
        <v>2963</v>
      </c>
      <c r="M277" s="88" t="s">
        <v>1812</v>
      </c>
      <c r="N277" s="88" t="s">
        <v>1829</v>
      </c>
      <c r="O277" s="88" t="s">
        <v>1829</v>
      </c>
      <c r="P277" s="88" t="s">
        <v>2605</v>
      </c>
      <c r="Q277" s="86" t="s">
        <v>14</v>
      </c>
      <c r="R277" s="88" t="s">
        <v>2960</v>
      </c>
    </row>
    <row r="278">
      <c r="A278" s="14" t="s">
        <v>2977</v>
      </c>
      <c r="B278" s="18">
        <v>189.0</v>
      </c>
      <c r="C278" s="18">
        <v>5040.0</v>
      </c>
      <c r="D278" s="18">
        <v>0.0375</v>
      </c>
      <c r="E278" s="82">
        <v>0.96</v>
      </c>
      <c r="J278" s="83">
        <v>277.0</v>
      </c>
      <c r="K278" s="84" t="s">
        <v>2528</v>
      </c>
      <c r="L278" s="84" t="s">
        <v>2963</v>
      </c>
      <c r="M278" s="84" t="s">
        <v>1812</v>
      </c>
      <c r="N278" s="84" t="s">
        <v>1829</v>
      </c>
      <c r="O278" s="84" t="s">
        <v>1829</v>
      </c>
      <c r="P278" s="84" t="s">
        <v>2605</v>
      </c>
      <c r="Q278" s="86" t="s">
        <v>14</v>
      </c>
      <c r="R278" s="84" t="s">
        <v>2960</v>
      </c>
    </row>
    <row r="279">
      <c r="A279" s="14" t="s">
        <v>2978</v>
      </c>
      <c r="B279" s="18">
        <v>171.0</v>
      </c>
      <c r="C279" s="18">
        <v>5040.0</v>
      </c>
      <c r="D279" s="18">
        <v>0.033929</v>
      </c>
      <c r="E279" s="82">
        <v>0.97</v>
      </c>
      <c r="J279" s="87">
        <v>278.0</v>
      </c>
      <c r="K279" s="88" t="s">
        <v>2529</v>
      </c>
      <c r="L279" s="88" t="s">
        <v>2963</v>
      </c>
      <c r="M279" s="88" t="s">
        <v>1812</v>
      </c>
      <c r="N279" s="88" t="s">
        <v>1829</v>
      </c>
      <c r="O279" s="88" t="s">
        <v>1829</v>
      </c>
      <c r="P279" s="88" t="s">
        <v>2605</v>
      </c>
      <c r="Q279" s="86" t="s">
        <v>14</v>
      </c>
      <c r="R279" s="88" t="s">
        <v>2960</v>
      </c>
    </row>
    <row r="280">
      <c r="A280" s="14" t="s">
        <v>2979</v>
      </c>
      <c r="B280" s="18">
        <v>404.0</v>
      </c>
      <c r="C280" s="18">
        <v>5040.0</v>
      </c>
      <c r="D280" s="18">
        <v>0.080159</v>
      </c>
      <c r="E280" s="82">
        <v>0.92</v>
      </c>
      <c r="J280" s="83">
        <v>279.0</v>
      </c>
      <c r="K280" s="84" t="s">
        <v>2530</v>
      </c>
      <c r="L280" s="84" t="s">
        <v>2963</v>
      </c>
      <c r="M280" s="84" t="s">
        <v>1812</v>
      </c>
      <c r="N280" s="84" t="s">
        <v>1829</v>
      </c>
      <c r="O280" s="84" t="s">
        <v>1829</v>
      </c>
      <c r="P280" s="84" t="s">
        <v>2605</v>
      </c>
      <c r="Q280" s="86" t="s">
        <v>14</v>
      </c>
      <c r="R280" s="84" t="s">
        <v>2960</v>
      </c>
    </row>
    <row r="281">
      <c r="A281" s="14" t="s">
        <v>2980</v>
      </c>
      <c r="B281" s="18">
        <v>169.0</v>
      </c>
      <c r="C281" s="18">
        <v>5040.0</v>
      </c>
      <c r="D281" s="18">
        <v>0.033532</v>
      </c>
      <c r="E281" s="82">
        <v>0.97</v>
      </c>
      <c r="J281" s="87">
        <v>280.0</v>
      </c>
      <c r="K281" s="88" t="s">
        <v>2531</v>
      </c>
      <c r="L281" s="88" t="s">
        <v>2981</v>
      </c>
      <c r="M281" s="88" t="s">
        <v>1812</v>
      </c>
      <c r="N281" s="88" t="s">
        <v>1715</v>
      </c>
      <c r="O281" s="88" t="s">
        <v>1715</v>
      </c>
      <c r="P281" s="89"/>
      <c r="Q281" s="86" t="s">
        <v>14</v>
      </c>
      <c r="R281" s="88" t="s">
        <v>2945</v>
      </c>
    </row>
    <row r="282">
      <c r="A282" s="14" t="s">
        <v>2538</v>
      </c>
      <c r="B282" s="18">
        <v>5400.0</v>
      </c>
      <c r="C282" s="18">
        <v>7200.0</v>
      </c>
      <c r="D282" s="18">
        <v>0.75</v>
      </c>
      <c r="E282" s="82">
        <v>0.25</v>
      </c>
      <c r="J282" s="83">
        <v>281.0</v>
      </c>
      <c r="K282" s="84" t="s">
        <v>2533</v>
      </c>
      <c r="L282" s="84" t="s">
        <v>2982</v>
      </c>
      <c r="M282" s="84" t="s">
        <v>1812</v>
      </c>
      <c r="N282" s="84" t="s">
        <v>1866</v>
      </c>
      <c r="O282" s="84" t="s">
        <v>1866</v>
      </c>
      <c r="P282" s="84" t="s">
        <v>2605</v>
      </c>
      <c r="Q282" s="86" t="s">
        <v>14</v>
      </c>
      <c r="R282" s="84" t="s">
        <v>2983</v>
      </c>
    </row>
    <row r="283">
      <c r="A283" s="14" t="s">
        <v>2536</v>
      </c>
      <c r="B283" s="18">
        <v>6840.0</v>
      </c>
      <c r="C283" s="18">
        <v>7200.0</v>
      </c>
      <c r="D283" s="18">
        <v>0.95</v>
      </c>
      <c r="E283" s="82">
        <v>0.05</v>
      </c>
      <c r="J283" s="87">
        <v>282.0</v>
      </c>
      <c r="K283" s="88" t="s">
        <v>2534</v>
      </c>
      <c r="L283" s="88" t="s">
        <v>2982</v>
      </c>
      <c r="M283" s="88" t="s">
        <v>1812</v>
      </c>
      <c r="N283" s="88" t="s">
        <v>1829</v>
      </c>
      <c r="O283" s="88" t="s">
        <v>1829</v>
      </c>
      <c r="P283" s="88" t="s">
        <v>2605</v>
      </c>
      <c r="Q283" s="86" t="s">
        <v>14</v>
      </c>
      <c r="R283" s="88" t="s">
        <v>2960</v>
      </c>
    </row>
    <row r="284">
      <c r="A284" s="14" t="s">
        <v>2469</v>
      </c>
      <c r="B284" s="18">
        <v>479.0</v>
      </c>
      <c r="C284" s="18">
        <v>8280.0</v>
      </c>
      <c r="D284" s="18">
        <v>0.05785</v>
      </c>
      <c r="E284" s="82">
        <v>0.94</v>
      </c>
      <c r="J284" s="83">
        <v>283.0</v>
      </c>
      <c r="K284" s="84" t="s">
        <v>2535</v>
      </c>
      <c r="L284" s="84" t="s">
        <v>2982</v>
      </c>
      <c r="M284" s="84" t="s">
        <v>1812</v>
      </c>
      <c r="N284" s="84" t="s">
        <v>1866</v>
      </c>
      <c r="O284" s="84" t="s">
        <v>1866</v>
      </c>
      <c r="P284" s="84" t="s">
        <v>2605</v>
      </c>
      <c r="Q284" s="86" t="s">
        <v>14</v>
      </c>
      <c r="R284" s="84" t="s">
        <v>2983</v>
      </c>
    </row>
    <row r="285">
      <c r="A285" s="14" t="s">
        <v>2467</v>
      </c>
      <c r="B285" s="18">
        <v>58.0</v>
      </c>
      <c r="C285" s="18">
        <v>8280.0</v>
      </c>
      <c r="D285" s="18">
        <v>0.007005</v>
      </c>
      <c r="E285" s="82">
        <v>0.99</v>
      </c>
      <c r="J285" s="87">
        <v>284.0</v>
      </c>
      <c r="K285" s="88" t="s">
        <v>2536</v>
      </c>
      <c r="L285" s="88" t="s">
        <v>2984</v>
      </c>
      <c r="M285" s="88" t="s">
        <v>1812</v>
      </c>
      <c r="N285" s="88" t="s">
        <v>1829</v>
      </c>
      <c r="O285" s="88" t="s">
        <v>1829</v>
      </c>
      <c r="P285" s="88" t="s">
        <v>2605</v>
      </c>
      <c r="Q285" s="86" t="s">
        <v>14</v>
      </c>
      <c r="R285" s="88" t="s">
        <v>2960</v>
      </c>
    </row>
    <row r="286">
      <c r="A286" s="14" t="s">
        <v>2466</v>
      </c>
      <c r="B286" s="18">
        <v>659.0</v>
      </c>
      <c r="C286" s="18">
        <v>8280.0</v>
      </c>
      <c r="D286" s="18">
        <v>0.079589</v>
      </c>
      <c r="E286" s="82">
        <v>0.92</v>
      </c>
      <c r="J286" s="90">
        <v>285.0</v>
      </c>
      <c r="K286" s="91" t="s">
        <v>2537</v>
      </c>
      <c r="L286" s="91" t="s">
        <v>2985</v>
      </c>
      <c r="M286" s="91" t="s">
        <v>1812</v>
      </c>
      <c r="N286" s="91" t="s">
        <v>1829</v>
      </c>
      <c r="O286" s="91" t="s">
        <v>1829</v>
      </c>
      <c r="P286" s="91" t="s">
        <v>2605</v>
      </c>
      <c r="Q286" s="92" t="s">
        <v>13</v>
      </c>
      <c r="R286" s="91" t="s">
        <v>2952</v>
      </c>
    </row>
    <row r="287">
      <c r="A287" s="14" t="s">
        <v>2468</v>
      </c>
      <c r="B287" s="18">
        <v>533.0</v>
      </c>
      <c r="C287" s="18">
        <v>8280.0</v>
      </c>
      <c r="D287" s="18">
        <v>0.064372</v>
      </c>
      <c r="E287" s="82">
        <v>0.94</v>
      </c>
      <c r="J287" s="87">
        <v>286.0</v>
      </c>
      <c r="K287" s="88" t="s">
        <v>2538</v>
      </c>
      <c r="L287" s="88" t="s">
        <v>2984</v>
      </c>
      <c r="M287" s="88" t="s">
        <v>1812</v>
      </c>
      <c r="N287" s="88" t="s">
        <v>1829</v>
      </c>
      <c r="O287" s="88" t="s">
        <v>1829</v>
      </c>
      <c r="P287" s="88" t="s">
        <v>2605</v>
      </c>
      <c r="Q287" s="86" t="s">
        <v>14</v>
      </c>
      <c r="R287" s="88" t="s">
        <v>2960</v>
      </c>
    </row>
    <row r="288">
      <c r="A288" s="14" t="s">
        <v>2465</v>
      </c>
      <c r="B288" s="18">
        <v>479.0</v>
      </c>
      <c r="C288" s="18">
        <v>8280.0</v>
      </c>
      <c r="D288" s="18">
        <v>0.05785</v>
      </c>
      <c r="E288" s="82">
        <v>0.94</v>
      </c>
      <c r="J288" s="83">
        <v>287.0</v>
      </c>
      <c r="K288" s="84" t="s">
        <v>2539</v>
      </c>
      <c r="L288" s="84" t="s">
        <v>2986</v>
      </c>
      <c r="M288" s="84" t="s">
        <v>1812</v>
      </c>
      <c r="N288" s="84" t="s">
        <v>1829</v>
      </c>
      <c r="O288" s="84" t="s">
        <v>1829</v>
      </c>
      <c r="P288" s="84" t="s">
        <v>2605</v>
      </c>
      <c r="Q288" s="86" t="s">
        <v>14</v>
      </c>
      <c r="R288" s="84" t="s">
        <v>2960</v>
      </c>
    </row>
    <row r="289">
      <c r="A289" s="14" t="s">
        <v>2535</v>
      </c>
      <c r="B289" s="18">
        <v>3210.0</v>
      </c>
      <c r="C289" s="18">
        <v>7200.0</v>
      </c>
      <c r="D289" s="18">
        <v>0.445833</v>
      </c>
      <c r="E289" s="82">
        <v>0.55</v>
      </c>
      <c r="J289" s="87">
        <v>288.0</v>
      </c>
      <c r="K289" s="88" t="s">
        <v>2540</v>
      </c>
      <c r="L289" s="88" t="s">
        <v>2982</v>
      </c>
      <c r="M289" s="88" t="s">
        <v>1812</v>
      </c>
      <c r="N289" s="88" t="s">
        <v>1829</v>
      </c>
      <c r="O289" s="88" t="s">
        <v>1829</v>
      </c>
      <c r="P289" s="88" t="s">
        <v>2605</v>
      </c>
      <c r="Q289" s="86" t="s">
        <v>14</v>
      </c>
      <c r="R289" s="88" t="s">
        <v>2960</v>
      </c>
    </row>
    <row r="290">
      <c r="A290" s="14" t="s">
        <v>2544</v>
      </c>
      <c r="B290" s="18">
        <v>7200.0</v>
      </c>
      <c r="C290" s="18">
        <v>7200.0</v>
      </c>
      <c r="D290" s="18">
        <v>1.0</v>
      </c>
      <c r="E290" s="82">
        <v>0.0</v>
      </c>
      <c r="J290" s="90">
        <v>289.0</v>
      </c>
      <c r="K290" s="91" t="s">
        <v>2541</v>
      </c>
      <c r="L290" s="91" t="s">
        <v>2985</v>
      </c>
      <c r="M290" s="91" t="s">
        <v>1812</v>
      </c>
      <c r="N290" s="91" t="s">
        <v>1829</v>
      </c>
      <c r="O290" s="91" t="s">
        <v>1829</v>
      </c>
      <c r="P290" s="95"/>
      <c r="Q290" s="92" t="s">
        <v>13</v>
      </c>
      <c r="R290" s="91" t="s">
        <v>2952</v>
      </c>
    </row>
    <row r="291">
      <c r="A291" s="14" t="s">
        <v>2987</v>
      </c>
      <c r="B291" s="18">
        <v>2508.0</v>
      </c>
      <c r="C291" s="18">
        <v>8280.0</v>
      </c>
      <c r="D291" s="18">
        <v>0.302899</v>
      </c>
      <c r="E291" s="82">
        <v>0.7</v>
      </c>
      <c r="J291" s="87">
        <v>290.0</v>
      </c>
      <c r="K291" s="88" t="s">
        <v>2542</v>
      </c>
      <c r="L291" s="88" t="s">
        <v>2986</v>
      </c>
      <c r="M291" s="88" t="s">
        <v>1812</v>
      </c>
      <c r="N291" s="88" t="s">
        <v>1829</v>
      </c>
      <c r="O291" s="88" t="s">
        <v>1829</v>
      </c>
      <c r="P291" s="88" t="s">
        <v>2605</v>
      </c>
      <c r="Q291" s="86" t="s">
        <v>14</v>
      </c>
      <c r="R291" s="88" t="s">
        <v>2960</v>
      </c>
    </row>
    <row r="292">
      <c r="A292" s="14" t="s">
        <v>2534</v>
      </c>
      <c r="B292" s="18">
        <v>6200.0</v>
      </c>
      <c r="C292" s="18">
        <v>7200.0</v>
      </c>
      <c r="D292" s="18">
        <v>0.861111</v>
      </c>
      <c r="E292" s="82">
        <v>0.14</v>
      </c>
      <c r="J292" s="83">
        <v>291.0</v>
      </c>
      <c r="K292" s="84" t="s">
        <v>2543</v>
      </c>
      <c r="L292" s="84" t="s">
        <v>2982</v>
      </c>
      <c r="M292" s="84" t="s">
        <v>1812</v>
      </c>
      <c r="N292" s="84" t="s">
        <v>1866</v>
      </c>
      <c r="O292" s="84" t="s">
        <v>1866</v>
      </c>
      <c r="P292" s="84" t="s">
        <v>2605</v>
      </c>
      <c r="Q292" s="86" t="s">
        <v>14</v>
      </c>
      <c r="R292" s="84" t="s">
        <v>2983</v>
      </c>
    </row>
    <row r="293">
      <c r="A293" s="14" t="s">
        <v>2540</v>
      </c>
      <c r="B293" s="18">
        <v>2405.0</v>
      </c>
      <c r="C293" s="18">
        <v>7200.0</v>
      </c>
      <c r="D293" s="18">
        <v>0.334028</v>
      </c>
      <c r="E293" s="82">
        <v>0.67</v>
      </c>
      <c r="J293" s="87">
        <v>292.0</v>
      </c>
      <c r="K293" s="88" t="s">
        <v>2544</v>
      </c>
      <c r="L293" s="88" t="s">
        <v>2982</v>
      </c>
      <c r="M293" s="88" t="s">
        <v>1812</v>
      </c>
      <c r="N293" s="88" t="s">
        <v>1829</v>
      </c>
      <c r="O293" s="88" t="s">
        <v>1829</v>
      </c>
      <c r="P293" s="88" t="s">
        <v>2605</v>
      </c>
      <c r="Q293" s="86" t="s">
        <v>14</v>
      </c>
      <c r="R293" s="88" t="s">
        <v>2960</v>
      </c>
    </row>
    <row r="294">
      <c r="A294" s="14" t="s">
        <v>2543</v>
      </c>
      <c r="B294" s="18">
        <v>3755.0</v>
      </c>
      <c r="C294" s="18">
        <v>7200.0</v>
      </c>
      <c r="D294" s="18">
        <v>0.521528</v>
      </c>
      <c r="E294" s="82">
        <v>0.48</v>
      </c>
      <c r="J294" s="90">
        <v>293.0</v>
      </c>
      <c r="K294" s="91" t="s">
        <v>2545</v>
      </c>
      <c r="L294" s="91" t="s">
        <v>2988</v>
      </c>
      <c r="M294" s="91" t="s">
        <v>1812</v>
      </c>
      <c r="N294" s="91" t="s">
        <v>1829</v>
      </c>
      <c r="O294" s="91" t="s">
        <v>1829</v>
      </c>
      <c r="P294" s="91" t="s">
        <v>2605</v>
      </c>
      <c r="Q294" s="92" t="s">
        <v>13</v>
      </c>
      <c r="R294" s="91" t="s">
        <v>2952</v>
      </c>
    </row>
    <row r="295">
      <c r="A295" s="14" t="s">
        <v>2533</v>
      </c>
      <c r="B295" s="18">
        <v>4676.0</v>
      </c>
      <c r="C295" s="18">
        <v>7200.0</v>
      </c>
      <c r="D295" s="18">
        <v>0.649444</v>
      </c>
      <c r="E295" s="82">
        <v>0.35</v>
      </c>
      <c r="J295" s="93">
        <v>294.0</v>
      </c>
      <c r="K295" s="94" t="s">
        <v>2546</v>
      </c>
      <c r="L295" s="94" t="s">
        <v>2988</v>
      </c>
      <c r="M295" s="94" t="s">
        <v>1812</v>
      </c>
      <c r="N295" s="94" t="s">
        <v>1829</v>
      </c>
      <c r="O295" s="94" t="s">
        <v>1829</v>
      </c>
      <c r="P295" s="94" t="s">
        <v>2605</v>
      </c>
      <c r="Q295" s="92" t="s">
        <v>13</v>
      </c>
      <c r="R295" s="94" t="s">
        <v>2952</v>
      </c>
    </row>
    <row r="296">
      <c r="A296" s="14" t="s">
        <v>2989</v>
      </c>
      <c r="B296" s="18">
        <v>0.0</v>
      </c>
      <c r="C296" s="18">
        <v>3240.0</v>
      </c>
      <c r="D296" s="18">
        <v>0.0</v>
      </c>
      <c r="E296" s="82">
        <v>1.0</v>
      </c>
      <c r="J296" s="83">
        <v>295.0</v>
      </c>
      <c r="K296" s="84" t="s">
        <v>2547</v>
      </c>
      <c r="L296" s="84" t="s">
        <v>2990</v>
      </c>
      <c r="M296" s="84" t="s">
        <v>1812</v>
      </c>
      <c r="N296" s="84" t="s">
        <v>1866</v>
      </c>
      <c r="O296" s="84" t="s">
        <v>1866</v>
      </c>
      <c r="P296" s="84" t="s">
        <v>2605</v>
      </c>
      <c r="Q296" s="86" t="s">
        <v>14</v>
      </c>
      <c r="R296" s="84" t="s">
        <v>2983</v>
      </c>
    </row>
    <row r="297">
      <c r="A297" s="14" t="s">
        <v>2991</v>
      </c>
      <c r="B297" s="18">
        <v>175.0</v>
      </c>
      <c r="C297" s="18">
        <v>3240.0</v>
      </c>
      <c r="D297" s="18">
        <v>0.054012</v>
      </c>
      <c r="E297" s="82">
        <v>0.95</v>
      </c>
      <c r="J297" s="87">
        <v>296.0</v>
      </c>
      <c r="K297" s="88" t="s">
        <v>2548</v>
      </c>
      <c r="L297" s="88" t="s">
        <v>2990</v>
      </c>
      <c r="M297" s="88" t="s">
        <v>1812</v>
      </c>
      <c r="N297" s="88" t="s">
        <v>1829</v>
      </c>
      <c r="O297" s="88" t="s">
        <v>1829</v>
      </c>
      <c r="P297" s="88" t="s">
        <v>2605</v>
      </c>
      <c r="Q297" s="86" t="s">
        <v>14</v>
      </c>
      <c r="R297" s="88" t="s">
        <v>2960</v>
      </c>
    </row>
    <row r="298">
      <c r="A298" s="14" t="s">
        <v>2992</v>
      </c>
      <c r="B298" s="18">
        <v>0.0</v>
      </c>
      <c r="C298" s="18">
        <v>3240.0</v>
      </c>
      <c r="D298" s="18">
        <v>0.0</v>
      </c>
      <c r="E298" s="82">
        <v>1.0</v>
      </c>
      <c r="J298" s="83">
        <v>297.0</v>
      </c>
      <c r="K298" s="84" t="s">
        <v>2549</v>
      </c>
      <c r="L298" s="84" t="s">
        <v>2990</v>
      </c>
      <c r="M298" s="84" t="s">
        <v>1812</v>
      </c>
      <c r="N298" s="84" t="s">
        <v>1866</v>
      </c>
      <c r="O298" s="84" t="s">
        <v>1866</v>
      </c>
      <c r="P298" s="84" t="s">
        <v>2605</v>
      </c>
      <c r="Q298" s="86" t="s">
        <v>14</v>
      </c>
      <c r="R298" s="84" t="s">
        <v>2983</v>
      </c>
    </row>
    <row r="299">
      <c r="A299" s="14" t="s">
        <v>2993</v>
      </c>
      <c r="B299" s="18">
        <v>0.0</v>
      </c>
      <c r="C299" s="18">
        <v>3240.0</v>
      </c>
      <c r="D299" s="18">
        <v>0.0</v>
      </c>
      <c r="E299" s="82">
        <v>1.0</v>
      </c>
      <c r="J299" s="87">
        <v>298.0</v>
      </c>
      <c r="K299" s="88" t="s">
        <v>2550</v>
      </c>
      <c r="L299" s="88" t="s">
        <v>2990</v>
      </c>
      <c r="M299" s="88" t="s">
        <v>1812</v>
      </c>
      <c r="N299" s="88" t="s">
        <v>1866</v>
      </c>
      <c r="O299" s="88" t="s">
        <v>1866</v>
      </c>
      <c r="P299" s="88" t="s">
        <v>2605</v>
      </c>
      <c r="Q299" s="86" t="s">
        <v>14</v>
      </c>
      <c r="R299" s="88" t="s">
        <v>2983</v>
      </c>
    </row>
    <row r="300">
      <c r="A300" s="14" t="s">
        <v>2994</v>
      </c>
      <c r="B300" s="18">
        <v>0.0</v>
      </c>
      <c r="C300" s="18">
        <v>3240.0</v>
      </c>
      <c r="D300" s="18">
        <v>0.0</v>
      </c>
      <c r="E300" s="82">
        <v>1.0</v>
      </c>
      <c r="J300" s="90">
        <v>299.0</v>
      </c>
      <c r="K300" s="91" t="s">
        <v>2551</v>
      </c>
      <c r="L300" s="91" t="s">
        <v>2988</v>
      </c>
      <c r="M300" s="91" t="s">
        <v>1812</v>
      </c>
      <c r="N300" s="91" t="s">
        <v>1866</v>
      </c>
      <c r="O300" s="91" t="s">
        <v>1866</v>
      </c>
      <c r="P300" s="91" t="s">
        <v>2605</v>
      </c>
      <c r="Q300" s="92" t="s">
        <v>13</v>
      </c>
      <c r="R300" s="91" t="s">
        <v>2995</v>
      </c>
    </row>
    <row r="301">
      <c r="A301" s="14" t="s">
        <v>2996</v>
      </c>
      <c r="B301" s="18">
        <v>651.0</v>
      </c>
      <c r="C301" s="18">
        <v>8280.0</v>
      </c>
      <c r="D301" s="18">
        <v>0.078623</v>
      </c>
      <c r="E301" s="82">
        <v>0.92</v>
      </c>
      <c r="J301" s="93">
        <v>300.0</v>
      </c>
      <c r="K301" s="94" t="s">
        <v>2552</v>
      </c>
      <c r="L301" s="94" t="s">
        <v>2988</v>
      </c>
      <c r="M301" s="94" t="s">
        <v>1812</v>
      </c>
      <c r="N301" s="94" t="s">
        <v>1866</v>
      </c>
      <c r="O301" s="94" t="s">
        <v>1866</v>
      </c>
      <c r="P301" s="94" t="s">
        <v>2666</v>
      </c>
      <c r="Q301" s="92" t="s">
        <v>13</v>
      </c>
      <c r="R301" s="94" t="s">
        <v>2995</v>
      </c>
    </row>
    <row r="302">
      <c r="A302" s="14" t="s">
        <v>2997</v>
      </c>
      <c r="B302" s="18">
        <v>433.0</v>
      </c>
      <c r="C302" s="18">
        <v>8280.0</v>
      </c>
      <c r="D302" s="18">
        <v>0.052295</v>
      </c>
      <c r="E302" s="82">
        <v>0.95</v>
      </c>
      <c r="J302" s="83">
        <v>301.0</v>
      </c>
      <c r="K302" s="84" t="s">
        <v>2553</v>
      </c>
      <c r="L302" s="84" t="s">
        <v>2998</v>
      </c>
      <c r="M302" s="84" t="s">
        <v>1812</v>
      </c>
      <c r="N302" s="84" t="s">
        <v>1866</v>
      </c>
      <c r="O302" s="84" t="s">
        <v>1866</v>
      </c>
      <c r="P302" s="84" t="s">
        <v>2605</v>
      </c>
      <c r="Q302" s="86" t="s">
        <v>14</v>
      </c>
      <c r="R302" s="84" t="s">
        <v>2983</v>
      </c>
    </row>
    <row r="303">
      <c r="A303" s="14" t="s">
        <v>2999</v>
      </c>
      <c r="B303" s="18">
        <v>526.0</v>
      </c>
      <c r="C303" s="18">
        <v>8280.0</v>
      </c>
      <c r="D303" s="18">
        <v>0.063527</v>
      </c>
      <c r="E303" s="82">
        <v>0.94</v>
      </c>
      <c r="J303" s="87">
        <v>302.0</v>
      </c>
      <c r="K303" s="88" t="s">
        <v>2555</v>
      </c>
      <c r="L303" s="88" t="s">
        <v>2998</v>
      </c>
      <c r="M303" s="88" t="s">
        <v>1812</v>
      </c>
      <c r="N303" s="88" t="s">
        <v>1866</v>
      </c>
      <c r="O303" s="88" t="s">
        <v>1866</v>
      </c>
      <c r="P303" s="88" t="s">
        <v>2605</v>
      </c>
      <c r="Q303" s="86" t="s">
        <v>14</v>
      </c>
      <c r="R303" s="88" t="s">
        <v>2983</v>
      </c>
    </row>
    <row r="304">
      <c r="A304" s="14" t="s">
        <v>3000</v>
      </c>
      <c r="B304" s="18">
        <v>674.0</v>
      </c>
      <c r="C304" s="18">
        <v>8280.0</v>
      </c>
      <c r="D304" s="18">
        <v>0.081401</v>
      </c>
      <c r="E304" s="82">
        <v>0.92</v>
      </c>
      <c r="J304" s="83">
        <v>303.0</v>
      </c>
      <c r="K304" s="84" t="s">
        <v>2556</v>
      </c>
      <c r="L304" s="84" t="s">
        <v>2614</v>
      </c>
      <c r="M304" s="84" t="s">
        <v>1812</v>
      </c>
      <c r="N304" s="84" t="s">
        <v>1819</v>
      </c>
      <c r="O304" s="84" t="s">
        <v>1819</v>
      </c>
      <c r="P304" s="85"/>
      <c r="Q304" s="86" t="s">
        <v>14</v>
      </c>
      <c r="R304" s="84" t="s">
        <v>3001</v>
      </c>
    </row>
    <row r="305">
      <c r="A305" s="14" t="s">
        <v>3002</v>
      </c>
      <c r="B305" s="18">
        <v>436.0</v>
      </c>
      <c r="C305" s="18">
        <v>8280.0</v>
      </c>
      <c r="D305" s="18">
        <v>0.052657</v>
      </c>
      <c r="E305" s="82">
        <v>0.95</v>
      </c>
      <c r="J305" s="87">
        <v>304.0</v>
      </c>
      <c r="K305" s="88" t="s">
        <v>2558</v>
      </c>
      <c r="L305" s="88" t="s">
        <v>2614</v>
      </c>
      <c r="M305" s="88" t="s">
        <v>1812</v>
      </c>
      <c r="N305" s="88" t="s">
        <v>1819</v>
      </c>
      <c r="O305" s="88" t="s">
        <v>1819</v>
      </c>
      <c r="P305" s="89"/>
      <c r="Q305" s="86" t="s">
        <v>14</v>
      </c>
      <c r="R305" s="88" t="s">
        <v>3001</v>
      </c>
    </row>
    <row r="306">
      <c r="A306" s="14" t="s">
        <v>3003</v>
      </c>
      <c r="B306" s="18">
        <v>413.0</v>
      </c>
      <c r="C306" s="18">
        <v>8280.0</v>
      </c>
      <c r="D306" s="18">
        <v>0.049879</v>
      </c>
      <c r="E306" s="82">
        <v>0.95</v>
      </c>
      <c r="J306" s="83">
        <v>305.0</v>
      </c>
      <c r="K306" s="84" t="s">
        <v>2559</v>
      </c>
      <c r="L306" s="84" t="s">
        <v>2614</v>
      </c>
      <c r="M306" s="84" t="s">
        <v>1812</v>
      </c>
      <c r="N306" s="84" t="s">
        <v>1819</v>
      </c>
      <c r="O306" s="84" t="s">
        <v>1819</v>
      </c>
      <c r="P306" s="85"/>
      <c r="Q306" s="86" t="s">
        <v>14</v>
      </c>
      <c r="R306" s="84" t="s">
        <v>3001</v>
      </c>
    </row>
    <row r="307">
      <c r="A307" s="14" t="s">
        <v>3004</v>
      </c>
      <c r="B307" s="18">
        <v>1467.0</v>
      </c>
      <c r="C307" s="18">
        <v>3408.0</v>
      </c>
      <c r="D307" s="18">
        <v>0.430458</v>
      </c>
      <c r="E307" s="82">
        <v>0.57</v>
      </c>
      <c r="J307" s="87">
        <v>306.0</v>
      </c>
      <c r="K307" s="88" t="s">
        <v>2560</v>
      </c>
      <c r="L307" s="88" t="s">
        <v>3005</v>
      </c>
      <c r="M307" s="88" t="s">
        <v>1936</v>
      </c>
      <c r="N307" s="88" t="s">
        <v>1958</v>
      </c>
      <c r="O307" s="88" t="s">
        <v>1958</v>
      </c>
      <c r="P307" s="88" t="s">
        <v>2595</v>
      </c>
      <c r="Q307" s="86" t="s">
        <v>14</v>
      </c>
      <c r="R307" s="88" t="s">
        <v>3006</v>
      </c>
    </row>
    <row r="308">
      <c r="A308" s="14" t="s">
        <v>3007</v>
      </c>
      <c r="B308" s="18">
        <v>2739.0</v>
      </c>
      <c r="C308" s="18">
        <v>8280.0</v>
      </c>
      <c r="D308" s="18">
        <v>0.330797</v>
      </c>
      <c r="E308" s="82">
        <v>0.67</v>
      </c>
      <c r="J308" s="83">
        <v>307.0</v>
      </c>
      <c r="K308" s="84" t="s">
        <v>2562</v>
      </c>
      <c r="L308" s="84" t="s">
        <v>3005</v>
      </c>
      <c r="M308" s="84" t="s">
        <v>1936</v>
      </c>
      <c r="N308" s="84" t="s">
        <v>1958</v>
      </c>
      <c r="O308" s="84" t="s">
        <v>1958</v>
      </c>
      <c r="P308" s="84" t="s">
        <v>2605</v>
      </c>
      <c r="Q308" s="86" t="s">
        <v>14</v>
      </c>
      <c r="R308" s="84" t="s">
        <v>3006</v>
      </c>
    </row>
    <row r="309">
      <c r="A309" s="14" t="s">
        <v>3008</v>
      </c>
      <c r="B309" s="18">
        <v>2467.0</v>
      </c>
      <c r="C309" s="18">
        <v>8280.0</v>
      </c>
      <c r="D309" s="18">
        <v>0.297947</v>
      </c>
      <c r="E309" s="82">
        <v>0.7</v>
      </c>
      <c r="J309" s="87">
        <v>308.0</v>
      </c>
      <c r="K309" s="88" t="s">
        <v>2563</v>
      </c>
      <c r="L309" s="88" t="s">
        <v>3005</v>
      </c>
      <c r="M309" s="88" t="s">
        <v>1936</v>
      </c>
      <c r="N309" s="88" t="s">
        <v>1958</v>
      </c>
      <c r="O309" s="88" t="s">
        <v>1958</v>
      </c>
      <c r="P309" s="88" t="s">
        <v>2605</v>
      </c>
      <c r="Q309" s="86" t="s">
        <v>14</v>
      </c>
      <c r="R309" s="88" t="s">
        <v>3006</v>
      </c>
    </row>
    <row r="310">
      <c r="A310" s="14" t="s">
        <v>3009</v>
      </c>
      <c r="B310" s="18">
        <v>2457.0</v>
      </c>
      <c r="C310" s="18">
        <v>8280.0</v>
      </c>
      <c r="D310" s="18">
        <v>0.296739</v>
      </c>
      <c r="E310" s="82">
        <v>0.7</v>
      </c>
      <c r="J310" s="83">
        <v>309.0</v>
      </c>
      <c r="K310" s="84" t="s">
        <v>2564</v>
      </c>
      <c r="L310" s="84" t="s">
        <v>3005</v>
      </c>
      <c r="M310" s="84" t="s">
        <v>1936</v>
      </c>
      <c r="N310" s="84" t="s">
        <v>1958</v>
      </c>
      <c r="O310" s="84" t="s">
        <v>1958</v>
      </c>
      <c r="P310" s="84" t="s">
        <v>2605</v>
      </c>
      <c r="Q310" s="86" t="s">
        <v>14</v>
      </c>
      <c r="R310" s="84" t="s">
        <v>3006</v>
      </c>
    </row>
    <row r="311">
      <c r="A311" s="14" t="s">
        <v>2654</v>
      </c>
      <c r="B311" s="18">
        <v>5760.0</v>
      </c>
      <c r="C311" s="18">
        <v>6120.0</v>
      </c>
      <c r="D311" s="18">
        <v>0.941176</v>
      </c>
      <c r="E311" s="82">
        <v>0.06</v>
      </c>
      <c r="J311" s="93">
        <v>310.0</v>
      </c>
      <c r="K311" s="94" t="s">
        <v>2565</v>
      </c>
      <c r="L311" s="94" t="s">
        <v>2947</v>
      </c>
      <c r="M311" s="94" t="s">
        <v>1812</v>
      </c>
      <c r="N311" s="94" t="s">
        <v>1819</v>
      </c>
      <c r="O311" s="94" t="s">
        <v>1819</v>
      </c>
      <c r="P311" s="96"/>
      <c r="Q311" s="92" t="s">
        <v>13</v>
      </c>
      <c r="R311" s="94" t="s">
        <v>2948</v>
      </c>
    </row>
    <row r="312">
      <c r="A312" s="14" t="s">
        <v>2399</v>
      </c>
      <c r="B312" s="18">
        <v>75.0</v>
      </c>
      <c r="C312" s="18">
        <v>8280.0</v>
      </c>
      <c r="D312" s="18">
        <v>0.009058</v>
      </c>
      <c r="E312" s="82">
        <v>0.99</v>
      </c>
      <c r="J312" s="83">
        <v>311.0</v>
      </c>
      <c r="K312" s="84" t="s">
        <v>2566</v>
      </c>
      <c r="L312" s="84" t="s">
        <v>3010</v>
      </c>
      <c r="M312" s="84" t="s">
        <v>1936</v>
      </c>
      <c r="N312" s="84" t="s">
        <v>1954</v>
      </c>
      <c r="O312" s="84" t="s">
        <v>1954</v>
      </c>
      <c r="P312" s="85"/>
      <c r="Q312" s="86" t="s">
        <v>14</v>
      </c>
      <c r="R312" s="84" t="s">
        <v>3011</v>
      </c>
    </row>
    <row r="313">
      <c r="A313" s="14" t="s">
        <v>2396</v>
      </c>
      <c r="B313" s="18">
        <v>5618.0</v>
      </c>
      <c r="C313" s="18">
        <v>7920.0</v>
      </c>
      <c r="D313" s="18">
        <v>0.709343</v>
      </c>
      <c r="E313" s="82">
        <v>0.29</v>
      </c>
      <c r="J313" s="87">
        <v>312.0</v>
      </c>
      <c r="K313" s="88" t="s">
        <v>2568</v>
      </c>
      <c r="L313" s="88" t="s">
        <v>3010</v>
      </c>
      <c r="M313" s="88" t="s">
        <v>1936</v>
      </c>
      <c r="N313" s="88" t="s">
        <v>1954</v>
      </c>
      <c r="O313" s="88" t="s">
        <v>1954</v>
      </c>
      <c r="P313" s="88" t="s">
        <v>2595</v>
      </c>
      <c r="Q313" s="86" t="s">
        <v>14</v>
      </c>
      <c r="R313" s="88" t="s">
        <v>3011</v>
      </c>
    </row>
    <row r="314">
      <c r="A314" s="14" t="s">
        <v>2402</v>
      </c>
      <c r="B314" s="18">
        <v>156.0</v>
      </c>
      <c r="C314" s="18">
        <v>8280.0</v>
      </c>
      <c r="D314" s="18">
        <v>0.018841</v>
      </c>
      <c r="E314" s="82">
        <v>0.98</v>
      </c>
      <c r="J314" s="83">
        <v>313.0</v>
      </c>
      <c r="K314" s="84" t="s">
        <v>2569</v>
      </c>
      <c r="L314" s="84" t="s">
        <v>3012</v>
      </c>
      <c r="M314" s="84" t="s">
        <v>1936</v>
      </c>
      <c r="N314" s="84" t="s">
        <v>1958</v>
      </c>
      <c r="O314" s="84" t="s">
        <v>1958</v>
      </c>
      <c r="P314" s="84" t="s">
        <v>2595</v>
      </c>
      <c r="Q314" s="86" t="s">
        <v>14</v>
      </c>
      <c r="R314" s="84" t="s">
        <v>3006</v>
      </c>
    </row>
    <row r="315">
      <c r="A315" s="14" t="s">
        <v>2400</v>
      </c>
      <c r="B315" s="18">
        <v>17.0</v>
      </c>
      <c r="C315" s="18">
        <v>8280.0</v>
      </c>
      <c r="D315" s="18">
        <v>0.002053</v>
      </c>
      <c r="E315" s="82">
        <v>1.0</v>
      </c>
      <c r="J315" s="87">
        <v>314.0</v>
      </c>
      <c r="K315" s="88" t="s">
        <v>2571</v>
      </c>
      <c r="L315" s="88" t="s">
        <v>3013</v>
      </c>
      <c r="M315" s="88" t="s">
        <v>1966</v>
      </c>
      <c r="N315" s="88" t="s">
        <v>1993</v>
      </c>
      <c r="O315" s="88" t="s">
        <v>1993</v>
      </c>
      <c r="P315" s="88" t="s">
        <v>2605</v>
      </c>
      <c r="Q315" s="86" t="s">
        <v>14</v>
      </c>
      <c r="R315" s="88" t="s">
        <v>3014</v>
      </c>
    </row>
    <row r="316">
      <c r="A316" s="14" t="s">
        <v>2397</v>
      </c>
      <c r="B316" s="18">
        <v>0.0</v>
      </c>
      <c r="C316" s="18">
        <v>8280.0</v>
      </c>
      <c r="D316" s="18">
        <v>0.0</v>
      </c>
      <c r="E316" s="82">
        <v>1.0</v>
      </c>
      <c r="J316" s="83">
        <v>315.0</v>
      </c>
      <c r="K316" s="84" t="s">
        <v>2573</v>
      </c>
      <c r="L316" s="84" t="s">
        <v>3013</v>
      </c>
      <c r="M316" s="84" t="s">
        <v>1966</v>
      </c>
      <c r="N316" s="84" t="s">
        <v>1993</v>
      </c>
      <c r="O316" s="84" t="s">
        <v>1993</v>
      </c>
      <c r="P316" s="84" t="s">
        <v>2605</v>
      </c>
      <c r="Q316" s="86" t="s">
        <v>14</v>
      </c>
      <c r="R316" s="84" t="s">
        <v>3014</v>
      </c>
    </row>
    <row r="317">
      <c r="A317" s="14" t="s">
        <v>2403</v>
      </c>
      <c r="B317" s="18">
        <v>0.0</v>
      </c>
      <c r="C317" s="18">
        <v>8280.0</v>
      </c>
      <c r="D317" s="18">
        <v>0.0</v>
      </c>
      <c r="E317" s="82">
        <v>1.0</v>
      </c>
      <c r="J317" s="87">
        <v>316.0</v>
      </c>
      <c r="K317" s="88" t="s">
        <v>2574</v>
      </c>
      <c r="L317" s="88" t="s">
        <v>3013</v>
      </c>
      <c r="M317" s="88" t="s">
        <v>1966</v>
      </c>
      <c r="N317" s="88" t="s">
        <v>1993</v>
      </c>
      <c r="O317" s="88" t="s">
        <v>1993</v>
      </c>
      <c r="P317" s="88" t="s">
        <v>2605</v>
      </c>
      <c r="Q317" s="86" t="s">
        <v>14</v>
      </c>
      <c r="R317" s="88" t="s">
        <v>3014</v>
      </c>
    </row>
    <row r="318">
      <c r="A318" s="14" t="s">
        <v>2398</v>
      </c>
      <c r="B318" s="18">
        <v>60.0</v>
      </c>
      <c r="C318" s="18">
        <v>8280.0</v>
      </c>
      <c r="D318" s="18">
        <v>0.007246</v>
      </c>
      <c r="E318" s="82">
        <v>0.99</v>
      </c>
      <c r="J318" s="83">
        <v>317.0</v>
      </c>
      <c r="K318" s="84" t="s">
        <v>2946</v>
      </c>
      <c r="L318" s="84" t="s">
        <v>2590</v>
      </c>
      <c r="M318" s="84" t="s">
        <v>65</v>
      </c>
      <c r="N318" s="84" t="s">
        <v>71</v>
      </c>
      <c r="O318" s="84" t="s">
        <v>71</v>
      </c>
      <c r="P318" s="84" t="s">
        <v>2595</v>
      </c>
      <c r="Q318" s="86" t="s">
        <v>14</v>
      </c>
      <c r="R318" s="84" t="s">
        <v>2591</v>
      </c>
    </row>
    <row r="319">
      <c r="A319" s="14" t="s">
        <v>2401</v>
      </c>
      <c r="B319" s="18">
        <v>1550.0</v>
      </c>
      <c r="C319" s="18">
        <v>8280.0</v>
      </c>
      <c r="D319" s="18">
        <v>0.187198</v>
      </c>
      <c r="E319" s="82">
        <v>0.81</v>
      </c>
      <c r="J319" s="93">
        <v>318.0</v>
      </c>
      <c r="K319" s="94" t="s">
        <v>2925</v>
      </c>
      <c r="L319" s="94" t="s">
        <v>3015</v>
      </c>
      <c r="M319" s="94" t="s">
        <v>84</v>
      </c>
      <c r="N319" s="94" t="s">
        <v>105</v>
      </c>
      <c r="O319" s="94" t="s">
        <v>105</v>
      </c>
      <c r="P319" s="96"/>
      <c r="Q319" s="92" t="s">
        <v>13</v>
      </c>
      <c r="R319" s="94" t="s">
        <v>3016</v>
      </c>
    </row>
    <row r="320">
      <c r="A320" s="14" t="s">
        <v>3017</v>
      </c>
      <c r="B320" s="18">
        <v>0.0</v>
      </c>
      <c r="C320" s="18">
        <v>8280.0</v>
      </c>
      <c r="D320" s="18">
        <v>0.0</v>
      </c>
      <c r="E320" s="82">
        <v>1.0</v>
      </c>
      <c r="J320" s="90">
        <v>319.0</v>
      </c>
      <c r="K320" s="91" t="s">
        <v>3018</v>
      </c>
      <c r="L320" s="91" t="s">
        <v>3015</v>
      </c>
      <c r="M320" s="91" t="s">
        <v>84</v>
      </c>
      <c r="N320" s="91" t="s">
        <v>105</v>
      </c>
      <c r="O320" s="91" t="s">
        <v>105</v>
      </c>
      <c r="P320" s="95"/>
      <c r="Q320" s="92" t="s">
        <v>13</v>
      </c>
      <c r="R320" s="91" t="s">
        <v>3016</v>
      </c>
    </row>
    <row r="321">
      <c r="A321" s="14" t="s">
        <v>2275</v>
      </c>
      <c r="B321" s="18">
        <v>49.0</v>
      </c>
      <c r="C321" s="18">
        <v>7920.0</v>
      </c>
      <c r="D321" s="18">
        <v>0.006187</v>
      </c>
      <c r="E321" s="82">
        <v>0.99</v>
      </c>
      <c r="J321" s="93">
        <v>320.0</v>
      </c>
      <c r="K321" s="94" t="s">
        <v>2929</v>
      </c>
      <c r="L321" s="94" t="s">
        <v>3015</v>
      </c>
      <c r="M321" s="94" t="s">
        <v>84</v>
      </c>
      <c r="N321" s="94" t="s">
        <v>105</v>
      </c>
      <c r="O321" s="94" t="s">
        <v>105</v>
      </c>
      <c r="P321" s="96"/>
      <c r="Q321" s="92" t="s">
        <v>13</v>
      </c>
      <c r="R321" s="94" t="s">
        <v>3016</v>
      </c>
    </row>
    <row r="322">
      <c r="A322" s="14" t="s">
        <v>2277</v>
      </c>
      <c r="B322" s="18">
        <v>29.0</v>
      </c>
      <c r="C322" s="18">
        <v>8280.0</v>
      </c>
      <c r="D322" s="18">
        <v>0.003502</v>
      </c>
      <c r="E322" s="82">
        <v>1.0</v>
      </c>
      <c r="J322" s="83">
        <v>321.0</v>
      </c>
      <c r="K322" s="84" t="s">
        <v>3019</v>
      </c>
      <c r="L322" s="84" t="s">
        <v>3020</v>
      </c>
      <c r="M322" s="84" t="s">
        <v>84</v>
      </c>
      <c r="N322" s="84" t="s">
        <v>118</v>
      </c>
      <c r="O322" s="84" t="s">
        <v>118</v>
      </c>
      <c r="P322" s="84" t="s">
        <v>2605</v>
      </c>
      <c r="Q322" s="86" t="s">
        <v>14</v>
      </c>
      <c r="R322" s="84" t="s">
        <v>2598</v>
      </c>
    </row>
    <row r="323">
      <c r="A323" s="14" t="s">
        <v>2505</v>
      </c>
      <c r="B323" s="18">
        <v>5834.0</v>
      </c>
      <c r="C323" s="18">
        <v>7920.0</v>
      </c>
      <c r="D323" s="18">
        <v>0.736616</v>
      </c>
      <c r="E323" s="82">
        <v>0.26</v>
      </c>
      <c r="J323" s="93">
        <v>322.0</v>
      </c>
      <c r="K323" s="94" t="s">
        <v>3021</v>
      </c>
      <c r="L323" s="94" t="s">
        <v>2868</v>
      </c>
      <c r="M323" s="94" t="s">
        <v>135</v>
      </c>
      <c r="N323" s="94" t="s">
        <v>169</v>
      </c>
      <c r="O323" s="94" t="s">
        <v>169</v>
      </c>
      <c r="P323" s="96"/>
      <c r="Q323" s="92" t="s">
        <v>13</v>
      </c>
      <c r="R323" s="94" t="s">
        <v>3022</v>
      </c>
    </row>
    <row r="324">
      <c r="A324" s="14" t="s">
        <v>2508</v>
      </c>
      <c r="B324" s="18">
        <v>4581.0</v>
      </c>
      <c r="C324" s="18">
        <v>8280.0</v>
      </c>
      <c r="D324" s="18">
        <v>0.553261</v>
      </c>
      <c r="E324" s="82">
        <v>0.45</v>
      </c>
      <c r="J324" s="90">
        <v>323.0</v>
      </c>
      <c r="K324" s="91" t="s">
        <v>2941</v>
      </c>
      <c r="L324" s="91" t="s">
        <v>2868</v>
      </c>
      <c r="M324" s="91" t="s">
        <v>135</v>
      </c>
      <c r="N324" s="91" t="s">
        <v>169</v>
      </c>
      <c r="O324" s="91" t="s">
        <v>169</v>
      </c>
      <c r="P324" s="95"/>
      <c r="Q324" s="92" t="s">
        <v>13</v>
      </c>
      <c r="R324" s="91" t="s">
        <v>3022</v>
      </c>
    </row>
    <row r="325">
      <c r="A325" s="14" t="s">
        <v>2507</v>
      </c>
      <c r="B325" s="18">
        <v>5398.0</v>
      </c>
      <c r="C325" s="18">
        <v>8280.0</v>
      </c>
      <c r="D325" s="18">
        <v>0.651932</v>
      </c>
      <c r="E325" s="82">
        <v>0.35</v>
      </c>
      <c r="J325" s="93">
        <v>324.0</v>
      </c>
      <c r="K325" s="94" t="s">
        <v>2713</v>
      </c>
      <c r="L325" s="94" t="s">
        <v>2868</v>
      </c>
      <c r="M325" s="94" t="s">
        <v>135</v>
      </c>
      <c r="N325" s="94" t="s">
        <v>169</v>
      </c>
      <c r="O325" s="94" t="s">
        <v>169</v>
      </c>
      <c r="P325" s="94" t="s">
        <v>2605</v>
      </c>
      <c r="Q325" s="92" t="s">
        <v>13</v>
      </c>
      <c r="R325" s="94" t="s">
        <v>3022</v>
      </c>
    </row>
    <row r="326">
      <c r="A326" s="14" t="s">
        <v>3023</v>
      </c>
      <c r="B326" s="18">
        <v>0.0</v>
      </c>
      <c r="C326" s="18">
        <v>2520.0</v>
      </c>
      <c r="D326" s="18">
        <v>0.0</v>
      </c>
      <c r="E326" s="82">
        <v>1.0</v>
      </c>
      <c r="J326" s="90">
        <v>325.0</v>
      </c>
      <c r="K326" s="91" t="s">
        <v>3024</v>
      </c>
      <c r="L326" s="91" t="s">
        <v>2868</v>
      </c>
      <c r="M326" s="91" t="s">
        <v>135</v>
      </c>
      <c r="N326" s="91" t="s">
        <v>169</v>
      </c>
      <c r="O326" s="91" t="s">
        <v>169</v>
      </c>
      <c r="P326" s="95"/>
      <c r="Q326" s="92" t="s">
        <v>13</v>
      </c>
      <c r="R326" s="91" t="s">
        <v>3022</v>
      </c>
    </row>
    <row r="327">
      <c r="A327" s="14" t="s">
        <v>3025</v>
      </c>
      <c r="B327" s="18">
        <v>305.0</v>
      </c>
      <c r="C327" s="18">
        <v>4680.0</v>
      </c>
      <c r="D327" s="18">
        <v>0.065171</v>
      </c>
      <c r="E327" s="82">
        <v>0.93</v>
      </c>
      <c r="J327" s="93">
        <v>326.0</v>
      </c>
      <c r="K327" s="94" t="s">
        <v>3008</v>
      </c>
      <c r="L327" s="94" t="s">
        <v>2868</v>
      </c>
      <c r="M327" s="94" t="s">
        <v>135</v>
      </c>
      <c r="N327" s="94" t="s">
        <v>169</v>
      </c>
      <c r="O327" s="94" t="s">
        <v>169</v>
      </c>
      <c r="P327" s="94" t="s">
        <v>2605</v>
      </c>
      <c r="Q327" s="92" t="s">
        <v>13</v>
      </c>
      <c r="R327" s="94" t="s">
        <v>3022</v>
      </c>
    </row>
    <row r="328">
      <c r="A328" s="14" t="s">
        <v>3026</v>
      </c>
      <c r="B328" s="18">
        <v>679.0</v>
      </c>
      <c r="C328" s="18">
        <v>5520.0</v>
      </c>
      <c r="D328" s="18">
        <v>0.123007</v>
      </c>
      <c r="E328" s="82">
        <v>0.88</v>
      </c>
      <c r="J328" s="90">
        <v>327.0</v>
      </c>
      <c r="K328" s="91" t="s">
        <v>3009</v>
      </c>
      <c r="L328" s="91" t="s">
        <v>2868</v>
      </c>
      <c r="M328" s="91" t="s">
        <v>135</v>
      </c>
      <c r="N328" s="91" t="s">
        <v>169</v>
      </c>
      <c r="O328" s="91" t="s">
        <v>169</v>
      </c>
      <c r="P328" s="91" t="s">
        <v>2605</v>
      </c>
      <c r="Q328" s="92" t="s">
        <v>13</v>
      </c>
      <c r="R328" s="91" t="s">
        <v>3022</v>
      </c>
    </row>
    <row r="329">
      <c r="A329" s="14" t="s">
        <v>3027</v>
      </c>
      <c r="B329" s="18">
        <v>830.0</v>
      </c>
      <c r="C329" s="18">
        <v>3960.0</v>
      </c>
      <c r="D329" s="18">
        <v>0.209596</v>
      </c>
      <c r="E329" s="82">
        <v>0.79</v>
      </c>
      <c r="J329" s="87">
        <v>328.0</v>
      </c>
      <c r="K329" s="88" t="s">
        <v>2940</v>
      </c>
      <c r="L329" s="88" t="s">
        <v>3028</v>
      </c>
      <c r="M329" s="88" t="s">
        <v>135</v>
      </c>
      <c r="N329" s="88" t="s">
        <v>3029</v>
      </c>
      <c r="O329" s="88" t="s">
        <v>3029</v>
      </c>
      <c r="P329" s="89"/>
      <c r="Q329" s="86" t="s">
        <v>14</v>
      </c>
      <c r="R329" s="88" t="s">
        <v>3030</v>
      </c>
    </row>
    <row r="330">
      <c r="A330" s="14" t="s">
        <v>3031</v>
      </c>
      <c r="B330" s="18">
        <v>1418.0</v>
      </c>
      <c r="C330" s="18">
        <v>3960.0</v>
      </c>
      <c r="D330" s="18">
        <v>0.358081</v>
      </c>
      <c r="E330" s="82">
        <v>0.64</v>
      </c>
      <c r="J330" s="90">
        <v>329.0</v>
      </c>
      <c r="K330" s="91" t="s">
        <v>3032</v>
      </c>
      <c r="L330" s="91" t="s">
        <v>3033</v>
      </c>
      <c r="M330" s="91" t="s">
        <v>135</v>
      </c>
      <c r="N330" s="91" t="s">
        <v>2615</v>
      </c>
      <c r="O330" s="91" t="s">
        <v>2615</v>
      </c>
      <c r="P330" s="91" t="s">
        <v>2605</v>
      </c>
      <c r="Q330" s="92" t="s">
        <v>13</v>
      </c>
      <c r="R330" s="91" t="s">
        <v>3034</v>
      </c>
    </row>
    <row r="331">
      <c r="A331" s="14" t="s">
        <v>3035</v>
      </c>
      <c r="B331" s="18">
        <v>170.0</v>
      </c>
      <c r="C331" s="18">
        <v>3960.0</v>
      </c>
      <c r="D331" s="18">
        <v>0.042929</v>
      </c>
      <c r="E331" s="82">
        <v>0.96</v>
      </c>
      <c r="J331" s="93">
        <v>330.0</v>
      </c>
      <c r="K331" s="94" t="s">
        <v>3036</v>
      </c>
      <c r="L331" s="94" t="s">
        <v>3033</v>
      </c>
      <c r="M331" s="94" t="s">
        <v>135</v>
      </c>
      <c r="N331" s="94" t="s">
        <v>2615</v>
      </c>
      <c r="O331" s="94" t="s">
        <v>2615</v>
      </c>
      <c r="P331" s="94" t="s">
        <v>2605</v>
      </c>
      <c r="Q331" s="92" t="s">
        <v>13</v>
      </c>
      <c r="R331" s="94" t="s">
        <v>3034</v>
      </c>
    </row>
    <row r="332">
      <c r="A332" s="14" t="s">
        <v>3037</v>
      </c>
      <c r="B332" s="18">
        <v>892.0</v>
      </c>
      <c r="C332" s="18">
        <v>3960.0</v>
      </c>
      <c r="D332" s="18">
        <v>0.225253</v>
      </c>
      <c r="E332" s="82">
        <v>0.77</v>
      </c>
      <c r="J332" s="90">
        <v>331.0</v>
      </c>
      <c r="K332" s="91" t="s">
        <v>3038</v>
      </c>
      <c r="L332" s="91" t="s">
        <v>3033</v>
      </c>
      <c r="M332" s="91" t="s">
        <v>135</v>
      </c>
      <c r="N332" s="91" t="s">
        <v>2615</v>
      </c>
      <c r="O332" s="91" t="s">
        <v>2615</v>
      </c>
      <c r="P332" s="91" t="s">
        <v>2605</v>
      </c>
      <c r="Q332" s="92" t="s">
        <v>13</v>
      </c>
      <c r="R332" s="91" t="s">
        <v>3034</v>
      </c>
    </row>
    <row r="333">
      <c r="A333" s="14" t="s">
        <v>3039</v>
      </c>
      <c r="B333" s="18">
        <v>941.0</v>
      </c>
      <c r="C333" s="18">
        <v>3960.0</v>
      </c>
      <c r="D333" s="18">
        <v>0.237626</v>
      </c>
      <c r="E333" s="82">
        <v>0.76</v>
      </c>
      <c r="J333" s="93">
        <v>332.0</v>
      </c>
      <c r="K333" s="94" t="s">
        <v>3040</v>
      </c>
      <c r="L333" s="94" t="s">
        <v>3033</v>
      </c>
      <c r="M333" s="94" t="s">
        <v>135</v>
      </c>
      <c r="N333" s="94" t="s">
        <v>2615</v>
      </c>
      <c r="O333" s="94" t="s">
        <v>2615</v>
      </c>
      <c r="P333" s="94" t="s">
        <v>2605</v>
      </c>
      <c r="Q333" s="92" t="s">
        <v>13</v>
      </c>
      <c r="R333" s="94" t="s">
        <v>3034</v>
      </c>
    </row>
    <row r="334">
      <c r="A334" s="14" t="s">
        <v>3041</v>
      </c>
      <c r="B334" s="18">
        <v>1690.0</v>
      </c>
      <c r="C334" s="18">
        <v>3960.0</v>
      </c>
      <c r="D334" s="18">
        <v>0.426768</v>
      </c>
      <c r="E334" s="82">
        <v>0.57</v>
      </c>
      <c r="J334" s="90">
        <v>333.0</v>
      </c>
      <c r="K334" s="91" t="s">
        <v>3042</v>
      </c>
      <c r="L334" s="91" t="s">
        <v>3033</v>
      </c>
      <c r="M334" s="91" t="s">
        <v>135</v>
      </c>
      <c r="N334" s="91" t="s">
        <v>2615</v>
      </c>
      <c r="O334" s="91" t="s">
        <v>2615</v>
      </c>
      <c r="P334" s="91" t="s">
        <v>2605</v>
      </c>
      <c r="Q334" s="92" t="s">
        <v>13</v>
      </c>
      <c r="R334" s="91" t="s">
        <v>3034</v>
      </c>
    </row>
    <row r="335">
      <c r="A335" s="14" t="s">
        <v>3043</v>
      </c>
      <c r="B335" s="18">
        <v>1228.0</v>
      </c>
      <c r="C335" s="18">
        <v>3960.0</v>
      </c>
      <c r="D335" s="18">
        <v>0.310101</v>
      </c>
      <c r="E335" s="82">
        <v>0.69</v>
      </c>
      <c r="J335" s="87">
        <v>334.0</v>
      </c>
      <c r="K335" s="88" t="s">
        <v>3044</v>
      </c>
      <c r="L335" s="88" t="s">
        <v>3045</v>
      </c>
      <c r="M335" s="88" t="s">
        <v>206</v>
      </c>
      <c r="N335" s="88" t="s">
        <v>219</v>
      </c>
      <c r="O335" s="88" t="s">
        <v>219</v>
      </c>
      <c r="P335" s="88" t="s">
        <v>2595</v>
      </c>
      <c r="Q335" s="86" t="s">
        <v>14</v>
      </c>
      <c r="R335" s="88" t="s">
        <v>3046</v>
      </c>
    </row>
    <row r="336">
      <c r="A336" s="14" t="s">
        <v>3047</v>
      </c>
      <c r="B336" s="18">
        <v>131.0</v>
      </c>
      <c r="C336" s="18">
        <v>7920.0</v>
      </c>
      <c r="D336" s="18">
        <v>0.01654</v>
      </c>
      <c r="E336" s="82">
        <v>0.98</v>
      </c>
      <c r="J336" s="83">
        <v>335.0</v>
      </c>
      <c r="K336" s="84" t="s">
        <v>3048</v>
      </c>
      <c r="L336" s="84" t="s">
        <v>3045</v>
      </c>
      <c r="M336" s="84" t="s">
        <v>206</v>
      </c>
      <c r="N336" s="84" t="s">
        <v>219</v>
      </c>
      <c r="O336" s="84" t="s">
        <v>219</v>
      </c>
      <c r="P336" s="84" t="s">
        <v>2595</v>
      </c>
      <c r="Q336" s="86" t="s">
        <v>14</v>
      </c>
      <c r="R336" s="84" t="s">
        <v>3046</v>
      </c>
    </row>
    <row r="337">
      <c r="A337" s="14" t="s">
        <v>2376</v>
      </c>
      <c r="B337" s="18">
        <v>1499.0</v>
      </c>
      <c r="C337" s="18">
        <v>8280.0</v>
      </c>
      <c r="D337" s="18">
        <v>0.181039</v>
      </c>
      <c r="E337" s="82">
        <v>0.82</v>
      </c>
      <c r="J337" s="93">
        <v>336.0</v>
      </c>
      <c r="K337" s="94" t="s">
        <v>2771</v>
      </c>
      <c r="L337" s="94" t="s">
        <v>3049</v>
      </c>
      <c r="M337" s="94" t="s">
        <v>206</v>
      </c>
      <c r="N337" s="94" t="s">
        <v>250</v>
      </c>
      <c r="O337" s="94" t="s">
        <v>250</v>
      </c>
      <c r="P337" s="96"/>
      <c r="Q337" s="92" t="s">
        <v>13</v>
      </c>
      <c r="R337" s="94" t="s">
        <v>3050</v>
      </c>
    </row>
    <row r="338">
      <c r="A338" s="14" t="s">
        <v>2372</v>
      </c>
      <c r="B338" s="18">
        <v>173.0</v>
      </c>
      <c r="C338" s="18">
        <v>8280.0</v>
      </c>
      <c r="D338" s="18">
        <v>0.020894</v>
      </c>
      <c r="E338" s="82">
        <v>0.98</v>
      </c>
      <c r="J338" s="90">
        <v>337.0</v>
      </c>
      <c r="K338" s="91" t="s">
        <v>2767</v>
      </c>
      <c r="L338" s="91" t="s">
        <v>3051</v>
      </c>
      <c r="M338" s="91" t="s">
        <v>206</v>
      </c>
      <c r="N338" s="91" t="s">
        <v>230</v>
      </c>
      <c r="O338" s="91" t="s">
        <v>230</v>
      </c>
      <c r="P338" s="91" t="s">
        <v>2706</v>
      </c>
      <c r="Q338" s="92" t="s">
        <v>13</v>
      </c>
      <c r="R338" s="91" t="s">
        <v>3052</v>
      </c>
    </row>
    <row r="339">
      <c r="A339" s="14" t="s">
        <v>2374</v>
      </c>
      <c r="B339" s="18">
        <v>186.0</v>
      </c>
      <c r="C339" s="18">
        <v>8280.0</v>
      </c>
      <c r="D339" s="18">
        <v>0.022464</v>
      </c>
      <c r="E339" s="82">
        <v>0.98</v>
      </c>
      <c r="J339" s="87">
        <v>338.0</v>
      </c>
      <c r="K339" s="88" t="s">
        <v>3053</v>
      </c>
      <c r="L339" s="88" t="s">
        <v>2868</v>
      </c>
      <c r="M339" s="88" t="s">
        <v>288</v>
      </c>
      <c r="N339" s="88" t="s">
        <v>295</v>
      </c>
      <c r="O339" s="88" t="s">
        <v>295</v>
      </c>
      <c r="P339" s="89"/>
      <c r="Q339" s="86" t="s">
        <v>14</v>
      </c>
      <c r="R339" s="88" t="s">
        <v>3054</v>
      </c>
    </row>
    <row r="340">
      <c r="A340" s="14" t="s">
        <v>3055</v>
      </c>
      <c r="B340" s="18">
        <v>131.0</v>
      </c>
      <c r="C340" s="18">
        <v>7560.0</v>
      </c>
      <c r="D340" s="18">
        <v>0.017328</v>
      </c>
      <c r="E340" s="82">
        <v>0.98</v>
      </c>
      <c r="J340" s="83">
        <v>339.0</v>
      </c>
      <c r="K340" s="84" t="s">
        <v>2636</v>
      </c>
      <c r="L340" s="84" t="s">
        <v>2868</v>
      </c>
      <c r="M340" s="84" t="s">
        <v>288</v>
      </c>
      <c r="N340" s="84" t="s">
        <v>295</v>
      </c>
      <c r="O340" s="84" t="s">
        <v>295</v>
      </c>
      <c r="P340" s="85"/>
      <c r="Q340" s="86" t="s">
        <v>14</v>
      </c>
      <c r="R340" s="84" t="s">
        <v>3054</v>
      </c>
    </row>
    <row r="341">
      <c r="A341" s="14" t="s">
        <v>2375</v>
      </c>
      <c r="B341" s="18">
        <v>156.0</v>
      </c>
      <c r="C341" s="18">
        <v>8280.0</v>
      </c>
      <c r="D341" s="18">
        <v>0.018841</v>
      </c>
      <c r="E341" s="82">
        <v>0.98</v>
      </c>
      <c r="J341" s="87">
        <v>340.0</v>
      </c>
      <c r="K341" s="88" t="s">
        <v>2638</v>
      </c>
      <c r="L341" s="88" t="s">
        <v>2868</v>
      </c>
      <c r="M341" s="88" t="s">
        <v>288</v>
      </c>
      <c r="N341" s="88" t="s">
        <v>295</v>
      </c>
      <c r="O341" s="88" t="s">
        <v>295</v>
      </c>
      <c r="P341" s="89"/>
      <c r="Q341" s="86" t="s">
        <v>14</v>
      </c>
      <c r="R341" s="88" t="s">
        <v>3054</v>
      </c>
    </row>
    <row r="342">
      <c r="A342" s="14" t="s">
        <v>2565</v>
      </c>
      <c r="B342" s="18">
        <v>993.0</v>
      </c>
      <c r="C342" s="18">
        <v>8280.0</v>
      </c>
      <c r="D342" s="18">
        <v>0.119928</v>
      </c>
      <c r="E342" s="82">
        <v>0.88</v>
      </c>
      <c r="J342" s="83">
        <v>341.0</v>
      </c>
      <c r="K342" s="84" t="s">
        <v>2634</v>
      </c>
      <c r="L342" s="84" t="s">
        <v>2868</v>
      </c>
      <c r="M342" s="84" t="s">
        <v>288</v>
      </c>
      <c r="N342" s="84" t="s">
        <v>295</v>
      </c>
      <c r="O342" s="84" t="s">
        <v>295</v>
      </c>
      <c r="P342" s="85"/>
      <c r="Q342" s="86" t="s">
        <v>14</v>
      </c>
      <c r="R342" s="84" t="s">
        <v>3054</v>
      </c>
    </row>
    <row r="343">
      <c r="A343" s="14" t="s">
        <v>2487</v>
      </c>
      <c r="B343" s="18">
        <v>331.0</v>
      </c>
      <c r="C343" s="18">
        <v>8280.0</v>
      </c>
      <c r="D343" s="18">
        <v>0.039976</v>
      </c>
      <c r="E343" s="82">
        <v>0.96</v>
      </c>
      <c r="J343" s="93">
        <v>342.0</v>
      </c>
      <c r="K343" s="94" t="s">
        <v>3056</v>
      </c>
      <c r="L343" s="94" t="s">
        <v>3057</v>
      </c>
      <c r="M343" s="94" t="s">
        <v>288</v>
      </c>
      <c r="N343" s="94" t="s">
        <v>324</v>
      </c>
      <c r="O343" s="94" t="s">
        <v>324</v>
      </c>
      <c r="P343" s="94" t="s">
        <v>2605</v>
      </c>
      <c r="Q343" s="92" t="s">
        <v>13</v>
      </c>
      <c r="R343" s="94" t="s">
        <v>3058</v>
      </c>
    </row>
    <row r="344">
      <c r="A344" s="14" t="s">
        <v>2483</v>
      </c>
      <c r="B344" s="18">
        <v>208.0</v>
      </c>
      <c r="C344" s="18">
        <v>7560.0</v>
      </c>
      <c r="D344" s="18">
        <v>0.027513</v>
      </c>
      <c r="E344" s="82">
        <v>0.97</v>
      </c>
      <c r="J344" s="90">
        <v>343.0</v>
      </c>
      <c r="K344" s="91" t="s">
        <v>3059</v>
      </c>
      <c r="L344" s="91" t="s">
        <v>3057</v>
      </c>
      <c r="M344" s="91" t="s">
        <v>288</v>
      </c>
      <c r="N344" s="91" t="s">
        <v>324</v>
      </c>
      <c r="O344" s="91" t="s">
        <v>324</v>
      </c>
      <c r="P344" s="91" t="s">
        <v>2605</v>
      </c>
      <c r="Q344" s="92" t="s">
        <v>13</v>
      </c>
      <c r="R344" s="91" t="s">
        <v>3058</v>
      </c>
    </row>
    <row r="345">
      <c r="A345" s="14" t="s">
        <v>2485</v>
      </c>
      <c r="B345" s="18">
        <v>278.0</v>
      </c>
      <c r="C345" s="18">
        <v>8280.0</v>
      </c>
      <c r="D345" s="18">
        <v>0.033575</v>
      </c>
      <c r="E345" s="82">
        <v>0.97</v>
      </c>
      <c r="J345" s="93">
        <v>344.0</v>
      </c>
      <c r="K345" s="94" t="s">
        <v>3060</v>
      </c>
      <c r="L345" s="94" t="s">
        <v>3057</v>
      </c>
      <c r="M345" s="94" t="s">
        <v>288</v>
      </c>
      <c r="N345" s="94" t="s">
        <v>324</v>
      </c>
      <c r="O345" s="94" t="s">
        <v>324</v>
      </c>
      <c r="P345" s="94" t="s">
        <v>2605</v>
      </c>
      <c r="Q345" s="92" t="s">
        <v>13</v>
      </c>
      <c r="R345" s="94" t="s">
        <v>3058</v>
      </c>
    </row>
    <row r="346">
      <c r="A346" s="14" t="s">
        <v>2486</v>
      </c>
      <c r="B346" s="18">
        <v>195.0</v>
      </c>
      <c r="C346" s="18">
        <v>8280.0</v>
      </c>
      <c r="D346" s="18">
        <v>0.023551</v>
      </c>
      <c r="E346" s="82">
        <v>0.98</v>
      </c>
      <c r="J346" s="90">
        <v>345.0</v>
      </c>
      <c r="K346" s="91" t="s">
        <v>3061</v>
      </c>
      <c r="L346" s="91" t="s">
        <v>3057</v>
      </c>
      <c r="M346" s="91" t="s">
        <v>288</v>
      </c>
      <c r="N346" s="91" t="s">
        <v>324</v>
      </c>
      <c r="O346" s="91" t="s">
        <v>324</v>
      </c>
      <c r="P346" s="91" t="s">
        <v>2605</v>
      </c>
      <c r="Q346" s="92" t="s">
        <v>13</v>
      </c>
      <c r="R346" s="91" t="s">
        <v>3058</v>
      </c>
    </row>
    <row r="347">
      <c r="A347" s="14" t="s">
        <v>2910</v>
      </c>
      <c r="B347" s="18">
        <v>2520.0</v>
      </c>
      <c r="C347" s="18">
        <v>2520.0</v>
      </c>
      <c r="D347" s="18">
        <v>1.0</v>
      </c>
      <c r="E347" s="82">
        <v>0.0</v>
      </c>
      <c r="J347" s="93">
        <v>346.0</v>
      </c>
      <c r="K347" s="94" t="s">
        <v>3062</v>
      </c>
      <c r="L347" s="94" t="s">
        <v>3057</v>
      </c>
      <c r="M347" s="94" t="s">
        <v>288</v>
      </c>
      <c r="N347" s="94" t="s">
        <v>324</v>
      </c>
      <c r="O347" s="94" t="s">
        <v>324</v>
      </c>
      <c r="P347" s="96"/>
      <c r="Q347" s="92" t="s">
        <v>13</v>
      </c>
      <c r="R347" s="94" t="s">
        <v>3058</v>
      </c>
    </row>
    <row r="348">
      <c r="A348" s="14" t="s">
        <v>2913</v>
      </c>
      <c r="B348" s="18">
        <v>2520.0</v>
      </c>
      <c r="C348" s="18">
        <v>2520.0</v>
      </c>
      <c r="D348" s="18">
        <v>1.0</v>
      </c>
      <c r="E348" s="82">
        <v>0.0</v>
      </c>
      <c r="J348" s="90">
        <v>347.0</v>
      </c>
      <c r="K348" s="91" t="s">
        <v>3063</v>
      </c>
      <c r="L348" s="91" t="s">
        <v>3057</v>
      </c>
      <c r="M348" s="91" t="s">
        <v>288</v>
      </c>
      <c r="N348" s="91" t="s">
        <v>324</v>
      </c>
      <c r="O348" s="91" t="s">
        <v>324</v>
      </c>
      <c r="P348" s="95"/>
      <c r="Q348" s="92" t="s">
        <v>13</v>
      </c>
      <c r="R348" s="91" t="s">
        <v>3058</v>
      </c>
    </row>
    <row r="349">
      <c r="A349" s="14" t="s">
        <v>3064</v>
      </c>
      <c r="B349" s="18">
        <v>3750.0</v>
      </c>
      <c r="C349" s="18">
        <v>8280.0</v>
      </c>
      <c r="D349" s="18">
        <v>0.452899</v>
      </c>
      <c r="E349" s="82">
        <v>0.55</v>
      </c>
      <c r="J349" s="93">
        <v>348.0</v>
      </c>
      <c r="K349" s="94" t="s">
        <v>3065</v>
      </c>
      <c r="L349" s="94" t="s">
        <v>3057</v>
      </c>
      <c r="M349" s="94" t="s">
        <v>288</v>
      </c>
      <c r="N349" s="94" t="s">
        <v>324</v>
      </c>
      <c r="O349" s="94" t="s">
        <v>324</v>
      </c>
      <c r="P349" s="96"/>
      <c r="Q349" s="92" t="s">
        <v>13</v>
      </c>
      <c r="R349" s="94" t="s">
        <v>3058</v>
      </c>
    </row>
    <row r="350">
      <c r="A350" s="14" t="s">
        <v>2370</v>
      </c>
      <c r="B350" s="18">
        <v>2711.0</v>
      </c>
      <c r="C350" s="18">
        <v>7920.0</v>
      </c>
      <c r="D350" s="18">
        <v>0.342298</v>
      </c>
      <c r="E350" s="82">
        <v>0.66</v>
      </c>
      <c r="J350" s="90">
        <v>349.0</v>
      </c>
      <c r="K350" s="91" t="s">
        <v>3066</v>
      </c>
      <c r="L350" s="91" t="s">
        <v>3057</v>
      </c>
      <c r="M350" s="91" t="s">
        <v>288</v>
      </c>
      <c r="N350" s="91" t="s">
        <v>324</v>
      </c>
      <c r="O350" s="91" t="s">
        <v>324</v>
      </c>
      <c r="P350" s="95"/>
      <c r="Q350" s="92" t="s">
        <v>13</v>
      </c>
      <c r="R350" s="91" t="s">
        <v>3058</v>
      </c>
    </row>
    <row r="351">
      <c r="A351" s="14" t="s">
        <v>3067</v>
      </c>
      <c r="B351" s="18">
        <v>3198.0</v>
      </c>
      <c r="C351" s="18">
        <v>8280.0</v>
      </c>
      <c r="D351" s="18">
        <v>0.386232</v>
      </c>
      <c r="E351" s="82">
        <v>0.61</v>
      </c>
      <c r="J351" s="93">
        <v>350.0</v>
      </c>
      <c r="K351" s="94" t="s">
        <v>3068</v>
      </c>
      <c r="L351" s="94" t="s">
        <v>3057</v>
      </c>
      <c r="M351" s="94" t="s">
        <v>288</v>
      </c>
      <c r="N351" s="94" t="s">
        <v>324</v>
      </c>
      <c r="O351" s="94" t="s">
        <v>324</v>
      </c>
      <c r="P351" s="94" t="s">
        <v>2605</v>
      </c>
      <c r="Q351" s="92" t="s">
        <v>13</v>
      </c>
      <c r="R351" s="94" t="s">
        <v>3058</v>
      </c>
    </row>
    <row r="352">
      <c r="A352" s="14" t="s">
        <v>2389</v>
      </c>
      <c r="B352" s="18">
        <v>48.0</v>
      </c>
      <c r="C352" s="18">
        <v>96.0</v>
      </c>
      <c r="D352" s="18">
        <v>0.5</v>
      </c>
      <c r="E352" s="82">
        <v>0.5</v>
      </c>
      <c r="J352" s="83">
        <v>351.0</v>
      </c>
      <c r="K352" s="84" t="s">
        <v>2589</v>
      </c>
      <c r="L352" s="84" t="s">
        <v>3069</v>
      </c>
      <c r="M352" s="84" t="s">
        <v>288</v>
      </c>
      <c r="N352" s="84" t="s">
        <v>340</v>
      </c>
      <c r="O352" s="84" t="s">
        <v>340</v>
      </c>
      <c r="P352" s="84" t="s">
        <v>2605</v>
      </c>
      <c r="Q352" s="86" t="s">
        <v>14</v>
      </c>
      <c r="R352" s="84" t="s">
        <v>3070</v>
      </c>
    </row>
    <row r="353">
      <c r="A353" s="14" t="s">
        <v>3071</v>
      </c>
      <c r="B353" s="18">
        <v>2437.0</v>
      </c>
      <c r="C353" s="18">
        <v>7200.0</v>
      </c>
      <c r="D353" s="18">
        <v>0.338472</v>
      </c>
      <c r="E353" s="82">
        <v>0.66</v>
      </c>
      <c r="J353" s="93">
        <v>352.0</v>
      </c>
      <c r="K353" s="94" t="s">
        <v>3072</v>
      </c>
      <c r="L353" s="94" t="s">
        <v>3057</v>
      </c>
      <c r="M353" s="94" t="s">
        <v>288</v>
      </c>
      <c r="N353" s="94" t="s">
        <v>324</v>
      </c>
      <c r="O353" s="94" t="s">
        <v>324</v>
      </c>
      <c r="P353" s="96"/>
      <c r="Q353" s="92" t="s">
        <v>13</v>
      </c>
      <c r="R353" s="94" t="s">
        <v>3058</v>
      </c>
    </row>
    <row r="354">
      <c r="A354" s="14" t="s">
        <v>3073</v>
      </c>
      <c r="B354" s="18">
        <v>2319.0</v>
      </c>
      <c r="C354" s="18">
        <v>7200.0</v>
      </c>
      <c r="D354" s="18">
        <v>0.322083</v>
      </c>
      <c r="E354" s="82">
        <v>0.68</v>
      </c>
      <c r="J354" s="83">
        <v>353.0</v>
      </c>
      <c r="K354" s="84" t="s">
        <v>2896</v>
      </c>
      <c r="L354" s="84" t="s">
        <v>3074</v>
      </c>
      <c r="M354" s="84" t="s">
        <v>288</v>
      </c>
      <c r="N354" s="84" t="s">
        <v>340</v>
      </c>
      <c r="O354" s="84" t="s">
        <v>340</v>
      </c>
      <c r="P354" s="85"/>
      <c r="Q354" s="86" t="s">
        <v>14</v>
      </c>
      <c r="R354" s="84" t="s">
        <v>3070</v>
      </c>
    </row>
    <row r="355">
      <c r="A355" s="14" t="s">
        <v>3075</v>
      </c>
      <c r="B355" s="18">
        <v>2358.0</v>
      </c>
      <c r="C355" s="18">
        <v>7200.0</v>
      </c>
      <c r="D355" s="18">
        <v>0.3275</v>
      </c>
      <c r="E355" s="82">
        <v>0.67</v>
      </c>
      <c r="J355" s="87">
        <v>354.0</v>
      </c>
      <c r="K355" s="88" t="s">
        <v>2900</v>
      </c>
      <c r="L355" s="88" t="s">
        <v>3074</v>
      </c>
      <c r="M355" s="88" t="s">
        <v>288</v>
      </c>
      <c r="N355" s="88" t="s">
        <v>340</v>
      </c>
      <c r="O355" s="88" t="s">
        <v>340</v>
      </c>
      <c r="P355" s="89"/>
      <c r="Q355" s="86" t="s">
        <v>14</v>
      </c>
      <c r="R355" s="88" t="s">
        <v>3070</v>
      </c>
    </row>
    <row r="356">
      <c r="A356" s="14" t="s">
        <v>3040</v>
      </c>
      <c r="B356" s="18">
        <v>5979.0</v>
      </c>
      <c r="C356" s="18">
        <v>7176.0</v>
      </c>
      <c r="D356" s="18">
        <v>0.833194</v>
      </c>
      <c r="E356" s="82">
        <v>0.17</v>
      </c>
      <c r="J356" s="83">
        <v>355.0</v>
      </c>
      <c r="K356" s="84" t="s">
        <v>2905</v>
      </c>
      <c r="L356" s="84" t="s">
        <v>3074</v>
      </c>
      <c r="M356" s="84" t="s">
        <v>288</v>
      </c>
      <c r="N356" s="84" t="s">
        <v>340</v>
      </c>
      <c r="O356" s="84" t="s">
        <v>340</v>
      </c>
      <c r="P356" s="85"/>
      <c r="Q356" s="86" t="s">
        <v>14</v>
      </c>
      <c r="R356" s="84" t="s">
        <v>3070</v>
      </c>
    </row>
    <row r="357">
      <c r="A357" s="14" t="s">
        <v>3042</v>
      </c>
      <c r="B357" s="18">
        <v>4971.0</v>
      </c>
      <c r="C357" s="18">
        <v>7176.0</v>
      </c>
      <c r="D357" s="18">
        <v>0.692726</v>
      </c>
      <c r="E357" s="82">
        <v>0.31</v>
      </c>
      <c r="J357" s="87">
        <v>356.0</v>
      </c>
      <c r="K357" s="88" t="s">
        <v>2902</v>
      </c>
      <c r="L357" s="88" t="s">
        <v>3074</v>
      </c>
      <c r="M357" s="88" t="s">
        <v>288</v>
      </c>
      <c r="N357" s="88" t="s">
        <v>340</v>
      </c>
      <c r="O357" s="88" t="s">
        <v>340</v>
      </c>
      <c r="P357" s="89"/>
      <c r="Q357" s="86" t="s">
        <v>14</v>
      </c>
      <c r="R357" s="88" t="s">
        <v>3070</v>
      </c>
    </row>
    <row r="358">
      <c r="A358" s="14" t="s">
        <v>3038</v>
      </c>
      <c r="B358" s="18">
        <v>6240.0</v>
      </c>
      <c r="C358" s="18">
        <v>7176.0</v>
      </c>
      <c r="D358" s="18">
        <v>0.869565</v>
      </c>
      <c r="E358" s="82">
        <v>0.13</v>
      </c>
      <c r="J358" s="83">
        <v>357.0</v>
      </c>
      <c r="K358" s="84" t="s">
        <v>2899</v>
      </c>
      <c r="L358" s="84" t="s">
        <v>3074</v>
      </c>
      <c r="M358" s="84" t="s">
        <v>288</v>
      </c>
      <c r="N358" s="84" t="s">
        <v>340</v>
      </c>
      <c r="O358" s="84" t="s">
        <v>340</v>
      </c>
      <c r="P358" s="85"/>
      <c r="Q358" s="86" t="s">
        <v>14</v>
      </c>
      <c r="R358" s="84" t="s">
        <v>3070</v>
      </c>
    </row>
    <row r="359">
      <c r="A359" s="14" t="s">
        <v>3032</v>
      </c>
      <c r="B359" s="18">
        <v>6864.0</v>
      </c>
      <c r="C359" s="18">
        <v>7176.0</v>
      </c>
      <c r="D359" s="18">
        <v>0.956522</v>
      </c>
      <c r="E359" s="82">
        <v>0.04</v>
      </c>
      <c r="J359" s="93">
        <v>358.0</v>
      </c>
      <c r="K359" s="94" t="s">
        <v>3076</v>
      </c>
      <c r="L359" s="94" t="s">
        <v>3077</v>
      </c>
      <c r="M359" s="94" t="s">
        <v>288</v>
      </c>
      <c r="N359" s="94" t="s">
        <v>332</v>
      </c>
      <c r="O359" s="94" t="s">
        <v>332</v>
      </c>
      <c r="P359" s="94" t="s">
        <v>2605</v>
      </c>
      <c r="Q359" s="92" t="s">
        <v>13</v>
      </c>
      <c r="R359" s="94" t="s">
        <v>3078</v>
      </c>
    </row>
    <row r="360">
      <c r="A360" s="14" t="s">
        <v>3036</v>
      </c>
      <c r="B360" s="18">
        <v>5304.0</v>
      </c>
      <c r="C360" s="18">
        <v>7176.0</v>
      </c>
      <c r="D360" s="18">
        <v>0.73913</v>
      </c>
      <c r="E360" s="82">
        <v>0.26</v>
      </c>
      <c r="J360" s="90">
        <v>359.0</v>
      </c>
      <c r="K360" s="91" t="s">
        <v>2865</v>
      </c>
      <c r="L360" s="91" t="s">
        <v>3079</v>
      </c>
      <c r="M360" s="91" t="s">
        <v>288</v>
      </c>
      <c r="N360" s="91" t="s">
        <v>332</v>
      </c>
      <c r="O360" s="91" t="s">
        <v>332</v>
      </c>
      <c r="P360" s="91" t="s">
        <v>2605</v>
      </c>
      <c r="Q360" s="92" t="s">
        <v>13</v>
      </c>
      <c r="R360" s="91" t="s">
        <v>3078</v>
      </c>
    </row>
    <row r="361">
      <c r="A361" s="14" t="s">
        <v>3080</v>
      </c>
      <c r="B361" s="18">
        <v>0.0</v>
      </c>
      <c r="C361" s="18">
        <v>3240.0</v>
      </c>
      <c r="D361" s="18">
        <v>0.0</v>
      </c>
      <c r="E361" s="82">
        <v>1.0</v>
      </c>
      <c r="J361" s="93">
        <v>360.0</v>
      </c>
      <c r="K361" s="94" t="s">
        <v>3081</v>
      </c>
      <c r="L361" s="94" t="s">
        <v>3082</v>
      </c>
      <c r="M361" s="94" t="s">
        <v>288</v>
      </c>
      <c r="N361" s="94" t="s">
        <v>332</v>
      </c>
      <c r="O361" s="94" t="s">
        <v>332</v>
      </c>
      <c r="P361" s="94" t="s">
        <v>2605</v>
      </c>
      <c r="Q361" s="92" t="s">
        <v>13</v>
      </c>
      <c r="R361" s="94" t="s">
        <v>3078</v>
      </c>
    </row>
    <row r="362">
      <c r="A362" s="14" t="s">
        <v>3083</v>
      </c>
      <c r="B362" s="18">
        <v>2.0</v>
      </c>
      <c r="C362" s="18">
        <v>3240.0</v>
      </c>
      <c r="D362" s="18">
        <v>6.17E-4</v>
      </c>
      <c r="E362" s="82">
        <v>1.0</v>
      </c>
      <c r="J362" s="83">
        <v>361.0</v>
      </c>
      <c r="K362" s="84" t="s">
        <v>3084</v>
      </c>
      <c r="L362" s="84" t="s">
        <v>3085</v>
      </c>
      <c r="M362" s="84" t="s">
        <v>288</v>
      </c>
      <c r="N362" s="84" t="s">
        <v>314</v>
      </c>
      <c r="O362" s="84" t="s">
        <v>314</v>
      </c>
      <c r="P362" s="84" t="s">
        <v>2605</v>
      </c>
      <c r="Q362" s="86" t="s">
        <v>14</v>
      </c>
      <c r="R362" s="84" t="s">
        <v>3086</v>
      </c>
    </row>
    <row r="363">
      <c r="A363" s="14" t="s">
        <v>3087</v>
      </c>
      <c r="B363" s="18">
        <v>0.0</v>
      </c>
      <c r="C363" s="18">
        <v>3240.0</v>
      </c>
      <c r="D363" s="18">
        <v>0.0</v>
      </c>
      <c r="E363" s="82">
        <v>1.0</v>
      </c>
      <c r="J363" s="87">
        <v>362.0</v>
      </c>
      <c r="K363" s="88" t="s">
        <v>3088</v>
      </c>
      <c r="L363" s="88" t="s">
        <v>3085</v>
      </c>
      <c r="M363" s="88" t="s">
        <v>288</v>
      </c>
      <c r="N363" s="88" t="s">
        <v>314</v>
      </c>
      <c r="O363" s="88" t="s">
        <v>314</v>
      </c>
      <c r="P363" s="88" t="s">
        <v>2605</v>
      </c>
      <c r="Q363" s="86" t="s">
        <v>14</v>
      </c>
      <c r="R363" s="88" t="s">
        <v>3086</v>
      </c>
    </row>
    <row r="364">
      <c r="A364" s="14" t="s">
        <v>3089</v>
      </c>
      <c r="B364" s="18">
        <v>0.0</v>
      </c>
      <c r="C364" s="18">
        <v>3240.0</v>
      </c>
      <c r="D364" s="18">
        <v>0.0</v>
      </c>
      <c r="E364" s="82">
        <v>1.0</v>
      </c>
      <c r="J364" s="83">
        <v>363.0</v>
      </c>
      <c r="K364" s="84" t="s">
        <v>3090</v>
      </c>
      <c r="L364" s="84" t="s">
        <v>3085</v>
      </c>
      <c r="M364" s="84" t="s">
        <v>288</v>
      </c>
      <c r="N364" s="84" t="s">
        <v>314</v>
      </c>
      <c r="O364" s="84" t="s">
        <v>314</v>
      </c>
      <c r="P364" s="84" t="s">
        <v>2605</v>
      </c>
      <c r="Q364" s="86" t="s">
        <v>14</v>
      </c>
      <c r="R364" s="84" t="s">
        <v>3086</v>
      </c>
    </row>
    <row r="365">
      <c r="A365" s="14" t="s">
        <v>2384</v>
      </c>
      <c r="B365" s="18">
        <v>0.0</v>
      </c>
      <c r="C365" s="18">
        <v>7920.0</v>
      </c>
      <c r="D365" s="18">
        <v>0.0</v>
      </c>
      <c r="E365" s="82">
        <v>1.0</v>
      </c>
      <c r="J365" s="87">
        <v>364.0</v>
      </c>
      <c r="K365" s="88" t="s">
        <v>3091</v>
      </c>
      <c r="L365" s="88" t="s">
        <v>3085</v>
      </c>
      <c r="M365" s="88" t="s">
        <v>288</v>
      </c>
      <c r="N365" s="88" t="s">
        <v>314</v>
      </c>
      <c r="O365" s="88" t="s">
        <v>314</v>
      </c>
      <c r="P365" s="88" t="s">
        <v>2605</v>
      </c>
      <c r="Q365" s="86" t="s">
        <v>14</v>
      </c>
      <c r="R365" s="88" t="s">
        <v>3086</v>
      </c>
    </row>
    <row r="366">
      <c r="A366" s="14" t="s">
        <v>2379</v>
      </c>
      <c r="B366" s="18">
        <v>52.0</v>
      </c>
      <c r="C366" s="18">
        <v>7920.0</v>
      </c>
      <c r="D366" s="18">
        <v>0.006566</v>
      </c>
      <c r="E366" s="82">
        <v>0.99</v>
      </c>
      <c r="J366" s="90">
        <v>365.0</v>
      </c>
      <c r="K366" s="91" t="s">
        <v>2971</v>
      </c>
      <c r="L366" s="91" t="s">
        <v>3092</v>
      </c>
      <c r="M366" s="91" t="s">
        <v>361</v>
      </c>
      <c r="N366" s="91" t="s">
        <v>383</v>
      </c>
      <c r="O366" s="91" t="s">
        <v>383</v>
      </c>
      <c r="P366" s="95"/>
      <c r="Q366" s="92" t="s">
        <v>13</v>
      </c>
      <c r="R366" s="91" t="s">
        <v>3093</v>
      </c>
    </row>
    <row r="367">
      <c r="A367" s="14" t="s">
        <v>2380</v>
      </c>
      <c r="B367" s="18">
        <v>287.0</v>
      </c>
      <c r="C367" s="18">
        <v>7920.0</v>
      </c>
      <c r="D367" s="18">
        <v>0.036237</v>
      </c>
      <c r="E367" s="82">
        <v>0.96</v>
      </c>
      <c r="J367" s="93">
        <v>366.0</v>
      </c>
      <c r="K367" s="94" t="s">
        <v>2970</v>
      </c>
      <c r="L367" s="94" t="s">
        <v>3092</v>
      </c>
      <c r="M367" s="94" t="s">
        <v>361</v>
      </c>
      <c r="N367" s="94" t="s">
        <v>383</v>
      </c>
      <c r="O367" s="94" t="s">
        <v>383</v>
      </c>
      <c r="P367" s="96"/>
      <c r="Q367" s="92" t="s">
        <v>13</v>
      </c>
      <c r="R367" s="94" t="s">
        <v>3093</v>
      </c>
    </row>
    <row r="368">
      <c r="A368" s="14" t="s">
        <v>2381</v>
      </c>
      <c r="B368" s="18">
        <v>0.0</v>
      </c>
      <c r="C368" s="18">
        <v>7920.0</v>
      </c>
      <c r="D368" s="18">
        <v>0.0</v>
      </c>
      <c r="E368" s="82">
        <v>1.0</v>
      </c>
      <c r="J368" s="90">
        <v>367.0</v>
      </c>
      <c r="K368" s="91" t="s">
        <v>2969</v>
      </c>
      <c r="L368" s="91" t="s">
        <v>3092</v>
      </c>
      <c r="M368" s="91" t="s">
        <v>361</v>
      </c>
      <c r="N368" s="91" t="s">
        <v>383</v>
      </c>
      <c r="O368" s="91" t="s">
        <v>383</v>
      </c>
      <c r="P368" s="95"/>
      <c r="Q368" s="92" t="s">
        <v>13</v>
      </c>
      <c r="R368" s="91" t="s">
        <v>3093</v>
      </c>
    </row>
    <row r="369">
      <c r="A369" s="14" t="s">
        <v>2383</v>
      </c>
      <c r="B369" s="18">
        <v>0.0</v>
      </c>
      <c r="C369" s="18">
        <v>7560.0</v>
      </c>
      <c r="D369" s="18">
        <v>0.0</v>
      </c>
      <c r="E369" s="82">
        <v>1.0</v>
      </c>
      <c r="J369" s="87">
        <v>368.0</v>
      </c>
      <c r="K369" s="88" t="s">
        <v>3026</v>
      </c>
      <c r="L369" s="88" t="s">
        <v>3094</v>
      </c>
      <c r="M369" s="88" t="s">
        <v>361</v>
      </c>
      <c r="N369" s="88" t="s">
        <v>362</v>
      </c>
      <c r="O369" s="88" t="s">
        <v>362</v>
      </c>
      <c r="P369" s="88" t="s">
        <v>2605</v>
      </c>
      <c r="Q369" s="86" t="s">
        <v>14</v>
      </c>
      <c r="R369" s="88" t="s">
        <v>2669</v>
      </c>
    </row>
    <row r="370">
      <c r="A370" s="14" t="s">
        <v>2382</v>
      </c>
      <c r="B370" s="18">
        <v>0.0</v>
      </c>
      <c r="C370" s="18">
        <v>7920.0</v>
      </c>
      <c r="D370" s="18">
        <v>0.0</v>
      </c>
      <c r="E370" s="82">
        <v>1.0</v>
      </c>
      <c r="J370" s="83">
        <v>369.0</v>
      </c>
      <c r="K370" s="84" t="s">
        <v>3095</v>
      </c>
      <c r="L370" s="84" t="s">
        <v>3096</v>
      </c>
      <c r="M370" s="84" t="s">
        <v>361</v>
      </c>
      <c r="N370" s="84" t="s">
        <v>362</v>
      </c>
      <c r="O370" s="84" t="s">
        <v>362</v>
      </c>
      <c r="P370" s="84" t="s">
        <v>2605</v>
      </c>
      <c r="Q370" s="86" t="s">
        <v>14</v>
      </c>
      <c r="R370" s="84" t="s">
        <v>2669</v>
      </c>
    </row>
    <row r="371">
      <c r="A371" s="14" t="s">
        <v>3097</v>
      </c>
      <c r="B371" s="18">
        <v>9.0</v>
      </c>
      <c r="C371" s="18">
        <v>5760.0</v>
      </c>
      <c r="D371" s="18">
        <v>0.001563</v>
      </c>
      <c r="E371" s="82">
        <v>1.0</v>
      </c>
      <c r="J371" s="93">
        <v>370.0</v>
      </c>
      <c r="K371" s="94" t="s">
        <v>3098</v>
      </c>
      <c r="L371" s="94" t="s">
        <v>3099</v>
      </c>
      <c r="M371" s="94" t="s">
        <v>361</v>
      </c>
      <c r="N371" s="94" t="s">
        <v>399</v>
      </c>
      <c r="O371" s="94" t="s">
        <v>399</v>
      </c>
      <c r="P371" s="94" t="s">
        <v>2605</v>
      </c>
      <c r="Q371" s="92" t="s">
        <v>13</v>
      </c>
      <c r="R371" s="94" t="s">
        <v>3100</v>
      </c>
    </row>
    <row r="372">
      <c r="A372" s="14" t="s">
        <v>2253</v>
      </c>
      <c r="B372" s="18">
        <v>1907.0</v>
      </c>
      <c r="C372" s="18">
        <v>5760.0</v>
      </c>
      <c r="D372" s="18">
        <v>0.331076</v>
      </c>
      <c r="E372" s="82">
        <v>0.67</v>
      </c>
      <c r="J372" s="83">
        <v>371.0</v>
      </c>
      <c r="K372" s="84" t="s">
        <v>3025</v>
      </c>
      <c r="L372" s="84" t="s">
        <v>3101</v>
      </c>
      <c r="M372" s="84" t="s">
        <v>361</v>
      </c>
      <c r="N372" s="84" t="s">
        <v>362</v>
      </c>
      <c r="O372" s="84" t="s">
        <v>362</v>
      </c>
      <c r="P372" s="85"/>
      <c r="Q372" s="86" t="s">
        <v>14</v>
      </c>
      <c r="R372" s="84" t="s">
        <v>2669</v>
      </c>
    </row>
    <row r="373">
      <c r="A373" s="14" t="s">
        <v>2345</v>
      </c>
      <c r="B373" s="18">
        <v>195.0</v>
      </c>
      <c r="C373" s="18">
        <v>6840.0</v>
      </c>
      <c r="D373" s="18">
        <v>0.028509</v>
      </c>
      <c r="E373" s="82">
        <v>0.97</v>
      </c>
      <c r="J373" s="93">
        <v>372.0</v>
      </c>
      <c r="K373" s="94" t="s">
        <v>2756</v>
      </c>
      <c r="L373" s="94" t="s">
        <v>3102</v>
      </c>
      <c r="M373" s="94" t="s">
        <v>361</v>
      </c>
      <c r="N373" s="94" t="s">
        <v>362</v>
      </c>
      <c r="O373" s="94" t="s">
        <v>362</v>
      </c>
      <c r="P373" s="96"/>
      <c r="Q373" s="92" t="s">
        <v>13</v>
      </c>
      <c r="R373" s="94" t="s">
        <v>3103</v>
      </c>
    </row>
    <row r="374">
      <c r="A374" s="14" t="s">
        <v>2343</v>
      </c>
      <c r="B374" s="18">
        <v>345.0</v>
      </c>
      <c r="C374" s="18">
        <v>7200.0</v>
      </c>
      <c r="D374" s="18">
        <v>0.047917</v>
      </c>
      <c r="E374" s="82">
        <v>0.95</v>
      </c>
      <c r="J374" s="90">
        <v>373.0</v>
      </c>
      <c r="K374" s="91" t="s">
        <v>3104</v>
      </c>
      <c r="L374" s="91" t="s">
        <v>3105</v>
      </c>
      <c r="M374" s="91" t="s">
        <v>361</v>
      </c>
      <c r="N374" s="91" t="s">
        <v>362</v>
      </c>
      <c r="O374" s="91" t="s">
        <v>362</v>
      </c>
      <c r="P374" s="95"/>
      <c r="Q374" s="92" t="s">
        <v>13</v>
      </c>
      <c r="R374" s="91" t="s">
        <v>3106</v>
      </c>
    </row>
    <row r="375">
      <c r="A375" s="14" t="s">
        <v>2478</v>
      </c>
      <c r="B375" s="18">
        <v>926.0</v>
      </c>
      <c r="C375" s="18">
        <v>7920.0</v>
      </c>
      <c r="D375" s="18">
        <v>0.116919</v>
      </c>
      <c r="E375" s="82">
        <v>0.88</v>
      </c>
      <c r="J375" s="93">
        <v>374.0</v>
      </c>
      <c r="K375" s="94" t="s">
        <v>3107</v>
      </c>
      <c r="L375" s="94" t="s">
        <v>3105</v>
      </c>
      <c r="M375" s="94" t="s">
        <v>361</v>
      </c>
      <c r="N375" s="94" t="s">
        <v>362</v>
      </c>
      <c r="O375" s="94" t="s">
        <v>362</v>
      </c>
      <c r="P375" s="96"/>
      <c r="Q375" s="92" t="s">
        <v>13</v>
      </c>
      <c r="R375" s="94" t="s">
        <v>3106</v>
      </c>
    </row>
    <row r="376">
      <c r="A376" s="14" t="s">
        <v>2482</v>
      </c>
      <c r="B376" s="18">
        <v>925.0</v>
      </c>
      <c r="C376" s="18">
        <v>8280.0</v>
      </c>
      <c r="D376" s="18">
        <v>0.111715</v>
      </c>
      <c r="E376" s="82">
        <v>0.89</v>
      </c>
      <c r="J376" s="90">
        <v>375.0</v>
      </c>
      <c r="K376" s="91" t="s">
        <v>3108</v>
      </c>
      <c r="L376" s="91" t="s">
        <v>3105</v>
      </c>
      <c r="M376" s="91" t="s">
        <v>361</v>
      </c>
      <c r="N376" s="91" t="s">
        <v>362</v>
      </c>
      <c r="O376" s="91" t="s">
        <v>362</v>
      </c>
      <c r="P376" s="95"/>
      <c r="Q376" s="92" t="s">
        <v>13</v>
      </c>
      <c r="R376" s="91" t="s">
        <v>3106</v>
      </c>
    </row>
    <row r="377">
      <c r="A377" s="14" t="s">
        <v>2480</v>
      </c>
      <c r="B377" s="18">
        <v>889.0</v>
      </c>
      <c r="C377" s="18">
        <v>8280.0</v>
      </c>
      <c r="D377" s="18">
        <v>0.107367</v>
      </c>
      <c r="E377" s="82">
        <v>0.89</v>
      </c>
      <c r="J377" s="93">
        <v>376.0</v>
      </c>
      <c r="K377" s="94" t="s">
        <v>3109</v>
      </c>
      <c r="L377" s="94" t="s">
        <v>3105</v>
      </c>
      <c r="M377" s="94" t="s">
        <v>361</v>
      </c>
      <c r="N377" s="94" t="s">
        <v>362</v>
      </c>
      <c r="O377" s="94" t="s">
        <v>362</v>
      </c>
      <c r="P377" s="96"/>
      <c r="Q377" s="92" t="s">
        <v>13</v>
      </c>
      <c r="R377" s="94" t="s">
        <v>3106</v>
      </c>
    </row>
    <row r="378">
      <c r="A378" s="14" t="s">
        <v>2481</v>
      </c>
      <c r="B378" s="18">
        <v>681.0</v>
      </c>
      <c r="C378" s="18">
        <v>7920.0</v>
      </c>
      <c r="D378" s="18">
        <v>0.085985</v>
      </c>
      <c r="E378" s="82">
        <v>0.91</v>
      </c>
      <c r="J378" s="90">
        <v>377.0</v>
      </c>
      <c r="K378" s="91" t="s">
        <v>2773</v>
      </c>
      <c r="L378" s="91" t="s">
        <v>3049</v>
      </c>
      <c r="M378" s="91" t="s">
        <v>361</v>
      </c>
      <c r="N378" s="91" t="s">
        <v>399</v>
      </c>
      <c r="O378" s="91" t="s">
        <v>399</v>
      </c>
      <c r="P378" s="95"/>
      <c r="Q378" s="92" t="s">
        <v>13</v>
      </c>
      <c r="R378" s="91" t="s">
        <v>3110</v>
      </c>
    </row>
    <row r="379">
      <c r="A379" s="14" t="s">
        <v>2788</v>
      </c>
      <c r="B379" s="18">
        <v>129.0</v>
      </c>
      <c r="C379" s="18">
        <v>2568.0</v>
      </c>
      <c r="D379" s="18">
        <v>0.050234</v>
      </c>
      <c r="E379" s="82">
        <v>0.95</v>
      </c>
      <c r="J379" s="93">
        <v>378.0</v>
      </c>
      <c r="K379" s="94" t="s">
        <v>2768</v>
      </c>
      <c r="L379" s="94" t="s">
        <v>3049</v>
      </c>
      <c r="M379" s="94" t="s">
        <v>361</v>
      </c>
      <c r="N379" s="94" t="s">
        <v>399</v>
      </c>
      <c r="O379" s="94" t="s">
        <v>399</v>
      </c>
      <c r="P379" s="96"/>
      <c r="Q379" s="92" t="s">
        <v>13</v>
      </c>
      <c r="R379" s="94" t="s">
        <v>3110</v>
      </c>
    </row>
    <row r="380">
      <c r="A380" s="14" t="s">
        <v>2336</v>
      </c>
      <c r="B380" s="18">
        <v>68.0</v>
      </c>
      <c r="C380" s="18">
        <v>2880.0</v>
      </c>
      <c r="D380" s="18">
        <v>0.023611</v>
      </c>
      <c r="E380" s="82">
        <v>0.98</v>
      </c>
      <c r="J380" s="83">
        <v>379.0</v>
      </c>
      <c r="K380" s="84" t="s">
        <v>3111</v>
      </c>
      <c r="L380" s="84" t="s">
        <v>3112</v>
      </c>
      <c r="M380" s="84" t="s">
        <v>468</v>
      </c>
      <c r="N380" s="84" t="s">
        <v>469</v>
      </c>
      <c r="O380" s="84" t="s">
        <v>469</v>
      </c>
      <c r="P380" s="85"/>
      <c r="Q380" s="86" t="s">
        <v>14</v>
      </c>
      <c r="R380" s="84" t="s">
        <v>2675</v>
      </c>
    </row>
    <row r="381">
      <c r="A381" s="14" t="s">
        <v>2782</v>
      </c>
      <c r="B381" s="18">
        <v>112.0</v>
      </c>
      <c r="C381" s="18">
        <v>2520.0</v>
      </c>
      <c r="D381" s="18">
        <v>0.044444</v>
      </c>
      <c r="E381" s="82">
        <v>0.96</v>
      </c>
      <c r="J381" s="87">
        <v>380.0</v>
      </c>
      <c r="K381" s="88" t="s">
        <v>3097</v>
      </c>
      <c r="L381" s="88" t="s">
        <v>3113</v>
      </c>
      <c r="M381" s="88" t="s">
        <v>591</v>
      </c>
      <c r="N381" s="88" t="s">
        <v>641</v>
      </c>
      <c r="O381" s="88" t="s">
        <v>641</v>
      </c>
      <c r="P381" s="89"/>
      <c r="Q381" s="86" t="s">
        <v>14</v>
      </c>
      <c r="R381" s="88" t="s">
        <v>3114</v>
      </c>
    </row>
    <row r="382">
      <c r="A382" s="14" t="s">
        <v>2346</v>
      </c>
      <c r="B382" s="18">
        <v>720.0</v>
      </c>
      <c r="C382" s="18">
        <v>720.0</v>
      </c>
      <c r="D382" s="18">
        <v>1.0</v>
      </c>
      <c r="E382" s="82">
        <v>0.0</v>
      </c>
      <c r="J382" s="90">
        <v>381.0</v>
      </c>
      <c r="K382" s="91" t="s">
        <v>3115</v>
      </c>
      <c r="L382" s="91" t="s">
        <v>3116</v>
      </c>
      <c r="M382" s="91" t="s">
        <v>591</v>
      </c>
      <c r="N382" s="91" t="s">
        <v>641</v>
      </c>
      <c r="O382" s="91" t="s">
        <v>641</v>
      </c>
      <c r="P382" s="91" t="s">
        <v>2595</v>
      </c>
      <c r="Q382" s="92" t="s">
        <v>13</v>
      </c>
      <c r="R382" s="91" t="s">
        <v>3117</v>
      </c>
    </row>
    <row r="383">
      <c r="A383" s="14" t="s">
        <v>2424</v>
      </c>
      <c r="B383" s="18">
        <v>0.0</v>
      </c>
      <c r="C383" s="18">
        <v>8280.0</v>
      </c>
      <c r="D383" s="18">
        <v>0.0</v>
      </c>
      <c r="E383" s="82">
        <v>1.0</v>
      </c>
      <c r="J383" s="93">
        <v>382.0</v>
      </c>
      <c r="K383" s="94" t="s">
        <v>3118</v>
      </c>
      <c r="L383" s="94" t="s">
        <v>3116</v>
      </c>
      <c r="M383" s="94" t="s">
        <v>591</v>
      </c>
      <c r="N383" s="94" t="s">
        <v>641</v>
      </c>
      <c r="O383" s="94" t="s">
        <v>641</v>
      </c>
      <c r="P383" s="94" t="s">
        <v>2595</v>
      </c>
      <c r="Q383" s="92" t="s">
        <v>13</v>
      </c>
      <c r="R383" s="94" t="s">
        <v>3117</v>
      </c>
    </row>
    <row r="384">
      <c r="A384" s="14" t="s">
        <v>2562</v>
      </c>
      <c r="B384" s="18">
        <v>2268.0</v>
      </c>
      <c r="C384" s="18">
        <v>5808.0</v>
      </c>
      <c r="D384" s="18">
        <v>0.390496</v>
      </c>
      <c r="E384" s="82">
        <v>0.61</v>
      </c>
      <c r="J384" s="90">
        <v>383.0</v>
      </c>
      <c r="K384" s="91" t="s">
        <v>3119</v>
      </c>
      <c r="L384" s="91" t="s">
        <v>3116</v>
      </c>
      <c r="M384" s="91" t="s">
        <v>591</v>
      </c>
      <c r="N384" s="91" t="s">
        <v>641</v>
      </c>
      <c r="O384" s="91" t="s">
        <v>641</v>
      </c>
      <c r="P384" s="91" t="s">
        <v>2595</v>
      </c>
      <c r="Q384" s="92" t="s">
        <v>13</v>
      </c>
      <c r="R384" s="91" t="s">
        <v>3117</v>
      </c>
    </row>
    <row r="385">
      <c r="A385" s="14" t="s">
        <v>3120</v>
      </c>
      <c r="B385" s="18">
        <v>93.0</v>
      </c>
      <c r="C385" s="18">
        <v>96.0</v>
      </c>
      <c r="D385" s="18">
        <v>0.96875</v>
      </c>
      <c r="E385" s="82">
        <v>0.03</v>
      </c>
      <c r="J385" s="93">
        <v>384.0</v>
      </c>
      <c r="K385" s="94" t="s">
        <v>3121</v>
      </c>
      <c r="L385" s="94" t="s">
        <v>3116</v>
      </c>
      <c r="M385" s="94" t="s">
        <v>591</v>
      </c>
      <c r="N385" s="94" t="s">
        <v>641</v>
      </c>
      <c r="O385" s="94" t="s">
        <v>641</v>
      </c>
      <c r="P385" s="94" t="s">
        <v>2595</v>
      </c>
      <c r="Q385" s="92" t="s">
        <v>13</v>
      </c>
      <c r="R385" s="94" t="s">
        <v>3117</v>
      </c>
    </row>
    <row r="386">
      <c r="A386" s="14" t="s">
        <v>3122</v>
      </c>
      <c r="B386" s="18">
        <v>1511.0</v>
      </c>
      <c r="C386" s="18">
        <v>7920.0</v>
      </c>
      <c r="D386" s="18">
        <v>0.190783</v>
      </c>
      <c r="E386" s="82">
        <v>0.81</v>
      </c>
      <c r="J386" s="90">
        <v>385.0</v>
      </c>
      <c r="K386" s="91" t="s">
        <v>3123</v>
      </c>
      <c r="L386" s="91" t="s">
        <v>3116</v>
      </c>
      <c r="M386" s="91" t="s">
        <v>591</v>
      </c>
      <c r="N386" s="91" t="s">
        <v>641</v>
      </c>
      <c r="O386" s="91" t="s">
        <v>641</v>
      </c>
      <c r="P386" s="91" t="s">
        <v>2595</v>
      </c>
      <c r="Q386" s="92" t="s">
        <v>13</v>
      </c>
      <c r="R386" s="91" t="s">
        <v>3117</v>
      </c>
    </row>
    <row r="387">
      <c r="A387" s="14" t="s">
        <v>3124</v>
      </c>
      <c r="B387" s="18">
        <v>54.0</v>
      </c>
      <c r="C387" s="18">
        <v>96.0</v>
      </c>
      <c r="D387" s="18">
        <v>0.5625</v>
      </c>
      <c r="E387" s="82">
        <v>0.44</v>
      </c>
      <c r="J387" s="93">
        <v>386.0</v>
      </c>
      <c r="K387" s="94" t="s">
        <v>3125</v>
      </c>
      <c r="L387" s="94" t="s">
        <v>3116</v>
      </c>
      <c r="M387" s="94" t="s">
        <v>591</v>
      </c>
      <c r="N387" s="94" t="s">
        <v>641</v>
      </c>
      <c r="O387" s="94" t="s">
        <v>641</v>
      </c>
      <c r="P387" s="94" t="s">
        <v>2595</v>
      </c>
      <c r="Q387" s="92" t="s">
        <v>13</v>
      </c>
      <c r="R387" s="94" t="s">
        <v>3117</v>
      </c>
    </row>
    <row r="388">
      <c r="A388" s="14" t="s">
        <v>2477</v>
      </c>
      <c r="B388" s="18">
        <v>55.0</v>
      </c>
      <c r="C388" s="18">
        <v>7560.0</v>
      </c>
      <c r="D388" s="18">
        <v>0.007275</v>
      </c>
      <c r="E388" s="82">
        <v>0.99</v>
      </c>
      <c r="J388" s="83">
        <v>387.0</v>
      </c>
      <c r="K388" s="84" t="s">
        <v>3126</v>
      </c>
      <c r="L388" s="84" t="s">
        <v>3127</v>
      </c>
      <c r="M388" s="84" t="s">
        <v>591</v>
      </c>
      <c r="N388" s="84" t="s">
        <v>641</v>
      </c>
      <c r="O388" s="84" t="s">
        <v>641</v>
      </c>
      <c r="P388" s="85"/>
      <c r="Q388" s="86" t="s">
        <v>14</v>
      </c>
      <c r="R388" s="84" t="s">
        <v>3114</v>
      </c>
    </row>
    <row r="389">
      <c r="A389" s="14" t="s">
        <v>3091</v>
      </c>
      <c r="B389" s="18">
        <v>4603.0</v>
      </c>
      <c r="C389" s="18">
        <v>8280.0</v>
      </c>
      <c r="D389" s="18">
        <v>0.555918</v>
      </c>
      <c r="E389" s="82">
        <v>0.44</v>
      </c>
      <c r="J389" s="87">
        <v>388.0</v>
      </c>
      <c r="K389" s="88" t="s">
        <v>3128</v>
      </c>
      <c r="L389" s="88" t="s">
        <v>3127</v>
      </c>
      <c r="M389" s="88" t="s">
        <v>591</v>
      </c>
      <c r="N389" s="88" t="s">
        <v>641</v>
      </c>
      <c r="O389" s="88" t="s">
        <v>641</v>
      </c>
      <c r="P389" s="89"/>
      <c r="Q389" s="86" t="s">
        <v>14</v>
      </c>
      <c r="R389" s="88" t="s">
        <v>3114</v>
      </c>
    </row>
    <row r="390">
      <c r="A390" s="14" t="s">
        <v>3090</v>
      </c>
      <c r="B390" s="18">
        <v>2896.0</v>
      </c>
      <c r="C390" s="18">
        <v>8280.0</v>
      </c>
      <c r="D390" s="18">
        <v>0.349758</v>
      </c>
      <c r="E390" s="82">
        <v>0.65</v>
      </c>
      <c r="J390" s="83">
        <v>389.0</v>
      </c>
      <c r="K390" s="84" t="s">
        <v>3129</v>
      </c>
      <c r="L390" s="84" t="s">
        <v>3127</v>
      </c>
      <c r="M390" s="84" t="s">
        <v>591</v>
      </c>
      <c r="N390" s="84" t="s">
        <v>641</v>
      </c>
      <c r="O390" s="84" t="s">
        <v>641</v>
      </c>
      <c r="P390" s="85"/>
      <c r="Q390" s="86" t="s">
        <v>14</v>
      </c>
      <c r="R390" s="84" t="s">
        <v>3114</v>
      </c>
    </row>
    <row r="391">
      <c r="A391" s="14" t="s">
        <v>3088</v>
      </c>
      <c r="B391" s="18">
        <v>1089.0</v>
      </c>
      <c r="C391" s="18">
        <v>8280.0</v>
      </c>
      <c r="D391" s="18">
        <v>0.131522</v>
      </c>
      <c r="E391" s="82">
        <v>0.87</v>
      </c>
      <c r="J391" s="87">
        <v>390.0</v>
      </c>
      <c r="K391" s="88" t="s">
        <v>3130</v>
      </c>
      <c r="L391" s="88" t="s">
        <v>3127</v>
      </c>
      <c r="M391" s="88" t="s">
        <v>591</v>
      </c>
      <c r="N391" s="88" t="s">
        <v>641</v>
      </c>
      <c r="O391" s="88" t="s">
        <v>641</v>
      </c>
      <c r="P391" s="89"/>
      <c r="Q391" s="86" t="s">
        <v>14</v>
      </c>
      <c r="R391" s="88" t="s">
        <v>3114</v>
      </c>
    </row>
    <row r="392">
      <c r="A392" s="14" t="s">
        <v>3084</v>
      </c>
      <c r="B392" s="18">
        <v>6263.0</v>
      </c>
      <c r="C392" s="18">
        <v>8280.0</v>
      </c>
      <c r="D392" s="18">
        <v>0.756401</v>
      </c>
      <c r="E392" s="82">
        <v>0.24</v>
      </c>
      <c r="J392" s="90">
        <v>391.0</v>
      </c>
      <c r="K392" s="91" t="s">
        <v>3131</v>
      </c>
      <c r="L392" s="91" t="s">
        <v>3116</v>
      </c>
      <c r="M392" s="91" t="s">
        <v>591</v>
      </c>
      <c r="N392" s="91" t="s">
        <v>641</v>
      </c>
      <c r="O392" s="91" t="s">
        <v>641</v>
      </c>
      <c r="P392" s="91" t="s">
        <v>2595</v>
      </c>
      <c r="Q392" s="92" t="s">
        <v>13</v>
      </c>
      <c r="R392" s="91" t="s">
        <v>3117</v>
      </c>
    </row>
    <row r="393">
      <c r="A393" s="14" t="s">
        <v>2563</v>
      </c>
      <c r="B393" s="18">
        <v>1584.0</v>
      </c>
      <c r="C393" s="18">
        <v>6072.0</v>
      </c>
      <c r="D393" s="18">
        <v>0.26087</v>
      </c>
      <c r="E393" s="82">
        <v>0.74</v>
      </c>
      <c r="J393" s="93">
        <v>392.0</v>
      </c>
      <c r="K393" s="94" t="s">
        <v>2820</v>
      </c>
      <c r="L393" s="94" t="s">
        <v>3132</v>
      </c>
      <c r="M393" s="94" t="s">
        <v>591</v>
      </c>
      <c r="N393" s="94" t="s">
        <v>592</v>
      </c>
      <c r="O393" s="94" t="s">
        <v>592</v>
      </c>
      <c r="P393" s="96"/>
      <c r="Q393" s="92" t="s">
        <v>13</v>
      </c>
      <c r="R393" s="94" t="s">
        <v>3133</v>
      </c>
    </row>
    <row r="394">
      <c r="A394" s="14" t="s">
        <v>3134</v>
      </c>
      <c r="B394" s="18">
        <v>312.0</v>
      </c>
      <c r="C394" s="18">
        <v>312.0</v>
      </c>
      <c r="D394" s="18">
        <v>1.0</v>
      </c>
      <c r="E394" s="82">
        <v>0.0</v>
      </c>
      <c r="J394" s="90">
        <v>393.0</v>
      </c>
      <c r="K394" s="91" t="s">
        <v>2826</v>
      </c>
      <c r="L394" s="91" t="s">
        <v>3132</v>
      </c>
      <c r="M394" s="91" t="s">
        <v>591</v>
      </c>
      <c r="N394" s="91" t="s">
        <v>592</v>
      </c>
      <c r="O394" s="91" t="s">
        <v>592</v>
      </c>
      <c r="P394" s="95"/>
      <c r="Q394" s="92" t="s">
        <v>13</v>
      </c>
      <c r="R394" s="91" t="s">
        <v>3133</v>
      </c>
    </row>
    <row r="395">
      <c r="A395" s="14" t="s">
        <v>2547</v>
      </c>
      <c r="B395" s="18">
        <v>3416.0</v>
      </c>
      <c r="C395" s="18">
        <v>8280.0</v>
      </c>
      <c r="D395" s="18">
        <v>0.41256</v>
      </c>
      <c r="E395" s="82">
        <v>0.59</v>
      </c>
      <c r="J395" s="93">
        <v>394.0</v>
      </c>
      <c r="K395" s="94" t="s">
        <v>2823</v>
      </c>
      <c r="L395" s="94" t="s">
        <v>3132</v>
      </c>
      <c r="M395" s="94" t="s">
        <v>591</v>
      </c>
      <c r="N395" s="94" t="s">
        <v>592</v>
      </c>
      <c r="O395" s="94" t="s">
        <v>592</v>
      </c>
      <c r="P395" s="96"/>
      <c r="Q395" s="92" t="s">
        <v>13</v>
      </c>
      <c r="R395" s="94" t="s">
        <v>3133</v>
      </c>
    </row>
    <row r="396">
      <c r="A396" s="14" t="s">
        <v>2549</v>
      </c>
      <c r="B396" s="18">
        <v>5400.0</v>
      </c>
      <c r="C396" s="18">
        <v>8280.0</v>
      </c>
      <c r="D396" s="18">
        <v>0.652174</v>
      </c>
      <c r="E396" s="82">
        <v>0.35</v>
      </c>
      <c r="J396" s="90">
        <v>395.0</v>
      </c>
      <c r="K396" s="91" t="s">
        <v>2599</v>
      </c>
      <c r="L396" s="91" t="s">
        <v>3135</v>
      </c>
      <c r="M396" s="91" t="s">
        <v>591</v>
      </c>
      <c r="N396" s="91" t="s">
        <v>628</v>
      </c>
      <c r="O396" s="91" t="s">
        <v>628</v>
      </c>
      <c r="P396" s="95"/>
      <c r="Q396" s="92" t="s">
        <v>13</v>
      </c>
      <c r="R396" s="91" t="s">
        <v>3136</v>
      </c>
    </row>
    <row r="397">
      <c r="A397" s="14" t="s">
        <v>2548</v>
      </c>
      <c r="B397" s="18">
        <v>5400.0</v>
      </c>
      <c r="C397" s="18">
        <v>8280.0</v>
      </c>
      <c r="D397" s="18">
        <v>0.652174</v>
      </c>
      <c r="E397" s="82">
        <v>0.35</v>
      </c>
      <c r="J397" s="87">
        <v>396.0</v>
      </c>
      <c r="K397" s="88" t="s">
        <v>2600</v>
      </c>
      <c r="L397" s="88" t="s">
        <v>3135</v>
      </c>
      <c r="M397" s="88" t="s">
        <v>591</v>
      </c>
      <c r="N397" s="88" t="s">
        <v>620</v>
      </c>
      <c r="O397" s="88" t="s">
        <v>620</v>
      </c>
      <c r="P397" s="89"/>
      <c r="Q397" s="86" t="s">
        <v>14</v>
      </c>
      <c r="R397" s="88" t="s">
        <v>2690</v>
      </c>
    </row>
    <row r="398">
      <c r="A398" s="14" t="s">
        <v>2550</v>
      </c>
      <c r="B398" s="18">
        <v>360.0</v>
      </c>
      <c r="C398" s="18">
        <v>1176.0</v>
      </c>
      <c r="D398" s="18">
        <v>0.306122</v>
      </c>
      <c r="E398" s="82">
        <v>0.69</v>
      </c>
      <c r="J398" s="90">
        <v>397.0</v>
      </c>
      <c r="K398" s="91" t="s">
        <v>2751</v>
      </c>
      <c r="L398" s="91" t="s">
        <v>3137</v>
      </c>
      <c r="M398" s="91" t="s">
        <v>591</v>
      </c>
      <c r="N398" s="91" t="s">
        <v>592</v>
      </c>
      <c r="O398" s="91" t="s">
        <v>592</v>
      </c>
      <c r="P398" s="95"/>
      <c r="Q398" s="92" t="s">
        <v>13</v>
      </c>
      <c r="R398" s="91" t="s">
        <v>3138</v>
      </c>
    </row>
    <row r="399">
      <c r="A399" s="14" t="s">
        <v>2262</v>
      </c>
      <c r="B399" s="18">
        <v>94.0</v>
      </c>
      <c r="C399" s="18">
        <v>816.0</v>
      </c>
      <c r="D399" s="18">
        <v>0.115196</v>
      </c>
      <c r="E399" s="82">
        <v>0.88</v>
      </c>
      <c r="J399" s="87">
        <v>398.0</v>
      </c>
      <c r="K399" s="88" t="s">
        <v>2752</v>
      </c>
      <c r="L399" s="88" t="s">
        <v>3137</v>
      </c>
      <c r="M399" s="88" t="s">
        <v>591</v>
      </c>
      <c r="N399" s="88" t="s">
        <v>620</v>
      </c>
      <c r="O399" s="88" t="s">
        <v>620</v>
      </c>
      <c r="P399" s="89"/>
      <c r="Q399" s="86" t="s">
        <v>14</v>
      </c>
      <c r="R399" s="88" t="s">
        <v>2690</v>
      </c>
    </row>
    <row r="400">
      <c r="A400" s="14" t="s">
        <v>2243</v>
      </c>
      <c r="B400" s="18">
        <v>1488.0</v>
      </c>
      <c r="C400" s="18">
        <v>3648.0</v>
      </c>
      <c r="D400" s="18">
        <v>0.407895</v>
      </c>
      <c r="E400" s="82">
        <v>0.59</v>
      </c>
      <c r="J400" s="83">
        <v>399.0</v>
      </c>
      <c r="K400" s="84" t="s">
        <v>3017</v>
      </c>
      <c r="L400" s="84" t="s">
        <v>2707</v>
      </c>
      <c r="M400" s="84" t="s">
        <v>662</v>
      </c>
      <c r="N400" s="84" t="s">
        <v>702</v>
      </c>
      <c r="O400" s="84" t="s">
        <v>702</v>
      </c>
      <c r="P400" s="85"/>
      <c r="Q400" s="86" t="s">
        <v>14</v>
      </c>
      <c r="R400" s="84" t="s">
        <v>2695</v>
      </c>
    </row>
    <row r="401">
      <c r="A401" s="14" t="s">
        <v>2242</v>
      </c>
      <c r="B401" s="18">
        <v>48.0</v>
      </c>
      <c r="C401" s="18">
        <v>3648.0</v>
      </c>
      <c r="D401" s="18">
        <v>0.013158</v>
      </c>
      <c r="E401" s="82">
        <v>0.99</v>
      </c>
      <c r="J401" s="87">
        <v>400.0</v>
      </c>
      <c r="K401" s="88" t="s">
        <v>3139</v>
      </c>
      <c r="L401" s="88" t="s">
        <v>3140</v>
      </c>
      <c r="M401" s="88" t="s">
        <v>662</v>
      </c>
      <c r="N401" s="88" t="s">
        <v>450</v>
      </c>
      <c r="O401" s="88" t="s">
        <v>450</v>
      </c>
      <c r="P401" s="88" t="s">
        <v>2595</v>
      </c>
      <c r="Q401" s="86" t="s">
        <v>14</v>
      </c>
      <c r="R401" s="88" t="s">
        <v>3141</v>
      </c>
    </row>
    <row r="402">
      <c r="A402" s="14" t="s">
        <v>2238</v>
      </c>
      <c r="B402" s="18">
        <v>48.0</v>
      </c>
      <c r="C402" s="18">
        <v>3648.0</v>
      </c>
      <c r="D402" s="18">
        <v>0.013158</v>
      </c>
      <c r="E402" s="82">
        <v>0.99</v>
      </c>
      <c r="J402" s="90">
        <v>401.0</v>
      </c>
      <c r="K402" s="91" t="s">
        <v>2885</v>
      </c>
      <c r="L402" s="91" t="s">
        <v>2720</v>
      </c>
      <c r="M402" s="91" t="s">
        <v>798</v>
      </c>
      <c r="N402" s="91" t="s">
        <v>799</v>
      </c>
      <c r="O402" s="91" t="s">
        <v>799</v>
      </c>
      <c r="P402" s="91" t="s">
        <v>2605</v>
      </c>
      <c r="Q402" s="92" t="s">
        <v>13</v>
      </c>
      <c r="R402" s="91" t="s">
        <v>2721</v>
      </c>
    </row>
    <row r="403">
      <c r="A403" s="14" t="s">
        <v>3142</v>
      </c>
      <c r="B403" s="18">
        <v>4346.0</v>
      </c>
      <c r="C403" s="18">
        <v>6120.0</v>
      </c>
      <c r="D403" s="18">
        <v>0.710131</v>
      </c>
      <c r="E403" s="82">
        <v>0.29</v>
      </c>
      <c r="J403" s="93">
        <v>402.0</v>
      </c>
      <c r="K403" s="94" t="s">
        <v>3143</v>
      </c>
      <c r="L403" s="94" t="s">
        <v>3144</v>
      </c>
      <c r="M403" s="94" t="s">
        <v>830</v>
      </c>
      <c r="N403" s="94" t="s">
        <v>831</v>
      </c>
      <c r="O403" s="94" t="s">
        <v>831</v>
      </c>
      <c r="P403" s="94" t="s">
        <v>2605</v>
      </c>
      <c r="Q403" s="92" t="s">
        <v>13</v>
      </c>
      <c r="R403" s="94" t="s">
        <v>3145</v>
      </c>
    </row>
    <row r="404">
      <c r="A404" s="14" t="s">
        <v>3146</v>
      </c>
      <c r="B404" s="18">
        <v>0.0</v>
      </c>
      <c r="C404" s="18">
        <v>8280.0</v>
      </c>
      <c r="D404" s="18">
        <v>0.0</v>
      </c>
      <c r="E404" s="82">
        <v>1.0</v>
      </c>
      <c r="J404" s="90">
        <v>403.0</v>
      </c>
      <c r="K404" s="91" t="s">
        <v>3147</v>
      </c>
      <c r="L404" s="91" t="s">
        <v>3144</v>
      </c>
      <c r="M404" s="91" t="s">
        <v>830</v>
      </c>
      <c r="N404" s="91" t="s">
        <v>831</v>
      </c>
      <c r="O404" s="91" t="s">
        <v>831</v>
      </c>
      <c r="P404" s="95"/>
      <c r="Q404" s="92" t="s">
        <v>13</v>
      </c>
      <c r="R404" s="91" t="s">
        <v>3145</v>
      </c>
    </row>
    <row r="405">
      <c r="A405" s="14" t="s">
        <v>3148</v>
      </c>
      <c r="B405" s="18">
        <v>0.0</v>
      </c>
      <c r="C405" s="18">
        <v>7560.0</v>
      </c>
      <c r="D405" s="18">
        <v>0.0</v>
      </c>
      <c r="E405" s="82">
        <v>1.0</v>
      </c>
      <c r="J405" s="93">
        <v>404.0</v>
      </c>
      <c r="K405" s="94" t="s">
        <v>3149</v>
      </c>
      <c r="L405" s="94" t="s">
        <v>3144</v>
      </c>
      <c r="M405" s="94" t="s">
        <v>830</v>
      </c>
      <c r="N405" s="94" t="s">
        <v>831</v>
      </c>
      <c r="O405" s="94" t="s">
        <v>831</v>
      </c>
      <c r="P405" s="94" t="s">
        <v>2605</v>
      </c>
      <c r="Q405" s="92" t="s">
        <v>13</v>
      </c>
      <c r="R405" s="94" t="s">
        <v>3145</v>
      </c>
    </row>
    <row r="406">
      <c r="A406" s="14" t="s">
        <v>2459</v>
      </c>
      <c r="B406" s="18">
        <v>360.0</v>
      </c>
      <c r="C406" s="18">
        <v>3240.0</v>
      </c>
      <c r="D406" s="18">
        <v>0.111111</v>
      </c>
      <c r="E406" s="82">
        <v>0.89</v>
      </c>
      <c r="J406" s="90">
        <v>405.0</v>
      </c>
      <c r="K406" s="91" t="s">
        <v>3150</v>
      </c>
      <c r="L406" s="91" t="s">
        <v>3144</v>
      </c>
      <c r="M406" s="91" t="s">
        <v>830</v>
      </c>
      <c r="N406" s="91" t="s">
        <v>831</v>
      </c>
      <c r="O406" s="91" t="s">
        <v>831</v>
      </c>
      <c r="P406" s="91" t="s">
        <v>2605</v>
      </c>
      <c r="Q406" s="92" t="s">
        <v>13</v>
      </c>
      <c r="R406" s="91" t="s">
        <v>3145</v>
      </c>
    </row>
    <row r="407">
      <c r="A407" s="14" t="s">
        <v>2323</v>
      </c>
      <c r="B407" s="18">
        <v>86.0</v>
      </c>
      <c r="C407" s="18">
        <v>240.0</v>
      </c>
      <c r="D407" s="18">
        <v>0.358333</v>
      </c>
      <c r="E407" s="82">
        <v>0.64</v>
      </c>
      <c r="J407" s="93">
        <v>406.0</v>
      </c>
      <c r="K407" s="94" t="s">
        <v>3151</v>
      </c>
      <c r="L407" s="94" t="s">
        <v>3144</v>
      </c>
      <c r="M407" s="94" t="s">
        <v>830</v>
      </c>
      <c r="N407" s="94" t="s">
        <v>831</v>
      </c>
      <c r="O407" s="94" t="s">
        <v>831</v>
      </c>
      <c r="P407" s="96"/>
      <c r="Q407" s="92" t="s">
        <v>13</v>
      </c>
      <c r="R407" s="94" t="s">
        <v>3145</v>
      </c>
    </row>
    <row r="408">
      <c r="A408" s="14" t="s">
        <v>2411</v>
      </c>
      <c r="B408" s="18">
        <v>168.0</v>
      </c>
      <c r="C408" s="18">
        <v>8280.0</v>
      </c>
      <c r="D408" s="18">
        <v>0.02029</v>
      </c>
      <c r="E408" s="82">
        <v>0.98</v>
      </c>
      <c r="J408" s="83">
        <v>407.0</v>
      </c>
      <c r="K408" s="84" t="s">
        <v>2619</v>
      </c>
      <c r="L408" s="84" t="s">
        <v>3152</v>
      </c>
      <c r="M408" s="84" t="s">
        <v>851</v>
      </c>
      <c r="N408" s="84" t="s">
        <v>881</v>
      </c>
      <c r="O408" s="84" t="s">
        <v>881</v>
      </c>
      <c r="P408" s="84" t="s">
        <v>2605</v>
      </c>
      <c r="Q408" s="86" t="s">
        <v>14</v>
      </c>
      <c r="R408" s="84" t="s">
        <v>3153</v>
      </c>
    </row>
    <row r="409">
      <c r="A409" s="14" t="s">
        <v>2406</v>
      </c>
      <c r="B409" s="18">
        <v>143.0</v>
      </c>
      <c r="C409" s="18">
        <v>8280.0</v>
      </c>
      <c r="D409" s="18">
        <v>0.017271</v>
      </c>
      <c r="E409" s="82">
        <v>0.98</v>
      </c>
      <c r="J409" s="87">
        <v>408.0</v>
      </c>
      <c r="K409" s="88" t="s">
        <v>2623</v>
      </c>
      <c r="L409" s="88" t="s">
        <v>3152</v>
      </c>
      <c r="M409" s="88" t="s">
        <v>851</v>
      </c>
      <c r="N409" s="88" t="s">
        <v>881</v>
      </c>
      <c r="O409" s="88" t="s">
        <v>881</v>
      </c>
      <c r="P409" s="88" t="s">
        <v>2605</v>
      </c>
      <c r="Q409" s="86" t="s">
        <v>14</v>
      </c>
      <c r="R409" s="88" t="s">
        <v>3153</v>
      </c>
    </row>
    <row r="410">
      <c r="A410" s="14" t="s">
        <v>2415</v>
      </c>
      <c r="B410" s="18">
        <v>0.0</v>
      </c>
      <c r="C410" s="18">
        <v>8280.0</v>
      </c>
      <c r="D410" s="18">
        <v>0.0</v>
      </c>
      <c r="E410" s="82">
        <v>1.0</v>
      </c>
      <c r="J410" s="83">
        <v>409.0</v>
      </c>
      <c r="K410" s="84" t="s">
        <v>2621</v>
      </c>
      <c r="L410" s="84" t="s">
        <v>3152</v>
      </c>
      <c r="M410" s="84" t="s">
        <v>851</v>
      </c>
      <c r="N410" s="84" t="s">
        <v>881</v>
      </c>
      <c r="O410" s="84" t="s">
        <v>881</v>
      </c>
      <c r="P410" s="84" t="s">
        <v>2605</v>
      </c>
      <c r="Q410" s="86" t="s">
        <v>14</v>
      </c>
      <c r="R410" s="84" t="s">
        <v>3153</v>
      </c>
    </row>
    <row r="411">
      <c r="A411" s="14" t="s">
        <v>2409</v>
      </c>
      <c r="B411" s="18">
        <v>0.0</v>
      </c>
      <c r="C411" s="18">
        <v>8280.0</v>
      </c>
      <c r="D411" s="18">
        <v>0.0</v>
      </c>
      <c r="E411" s="82">
        <v>1.0</v>
      </c>
      <c r="J411" s="87">
        <v>410.0</v>
      </c>
      <c r="K411" s="88" t="s">
        <v>3154</v>
      </c>
      <c r="L411" s="88" t="s">
        <v>3152</v>
      </c>
      <c r="M411" s="88" t="s">
        <v>851</v>
      </c>
      <c r="N411" s="88" t="s">
        <v>881</v>
      </c>
      <c r="O411" s="88" t="s">
        <v>881</v>
      </c>
      <c r="P411" s="88" t="s">
        <v>2605</v>
      </c>
      <c r="Q411" s="86" t="s">
        <v>14</v>
      </c>
      <c r="R411" s="88" t="s">
        <v>3153</v>
      </c>
    </row>
    <row r="412">
      <c r="A412" s="14" t="s">
        <v>2408</v>
      </c>
      <c r="B412" s="18">
        <v>41.0</v>
      </c>
      <c r="C412" s="18">
        <v>8280.0</v>
      </c>
      <c r="D412" s="18">
        <v>0.004952</v>
      </c>
      <c r="E412" s="82">
        <v>1.0</v>
      </c>
      <c r="J412" s="90">
        <v>411.0</v>
      </c>
      <c r="K412" s="91" t="s">
        <v>3142</v>
      </c>
      <c r="L412" s="91" t="s">
        <v>2794</v>
      </c>
      <c r="M412" s="91" t="s">
        <v>888</v>
      </c>
      <c r="N412" s="91" t="s">
        <v>912</v>
      </c>
      <c r="O412" s="91" t="s">
        <v>912</v>
      </c>
      <c r="P412" s="91" t="s">
        <v>2605</v>
      </c>
      <c r="Q412" s="92" t="s">
        <v>13</v>
      </c>
      <c r="R412" s="91" t="s">
        <v>2764</v>
      </c>
    </row>
    <row r="413">
      <c r="A413" s="14" t="s">
        <v>2413</v>
      </c>
      <c r="B413" s="18">
        <v>78.0</v>
      </c>
      <c r="C413" s="18">
        <v>8280.0</v>
      </c>
      <c r="D413" s="18">
        <v>0.00942</v>
      </c>
      <c r="E413" s="82">
        <v>0.99</v>
      </c>
      <c r="J413" s="87">
        <v>412.0</v>
      </c>
      <c r="K413" s="88" t="s">
        <v>2906</v>
      </c>
      <c r="L413" s="88" t="s">
        <v>3155</v>
      </c>
      <c r="M413" s="88" t="s">
        <v>888</v>
      </c>
      <c r="N413" s="88" t="s">
        <v>892</v>
      </c>
      <c r="O413" s="88" t="s">
        <v>892</v>
      </c>
      <c r="P413" s="88" t="s">
        <v>2595</v>
      </c>
      <c r="Q413" s="86" t="s">
        <v>14</v>
      </c>
      <c r="R413" s="88" t="s">
        <v>3156</v>
      </c>
    </row>
    <row r="414">
      <c r="A414" s="14" t="s">
        <v>2410</v>
      </c>
      <c r="B414" s="18">
        <v>56.0</v>
      </c>
      <c r="C414" s="18">
        <v>8280.0</v>
      </c>
      <c r="D414" s="18">
        <v>0.006763</v>
      </c>
      <c r="E414" s="82">
        <v>0.99</v>
      </c>
      <c r="J414" s="83">
        <v>413.0</v>
      </c>
      <c r="K414" s="84" t="s">
        <v>2939</v>
      </c>
      <c r="L414" s="84" t="s">
        <v>3157</v>
      </c>
      <c r="M414" s="84" t="s">
        <v>961</v>
      </c>
      <c r="N414" s="84" t="s">
        <v>996</v>
      </c>
      <c r="O414" s="84" t="s">
        <v>996</v>
      </c>
      <c r="P414" s="84" t="s">
        <v>2605</v>
      </c>
      <c r="Q414" s="86" t="s">
        <v>14</v>
      </c>
      <c r="R414" s="84" t="s">
        <v>3158</v>
      </c>
    </row>
    <row r="415">
      <c r="A415" s="14" t="s">
        <v>2412</v>
      </c>
      <c r="B415" s="18">
        <v>8.0</v>
      </c>
      <c r="C415" s="18">
        <v>8280.0</v>
      </c>
      <c r="D415" s="18">
        <v>9.66E-4</v>
      </c>
      <c r="E415" s="82">
        <v>1.0</v>
      </c>
      <c r="J415" s="87">
        <v>414.0</v>
      </c>
      <c r="K415" s="88" t="s">
        <v>2961</v>
      </c>
      <c r="L415" s="88" t="s">
        <v>3157</v>
      </c>
      <c r="M415" s="88" t="s">
        <v>961</v>
      </c>
      <c r="N415" s="88" t="s">
        <v>996</v>
      </c>
      <c r="O415" s="88" t="s">
        <v>996</v>
      </c>
      <c r="P415" s="88" t="s">
        <v>2605</v>
      </c>
      <c r="Q415" s="86" t="s">
        <v>14</v>
      </c>
      <c r="R415" s="88" t="s">
        <v>3158</v>
      </c>
    </row>
    <row r="416">
      <c r="A416" s="14" t="s">
        <v>2414</v>
      </c>
      <c r="B416" s="18">
        <v>104.0</v>
      </c>
      <c r="C416" s="18">
        <v>8280.0</v>
      </c>
      <c r="D416" s="18">
        <v>0.01256</v>
      </c>
      <c r="E416" s="82">
        <v>0.99</v>
      </c>
      <c r="J416" s="83">
        <v>415.0</v>
      </c>
      <c r="K416" s="84" t="s">
        <v>3047</v>
      </c>
      <c r="L416" s="84" t="s">
        <v>2810</v>
      </c>
      <c r="M416" s="84" t="s">
        <v>1035</v>
      </c>
      <c r="N416" s="84" t="s">
        <v>1071</v>
      </c>
      <c r="O416" s="84" t="s">
        <v>1071</v>
      </c>
      <c r="P416" s="85"/>
      <c r="Q416" s="86" t="s">
        <v>14</v>
      </c>
      <c r="R416" s="84" t="s">
        <v>2808</v>
      </c>
    </row>
    <row r="417">
      <c r="A417" s="14" t="s">
        <v>2463</v>
      </c>
      <c r="B417" s="18">
        <v>0.0</v>
      </c>
      <c r="C417" s="18">
        <v>8280.0</v>
      </c>
      <c r="D417" s="18">
        <v>0.0</v>
      </c>
      <c r="E417" s="82">
        <v>1.0</v>
      </c>
      <c r="J417" s="87">
        <v>416.0</v>
      </c>
      <c r="K417" s="88" t="s">
        <v>3055</v>
      </c>
      <c r="L417" s="88" t="s">
        <v>2810</v>
      </c>
      <c r="M417" s="88" t="s">
        <v>1035</v>
      </c>
      <c r="N417" s="88" t="s">
        <v>1071</v>
      </c>
      <c r="O417" s="88" t="s">
        <v>1071</v>
      </c>
      <c r="P417" s="88" t="s">
        <v>2595</v>
      </c>
      <c r="Q417" s="86" t="s">
        <v>14</v>
      </c>
      <c r="R417" s="88" t="s">
        <v>2808</v>
      </c>
    </row>
    <row r="418">
      <c r="A418" s="14" t="s">
        <v>2394</v>
      </c>
      <c r="B418" s="18">
        <v>4780.0</v>
      </c>
      <c r="C418" s="18">
        <v>8280.0</v>
      </c>
      <c r="D418" s="18">
        <v>0.577295</v>
      </c>
      <c r="E418" s="82">
        <v>0.42</v>
      </c>
      <c r="J418" s="90">
        <v>417.0</v>
      </c>
      <c r="K418" s="91" t="s">
        <v>3159</v>
      </c>
      <c r="L418" s="91" t="s">
        <v>3160</v>
      </c>
      <c r="M418" s="91" t="s">
        <v>1035</v>
      </c>
      <c r="N418" s="91" t="s">
        <v>1071</v>
      </c>
      <c r="O418" s="91" t="s">
        <v>1071</v>
      </c>
      <c r="P418" s="95"/>
      <c r="Q418" s="92" t="s">
        <v>13</v>
      </c>
      <c r="R418" s="91" t="s">
        <v>3161</v>
      </c>
    </row>
    <row r="419">
      <c r="A419" s="14" t="s">
        <v>2405</v>
      </c>
      <c r="B419" s="18">
        <v>360.0</v>
      </c>
      <c r="C419" s="18">
        <v>8280.0</v>
      </c>
      <c r="D419" s="18">
        <v>0.043478</v>
      </c>
      <c r="E419" s="82">
        <v>0.96</v>
      </c>
      <c r="J419" s="93">
        <v>418.0</v>
      </c>
      <c r="K419" s="94" t="s">
        <v>2731</v>
      </c>
      <c r="L419" s="94" t="s">
        <v>3162</v>
      </c>
      <c r="M419" s="94" t="s">
        <v>1035</v>
      </c>
      <c r="N419" s="94" t="s">
        <v>1067</v>
      </c>
      <c r="O419" s="94" t="s">
        <v>1067</v>
      </c>
      <c r="P419" s="96"/>
      <c r="Q419" s="92" t="s">
        <v>13</v>
      </c>
      <c r="R419" s="94" t="s">
        <v>3163</v>
      </c>
    </row>
    <row r="420">
      <c r="A420" s="14" t="s">
        <v>2377</v>
      </c>
      <c r="B420" s="18">
        <v>89.0</v>
      </c>
      <c r="C420" s="18">
        <v>8280.0</v>
      </c>
      <c r="D420" s="18">
        <v>0.010749</v>
      </c>
      <c r="E420" s="82">
        <v>0.99</v>
      </c>
      <c r="J420" s="90">
        <v>419.0</v>
      </c>
      <c r="K420" s="91" t="s">
        <v>2728</v>
      </c>
      <c r="L420" s="91" t="s">
        <v>3162</v>
      </c>
      <c r="M420" s="91" t="s">
        <v>1035</v>
      </c>
      <c r="N420" s="91" t="s">
        <v>1067</v>
      </c>
      <c r="O420" s="91" t="s">
        <v>1067</v>
      </c>
      <c r="P420" s="95"/>
      <c r="Q420" s="92" t="s">
        <v>13</v>
      </c>
      <c r="R420" s="91" t="s">
        <v>3163</v>
      </c>
    </row>
    <row r="421">
      <c r="A421" s="14" t="s">
        <v>2393</v>
      </c>
      <c r="B421" s="18">
        <v>0.0</v>
      </c>
      <c r="C421" s="18">
        <v>5280.0</v>
      </c>
      <c r="D421" s="18">
        <v>0.0</v>
      </c>
      <c r="E421" s="82">
        <v>1.0</v>
      </c>
      <c r="J421" s="87">
        <v>420.0</v>
      </c>
      <c r="K421" s="88" t="s">
        <v>3164</v>
      </c>
      <c r="L421" s="88" t="s">
        <v>3165</v>
      </c>
      <c r="M421" s="88" t="s">
        <v>1035</v>
      </c>
      <c r="N421" s="88" t="s">
        <v>1052</v>
      </c>
      <c r="O421" s="88" t="s">
        <v>1052</v>
      </c>
      <c r="P421" s="88" t="s">
        <v>2595</v>
      </c>
      <c r="Q421" s="86" t="s">
        <v>14</v>
      </c>
      <c r="R421" s="88" t="s">
        <v>3166</v>
      </c>
    </row>
    <row r="422">
      <c r="A422" s="14" t="s">
        <v>2392</v>
      </c>
      <c r="B422" s="18">
        <v>76.0</v>
      </c>
      <c r="C422" s="18">
        <v>8280.0</v>
      </c>
      <c r="D422" s="18">
        <v>0.009179</v>
      </c>
      <c r="E422" s="82">
        <v>0.99</v>
      </c>
      <c r="J422" s="83">
        <v>421.0</v>
      </c>
      <c r="K422" s="84" t="s">
        <v>2660</v>
      </c>
      <c r="L422" s="84" t="s">
        <v>3167</v>
      </c>
      <c r="M422" s="84" t="s">
        <v>1035</v>
      </c>
      <c r="N422" s="84" t="s">
        <v>1071</v>
      </c>
      <c r="O422" s="84" t="s">
        <v>1071</v>
      </c>
      <c r="P422" s="84" t="s">
        <v>2595</v>
      </c>
      <c r="Q422" s="86" t="s">
        <v>14</v>
      </c>
      <c r="R422" s="84" t="s">
        <v>2808</v>
      </c>
    </row>
    <row r="423">
      <c r="A423" s="14" t="s">
        <v>3168</v>
      </c>
      <c r="B423" s="18">
        <v>7221.0</v>
      </c>
      <c r="C423" s="18">
        <v>8280.0</v>
      </c>
      <c r="D423" s="18">
        <v>0.872101</v>
      </c>
      <c r="E423" s="82">
        <v>0.13</v>
      </c>
      <c r="J423" s="87">
        <v>422.0</v>
      </c>
      <c r="K423" s="88" t="s">
        <v>3146</v>
      </c>
      <c r="L423" s="88" t="s">
        <v>3169</v>
      </c>
      <c r="M423" s="88" t="s">
        <v>1035</v>
      </c>
      <c r="N423" s="88" t="s">
        <v>1071</v>
      </c>
      <c r="O423" s="88" t="s">
        <v>1071</v>
      </c>
      <c r="P423" s="89"/>
      <c r="Q423" s="86" t="s">
        <v>14</v>
      </c>
      <c r="R423" s="88" t="s">
        <v>2808</v>
      </c>
    </row>
    <row r="424">
      <c r="A424" s="14" t="s">
        <v>3170</v>
      </c>
      <c r="B424" s="18">
        <v>3842.0</v>
      </c>
      <c r="C424" s="18">
        <v>8280.0</v>
      </c>
      <c r="D424" s="18">
        <v>0.46401</v>
      </c>
      <c r="E424" s="82">
        <v>0.54</v>
      </c>
      <c r="J424" s="83">
        <v>423.0</v>
      </c>
      <c r="K424" s="84" t="s">
        <v>3148</v>
      </c>
      <c r="L424" s="84" t="s">
        <v>3169</v>
      </c>
      <c r="M424" s="84" t="s">
        <v>1035</v>
      </c>
      <c r="N424" s="84" t="s">
        <v>1071</v>
      </c>
      <c r="O424" s="84" t="s">
        <v>1071</v>
      </c>
      <c r="P424" s="85"/>
      <c r="Q424" s="86" t="s">
        <v>14</v>
      </c>
      <c r="R424" s="84" t="s">
        <v>2808</v>
      </c>
    </row>
    <row r="425">
      <c r="A425" s="14" t="s">
        <v>3048</v>
      </c>
      <c r="B425" s="18">
        <v>29.0</v>
      </c>
      <c r="C425" s="18">
        <v>4680.0</v>
      </c>
      <c r="D425" s="18">
        <v>0.006197</v>
      </c>
      <c r="E425" s="82">
        <v>0.99</v>
      </c>
      <c r="J425" s="87">
        <v>424.0</v>
      </c>
      <c r="K425" s="88" t="s">
        <v>3064</v>
      </c>
      <c r="L425" s="88" t="s">
        <v>2807</v>
      </c>
      <c r="M425" s="88" t="s">
        <v>1035</v>
      </c>
      <c r="N425" s="88" t="s">
        <v>1071</v>
      </c>
      <c r="O425" s="88" t="s">
        <v>1071</v>
      </c>
      <c r="P425" s="88" t="s">
        <v>2595</v>
      </c>
      <c r="Q425" s="86" t="s">
        <v>14</v>
      </c>
      <c r="R425" s="88" t="s">
        <v>2808</v>
      </c>
    </row>
    <row r="426">
      <c r="A426" s="14" t="s">
        <v>3171</v>
      </c>
      <c r="B426" s="18">
        <v>2336.0</v>
      </c>
      <c r="C426" s="18">
        <v>4680.0</v>
      </c>
      <c r="D426" s="18">
        <v>0.499145</v>
      </c>
      <c r="E426" s="82">
        <v>0.5</v>
      </c>
      <c r="J426" s="90">
        <v>425.0</v>
      </c>
      <c r="K426" s="91" t="s">
        <v>3172</v>
      </c>
      <c r="L426" s="91" t="s">
        <v>3173</v>
      </c>
      <c r="M426" s="91" t="s">
        <v>1092</v>
      </c>
      <c r="N426" s="91" t="s">
        <v>1093</v>
      </c>
      <c r="O426" s="91" t="s">
        <v>1093</v>
      </c>
      <c r="P426" s="95"/>
      <c r="Q426" s="92" t="s">
        <v>13</v>
      </c>
      <c r="R426" s="91" t="s">
        <v>3174</v>
      </c>
    </row>
    <row r="427">
      <c r="A427" s="14" t="s">
        <v>3044</v>
      </c>
      <c r="B427" s="18">
        <v>0.0</v>
      </c>
      <c r="C427" s="18">
        <v>4680.0</v>
      </c>
      <c r="D427" s="18">
        <v>0.0</v>
      </c>
      <c r="E427" s="82">
        <v>1.0</v>
      </c>
      <c r="J427" s="93">
        <v>426.0</v>
      </c>
      <c r="K427" s="94" t="s">
        <v>3175</v>
      </c>
      <c r="L427" s="94" t="s">
        <v>3173</v>
      </c>
      <c r="M427" s="94" t="s">
        <v>1092</v>
      </c>
      <c r="N427" s="94" t="s">
        <v>1093</v>
      </c>
      <c r="O427" s="94" t="s">
        <v>1093</v>
      </c>
      <c r="P427" s="96"/>
      <c r="Q427" s="92" t="s">
        <v>13</v>
      </c>
      <c r="R427" s="94" t="s">
        <v>3174</v>
      </c>
    </row>
    <row r="428">
      <c r="A428" s="14" t="s">
        <v>2461</v>
      </c>
      <c r="B428" s="18">
        <v>1006.0</v>
      </c>
      <c r="C428" s="18">
        <v>8280.0</v>
      </c>
      <c r="D428" s="18">
        <v>0.121498</v>
      </c>
      <c r="E428" s="82">
        <v>0.88</v>
      </c>
      <c r="J428" s="90">
        <v>427.0</v>
      </c>
      <c r="K428" s="91" t="s">
        <v>3176</v>
      </c>
      <c r="L428" s="91" t="s">
        <v>3177</v>
      </c>
      <c r="M428" s="91" t="s">
        <v>1092</v>
      </c>
      <c r="N428" s="91" t="s">
        <v>1093</v>
      </c>
      <c r="O428" s="91" t="s">
        <v>1093</v>
      </c>
      <c r="P428" s="95"/>
      <c r="Q428" s="92" t="s">
        <v>13</v>
      </c>
      <c r="R428" s="91" t="s">
        <v>3174</v>
      </c>
    </row>
    <row r="429">
      <c r="A429" s="14" t="s">
        <v>3159</v>
      </c>
      <c r="B429" s="18">
        <v>0.0</v>
      </c>
      <c r="C429" s="18">
        <v>5040.0</v>
      </c>
      <c r="D429" s="18">
        <v>0.0</v>
      </c>
      <c r="E429" s="82">
        <v>1.0</v>
      </c>
      <c r="J429" s="93">
        <v>428.0</v>
      </c>
      <c r="K429" s="94" t="s">
        <v>3120</v>
      </c>
      <c r="L429" s="94" t="s">
        <v>3177</v>
      </c>
      <c r="M429" s="94" t="s">
        <v>1092</v>
      </c>
      <c r="N429" s="94" t="s">
        <v>1093</v>
      </c>
      <c r="O429" s="94" t="s">
        <v>1093</v>
      </c>
      <c r="P429" s="96"/>
      <c r="Q429" s="92" t="s">
        <v>13</v>
      </c>
      <c r="R429" s="94" t="s">
        <v>3174</v>
      </c>
    </row>
    <row r="430">
      <c r="A430" s="14" t="s">
        <v>2418</v>
      </c>
      <c r="B430" s="18">
        <v>0.0</v>
      </c>
      <c r="C430" s="18">
        <v>8280.0</v>
      </c>
      <c r="D430" s="18">
        <v>0.0</v>
      </c>
      <c r="E430" s="82">
        <v>1.0</v>
      </c>
      <c r="J430" s="83">
        <v>429.0</v>
      </c>
      <c r="K430" s="84" t="s">
        <v>3178</v>
      </c>
      <c r="L430" s="84" t="s">
        <v>3179</v>
      </c>
      <c r="M430" s="84" t="s">
        <v>1092</v>
      </c>
      <c r="N430" s="84" t="s">
        <v>1142</v>
      </c>
      <c r="O430" s="84" t="s">
        <v>1142</v>
      </c>
      <c r="P430" s="85"/>
      <c r="Q430" s="86" t="s">
        <v>14</v>
      </c>
      <c r="R430" s="84" t="s">
        <v>3180</v>
      </c>
    </row>
    <row r="431">
      <c r="A431" s="14" t="s">
        <v>2423</v>
      </c>
      <c r="B431" s="18">
        <v>0.0</v>
      </c>
      <c r="C431" s="18">
        <v>8280.0</v>
      </c>
      <c r="D431" s="18">
        <v>0.0</v>
      </c>
      <c r="E431" s="82">
        <v>1.0</v>
      </c>
      <c r="J431" s="87">
        <v>430.0</v>
      </c>
      <c r="K431" s="88" t="s">
        <v>3181</v>
      </c>
      <c r="L431" s="88" t="s">
        <v>3182</v>
      </c>
      <c r="M431" s="88" t="s">
        <v>1092</v>
      </c>
      <c r="N431" s="88" t="s">
        <v>1112</v>
      </c>
      <c r="O431" s="88" t="s">
        <v>1112</v>
      </c>
      <c r="P431" s="89"/>
      <c r="Q431" s="86" t="s">
        <v>14</v>
      </c>
      <c r="R431" s="88" t="s">
        <v>3183</v>
      </c>
    </row>
    <row r="432">
      <c r="A432" s="14" t="s">
        <v>2422</v>
      </c>
      <c r="B432" s="18">
        <v>178.0</v>
      </c>
      <c r="C432" s="18">
        <v>7200.0</v>
      </c>
      <c r="D432" s="18">
        <v>0.024722</v>
      </c>
      <c r="E432" s="82">
        <v>0.98</v>
      </c>
      <c r="J432" s="83">
        <v>431.0</v>
      </c>
      <c r="K432" s="84" t="s">
        <v>3184</v>
      </c>
      <c r="L432" s="84" t="s">
        <v>3182</v>
      </c>
      <c r="M432" s="84" t="s">
        <v>1092</v>
      </c>
      <c r="N432" s="84" t="s">
        <v>1112</v>
      </c>
      <c r="O432" s="84" t="s">
        <v>1112</v>
      </c>
      <c r="P432" s="85"/>
      <c r="Q432" s="86" t="s">
        <v>14</v>
      </c>
      <c r="R432" s="84" t="s">
        <v>3183</v>
      </c>
    </row>
    <row r="433">
      <c r="A433" s="14" t="s">
        <v>2421</v>
      </c>
      <c r="B433" s="18">
        <v>0.0</v>
      </c>
      <c r="C433" s="18">
        <v>8280.0</v>
      </c>
      <c r="D433" s="18">
        <v>0.0</v>
      </c>
      <c r="E433" s="82">
        <v>1.0</v>
      </c>
      <c r="J433" s="87">
        <v>432.0</v>
      </c>
      <c r="K433" s="88" t="s">
        <v>3185</v>
      </c>
      <c r="L433" s="88" t="s">
        <v>3182</v>
      </c>
      <c r="M433" s="88" t="s">
        <v>1092</v>
      </c>
      <c r="N433" s="88" t="s">
        <v>1112</v>
      </c>
      <c r="O433" s="88" t="s">
        <v>1112</v>
      </c>
      <c r="P433" s="88" t="s">
        <v>2605</v>
      </c>
      <c r="Q433" s="86" t="s">
        <v>14</v>
      </c>
      <c r="R433" s="88" t="s">
        <v>3183</v>
      </c>
    </row>
    <row r="434">
      <c r="A434" s="14" t="s">
        <v>2420</v>
      </c>
      <c r="B434" s="18">
        <v>0.0</v>
      </c>
      <c r="C434" s="18">
        <v>8280.0</v>
      </c>
      <c r="D434" s="18">
        <v>0.0</v>
      </c>
      <c r="E434" s="82">
        <v>1.0</v>
      </c>
      <c r="J434" s="83">
        <v>433.0</v>
      </c>
      <c r="K434" s="84" t="s">
        <v>3186</v>
      </c>
      <c r="L434" s="84" t="s">
        <v>3182</v>
      </c>
      <c r="M434" s="84" t="s">
        <v>1092</v>
      </c>
      <c r="N434" s="84" t="s">
        <v>1112</v>
      </c>
      <c r="O434" s="84" t="s">
        <v>1112</v>
      </c>
      <c r="P434" s="84" t="s">
        <v>2605</v>
      </c>
      <c r="Q434" s="86" t="s">
        <v>14</v>
      </c>
      <c r="R434" s="84" t="s">
        <v>3183</v>
      </c>
    </row>
    <row r="435">
      <c r="A435" s="14" t="s">
        <v>2416</v>
      </c>
      <c r="B435" s="18">
        <v>0.0</v>
      </c>
      <c r="C435" s="18">
        <v>8280.0</v>
      </c>
      <c r="D435" s="18">
        <v>0.0</v>
      </c>
      <c r="E435" s="82">
        <v>1.0</v>
      </c>
      <c r="J435" s="87">
        <v>434.0</v>
      </c>
      <c r="K435" s="88" t="s">
        <v>2938</v>
      </c>
      <c r="L435" s="88" t="s">
        <v>3187</v>
      </c>
      <c r="M435" s="88" t="s">
        <v>1175</v>
      </c>
      <c r="N435" s="88" t="s">
        <v>1190</v>
      </c>
      <c r="O435" s="88" t="s">
        <v>1190</v>
      </c>
      <c r="P435" s="88" t="s">
        <v>2706</v>
      </c>
      <c r="Q435" s="86" t="s">
        <v>14</v>
      </c>
      <c r="R435" s="88" t="s">
        <v>3188</v>
      </c>
    </row>
    <row r="436">
      <c r="A436" s="14" t="s">
        <v>2417</v>
      </c>
      <c r="B436" s="18">
        <v>0.0</v>
      </c>
      <c r="C436" s="18">
        <v>8280.0</v>
      </c>
      <c r="D436" s="18">
        <v>0.0</v>
      </c>
      <c r="E436" s="82">
        <v>1.0</v>
      </c>
      <c r="J436" s="83">
        <v>435.0</v>
      </c>
      <c r="K436" s="84" t="s">
        <v>2735</v>
      </c>
      <c r="L436" s="84" t="s">
        <v>3189</v>
      </c>
      <c r="M436" s="84" t="s">
        <v>1175</v>
      </c>
      <c r="N436" s="84" t="s">
        <v>1236</v>
      </c>
      <c r="O436" s="84" t="s">
        <v>1236</v>
      </c>
      <c r="P436" s="85"/>
      <c r="Q436" s="86" t="s">
        <v>14</v>
      </c>
      <c r="R436" s="84" t="s">
        <v>2828</v>
      </c>
    </row>
    <row r="437">
      <c r="A437" s="14" t="s">
        <v>2419</v>
      </c>
      <c r="B437" s="18">
        <v>0.0</v>
      </c>
      <c r="C437" s="18">
        <v>8280.0</v>
      </c>
      <c r="D437" s="18">
        <v>0.0</v>
      </c>
      <c r="E437" s="82">
        <v>1.0</v>
      </c>
      <c r="J437" s="87">
        <v>436.0</v>
      </c>
      <c r="K437" s="88" t="s">
        <v>2803</v>
      </c>
      <c r="L437" s="88" t="s">
        <v>3190</v>
      </c>
      <c r="M437" s="88" t="s">
        <v>258</v>
      </c>
      <c r="N437" s="88" t="s">
        <v>270</v>
      </c>
      <c r="O437" s="88" t="s">
        <v>270</v>
      </c>
      <c r="P437" s="89"/>
      <c r="Q437" s="86" t="s">
        <v>14</v>
      </c>
      <c r="R437" s="88" t="s">
        <v>3191</v>
      </c>
    </row>
    <row r="438">
      <c r="A438" s="14" t="s">
        <v>3111</v>
      </c>
      <c r="B438" s="18">
        <v>360.0</v>
      </c>
      <c r="C438" s="18">
        <v>720.0</v>
      </c>
      <c r="D438" s="18">
        <v>0.5</v>
      </c>
      <c r="E438" s="82">
        <v>0.5</v>
      </c>
      <c r="J438" s="83">
        <v>437.0</v>
      </c>
      <c r="K438" s="84" t="s">
        <v>2791</v>
      </c>
      <c r="L438" s="84" t="s">
        <v>3192</v>
      </c>
      <c r="M438" s="84" t="s">
        <v>258</v>
      </c>
      <c r="N438" s="84" t="s">
        <v>270</v>
      </c>
      <c r="O438" s="84" t="s">
        <v>270</v>
      </c>
      <c r="P438" s="84" t="s">
        <v>2605</v>
      </c>
      <c r="Q438" s="86" t="s">
        <v>14</v>
      </c>
      <c r="R438" s="84" t="s">
        <v>3191</v>
      </c>
    </row>
    <row r="439">
      <c r="A439" s="14" t="s">
        <v>3129</v>
      </c>
      <c r="B439" s="18">
        <v>2304.0</v>
      </c>
      <c r="C439" s="18">
        <v>2304.0</v>
      </c>
      <c r="D439" s="18">
        <v>1.0</v>
      </c>
      <c r="E439" s="82">
        <v>0.0</v>
      </c>
      <c r="J439" s="87">
        <v>438.0</v>
      </c>
      <c r="K439" s="88" t="s">
        <v>2806</v>
      </c>
      <c r="L439" s="88" t="s">
        <v>3192</v>
      </c>
      <c r="M439" s="88" t="s">
        <v>258</v>
      </c>
      <c r="N439" s="88" t="s">
        <v>270</v>
      </c>
      <c r="O439" s="88" t="s">
        <v>270</v>
      </c>
      <c r="P439" s="88" t="s">
        <v>2605</v>
      </c>
      <c r="Q439" s="86" t="s">
        <v>14</v>
      </c>
      <c r="R439" s="88" t="s">
        <v>3191</v>
      </c>
    </row>
    <row r="440">
      <c r="A440" s="14" t="s">
        <v>3128</v>
      </c>
      <c r="B440" s="18">
        <v>2304.0</v>
      </c>
      <c r="C440" s="18">
        <v>2304.0</v>
      </c>
      <c r="D440" s="18">
        <v>1.0</v>
      </c>
      <c r="E440" s="82">
        <v>0.0</v>
      </c>
      <c r="J440" s="83">
        <v>439.0</v>
      </c>
      <c r="K440" s="84" t="s">
        <v>2799</v>
      </c>
      <c r="L440" s="84" t="s">
        <v>3192</v>
      </c>
      <c r="M440" s="84" t="s">
        <v>258</v>
      </c>
      <c r="N440" s="84" t="s">
        <v>270</v>
      </c>
      <c r="O440" s="84" t="s">
        <v>270</v>
      </c>
      <c r="P440" s="85"/>
      <c r="Q440" s="86" t="s">
        <v>14</v>
      </c>
      <c r="R440" s="84" t="s">
        <v>3191</v>
      </c>
    </row>
    <row r="441">
      <c r="A441" s="14" t="s">
        <v>3130</v>
      </c>
      <c r="B441" s="18">
        <v>2304.0</v>
      </c>
      <c r="C441" s="18">
        <v>2304.0</v>
      </c>
      <c r="D441" s="18">
        <v>1.0</v>
      </c>
      <c r="E441" s="82">
        <v>0.0</v>
      </c>
      <c r="J441" s="87">
        <v>440.0</v>
      </c>
      <c r="K441" s="88" t="s">
        <v>2811</v>
      </c>
      <c r="L441" s="88" t="s">
        <v>3192</v>
      </c>
      <c r="M441" s="88" t="s">
        <v>258</v>
      </c>
      <c r="N441" s="88" t="s">
        <v>270</v>
      </c>
      <c r="O441" s="88" t="s">
        <v>270</v>
      </c>
      <c r="P441" s="88" t="s">
        <v>2605</v>
      </c>
      <c r="Q441" s="86" t="s">
        <v>14</v>
      </c>
      <c r="R441" s="88" t="s">
        <v>3191</v>
      </c>
    </row>
    <row r="442">
      <c r="A442" s="14" t="s">
        <v>2474</v>
      </c>
      <c r="B442" s="18">
        <v>462.0</v>
      </c>
      <c r="C442" s="18">
        <v>8280.0</v>
      </c>
      <c r="D442" s="18">
        <v>0.055797</v>
      </c>
      <c r="E442" s="82">
        <v>0.94</v>
      </c>
      <c r="J442" s="83">
        <v>441.0</v>
      </c>
      <c r="K442" s="84" t="s">
        <v>2809</v>
      </c>
      <c r="L442" s="84" t="s">
        <v>3192</v>
      </c>
      <c r="M442" s="84" t="s">
        <v>258</v>
      </c>
      <c r="N442" s="84" t="s">
        <v>270</v>
      </c>
      <c r="O442" s="84" t="s">
        <v>270</v>
      </c>
      <c r="P442" s="84" t="s">
        <v>2605</v>
      </c>
      <c r="Q442" s="86" t="s">
        <v>14</v>
      </c>
      <c r="R442" s="84" t="s">
        <v>3191</v>
      </c>
    </row>
    <row r="443">
      <c r="A443" s="14" t="s">
        <v>2473</v>
      </c>
      <c r="B443" s="18">
        <v>360.0</v>
      </c>
      <c r="C443" s="18">
        <v>7920.0</v>
      </c>
      <c r="D443" s="18">
        <v>0.045455</v>
      </c>
      <c r="E443" s="82">
        <v>0.95</v>
      </c>
      <c r="J443" s="87">
        <v>442.0</v>
      </c>
      <c r="K443" s="88" t="s">
        <v>2796</v>
      </c>
      <c r="L443" s="88" t="s">
        <v>3192</v>
      </c>
      <c r="M443" s="88" t="s">
        <v>258</v>
      </c>
      <c r="N443" s="88" t="s">
        <v>270</v>
      </c>
      <c r="O443" s="88" t="s">
        <v>270</v>
      </c>
      <c r="P443" s="89"/>
      <c r="Q443" s="86" t="s">
        <v>14</v>
      </c>
      <c r="R443" s="88" t="s">
        <v>3191</v>
      </c>
    </row>
    <row r="444">
      <c r="A444" s="14" t="s">
        <v>2475</v>
      </c>
      <c r="B444" s="18">
        <v>366.0</v>
      </c>
      <c r="C444" s="18">
        <v>8280.0</v>
      </c>
      <c r="D444" s="18">
        <v>0.044203</v>
      </c>
      <c r="E444" s="82">
        <v>0.96</v>
      </c>
      <c r="J444" s="83">
        <v>443.0</v>
      </c>
      <c r="K444" s="84" t="s">
        <v>2780</v>
      </c>
      <c r="L444" s="84" t="s">
        <v>3192</v>
      </c>
      <c r="M444" s="84" t="s">
        <v>258</v>
      </c>
      <c r="N444" s="84" t="s">
        <v>270</v>
      </c>
      <c r="O444" s="84" t="s">
        <v>270</v>
      </c>
      <c r="P444" s="85"/>
      <c r="Q444" s="86" t="s">
        <v>14</v>
      </c>
      <c r="R444" s="84" t="s">
        <v>3191</v>
      </c>
    </row>
    <row r="445">
      <c r="A445" s="14" t="s">
        <v>2472</v>
      </c>
      <c r="B445" s="18">
        <v>564.0</v>
      </c>
      <c r="C445" s="18">
        <v>7920.0</v>
      </c>
      <c r="D445" s="18">
        <v>0.071212</v>
      </c>
      <c r="E445" s="82">
        <v>0.93</v>
      </c>
      <c r="J445" s="87">
        <v>444.0</v>
      </c>
      <c r="K445" s="88" t="s">
        <v>2785</v>
      </c>
      <c r="L445" s="88" t="s">
        <v>3192</v>
      </c>
      <c r="M445" s="88" t="s">
        <v>258</v>
      </c>
      <c r="N445" s="88" t="s">
        <v>270</v>
      </c>
      <c r="O445" s="88" t="s">
        <v>270</v>
      </c>
      <c r="P445" s="88" t="s">
        <v>2605</v>
      </c>
      <c r="Q445" s="86" t="s">
        <v>14</v>
      </c>
      <c r="R445" s="88" t="s">
        <v>3191</v>
      </c>
    </row>
    <row r="446">
      <c r="A446" s="14" t="s">
        <v>2476</v>
      </c>
      <c r="B446" s="18">
        <v>388.0</v>
      </c>
      <c r="C446" s="18">
        <v>8280.0</v>
      </c>
      <c r="D446" s="18">
        <v>0.04686</v>
      </c>
      <c r="E446" s="82">
        <v>0.95</v>
      </c>
      <c r="J446" s="83">
        <v>445.0</v>
      </c>
      <c r="K446" s="84" t="s">
        <v>2798</v>
      </c>
      <c r="L446" s="84" t="s">
        <v>3192</v>
      </c>
      <c r="M446" s="84" t="s">
        <v>258</v>
      </c>
      <c r="N446" s="84" t="s">
        <v>270</v>
      </c>
      <c r="O446" s="84" t="s">
        <v>270</v>
      </c>
      <c r="P446" s="84" t="s">
        <v>2605</v>
      </c>
      <c r="Q446" s="86" t="s">
        <v>14</v>
      </c>
      <c r="R446" s="84" t="s">
        <v>3191</v>
      </c>
    </row>
    <row r="447">
      <c r="A447" s="14" t="s">
        <v>2470</v>
      </c>
      <c r="B447" s="18">
        <v>361.0</v>
      </c>
      <c r="C447" s="18">
        <v>8280.0</v>
      </c>
      <c r="D447" s="18">
        <v>0.043599</v>
      </c>
      <c r="E447" s="82">
        <v>0.96</v>
      </c>
      <c r="J447" s="87">
        <v>446.0</v>
      </c>
      <c r="K447" s="88" t="s">
        <v>2793</v>
      </c>
      <c r="L447" s="88" t="s">
        <v>3192</v>
      </c>
      <c r="M447" s="88" t="s">
        <v>258</v>
      </c>
      <c r="N447" s="88" t="s">
        <v>270</v>
      </c>
      <c r="O447" s="88" t="s">
        <v>270</v>
      </c>
      <c r="P447" s="88" t="s">
        <v>2605</v>
      </c>
      <c r="Q447" s="86" t="s">
        <v>14</v>
      </c>
      <c r="R447" s="88" t="s">
        <v>3191</v>
      </c>
    </row>
    <row r="448">
      <c r="A448" s="14" t="s">
        <v>2310</v>
      </c>
      <c r="B448" s="18">
        <v>751.0</v>
      </c>
      <c r="C448" s="18">
        <v>4320.0</v>
      </c>
      <c r="D448" s="18">
        <v>0.173843</v>
      </c>
      <c r="E448" s="82">
        <v>0.83</v>
      </c>
      <c r="J448" s="83">
        <v>447.0</v>
      </c>
      <c r="K448" s="84" t="s">
        <v>2814</v>
      </c>
      <c r="L448" s="84" t="s">
        <v>3192</v>
      </c>
      <c r="M448" s="84" t="s">
        <v>258</v>
      </c>
      <c r="N448" s="84" t="s">
        <v>270</v>
      </c>
      <c r="O448" s="84" t="s">
        <v>270</v>
      </c>
      <c r="P448" s="85"/>
      <c r="Q448" s="86" t="s">
        <v>14</v>
      </c>
      <c r="R448" s="84" t="s">
        <v>3191</v>
      </c>
    </row>
    <row r="449">
      <c r="A449" s="14" t="s">
        <v>3076</v>
      </c>
      <c r="B449" s="18">
        <v>2951.0</v>
      </c>
      <c r="C449" s="18">
        <v>8280.0</v>
      </c>
      <c r="D449" s="18">
        <v>0.356401</v>
      </c>
      <c r="E449" s="82">
        <v>0.64</v>
      </c>
      <c r="J449" s="87">
        <v>448.0</v>
      </c>
      <c r="K449" s="88" t="s">
        <v>2795</v>
      </c>
      <c r="L449" s="88" t="s">
        <v>3192</v>
      </c>
      <c r="M449" s="88" t="s">
        <v>258</v>
      </c>
      <c r="N449" s="88" t="s">
        <v>270</v>
      </c>
      <c r="O449" s="88" t="s">
        <v>270</v>
      </c>
      <c r="P449" s="88" t="s">
        <v>2605</v>
      </c>
      <c r="Q449" s="86" t="s">
        <v>14</v>
      </c>
      <c r="R449" s="88" t="s">
        <v>3191</v>
      </c>
    </row>
    <row r="450">
      <c r="A450" s="14" t="s">
        <v>3068</v>
      </c>
      <c r="B450" s="18">
        <v>895.0</v>
      </c>
      <c r="C450" s="18">
        <v>8280.0</v>
      </c>
      <c r="D450" s="18">
        <v>0.108092</v>
      </c>
      <c r="E450" s="82">
        <v>0.89</v>
      </c>
      <c r="J450" s="83">
        <v>449.0</v>
      </c>
      <c r="K450" s="84" t="s">
        <v>2781</v>
      </c>
      <c r="L450" s="84" t="s">
        <v>3192</v>
      </c>
      <c r="M450" s="84" t="s">
        <v>258</v>
      </c>
      <c r="N450" s="84" t="s">
        <v>270</v>
      </c>
      <c r="O450" s="84" t="s">
        <v>270</v>
      </c>
      <c r="P450" s="85"/>
      <c r="Q450" s="86" t="s">
        <v>14</v>
      </c>
      <c r="R450" s="84" t="s">
        <v>3191</v>
      </c>
    </row>
    <row r="451">
      <c r="A451" s="14" t="s">
        <v>3066</v>
      </c>
      <c r="B451" s="18">
        <v>320.0</v>
      </c>
      <c r="C451" s="18">
        <v>8280.0</v>
      </c>
      <c r="D451" s="18">
        <v>0.038647</v>
      </c>
      <c r="E451" s="82">
        <v>0.96</v>
      </c>
      <c r="J451" s="87">
        <v>450.0</v>
      </c>
      <c r="K451" s="88" t="s">
        <v>2817</v>
      </c>
      <c r="L451" s="88" t="s">
        <v>3192</v>
      </c>
      <c r="M451" s="88" t="s">
        <v>258</v>
      </c>
      <c r="N451" s="88" t="s">
        <v>270</v>
      </c>
      <c r="O451" s="88" t="s">
        <v>270</v>
      </c>
      <c r="P451" s="88" t="s">
        <v>2706</v>
      </c>
      <c r="Q451" s="86" t="s">
        <v>14</v>
      </c>
      <c r="R451" s="88" t="s">
        <v>3191</v>
      </c>
    </row>
    <row r="452">
      <c r="A452" s="14" t="s">
        <v>3065</v>
      </c>
      <c r="B452" s="18">
        <v>3451.0</v>
      </c>
      <c r="C452" s="18">
        <v>8280.0</v>
      </c>
      <c r="D452" s="18">
        <v>0.416787</v>
      </c>
      <c r="E452" s="82">
        <v>0.58</v>
      </c>
      <c r="J452" s="83">
        <v>451.0</v>
      </c>
      <c r="K452" s="84" t="s">
        <v>2789</v>
      </c>
      <c r="L452" s="84" t="s">
        <v>3192</v>
      </c>
      <c r="M452" s="84" t="s">
        <v>258</v>
      </c>
      <c r="N452" s="84" t="s">
        <v>270</v>
      </c>
      <c r="O452" s="84" t="s">
        <v>270</v>
      </c>
      <c r="P452" s="84" t="s">
        <v>2605</v>
      </c>
      <c r="Q452" s="86" t="s">
        <v>14</v>
      </c>
      <c r="R452" s="84" t="s">
        <v>3191</v>
      </c>
    </row>
    <row r="453">
      <c r="A453" s="14" t="s">
        <v>3072</v>
      </c>
      <c r="B453" s="18">
        <v>899.0</v>
      </c>
      <c r="C453" s="18">
        <v>2208.0</v>
      </c>
      <c r="D453" s="18">
        <v>0.407156</v>
      </c>
      <c r="E453" s="82">
        <v>0.59</v>
      </c>
      <c r="J453" s="87">
        <v>452.0</v>
      </c>
      <c r="K453" s="88" t="s">
        <v>2787</v>
      </c>
      <c r="L453" s="88" t="s">
        <v>3192</v>
      </c>
      <c r="M453" s="88" t="s">
        <v>258</v>
      </c>
      <c r="N453" s="88" t="s">
        <v>270</v>
      </c>
      <c r="O453" s="88" t="s">
        <v>270</v>
      </c>
      <c r="P453" s="88" t="s">
        <v>2605</v>
      </c>
      <c r="Q453" s="86" t="s">
        <v>14</v>
      </c>
      <c r="R453" s="88" t="s">
        <v>3191</v>
      </c>
    </row>
    <row r="454">
      <c r="A454" s="14" t="s">
        <v>3060</v>
      </c>
      <c r="B454" s="18">
        <v>2928.0</v>
      </c>
      <c r="C454" s="18">
        <v>3288.0</v>
      </c>
      <c r="D454" s="18">
        <v>0.890511</v>
      </c>
      <c r="E454" s="82">
        <v>0.11</v>
      </c>
      <c r="J454" s="83">
        <v>453.0</v>
      </c>
      <c r="K454" s="84" t="s">
        <v>2812</v>
      </c>
      <c r="L454" s="84" t="s">
        <v>3192</v>
      </c>
      <c r="M454" s="84" t="s">
        <v>258</v>
      </c>
      <c r="N454" s="84" t="s">
        <v>270</v>
      </c>
      <c r="O454" s="84" t="s">
        <v>270</v>
      </c>
      <c r="P454" s="85"/>
      <c r="Q454" s="86" t="s">
        <v>14</v>
      </c>
      <c r="R454" s="84" t="s">
        <v>3191</v>
      </c>
    </row>
    <row r="455">
      <c r="A455" s="14" t="s">
        <v>3063</v>
      </c>
      <c r="B455" s="18">
        <v>1559.0</v>
      </c>
      <c r="C455" s="18">
        <v>8280.0</v>
      </c>
      <c r="D455" s="18">
        <v>0.188285</v>
      </c>
      <c r="E455" s="82">
        <v>0.81</v>
      </c>
      <c r="J455" s="87">
        <v>454.0</v>
      </c>
      <c r="K455" s="88" t="s">
        <v>2779</v>
      </c>
      <c r="L455" s="88" t="s">
        <v>3192</v>
      </c>
      <c r="M455" s="88" t="s">
        <v>258</v>
      </c>
      <c r="N455" s="88" t="s">
        <v>270</v>
      </c>
      <c r="O455" s="88" t="s">
        <v>270</v>
      </c>
      <c r="P455" s="88" t="s">
        <v>2605</v>
      </c>
      <c r="Q455" s="86" t="s">
        <v>14</v>
      </c>
      <c r="R455" s="88" t="s">
        <v>3191</v>
      </c>
    </row>
    <row r="456">
      <c r="A456" s="14" t="s">
        <v>3193</v>
      </c>
      <c r="B456" s="18">
        <v>3731.0</v>
      </c>
      <c r="C456" s="18">
        <v>8280.0</v>
      </c>
      <c r="D456" s="18">
        <v>0.450604</v>
      </c>
      <c r="E456" s="82">
        <v>0.55</v>
      </c>
      <c r="J456" s="83">
        <v>455.0</v>
      </c>
      <c r="K456" s="84" t="s">
        <v>2813</v>
      </c>
      <c r="L456" s="84" t="s">
        <v>3192</v>
      </c>
      <c r="M456" s="84" t="s">
        <v>258</v>
      </c>
      <c r="N456" s="84" t="s">
        <v>270</v>
      </c>
      <c r="O456" s="84" t="s">
        <v>270</v>
      </c>
      <c r="P456" s="84" t="s">
        <v>2706</v>
      </c>
      <c r="Q456" s="86" t="s">
        <v>14</v>
      </c>
      <c r="R456" s="84" t="s">
        <v>3191</v>
      </c>
    </row>
    <row r="457">
      <c r="A457" s="14" t="s">
        <v>3059</v>
      </c>
      <c r="B457" s="18">
        <v>2880.0</v>
      </c>
      <c r="C457" s="18">
        <v>3240.0</v>
      </c>
      <c r="D457" s="18">
        <v>0.888889</v>
      </c>
      <c r="E457" s="82">
        <v>0.11</v>
      </c>
      <c r="J457" s="87">
        <v>456.0</v>
      </c>
      <c r="K457" s="88" t="s">
        <v>2802</v>
      </c>
      <c r="L457" s="88" t="s">
        <v>3192</v>
      </c>
      <c r="M457" s="88" t="s">
        <v>258</v>
      </c>
      <c r="N457" s="88" t="s">
        <v>270</v>
      </c>
      <c r="O457" s="88" t="s">
        <v>270</v>
      </c>
      <c r="P457" s="88" t="s">
        <v>2605</v>
      </c>
      <c r="Q457" s="86" t="s">
        <v>14</v>
      </c>
      <c r="R457" s="88" t="s">
        <v>3191</v>
      </c>
    </row>
    <row r="458">
      <c r="A458" s="14" t="s">
        <v>3062</v>
      </c>
      <c r="B458" s="18">
        <v>2129.0</v>
      </c>
      <c r="C458" s="18">
        <v>8280.0</v>
      </c>
      <c r="D458" s="18">
        <v>0.257126</v>
      </c>
      <c r="E458" s="82">
        <v>0.74</v>
      </c>
      <c r="J458" s="83">
        <v>457.0</v>
      </c>
      <c r="K458" s="84" t="s">
        <v>3194</v>
      </c>
      <c r="L458" s="84" t="s">
        <v>3195</v>
      </c>
      <c r="M458" s="84" t="s">
        <v>1175</v>
      </c>
      <c r="N458" s="84" t="s">
        <v>1190</v>
      </c>
      <c r="O458" s="84" t="s">
        <v>1190</v>
      </c>
      <c r="P458" s="84" t="s">
        <v>2605</v>
      </c>
      <c r="Q458" s="86" t="s">
        <v>14</v>
      </c>
      <c r="R458" s="84" t="s">
        <v>3188</v>
      </c>
    </row>
    <row r="459">
      <c r="A459" s="14" t="s">
        <v>3061</v>
      </c>
      <c r="B459" s="18">
        <v>228.0</v>
      </c>
      <c r="C459" s="18">
        <v>8280.0</v>
      </c>
      <c r="D459" s="18">
        <v>0.027536</v>
      </c>
      <c r="E459" s="82">
        <v>0.97</v>
      </c>
      <c r="J459" s="93">
        <v>458.0</v>
      </c>
      <c r="K459" s="94" t="s">
        <v>3196</v>
      </c>
      <c r="L459" s="94" t="s">
        <v>3197</v>
      </c>
      <c r="M459" s="94" t="s">
        <v>258</v>
      </c>
      <c r="N459" s="94" t="s">
        <v>270</v>
      </c>
      <c r="O459" s="94" t="s">
        <v>270</v>
      </c>
      <c r="P459" s="94" t="s">
        <v>2605</v>
      </c>
      <c r="Q459" s="92" t="s">
        <v>13</v>
      </c>
      <c r="R459" s="94" t="s">
        <v>3198</v>
      </c>
    </row>
    <row r="460">
      <c r="A460" s="14" t="s">
        <v>3056</v>
      </c>
      <c r="B460" s="18">
        <v>2880.0</v>
      </c>
      <c r="C460" s="18">
        <v>3240.0</v>
      </c>
      <c r="D460" s="18">
        <v>0.888889</v>
      </c>
      <c r="E460" s="82">
        <v>0.11</v>
      </c>
      <c r="J460" s="90">
        <v>459.0</v>
      </c>
      <c r="K460" s="91" t="s">
        <v>3199</v>
      </c>
      <c r="L460" s="91" t="s">
        <v>3197</v>
      </c>
      <c r="M460" s="91" t="s">
        <v>258</v>
      </c>
      <c r="N460" s="91" t="s">
        <v>270</v>
      </c>
      <c r="O460" s="91" t="s">
        <v>270</v>
      </c>
      <c r="P460" s="91" t="s">
        <v>2605</v>
      </c>
      <c r="Q460" s="92" t="s">
        <v>13</v>
      </c>
      <c r="R460" s="91" t="s">
        <v>3198</v>
      </c>
    </row>
    <row r="461">
      <c r="A461" s="14" t="s">
        <v>2656</v>
      </c>
      <c r="B461" s="18">
        <v>5760.0</v>
      </c>
      <c r="C461" s="18">
        <v>6120.0</v>
      </c>
      <c r="D461" s="18">
        <v>0.941176</v>
      </c>
      <c r="E461" s="82">
        <v>0.06</v>
      </c>
      <c r="J461" s="93">
        <v>460.0</v>
      </c>
      <c r="K461" s="94" t="s">
        <v>3200</v>
      </c>
      <c r="L461" s="94" t="s">
        <v>3197</v>
      </c>
      <c r="M461" s="94" t="s">
        <v>258</v>
      </c>
      <c r="N461" s="94" t="s">
        <v>270</v>
      </c>
      <c r="O461" s="94" t="s">
        <v>270</v>
      </c>
      <c r="P461" s="94" t="s">
        <v>2605</v>
      </c>
      <c r="Q461" s="92" t="s">
        <v>13</v>
      </c>
      <c r="R461" s="94" t="s">
        <v>3198</v>
      </c>
    </row>
    <row r="462">
      <c r="A462" s="14" t="s">
        <v>3201</v>
      </c>
      <c r="B462" s="18">
        <v>1791.0</v>
      </c>
      <c r="C462" s="18">
        <v>5040.0</v>
      </c>
      <c r="D462" s="18">
        <v>0.355357</v>
      </c>
      <c r="E462" s="82">
        <v>0.64</v>
      </c>
      <c r="J462" s="90">
        <v>461.0</v>
      </c>
      <c r="K462" s="91" t="s">
        <v>3202</v>
      </c>
      <c r="L462" s="91" t="s">
        <v>3197</v>
      </c>
      <c r="M462" s="91" t="s">
        <v>258</v>
      </c>
      <c r="N462" s="91" t="s">
        <v>270</v>
      </c>
      <c r="O462" s="91" t="s">
        <v>270</v>
      </c>
      <c r="P462" s="91" t="s">
        <v>2605</v>
      </c>
      <c r="Q462" s="92" t="s">
        <v>13</v>
      </c>
      <c r="R462" s="91" t="s">
        <v>3198</v>
      </c>
    </row>
    <row r="463">
      <c r="A463" s="14" t="s">
        <v>2328</v>
      </c>
      <c r="B463" s="18">
        <v>47.0</v>
      </c>
      <c r="C463" s="18">
        <v>96.0</v>
      </c>
      <c r="D463" s="18">
        <v>0.489583</v>
      </c>
      <c r="E463" s="82">
        <v>0.51</v>
      </c>
      <c r="J463" s="93">
        <v>462.0</v>
      </c>
      <c r="K463" s="94" t="s">
        <v>3203</v>
      </c>
      <c r="L463" s="94" t="s">
        <v>3197</v>
      </c>
      <c r="M463" s="94" t="s">
        <v>258</v>
      </c>
      <c r="N463" s="94" t="s">
        <v>270</v>
      </c>
      <c r="O463" s="94" t="s">
        <v>270</v>
      </c>
      <c r="P463" s="94" t="s">
        <v>2605</v>
      </c>
      <c r="Q463" s="92" t="s">
        <v>13</v>
      </c>
      <c r="R463" s="94" t="s">
        <v>3198</v>
      </c>
    </row>
    <row r="464">
      <c r="A464" s="14" t="s">
        <v>3204</v>
      </c>
      <c r="B464" s="18">
        <v>1821.0</v>
      </c>
      <c r="C464" s="18">
        <v>8280.0</v>
      </c>
      <c r="D464" s="18">
        <v>0.219928</v>
      </c>
      <c r="E464" s="82">
        <v>0.78</v>
      </c>
      <c r="J464" s="90">
        <v>463.0</v>
      </c>
      <c r="K464" s="91" t="s">
        <v>3205</v>
      </c>
      <c r="L464" s="91" t="s">
        <v>3197</v>
      </c>
      <c r="M464" s="91" t="s">
        <v>258</v>
      </c>
      <c r="N464" s="91" t="s">
        <v>270</v>
      </c>
      <c r="O464" s="91" t="s">
        <v>270</v>
      </c>
      <c r="P464" s="91" t="s">
        <v>2605</v>
      </c>
      <c r="Q464" s="92" t="s">
        <v>13</v>
      </c>
      <c r="R464" s="91" t="s">
        <v>3198</v>
      </c>
    </row>
    <row r="465">
      <c r="A465" s="14" t="s">
        <v>3164</v>
      </c>
      <c r="B465" s="18">
        <v>0.0</v>
      </c>
      <c r="C465" s="18">
        <v>5040.0</v>
      </c>
      <c r="D465" s="18">
        <v>0.0</v>
      </c>
      <c r="E465" s="82">
        <v>1.0</v>
      </c>
      <c r="J465" s="87">
        <v>464.0</v>
      </c>
      <c r="K465" s="88" t="s">
        <v>3031</v>
      </c>
      <c r="L465" s="88" t="s">
        <v>3206</v>
      </c>
      <c r="M465" s="88" t="s">
        <v>1175</v>
      </c>
      <c r="N465" s="88" t="s">
        <v>1190</v>
      </c>
      <c r="O465" s="88" t="s">
        <v>1190</v>
      </c>
      <c r="P465" s="89"/>
      <c r="Q465" s="86" t="s">
        <v>14</v>
      </c>
      <c r="R465" s="88" t="s">
        <v>3188</v>
      </c>
    </row>
    <row r="466">
      <c r="A466" s="14" t="s">
        <v>3207</v>
      </c>
      <c r="B466" s="18">
        <v>1533.0</v>
      </c>
      <c r="C466" s="18">
        <v>5040.0</v>
      </c>
      <c r="D466" s="18">
        <v>0.304167</v>
      </c>
      <c r="E466" s="82">
        <v>0.7</v>
      </c>
      <c r="J466" s="83">
        <v>465.0</v>
      </c>
      <c r="K466" s="84" t="s">
        <v>3027</v>
      </c>
      <c r="L466" s="84" t="s">
        <v>3206</v>
      </c>
      <c r="M466" s="84" t="s">
        <v>1175</v>
      </c>
      <c r="N466" s="84" t="s">
        <v>1190</v>
      </c>
      <c r="O466" s="84" t="s">
        <v>1190</v>
      </c>
      <c r="P466" s="85"/>
      <c r="Q466" s="86" t="s">
        <v>14</v>
      </c>
      <c r="R466" s="84" t="s">
        <v>3188</v>
      </c>
    </row>
    <row r="467">
      <c r="A467" s="14" t="s">
        <v>3107</v>
      </c>
      <c r="B467" s="18">
        <v>559.0</v>
      </c>
      <c r="C467" s="18">
        <v>2520.0</v>
      </c>
      <c r="D467" s="18">
        <v>0.221825</v>
      </c>
      <c r="E467" s="82">
        <v>0.78</v>
      </c>
      <c r="J467" s="87">
        <v>466.0</v>
      </c>
      <c r="K467" s="88" t="s">
        <v>3043</v>
      </c>
      <c r="L467" s="88" t="s">
        <v>3206</v>
      </c>
      <c r="M467" s="88" t="s">
        <v>1175</v>
      </c>
      <c r="N467" s="88" t="s">
        <v>1190</v>
      </c>
      <c r="O467" s="88" t="s">
        <v>1190</v>
      </c>
      <c r="P467" s="89"/>
      <c r="Q467" s="86" t="s">
        <v>14</v>
      </c>
      <c r="R467" s="88" t="s">
        <v>3188</v>
      </c>
    </row>
    <row r="468">
      <c r="A468" s="14" t="s">
        <v>3104</v>
      </c>
      <c r="B468" s="18">
        <v>5.0</v>
      </c>
      <c r="C468" s="18">
        <v>2520.0</v>
      </c>
      <c r="D468" s="18">
        <v>0.001984</v>
      </c>
      <c r="E468" s="82">
        <v>1.0</v>
      </c>
      <c r="J468" s="83">
        <v>467.0</v>
      </c>
      <c r="K468" s="84" t="s">
        <v>3035</v>
      </c>
      <c r="L468" s="84" t="s">
        <v>3206</v>
      </c>
      <c r="M468" s="84" t="s">
        <v>1175</v>
      </c>
      <c r="N468" s="84" t="s">
        <v>1190</v>
      </c>
      <c r="O468" s="84" t="s">
        <v>1190</v>
      </c>
      <c r="P468" s="85"/>
      <c r="Q468" s="86" t="s">
        <v>14</v>
      </c>
      <c r="R468" s="84" t="s">
        <v>3188</v>
      </c>
    </row>
    <row r="469">
      <c r="A469" s="14" t="s">
        <v>3109</v>
      </c>
      <c r="B469" s="18">
        <v>0.0</v>
      </c>
      <c r="C469" s="18">
        <v>2520.0</v>
      </c>
      <c r="D469" s="18">
        <v>0.0</v>
      </c>
      <c r="E469" s="82">
        <v>1.0</v>
      </c>
      <c r="J469" s="87">
        <v>468.0</v>
      </c>
      <c r="K469" s="88" t="s">
        <v>3039</v>
      </c>
      <c r="L469" s="88" t="s">
        <v>3206</v>
      </c>
      <c r="M469" s="88" t="s">
        <v>1175</v>
      </c>
      <c r="N469" s="88" t="s">
        <v>1190</v>
      </c>
      <c r="O469" s="88" t="s">
        <v>1190</v>
      </c>
      <c r="P469" s="89"/>
      <c r="Q469" s="86" t="s">
        <v>14</v>
      </c>
      <c r="R469" s="88" t="s">
        <v>3188</v>
      </c>
    </row>
    <row r="470">
      <c r="A470" s="14" t="s">
        <v>3108</v>
      </c>
      <c r="B470" s="18">
        <v>40.0</v>
      </c>
      <c r="C470" s="18">
        <v>2520.0</v>
      </c>
      <c r="D470" s="18">
        <v>0.015873</v>
      </c>
      <c r="E470" s="82">
        <v>0.98</v>
      </c>
      <c r="J470" s="83">
        <v>469.0</v>
      </c>
      <c r="K470" s="84" t="s">
        <v>3037</v>
      </c>
      <c r="L470" s="84" t="s">
        <v>3206</v>
      </c>
      <c r="M470" s="84" t="s">
        <v>1175</v>
      </c>
      <c r="N470" s="84" t="s">
        <v>1190</v>
      </c>
      <c r="O470" s="84" t="s">
        <v>1190</v>
      </c>
      <c r="P470" s="85"/>
      <c r="Q470" s="86" t="s">
        <v>14</v>
      </c>
      <c r="R470" s="84" t="s">
        <v>3188</v>
      </c>
    </row>
    <row r="471">
      <c r="A471" s="14" t="s">
        <v>2455</v>
      </c>
      <c r="B471" s="18">
        <v>0.0</v>
      </c>
      <c r="C471" s="18">
        <v>8280.0</v>
      </c>
      <c r="D471" s="18">
        <v>0.0</v>
      </c>
      <c r="E471" s="82">
        <v>1.0</v>
      </c>
      <c r="J471" s="87">
        <v>470.0</v>
      </c>
      <c r="K471" s="88" t="s">
        <v>3041</v>
      </c>
      <c r="L471" s="88" t="s">
        <v>3206</v>
      </c>
      <c r="M471" s="88" t="s">
        <v>1175</v>
      </c>
      <c r="N471" s="88" t="s">
        <v>1190</v>
      </c>
      <c r="O471" s="88" t="s">
        <v>1190</v>
      </c>
      <c r="P471" s="89"/>
      <c r="Q471" s="86" t="s">
        <v>14</v>
      </c>
      <c r="R471" s="88" t="s">
        <v>3188</v>
      </c>
    </row>
    <row r="472">
      <c r="A472" s="14" t="s">
        <v>2566</v>
      </c>
      <c r="B472" s="18">
        <v>7873.0</v>
      </c>
      <c r="C472" s="18">
        <v>8280.0</v>
      </c>
      <c r="D472" s="18">
        <v>0.950845</v>
      </c>
      <c r="E472" s="82">
        <v>0.05</v>
      </c>
      <c r="J472" s="90">
        <v>471.0</v>
      </c>
      <c r="K472" s="91" t="s">
        <v>3208</v>
      </c>
      <c r="L472" s="91" t="s">
        <v>3209</v>
      </c>
      <c r="M472" s="91" t="s">
        <v>258</v>
      </c>
      <c r="N472" s="91" t="s">
        <v>270</v>
      </c>
      <c r="O472" s="91" t="s">
        <v>270</v>
      </c>
      <c r="P472" s="91" t="s">
        <v>2605</v>
      </c>
      <c r="Q472" s="92" t="s">
        <v>13</v>
      </c>
      <c r="R472" s="91" t="s">
        <v>3198</v>
      </c>
    </row>
    <row r="473">
      <c r="A473" s="14" t="s">
        <v>2568</v>
      </c>
      <c r="B473" s="18">
        <v>7873.0</v>
      </c>
      <c r="C473" s="18">
        <v>8280.0</v>
      </c>
      <c r="D473" s="18">
        <v>0.950845</v>
      </c>
      <c r="E473" s="82">
        <v>0.05</v>
      </c>
      <c r="J473" s="93">
        <v>472.0</v>
      </c>
      <c r="K473" s="94" t="s">
        <v>3210</v>
      </c>
      <c r="L473" s="94" t="s">
        <v>3209</v>
      </c>
      <c r="M473" s="94" t="s">
        <v>258</v>
      </c>
      <c r="N473" s="94" t="s">
        <v>270</v>
      </c>
      <c r="O473" s="94" t="s">
        <v>270</v>
      </c>
      <c r="P473" s="94" t="s">
        <v>2605</v>
      </c>
      <c r="Q473" s="92" t="s">
        <v>13</v>
      </c>
      <c r="R473" s="94" t="s">
        <v>3198</v>
      </c>
    </row>
    <row r="474">
      <c r="A474" s="14" t="s">
        <v>2564</v>
      </c>
      <c r="B474" s="18">
        <v>1848.0</v>
      </c>
      <c r="C474" s="18">
        <v>5280.0</v>
      </c>
      <c r="D474" s="18">
        <v>0.35</v>
      </c>
      <c r="E474" s="82">
        <v>0.65</v>
      </c>
      <c r="J474" s="90">
        <v>473.0</v>
      </c>
      <c r="K474" s="91" t="s">
        <v>3211</v>
      </c>
      <c r="L474" s="91" t="s">
        <v>3209</v>
      </c>
      <c r="M474" s="91" t="s">
        <v>258</v>
      </c>
      <c r="N474" s="91" t="s">
        <v>270</v>
      </c>
      <c r="O474" s="91" t="s">
        <v>270</v>
      </c>
      <c r="P474" s="91" t="s">
        <v>2605</v>
      </c>
      <c r="Q474" s="92" t="s">
        <v>13</v>
      </c>
      <c r="R474" s="91" t="s">
        <v>3198</v>
      </c>
    </row>
    <row r="475">
      <c r="A475" s="14" t="s">
        <v>3024</v>
      </c>
      <c r="B475" s="18">
        <v>2058.0</v>
      </c>
      <c r="C475" s="18">
        <v>8280.0</v>
      </c>
      <c r="D475" s="18">
        <v>0.248551</v>
      </c>
      <c r="E475" s="82">
        <v>0.75</v>
      </c>
      <c r="J475" s="93">
        <v>474.0</v>
      </c>
      <c r="K475" s="94" t="s">
        <v>3212</v>
      </c>
      <c r="L475" s="94" t="s">
        <v>3209</v>
      </c>
      <c r="M475" s="94" t="s">
        <v>258</v>
      </c>
      <c r="N475" s="94" t="s">
        <v>270</v>
      </c>
      <c r="O475" s="94" t="s">
        <v>270</v>
      </c>
      <c r="P475" s="94" t="s">
        <v>2605</v>
      </c>
      <c r="Q475" s="92" t="s">
        <v>13</v>
      </c>
      <c r="R475" s="94" t="s">
        <v>3198</v>
      </c>
    </row>
    <row r="476">
      <c r="A476" s="14" t="s">
        <v>3213</v>
      </c>
      <c r="B476" s="18">
        <v>523.0</v>
      </c>
      <c r="C476" s="18">
        <v>8280.0</v>
      </c>
      <c r="D476" s="18">
        <v>0.063164</v>
      </c>
      <c r="E476" s="82">
        <v>0.94</v>
      </c>
      <c r="J476" s="90">
        <v>475.0</v>
      </c>
      <c r="K476" s="91" t="s">
        <v>3214</v>
      </c>
      <c r="L476" s="91" t="s">
        <v>3209</v>
      </c>
      <c r="M476" s="91" t="s">
        <v>258</v>
      </c>
      <c r="N476" s="91" t="s">
        <v>270</v>
      </c>
      <c r="O476" s="91" t="s">
        <v>270</v>
      </c>
      <c r="P476" s="91" t="s">
        <v>2605</v>
      </c>
      <c r="Q476" s="92" t="s">
        <v>13</v>
      </c>
      <c r="R476" s="91" t="s">
        <v>3198</v>
      </c>
    </row>
    <row r="477">
      <c r="A477" s="14" t="s">
        <v>2368</v>
      </c>
      <c r="B477" s="18">
        <v>360.0</v>
      </c>
      <c r="C477" s="18">
        <v>360.0</v>
      </c>
      <c r="D477" s="18">
        <v>1.0</v>
      </c>
      <c r="E477" s="82">
        <v>0.0</v>
      </c>
      <c r="J477" s="93">
        <v>476.0</v>
      </c>
      <c r="K477" s="94" t="s">
        <v>3215</v>
      </c>
      <c r="L477" s="94" t="s">
        <v>3209</v>
      </c>
      <c r="M477" s="94" t="s">
        <v>258</v>
      </c>
      <c r="N477" s="94" t="s">
        <v>270</v>
      </c>
      <c r="O477" s="94" t="s">
        <v>270</v>
      </c>
      <c r="P477" s="94" t="s">
        <v>2605</v>
      </c>
      <c r="Q477" s="92" t="s">
        <v>13</v>
      </c>
      <c r="R477" s="94" t="s">
        <v>3198</v>
      </c>
    </row>
    <row r="478">
      <c r="A478" s="14" t="s">
        <v>3021</v>
      </c>
      <c r="B478" s="18">
        <v>3725.0</v>
      </c>
      <c r="C478" s="18">
        <v>8280.0</v>
      </c>
      <c r="D478" s="18">
        <v>0.449879</v>
      </c>
      <c r="E478" s="82">
        <v>0.55</v>
      </c>
      <c r="J478" s="83">
        <v>477.0</v>
      </c>
      <c r="K478" s="84" t="s">
        <v>3216</v>
      </c>
      <c r="L478" s="84" t="s">
        <v>3217</v>
      </c>
      <c r="M478" s="84" t="s">
        <v>1175</v>
      </c>
      <c r="N478" s="84" t="s">
        <v>1198</v>
      </c>
      <c r="O478" s="84" t="s">
        <v>1198</v>
      </c>
      <c r="P478" s="85"/>
      <c r="Q478" s="86" t="s">
        <v>14</v>
      </c>
      <c r="R478" s="84" t="s">
        <v>3218</v>
      </c>
    </row>
    <row r="479">
      <c r="A479" s="14" t="s">
        <v>3219</v>
      </c>
      <c r="B479" s="18">
        <v>385.0</v>
      </c>
      <c r="C479" s="18">
        <v>2520.0</v>
      </c>
      <c r="D479" s="18">
        <v>0.152778</v>
      </c>
      <c r="E479" s="82">
        <v>0.85</v>
      </c>
      <c r="J479" s="87">
        <v>478.0</v>
      </c>
      <c r="K479" s="88" t="s">
        <v>3220</v>
      </c>
      <c r="L479" s="88" t="s">
        <v>3217</v>
      </c>
      <c r="M479" s="88" t="s">
        <v>1175</v>
      </c>
      <c r="N479" s="88" t="s">
        <v>1198</v>
      </c>
      <c r="O479" s="88" t="s">
        <v>1198</v>
      </c>
      <c r="P479" s="89"/>
      <c r="Q479" s="86" t="s">
        <v>14</v>
      </c>
      <c r="R479" s="88" t="s">
        <v>3218</v>
      </c>
    </row>
    <row r="480">
      <c r="A480" s="14" t="s">
        <v>3221</v>
      </c>
      <c r="B480" s="18">
        <v>121.0</v>
      </c>
      <c r="C480" s="18">
        <v>2520.0</v>
      </c>
      <c r="D480" s="18">
        <v>0.048016</v>
      </c>
      <c r="E480" s="82">
        <v>0.95</v>
      </c>
      <c r="J480" s="83">
        <v>479.0</v>
      </c>
      <c r="K480" s="84" t="s">
        <v>3222</v>
      </c>
      <c r="L480" s="84" t="s">
        <v>3217</v>
      </c>
      <c r="M480" s="84" t="s">
        <v>1175</v>
      </c>
      <c r="N480" s="84" t="s">
        <v>1198</v>
      </c>
      <c r="O480" s="84" t="s">
        <v>1198</v>
      </c>
      <c r="P480" s="85"/>
      <c r="Q480" s="86" t="s">
        <v>14</v>
      </c>
      <c r="R480" s="84" t="s">
        <v>3218</v>
      </c>
    </row>
    <row r="481">
      <c r="A481" s="14" t="s">
        <v>3223</v>
      </c>
      <c r="B481" s="18">
        <v>0.0</v>
      </c>
      <c r="C481" s="18">
        <v>2520.0</v>
      </c>
      <c r="D481" s="18">
        <v>0.0</v>
      </c>
      <c r="E481" s="82">
        <v>1.0</v>
      </c>
      <c r="J481" s="87">
        <v>480.0</v>
      </c>
      <c r="K481" s="88" t="s">
        <v>2912</v>
      </c>
      <c r="L481" s="88" t="s">
        <v>3224</v>
      </c>
      <c r="M481" s="88" t="s">
        <v>1251</v>
      </c>
      <c r="N481" s="88" t="s">
        <v>1292</v>
      </c>
      <c r="O481" s="88" t="s">
        <v>1292</v>
      </c>
      <c r="P481" s="88" t="s">
        <v>2595</v>
      </c>
      <c r="Q481" s="86" t="s">
        <v>14</v>
      </c>
      <c r="R481" s="88" t="s">
        <v>2867</v>
      </c>
    </row>
    <row r="482">
      <c r="A482" s="14" t="s">
        <v>3225</v>
      </c>
      <c r="B482" s="18">
        <v>0.0</v>
      </c>
      <c r="C482" s="18">
        <v>2520.0</v>
      </c>
      <c r="D482" s="18">
        <v>0.0</v>
      </c>
      <c r="E482" s="82">
        <v>1.0</v>
      </c>
      <c r="J482" s="83">
        <v>481.0</v>
      </c>
      <c r="K482" s="84" t="s">
        <v>3226</v>
      </c>
      <c r="L482" s="84" t="s">
        <v>3227</v>
      </c>
      <c r="M482" s="84" t="s">
        <v>1251</v>
      </c>
      <c r="N482" s="84" t="s">
        <v>1274</v>
      </c>
      <c r="O482" s="84" t="s">
        <v>1274</v>
      </c>
      <c r="P482" s="85"/>
      <c r="Q482" s="86" t="s">
        <v>14</v>
      </c>
      <c r="R482" s="84" t="s">
        <v>3228</v>
      </c>
    </row>
    <row r="483">
      <c r="A483" s="14" t="s">
        <v>3229</v>
      </c>
      <c r="B483" s="18">
        <v>116.0</v>
      </c>
      <c r="C483" s="18">
        <v>2520.0</v>
      </c>
      <c r="D483" s="18">
        <v>0.046032</v>
      </c>
      <c r="E483" s="82">
        <v>0.95</v>
      </c>
      <c r="J483" s="93">
        <v>482.0</v>
      </c>
      <c r="K483" s="94" t="s">
        <v>3230</v>
      </c>
      <c r="L483" s="94" t="s">
        <v>3231</v>
      </c>
      <c r="M483" s="94" t="s">
        <v>1251</v>
      </c>
      <c r="N483" s="94" t="s">
        <v>1266</v>
      </c>
      <c r="O483" s="94" t="s">
        <v>1266</v>
      </c>
      <c r="P483" s="94" t="s">
        <v>2605</v>
      </c>
      <c r="Q483" s="92" t="s">
        <v>13</v>
      </c>
      <c r="R483" s="94" t="s">
        <v>3232</v>
      </c>
    </row>
    <row r="484">
      <c r="A484" s="14" t="s">
        <v>3233</v>
      </c>
      <c r="B484" s="18">
        <v>345.0</v>
      </c>
      <c r="C484" s="18">
        <v>2520.0</v>
      </c>
      <c r="D484" s="18">
        <v>0.136905</v>
      </c>
      <c r="E484" s="82">
        <v>0.86</v>
      </c>
      <c r="J484" s="90">
        <v>483.0</v>
      </c>
      <c r="K484" s="91" t="s">
        <v>2994</v>
      </c>
      <c r="L484" s="91" t="s">
        <v>3231</v>
      </c>
      <c r="M484" s="91" t="s">
        <v>1251</v>
      </c>
      <c r="N484" s="91" t="s">
        <v>1266</v>
      </c>
      <c r="O484" s="91" t="s">
        <v>1266</v>
      </c>
      <c r="P484" s="91" t="s">
        <v>2605</v>
      </c>
      <c r="Q484" s="92" t="s">
        <v>13</v>
      </c>
      <c r="R484" s="91" t="s">
        <v>3232</v>
      </c>
    </row>
    <row r="485">
      <c r="A485" s="14" t="s">
        <v>3234</v>
      </c>
      <c r="B485" s="18">
        <v>30.0</v>
      </c>
      <c r="C485" s="18">
        <v>2520.0</v>
      </c>
      <c r="D485" s="18">
        <v>0.011905</v>
      </c>
      <c r="E485" s="82">
        <v>0.99</v>
      </c>
      <c r="J485" s="93">
        <v>484.0</v>
      </c>
      <c r="K485" s="94" t="s">
        <v>2992</v>
      </c>
      <c r="L485" s="94" t="s">
        <v>3231</v>
      </c>
      <c r="M485" s="94" t="s">
        <v>1251</v>
      </c>
      <c r="N485" s="94" t="s">
        <v>1266</v>
      </c>
      <c r="O485" s="94" t="s">
        <v>1266</v>
      </c>
      <c r="P485" s="94" t="s">
        <v>2605</v>
      </c>
      <c r="Q485" s="92" t="s">
        <v>13</v>
      </c>
      <c r="R485" s="94" t="s">
        <v>3232</v>
      </c>
    </row>
    <row r="486">
      <c r="A486" s="14" t="s">
        <v>3235</v>
      </c>
      <c r="B486" s="18">
        <v>302.0</v>
      </c>
      <c r="C486" s="18">
        <v>2520.0</v>
      </c>
      <c r="D486" s="18">
        <v>0.119841</v>
      </c>
      <c r="E486" s="82">
        <v>0.88</v>
      </c>
      <c r="J486" s="90">
        <v>485.0</v>
      </c>
      <c r="K486" s="91" t="s">
        <v>2993</v>
      </c>
      <c r="L486" s="91" t="s">
        <v>3231</v>
      </c>
      <c r="M486" s="91" t="s">
        <v>1251</v>
      </c>
      <c r="N486" s="91" t="s">
        <v>1266</v>
      </c>
      <c r="O486" s="91" t="s">
        <v>1266</v>
      </c>
      <c r="P486" s="91" t="s">
        <v>2605</v>
      </c>
      <c r="Q486" s="92" t="s">
        <v>13</v>
      </c>
      <c r="R486" s="91" t="s">
        <v>3232</v>
      </c>
    </row>
    <row r="487">
      <c r="A487" s="14" t="s">
        <v>3236</v>
      </c>
      <c r="B487" s="18">
        <v>0.0</v>
      </c>
      <c r="C487" s="18">
        <v>2520.0</v>
      </c>
      <c r="D487" s="18">
        <v>0.0</v>
      </c>
      <c r="E487" s="82">
        <v>1.0</v>
      </c>
      <c r="J487" s="93">
        <v>486.0</v>
      </c>
      <c r="K487" s="94" t="s">
        <v>2989</v>
      </c>
      <c r="L487" s="94" t="s">
        <v>3231</v>
      </c>
      <c r="M487" s="94" t="s">
        <v>1251</v>
      </c>
      <c r="N487" s="94" t="s">
        <v>1266</v>
      </c>
      <c r="O487" s="94" t="s">
        <v>1266</v>
      </c>
      <c r="P487" s="94" t="s">
        <v>2605</v>
      </c>
      <c r="Q487" s="92" t="s">
        <v>13</v>
      </c>
      <c r="R487" s="94" t="s">
        <v>3232</v>
      </c>
    </row>
    <row r="488">
      <c r="A488" s="14" t="s">
        <v>3237</v>
      </c>
      <c r="B488" s="18">
        <v>59.0</v>
      </c>
      <c r="C488" s="18">
        <v>2520.0</v>
      </c>
      <c r="D488" s="18">
        <v>0.023413</v>
      </c>
      <c r="E488" s="82">
        <v>0.98</v>
      </c>
      <c r="J488" s="90">
        <v>487.0</v>
      </c>
      <c r="K488" s="91" t="s">
        <v>2991</v>
      </c>
      <c r="L488" s="91" t="s">
        <v>3231</v>
      </c>
      <c r="M488" s="91" t="s">
        <v>1251</v>
      </c>
      <c r="N488" s="91" t="s">
        <v>1266</v>
      </c>
      <c r="O488" s="91" t="s">
        <v>1266</v>
      </c>
      <c r="P488" s="91" t="s">
        <v>2605</v>
      </c>
      <c r="Q488" s="92" t="s">
        <v>13</v>
      </c>
      <c r="R488" s="91" t="s">
        <v>3232</v>
      </c>
    </row>
    <row r="489">
      <c r="A489" s="14" t="s">
        <v>3216</v>
      </c>
      <c r="B489" s="18">
        <v>294.0</v>
      </c>
      <c r="C489" s="18">
        <v>6840.0</v>
      </c>
      <c r="D489" s="18">
        <v>0.042982</v>
      </c>
      <c r="E489" s="82">
        <v>0.96</v>
      </c>
      <c r="J489" s="93">
        <v>488.0</v>
      </c>
      <c r="K489" s="94" t="s">
        <v>3238</v>
      </c>
      <c r="L489" s="94" t="s">
        <v>3116</v>
      </c>
      <c r="M489" s="94" t="s">
        <v>1301</v>
      </c>
      <c r="N489" s="94" t="s">
        <v>1320</v>
      </c>
      <c r="O489" s="94" t="s">
        <v>1320</v>
      </c>
      <c r="P489" s="94" t="s">
        <v>2595</v>
      </c>
      <c r="Q489" s="92" t="s">
        <v>13</v>
      </c>
      <c r="R489" s="94" t="s">
        <v>3239</v>
      </c>
    </row>
    <row r="490">
      <c r="A490" s="14" t="s">
        <v>3220</v>
      </c>
      <c r="B490" s="18">
        <v>376.0</v>
      </c>
      <c r="C490" s="18">
        <v>6840.0</v>
      </c>
      <c r="D490" s="18">
        <v>0.054971</v>
      </c>
      <c r="E490" s="82">
        <v>0.95</v>
      </c>
      <c r="J490" s="90">
        <v>489.0</v>
      </c>
      <c r="K490" s="91" t="s">
        <v>3240</v>
      </c>
      <c r="L490" s="91" t="s">
        <v>3116</v>
      </c>
      <c r="M490" s="91" t="s">
        <v>1301</v>
      </c>
      <c r="N490" s="91" t="s">
        <v>1320</v>
      </c>
      <c r="O490" s="91" t="s">
        <v>1320</v>
      </c>
      <c r="P490" s="91" t="s">
        <v>2595</v>
      </c>
      <c r="Q490" s="92" t="s">
        <v>13</v>
      </c>
      <c r="R490" s="91" t="s">
        <v>3239</v>
      </c>
    </row>
    <row r="491">
      <c r="A491" s="14" t="s">
        <v>3222</v>
      </c>
      <c r="B491" s="18">
        <v>104.0</v>
      </c>
      <c r="C491" s="18">
        <v>6840.0</v>
      </c>
      <c r="D491" s="18">
        <v>0.015205</v>
      </c>
      <c r="E491" s="82">
        <v>0.98</v>
      </c>
      <c r="J491" s="87">
        <v>490.0</v>
      </c>
      <c r="K491" s="88" t="s">
        <v>2596</v>
      </c>
      <c r="L491" s="88" t="s">
        <v>2897</v>
      </c>
      <c r="M491" s="88" t="s">
        <v>1365</v>
      </c>
      <c r="N491" s="88" t="s">
        <v>1392</v>
      </c>
      <c r="O491" s="88" t="s">
        <v>1392</v>
      </c>
      <c r="P491" s="89"/>
      <c r="Q491" s="86" t="s">
        <v>14</v>
      </c>
      <c r="R491" s="88" t="s">
        <v>2898</v>
      </c>
    </row>
    <row r="492">
      <c r="J492" s="90">
        <v>491.0</v>
      </c>
      <c r="K492" s="91" t="s">
        <v>2832</v>
      </c>
      <c r="L492" s="91" t="s">
        <v>3132</v>
      </c>
      <c r="M492" s="91" t="s">
        <v>1488</v>
      </c>
      <c r="N492" s="91" t="s">
        <v>1508</v>
      </c>
      <c r="O492" s="91" t="s">
        <v>1508</v>
      </c>
      <c r="P492" s="95"/>
      <c r="Q492" s="92" t="s">
        <v>13</v>
      </c>
      <c r="R492" s="91" t="s">
        <v>3241</v>
      </c>
    </row>
    <row r="493">
      <c r="J493" s="93">
        <v>492.0</v>
      </c>
      <c r="K493" s="94" t="s">
        <v>2829</v>
      </c>
      <c r="L493" s="94" t="s">
        <v>3132</v>
      </c>
      <c r="M493" s="94" t="s">
        <v>1488</v>
      </c>
      <c r="N493" s="94" t="s">
        <v>1508</v>
      </c>
      <c r="O493" s="94" t="s">
        <v>1508</v>
      </c>
      <c r="P493" s="96"/>
      <c r="Q493" s="92" t="s">
        <v>13</v>
      </c>
      <c r="R493" s="94" t="s">
        <v>3241</v>
      </c>
    </row>
    <row r="494">
      <c r="J494" s="83">
        <v>493.0</v>
      </c>
      <c r="K494" s="84" t="s">
        <v>2880</v>
      </c>
      <c r="L494" s="84" t="s">
        <v>2720</v>
      </c>
      <c r="M494" s="84" t="s">
        <v>1488</v>
      </c>
      <c r="N494" s="84" t="s">
        <v>1522</v>
      </c>
      <c r="O494" s="84" t="s">
        <v>1522</v>
      </c>
      <c r="P494" s="85"/>
      <c r="Q494" s="86" t="s">
        <v>14</v>
      </c>
      <c r="R494" s="84" t="s">
        <v>3242</v>
      </c>
    </row>
    <row r="495">
      <c r="J495" s="87">
        <v>494.0</v>
      </c>
      <c r="K495" s="88" t="s">
        <v>2881</v>
      </c>
      <c r="L495" s="88" t="s">
        <v>2720</v>
      </c>
      <c r="M495" s="88" t="s">
        <v>1488</v>
      </c>
      <c r="N495" s="88" t="s">
        <v>1522</v>
      </c>
      <c r="O495" s="88" t="s">
        <v>1522</v>
      </c>
      <c r="P495" s="89"/>
      <c r="Q495" s="86" t="s">
        <v>14</v>
      </c>
      <c r="R495" s="88" t="s">
        <v>3242</v>
      </c>
    </row>
    <row r="496">
      <c r="J496" s="83">
        <v>495.0</v>
      </c>
      <c r="K496" s="84" t="s">
        <v>2879</v>
      </c>
      <c r="L496" s="84" t="s">
        <v>2720</v>
      </c>
      <c r="M496" s="84" t="s">
        <v>1488</v>
      </c>
      <c r="N496" s="84" t="s">
        <v>1522</v>
      </c>
      <c r="O496" s="84" t="s">
        <v>1522</v>
      </c>
      <c r="P496" s="85"/>
      <c r="Q496" s="86" t="s">
        <v>14</v>
      </c>
      <c r="R496" s="84" t="s">
        <v>3242</v>
      </c>
    </row>
    <row r="497">
      <c r="J497" s="87">
        <v>496.0</v>
      </c>
      <c r="K497" s="88" t="s">
        <v>2871</v>
      </c>
      <c r="L497" s="88" t="s">
        <v>2720</v>
      </c>
      <c r="M497" s="88" t="s">
        <v>1488</v>
      </c>
      <c r="N497" s="88" t="s">
        <v>1522</v>
      </c>
      <c r="O497" s="88" t="s">
        <v>1522</v>
      </c>
      <c r="P497" s="89"/>
      <c r="Q497" s="86" t="s">
        <v>14</v>
      </c>
      <c r="R497" s="88" t="s">
        <v>3242</v>
      </c>
    </row>
    <row r="498">
      <c r="J498" s="83">
        <v>497.0</v>
      </c>
      <c r="K498" s="84" t="s">
        <v>2886</v>
      </c>
      <c r="L498" s="84" t="s">
        <v>2720</v>
      </c>
      <c r="M498" s="84" t="s">
        <v>1488</v>
      </c>
      <c r="N498" s="84" t="s">
        <v>1522</v>
      </c>
      <c r="O498" s="84" t="s">
        <v>1522</v>
      </c>
      <c r="P498" s="85"/>
      <c r="Q498" s="86" t="s">
        <v>14</v>
      </c>
      <c r="R498" s="84" t="s">
        <v>3242</v>
      </c>
    </row>
    <row r="499">
      <c r="J499" s="87">
        <v>498.0</v>
      </c>
      <c r="K499" s="88" t="s">
        <v>3243</v>
      </c>
      <c r="L499" s="88" t="s">
        <v>3244</v>
      </c>
      <c r="M499" s="88" t="s">
        <v>1488</v>
      </c>
      <c r="N499" s="88" t="s">
        <v>1522</v>
      </c>
      <c r="O499" s="88" t="s">
        <v>1522</v>
      </c>
      <c r="P499" s="88" t="s">
        <v>2605</v>
      </c>
      <c r="Q499" s="86" t="s">
        <v>14</v>
      </c>
      <c r="R499" s="88" t="s">
        <v>3242</v>
      </c>
    </row>
    <row r="500">
      <c r="J500" s="83">
        <v>499.0</v>
      </c>
      <c r="K500" s="84" t="s">
        <v>3245</v>
      </c>
      <c r="L500" s="84" t="s">
        <v>3244</v>
      </c>
      <c r="M500" s="84" t="s">
        <v>1488</v>
      </c>
      <c r="N500" s="84" t="s">
        <v>1522</v>
      </c>
      <c r="O500" s="84" t="s">
        <v>1522</v>
      </c>
      <c r="P500" s="84" t="s">
        <v>2605</v>
      </c>
      <c r="Q500" s="86" t="s">
        <v>14</v>
      </c>
      <c r="R500" s="84" t="s">
        <v>3242</v>
      </c>
    </row>
    <row r="501">
      <c r="J501" s="87">
        <v>500.0</v>
      </c>
      <c r="K501" s="88" t="s">
        <v>3246</v>
      </c>
      <c r="L501" s="88" t="s">
        <v>3244</v>
      </c>
      <c r="M501" s="88" t="s">
        <v>1488</v>
      </c>
      <c r="N501" s="88" t="s">
        <v>1522</v>
      </c>
      <c r="O501" s="88" t="s">
        <v>1522</v>
      </c>
      <c r="P501" s="88" t="s">
        <v>2605</v>
      </c>
      <c r="Q501" s="86" t="s">
        <v>14</v>
      </c>
      <c r="R501" s="88" t="s">
        <v>3242</v>
      </c>
    </row>
    <row r="502">
      <c r="J502" s="83">
        <v>501.0</v>
      </c>
      <c r="K502" s="84" t="s">
        <v>3247</v>
      </c>
      <c r="L502" s="84" t="s">
        <v>3244</v>
      </c>
      <c r="M502" s="84" t="s">
        <v>1488</v>
      </c>
      <c r="N502" s="84" t="s">
        <v>1522</v>
      </c>
      <c r="O502" s="84" t="s">
        <v>1522</v>
      </c>
      <c r="P502" s="85"/>
      <c r="Q502" s="86" t="s">
        <v>14</v>
      </c>
      <c r="R502" s="84" t="s">
        <v>3242</v>
      </c>
    </row>
    <row r="503">
      <c r="J503" s="87">
        <v>502.0</v>
      </c>
      <c r="K503" s="88" t="s">
        <v>3219</v>
      </c>
      <c r="L503" s="88" t="s">
        <v>3248</v>
      </c>
      <c r="M503" s="88" t="s">
        <v>1650</v>
      </c>
      <c r="N503" s="88" t="s">
        <v>1651</v>
      </c>
      <c r="O503" s="88" t="s">
        <v>1651</v>
      </c>
      <c r="P503" s="88" t="s">
        <v>2595</v>
      </c>
      <c r="Q503" s="86" t="s">
        <v>14</v>
      </c>
      <c r="R503" s="88" t="s">
        <v>2931</v>
      </c>
    </row>
    <row r="504">
      <c r="J504" s="83">
        <v>503.0</v>
      </c>
      <c r="K504" s="84" t="s">
        <v>3236</v>
      </c>
      <c r="L504" s="84" t="s">
        <v>3248</v>
      </c>
      <c r="M504" s="84" t="s">
        <v>1650</v>
      </c>
      <c r="N504" s="84" t="s">
        <v>1651</v>
      </c>
      <c r="O504" s="84" t="s">
        <v>1651</v>
      </c>
      <c r="P504" s="84" t="s">
        <v>2595</v>
      </c>
      <c r="Q504" s="86" t="s">
        <v>14</v>
      </c>
      <c r="R504" s="84" t="s">
        <v>2931</v>
      </c>
    </row>
    <row r="505">
      <c r="J505" s="87">
        <v>504.0</v>
      </c>
      <c r="K505" s="88" t="s">
        <v>3234</v>
      </c>
      <c r="L505" s="88" t="s">
        <v>3248</v>
      </c>
      <c r="M505" s="88" t="s">
        <v>1650</v>
      </c>
      <c r="N505" s="88" t="s">
        <v>1651</v>
      </c>
      <c r="O505" s="88" t="s">
        <v>1651</v>
      </c>
      <c r="P505" s="88" t="s">
        <v>2595</v>
      </c>
      <c r="Q505" s="86" t="s">
        <v>14</v>
      </c>
      <c r="R505" s="88" t="s">
        <v>2931</v>
      </c>
    </row>
    <row r="506">
      <c r="J506" s="83">
        <v>505.0</v>
      </c>
      <c r="K506" s="84" t="s">
        <v>3237</v>
      </c>
      <c r="L506" s="84" t="s">
        <v>3248</v>
      </c>
      <c r="M506" s="84" t="s">
        <v>1650</v>
      </c>
      <c r="N506" s="84" t="s">
        <v>1651</v>
      </c>
      <c r="O506" s="84" t="s">
        <v>1651</v>
      </c>
      <c r="P506" s="84" t="s">
        <v>2595</v>
      </c>
      <c r="Q506" s="86" t="s">
        <v>14</v>
      </c>
      <c r="R506" s="84" t="s">
        <v>2931</v>
      </c>
    </row>
    <row r="507">
      <c r="J507" s="87">
        <v>506.0</v>
      </c>
      <c r="K507" s="88" t="s">
        <v>3221</v>
      </c>
      <c r="L507" s="88" t="s">
        <v>3248</v>
      </c>
      <c r="M507" s="88" t="s">
        <v>1650</v>
      </c>
      <c r="N507" s="88" t="s">
        <v>1651</v>
      </c>
      <c r="O507" s="88" t="s">
        <v>1651</v>
      </c>
      <c r="P507" s="88" t="s">
        <v>2595</v>
      </c>
      <c r="Q507" s="86" t="s">
        <v>14</v>
      </c>
      <c r="R507" s="88" t="s">
        <v>2931</v>
      </c>
    </row>
    <row r="508">
      <c r="J508" s="83">
        <v>507.0</v>
      </c>
      <c r="K508" s="84" t="s">
        <v>3235</v>
      </c>
      <c r="L508" s="84" t="s">
        <v>3248</v>
      </c>
      <c r="M508" s="84" t="s">
        <v>1650</v>
      </c>
      <c r="N508" s="84" t="s">
        <v>1651</v>
      </c>
      <c r="O508" s="84" t="s">
        <v>1651</v>
      </c>
      <c r="P508" s="84" t="s">
        <v>2595</v>
      </c>
      <c r="Q508" s="86" t="s">
        <v>14</v>
      </c>
      <c r="R508" s="84" t="s">
        <v>2931</v>
      </c>
    </row>
    <row r="509">
      <c r="J509" s="87">
        <v>508.0</v>
      </c>
      <c r="K509" s="88" t="s">
        <v>3223</v>
      </c>
      <c r="L509" s="88" t="s">
        <v>3248</v>
      </c>
      <c r="M509" s="88" t="s">
        <v>1650</v>
      </c>
      <c r="N509" s="88" t="s">
        <v>1651</v>
      </c>
      <c r="O509" s="88" t="s">
        <v>1651</v>
      </c>
      <c r="P509" s="88" t="s">
        <v>2595</v>
      </c>
      <c r="Q509" s="86" t="s">
        <v>14</v>
      </c>
      <c r="R509" s="88" t="s">
        <v>2931</v>
      </c>
    </row>
    <row r="510">
      <c r="J510" s="83">
        <v>509.0</v>
      </c>
      <c r="K510" s="84" t="s">
        <v>3233</v>
      </c>
      <c r="L510" s="84" t="s">
        <v>3248</v>
      </c>
      <c r="M510" s="84" t="s">
        <v>1650</v>
      </c>
      <c r="N510" s="84" t="s">
        <v>1651</v>
      </c>
      <c r="O510" s="84" t="s">
        <v>1651</v>
      </c>
      <c r="P510" s="84" t="s">
        <v>2595</v>
      </c>
      <c r="Q510" s="86" t="s">
        <v>14</v>
      </c>
      <c r="R510" s="84" t="s">
        <v>2931</v>
      </c>
    </row>
    <row r="511">
      <c r="J511" s="87">
        <v>510.0</v>
      </c>
      <c r="K511" s="88" t="s">
        <v>3229</v>
      </c>
      <c r="L511" s="88" t="s">
        <v>3248</v>
      </c>
      <c r="M511" s="88" t="s">
        <v>1650</v>
      </c>
      <c r="N511" s="88" t="s">
        <v>1651</v>
      </c>
      <c r="O511" s="88" t="s">
        <v>1651</v>
      </c>
      <c r="P511" s="88" t="s">
        <v>2595</v>
      </c>
      <c r="Q511" s="86" t="s">
        <v>14</v>
      </c>
      <c r="R511" s="88" t="s">
        <v>2931</v>
      </c>
    </row>
    <row r="512">
      <c r="J512" s="90">
        <v>511.0</v>
      </c>
      <c r="K512" s="91" t="s">
        <v>3171</v>
      </c>
      <c r="L512" s="91" t="s">
        <v>3045</v>
      </c>
      <c r="M512" s="91" t="s">
        <v>1650</v>
      </c>
      <c r="N512" s="91" t="s">
        <v>1651</v>
      </c>
      <c r="O512" s="91" t="s">
        <v>1651</v>
      </c>
      <c r="P512" s="91" t="s">
        <v>2595</v>
      </c>
      <c r="Q512" s="92" t="s">
        <v>13</v>
      </c>
      <c r="R512" s="91" t="s">
        <v>3249</v>
      </c>
    </row>
    <row r="513">
      <c r="J513" s="87">
        <v>512.0</v>
      </c>
      <c r="K513" s="88" t="s">
        <v>3225</v>
      </c>
      <c r="L513" s="88" t="s">
        <v>3248</v>
      </c>
      <c r="M513" s="88" t="s">
        <v>1650</v>
      </c>
      <c r="N513" s="88" t="s">
        <v>1651</v>
      </c>
      <c r="O513" s="88" t="s">
        <v>1651</v>
      </c>
      <c r="P513" s="88" t="s">
        <v>2595</v>
      </c>
      <c r="Q513" s="86" t="s">
        <v>14</v>
      </c>
      <c r="R513" s="88" t="s">
        <v>2931</v>
      </c>
    </row>
    <row r="514">
      <c r="J514" s="90">
        <v>513.0</v>
      </c>
      <c r="K514" s="91" t="s">
        <v>3250</v>
      </c>
      <c r="L514" s="91" t="s">
        <v>3251</v>
      </c>
      <c r="M514" s="91" t="s">
        <v>1690</v>
      </c>
      <c r="N514" s="91" t="s">
        <v>1694</v>
      </c>
      <c r="O514" s="91" t="s">
        <v>1694</v>
      </c>
      <c r="P514" s="91" t="s">
        <v>2605</v>
      </c>
      <c r="Q514" s="92" t="s">
        <v>13</v>
      </c>
      <c r="R514" s="91" t="s">
        <v>3252</v>
      </c>
    </row>
    <row r="515">
      <c r="J515" s="87">
        <v>514.0</v>
      </c>
      <c r="K515" s="88" t="s">
        <v>2933</v>
      </c>
      <c r="L515" s="88" t="s">
        <v>3253</v>
      </c>
      <c r="M515" s="88" t="s">
        <v>1690</v>
      </c>
      <c r="N515" s="88" t="s">
        <v>1694</v>
      </c>
      <c r="O515" s="88" t="s">
        <v>1694</v>
      </c>
      <c r="P515" s="89"/>
      <c r="Q515" s="86" t="s">
        <v>14</v>
      </c>
      <c r="R515" s="88" t="s">
        <v>2943</v>
      </c>
    </row>
    <row r="516">
      <c r="J516" s="83">
        <v>515.0</v>
      </c>
      <c r="K516" s="84" t="s">
        <v>2934</v>
      </c>
      <c r="L516" s="84" t="s">
        <v>3253</v>
      </c>
      <c r="M516" s="84" t="s">
        <v>1690</v>
      </c>
      <c r="N516" s="84" t="s">
        <v>1694</v>
      </c>
      <c r="O516" s="84" t="s">
        <v>1694</v>
      </c>
      <c r="P516" s="85"/>
      <c r="Q516" s="86" t="s">
        <v>14</v>
      </c>
      <c r="R516" s="84" t="s">
        <v>2943</v>
      </c>
    </row>
    <row r="517">
      <c r="J517" s="87">
        <v>516.0</v>
      </c>
      <c r="K517" s="88" t="s">
        <v>2932</v>
      </c>
      <c r="L517" s="88" t="s">
        <v>3253</v>
      </c>
      <c r="M517" s="88" t="s">
        <v>1690</v>
      </c>
      <c r="N517" s="88" t="s">
        <v>1694</v>
      </c>
      <c r="O517" s="88" t="s">
        <v>1694</v>
      </c>
      <c r="P517" s="89"/>
      <c r="Q517" s="86" t="s">
        <v>14</v>
      </c>
      <c r="R517" s="88" t="s">
        <v>2943</v>
      </c>
    </row>
    <row r="518">
      <c r="J518" s="83">
        <v>517.0</v>
      </c>
      <c r="K518" s="84" t="s">
        <v>2935</v>
      </c>
      <c r="L518" s="84" t="s">
        <v>3253</v>
      </c>
      <c r="M518" s="84" t="s">
        <v>1690</v>
      </c>
      <c r="N518" s="84" t="s">
        <v>1694</v>
      </c>
      <c r="O518" s="84" t="s">
        <v>1694</v>
      </c>
      <c r="P518" s="85"/>
      <c r="Q518" s="86" t="s">
        <v>14</v>
      </c>
      <c r="R518" s="84" t="s">
        <v>2943</v>
      </c>
    </row>
    <row r="519">
      <c r="J519" s="93">
        <v>518.0</v>
      </c>
      <c r="K519" s="94" t="s">
        <v>3254</v>
      </c>
      <c r="L519" s="94" t="s">
        <v>3092</v>
      </c>
      <c r="M519" s="94" t="s">
        <v>1690</v>
      </c>
      <c r="N519" s="94" t="s">
        <v>1745</v>
      </c>
      <c r="O519" s="94" t="s">
        <v>1745</v>
      </c>
      <c r="P519" s="96"/>
      <c r="Q519" s="92" t="s">
        <v>13</v>
      </c>
      <c r="R519" s="94" t="s">
        <v>3255</v>
      </c>
    </row>
    <row r="520">
      <c r="J520" s="90">
        <v>519.0</v>
      </c>
      <c r="K520" s="91" t="s">
        <v>3256</v>
      </c>
      <c r="L520" s="91" t="s">
        <v>3092</v>
      </c>
      <c r="M520" s="91" t="s">
        <v>1690</v>
      </c>
      <c r="N520" s="91" t="s">
        <v>1731</v>
      </c>
      <c r="O520" s="91" t="s">
        <v>1731</v>
      </c>
      <c r="P520" s="95"/>
      <c r="Q520" s="92" t="s">
        <v>13</v>
      </c>
      <c r="R520" s="91" t="s">
        <v>3257</v>
      </c>
    </row>
    <row r="521">
      <c r="J521" s="93">
        <v>520.0</v>
      </c>
      <c r="K521" s="94" t="s">
        <v>3258</v>
      </c>
      <c r="L521" s="94" t="s">
        <v>3092</v>
      </c>
      <c r="M521" s="94" t="s">
        <v>1690</v>
      </c>
      <c r="N521" s="94" t="s">
        <v>1745</v>
      </c>
      <c r="O521" s="94" t="s">
        <v>1745</v>
      </c>
      <c r="P521" s="96"/>
      <c r="Q521" s="92" t="s">
        <v>13</v>
      </c>
      <c r="R521" s="94" t="s">
        <v>3255</v>
      </c>
    </row>
    <row r="522">
      <c r="J522" s="90">
        <v>521.0</v>
      </c>
      <c r="K522" s="91" t="s">
        <v>3259</v>
      </c>
      <c r="L522" s="91" t="s">
        <v>3092</v>
      </c>
      <c r="M522" s="91" t="s">
        <v>1690</v>
      </c>
      <c r="N522" s="91" t="s">
        <v>1745</v>
      </c>
      <c r="O522" s="91" t="s">
        <v>1745</v>
      </c>
      <c r="P522" s="95"/>
      <c r="Q522" s="92" t="s">
        <v>13</v>
      </c>
      <c r="R522" s="91" t="s">
        <v>3255</v>
      </c>
    </row>
    <row r="523">
      <c r="J523" s="87">
        <v>522.0</v>
      </c>
      <c r="K523" s="88" t="s">
        <v>2676</v>
      </c>
      <c r="L523" s="88" t="s">
        <v>3260</v>
      </c>
      <c r="M523" s="88" t="s">
        <v>1690</v>
      </c>
      <c r="N523" s="88" t="s">
        <v>1694</v>
      </c>
      <c r="O523" s="88" t="s">
        <v>1694</v>
      </c>
      <c r="P523" s="89"/>
      <c r="Q523" s="86" t="s">
        <v>14</v>
      </c>
      <c r="R523" s="88" t="s">
        <v>2943</v>
      </c>
    </row>
    <row r="524">
      <c r="J524" s="83">
        <v>523.0</v>
      </c>
      <c r="K524" s="84" t="s">
        <v>2672</v>
      </c>
      <c r="L524" s="84" t="s">
        <v>3260</v>
      </c>
      <c r="M524" s="84" t="s">
        <v>1690</v>
      </c>
      <c r="N524" s="84" t="s">
        <v>1694</v>
      </c>
      <c r="O524" s="84" t="s">
        <v>1694</v>
      </c>
      <c r="P524" s="85"/>
      <c r="Q524" s="86" t="s">
        <v>14</v>
      </c>
      <c r="R524" s="84" t="s">
        <v>2943</v>
      </c>
    </row>
    <row r="525">
      <c r="J525" s="87">
        <v>524.0</v>
      </c>
      <c r="K525" s="88" t="s">
        <v>2678</v>
      </c>
      <c r="L525" s="88" t="s">
        <v>3260</v>
      </c>
      <c r="M525" s="88" t="s">
        <v>1690</v>
      </c>
      <c r="N525" s="88" t="s">
        <v>1694</v>
      </c>
      <c r="O525" s="88" t="s">
        <v>1694</v>
      </c>
      <c r="P525" s="89"/>
      <c r="Q525" s="86" t="s">
        <v>14</v>
      </c>
      <c r="R525" s="88" t="s">
        <v>2943</v>
      </c>
    </row>
    <row r="526">
      <c r="J526" s="90">
        <v>525.0</v>
      </c>
      <c r="K526" s="91" t="s">
        <v>2996</v>
      </c>
      <c r="L526" s="91" t="s">
        <v>3261</v>
      </c>
      <c r="M526" s="91" t="s">
        <v>1690</v>
      </c>
      <c r="N526" s="91" t="s">
        <v>1694</v>
      </c>
      <c r="O526" s="91" t="s">
        <v>1694</v>
      </c>
      <c r="P526" s="95"/>
      <c r="Q526" s="92" t="s">
        <v>13</v>
      </c>
      <c r="R526" s="91" t="s">
        <v>3262</v>
      </c>
    </row>
    <row r="527">
      <c r="J527" s="93">
        <v>526.0</v>
      </c>
      <c r="K527" s="94" t="s">
        <v>2997</v>
      </c>
      <c r="L527" s="94" t="s">
        <v>3261</v>
      </c>
      <c r="M527" s="94" t="s">
        <v>1690</v>
      </c>
      <c r="N527" s="94" t="s">
        <v>1694</v>
      </c>
      <c r="O527" s="94" t="s">
        <v>1694</v>
      </c>
      <c r="P527" s="96"/>
      <c r="Q527" s="92" t="s">
        <v>13</v>
      </c>
      <c r="R527" s="94" t="s">
        <v>3262</v>
      </c>
    </row>
    <row r="528">
      <c r="J528" s="90">
        <v>527.0</v>
      </c>
      <c r="K528" s="91" t="s">
        <v>2999</v>
      </c>
      <c r="L528" s="91" t="s">
        <v>3261</v>
      </c>
      <c r="M528" s="91" t="s">
        <v>1690</v>
      </c>
      <c r="N528" s="91" t="s">
        <v>1694</v>
      </c>
      <c r="O528" s="91" t="s">
        <v>1694</v>
      </c>
      <c r="P528" s="95"/>
      <c r="Q528" s="92" t="s">
        <v>13</v>
      </c>
      <c r="R528" s="91" t="s">
        <v>3262</v>
      </c>
    </row>
    <row r="529">
      <c r="J529" s="93">
        <v>528.0</v>
      </c>
      <c r="K529" s="94" t="s">
        <v>2956</v>
      </c>
      <c r="L529" s="94" t="s">
        <v>3263</v>
      </c>
      <c r="M529" s="94" t="s">
        <v>1690</v>
      </c>
      <c r="N529" s="94" t="s">
        <v>1745</v>
      </c>
      <c r="O529" s="94" t="s">
        <v>1745</v>
      </c>
      <c r="P529" s="96"/>
      <c r="Q529" s="92" t="s">
        <v>13</v>
      </c>
      <c r="R529" s="94" t="s">
        <v>3264</v>
      </c>
    </row>
    <row r="530">
      <c r="J530" s="90">
        <v>529.0</v>
      </c>
      <c r="K530" s="91" t="s">
        <v>2955</v>
      </c>
      <c r="L530" s="91" t="s">
        <v>3263</v>
      </c>
      <c r="M530" s="91" t="s">
        <v>1690</v>
      </c>
      <c r="N530" s="91" t="s">
        <v>1694</v>
      </c>
      <c r="O530" s="91" t="s">
        <v>1694</v>
      </c>
      <c r="P530" s="91" t="s">
        <v>2595</v>
      </c>
      <c r="Q530" s="92" t="s">
        <v>13</v>
      </c>
      <c r="R530" s="91" t="s">
        <v>3252</v>
      </c>
    </row>
    <row r="531">
      <c r="J531" s="93">
        <v>530.0</v>
      </c>
      <c r="K531" s="94" t="s">
        <v>2662</v>
      </c>
      <c r="L531" s="94" t="s">
        <v>3265</v>
      </c>
      <c r="M531" s="94" t="s">
        <v>1690</v>
      </c>
      <c r="N531" s="94" t="s">
        <v>1745</v>
      </c>
      <c r="O531" s="94" t="s">
        <v>1745</v>
      </c>
      <c r="P531" s="96"/>
      <c r="Q531" s="92" t="s">
        <v>13</v>
      </c>
      <c r="R531" s="94" t="s">
        <v>3264</v>
      </c>
    </row>
    <row r="532">
      <c r="J532" s="90">
        <v>531.0</v>
      </c>
      <c r="K532" s="91" t="s">
        <v>2661</v>
      </c>
      <c r="L532" s="91" t="s">
        <v>3265</v>
      </c>
      <c r="M532" s="91" t="s">
        <v>1690</v>
      </c>
      <c r="N532" s="91" t="s">
        <v>1745</v>
      </c>
      <c r="O532" s="91" t="s">
        <v>1745</v>
      </c>
      <c r="P532" s="95"/>
      <c r="Q532" s="92" t="s">
        <v>13</v>
      </c>
      <c r="R532" s="91" t="s">
        <v>3264</v>
      </c>
    </row>
    <row r="533">
      <c r="J533" s="93">
        <v>532.0</v>
      </c>
      <c r="K533" s="94" t="s">
        <v>2663</v>
      </c>
      <c r="L533" s="94" t="s">
        <v>3265</v>
      </c>
      <c r="M533" s="94" t="s">
        <v>1690</v>
      </c>
      <c r="N533" s="94" t="s">
        <v>1745</v>
      </c>
      <c r="O533" s="94" t="s">
        <v>1745</v>
      </c>
      <c r="P533" s="96"/>
      <c r="Q533" s="92" t="s">
        <v>13</v>
      </c>
      <c r="R533" s="94" t="s">
        <v>3264</v>
      </c>
    </row>
    <row r="534">
      <c r="J534" s="90">
        <v>533.0</v>
      </c>
      <c r="K534" s="91" t="s">
        <v>3266</v>
      </c>
      <c r="L534" s="91" t="s">
        <v>3267</v>
      </c>
      <c r="M534" s="91" t="s">
        <v>1756</v>
      </c>
      <c r="N534" s="91" t="s">
        <v>1757</v>
      </c>
      <c r="O534" s="91" t="s">
        <v>1757</v>
      </c>
      <c r="P534" s="91" t="s">
        <v>2595</v>
      </c>
      <c r="Q534" s="92" t="s">
        <v>13</v>
      </c>
      <c r="R534" s="91" t="s">
        <v>3268</v>
      </c>
    </row>
    <row r="535">
      <c r="J535" s="87">
        <v>534.0</v>
      </c>
      <c r="K535" s="88" t="s">
        <v>3269</v>
      </c>
      <c r="L535" s="88" t="s">
        <v>3270</v>
      </c>
      <c r="M535" s="88" t="s">
        <v>1756</v>
      </c>
      <c r="N535" s="88" t="s">
        <v>1757</v>
      </c>
      <c r="O535" s="88" t="s">
        <v>1757</v>
      </c>
      <c r="P535" s="88" t="s">
        <v>2595</v>
      </c>
      <c r="Q535" s="86" t="s">
        <v>14</v>
      </c>
      <c r="R535" s="88" t="s">
        <v>3271</v>
      </c>
    </row>
    <row r="536">
      <c r="J536" s="83">
        <v>535.0</v>
      </c>
      <c r="K536" s="84" t="s">
        <v>3272</v>
      </c>
      <c r="L536" s="84" t="s">
        <v>3273</v>
      </c>
      <c r="M536" s="84" t="s">
        <v>1783</v>
      </c>
      <c r="N536" s="84" t="s">
        <v>1801</v>
      </c>
      <c r="O536" s="84" t="s">
        <v>1801</v>
      </c>
      <c r="P536" s="84" t="s">
        <v>2605</v>
      </c>
      <c r="Q536" s="86" t="s">
        <v>14</v>
      </c>
      <c r="R536" s="84" t="s">
        <v>3274</v>
      </c>
    </row>
    <row r="537">
      <c r="J537" s="87">
        <v>536.0</v>
      </c>
      <c r="K537" s="88" t="s">
        <v>3275</v>
      </c>
      <c r="L537" s="88" t="s">
        <v>3273</v>
      </c>
      <c r="M537" s="88" t="s">
        <v>1783</v>
      </c>
      <c r="N537" s="88" t="s">
        <v>1801</v>
      </c>
      <c r="O537" s="88" t="s">
        <v>1801</v>
      </c>
      <c r="P537" s="88" t="s">
        <v>2605</v>
      </c>
      <c r="Q537" s="86" t="s">
        <v>14</v>
      </c>
      <c r="R537" s="88" t="s">
        <v>3274</v>
      </c>
    </row>
    <row r="538">
      <c r="J538" s="83">
        <v>537.0</v>
      </c>
      <c r="K538" s="84" t="s">
        <v>3276</v>
      </c>
      <c r="L538" s="84" t="s">
        <v>3182</v>
      </c>
      <c r="M538" s="84" t="s">
        <v>1783</v>
      </c>
      <c r="N538" s="84" t="s">
        <v>1159</v>
      </c>
      <c r="O538" s="84" t="s">
        <v>1159</v>
      </c>
      <c r="P538" s="84" t="s">
        <v>2605</v>
      </c>
      <c r="Q538" s="86" t="s">
        <v>14</v>
      </c>
      <c r="R538" s="84" t="s">
        <v>3277</v>
      </c>
    </row>
    <row r="539">
      <c r="J539" s="87">
        <v>538.0</v>
      </c>
      <c r="K539" s="88" t="s">
        <v>3278</v>
      </c>
      <c r="L539" s="88" t="s">
        <v>3182</v>
      </c>
      <c r="M539" s="88" t="s">
        <v>1783</v>
      </c>
      <c r="N539" s="88" t="s">
        <v>1159</v>
      </c>
      <c r="O539" s="88" t="s">
        <v>1159</v>
      </c>
      <c r="P539" s="88" t="s">
        <v>2605</v>
      </c>
      <c r="Q539" s="86" t="s">
        <v>14</v>
      </c>
      <c r="R539" s="88" t="s">
        <v>3277</v>
      </c>
    </row>
    <row r="540">
      <c r="J540" s="83">
        <v>539.0</v>
      </c>
      <c r="K540" s="84" t="s">
        <v>3279</v>
      </c>
      <c r="L540" s="84" t="s">
        <v>3280</v>
      </c>
      <c r="M540" s="84" t="s">
        <v>1783</v>
      </c>
      <c r="N540" s="84" t="s">
        <v>1159</v>
      </c>
      <c r="O540" s="84" t="s">
        <v>1159</v>
      </c>
      <c r="P540" s="84" t="s">
        <v>2605</v>
      </c>
      <c r="Q540" s="86" t="s">
        <v>14</v>
      </c>
      <c r="R540" s="84" t="s">
        <v>3277</v>
      </c>
    </row>
    <row r="541">
      <c r="J541" s="87">
        <v>540.0</v>
      </c>
      <c r="K541" s="88" t="s">
        <v>3281</v>
      </c>
      <c r="L541" s="88" t="s">
        <v>3280</v>
      </c>
      <c r="M541" s="88" t="s">
        <v>1783</v>
      </c>
      <c r="N541" s="88" t="s">
        <v>1159</v>
      </c>
      <c r="O541" s="88" t="s">
        <v>1159</v>
      </c>
      <c r="P541" s="88" t="s">
        <v>2605</v>
      </c>
      <c r="Q541" s="86" t="s">
        <v>14</v>
      </c>
      <c r="R541" s="88" t="s">
        <v>3277</v>
      </c>
    </row>
    <row r="542">
      <c r="J542" s="90">
        <v>541.0</v>
      </c>
      <c r="K542" s="91" t="s">
        <v>3282</v>
      </c>
      <c r="L542" s="91" t="s">
        <v>3283</v>
      </c>
      <c r="M542" s="91" t="s">
        <v>1783</v>
      </c>
      <c r="N542" s="91" t="s">
        <v>1159</v>
      </c>
      <c r="O542" s="91" t="s">
        <v>1159</v>
      </c>
      <c r="P542" s="91" t="s">
        <v>2605</v>
      </c>
      <c r="Q542" s="92" t="s">
        <v>13</v>
      </c>
      <c r="R542" s="91" t="s">
        <v>3284</v>
      </c>
    </row>
    <row r="543">
      <c r="J543" s="93">
        <v>542.0</v>
      </c>
      <c r="K543" s="94" t="s">
        <v>3285</v>
      </c>
      <c r="L543" s="94" t="s">
        <v>3283</v>
      </c>
      <c r="M543" s="94" t="s">
        <v>1783</v>
      </c>
      <c r="N543" s="94" t="s">
        <v>1159</v>
      </c>
      <c r="O543" s="94" t="s">
        <v>1159</v>
      </c>
      <c r="P543" s="94" t="s">
        <v>2605</v>
      </c>
      <c r="Q543" s="92" t="s">
        <v>13</v>
      </c>
      <c r="R543" s="94" t="s">
        <v>3284</v>
      </c>
    </row>
    <row r="544">
      <c r="J544" s="90">
        <v>543.0</v>
      </c>
      <c r="K544" s="91" t="s">
        <v>3286</v>
      </c>
      <c r="L544" s="91" t="s">
        <v>3283</v>
      </c>
      <c r="M544" s="91" t="s">
        <v>1783</v>
      </c>
      <c r="N544" s="91" t="s">
        <v>1159</v>
      </c>
      <c r="O544" s="91" t="s">
        <v>1159</v>
      </c>
      <c r="P544" s="91" t="s">
        <v>2605</v>
      </c>
      <c r="Q544" s="92" t="s">
        <v>13</v>
      </c>
      <c r="R544" s="91" t="s">
        <v>3284</v>
      </c>
    </row>
    <row r="545">
      <c r="J545" s="93">
        <v>544.0</v>
      </c>
      <c r="K545" s="94" t="s">
        <v>3287</v>
      </c>
      <c r="L545" s="94" t="s">
        <v>3283</v>
      </c>
      <c r="M545" s="94" t="s">
        <v>1783</v>
      </c>
      <c r="N545" s="94" t="s">
        <v>1159</v>
      </c>
      <c r="O545" s="94" t="s">
        <v>1159</v>
      </c>
      <c r="P545" s="94" t="s">
        <v>2605</v>
      </c>
      <c r="Q545" s="92" t="s">
        <v>13</v>
      </c>
      <c r="R545" s="94" t="s">
        <v>3284</v>
      </c>
    </row>
    <row r="546">
      <c r="J546" s="90">
        <v>545.0</v>
      </c>
      <c r="K546" s="91" t="s">
        <v>3288</v>
      </c>
      <c r="L546" s="91" t="s">
        <v>3283</v>
      </c>
      <c r="M546" s="91" t="s">
        <v>1783</v>
      </c>
      <c r="N546" s="91" t="s">
        <v>1159</v>
      </c>
      <c r="O546" s="91" t="s">
        <v>1159</v>
      </c>
      <c r="P546" s="91" t="s">
        <v>2605</v>
      </c>
      <c r="Q546" s="92" t="s">
        <v>13</v>
      </c>
      <c r="R546" s="91" t="s">
        <v>3284</v>
      </c>
    </row>
    <row r="547">
      <c r="J547" s="93">
        <v>546.0</v>
      </c>
      <c r="K547" s="94" t="s">
        <v>3289</v>
      </c>
      <c r="L547" s="94" t="s">
        <v>3283</v>
      </c>
      <c r="M547" s="94" t="s">
        <v>1783</v>
      </c>
      <c r="N547" s="94" t="s">
        <v>1159</v>
      </c>
      <c r="O547" s="94" t="s">
        <v>1159</v>
      </c>
      <c r="P547" s="96"/>
      <c r="Q547" s="92" t="s">
        <v>13</v>
      </c>
      <c r="R547" s="94" t="s">
        <v>3284</v>
      </c>
    </row>
    <row r="548">
      <c r="J548" s="90">
        <v>547.0</v>
      </c>
      <c r="K548" s="91" t="s">
        <v>3290</v>
      </c>
      <c r="L548" s="91" t="s">
        <v>3283</v>
      </c>
      <c r="M548" s="91" t="s">
        <v>1783</v>
      </c>
      <c r="N548" s="91" t="s">
        <v>1159</v>
      </c>
      <c r="O548" s="91" t="s">
        <v>1159</v>
      </c>
      <c r="P548" s="91" t="s">
        <v>2605</v>
      </c>
      <c r="Q548" s="92" t="s">
        <v>13</v>
      </c>
      <c r="R548" s="91" t="s">
        <v>3284</v>
      </c>
    </row>
    <row r="549">
      <c r="J549" s="93">
        <v>548.0</v>
      </c>
      <c r="K549" s="94" t="s">
        <v>3291</v>
      </c>
      <c r="L549" s="94" t="s">
        <v>3283</v>
      </c>
      <c r="M549" s="94" t="s">
        <v>1783</v>
      </c>
      <c r="N549" s="94" t="s">
        <v>1159</v>
      </c>
      <c r="O549" s="94" t="s">
        <v>1159</v>
      </c>
      <c r="P549" s="94" t="s">
        <v>2605</v>
      </c>
      <c r="Q549" s="92" t="s">
        <v>13</v>
      </c>
      <c r="R549" s="94" t="s">
        <v>3284</v>
      </c>
    </row>
    <row r="550">
      <c r="J550" s="90">
        <v>549.0</v>
      </c>
      <c r="K550" s="91" t="s">
        <v>3292</v>
      </c>
      <c r="L550" s="91" t="s">
        <v>3283</v>
      </c>
      <c r="M550" s="91" t="s">
        <v>1783</v>
      </c>
      <c r="N550" s="91" t="s">
        <v>1159</v>
      </c>
      <c r="O550" s="91" t="s">
        <v>1159</v>
      </c>
      <c r="P550" s="91" t="s">
        <v>2605</v>
      </c>
      <c r="Q550" s="92" t="s">
        <v>13</v>
      </c>
      <c r="R550" s="91" t="s">
        <v>3284</v>
      </c>
    </row>
    <row r="551">
      <c r="J551" s="87">
        <v>550.0</v>
      </c>
      <c r="K551" s="88" t="s">
        <v>3293</v>
      </c>
      <c r="L551" s="88" t="s">
        <v>3182</v>
      </c>
      <c r="M551" s="88" t="s">
        <v>1783</v>
      </c>
      <c r="N551" s="88" t="s">
        <v>1159</v>
      </c>
      <c r="O551" s="88" t="s">
        <v>1159</v>
      </c>
      <c r="P551" s="89"/>
      <c r="Q551" s="86" t="s">
        <v>14</v>
      </c>
      <c r="R551" s="88" t="s">
        <v>3277</v>
      </c>
    </row>
    <row r="552">
      <c r="J552" s="83">
        <v>551.0</v>
      </c>
      <c r="K552" s="84" t="s">
        <v>3294</v>
      </c>
      <c r="L552" s="84" t="s">
        <v>3182</v>
      </c>
      <c r="M552" s="84" t="s">
        <v>1783</v>
      </c>
      <c r="N552" s="84" t="s">
        <v>1159</v>
      </c>
      <c r="O552" s="84" t="s">
        <v>1159</v>
      </c>
      <c r="P552" s="85"/>
      <c r="Q552" s="86" t="s">
        <v>14</v>
      </c>
      <c r="R552" s="84" t="s">
        <v>3277</v>
      </c>
    </row>
    <row r="553">
      <c r="J553" s="93">
        <v>552.0</v>
      </c>
      <c r="K553" s="94" t="s">
        <v>3295</v>
      </c>
      <c r="L553" s="94" t="s">
        <v>3283</v>
      </c>
      <c r="M553" s="94" t="s">
        <v>1783</v>
      </c>
      <c r="N553" s="94" t="s">
        <v>1159</v>
      </c>
      <c r="O553" s="94" t="s">
        <v>1159</v>
      </c>
      <c r="P553" s="94" t="s">
        <v>2605</v>
      </c>
      <c r="Q553" s="92" t="s">
        <v>13</v>
      </c>
      <c r="R553" s="94" t="s">
        <v>3284</v>
      </c>
    </row>
    <row r="554">
      <c r="J554" s="90">
        <v>553.0</v>
      </c>
      <c r="K554" s="91" t="s">
        <v>3296</v>
      </c>
      <c r="L554" s="91" t="s">
        <v>3283</v>
      </c>
      <c r="M554" s="91" t="s">
        <v>1783</v>
      </c>
      <c r="N554" s="91" t="s">
        <v>1159</v>
      </c>
      <c r="O554" s="91" t="s">
        <v>1159</v>
      </c>
      <c r="P554" s="91" t="s">
        <v>2605</v>
      </c>
      <c r="Q554" s="92" t="s">
        <v>13</v>
      </c>
      <c r="R554" s="91" t="s">
        <v>3284</v>
      </c>
    </row>
    <row r="555">
      <c r="J555" s="93">
        <v>554.0</v>
      </c>
      <c r="K555" s="94" t="s">
        <v>3297</v>
      </c>
      <c r="L555" s="94" t="s">
        <v>3283</v>
      </c>
      <c r="M555" s="94" t="s">
        <v>1783</v>
      </c>
      <c r="N555" s="94" t="s">
        <v>1159</v>
      </c>
      <c r="O555" s="94" t="s">
        <v>1159</v>
      </c>
      <c r="P555" s="94" t="s">
        <v>2605</v>
      </c>
      <c r="Q555" s="92" t="s">
        <v>13</v>
      </c>
      <c r="R555" s="94" t="s">
        <v>3284</v>
      </c>
    </row>
    <row r="556">
      <c r="J556" s="90">
        <v>555.0</v>
      </c>
      <c r="K556" s="91" t="s">
        <v>3298</v>
      </c>
      <c r="L556" s="91" t="s">
        <v>3283</v>
      </c>
      <c r="M556" s="91" t="s">
        <v>1783</v>
      </c>
      <c r="N556" s="91" t="s">
        <v>1159</v>
      </c>
      <c r="O556" s="91" t="s">
        <v>1159</v>
      </c>
      <c r="P556" s="91" t="s">
        <v>2605</v>
      </c>
      <c r="Q556" s="92" t="s">
        <v>13</v>
      </c>
      <c r="R556" s="91" t="s">
        <v>3284</v>
      </c>
    </row>
    <row r="557">
      <c r="J557" s="93">
        <v>556.0</v>
      </c>
      <c r="K557" s="94" t="s">
        <v>3299</v>
      </c>
      <c r="L557" s="94" t="s">
        <v>3283</v>
      </c>
      <c r="M557" s="94" t="s">
        <v>1783</v>
      </c>
      <c r="N557" s="94" t="s">
        <v>1159</v>
      </c>
      <c r="O557" s="94" t="s">
        <v>1159</v>
      </c>
      <c r="P557" s="94" t="s">
        <v>2605</v>
      </c>
      <c r="Q557" s="92" t="s">
        <v>13</v>
      </c>
      <c r="R557" s="94" t="s">
        <v>3284</v>
      </c>
    </row>
    <row r="558">
      <c r="J558" s="90">
        <v>557.0</v>
      </c>
      <c r="K558" s="91" t="s">
        <v>3300</v>
      </c>
      <c r="L558" s="91" t="s">
        <v>3283</v>
      </c>
      <c r="M558" s="91" t="s">
        <v>1783</v>
      </c>
      <c r="N558" s="91" t="s">
        <v>1159</v>
      </c>
      <c r="O558" s="91" t="s">
        <v>1159</v>
      </c>
      <c r="P558" s="91" t="s">
        <v>2605</v>
      </c>
      <c r="Q558" s="92" t="s">
        <v>13</v>
      </c>
      <c r="R558" s="91" t="s">
        <v>3284</v>
      </c>
    </row>
    <row r="559">
      <c r="J559" s="93">
        <v>558.0</v>
      </c>
      <c r="K559" s="94" t="s">
        <v>3301</v>
      </c>
      <c r="L559" s="94" t="s">
        <v>3283</v>
      </c>
      <c r="M559" s="94" t="s">
        <v>1783</v>
      </c>
      <c r="N559" s="94" t="s">
        <v>1159</v>
      </c>
      <c r="O559" s="94" t="s">
        <v>1159</v>
      </c>
      <c r="P559" s="94" t="s">
        <v>2605</v>
      </c>
      <c r="Q559" s="92" t="s">
        <v>13</v>
      </c>
      <c r="R559" s="94" t="s">
        <v>3284</v>
      </c>
    </row>
    <row r="560">
      <c r="J560" s="83">
        <v>559.0</v>
      </c>
      <c r="K560" s="84" t="s">
        <v>2855</v>
      </c>
      <c r="L560" s="84" t="s">
        <v>3182</v>
      </c>
      <c r="M560" s="84" t="s">
        <v>1783</v>
      </c>
      <c r="N560" s="84" t="s">
        <v>1159</v>
      </c>
      <c r="O560" s="84" t="s">
        <v>1159</v>
      </c>
      <c r="P560" s="85"/>
      <c r="Q560" s="86" t="s">
        <v>14</v>
      </c>
      <c r="R560" s="84" t="s">
        <v>3277</v>
      </c>
    </row>
    <row r="561">
      <c r="J561" s="87">
        <v>560.0</v>
      </c>
      <c r="K561" s="88" t="s">
        <v>2856</v>
      </c>
      <c r="L561" s="88" t="s">
        <v>3182</v>
      </c>
      <c r="M561" s="88" t="s">
        <v>1783</v>
      </c>
      <c r="N561" s="88" t="s">
        <v>1159</v>
      </c>
      <c r="O561" s="88" t="s">
        <v>1159</v>
      </c>
      <c r="P561" s="89"/>
      <c r="Q561" s="86" t="s">
        <v>14</v>
      </c>
      <c r="R561" s="88" t="s">
        <v>3277</v>
      </c>
    </row>
    <row r="562">
      <c r="J562" s="83">
        <v>561.0</v>
      </c>
      <c r="K562" s="84" t="s">
        <v>2853</v>
      </c>
      <c r="L562" s="84" t="s">
        <v>3182</v>
      </c>
      <c r="M562" s="84" t="s">
        <v>1783</v>
      </c>
      <c r="N562" s="84" t="s">
        <v>1159</v>
      </c>
      <c r="O562" s="84" t="s">
        <v>1159</v>
      </c>
      <c r="P562" s="85"/>
      <c r="Q562" s="86" t="s">
        <v>14</v>
      </c>
      <c r="R562" s="84" t="s">
        <v>3277</v>
      </c>
    </row>
    <row r="563">
      <c r="J563" s="87">
        <v>562.0</v>
      </c>
      <c r="K563" s="88" t="s">
        <v>2854</v>
      </c>
      <c r="L563" s="88" t="s">
        <v>3182</v>
      </c>
      <c r="M563" s="88" t="s">
        <v>1783</v>
      </c>
      <c r="N563" s="88" t="s">
        <v>1159</v>
      </c>
      <c r="O563" s="88" t="s">
        <v>1159</v>
      </c>
      <c r="P563" s="89"/>
      <c r="Q563" s="86" t="s">
        <v>14</v>
      </c>
      <c r="R563" s="88" t="s">
        <v>3277</v>
      </c>
    </row>
    <row r="564">
      <c r="J564" s="83">
        <v>563.0</v>
      </c>
      <c r="K564" s="84" t="s">
        <v>3004</v>
      </c>
      <c r="L564" s="84" t="s">
        <v>3302</v>
      </c>
      <c r="M564" s="84" t="s">
        <v>1812</v>
      </c>
      <c r="N564" s="84" t="s">
        <v>1843</v>
      </c>
      <c r="O564" s="84" t="s">
        <v>1843</v>
      </c>
      <c r="P564" s="85"/>
      <c r="Q564" s="86" t="s">
        <v>14</v>
      </c>
      <c r="R564" s="84" t="s">
        <v>3303</v>
      </c>
    </row>
    <row r="565">
      <c r="J565" s="93">
        <v>564.0</v>
      </c>
      <c r="K565" s="94" t="s">
        <v>3304</v>
      </c>
      <c r="L565" s="94" t="s">
        <v>3305</v>
      </c>
      <c r="M565" s="94" t="s">
        <v>1812</v>
      </c>
      <c r="N565" s="94" t="s">
        <v>1858</v>
      </c>
      <c r="O565" s="94" t="s">
        <v>1858</v>
      </c>
      <c r="P565" s="94" t="s">
        <v>2605</v>
      </c>
      <c r="Q565" s="92" t="s">
        <v>13</v>
      </c>
      <c r="R565" s="94" t="s">
        <v>3306</v>
      </c>
    </row>
    <row r="566">
      <c r="J566" s="90">
        <v>565.0</v>
      </c>
      <c r="K566" s="91" t="s">
        <v>3307</v>
      </c>
      <c r="L566" s="91" t="s">
        <v>3308</v>
      </c>
      <c r="M566" s="91" t="s">
        <v>1812</v>
      </c>
      <c r="N566" s="91" t="s">
        <v>1829</v>
      </c>
      <c r="O566" s="91" t="s">
        <v>1829</v>
      </c>
      <c r="P566" s="91" t="s">
        <v>2605</v>
      </c>
      <c r="Q566" s="92" t="s">
        <v>13</v>
      </c>
      <c r="R566" s="91" t="s">
        <v>2952</v>
      </c>
    </row>
    <row r="567">
      <c r="J567" s="87">
        <v>566.0</v>
      </c>
      <c r="K567" s="88" t="s">
        <v>3309</v>
      </c>
      <c r="L567" s="88" t="s">
        <v>2998</v>
      </c>
      <c r="M567" s="88" t="s">
        <v>1812</v>
      </c>
      <c r="N567" s="88" t="s">
        <v>1866</v>
      </c>
      <c r="O567" s="88" t="s">
        <v>1866</v>
      </c>
      <c r="P567" s="88" t="s">
        <v>2605</v>
      </c>
      <c r="Q567" s="86" t="s">
        <v>14</v>
      </c>
      <c r="R567" s="88" t="s">
        <v>2983</v>
      </c>
    </row>
    <row r="568">
      <c r="J568" s="83">
        <v>567.0</v>
      </c>
      <c r="K568" s="84" t="s">
        <v>3310</v>
      </c>
      <c r="L568" s="84" t="s">
        <v>2963</v>
      </c>
      <c r="M568" s="84" t="s">
        <v>1812</v>
      </c>
      <c r="N568" s="84" t="s">
        <v>1866</v>
      </c>
      <c r="O568" s="84" t="s">
        <v>1866</v>
      </c>
      <c r="P568" s="84" t="s">
        <v>2605</v>
      </c>
      <c r="Q568" s="86" t="s">
        <v>14</v>
      </c>
      <c r="R568" s="84" t="s">
        <v>2983</v>
      </c>
    </row>
    <row r="569">
      <c r="J569" s="87">
        <v>568.0</v>
      </c>
      <c r="K569" s="88" t="s">
        <v>3311</v>
      </c>
      <c r="L569" s="88" t="s">
        <v>2963</v>
      </c>
      <c r="M569" s="88" t="s">
        <v>1812</v>
      </c>
      <c r="N569" s="88" t="s">
        <v>1829</v>
      </c>
      <c r="O569" s="88" t="s">
        <v>1829</v>
      </c>
      <c r="P569" s="88" t="s">
        <v>2605</v>
      </c>
      <c r="Q569" s="86" t="s">
        <v>14</v>
      </c>
      <c r="R569" s="88" t="s">
        <v>2960</v>
      </c>
    </row>
    <row r="570">
      <c r="J570" s="90">
        <v>569.0</v>
      </c>
      <c r="K570" s="91" t="s">
        <v>3312</v>
      </c>
      <c r="L570" s="91" t="s">
        <v>3305</v>
      </c>
      <c r="M570" s="91" t="s">
        <v>1812</v>
      </c>
      <c r="N570" s="91" t="s">
        <v>1858</v>
      </c>
      <c r="O570" s="91" t="s">
        <v>1858</v>
      </c>
      <c r="P570" s="91" t="s">
        <v>2605</v>
      </c>
      <c r="Q570" s="92" t="s">
        <v>13</v>
      </c>
      <c r="R570" s="91" t="s">
        <v>3306</v>
      </c>
    </row>
    <row r="571">
      <c r="J571" s="93">
        <v>570.0</v>
      </c>
      <c r="K571" s="94" t="s">
        <v>3313</v>
      </c>
      <c r="L571" s="94" t="s">
        <v>3314</v>
      </c>
      <c r="M571" s="94" t="s">
        <v>1812</v>
      </c>
      <c r="N571" s="94" t="s">
        <v>1866</v>
      </c>
      <c r="O571" s="94" t="s">
        <v>1866</v>
      </c>
      <c r="P571" s="94" t="s">
        <v>2605</v>
      </c>
      <c r="Q571" s="92" t="s">
        <v>13</v>
      </c>
      <c r="R571" s="94" t="s">
        <v>2995</v>
      </c>
    </row>
    <row r="572">
      <c r="J572" s="90">
        <v>571.0</v>
      </c>
      <c r="K572" s="91" t="s">
        <v>3315</v>
      </c>
      <c r="L572" s="91" t="s">
        <v>3314</v>
      </c>
      <c r="M572" s="91" t="s">
        <v>1812</v>
      </c>
      <c r="N572" s="91" t="s">
        <v>1866</v>
      </c>
      <c r="O572" s="91" t="s">
        <v>1866</v>
      </c>
      <c r="P572" s="91" t="s">
        <v>2605</v>
      </c>
      <c r="Q572" s="92" t="s">
        <v>13</v>
      </c>
      <c r="R572" s="91" t="s">
        <v>2995</v>
      </c>
    </row>
    <row r="573">
      <c r="J573" s="93">
        <v>572.0</v>
      </c>
      <c r="K573" s="94" t="s">
        <v>3316</v>
      </c>
      <c r="L573" s="94" t="s">
        <v>3308</v>
      </c>
      <c r="M573" s="94" t="s">
        <v>1812</v>
      </c>
      <c r="N573" s="94" t="s">
        <v>1829</v>
      </c>
      <c r="O573" s="94" t="s">
        <v>1829</v>
      </c>
      <c r="P573" s="96"/>
      <c r="Q573" s="92" t="s">
        <v>13</v>
      </c>
      <c r="R573" s="94" t="s">
        <v>2952</v>
      </c>
    </row>
    <row r="574">
      <c r="J574" s="83">
        <v>573.0</v>
      </c>
      <c r="K574" s="84" t="s">
        <v>3317</v>
      </c>
      <c r="L574" s="84" t="s">
        <v>2963</v>
      </c>
      <c r="M574" s="84" t="s">
        <v>1812</v>
      </c>
      <c r="N574" s="84" t="s">
        <v>1829</v>
      </c>
      <c r="O574" s="84" t="s">
        <v>1829</v>
      </c>
      <c r="P574" s="85"/>
      <c r="Q574" s="86" t="s">
        <v>14</v>
      </c>
      <c r="R574" s="84" t="s">
        <v>2960</v>
      </c>
    </row>
    <row r="575">
      <c r="J575" s="93">
        <v>574.0</v>
      </c>
      <c r="K575" s="94" t="s">
        <v>3318</v>
      </c>
      <c r="L575" s="94" t="s">
        <v>3319</v>
      </c>
      <c r="M575" s="94" t="s">
        <v>1812</v>
      </c>
      <c r="N575" s="94" t="s">
        <v>1858</v>
      </c>
      <c r="O575" s="94" t="s">
        <v>1858</v>
      </c>
      <c r="P575" s="94" t="s">
        <v>2605</v>
      </c>
      <c r="Q575" s="92" t="s">
        <v>13</v>
      </c>
      <c r="R575" s="94" t="s">
        <v>3320</v>
      </c>
    </row>
    <row r="576">
      <c r="J576" s="90">
        <v>575.0</v>
      </c>
      <c r="K576" s="91" t="s">
        <v>3321</v>
      </c>
      <c r="L576" s="91" t="s">
        <v>3322</v>
      </c>
      <c r="M576" s="91" t="s">
        <v>1812</v>
      </c>
      <c r="N576" s="91" t="s">
        <v>1858</v>
      </c>
      <c r="O576" s="91" t="s">
        <v>1858</v>
      </c>
      <c r="P576" s="91" t="s">
        <v>2605</v>
      </c>
      <c r="Q576" s="92" t="s">
        <v>13</v>
      </c>
      <c r="R576" s="91" t="s">
        <v>3320</v>
      </c>
    </row>
    <row r="577">
      <c r="J577" s="93">
        <v>576.0</v>
      </c>
      <c r="K577" s="94" t="s">
        <v>3323</v>
      </c>
      <c r="L577" s="94" t="s">
        <v>3324</v>
      </c>
      <c r="M577" s="94" t="s">
        <v>1812</v>
      </c>
      <c r="N577" s="94" t="s">
        <v>1866</v>
      </c>
      <c r="O577" s="94" t="s">
        <v>1866</v>
      </c>
      <c r="P577" s="94" t="s">
        <v>2605</v>
      </c>
      <c r="Q577" s="92" t="s">
        <v>13</v>
      </c>
      <c r="R577" s="94" t="s">
        <v>2995</v>
      </c>
    </row>
    <row r="578">
      <c r="J578" s="83">
        <v>577.0</v>
      </c>
      <c r="K578" s="84" t="s">
        <v>3325</v>
      </c>
      <c r="L578" s="84" t="s">
        <v>3326</v>
      </c>
      <c r="M578" s="84" t="s">
        <v>1812</v>
      </c>
      <c r="N578" s="84" t="s">
        <v>1819</v>
      </c>
      <c r="O578" s="84" t="s">
        <v>1819</v>
      </c>
      <c r="P578" s="84" t="s">
        <v>2605</v>
      </c>
      <c r="Q578" s="86" t="s">
        <v>14</v>
      </c>
      <c r="R578" s="84" t="s">
        <v>3001</v>
      </c>
    </row>
    <row r="579">
      <c r="J579" s="87">
        <v>578.0</v>
      </c>
      <c r="K579" s="88" t="s">
        <v>3327</v>
      </c>
      <c r="L579" s="88" t="s">
        <v>3328</v>
      </c>
      <c r="M579" s="88" t="s">
        <v>1812</v>
      </c>
      <c r="N579" s="88" t="s">
        <v>1819</v>
      </c>
      <c r="O579" s="88" t="s">
        <v>1819</v>
      </c>
      <c r="P579" s="88" t="s">
        <v>2605</v>
      </c>
      <c r="Q579" s="86" t="s">
        <v>14</v>
      </c>
      <c r="R579" s="88" t="s">
        <v>3001</v>
      </c>
    </row>
    <row r="580">
      <c r="J580" s="90">
        <v>579.0</v>
      </c>
      <c r="K580" s="91" t="s">
        <v>3329</v>
      </c>
      <c r="L580" s="91" t="s">
        <v>3314</v>
      </c>
      <c r="M580" s="91" t="s">
        <v>1812</v>
      </c>
      <c r="N580" s="91" t="s">
        <v>1819</v>
      </c>
      <c r="O580" s="91" t="s">
        <v>1819</v>
      </c>
      <c r="P580" s="91" t="s">
        <v>2605</v>
      </c>
      <c r="Q580" s="92" t="s">
        <v>13</v>
      </c>
      <c r="R580" s="91" t="s">
        <v>3330</v>
      </c>
    </row>
    <row r="581">
      <c r="J581" s="93">
        <v>580.0</v>
      </c>
      <c r="K581" s="94" t="s">
        <v>3331</v>
      </c>
      <c r="L581" s="94" t="s">
        <v>3326</v>
      </c>
      <c r="M581" s="94" t="s">
        <v>1812</v>
      </c>
      <c r="N581" s="94" t="s">
        <v>1873</v>
      </c>
      <c r="O581" s="94" t="s">
        <v>1873</v>
      </c>
      <c r="P581" s="94" t="s">
        <v>2605</v>
      </c>
      <c r="Q581" s="92" t="s">
        <v>13</v>
      </c>
      <c r="R581" s="94" t="s">
        <v>3332</v>
      </c>
    </row>
    <row r="582">
      <c r="J582" s="83">
        <v>581.0</v>
      </c>
      <c r="K582" s="84" t="s">
        <v>3333</v>
      </c>
      <c r="L582" s="84" t="s">
        <v>3326</v>
      </c>
      <c r="M582" s="84" t="s">
        <v>1812</v>
      </c>
      <c r="N582" s="84" t="s">
        <v>1819</v>
      </c>
      <c r="O582" s="84" t="s">
        <v>1819</v>
      </c>
      <c r="P582" s="85"/>
      <c r="Q582" s="86" t="s">
        <v>14</v>
      </c>
      <c r="R582" s="84" t="s">
        <v>3001</v>
      </c>
    </row>
    <row r="583">
      <c r="J583" s="87">
        <v>582.0</v>
      </c>
      <c r="K583" s="88" t="s">
        <v>3334</v>
      </c>
      <c r="L583" s="88" t="s">
        <v>3326</v>
      </c>
      <c r="M583" s="88" t="s">
        <v>1812</v>
      </c>
      <c r="N583" s="88" t="s">
        <v>1819</v>
      </c>
      <c r="O583" s="88" t="s">
        <v>1819</v>
      </c>
      <c r="P583" s="88" t="s">
        <v>2605</v>
      </c>
      <c r="Q583" s="86" t="s">
        <v>14</v>
      </c>
      <c r="R583" s="88" t="s">
        <v>3001</v>
      </c>
    </row>
    <row r="584">
      <c r="J584" s="90">
        <v>583.0</v>
      </c>
      <c r="K584" s="91" t="s">
        <v>3335</v>
      </c>
      <c r="L584" s="91" t="s">
        <v>3336</v>
      </c>
      <c r="M584" s="91" t="s">
        <v>1812</v>
      </c>
      <c r="N584" s="91" t="s">
        <v>1819</v>
      </c>
      <c r="O584" s="91" t="s">
        <v>1819</v>
      </c>
      <c r="P584" s="91" t="s">
        <v>2605</v>
      </c>
      <c r="Q584" s="92" t="s">
        <v>13</v>
      </c>
      <c r="R584" s="91" t="s">
        <v>3330</v>
      </c>
    </row>
    <row r="585">
      <c r="J585" s="93">
        <v>584.0</v>
      </c>
      <c r="K585" s="94" t="s">
        <v>3337</v>
      </c>
      <c r="L585" s="94" t="s">
        <v>3338</v>
      </c>
      <c r="M585" s="94" t="s">
        <v>1812</v>
      </c>
      <c r="N585" s="94" t="s">
        <v>1858</v>
      </c>
      <c r="O585" s="94" t="s">
        <v>1858</v>
      </c>
      <c r="P585" s="94" t="s">
        <v>2605</v>
      </c>
      <c r="Q585" s="92" t="s">
        <v>13</v>
      </c>
      <c r="R585" s="94" t="s">
        <v>3306</v>
      </c>
    </row>
    <row r="586">
      <c r="J586" s="90">
        <v>585.0</v>
      </c>
      <c r="K586" s="91" t="s">
        <v>3339</v>
      </c>
      <c r="L586" s="91" t="s">
        <v>3314</v>
      </c>
      <c r="M586" s="91" t="s">
        <v>1812</v>
      </c>
      <c r="N586" s="91" t="s">
        <v>1866</v>
      </c>
      <c r="O586" s="91" t="s">
        <v>1866</v>
      </c>
      <c r="P586" s="91" t="s">
        <v>2605</v>
      </c>
      <c r="Q586" s="92" t="s">
        <v>13</v>
      </c>
      <c r="R586" s="91" t="s">
        <v>2995</v>
      </c>
    </row>
    <row r="587">
      <c r="J587" s="93">
        <v>586.0</v>
      </c>
      <c r="K587" s="94" t="s">
        <v>2852</v>
      </c>
      <c r="L587" s="94" t="s">
        <v>3340</v>
      </c>
      <c r="M587" s="94" t="s">
        <v>1812</v>
      </c>
      <c r="N587" s="94" t="s">
        <v>1873</v>
      </c>
      <c r="O587" s="94" t="s">
        <v>1873</v>
      </c>
      <c r="P587" s="94" t="s">
        <v>2706</v>
      </c>
      <c r="Q587" s="92" t="s">
        <v>13</v>
      </c>
      <c r="R587" s="94" t="s">
        <v>3341</v>
      </c>
    </row>
    <row r="588">
      <c r="J588" s="90">
        <v>587.0</v>
      </c>
      <c r="K588" s="91" t="s">
        <v>2847</v>
      </c>
      <c r="L588" s="91" t="s">
        <v>3340</v>
      </c>
      <c r="M588" s="91" t="s">
        <v>1812</v>
      </c>
      <c r="N588" s="91" t="s">
        <v>1873</v>
      </c>
      <c r="O588" s="91" t="s">
        <v>1873</v>
      </c>
      <c r="P588" s="91" t="s">
        <v>2706</v>
      </c>
      <c r="Q588" s="92" t="s">
        <v>13</v>
      </c>
      <c r="R588" s="91" t="s">
        <v>3341</v>
      </c>
    </row>
    <row r="589">
      <c r="J589" s="93">
        <v>588.0</v>
      </c>
      <c r="K589" s="94" t="s">
        <v>2848</v>
      </c>
      <c r="L589" s="94" t="s">
        <v>3340</v>
      </c>
      <c r="M589" s="94" t="s">
        <v>1812</v>
      </c>
      <c r="N589" s="94" t="s">
        <v>1873</v>
      </c>
      <c r="O589" s="94" t="s">
        <v>1873</v>
      </c>
      <c r="P589" s="94" t="s">
        <v>2706</v>
      </c>
      <c r="Q589" s="92" t="s">
        <v>13</v>
      </c>
      <c r="R589" s="94" t="s">
        <v>3341</v>
      </c>
    </row>
    <row r="590">
      <c r="J590" s="90">
        <v>589.0</v>
      </c>
      <c r="K590" s="91" t="s">
        <v>2850</v>
      </c>
      <c r="L590" s="91" t="s">
        <v>3340</v>
      </c>
      <c r="M590" s="91" t="s">
        <v>1812</v>
      </c>
      <c r="N590" s="91" t="s">
        <v>1873</v>
      </c>
      <c r="O590" s="91" t="s">
        <v>1873</v>
      </c>
      <c r="P590" s="91" t="s">
        <v>2706</v>
      </c>
      <c r="Q590" s="92" t="s">
        <v>13</v>
      </c>
      <c r="R590" s="91" t="s">
        <v>3341</v>
      </c>
    </row>
    <row r="591">
      <c r="J591" s="93">
        <v>590.0</v>
      </c>
      <c r="K591" s="94" t="s">
        <v>2851</v>
      </c>
      <c r="L591" s="94" t="s">
        <v>3340</v>
      </c>
      <c r="M591" s="94" t="s">
        <v>1812</v>
      </c>
      <c r="N591" s="94" t="s">
        <v>1873</v>
      </c>
      <c r="O591" s="94" t="s">
        <v>1873</v>
      </c>
      <c r="P591" s="94" t="s">
        <v>2706</v>
      </c>
      <c r="Q591" s="92" t="s">
        <v>13</v>
      </c>
      <c r="R591" s="94" t="s">
        <v>3341</v>
      </c>
    </row>
    <row r="592">
      <c r="J592" s="90">
        <v>591.0</v>
      </c>
      <c r="K592" s="91" t="s">
        <v>2979</v>
      </c>
      <c r="L592" s="91" t="s">
        <v>3092</v>
      </c>
      <c r="M592" s="91" t="s">
        <v>1812</v>
      </c>
      <c r="N592" s="91" t="s">
        <v>1715</v>
      </c>
      <c r="O592" s="91" t="s">
        <v>1715</v>
      </c>
      <c r="P592" s="95"/>
      <c r="Q592" s="92" t="s">
        <v>13</v>
      </c>
      <c r="R592" s="91" t="s">
        <v>3342</v>
      </c>
    </row>
    <row r="593">
      <c r="J593" s="93">
        <v>592.0</v>
      </c>
      <c r="K593" s="94" t="s">
        <v>2974</v>
      </c>
      <c r="L593" s="94" t="s">
        <v>3092</v>
      </c>
      <c r="M593" s="94" t="s">
        <v>1812</v>
      </c>
      <c r="N593" s="94" t="s">
        <v>1715</v>
      </c>
      <c r="O593" s="94" t="s">
        <v>1715</v>
      </c>
      <c r="P593" s="96"/>
      <c r="Q593" s="92" t="s">
        <v>13</v>
      </c>
      <c r="R593" s="94" t="s">
        <v>3342</v>
      </c>
    </row>
    <row r="594">
      <c r="J594" s="90">
        <v>593.0</v>
      </c>
      <c r="K594" s="91" t="s">
        <v>2976</v>
      </c>
      <c r="L594" s="91" t="s">
        <v>3092</v>
      </c>
      <c r="M594" s="91" t="s">
        <v>1812</v>
      </c>
      <c r="N594" s="91" t="s">
        <v>1715</v>
      </c>
      <c r="O594" s="91" t="s">
        <v>1715</v>
      </c>
      <c r="P594" s="95"/>
      <c r="Q594" s="92" t="s">
        <v>13</v>
      </c>
      <c r="R594" s="91" t="s">
        <v>3342</v>
      </c>
    </row>
    <row r="595">
      <c r="J595" s="87">
        <v>594.0</v>
      </c>
      <c r="K595" s="88" t="s">
        <v>2972</v>
      </c>
      <c r="L595" s="88" t="s">
        <v>3092</v>
      </c>
      <c r="M595" s="88" t="s">
        <v>1812</v>
      </c>
      <c r="N595" s="88" t="s">
        <v>1829</v>
      </c>
      <c r="O595" s="88" t="s">
        <v>1829</v>
      </c>
      <c r="P595" s="89"/>
      <c r="Q595" s="86" t="s">
        <v>14</v>
      </c>
      <c r="R595" s="88" t="s">
        <v>2960</v>
      </c>
    </row>
    <row r="596">
      <c r="J596" s="83">
        <v>595.0</v>
      </c>
      <c r="K596" s="84" t="s">
        <v>2973</v>
      </c>
      <c r="L596" s="84" t="s">
        <v>3092</v>
      </c>
      <c r="M596" s="84" t="s">
        <v>1812</v>
      </c>
      <c r="N596" s="84" t="s">
        <v>1829</v>
      </c>
      <c r="O596" s="84" t="s">
        <v>1829</v>
      </c>
      <c r="P596" s="85"/>
      <c r="Q596" s="86" t="s">
        <v>14</v>
      </c>
      <c r="R596" s="84" t="s">
        <v>2960</v>
      </c>
    </row>
    <row r="597">
      <c r="J597" s="87">
        <v>596.0</v>
      </c>
      <c r="K597" s="88" t="s">
        <v>2977</v>
      </c>
      <c r="L597" s="88" t="s">
        <v>3092</v>
      </c>
      <c r="M597" s="88" t="s">
        <v>1812</v>
      </c>
      <c r="N597" s="88" t="s">
        <v>1829</v>
      </c>
      <c r="O597" s="88" t="s">
        <v>1829</v>
      </c>
      <c r="P597" s="89"/>
      <c r="Q597" s="86" t="s">
        <v>14</v>
      </c>
      <c r="R597" s="88" t="s">
        <v>2960</v>
      </c>
    </row>
    <row r="598">
      <c r="J598" s="83">
        <v>597.0</v>
      </c>
      <c r="K598" s="84" t="s">
        <v>2980</v>
      </c>
      <c r="L598" s="84" t="s">
        <v>3092</v>
      </c>
      <c r="M598" s="84" t="s">
        <v>1812</v>
      </c>
      <c r="N598" s="84" t="s">
        <v>1829</v>
      </c>
      <c r="O598" s="84" t="s">
        <v>1829</v>
      </c>
      <c r="P598" s="85"/>
      <c r="Q598" s="86" t="s">
        <v>14</v>
      </c>
      <c r="R598" s="84" t="s">
        <v>2960</v>
      </c>
    </row>
    <row r="599">
      <c r="J599" s="87">
        <v>598.0</v>
      </c>
      <c r="K599" s="88" t="s">
        <v>2978</v>
      </c>
      <c r="L599" s="88" t="s">
        <v>3092</v>
      </c>
      <c r="M599" s="88" t="s">
        <v>1812</v>
      </c>
      <c r="N599" s="88" t="s">
        <v>1829</v>
      </c>
      <c r="O599" s="88" t="s">
        <v>1829</v>
      </c>
      <c r="P599" s="89"/>
      <c r="Q599" s="86" t="s">
        <v>14</v>
      </c>
      <c r="R599" s="88" t="s">
        <v>2960</v>
      </c>
    </row>
    <row r="600">
      <c r="J600" s="90">
        <v>599.0</v>
      </c>
      <c r="K600" s="91" t="s">
        <v>2743</v>
      </c>
      <c r="L600" s="91" t="s">
        <v>3343</v>
      </c>
      <c r="M600" s="91" t="s">
        <v>1812</v>
      </c>
      <c r="N600" s="91" t="s">
        <v>1715</v>
      </c>
      <c r="O600" s="91" t="s">
        <v>1715</v>
      </c>
      <c r="P600" s="95"/>
      <c r="Q600" s="92" t="s">
        <v>13</v>
      </c>
      <c r="R600" s="91" t="s">
        <v>3344</v>
      </c>
    </row>
    <row r="601">
      <c r="J601" s="93">
        <v>600.0</v>
      </c>
      <c r="K601" s="94" t="s">
        <v>2750</v>
      </c>
      <c r="L601" s="94" t="s">
        <v>3343</v>
      </c>
      <c r="M601" s="94" t="s">
        <v>1812</v>
      </c>
      <c r="N601" s="94" t="s">
        <v>1715</v>
      </c>
      <c r="O601" s="94" t="s">
        <v>1715</v>
      </c>
      <c r="P601" s="96"/>
      <c r="Q601" s="92" t="s">
        <v>13</v>
      </c>
      <c r="R601" s="94" t="s">
        <v>3344</v>
      </c>
    </row>
    <row r="602">
      <c r="J602" s="90">
        <v>601.0</v>
      </c>
      <c r="K602" s="91" t="s">
        <v>2749</v>
      </c>
      <c r="L602" s="91" t="s">
        <v>3343</v>
      </c>
      <c r="M602" s="91" t="s">
        <v>1812</v>
      </c>
      <c r="N602" s="91" t="s">
        <v>1715</v>
      </c>
      <c r="O602" s="91" t="s">
        <v>1715</v>
      </c>
      <c r="P602" s="95"/>
      <c r="Q602" s="92" t="s">
        <v>13</v>
      </c>
      <c r="R602" s="91" t="s">
        <v>3344</v>
      </c>
    </row>
    <row r="603">
      <c r="J603" s="93">
        <v>602.0</v>
      </c>
      <c r="K603" s="94" t="s">
        <v>2651</v>
      </c>
      <c r="L603" s="94" t="s">
        <v>3345</v>
      </c>
      <c r="M603" s="94" t="s">
        <v>1812</v>
      </c>
      <c r="N603" s="94" t="s">
        <v>1819</v>
      </c>
      <c r="O603" s="94" t="s">
        <v>1819</v>
      </c>
      <c r="P603" s="96"/>
      <c r="Q603" s="92" t="s">
        <v>13</v>
      </c>
      <c r="R603" s="94" t="s">
        <v>3330</v>
      </c>
    </row>
    <row r="604">
      <c r="J604" s="90">
        <v>603.0</v>
      </c>
      <c r="K604" s="91" t="s">
        <v>2745</v>
      </c>
      <c r="L604" s="91" t="s">
        <v>3343</v>
      </c>
      <c r="M604" s="91" t="s">
        <v>1812</v>
      </c>
      <c r="N604" s="91" t="s">
        <v>1715</v>
      </c>
      <c r="O604" s="91" t="s">
        <v>1715</v>
      </c>
      <c r="P604" s="95"/>
      <c r="Q604" s="92" t="s">
        <v>13</v>
      </c>
      <c r="R604" s="91" t="s">
        <v>3344</v>
      </c>
    </row>
    <row r="605">
      <c r="J605" s="93">
        <v>604.0</v>
      </c>
      <c r="K605" s="94" t="s">
        <v>2687</v>
      </c>
      <c r="L605" s="94" t="s">
        <v>3346</v>
      </c>
      <c r="M605" s="94" t="s">
        <v>1812</v>
      </c>
      <c r="N605" s="94" t="s">
        <v>1819</v>
      </c>
      <c r="O605" s="94" t="s">
        <v>1819</v>
      </c>
      <c r="P605" s="94" t="s">
        <v>2605</v>
      </c>
      <c r="Q605" s="92" t="s">
        <v>13</v>
      </c>
      <c r="R605" s="94" t="s">
        <v>3330</v>
      </c>
    </row>
    <row r="606">
      <c r="J606" s="90">
        <v>605.0</v>
      </c>
      <c r="K606" s="91" t="s">
        <v>2688</v>
      </c>
      <c r="L606" s="91" t="s">
        <v>3346</v>
      </c>
      <c r="M606" s="91" t="s">
        <v>1812</v>
      </c>
      <c r="N606" s="91" t="s">
        <v>1819</v>
      </c>
      <c r="O606" s="91" t="s">
        <v>1819</v>
      </c>
      <c r="P606" s="91" t="s">
        <v>2605</v>
      </c>
      <c r="Q606" s="92" t="s">
        <v>13</v>
      </c>
      <c r="R606" s="91" t="s">
        <v>3330</v>
      </c>
    </row>
    <row r="607">
      <c r="J607" s="93">
        <v>606.0</v>
      </c>
      <c r="K607" s="94" t="s">
        <v>2682</v>
      </c>
      <c r="L607" s="94" t="s">
        <v>3346</v>
      </c>
      <c r="M607" s="94" t="s">
        <v>1812</v>
      </c>
      <c r="N607" s="94" t="s">
        <v>1819</v>
      </c>
      <c r="O607" s="94" t="s">
        <v>1819</v>
      </c>
      <c r="P607" s="94" t="s">
        <v>2605</v>
      </c>
      <c r="Q607" s="92" t="s">
        <v>13</v>
      </c>
      <c r="R607" s="94" t="s">
        <v>3330</v>
      </c>
    </row>
    <row r="608">
      <c r="J608" s="90">
        <v>607.0</v>
      </c>
      <c r="K608" s="91" t="s">
        <v>2684</v>
      </c>
      <c r="L608" s="91" t="s">
        <v>3346</v>
      </c>
      <c r="M608" s="91" t="s">
        <v>1812</v>
      </c>
      <c r="N608" s="91" t="s">
        <v>1819</v>
      </c>
      <c r="O608" s="91" t="s">
        <v>1819</v>
      </c>
      <c r="P608" s="91" t="s">
        <v>2605</v>
      </c>
      <c r="Q608" s="92" t="s">
        <v>13</v>
      </c>
      <c r="R608" s="91" t="s">
        <v>3330</v>
      </c>
    </row>
    <row r="609">
      <c r="J609" s="93">
        <v>608.0</v>
      </c>
      <c r="K609" s="94" t="s">
        <v>2836</v>
      </c>
      <c r="L609" s="94" t="s">
        <v>3347</v>
      </c>
      <c r="M609" s="94" t="s">
        <v>1812</v>
      </c>
      <c r="N609" s="94" t="s">
        <v>1819</v>
      </c>
      <c r="O609" s="94" t="s">
        <v>1819</v>
      </c>
      <c r="P609" s="94" t="s">
        <v>2605</v>
      </c>
      <c r="Q609" s="92" t="s">
        <v>13</v>
      </c>
      <c r="R609" s="94" t="s">
        <v>3330</v>
      </c>
    </row>
    <row r="610">
      <c r="J610" s="90">
        <v>609.0</v>
      </c>
      <c r="K610" s="91" t="s">
        <v>2857</v>
      </c>
      <c r="L610" s="91" t="s">
        <v>3348</v>
      </c>
      <c r="M610" s="91" t="s">
        <v>1812</v>
      </c>
      <c r="N610" s="91" t="s">
        <v>1819</v>
      </c>
      <c r="O610" s="91" t="s">
        <v>1819</v>
      </c>
      <c r="P610" s="91" t="s">
        <v>2605</v>
      </c>
      <c r="Q610" s="92" t="s">
        <v>13</v>
      </c>
      <c r="R610" s="91" t="s">
        <v>3330</v>
      </c>
    </row>
    <row r="611">
      <c r="J611" s="93">
        <v>610.0</v>
      </c>
      <c r="K611" s="94" t="s">
        <v>2860</v>
      </c>
      <c r="L611" s="94" t="s">
        <v>3348</v>
      </c>
      <c r="M611" s="94" t="s">
        <v>1812</v>
      </c>
      <c r="N611" s="94" t="s">
        <v>1819</v>
      </c>
      <c r="O611" s="94" t="s">
        <v>1819</v>
      </c>
      <c r="P611" s="94" t="s">
        <v>2605</v>
      </c>
      <c r="Q611" s="92" t="s">
        <v>13</v>
      </c>
      <c r="R611" s="94" t="s">
        <v>3330</v>
      </c>
    </row>
    <row r="612">
      <c r="J612" s="90">
        <v>611.0</v>
      </c>
      <c r="K612" s="91" t="s">
        <v>2861</v>
      </c>
      <c r="L612" s="91" t="s">
        <v>3348</v>
      </c>
      <c r="M612" s="91" t="s">
        <v>1812</v>
      </c>
      <c r="N612" s="91" t="s">
        <v>1819</v>
      </c>
      <c r="O612" s="91" t="s">
        <v>1819</v>
      </c>
      <c r="P612" s="91" t="s">
        <v>2605</v>
      </c>
      <c r="Q612" s="92" t="s">
        <v>13</v>
      </c>
      <c r="R612" s="91" t="s">
        <v>3330</v>
      </c>
    </row>
    <row r="613">
      <c r="J613" s="93">
        <v>612.0</v>
      </c>
      <c r="K613" s="94" t="s">
        <v>2862</v>
      </c>
      <c r="L613" s="94" t="s">
        <v>3348</v>
      </c>
      <c r="M613" s="94" t="s">
        <v>1812</v>
      </c>
      <c r="N613" s="94" t="s">
        <v>1819</v>
      </c>
      <c r="O613" s="94" t="s">
        <v>1819</v>
      </c>
      <c r="P613" s="94" t="s">
        <v>2605</v>
      </c>
      <c r="Q613" s="92" t="s">
        <v>13</v>
      </c>
      <c r="R613" s="94" t="s">
        <v>3330</v>
      </c>
    </row>
    <row r="614">
      <c r="J614" s="90">
        <v>613.0</v>
      </c>
      <c r="K614" s="91" t="s">
        <v>2718</v>
      </c>
      <c r="L614" s="91" t="s">
        <v>3349</v>
      </c>
      <c r="M614" s="91" t="s">
        <v>1812</v>
      </c>
      <c r="N614" s="91" t="s">
        <v>1866</v>
      </c>
      <c r="O614" s="91" t="s">
        <v>1866</v>
      </c>
      <c r="P614" s="91" t="s">
        <v>2605</v>
      </c>
      <c r="Q614" s="92" t="s">
        <v>13</v>
      </c>
      <c r="R614" s="91" t="s">
        <v>2995</v>
      </c>
    </row>
    <row r="615">
      <c r="J615" s="93">
        <v>614.0</v>
      </c>
      <c r="K615" s="94" t="s">
        <v>2722</v>
      </c>
      <c r="L615" s="94" t="s">
        <v>3349</v>
      </c>
      <c r="M615" s="94" t="s">
        <v>1812</v>
      </c>
      <c r="N615" s="94" t="s">
        <v>1829</v>
      </c>
      <c r="O615" s="94" t="s">
        <v>1829</v>
      </c>
      <c r="P615" s="94" t="s">
        <v>2605</v>
      </c>
      <c r="Q615" s="92" t="s">
        <v>13</v>
      </c>
      <c r="R615" s="94" t="s">
        <v>2952</v>
      </c>
    </row>
    <row r="616">
      <c r="J616" s="90">
        <v>615.0</v>
      </c>
      <c r="K616" s="91" t="s">
        <v>2715</v>
      </c>
      <c r="L616" s="91" t="s">
        <v>3349</v>
      </c>
      <c r="M616" s="91" t="s">
        <v>1812</v>
      </c>
      <c r="N616" s="91" t="s">
        <v>1866</v>
      </c>
      <c r="O616" s="91" t="s">
        <v>1866</v>
      </c>
      <c r="P616" s="91" t="s">
        <v>2605</v>
      </c>
      <c r="Q616" s="92" t="s">
        <v>13</v>
      </c>
      <c r="R616" s="91" t="s">
        <v>2995</v>
      </c>
    </row>
    <row r="617">
      <c r="J617" s="87">
        <v>616.0</v>
      </c>
      <c r="K617" s="88" t="s">
        <v>3204</v>
      </c>
      <c r="L617" s="88" t="s">
        <v>2769</v>
      </c>
      <c r="M617" s="88" t="s">
        <v>1812</v>
      </c>
      <c r="N617" s="88" t="s">
        <v>1829</v>
      </c>
      <c r="O617" s="88" t="s">
        <v>1829</v>
      </c>
      <c r="P617" s="88" t="s">
        <v>2605</v>
      </c>
      <c r="Q617" s="86" t="s">
        <v>14</v>
      </c>
      <c r="R617" s="88" t="s">
        <v>2960</v>
      </c>
    </row>
    <row r="618">
      <c r="J618" s="83">
        <v>617.0</v>
      </c>
      <c r="K618" s="84" t="s">
        <v>2708</v>
      </c>
      <c r="L618" s="84" t="s">
        <v>2963</v>
      </c>
      <c r="M618" s="84" t="s">
        <v>1812</v>
      </c>
      <c r="N618" s="84" t="s">
        <v>1829</v>
      </c>
      <c r="O618" s="84" t="s">
        <v>1829</v>
      </c>
      <c r="P618" s="84" t="s">
        <v>2666</v>
      </c>
      <c r="Q618" s="86" t="s">
        <v>14</v>
      </c>
      <c r="R618" s="84" t="s">
        <v>2960</v>
      </c>
    </row>
    <row r="619">
      <c r="J619" s="87">
        <v>618.0</v>
      </c>
      <c r="K619" s="88" t="s">
        <v>2642</v>
      </c>
      <c r="L619" s="88" t="s">
        <v>2981</v>
      </c>
      <c r="M619" s="88" t="s">
        <v>1812</v>
      </c>
      <c r="N619" s="88" t="s">
        <v>1715</v>
      </c>
      <c r="O619" s="88" t="s">
        <v>1715</v>
      </c>
      <c r="P619" s="89"/>
      <c r="Q619" s="86" t="s">
        <v>14</v>
      </c>
      <c r="R619" s="88" t="s">
        <v>2945</v>
      </c>
    </row>
    <row r="620">
      <c r="J620" s="90">
        <v>619.0</v>
      </c>
      <c r="K620" s="91" t="s">
        <v>3007</v>
      </c>
      <c r="L620" s="91" t="s">
        <v>3350</v>
      </c>
      <c r="M620" s="91" t="s">
        <v>1812</v>
      </c>
      <c r="N620" s="91" t="s">
        <v>1866</v>
      </c>
      <c r="O620" s="91" t="s">
        <v>1866</v>
      </c>
      <c r="P620" s="91" t="s">
        <v>2605</v>
      </c>
      <c r="Q620" s="92" t="s">
        <v>13</v>
      </c>
      <c r="R620" s="91" t="s">
        <v>2995</v>
      </c>
    </row>
    <row r="621">
      <c r="J621" s="87">
        <v>620.0</v>
      </c>
      <c r="K621" s="88" t="s">
        <v>2987</v>
      </c>
      <c r="L621" s="88" t="s">
        <v>2982</v>
      </c>
      <c r="M621" s="88" t="s">
        <v>1812</v>
      </c>
      <c r="N621" s="88" t="s">
        <v>1829</v>
      </c>
      <c r="O621" s="88" t="s">
        <v>1829</v>
      </c>
      <c r="P621" s="88" t="s">
        <v>2605</v>
      </c>
      <c r="Q621" s="86" t="s">
        <v>14</v>
      </c>
      <c r="R621" s="88" t="s">
        <v>2960</v>
      </c>
    </row>
    <row r="622">
      <c r="J622" s="90">
        <v>621.0</v>
      </c>
      <c r="K622" s="91" t="s">
        <v>2711</v>
      </c>
      <c r="L622" s="91" t="s">
        <v>2985</v>
      </c>
      <c r="M622" s="91" t="s">
        <v>1812</v>
      </c>
      <c r="N622" s="91" t="s">
        <v>1866</v>
      </c>
      <c r="O622" s="91" t="s">
        <v>1866</v>
      </c>
      <c r="P622" s="91" t="s">
        <v>2605</v>
      </c>
      <c r="Q622" s="92" t="s">
        <v>13</v>
      </c>
      <c r="R622" s="91" t="s">
        <v>2995</v>
      </c>
    </row>
    <row r="623">
      <c r="J623" s="93">
        <v>622.0</v>
      </c>
      <c r="K623" s="94" t="s">
        <v>3168</v>
      </c>
      <c r="L623" s="94" t="s">
        <v>3351</v>
      </c>
      <c r="M623" s="94" t="s">
        <v>1812</v>
      </c>
      <c r="N623" s="94" t="s">
        <v>1866</v>
      </c>
      <c r="O623" s="94" t="s">
        <v>1866</v>
      </c>
      <c r="P623" s="94" t="s">
        <v>2605</v>
      </c>
      <c r="Q623" s="92" t="s">
        <v>13</v>
      </c>
      <c r="R623" s="94" t="s">
        <v>3352</v>
      </c>
    </row>
    <row r="624">
      <c r="J624" s="83">
        <v>623.0</v>
      </c>
      <c r="K624" s="84" t="s">
        <v>3353</v>
      </c>
      <c r="L624" s="84" t="s">
        <v>2982</v>
      </c>
      <c r="M624" s="84" t="s">
        <v>1812</v>
      </c>
      <c r="N624" s="84" t="s">
        <v>1829</v>
      </c>
      <c r="O624" s="84" t="s">
        <v>1829</v>
      </c>
      <c r="P624" s="84" t="s">
        <v>2666</v>
      </c>
      <c r="Q624" s="86" t="s">
        <v>14</v>
      </c>
      <c r="R624" s="84" t="s">
        <v>2960</v>
      </c>
    </row>
    <row r="625">
      <c r="J625" s="87">
        <v>624.0</v>
      </c>
      <c r="K625" s="88" t="s">
        <v>3170</v>
      </c>
      <c r="L625" s="88" t="s">
        <v>3351</v>
      </c>
      <c r="M625" s="88" t="s">
        <v>1812</v>
      </c>
      <c r="N625" s="88" t="s">
        <v>1829</v>
      </c>
      <c r="O625" s="88" t="s">
        <v>1829</v>
      </c>
      <c r="P625" s="88" t="s">
        <v>2605</v>
      </c>
      <c r="Q625" s="86" t="s">
        <v>14</v>
      </c>
      <c r="R625" s="88" t="s">
        <v>2960</v>
      </c>
    </row>
    <row r="626">
      <c r="J626" s="90">
        <v>625.0</v>
      </c>
      <c r="K626" s="91" t="s">
        <v>3354</v>
      </c>
      <c r="L626" s="91" t="s">
        <v>3355</v>
      </c>
      <c r="M626" s="91" t="s">
        <v>1812</v>
      </c>
      <c r="N626" s="91" t="s">
        <v>972</v>
      </c>
      <c r="O626" s="91" t="s">
        <v>972</v>
      </c>
      <c r="P626" s="95"/>
      <c r="Q626" s="92" t="s">
        <v>13</v>
      </c>
      <c r="R626" s="91" t="s">
        <v>3356</v>
      </c>
    </row>
    <row r="627">
      <c r="J627" s="87">
        <v>626.0</v>
      </c>
      <c r="K627" s="88" t="s">
        <v>2962</v>
      </c>
      <c r="L627" s="88" t="s">
        <v>2959</v>
      </c>
      <c r="M627" s="88" t="s">
        <v>1812</v>
      </c>
      <c r="N627" s="88" t="s">
        <v>1829</v>
      </c>
      <c r="O627" s="88" t="s">
        <v>1829</v>
      </c>
      <c r="P627" s="88" t="s">
        <v>2605</v>
      </c>
      <c r="Q627" s="86" t="s">
        <v>14</v>
      </c>
      <c r="R627" s="88" t="s">
        <v>2960</v>
      </c>
    </row>
    <row r="628">
      <c r="J628" s="83">
        <v>627.0</v>
      </c>
      <c r="K628" s="84" t="s">
        <v>2966</v>
      </c>
      <c r="L628" s="84" t="s">
        <v>2959</v>
      </c>
      <c r="M628" s="84" t="s">
        <v>1812</v>
      </c>
      <c r="N628" s="84" t="s">
        <v>1829</v>
      </c>
      <c r="O628" s="84" t="s">
        <v>1829</v>
      </c>
      <c r="P628" s="84" t="s">
        <v>2605</v>
      </c>
      <c r="Q628" s="86" t="s">
        <v>14</v>
      </c>
      <c r="R628" s="84" t="s">
        <v>2960</v>
      </c>
    </row>
    <row r="629">
      <c r="J629" s="87">
        <v>628.0</v>
      </c>
      <c r="K629" s="88" t="s">
        <v>2964</v>
      </c>
      <c r="L629" s="88" t="s">
        <v>2959</v>
      </c>
      <c r="M629" s="88" t="s">
        <v>1812</v>
      </c>
      <c r="N629" s="88" t="s">
        <v>1829</v>
      </c>
      <c r="O629" s="88" t="s">
        <v>1829</v>
      </c>
      <c r="P629" s="88" t="s">
        <v>2605</v>
      </c>
      <c r="Q629" s="86" t="s">
        <v>14</v>
      </c>
      <c r="R629" s="88" t="s">
        <v>2960</v>
      </c>
    </row>
    <row r="630">
      <c r="J630" s="83">
        <v>629.0</v>
      </c>
      <c r="K630" s="84" t="s">
        <v>2968</v>
      </c>
      <c r="L630" s="84" t="s">
        <v>2959</v>
      </c>
      <c r="M630" s="84" t="s">
        <v>1812</v>
      </c>
      <c r="N630" s="84" t="s">
        <v>1829</v>
      </c>
      <c r="O630" s="84" t="s">
        <v>1829</v>
      </c>
      <c r="P630" s="84" t="s">
        <v>2605</v>
      </c>
      <c r="Q630" s="86" t="s">
        <v>14</v>
      </c>
      <c r="R630" s="84" t="s">
        <v>2960</v>
      </c>
    </row>
    <row r="631">
      <c r="J631" s="87">
        <v>630.0</v>
      </c>
      <c r="K631" s="88" t="s">
        <v>2967</v>
      </c>
      <c r="L631" s="88" t="s">
        <v>2959</v>
      </c>
      <c r="M631" s="88" t="s">
        <v>1812</v>
      </c>
      <c r="N631" s="88" t="s">
        <v>1829</v>
      </c>
      <c r="O631" s="88" t="s">
        <v>1829</v>
      </c>
      <c r="P631" s="88" t="s">
        <v>2605</v>
      </c>
      <c r="Q631" s="86" t="s">
        <v>14</v>
      </c>
      <c r="R631" s="88" t="s">
        <v>2960</v>
      </c>
    </row>
    <row r="632">
      <c r="J632" s="83">
        <v>631.0</v>
      </c>
      <c r="K632" s="84" t="s">
        <v>2965</v>
      </c>
      <c r="L632" s="84" t="s">
        <v>2959</v>
      </c>
      <c r="M632" s="84" t="s">
        <v>1812</v>
      </c>
      <c r="N632" s="84" t="s">
        <v>1829</v>
      </c>
      <c r="O632" s="84" t="s">
        <v>1829</v>
      </c>
      <c r="P632" s="84" t="s">
        <v>2605</v>
      </c>
      <c r="Q632" s="86" t="s">
        <v>14</v>
      </c>
      <c r="R632" s="84" t="s">
        <v>2960</v>
      </c>
    </row>
    <row r="633">
      <c r="J633" s="93">
        <v>632.0</v>
      </c>
      <c r="K633" s="94" t="s">
        <v>2657</v>
      </c>
      <c r="L633" s="94" t="s">
        <v>3345</v>
      </c>
      <c r="M633" s="94" t="s">
        <v>1812</v>
      </c>
      <c r="N633" s="94" t="s">
        <v>1819</v>
      </c>
      <c r="O633" s="94" t="s">
        <v>1819</v>
      </c>
      <c r="P633" s="96"/>
      <c r="Q633" s="92" t="s">
        <v>13</v>
      </c>
      <c r="R633" s="94" t="s">
        <v>3330</v>
      </c>
    </row>
    <row r="634">
      <c r="J634" s="90">
        <v>633.0</v>
      </c>
      <c r="K634" s="91" t="s">
        <v>2653</v>
      </c>
      <c r="L634" s="91" t="s">
        <v>3345</v>
      </c>
      <c r="M634" s="91" t="s">
        <v>1812</v>
      </c>
      <c r="N634" s="91" t="s">
        <v>1819</v>
      </c>
      <c r="O634" s="91" t="s">
        <v>1819</v>
      </c>
      <c r="P634" s="95"/>
      <c r="Q634" s="92" t="s">
        <v>13</v>
      </c>
      <c r="R634" s="91" t="s">
        <v>3330</v>
      </c>
    </row>
    <row r="635">
      <c r="J635" s="93">
        <v>634.0</v>
      </c>
      <c r="K635" s="94" t="s">
        <v>2655</v>
      </c>
      <c r="L635" s="94" t="s">
        <v>3345</v>
      </c>
      <c r="M635" s="94" t="s">
        <v>1812</v>
      </c>
      <c r="N635" s="94" t="s">
        <v>1819</v>
      </c>
      <c r="O635" s="94" t="s">
        <v>1819</v>
      </c>
      <c r="P635" s="96"/>
      <c r="Q635" s="92" t="s">
        <v>13</v>
      </c>
      <c r="R635" s="94" t="s">
        <v>3330</v>
      </c>
    </row>
    <row r="636">
      <c r="J636" s="90">
        <v>635.0</v>
      </c>
      <c r="K636" s="91" t="s">
        <v>2954</v>
      </c>
      <c r="L636" s="91" t="s">
        <v>3357</v>
      </c>
      <c r="M636" s="91" t="s">
        <v>1812</v>
      </c>
      <c r="N636" s="91" t="s">
        <v>1715</v>
      </c>
      <c r="O636" s="91" t="s">
        <v>1715</v>
      </c>
      <c r="P636" s="95"/>
      <c r="Q636" s="92" t="s">
        <v>13</v>
      </c>
      <c r="R636" s="91" t="s">
        <v>3342</v>
      </c>
    </row>
    <row r="637">
      <c r="J637" s="93">
        <v>636.0</v>
      </c>
      <c r="K637" s="94" t="s">
        <v>2953</v>
      </c>
      <c r="L637" s="94" t="s">
        <v>3357</v>
      </c>
      <c r="M637" s="94" t="s">
        <v>1812</v>
      </c>
      <c r="N637" s="94" t="s">
        <v>1715</v>
      </c>
      <c r="O637" s="94" t="s">
        <v>1715</v>
      </c>
      <c r="P637" s="96"/>
      <c r="Q637" s="92" t="s">
        <v>13</v>
      </c>
      <c r="R637" s="94" t="s">
        <v>3342</v>
      </c>
    </row>
    <row r="638">
      <c r="J638" s="90">
        <v>637.0</v>
      </c>
      <c r="K638" s="91" t="s">
        <v>2949</v>
      </c>
      <c r="L638" s="91" t="s">
        <v>3357</v>
      </c>
      <c r="M638" s="91" t="s">
        <v>1812</v>
      </c>
      <c r="N638" s="91" t="s">
        <v>1715</v>
      </c>
      <c r="O638" s="91" t="s">
        <v>1715</v>
      </c>
      <c r="P638" s="95"/>
      <c r="Q638" s="92" t="s">
        <v>13</v>
      </c>
      <c r="R638" s="91" t="s">
        <v>3342</v>
      </c>
    </row>
    <row r="639">
      <c r="J639" s="93">
        <v>638.0</v>
      </c>
      <c r="K639" s="94" t="s">
        <v>3000</v>
      </c>
      <c r="L639" s="94" t="s">
        <v>3261</v>
      </c>
      <c r="M639" s="94" t="s">
        <v>1690</v>
      </c>
      <c r="N639" s="94" t="s">
        <v>1694</v>
      </c>
      <c r="O639" s="94" t="s">
        <v>1694</v>
      </c>
      <c r="P639" s="96"/>
      <c r="Q639" s="92" t="s">
        <v>13</v>
      </c>
      <c r="R639" s="94" t="s">
        <v>3262</v>
      </c>
    </row>
    <row r="640">
      <c r="J640" s="90">
        <v>639.0</v>
      </c>
      <c r="K640" s="91" t="s">
        <v>3003</v>
      </c>
      <c r="L640" s="91" t="s">
        <v>3261</v>
      </c>
      <c r="M640" s="91" t="s">
        <v>1690</v>
      </c>
      <c r="N640" s="91" t="s">
        <v>1694</v>
      </c>
      <c r="O640" s="91" t="s">
        <v>1694</v>
      </c>
      <c r="P640" s="95"/>
      <c r="Q640" s="92" t="s">
        <v>13</v>
      </c>
      <c r="R640" s="91" t="s">
        <v>3262</v>
      </c>
    </row>
    <row r="641">
      <c r="J641" s="93">
        <v>640.0</v>
      </c>
      <c r="K641" s="94" t="s">
        <v>3002</v>
      </c>
      <c r="L641" s="94" t="s">
        <v>3261</v>
      </c>
      <c r="M641" s="94" t="s">
        <v>1690</v>
      </c>
      <c r="N641" s="94" t="s">
        <v>1694</v>
      </c>
      <c r="O641" s="94" t="s">
        <v>1694</v>
      </c>
      <c r="P641" s="94" t="s">
        <v>2706</v>
      </c>
      <c r="Q641" s="92" t="s">
        <v>13</v>
      </c>
      <c r="R641" s="94" t="s">
        <v>3262</v>
      </c>
    </row>
    <row r="642">
      <c r="J642" s="97">
        <v>641.0</v>
      </c>
      <c r="K642" s="98" t="s">
        <v>3358</v>
      </c>
      <c r="L642" s="99"/>
      <c r="M642" s="99"/>
      <c r="N642" s="99"/>
      <c r="O642" s="99"/>
      <c r="P642" s="99"/>
      <c r="Q642" s="100" t="s">
        <v>13</v>
      </c>
      <c r="R642" s="98" t="s">
        <v>3359</v>
      </c>
    </row>
    <row r="643">
      <c r="J643" s="101">
        <v>642.0</v>
      </c>
      <c r="K643" s="102" t="s">
        <v>3360</v>
      </c>
      <c r="L643" s="103"/>
      <c r="M643" s="103"/>
      <c r="N643" s="103"/>
      <c r="O643" s="103"/>
      <c r="P643" s="103"/>
      <c r="Q643" s="100" t="s">
        <v>13</v>
      </c>
      <c r="R643" s="102" t="s">
        <v>3359</v>
      </c>
    </row>
    <row r="644">
      <c r="J644" s="97">
        <v>643.0</v>
      </c>
      <c r="K644" s="98" t="s">
        <v>3361</v>
      </c>
      <c r="L644" s="99"/>
      <c r="M644" s="99"/>
      <c r="N644" s="99"/>
      <c r="O644" s="99"/>
      <c r="P644" s="99"/>
      <c r="Q644" s="100" t="s">
        <v>13</v>
      </c>
      <c r="R644" s="98" t="s">
        <v>3359</v>
      </c>
    </row>
    <row r="645">
      <c r="J645" s="101">
        <v>644.0</v>
      </c>
      <c r="K645" s="102" t="s">
        <v>2278</v>
      </c>
      <c r="L645" s="103"/>
      <c r="M645" s="103"/>
      <c r="N645" s="103"/>
      <c r="O645" s="103"/>
      <c r="P645" s="103"/>
      <c r="Q645" s="100" t="s">
        <v>13</v>
      </c>
      <c r="R645" s="102" t="s">
        <v>3359</v>
      </c>
    </row>
    <row r="646">
      <c r="J646" s="97">
        <v>645.0</v>
      </c>
      <c r="K646" s="98" t="s">
        <v>2280</v>
      </c>
      <c r="L646" s="99"/>
      <c r="M646" s="99"/>
      <c r="N646" s="99"/>
      <c r="O646" s="99"/>
      <c r="P646" s="99"/>
      <c r="Q646" s="100" t="s">
        <v>13</v>
      </c>
      <c r="R646" s="98" t="s">
        <v>3359</v>
      </c>
    </row>
    <row r="647">
      <c r="J647" s="101">
        <v>646.0</v>
      </c>
      <c r="K647" s="102" t="s">
        <v>2310</v>
      </c>
      <c r="L647" s="103"/>
      <c r="M647" s="103"/>
      <c r="N647" s="103"/>
      <c r="O647" s="103"/>
      <c r="P647" s="103"/>
      <c r="Q647" s="100" t="s">
        <v>13</v>
      </c>
      <c r="R647" s="102" t="s">
        <v>3359</v>
      </c>
    </row>
    <row r="648">
      <c r="J648" s="97">
        <v>647.0</v>
      </c>
      <c r="K648" s="98" t="s">
        <v>3362</v>
      </c>
      <c r="L648" s="99"/>
      <c r="M648" s="99"/>
      <c r="N648" s="99"/>
      <c r="O648" s="99"/>
      <c r="P648" s="99"/>
      <c r="Q648" s="100" t="s">
        <v>13</v>
      </c>
      <c r="R648" s="98" t="s">
        <v>3359</v>
      </c>
    </row>
    <row r="649">
      <c r="J649" s="101">
        <v>648.0</v>
      </c>
      <c r="K649" s="102" t="s">
        <v>3363</v>
      </c>
      <c r="L649" s="103"/>
      <c r="M649" s="103"/>
      <c r="N649" s="103"/>
      <c r="O649" s="103"/>
      <c r="P649" s="103"/>
      <c r="Q649" s="100" t="s">
        <v>13</v>
      </c>
      <c r="R649" s="102" t="s">
        <v>3359</v>
      </c>
    </row>
    <row r="650">
      <c r="J650" s="97">
        <v>649.0</v>
      </c>
      <c r="K650" s="98" t="s">
        <v>2348</v>
      </c>
      <c r="L650" s="99"/>
      <c r="M650" s="99"/>
      <c r="N650" s="99"/>
      <c r="O650" s="99"/>
      <c r="P650" s="99"/>
      <c r="Q650" s="100" t="s">
        <v>13</v>
      </c>
      <c r="R650" s="98" t="s">
        <v>3359</v>
      </c>
    </row>
    <row r="651">
      <c r="J651" s="101">
        <v>650.0</v>
      </c>
      <c r="K651" s="102" t="s">
        <v>2350</v>
      </c>
      <c r="L651" s="103"/>
      <c r="M651" s="103"/>
      <c r="N651" s="103"/>
      <c r="O651" s="103"/>
      <c r="P651" s="103"/>
      <c r="Q651" s="100" t="s">
        <v>13</v>
      </c>
      <c r="R651" s="102" t="s">
        <v>3359</v>
      </c>
    </row>
    <row r="652">
      <c r="J652" s="97">
        <v>651.0</v>
      </c>
      <c r="K652" s="98" t="s">
        <v>2352</v>
      </c>
      <c r="L652" s="99"/>
      <c r="M652" s="99"/>
      <c r="N652" s="99"/>
      <c r="O652" s="99"/>
      <c r="P652" s="99"/>
      <c r="Q652" s="100" t="s">
        <v>13</v>
      </c>
      <c r="R652" s="98" t="s">
        <v>3359</v>
      </c>
    </row>
    <row r="653">
      <c r="J653" s="101">
        <v>652.0</v>
      </c>
      <c r="K653" s="102" t="s">
        <v>3364</v>
      </c>
      <c r="L653" s="103"/>
      <c r="M653" s="103"/>
      <c r="N653" s="103"/>
      <c r="O653" s="103"/>
      <c r="P653" s="103"/>
      <c r="Q653" s="100" t="s">
        <v>13</v>
      </c>
      <c r="R653" s="102" t="s">
        <v>3359</v>
      </c>
    </row>
    <row r="654">
      <c r="J654" s="97">
        <v>653.0</v>
      </c>
      <c r="K654" s="98" t="s">
        <v>3365</v>
      </c>
      <c r="L654" s="99"/>
      <c r="M654" s="99"/>
      <c r="N654" s="99"/>
      <c r="O654" s="99"/>
      <c r="P654" s="99"/>
      <c r="Q654" s="100" t="s">
        <v>13</v>
      </c>
      <c r="R654" s="98" t="s">
        <v>3359</v>
      </c>
    </row>
    <row r="655">
      <c r="J655" s="101">
        <v>654.0</v>
      </c>
      <c r="K655" s="102" t="s">
        <v>3366</v>
      </c>
      <c r="L655" s="103"/>
      <c r="M655" s="103"/>
      <c r="N655" s="103"/>
      <c r="O655" s="103"/>
      <c r="P655" s="103"/>
      <c r="Q655" s="100" t="s">
        <v>13</v>
      </c>
      <c r="R655" s="102" t="s">
        <v>3359</v>
      </c>
    </row>
    <row r="656">
      <c r="J656" s="97">
        <v>655.0</v>
      </c>
      <c r="K656" s="98" t="s">
        <v>3367</v>
      </c>
      <c r="L656" s="99"/>
      <c r="M656" s="99"/>
      <c r="N656" s="99"/>
      <c r="O656" s="99"/>
      <c r="P656" s="99"/>
      <c r="Q656" s="100" t="s">
        <v>13</v>
      </c>
      <c r="R656" s="98" t="s">
        <v>3359</v>
      </c>
    </row>
    <row r="657">
      <c r="J657" s="101">
        <v>656.0</v>
      </c>
      <c r="K657" s="102" t="s">
        <v>3368</v>
      </c>
      <c r="L657" s="103"/>
      <c r="M657" s="103"/>
      <c r="N657" s="103"/>
      <c r="O657" s="103"/>
      <c r="P657" s="103"/>
      <c r="Q657" s="100" t="s">
        <v>13</v>
      </c>
      <c r="R657" s="102" t="s">
        <v>3359</v>
      </c>
    </row>
    <row r="658">
      <c r="J658" s="97">
        <v>657.0</v>
      </c>
      <c r="K658" s="98" t="s">
        <v>3369</v>
      </c>
      <c r="L658" s="99"/>
      <c r="M658" s="99"/>
      <c r="N658" s="99"/>
      <c r="O658" s="99"/>
      <c r="P658" s="99"/>
      <c r="Q658" s="100" t="s">
        <v>13</v>
      </c>
      <c r="R658" s="98" t="s">
        <v>3359</v>
      </c>
    </row>
    <row r="659">
      <c r="J659" s="101">
        <v>658.0</v>
      </c>
      <c r="K659" s="102" t="s">
        <v>2354</v>
      </c>
      <c r="L659" s="103"/>
      <c r="M659" s="103"/>
      <c r="N659" s="103"/>
      <c r="O659" s="103"/>
      <c r="P659" s="103"/>
      <c r="Q659" s="100" t="s">
        <v>13</v>
      </c>
      <c r="R659" s="102" t="s">
        <v>3359</v>
      </c>
    </row>
    <row r="660">
      <c r="J660" s="97">
        <v>659.0</v>
      </c>
      <c r="K660" s="98" t="s">
        <v>2356</v>
      </c>
      <c r="L660" s="99"/>
      <c r="M660" s="99"/>
      <c r="N660" s="99"/>
      <c r="O660" s="99"/>
      <c r="P660" s="99"/>
      <c r="Q660" s="100" t="s">
        <v>13</v>
      </c>
      <c r="R660" s="98" t="s">
        <v>3359</v>
      </c>
    </row>
    <row r="661">
      <c r="J661" s="101">
        <v>660.0</v>
      </c>
      <c r="K661" s="102" t="s">
        <v>2357</v>
      </c>
      <c r="L661" s="103"/>
      <c r="M661" s="103"/>
      <c r="N661" s="103"/>
      <c r="O661" s="103"/>
      <c r="P661" s="103"/>
      <c r="Q661" s="100" t="s">
        <v>13</v>
      </c>
      <c r="R661" s="102" t="s">
        <v>3359</v>
      </c>
    </row>
    <row r="662">
      <c r="J662" s="97">
        <v>661.0</v>
      </c>
      <c r="K662" s="98" t="s">
        <v>2358</v>
      </c>
      <c r="L662" s="99"/>
      <c r="M662" s="99"/>
      <c r="N662" s="99"/>
      <c r="O662" s="99"/>
      <c r="P662" s="99"/>
      <c r="Q662" s="100" t="s">
        <v>13</v>
      </c>
      <c r="R662" s="98" t="s">
        <v>3359</v>
      </c>
    </row>
    <row r="663">
      <c r="J663" s="101">
        <v>662.0</v>
      </c>
      <c r="K663" s="102" t="s">
        <v>2360</v>
      </c>
      <c r="L663" s="103"/>
      <c r="M663" s="103"/>
      <c r="N663" s="103"/>
      <c r="O663" s="103"/>
      <c r="P663" s="103"/>
      <c r="Q663" s="100" t="s">
        <v>13</v>
      </c>
      <c r="R663" s="102" t="s">
        <v>3359</v>
      </c>
    </row>
    <row r="664">
      <c r="J664" s="97">
        <v>663.0</v>
      </c>
      <c r="K664" s="98" t="s">
        <v>2362</v>
      </c>
      <c r="L664" s="99"/>
      <c r="M664" s="99"/>
      <c r="N664" s="99"/>
      <c r="O664" s="99"/>
      <c r="P664" s="99"/>
      <c r="Q664" s="100" t="s">
        <v>13</v>
      </c>
      <c r="R664" s="98" t="s">
        <v>3359</v>
      </c>
    </row>
    <row r="665">
      <c r="J665" s="101">
        <v>664.0</v>
      </c>
      <c r="K665" s="102" t="s">
        <v>2363</v>
      </c>
      <c r="L665" s="103"/>
      <c r="M665" s="103"/>
      <c r="N665" s="103"/>
      <c r="O665" s="103"/>
      <c r="P665" s="103"/>
      <c r="Q665" s="100" t="s">
        <v>13</v>
      </c>
      <c r="R665" s="102" t="s">
        <v>3359</v>
      </c>
    </row>
    <row r="666">
      <c r="J666" s="97">
        <v>665.0</v>
      </c>
      <c r="K666" s="98" t="s">
        <v>2364</v>
      </c>
      <c r="L666" s="99"/>
      <c r="M666" s="99"/>
      <c r="N666" s="99"/>
      <c r="O666" s="99"/>
      <c r="P666" s="99"/>
      <c r="Q666" s="100" t="s">
        <v>13</v>
      </c>
      <c r="R666" s="98" t="s">
        <v>3359</v>
      </c>
    </row>
    <row r="667">
      <c r="J667" s="101">
        <v>666.0</v>
      </c>
      <c r="K667" s="102" t="s">
        <v>2365</v>
      </c>
      <c r="L667" s="103"/>
      <c r="M667" s="103"/>
      <c r="N667" s="103"/>
      <c r="O667" s="103"/>
      <c r="P667" s="103"/>
      <c r="Q667" s="100" t="s">
        <v>13</v>
      </c>
      <c r="R667" s="102" t="s">
        <v>3359</v>
      </c>
    </row>
    <row r="668">
      <c r="J668" s="97">
        <v>667.0</v>
      </c>
      <c r="K668" s="98" t="s">
        <v>2367</v>
      </c>
      <c r="L668" s="99"/>
      <c r="M668" s="99"/>
      <c r="N668" s="99"/>
      <c r="O668" s="99"/>
      <c r="P668" s="99"/>
      <c r="Q668" s="100" t="s">
        <v>13</v>
      </c>
      <c r="R668" s="98" t="s">
        <v>3359</v>
      </c>
    </row>
    <row r="669">
      <c r="J669" s="101">
        <v>668.0</v>
      </c>
      <c r="K669" s="102" t="s">
        <v>2368</v>
      </c>
      <c r="L669" s="103"/>
      <c r="M669" s="103"/>
      <c r="N669" s="103"/>
      <c r="O669" s="103"/>
      <c r="P669" s="103"/>
      <c r="Q669" s="100" t="s">
        <v>13</v>
      </c>
      <c r="R669" s="102" t="s">
        <v>3359</v>
      </c>
    </row>
    <row r="670">
      <c r="J670" s="97">
        <v>669.0</v>
      </c>
      <c r="K670" s="98" t="s">
        <v>3067</v>
      </c>
      <c r="L670" s="99"/>
      <c r="M670" s="99"/>
      <c r="N670" s="99"/>
      <c r="O670" s="99"/>
      <c r="P670" s="99"/>
      <c r="Q670" s="100" t="s">
        <v>13</v>
      </c>
      <c r="R670" s="98" t="s">
        <v>3359</v>
      </c>
    </row>
    <row r="671">
      <c r="J671" s="101">
        <v>670.0</v>
      </c>
      <c r="K671" s="102" t="s">
        <v>2424</v>
      </c>
      <c r="L671" s="103"/>
      <c r="M671" s="103"/>
      <c r="N671" s="103"/>
      <c r="O671" s="103"/>
      <c r="P671" s="103"/>
      <c r="Q671" s="100" t="s">
        <v>13</v>
      </c>
      <c r="R671" s="102" t="s">
        <v>3359</v>
      </c>
    </row>
    <row r="672">
      <c r="J672" s="97">
        <v>671.0</v>
      </c>
      <c r="K672" s="98" t="s">
        <v>3370</v>
      </c>
      <c r="L672" s="99"/>
      <c r="M672" s="99"/>
      <c r="N672" s="99"/>
      <c r="O672" s="99"/>
      <c r="P672" s="99"/>
      <c r="Q672" s="100" t="s">
        <v>13</v>
      </c>
      <c r="R672" s="98" t="s">
        <v>3359</v>
      </c>
    </row>
    <row r="673">
      <c r="J673" s="101">
        <v>672.0</v>
      </c>
      <c r="K673" s="102" t="s">
        <v>2918</v>
      </c>
      <c r="L673" s="103"/>
      <c r="M673" s="103"/>
      <c r="N673" s="103"/>
      <c r="O673" s="103"/>
      <c r="P673" s="103"/>
      <c r="Q673" s="100" t="s">
        <v>13</v>
      </c>
      <c r="R673" s="102" t="s">
        <v>3359</v>
      </c>
    </row>
    <row r="674">
      <c r="J674" s="97">
        <v>673.0</v>
      </c>
      <c r="K674" s="98" t="s">
        <v>3371</v>
      </c>
      <c r="L674" s="99"/>
      <c r="M674" s="99"/>
      <c r="N674" s="99"/>
      <c r="O674" s="99"/>
      <c r="P674" s="99"/>
      <c r="Q674" s="100" t="s">
        <v>13</v>
      </c>
      <c r="R674" s="98" t="s">
        <v>3359</v>
      </c>
    </row>
    <row r="675">
      <c r="J675" s="101">
        <v>674.0</v>
      </c>
      <c r="K675" s="102" t="s">
        <v>2742</v>
      </c>
      <c r="L675" s="103"/>
      <c r="M675" s="103"/>
      <c r="N675" s="103"/>
      <c r="O675" s="103"/>
      <c r="P675" s="103"/>
      <c r="Q675" s="100" t="s">
        <v>13</v>
      </c>
      <c r="R675" s="102" t="s">
        <v>3359</v>
      </c>
    </row>
    <row r="676">
      <c r="J676" s="97">
        <v>675.0</v>
      </c>
      <c r="K676" s="98" t="s">
        <v>2451</v>
      </c>
      <c r="L676" s="99"/>
      <c r="M676" s="99"/>
      <c r="N676" s="99"/>
      <c r="O676" s="99"/>
      <c r="P676" s="99"/>
      <c r="Q676" s="100" t="s">
        <v>13</v>
      </c>
      <c r="R676" s="98" t="s">
        <v>3359</v>
      </c>
    </row>
    <row r="677">
      <c r="J677" s="101">
        <v>676.0</v>
      </c>
      <c r="K677" s="102" t="s">
        <v>3372</v>
      </c>
      <c r="L677" s="103"/>
      <c r="M677" s="103"/>
      <c r="N677" s="103"/>
      <c r="O677" s="103"/>
      <c r="P677" s="103"/>
      <c r="Q677" s="100" t="s">
        <v>13</v>
      </c>
      <c r="R677" s="102" t="s">
        <v>3359</v>
      </c>
    </row>
    <row r="678">
      <c r="J678" s="97">
        <v>677.0</v>
      </c>
      <c r="K678" s="98" t="s">
        <v>3373</v>
      </c>
      <c r="L678" s="99"/>
      <c r="M678" s="99"/>
      <c r="N678" s="99"/>
      <c r="O678" s="99"/>
      <c r="P678" s="99"/>
      <c r="Q678" s="100" t="s">
        <v>13</v>
      </c>
      <c r="R678" s="98" t="s">
        <v>3359</v>
      </c>
    </row>
    <row r="679">
      <c r="J679" s="101">
        <v>678.0</v>
      </c>
      <c r="K679" s="102" t="s">
        <v>3374</v>
      </c>
      <c r="L679" s="103"/>
      <c r="M679" s="103"/>
      <c r="N679" s="103"/>
      <c r="O679" s="103"/>
      <c r="P679" s="103"/>
      <c r="Q679" s="100" t="s">
        <v>13</v>
      </c>
      <c r="R679" s="102" t="s">
        <v>3359</v>
      </c>
    </row>
    <row r="680">
      <c r="J680" s="97">
        <v>679.0</v>
      </c>
      <c r="K680" s="98" t="s">
        <v>3375</v>
      </c>
      <c r="L680" s="99"/>
      <c r="M680" s="99"/>
      <c r="N680" s="99"/>
      <c r="O680" s="99"/>
      <c r="P680" s="99"/>
      <c r="Q680" s="100" t="s">
        <v>13</v>
      </c>
      <c r="R680" s="98" t="s">
        <v>3359</v>
      </c>
    </row>
    <row r="681">
      <c r="J681" s="101">
        <v>680.0</v>
      </c>
      <c r="K681" s="102" t="s">
        <v>3193</v>
      </c>
      <c r="L681" s="103"/>
      <c r="M681" s="103"/>
      <c r="N681" s="103"/>
      <c r="O681" s="103"/>
      <c r="P681" s="103"/>
      <c r="Q681" s="100" t="s">
        <v>13</v>
      </c>
      <c r="R681" s="102" t="s">
        <v>3359</v>
      </c>
    </row>
    <row r="682">
      <c r="J682" s="97">
        <v>681.0</v>
      </c>
      <c r="K682" s="98" t="s">
        <v>3376</v>
      </c>
      <c r="L682" s="99"/>
      <c r="M682" s="99"/>
      <c r="N682" s="99"/>
      <c r="O682" s="99"/>
      <c r="P682" s="99"/>
      <c r="Q682" s="100" t="s">
        <v>13</v>
      </c>
      <c r="R682" s="98" t="s">
        <v>3359</v>
      </c>
    </row>
    <row r="683">
      <c r="J683" s="101">
        <v>682.0</v>
      </c>
      <c r="K683" s="102" t="s">
        <v>3124</v>
      </c>
      <c r="L683" s="103"/>
      <c r="M683" s="103"/>
      <c r="N683" s="103"/>
      <c r="O683" s="103"/>
      <c r="P683" s="103"/>
      <c r="Q683" s="100" t="s">
        <v>13</v>
      </c>
      <c r="R683" s="102" t="s">
        <v>3359</v>
      </c>
    </row>
    <row r="684">
      <c r="J684" s="97">
        <v>683.0</v>
      </c>
      <c r="K684" s="98" t="s">
        <v>3377</v>
      </c>
      <c r="L684" s="99"/>
      <c r="M684" s="99"/>
      <c r="N684" s="99"/>
      <c r="O684" s="99"/>
      <c r="P684" s="99"/>
      <c r="Q684" s="100" t="s">
        <v>13</v>
      </c>
      <c r="R684" s="98" t="s">
        <v>3359</v>
      </c>
    </row>
    <row r="685">
      <c r="J685" s="101">
        <v>684.0</v>
      </c>
      <c r="K685" s="102" t="s">
        <v>2893</v>
      </c>
      <c r="L685" s="103"/>
      <c r="M685" s="103"/>
      <c r="N685" s="103"/>
      <c r="O685" s="103"/>
      <c r="P685" s="103"/>
      <c r="Q685" s="100" t="s">
        <v>13</v>
      </c>
      <c r="R685" s="102" t="s">
        <v>3359</v>
      </c>
    </row>
    <row r="686">
      <c r="J686" s="97">
        <v>685.0</v>
      </c>
      <c r="K686" s="98" t="s">
        <v>2776</v>
      </c>
      <c r="L686" s="99"/>
      <c r="M686" s="99"/>
      <c r="N686" s="99"/>
      <c r="O686" s="99"/>
      <c r="P686" s="99"/>
      <c r="Q686" s="100" t="s">
        <v>13</v>
      </c>
      <c r="R686" s="98" t="s">
        <v>3359</v>
      </c>
    </row>
    <row r="687">
      <c r="J687" s="101">
        <v>686.0</v>
      </c>
      <c r="K687" s="102" t="s">
        <v>3378</v>
      </c>
      <c r="L687" s="103"/>
      <c r="M687" s="103"/>
      <c r="N687" s="103"/>
      <c r="O687" s="103"/>
      <c r="P687" s="103"/>
      <c r="Q687" s="100" t="s">
        <v>13</v>
      </c>
      <c r="R687" s="102" t="s">
        <v>3359</v>
      </c>
    </row>
    <row r="688">
      <c r="J688" s="97">
        <v>687.0</v>
      </c>
      <c r="K688" s="98" t="s">
        <v>3379</v>
      </c>
      <c r="L688" s="99"/>
      <c r="M688" s="99"/>
      <c r="N688" s="99"/>
      <c r="O688" s="99"/>
      <c r="P688" s="99"/>
      <c r="Q688" s="100" t="s">
        <v>13</v>
      </c>
      <c r="R688" s="98" t="s">
        <v>3359</v>
      </c>
    </row>
    <row r="689">
      <c r="J689" s="101">
        <v>688.0</v>
      </c>
      <c r="K689" s="102" t="s">
        <v>3380</v>
      </c>
      <c r="L689" s="103"/>
      <c r="M689" s="103"/>
      <c r="N689" s="103"/>
      <c r="O689" s="103"/>
      <c r="P689" s="103"/>
      <c r="Q689" s="100" t="s">
        <v>13</v>
      </c>
      <c r="R689" s="102" t="s">
        <v>3359</v>
      </c>
    </row>
    <row r="690">
      <c r="J690" s="97">
        <v>689.0</v>
      </c>
      <c r="K690" s="98" t="s">
        <v>3381</v>
      </c>
      <c r="L690" s="99"/>
      <c r="M690" s="99"/>
      <c r="N690" s="99"/>
      <c r="O690" s="99"/>
      <c r="P690" s="99"/>
      <c r="Q690" s="100" t="s">
        <v>13</v>
      </c>
      <c r="R690" s="98" t="s">
        <v>3359</v>
      </c>
    </row>
    <row r="691">
      <c r="J691" s="101">
        <v>690.0</v>
      </c>
      <c r="K691" s="102" t="s">
        <v>3382</v>
      </c>
      <c r="L691" s="103"/>
      <c r="M691" s="103"/>
      <c r="N691" s="103"/>
      <c r="O691" s="103"/>
      <c r="P691" s="103"/>
      <c r="Q691" s="100" t="s">
        <v>13</v>
      </c>
      <c r="R691" s="102" t="s">
        <v>3359</v>
      </c>
    </row>
    <row r="692">
      <c r="J692" s="97">
        <v>691.0</v>
      </c>
      <c r="K692" s="98" t="s">
        <v>3383</v>
      </c>
      <c r="L692" s="99"/>
      <c r="M692" s="99"/>
      <c r="N692" s="99"/>
      <c r="O692" s="99"/>
      <c r="P692" s="99"/>
      <c r="Q692" s="100" t="s">
        <v>13</v>
      </c>
      <c r="R692" s="98" t="s">
        <v>3359</v>
      </c>
    </row>
    <row r="693">
      <c r="J693" s="101">
        <v>692.0</v>
      </c>
      <c r="K693" s="102" t="s">
        <v>3384</v>
      </c>
      <c r="L693" s="103"/>
      <c r="M693" s="103"/>
      <c r="N693" s="103"/>
      <c r="O693" s="103"/>
      <c r="P693" s="103"/>
      <c r="Q693" s="100" t="s">
        <v>13</v>
      </c>
      <c r="R693" s="102" t="s">
        <v>3359</v>
      </c>
    </row>
    <row r="694">
      <c r="J694" s="97">
        <v>693.0</v>
      </c>
      <c r="K694" s="98" t="s">
        <v>3385</v>
      </c>
      <c r="L694" s="99"/>
      <c r="M694" s="99"/>
      <c r="N694" s="99"/>
      <c r="O694" s="99"/>
      <c r="P694" s="99"/>
      <c r="Q694" s="100" t="s">
        <v>13</v>
      </c>
      <c r="R694" s="98" t="s">
        <v>3359</v>
      </c>
    </row>
    <row r="695">
      <c r="J695" s="101">
        <v>694.0</v>
      </c>
      <c r="K695" s="102" t="s">
        <v>3386</v>
      </c>
      <c r="L695" s="103"/>
      <c r="M695" s="103"/>
      <c r="N695" s="103"/>
      <c r="O695" s="103"/>
      <c r="P695" s="103"/>
      <c r="Q695" s="100" t="s">
        <v>13</v>
      </c>
      <c r="R695" s="102" t="s">
        <v>3359</v>
      </c>
    </row>
    <row r="696">
      <c r="J696" s="97">
        <v>695.0</v>
      </c>
      <c r="K696" s="98" t="s">
        <v>3387</v>
      </c>
      <c r="L696" s="99"/>
      <c r="M696" s="99"/>
      <c r="N696" s="99"/>
      <c r="O696" s="99"/>
      <c r="P696" s="99"/>
      <c r="Q696" s="100" t="s">
        <v>13</v>
      </c>
      <c r="R696" s="98" t="s">
        <v>3359</v>
      </c>
    </row>
    <row r="697">
      <c r="J697" s="101">
        <v>696.0</v>
      </c>
      <c r="K697" s="102" t="s">
        <v>3134</v>
      </c>
      <c r="L697" s="103"/>
      <c r="M697" s="103"/>
      <c r="N697" s="103"/>
      <c r="O697" s="103"/>
      <c r="P697" s="103"/>
      <c r="Q697" s="100" t="s">
        <v>13</v>
      </c>
      <c r="R697" s="102" t="s">
        <v>3359</v>
      </c>
    </row>
    <row r="698">
      <c r="J698" s="97">
        <v>697.0</v>
      </c>
      <c r="K698" s="98" t="s">
        <v>3388</v>
      </c>
      <c r="L698" s="99"/>
      <c r="M698" s="99"/>
      <c r="N698" s="99"/>
      <c r="O698" s="99"/>
      <c r="P698" s="99"/>
      <c r="Q698" s="100" t="s">
        <v>13</v>
      </c>
      <c r="R698" s="98" t="s">
        <v>3359</v>
      </c>
    </row>
    <row r="699">
      <c r="J699" s="101">
        <v>698.0</v>
      </c>
      <c r="K699" s="102" t="s">
        <v>3389</v>
      </c>
      <c r="L699" s="103"/>
      <c r="M699" s="103"/>
      <c r="N699" s="103"/>
      <c r="O699" s="103"/>
      <c r="P699" s="103"/>
      <c r="Q699" s="100" t="s">
        <v>13</v>
      </c>
      <c r="R699" s="102" t="s">
        <v>3359</v>
      </c>
    </row>
    <row r="700">
      <c r="J700" s="97">
        <v>699.0</v>
      </c>
      <c r="K700" s="98" t="s">
        <v>3390</v>
      </c>
      <c r="L700" s="99"/>
      <c r="M700" s="99"/>
      <c r="N700" s="99"/>
      <c r="O700" s="99"/>
      <c r="P700" s="99"/>
      <c r="Q700" s="100" t="s">
        <v>13</v>
      </c>
      <c r="R700" s="98" t="s">
        <v>3359</v>
      </c>
    </row>
    <row r="701">
      <c r="J701" s="101">
        <v>700.0</v>
      </c>
      <c r="K701" s="102" t="s">
        <v>3391</v>
      </c>
      <c r="L701" s="103"/>
      <c r="M701" s="103"/>
      <c r="N701" s="103"/>
      <c r="O701" s="103"/>
      <c r="P701" s="103"/>
      <c r="Q701" s="100" t="s">
        <v>13</v>
      </c>
      <c r="R701" s="102" t="s">
        <v>3359</v>
      </c>
    </row>
    <row r="702">
      <c r="J702" s="97">
        <v>701.0</v>
      </c>
      <c r="K702" s="98" t="s">
        <v>3392</v>
      </c>
      <c r="L702" s="99"/>
      <c r="M702" s="99"/>
      <c r="N702" s="99"/>
      <c r="O702" s="99"/>
      <c r="P702" s="99"/>
      <c r="Q702" s="100" t="s">
        <v>13</v>
      </c>
      <c r="R702" s="98" t="s">
        <v>3359</v>
      </c>
    </row>
    <row r="703">
      <c r="J703" s="101">
        <v>702.0</v>
      </c>
      <c r="K703" s="102" t="s">
        <v>3393</v>
      </c>
      <c r="L703" s="103"/>
      <c r="M703" s="103"/>
      <c r="N703" s="103"/>
      <c r="O703" s="103"/>
      <c r="P703" s="103"/>
      <c r="Q703" s="100" t="s">
        <v>13</v>
      </c>
      <c r="R703" s="102" t="s">
        <v>3359</v>
      </c>
    </row>
    <row r="704">
      <c r="J704" s="97">
        <v>703.0</v>
      </c>
      <c r="K704" s="98" t="s">
        <v>3207</v>
      </c>
      <c r="L704" s="99"/>
      <c r="M704" s="99"/>
      <c r="N704" s="99"/>
      <c r="O704" s="99"/>
      <c r="P704" s="99"/>
      <c r="Q704" s="100" t="s">
        <v>13</v>
      </c>
      <c r="R704" s="98" t="s">
        <v>3359</v>
      </c>
    </row>
    <row r="705">
      <c r="J705" s="101">
        <v>704.0</v>
      </c>
      <c r="K705" s="102" t="s">
        <v>3213</v>
      </c>
      <c r="L705" s="103"/>
      <c r="M705" s="103"/>
      <c r="N705" s="103"/>
      <c r="O705" s="103"/>
      <c r="P705" s="103"/>
      <c r="Q705" s="100" t="s">
        <v>13</v>
      </c>
      <c r="R705" s="102" t="s">
        <v>3359</v>
      </c>
    </row>
    <row r="706">
      <c r="J706" s="97">
        <v>705.0</v>
      </c>
      <c r="K706" s="98" t="s">
        <v>3087</v>
      </c>
      <c r="L706" s="99"/>
      <c r="M706" s="99"/>
      <c r="N706" s="99"/>
      <c r="O706" s="99"/>
      <c r="P706" s="99"/>
      <c r="Q706" s="100" t="s">
        <v>13</v>
      </c>
      <c r="R706" s="98" t="s">
        <v>3359</v>
      </c>
    </row>
    <row r="707">
      <c r="J707" s="101">
        <v>706.0</v>
      </c>
      <c r="K707" s="102" t="s">
        <v>3080</v>
      </c>
      <c r="L707" s="103"/>
      <c r="M707" s="103"/>
      <c r="N707" s="103"/>
      <c r="O707" s="103"/>
      <c r="P707" s="103"/>
      <c r="Q707" s="100" t="s">
        <v>13</v>
      </c>
      <c r="R707" s="102" t="s">
        <v>3359</v>
      </c>
    </row>
    <row r="708">
      <c r="J708" s="97">
        <v>707.0</v>
      </c>
      <c r="K708" s="98" t="s">
        <v>3083</v>
      </c>
      <c r="L708" s="99"/>
      <c r="M708" s="99"/>
      <c r="N708" s="99"/>
      <c r="O708" s="99"/>
      <c r="P708" s="99"/>
      <c r="Q708" s="100" t="s">
        <v>13</v>
      </c>
      <c r="R708" s="98" t="s">
        <v>3359</v>
      </c>
    </row>
    <row r="709">
      <c r="J709" s="101">
        <v>708.0</v>
      </c>
      <c r="K709" s="102" t="s">
        <v>3394</v>
      </c>
      <c r="L709" s="103"/>
      <c r="M709" s="103"/>
      <c r="N709" s="103"/>
      <c r="O709" s="103"/>
      <c r="P709" s="103"/>
      <c r="Q709" s="100" t="s">
        <v>13</v>
      </c>
      <c r="R709" s="102" t="s">
        <v>3359</v>
      </c>
    </row>
    <row r="710">
      <c r="J710" s="97">
        <v>709.0</v>
      </c>
      <c r="K710" s="98" t="s">
        <v>2739</v>
      </c>
      <c r="L710" s="99"/>
      <c r="M710" s="99"/>
      <c r="N710" s="99"/>
      <c r="O710" s="99"/>
      <c r="P710" s="99"/>
      <c r="Q710" s="100" t="s">
        <v>13</v>
      </c>
      <c r="R710" s="98" t="s">
        <v>3359</v>
      </c>
    </row>
    <row r="711">
      <c r="J711" s="101">
        <v>710.0</v>
      </c>
      <c r="K711" s="102" t="s">
        <v>3395</v>
      </c>
      <c r="L711" s="103"/>
      <c r="M711" s="103"/>
      <c r="N711" s="103"/>
      <c r="O711" s="103"/>
      <c r="P711" s="103"/>
      <c r="Q711" s="100" t="s">
        <v>13</v>
      </c>
      <c r="R711" s="102" t="s">
        <v>3359</v>
      </c>
    </row>
    <row r="712">
      <c r="J712" s="97">
        <v>711.0</v>
      </c>
      <c r="K712" s="98" t="s">
        <v>2592</v>
      </c>
      <c r="L712" s="99"/>
      <c r="M712" s="99"/>
      <c r="N712" s="99"/>
      <c r="O712" s="99"/>
      <c r="P712" s="99"/>
      <c r="Q712" s="100" t="s">
        <v>13</v>
      </c>
      <c r="R712" s="98" t="s">
        <v>3359</v>
      </c>
    </row>
    <row r="713">
      <c r="J713" s="101">
        <v>712.0</v>
      </c>
      <c r="K713" s="102" t="s">
        <v>2975</v>
      </c>
      <c r="L713" s="103"/>
      <c r="M713" s="103"/>
      <c r="N713" s="103"/>
      <c r="O713" s="103"/>
      <c r="P713" s="103"/>
      <c r="Q713" s="100" t="s">
        <v>13</v>
      </c>
      <c r="R713" s="102" t="s">
        <v>3359</v>
      </c>
    </row>
    <row r="714">
      <c r="J714" s="97">
        <v>713.0</v>
      </c>
      <c r="K714" s="98" t="s">
        <v>2640</v>
      </c>
      <c r="L714" s="99"/>
      <c r="M714" s="99"/>
      <c r="N714" s="99"/>
      <c r="O714" s="99"/>
      <c r="P714" s="99"/>
      <c r="Q714" s="100" t="s">
        <v>13</v>
      </c>
      <c r="R714" s="98" t="s">
        <v>3359</v>
      </c>
    </row>
    <row r="715">
      <c r="J715" s="101">
        <v>714.0</v>
      </c>
      <c r="K715" s="102" t="s">
        <v>2645</v>
      </c>
      <c r="L715" s="103"/>
      <c r="M715" s="103"/>
      <c r="N715" s="103"/>
      <c r="O715" s="103"/>
      <c r="P715" s="103"/>
      <c r="Q715" s="100" t="s">
        <v>13</v>
      </c>
      <c r="R715" s="102" t="s">
        <v>3359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26" width="38.5"/>
  </cols>
  <sheetData>
    <row r="1">
      <c r="A1" s="14" t="s">
        <v>3396</v>
      </c>
      <c r="B1" s="104" t="s">
        <v>3397</v>
      </c>
      <c r="C1" s="14" t="s">
        <v>3398</v>
      </c>
      <c r="D1" s="14" t="s">
        <v>3399</v>
      </c>
      <c r="E1" s="14" t="s">
        <v>3400</v>
      </c>
      <c r="F1" s="14" t="s">
        <v>3401</v>
      </c>
      <c r="G1" s="14" t="s">
        <v>3402</v>
      </c>
      <c r="H1" s="14" t="s">
        <v>3403</v>
      </c>
      <c r="I1" s="14" t="s">
        <v>3404</v>
      </c>
      <c r="J1" s="14" t="s">
        <v>3405</v>
      </c>
      <c r="K1" s="14" t="s">
        <v>3406</v>
      </c>
      <c r="L1" s="14" t="s">
        <v>3407</v>
      </c>
      <c r="M1" s="14" t="s">
        <v>3408</v>
      </c>
      <c r="N1" s="14" t="s">
        <v>3409</v>
      </c>
      <c r="O1" s="14" t="s">
        <v>3410</v>
      </c>
      <c r="P1" s="14" t="s">
        <v>3411</v>
      </c>
      <c r="Q1" s="14" t="s">
        <v>3412</v>
      </c>
      <c r="U1" s="22" t="s">
        <v>3396</v>
      </c>
      <c r="V1" s="22" t="s">
        <v>3397</v>
      </c>
      <c r="W1" s="22" t="s">
        <v>3398</v>
      </c>
      <c r="X1" s="22" t="s">
        <v>3399</v>
      </c>
      <c r="Y1" s="22" t="s">
        <v>3400</v>
      </c>
      <c r="Z1" s="80" t="s">
        <v>2576</v>
      </c>
      <c r="AA1" s="80" t="s">
        <v>3413</v>
      </c>
      <c r="AB1" s="22" t="s">
        <v>3403</v>
      </c>
      <c r="AC1" s="22" t="s">
        <v>3404</v>
      </c>
      <c r="AD1" s="22" t="s">
        <v>3405</v>
      </c>
      <c r="AE1" s="22" t="s">
        <v>3406</v>
      </c>
      <c r="AF1" s="22" t="s">
        <v>3407</v>
      </c>
      <c r="AG1" s="22" t="s">
        <v>3408</v>
      </c>
      <c r="AH1" s="22" t="s">
        <v>3409</v>
      </c>
      <c r="AI1" s="22" t="s">
        <v>3410</v>
      </c>
      <c r="AJ1" s="22" t="s">
        <v>3411</v>
      </c>
      <c r="AK1" s="22" t="s">
        <v>3412</v>
      </c>
    </row>
    <row r="2">
      <c r="A2" s="14" t="s">
        <v>65</v>
      </c>
      <c r="B2" s="105" t="s">
        <v>3414</v>
      </c>
      <c r="C2" s="14" t="s">
        <v>2215</v>
      </c>
      <c r="D2" s="19" t="s">
        <v>58</v>
      </c>
      <c r="E2" s="14" t="s">
        <v>3415</v>
      </c>
      <c r="F2" s="14" t="s">
        <v>2590</v>
      </c>
      <c r="G2" s="14" t="s">
        <v>2216</v>
      </c>
      <c r="H2" s="14" t="s">
        <v>2214</v>
      </c>
      <c r="I2" s="14" t="s">
        <v>3416</v>
      </c>
      <c r="J2" s="16"/>
      <c r="K2" s="14" t="s">
        <v>2240</v>
      </c>
      <c r="L2" s="18">
        <v>768.0</v>
      </c>
      <c r="M2" s="18">
        <v>0.0</v>
      </c>
      <c r="N2" s="18">
        <v>0.5</v>
      </c>
      <c r="O2" s="18">
        <v>0.0</v>
      </c>
      <c r="P2" s="18">
        <v>0.5</v>
      </c>
      <c r="Q2" s="18">
        <v>0.5</v>
      </c>
      <c r="U2" s="22" t="s">
        <v>1812</v>
      </c>
      <c r="V2" s="18">
        <v>6.221073008104E12</v>
      </c>
      <c r="W2" s="22" t="s">
        <v>2653</v>
      </c>
      <c r="X2" s="18" t="s">
        <v>3417</v>
      </c>
      <c r="Y2" s="22" t="s">
        <v>3415</v>
      </c>
      <c r="Z2" s="14" t="s">
        <v>2589</v>
      </c>
      <c r="AA2" s="18">
        <v>19.98419913</v>
      </c>
      <c r="AB2" s="22" t="s">
        <v>2214</v>
      </c>
      <c r="AC2" s="22" t="s">
        <v>3416</v>
      </c>
      <c r="AD2" s="16"/>
      <c r="AE2" s="16"/>
      <c r="AF2" s="18">
        <v>93.0</v>
      </c>
      <c r="AG2" s="18">
        <v>17.0</v>
      </c>
      <c r="AH2" s="18">
        <v>3.170202</v>
      </c>
      <c r="AI2" s="18">
        <v>16.08351</v>
      </c>
      <c r="AJ2" s="18">
        <v>14.32793</v>
      </c>
      <c r="AK2" s="18">
        <v>12.20313</v>
      </c>
    </row>
    <row r="3">
      <c r="A3" s="14" t="s">
        <v>1812</v>
      </c>
      <c r="B3" s="105" t="s">
        <v>3418</v>
      </c>
      <c r="C3" s="14" t="s">
        <v>3004</v>
      </c>
      <c r="D3" s="19" t="s">
        <v>58</v>
      </c>
      <c r="E3" s="14" t="s">
        <v>3415</v>
      </c>
      <c r="F3" s="14" t="s">
        <v>3302</v>
      </c>
      <c r="G3" s="14" t="s">
        <v>2276</v>
      </c>
      <c r="H3" s="14" t="s">
        <v>2214</v>
      </c>
      <c r="I3" s="14" t="s">
        <v>3416</v>
      </c>
      <c r="J3" s="23"/>
      <c r="K3" s="14" t="s">
        <v>2240</v>
      </c>
      <c r="L3" s="18">
        <v>1248.0</v>
      </c>
      <c r="M3" s="18">
        <v>0.0</v>
      </c>
      <c r="N3" s="18">
        <v>0.45</v>
      </c>
      <c r="O3" s="18">
        <v>0.083333</v>
      </c>
      <c r="P3" s="18">
        <v>0.481046</v>
      </c>
      <c r="Q3" s="18">
        <v>0.481046</v>
      </c>
      <c r="U3" s="22" t="s">
        <v>1488</v>
      </c>
      <c r="V3" s="22" t="s">
        <v>3419</v>
      </c>
      <c r="W3" s="22" t="s">
        <v>3243</v>
      </c>
      <c r="X3" s="18" t="s">
        <v>3417</v>
      </c>
      <c r="Y3" s="22" t="s">
        <v>3415</v>
      </c>
      <c r="Z3" s="14" t="s">
        <v>2593</v>
      </c>
      <c r="AA3" s="18">
        <v>5.366533467</v>
      </c>
      <c r="AB3" s="22" t="s">
        <v>2214</v>
      </c>
      <c r="AC3" s="22" t="s">
        <v>3416</v>
      </c>
      <c r="AD3" s="22" t="s">
        <v>2605</v>
      </c>
      <c r="AE3" s="22" t="s">
        <v>2240</v>
      </c>
      <c r="AF3" s="18">
        <v>792.0</v>
      </c>
      <c r="AG3" s="18">
        <v>0.0</v>
      </c>
      <c r="AH3" s="18">
        <v>0.0</v>
      </c>
      <c r="AI3" s="18">
        <v>0.0</v>
      </c>
      <c r="AJ3" s="18">
        <v>0.0</v>
      </c>
      <c r="AK3" s="18">
        <v>0.0</v>
      </c>
    </row>
    <row r="4">
      <c r="A4" s="14" t="s">
        <v>1365</v>
      </c>
      <c r="B4" s="105" t="s">
        <v>3420</v>
      </c>
      <c r="C4" s="14" t="s">
        <v>2450</v>
      </c>
      <c r="D4" s="19" t="s">
        <v>58</v>
      </c>
      <c r="E4" s="14" t="s">
        <v>3421</v>
      </c>
      <c r="F4" s="14" t="s">
        <v>2897</v>
      </c>
      <c r="G4" s="14" t="s">
        <v>2449</v>
      </c>
      <c r="H4" s="14" t="s">
        <v>2304</v>
      </c>
      <c r="I4" s="14" t="s">
        <v>3422</v>
      </c>
      <c r="J4" s="23"/>
      <c r="K4" s="23"/>
      <c r="L4" s="18">
        <v>136.0</v>
      </c>
      <c r="M4" s="18">
        <v>9.0</v>
      </c>
      <c r="N4" s="18">
        <v>0.422222</v>
      </c>
      <c r="O4" s="18">
        <v>4.766145</v>
      </c>
      <c r="P4" s="18">
        <v>3.562975</v>
      </c>
      <c r="Q4" s="18">
        <v>3.453243</v>
      </c>
      <c r="U4" s="22" t="s">
        <v>1783</v>
      </c>
      <c r="V4" s="18">
        <v>7.00001001309E12</v>
      </c>
      <c r="W4" s="22" t="s">
        <v>3299</v>
      </c>
      <c r="X4" s="18" t="s">
        <v>3417</v>
      </c>
      <c r="Y4" s="22" t="s">
        <v>3415</v>
      </c>
      <c r="Z4" s="14" t="s">
        <v>2573</v>
      </c>
      <c r="AA4" s="18">
        <v>8.647619048</v>
      </c>
      <c r="AB4" s="22" t="s">
        <v>2214</v>
      </c>
      <c r="AC4" s="22" t="s">
        <v>3416</v>
      </c>
      <c r="AD4" s="22" t="s">
        <v>2605</v>
      </c>
      <c r="AE4" s="16"/>
      <c r="AF4" s="18">
        <v>48.0</v>
      </c>
      <c r="AG4" s="18">
        <v>0.0</v>
      </c>
      <c r="AH4" s="18">
        <v>0.533333</v>
      </c>
      <c r="AI4" s="18">
        <v>0.0</v>
      </c>
      <c r="AJ4" s="18">
        <v>0.0</v>
      </c>
      <c r="AK4" s="18">
        <v>1.206743</v>
      </c>
    </row>
    <row r="5">
      <c r="A5" s="14" t="s">
        <v>1812</v>
      </c>
      <c r="B5" s="105" t="s">
        <v>3423</v>
      </c>
      <c r="C5" s="14" t="s">
        <v>2552</v>
      </c>
      <c r="D5" s="19" t="s">
        <v>58</v>
      </c>
      <c r="E5" s="14" t="s">
        <v>3421</v>
      </c>
      <c r="F5" s="14" t="s">
        <v>3424</v>
      </c>
      <c r="G5" s="14" t="s">
        <v>2453</v>
      </c>
      <c r="H5" s="14" t="s">
        <v>2214</v>
      </c>
      <c r="I5" s="14" t="s">
        <v>3416</v>
      </c>
      <c r="J5" s="14" t="s">
        <v>2666</v>
      </c>
      <c r="L5" s="18">
        <v>216.0</v>
      </c>
      <c r="M5" s="18">
        <v>0.0</v>
      </c>
      <c r="N5" s="18">
        <v>2.4566</v>
      </c>
      <c r="O5" s="18">
        <v>0.452381</v>
      </c>
      <c r="P5" s="18">
        <v>6.13262</v>
      </c>
      <c r="Q5" s="18">
        <v>2.942396</v>
      </c>
      <c r="U5" s="22" t="s">
        <v>1812</v>
      </c>
      <c r="V5" s="18">
        <v>8.445290637437E12</v>
      </c>
      <c r="W5" s="22" t="s">
        <v>3309</v>
      </c>
      <c r="X5" s="18" t="s">
        <v>3417</v>
      </c>
      <c r="Y5" s="22" t="s">
        <v>3421</v>
      </c>
      <c r="Z5" s="14" t="s">
        <v>2574</v>
      </c>
      <c r="AA5" s="18">
        <v>12.86156066</v>
      </c>
      <c r="AB5" s="22" t="s">
        <v>2214</v>
      </c>
      <c r="AC5" s="22" t="s">
        <v>3416</v>
      </c>
      <c r="AD5" s="22" t="s">
        <v>2605</v>
      </c>
      <c r="AE5" s="16"/>
      <c r="AF5" s="18">
        <v>648.0</v>
      </c>
      <c r="AG5" s="18">
        <v>0.0</v>
      </c>
      <c r="AH5" s="18">
        <v>3.367496</v>
      </c>
      <c r="AI5" s="18">
        <v>0.196429</v>
      </c>
      <c r="AJ5" s="18">
        <v>1.319755</v>
      </c>
      <c r="AK5" s="18">
        <v>3.180419</v>
      </c>
    </row>
    <row r="6">
      <c r="A6" s="14" t="s">
        <v>288</v>
      </c>
      <c r="B6" s="105" t="s">
        <v>3425</v>
      </c>
      <c r="C6" s="14" t="s">
        <v>2253</v>
      </c>
      <c r="D6" s="19" t="s">
        <v>58</v>
      </c>
      <c r="E6" s="14" t="s">
        <v>3421</v>
      </c>
      <c r="F6" s="14" t="s">
        <v>2646</v>
      </c>
      <c r="G6" s="14" t="s">
        <v>2254</v>
      </c>
      <c r="H6" s="14" t="s">
        <v>2252</v>
      </c>
      <c r="I6" s="14" t="s">
        <v>3416</v>
      </c>
      <c r="J6" s="23"/>
      <c r="K6" s="23"/>
      <c r="L6" s="18">
        <v>81.0</v>
      </c>
      <c r="M6" s="18">
        <v>12.0</v>
      </c>
      <c r="N6" s="18">
        <v>2.596787</v>
      </c>
      <c r="O6" s="18">
        <v>12.37091</v>
      </c>
      <c r="P6" s="18">
        <v>10.06399</v>
      </c>
      <c r="Q6" s="18">
        <v>9.109341</v>
      </c>
      <c r="U6" s="22" t="s">
        <v>662</v>
      </c>
      <c r="V6" s="18">
        <v>4.901515006678E12</v>
      </c>
      <c r="W6" s="22" t="s">
        <v>2274</v>
      </c>
      <c r="X6" s="18" t="s">
        <v>3417</v>
      </c>
      <c r="Y6" s="22" t="s">
        <v>3421</v>
      </c>
      <c r="Z6" s="14" t="s">
        <v>2571</v>
      </c>
      <c r="AA6" s="18">
        <v>11.02967033</v>
      </c>
      <c r="AB6" s="22" t="s">
        <v>2214</v>
      </c>
      <c r="AC6" s="22" t="s">
        <v>3416</v>
      </c>
      <c r="AD6" s="22" t="s">
        <v>2706</v>
      </c>
      <c r="AF6" s="18">
        <v>816.0</v>
      </c>
      <c r="AG6" s="18">
        <v>0.0</v>
      </c>
      <c r="AH6" s="18">
        <v>0.052632</v>
      </c>
      <c r="AI6" s="18">
        <v>0.0</v>
      </c>
      <c r="AJ6" s="18">
        <v>0.0</v>
      </c>
      <c r="AK6" s="18">
        <v>0.052632</v>
      </c>
    </row>
    <row r="7">
      <c r="A7" s="14" t="s">
        <v>258</v>
      </c>
      <c r="B7" s="105" t="s">
        <v>3426</v>
      </c>
      <c r="C7" s="14" t="s">
        <v>2811</v>
      </c>
      <c r="D7" s="19" t="s">
        <v>58</v>
      </c>
      <c r="E7" s="14" t="s">
        <v>3421</v>
      </c>
      <c r="F7" s="14" t="s">
        <v>3192</v>
      </c>
      <c r="G7" s="14" t="s">
        <v>3427</v>
      </c>
      <c r="H7" s="14" t="s">
        <v>2214</v>
      </c>
      <c r="I7" s="14" t="s">
        <v>3416</v>
      </c>
      <c r="J7" s="23"/>
      <c r="K7" s="23"/>
      <c r="L7" s="18">
        <v>24.0</v>
      </c>
      <c r="M7" s="18">
        <v>1.0</v>
      </c>
      <c r="N7" s="18">
        <v>0.0</v>
      </c>
      <c r="O7" s="18">
        <v>0.928571</v>
      </c>
      <c r="P7" s="18">
        <v>0.981667</v>
      </c>
      <c r="Q7" s="18">
        <v>0.925695</v>
      </c>
      <c r="U7" s="22" t="s">
        <v>84</v>
      </c>
      <c r="V7" s="18">
        <v>8.886472108404E12</v>
      </c>
      <c r="W7" s="22" t="s">
        <v>2238</v>
      </c>
      <c r="X7" s="18" t="s">
        <v>3417</v>
      </c>
      <c r="Y7" s="22" t="s">
        <v>3421</v>
      </c>
      <c r="Z7" s="14" t="s">
        <v>2729</v>
      </c>
      <c r="AA7" s="18">
        <v>2.144047619</v>
      </c>
      <c r="AB7" s="22" t="s">
        <v>2214</v>
      </c>
      <c r="AC7" s="22" t="s">
        <v>3416</v>
      </c>
      <c r="AD7" s="16"/>
      <c r="AE7" s="16"/>
      <c r="AF7" s="18">
        <v>96.0</v>
      </c>
      <c r="AG7" s="18">
        <v>0.0</v>
      </c>
      <c r="AH7" s="18">
        <v>0.055556</v>
      </c>
      <c r="AI7" s="18">
        <v>0.214286</v>
      </c>
      <c r="AJ7" s="18">
        <v>0.166667</v>
      </c>
      <c r="AK7" s="18">
        <v>0.172222</v>
      </c>
    </row>
    <row r="8">
      <c r="A8" s="14" t="s">
        <v>258</v>
      </c>
      <c r="B8" s="105" t="s">
        <v>3428</v>
      </c>
      <c r="C8" s="14" t="s">
        <v>2813</v>
      </c>
      <c r="D8" s="19" t="s">
        <v>58</v>
      </c>
      <c r="E8" s="14" t="s">
        <v>3421</v>
      </c>
      <c r="F8" s="14" t="s">
        <v>3192</v>
      </c>
      <c r="G8" s="14" t="s">
        <v>3427</v>
      </c>
      <c r="H8" s="14" t="s">
        <v>2214</v>
      </c>
      <c r="I8" s="14" t="s">
        <v>3416</v>
      </c>
      <c r="J8" s="16"/>
      <c r="K8" s="23"/>
      <c r="L8" s="18">
        <v>24.0</v>
      </c>
      <c r="M8" s="18">
        <v>0.0</v>
      </c>
      <c r="N8" s="18">
        <v>0.0</v>
      </c>
      <c r="O8" s="18">
        <v>1.285714</v>
      </c>
      <c r="P8" s="18">
        <v>1.202253</v>
      </c>
      <c r="Q8" s="18">
        <v>1.136648</v>
      </c>
      <c r="U8" s="22" t="s">
        <v>662</v>
      </c>
      <c r="V8" s="18">
        <v>4.1500805016E10</v>
      </c>
      <c r="W8" s="22" t="s">
        <v>2700</v>
      </c>
      <c r="X8" s="18" t="s">
        <v>3417</v>
      </c>
      <c r="Y8" s="22" t="s">
        <v>3421</v>
      </c>
      <c r="Z8" s="14" t="s">
        <v>2594</v>
      </c>
      <c r="AA8" s="18">
        <v>5.64997225</v>
      </c>
      <c r="AB8" s="22"/>
      <c r="AC8" s="22" t="s">
        <v>3416</v>
      </c>
      <c r="AD8" s="16"/>
      <c r="AE8" s="16"/>
      <c r="AF8" s="18">
        <v>480.0</v>
      </c>
      <c r="AG8" s="18">
        <v>0.0</v>
      </c>
      <c r="AH8" s="18">
        <v>0.0</v>
      </c>
      <c r="AI8" s="18">
        <v>0.0</v>
      </c>
      <c r="AJ8" s="18">
        <v>0.0</v>
      </c>
      <c r="AK8" s="18">
        <v>0.0</v>
      </c>
    </row>
    <row r="9">
      <c r="A9" s="14" t="s">
        <v>1812</v>
      </c>
      <c r="B9" s="105" t="s">
        <v>3429</v>
      </c>
      <c r="C9" s="14" t="s">
        <v>2980</v>
      </c>
      <c r="D9" s="19" t="s">
        <v>58</v>
      </c>
      <c r="E9" s="14" t="s">
        <v>3421</v>
      </c>
      <c r="F9" s="14" t="s">
        <v>3092</v>
      </c>
      <c r="G9" s="14" t="s">
        <v>3430</v>
      </c>
      <c r="H9" s="14" t="s">
        <v>2214</v>
      </c>
      <c r="I9" s="14" t="s">
        <v>3416</v>
      </c>
      <c r="J9" s="16"/>
      <c r="K9" s="14" t="s">
        <v>2240</v>
      </c>
      <c r="L9" s="18">
        <v>312.0</v>
      </c>
      <c r="M9" s="18">
        <v>0.0</v>
      </c>
      <c r="N9" s="18">
        <v>0.0</v>
      </c>
      <c r="O9" s="18">
        <v>0.0</v>
      </c>
      <c r="P9" s="18">
        <v>0.0</v>
      </c>
      <c r="Q9" s="18">
        <v>0.0</v>
      </c>
      <c r="U9" s="22" t="s">
        <v>1251</v>
      </c>
      <c r="V9" s="18">
        <v>6.290361984635E12</v>
      </c>
      <c r="W9" s="22" t="s">
        <v>2429</v>
      </c>
      <c r="X9" s="18" t="s">
        <v>3417</v>
      </c>
      <c r="Y9" s="22" t="s">
        <v>3415</v>
      </c>
      <c r="Z9" s="14" t="s">
        <v>2448</v>
      </c>
      <c r="AA9" s="18">
        <v>3.681457431</v>
      </c>
      <c r="AB9" s="22" t="s">
        <v>2214</v>
      </c>
      <c r="AC9" s="22" t="s">
        <v>3431</v>
      </c>
      <c r="AD9" s="16"/>
      <c r="AE9" s="22" t="s">
        <v>2240</v>
      </c>
      <c r="AF9" s="18">
        <v>432.0</v>
      </c>
      <c r="AG9" s="18">
        <v>0.0</v>
      </c>
      <c r="AH9" s="18">
        <v>0.436111</v>
      </c>
      <c r="AI9" s="18">
        <v>0.0</v>
      </c>
      <c r="AJ9" s="18">
        <v>0.0</v>
      </c>
      <c r="AK9" s="18">
        <v>0.436111</v>
      </c>
    </row>
    <row r="10">
      <c r="A10" s="14" t="s">
        <v>888</v>
      </c>
      <c r="B10" s="105" t="s">
        <v>3432</v>
      </c>
      <c r="C10" s="14" t="s">
        <v>2782</v>
      </c>
      <c r="D10" s="19" t="s">
        <v>58</v>
      </c>
      <c r="E10" s="14" t="s">
        <v>3415</v>
      </c>
      <c r="F10" s="14" t="s">
        <v>2783</v>
      </c>
      <c r="G10" s="14" t="s">
        <v>2337</v>
      </c>
      <c r="I10" s="14" t="s">
        <v>3431</v>
      </c>
      <c r="J10" s="23"/>
      <c r="K10" s="23"/>
      <c r="L10" s="18">
        <v>552.0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U10" s="22" t="s">
        <v>288</v>
      </c>
      <c r="V10" s="18">
        <v>5.060042490035E12</v>
      </c>
      <c r="W10" s="22" t="s">
        <v>2905</v>
      </c>
      <c r="X10" s="18" t="s">
        <v>3417</v>
      </c>
      <c r="Y10" s="16"/>
      <c r="Z10" s="14" t="s">
        <v>2451</v>
      </c>
      <c r="AA10" s="18">
        <v>0.0</v>
      </c>
      <c r="AB10" s="22"/>
      <c r="AC10" s="22" t="s">
        <v>3416</v>
      </c>
      <c r="AD10" s="16"/>
      <c r="AE10" s="16"/>
      <c r="AF10" s="18">
        <v>432.0</v>
      </c>
      <c r="AG10" s="18">
        <v>0.0</v>
      </c>
      <c r="AH10" s="18">
        <v>0.0</v>
      </c>
      <c r="AI10" s="18">
        <v>0.0</v>
      </c>
      <c r="AJ10" s="18">
        <v>0.0</v>
      </c>
      <c r="AK10" s="18">
        <v>0.0</v>
      </c>
    </row>
    <row r="11">
      <c r="A11" s="14" t="s">
        <v>65</v>
      </c>
      <c r="B11" s="105" t="s">
        <v>3433</v>
      </c>
      <c r="C11" s="14" t="s">
        <v>2946</v>
      </c>
      <c r="D11" s="19" t="s">
        <v>58</v>
      </c>
      <c r="E11" s="14" t="s">
        <v>3415</v>
      </c>
      <c r="F11" s="14" t="s">
        <v>2590</v>
      </c>
      <c r="G11" s="14" t="s">
        <v>2216</v>
      </c>
      <c r="H11" s="14" t="s">
        <v>2214</v>
      </c>
      <c r="I11" s="14" t="s">
        <v>3416</v>
      </c>
      <c r="J11" s="14" t="s">
        <v>2605</v>
      </c>
      <c r="K11" s="23"/>
      <c r="L11" s="18">
        <v>24.0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U11" s="22" t="s">
        <v>1812</v>
      </c>
      <c r="V11" s="18">
        <v>8.000300404722E12</v>
      </c>
      <c r="W11" s="22" t="s">
        <v>2555</v>
      </c>
      <c r="X11" s="18" t="s">
        <v>3417</v>
      </c>
      <c r="Y11" s="16"/>
      <c r="Z11" s="14" t="s">
        <v>2901</v>
      </c>
      <c r="AA11" s="18">
        <v>0.0</v>
      </c>
      <c r="AB11" s="22"/>
      <c r="AC11" s="22" t="s">
        <v>3416</v>
      </c>
      <c r="AD11" s="22" t="s">
        <v>2666</v>
      </c>
      <c r="AF11" s="18">
        <v>480.0</v>
      </c>
      <c r="AG11" s="18">
        <v>0.0</v>
      </c>
      <c r="AH11" s="18">
        <v>0.0</v>
      </c>
      <c r="AI11" s="18">
        <v>0.0</v>
      </c>
      <c r="AJ11" s="18">
        <v>0.0</v>
      </c>
      <c r="AK11" s="18">
        <v>0.0</v>
      </c>
    </row>
    <row r="12">
      <c r="A12" s="14" t="s">
        <v>1812</v>
      </c>
      <c r="B12" s="105" t="s">
        <v>3434</v>
      </c>
      <c r="C12" s="14" t="s">
        <v>2847</v>
      </c>
      <c r="D12" s="19" t="s">
        <v>58</v>
      </c>
      <c r="E12" s="14" t="s">
        <v>3421</v>
      </c>
      <c r="F12" s="14" t="s">
        <v>3340</v>
      </c>
      <c r="G12" s="14" t="s">
        <v>3435</v>
      </c>
      <c r="H12" s="14" t="s">
        <v>2214</v>
      </c>
      <c r="I12" s="14" t="s">
        <v>3416</v>
      </c>
      <c r="J12" s="16"/>
      <c r="K12" s="14" t="s">
        <v>2240</v>
      </c>
      <c r="L12" s="18">
        <v>264.0</v>
      </c>
      <c r="M12" s="18">
        <v>0.0</v>
      </c>
      <c r="N12" s="18">
        <v>0.0</v>
      </c>
      <c r="O12" s="18">
        <v>0.0</v>
      </c>
      <c r="P12" s="18">
        <v>0.0</v>
      </c>
      <c r="Q12" s="18">
        <v>0.0</v>
      </c>
      <c r="U12" s="22" t="s">
        <v>888</v>
      </c>
      <c r="V12" s="18">
        <v>7.312930002935E12</v>
      </c>
      <c r="W12" s="22" t="s">
        <v>2331</v>
      </c>
      <c r="X12" s="18" t="s">
        <v>3417</v>
      </c>
      <c r="Y12" s="22" t="s">
        <v>3421</v>
      </c>
      <c r="Z12" s="14" t="s">
        <v>2596</v>
      </c>
      <c r="AA12" s="18">
        <v>17.82241647</v>
      </c>
      <c r="AB12" s="22"/>
      <c r="AC12" s="22" t="s">
        <v>3431</v>
      </c>
      <c r="AD12" s="16"/>
      <c r="AE12" s="16"/>
      <c r="AF12" s="18">
        <v>552.0</v>
      </c>
      <c r="AG12" s="18">
        <v>0.0</v>
      </c>
      <c r="AH12" s="18">
        <v>0.0</v>
      </c>
      <c r="AI12" s="18">
        <v>0.0</v>
      </c>
      <c r="AJ12" s="18">
        <v>0.0</v>
      </c>
      <c r="AK12" s="18">
        <v>0.0</v>
      </c>
    </row>
    <row r="13">
      <c r="A13" s="14" t="s">
        <v>1650</v>
      </c>
      <c r="B13" s="105" t="s">
        <v>3436</v>
      </c>
      <c r="C13" s="14" t="s">
        <v>3235</v>
      </c>
      <c r="D13" s="19" t="s">
        <v>58</v>
      </c>
      <c r="E13" s="14" t="s">
        <v>3421</v>
      </c>
      <c r="F13" s="14" t="s">
        <v>3248</v>
      </c>
      <c r="G13" s="14" t="s">
        <v>3437</v>
      </c>
      <c r="H13" s="14" t="s">
        <v>2214</v>
      </c>
      <c r="I13" s="14" t="s">
        <v>3416</v>
      </c>
      <c r="J13" s="23"/>
      <c r="K13" s="23"/>
      <c r="L13" s="18">
        <v>0.0</v>
      </c>
      <c r="M13" s="18">
        <v>0.0</v>
      </c>
      <c r="N13" s="18">
        <v>0.0</v>
      </c>
      <c r="O13" s="18">
        <v>0.529304</v>
      </c>
      <c r="P13" s="18">
        <v>0.40936</v>
      </c>
      <c r="Q13" s="18">
        <v>0.383199</v>
      </c>
      <c r="U13" s="22" t="s">
        <v>1251</v>
      </c>
      <c r="V13" s="18">
        <v>6.290361984635E12</v>
      </c>
      <c r="W13" s="22" t="s">
        <v>2429</v>
      </c>
      <c r="X13" s="18" t="s">
        <v>3417</v>
      </c>
      <c r="Y13" s="22" t="s">
        <v>3415</v>
      </c>
      <c r="Z13" s="14" t="s">
        <v>2450</v>
      </c>
      <c r="AA13" s="18">
        <v>3.401753802</v>
      </c>
      <c r="AB13" s="22" t="s">
        <v>2214</v>
      </c>
      <c r="AC13" s="22" t="s">
        <v>3431</v>
      </c>
      <c r="AD13" s="22" t="s">
        <v>2605</v>
      </c>
      <c r="AE13" s="22" t="s">
        <v>2240</v>
      </c>
      <c r="AF13" s="18">
        <v>24.0</v>
      </c>
      <c r="AG13" s="18">
        <v>0.0</v>
      </c>
      <c r="AH13" s="18">
        <v>0.0</v>
      </c>
      <c r="AI13" s="18">
        <v>0.0</v>
      </c>
      <c r="AJ13" s="18">
        <v>0.0</v>
      </c>
      <c r="AK13" s="18">
        <v>0.0</v>
      </c>
    </row>
    <row r="14">
      <c r="A14" s="14" t="s">
        <v>1812</v>
      </c>
      <c r="B14" s="105" t="s">
        <v>3438</v>
      </c>
      <c r="C14" s="14" t="s">
        <v>2657</v>
      </c>
      <c r="D14" s="19" t="s">
        <v>58</v>
      </c>
      <c r="E14" s="14" t="s">
        <v>3421</v>
      </c>
      <c r="F14" s="14" t="s">
        <v>3345</v>
      </c>
      <c r="G14" s="14" t="s">
        <v>3430</v>
      </c>
      <c r="I14" s="14" t="s">
        <v>3416</v>
      </c>
      <c r="J14" s="23"/>
      <c r="K14" s="16"/>
      <c r="L14" s="18">
        <v>0.0</v>
      </c>
      <c r="M14" s="18">
        <v>0.0</v>
      </c>
      <c r="N14" s="18">
        <v>0.0</v>
      </c>
      <c r="O14" s="18">
        <v>0.0</v>
      </c>
      <c r="P14" s="18">
        <v>0.0</v>
      </c>
      <c r="Q14" s="18">
        <v>0.0</v>
      </c>
      <c r="U14" s="22" t="s">
        <v>135</v>
      </c>
      <c r="V14" s="18">
        <v>3.001260000134E12</v>
      </c>
      <c r="W14" s="22" t="s">
        <v>2613</v>
      </c>
      <c r="X14" s="18" t="s">
        <v>3417</v>
      </c>
      <c r="Y14" s="16"/>
      <c r="Z14" s="14" t="s">
        <v>2599</v>
      </c>
      <c r="AA14" s="18">
        <v>0.071428571</v>
      </c>
      <c r="AB14" s="22"/>
      <c r="AC14" s="22" t="s">
        <v>3416</v>
      </c>
      <c r="AD14" s="22" t="s">
        <v>2605</v>
      </c>
      <c r="AE14" s="16"/>
      <c r="AF14" s="18">
        <v>480.0</v>
      </c>
      <c r="AG14" s="18">
        <v>0.0</v>
      </c>
      <c r="AH14" s="18">
        <v>0.0</v>
      </c>
      <c r="AI14" s="18">
        <v>0.0</v>
      </c>
      <c r="AJ14" s="18">
        <v>0.0</v>
      </c>
      <c r="AK14" s="18">
        <v>0.0</v>
      </c>
    </row>
    <row r="15">
      <c r="A15" s="14" t="s">
        <v>1035</v>
      </c>
      <c r="B15" s="105" t="s">
        <v>3439</v>
      </c>
      <c r="C15" s="14" t="s">
        <v>2375</v>
      </c>
      <c r="D15" s="19" t="s">
        <v>58</v>
      </c>
      <c r="E15" s="14" t="s">
        <v>3415</v>
      </c>
      <c r="F15" s="14" t="s">
        <v>2810</v>
      </c>
      <c r="G15" s="14" t="s">
        <v>2373</v>
      </c>
      <c r="H15" s="14" t="s">
        <v>2214</v>
      </c>
      <c r="I15" s="14" t="s">
        <v>3416</v>
      </c>
      <c r="J15" s="23"/>
      <c r="K15" s="23"/>
      <c r="L15" s="18">
        <v>34.0</v>
      </c>
      <c r="M15" s="18">
        <v>4.0</v>
      </c>
      <c r="N15" s="18">
        <v>0.0</v>
      </c>
      <c r="O15" s="18">
        <v>0.571429</v>
      </c>
      <c r="P15" s="18">
        <v>0.266667</v>
      </c>
      <c r="Q15" s="18">
        <v>0.209771</v>
      </c>
      <c r="U15" s="22" t="s">
        <v>1812</v>
      </c>
      <c r="V15" s="18">
        <v>8.445290644824E12</v>
      </c>
      <c r="W15" s="22" t="s">
        <v>3307</v>
      </c>
      <c r="X15" s="18" t="s">
        <v>3417</v>
      </c>
      <c r="Y15" s="22" t="s">
        <v>3415</v>
      </c>
      <c r="Z15" s="14" t="s">
        <v>2600</v>
      </c>
      <c r="AA15" s="18">
        <v>0.448051948</v>
      </c>
      <c r="AB15" s="22"/>
      <c r="AC15" s="22" t="s">
        <v>3416</v>
      </c>
      <c r="AD15" s="22" t="s">
        <v>2666</v>
      </c>
      <c r="AF15" s="18">
        <v>480.0</v>
      </c>
      <c r="AG15" s="18">
        <v>0.0</v>
      </c>
      <c r="AH15" s="18">
        <v>0.0</v>
      </c>
      <c r="AI15" s="18">
        <v>0.0</v>
      </c>
      <c r="AJ15" s="18">
        <v>0.0</v>
      </c>
      <c r="AK15" s="18">
        <v>0.0</v>
      </c>
    </row>
    <row r="16">
      <c r="A16" s="14" t="s">
        <v>288</v>
      </c>
      <c r="B16" s="105" t="s">
        <v>3440</v>
      </c>
      <c r="C16" s="14" t="s">
        <v>3081</v>
      </c>
      <c r="D16" s="19" t="s">
        <v>58</v>
      </c>
      <c r="E16" s="14" t="s">
        <v>3421</v>
      </c>
      <c r="F16" s="14" t="s">
        <v>3082</v>
      </c>
      <c r="G16" s="14" t="s">
        <v>2254</v>
      </c>
      <c r="H16" s="14" t="s">
        <v>2252</v>
      </c>
      <c r="I16" s="14" t="s">
        <v>3416</v>
      </c>
      <c r="J16" s="23"/>
      <c r="K16" s="14" t="s">
        <v>2240</v>
      </c>
      <c r="L16" s="18">
        <v>504.0</v>
      </c>
      <c r="M16" s="18">
        <v>0.0</v>
      </c>
      <c r="N16" s="18">
        <v>9.404113</v>
      </c>
      <c r="O16" s="18">
        <v>10.68268</v>
      </c>
      <c r="P16" s="18">
        <v>9.731265</v>
      </c>
      <c r="Q16" s="18">
        <v>9.731265</v>
      </c>
      <c r="U16" s="22" t="s">
        <v>756</v>
      </c>
      <c r="V16" s="18">
        <v>6.36997283708E11</v>
      </c>
      <c r="W16" s="22" t="s">
        <v>2293</v>
      </c>
      <c r="X16" s="18" t="s">
        <v>3417</v>
      </c>
      <c r="Y16" s="22" t="s">
        <v>3415</v>
      </c>
      <c r="Z16" s="14" t="s">
        <v>2319</v>
      </c>
      <c r="AA16" s="18">
        <v>3.832919858</v>
      </c>
      <c r="AB16" s="22" t="s">
        <v>2214</v>
      </c>
      <c r="AC16" s="22" t="s">
        <v>3416</v>
      </c>
      <c r="AD16" s="22" t="s">
        <v>2605</v>
      </c>
      <c r="AE16" s="16"/>
      <c r="AF16" s="18">
        <v>216.0</v>
      </c>
      <c r="AG16" s="18">
        <v>0.0</v>
      </c>
      <c r="AH16" s="18">
        <v>0.111111</v>
      </c>
      <c r="AI16" s="18">
        <v>0.0</v>
      </c>
      <c r="AJ16" s="18">
        <v>0.0</v>
      </c>
      <c r="AK16" s="18">
        <v>0.144444</v>
      </c>
    </row>
    <row r="17">
      <c r="A17" s="14" t="s">
        <v>1783</v>
      </c>
      <c r="B17" s="105" t="s">
        <v>3441</v>
      </c>
      <c r="C17" s="14" t="s">
        <v>3291</v>
      </c>
      <c r="D17" s="19" t="s">
        <v>58</v>
      </c>
      <c r="E17" s="14" t="s">
        <v>3421</v>
      </c>
      <c r="F17" s="14" t="s">
        <v>3283</v>
      </c>
      <c r="G17" s="14" t="s">
        <v>3442</v>
      </c>
      <c r="H17" s="14" t="s">
        <v>2214</v>
      </c>
      <c r="I17" s="14" t="s">
        <v>3416</v>
      </c>
      <c r="J17" s="14" t="s">
        <v>2605</v>
      </c>
      <c r="K17" s="23"/>
      <c r="L17" s="18">
        <v>0.0</v>
      </c>
      <c r="M17" s="18">
        <v>0.0</v>
      </c>
      <c r="N17" s="18">
        <v>0.0</v>
      </c>
      <c r="O17" s="18">
        <v>0.0</v>
      </c>
      <c r="P17" s="18">
        <v>0.376623</v>
      </c>
      <c r="Q17" s="18">
        <v>0.376623</v>
      </c>
      <c r="U17" s="22" t="s">
        <v>361</v>
      </c>
      <c r="V17" s="18">
        <v>5.425038430462E12</v>
      </c>
      <c r="W17" s="22" t="s">
        <v>3104</v>
      </c>
      <c r="X17" s="18" t="s">
        <v>3417</v>
      </c>
      <c r="Y17" s="22" t="s">
        <v>3415</v>
      </c>
      <c r="Z17" s="14" t="s">
        <v>2603</v>
      </c>
      <c r="AA17" s="18">
        <v>3.098554224</v>
      </c>
      <c r="AB17" s="22" t="s">
        <v>2214</v>
      </c>
      <c r="AC17" s="22" t="s">
        <v>3416</v>
      </c>
      <c r="AD17" s="16"/>
      <c r="AE17" s="22" t="s">
        <v>2240</v>
      </c>
      <c r="AF17" s="18">
        <v>528.0</v>
      </c>
      <c r="AG17" s="18">
        <v>0.0</v>
      </c>
      <c r="AH17" s="18">
        <v>0.0</v>
      </c>
      <c r="AI17" s="18">
        <v>0.0</v>
      </c>
      <c r="AJ17" s="18">
        <v>0.0</v>
      </c>
      <c r="AK17" s="18">
        <v>0.0</v>
      </c>
    </row>
    <row r="18">
      <c r="A18" s="14" t="s">
        <v>1365</v>
      </c>
      <c r="B18" s="105" t="s">
        <v>3443</v>
      </c>
      <c r="C18" s="14" t="s">
        <v>2910</v>
      </c>
      <c r="D18" s="19" t="s">
        <v>58</v>
      </c>
      <c r="E18" s="14" t="s">
        <v>3421</v>
      </c>
      <c r="F18" s="14" t="s">
        <v>2911</v>
      </c>
      <c r="G18" s="14" t="s">
        <v>2268</v>
      </c>
      <c r="H18" s="14" t="s">
        <v>2214</v>
      </c>
      <c r="I18" s="14" t="s">
        <v>3422</v>
      </c>
      <c r="J18" s="16"/>
      <c r="K18" s="14" t="s">
        <v>2240</v>
      </c>
      <c r="L18" s="18">
        <v>480.0</v>
      </c>
      <c r="M18" s="18">
        <v>0.0</v>
      </c>
      <c r="N18" s="18">
        <v>0.076923</v>
      </c>
      <c r="O18" s="18">
        <v>0.076923</v>
      </c>
      <c r="P18" s="18">
        <v>0.047619</v>
      </c>
      <c r="Q18" s="18">
        <v>0.047619</v>
      </c>
      <c r="U18" s="22" t="s">
        <v>1812</v>
      </c>
      <c r="V18" s="18">
        <v>3.431410131003E12</v>
      </c>
      <c r="W18" s="22" t="s">
        <v>2850</v>
      </c>
      <c r="X18" s="18" t="s">
        <v>3417</v>
      </c>
      <c r="Y18" s="22" t="s">
        <v>3415</v>
      </c>
      <c r="Z18" s="14" t="s">
        <v>2320</v>
      </c>
      <c r="AA18" s="18">
        <v>0.0</v>
      </c>
      <c r="AB18" s="22" t="s">
        <v>2214</v>
      </c>
      <c r="AC18" s="22" t="s">
        <v>3416</v>
      </c>
      <c r="AD18" s="16"/>
      <c r="AE18" s="22" t="s">
        <v>2240</v>
      </c>
      <c r="AF18" s="18">
        <v>264.0</v>
      </c>
      <c r="AG18" s="18">
        <v>0.0</v>
      </c>
      <c r="AH18" s="18">
        <v>0.0</v>
      </c>
      <c r="AI18" s="18">
        <v>0.0</v>
      </c>
      <c r="AJ18" s="18">
        <v>0.0</v>
      </c>
      <c r="AK18" s="18">
        <v>0.0</v>
      </c>
    </row>
    <row r="19">
      <c r="A19" s="14" t="s">
        <v>662</v>
      </c>
      <c r="B19" s="105" t="s">
        <v>3444</v>
      </c>
      <c r="C19" s="14" t="s">
        <v>2700</v>
      </c>
      <c r="D19" s="19" t="s">
        <v>58</v>
      </c>
      <c r="E19" s="14" t="s">
        <v>3421</v>
      </c>
      <c r="F19" s="14" t="s">
        <v>2701</v>
      </c>
      <c r="G19" s="14" t="s">
        <v>2273</v>
      </c>
      <c r="H19" s="14" t="s">
        <v>2214</v>
      </c>
      <c r="I19" s="14" t="s">
        <v>3416</v>
      </c>
      <c r="J19" s="23"/>
      <c r="K19" s="14" t="s">
        <v>2240</v>
      </c>
      <c r="L19" s="18">
        <v>168.0</v>
      </c>
      <c r="M19" s="18">
        <v>0.0</v>
      </c>
      <c r="N19" s="18">
        <v>0.0</v>
      </c>
      <c r="O19" s="18">
        <v>0.0</v>
      </c>
      <c r="P19" s="18">
        <v>0.0</v>
      </c>
      <c r="Q19" s="18">
        <v>0.0</v>
      </c>
      <c r="U19" s="22" t="s">
        <v>1812</v>
      </c>
      <c r="V19" s="18">
        <v>7.622202247477E12</v>
      </c>
      <c r="W19" s="22" t="s">
        <v>2521</v>
      </c>
      <c r="X19" s="18" t="s">
        <v>3417</v>
      </c>
      <c r="Y19" s="22" t="s">
        <v>3415</v>
      </c>
      <c r="Z19" s="14" t="s">
        <v>2317</v>
      </c>
      <c r="AA19" s="18">
        <v>5.59956155</v>
      </c>
      <c r="AB19" s="22" t="s">
        <v>2214</v>
      </c>
      <c r="AC19" s="22" t="s">
        <v>3416</v>
      </c>
      <c r="AD19" s="22" t="s">
        <v>2666</v>
      </c>
      <c r="AF19" s="18">
        <v>624.0</v>
      </c>
      <c r="AG19" s="18">
        <v>0.0</v>
      </c>
      <c r="AH19" s="18">
        <v>0.229167</v>
      </c>
      <c r="AI19" s="18">
        <v>0.166667</v>
      </c>
      <c r="AJ19" s="18">
        <v>0.104762</v>
      </c>
      <c r="AK19" s="18">
        <v>0.136377</v>
      </c>
    </row>
    <row r="20">
      <c r="A20" s="14" t="s">
        <v>1783</v>
      </c>
      <c r="B20" s="105" t="s">
        <v>3445</v>
      </c>
      <c r="C20" s="14" t="s">
        <v>3299</v>
      </c>
      <c r="D20" s="19" t="s">
        <v>58</v>
      </c>
      <c r="E20" s="14" t="s">
        <v>3421</v>
      </c>
      <c r="F20" s="14" t="s">
        <v>3283</v>
      </c>
      <c r="G20" s="14" t="s">
        <v>3442</v>
      </c>
      <c r="H20" s="14" t="s">
        <v>2214</v>
      </c>
      <c r="I20" s="14" t="s">
        <v>3416</v>
      </c>
      <c r="J20" s="14" t="s">
        <v>2605</v>
      </c>
      <c r="K20" s="14" t="s">
        <v>2240</v>
      </c>
      <c r="L20" s="18">
        <v>288.0</v>
      </c>
      <c r="M20" s="18">
        <v>0.0</v>
      </c>
      <c r="N20" s="18">
        <v>0.0</v>
      </c>
      <c r="O20" s="18">
        <v>0.0</v>
      </c>
      <c r="P20" s="18">
        <v>0.0</v>
      </c>
      <c r="Q20" s="18">
        <v>0.0</v>
      </c>
      <c r="U20" s="22" t="s">
        <v>288</v>
      </c>
      <c r="V20" s="18">
        <v>6.342402793E11</v>
      </c>
      <c r="W20" s="22" t="s">
        <v>2654</v>
      </c>
      <c r="X20" s="18" t="s">
        <v>3417</v>
      </c>
      <c r="Y20" s="22" t="s">
        <v>3415</v>
      </c>
      <c r="Z20" s="14" t="s">
        <v>2321</v>
      </c>
      <c r="AA20" s="18">
        <v>0.0</v>
      </c>
      <c r="AB20" s="22" t="s">
        <v>2214</v>
      </c>
      <c r="AC20" s="22" t="s">
        <v>3422</v>
      </c>
      <c r="AD20" s="16"/>
      <c r="AE20" s="16"/>
      <c r="AF20" s="18">
        <v>600.0</v>
      </c>
      <c r="AG20" s="18">
        <v>0.0</v>
      </c>
      <c r="AH20" s="18">
        <v>0.79789</v>
      </c>
      <c r="AI20" s="18">
        <v>0.0</v>
      </c>
      <c r="AJ20" s="18">
        <v>0.0</v>
      </c>
      <c r="AK20" s="18">
        <v>0.79789</v>
      </c>
    </row>
    <row r="21">
      <c r="A21" s="14" t="s">
        <v>1812</v>
      </c>
      <c r="B21" s="105" t="s">
        <v>3446</v>
      </c>
      <c r="C21" s="14" t="s">
        <v>2546</v>
      </c>
      <c r="D21" s="19" t="s">
        <v>58</v>
      </c>
      <c r="E21" s="14" t="s">
        <v>3421</v>
      </c>
      <c r="F21" s="14" t="s">
        <v>3424</v>
      </c>
      <c r="G21" s="14" t="s">
        <v>2453</v>
      </c>
      <c r="H21" s="14" t="s">
        <v>2214</v>
      </c>
      <c r="I21" s="14" t="s">
        <v>3416</v>
      </c>
      <c r="J21" s="14" t="s">
        <v>2666</v>
      </c>
      <c r="K21" s="14" t="s">
        <v>2240</v>
      </c>
      <c r="L21" s="18">
        <v>368.0</v>
      </c>
      <c r="M21" s="18">
        <v>1.0</v>
      </c>
      <c r="N21" s="18">
        <v>3.113818</v>
      </c>
      <c r="O21" s="18">
        <v>1.148352</v>
      </c>
      <c r="P21" s="18">
        <v>1.187844</v>
      </c>
      <c r="Q21" s="18">
        <v>3.366909</v>
      </c>
      <c r="U21" s="22" t="s">
        <v>591</v>
      </c>
      <c r="V21" s="18">
        <v>5.070002032632E12</v>
      </c>
      <c r="W21" s="22" t="s">
        <v>3128</v>
      </c>
      <c r="X21" s="18" t="s">
        <v>3417</v>
      </c>
      <c r="Y21" s="22" t="s">
        <v>3415</v>
      </c>
      <c r="Z21" s="14" t="s">
        <v>2322</v>
      </c>
      <c r="AA21" s="18">
        <v>6.169128094</v>
      </c>
      <c r="AB21" s="22" t="s">
        <v>2214</v>
      </c>
      <c r="AC21" s="22" t="s">
        <v>3416</v>
      </c>
      <c r="AD21" s="16"/>
      <c r="AE21" s="16"/>
      <c r="AF21" s="18">
        <v>336.0</v>
      </c>
      <c r="AG21" s="18">
        <v>0.0</v>
      </c>
      <c r="AH21" s="18">
        <v>0.0</v>
      </c>
      <c r="AI21" s="18">
        <v>0.0</v>
      </c>
      <c r="AJ21" s="18">
        <v>0.0</v>
      </c>
      <c r="AK21" s="18">
        <v>0.0</v>
      </c>
    </row>
    <row r="22">
      <c r="A22" s="14" t="s">
        <v>288</v>
      </c>
      <c r="B22" s="105" t="s">
        <v>3447</v>
      </c>
      <c r="C22" s="14" t="s">
        <v>2259</v>
      </c>
      <c r="D22" s="19" t="s">
        <v>58</v>
      </c>
      <c r="E22" s="23"/>
      <c r="F22" s="14" t="s">
        <v>2658</v>
      </c>
      <c r="G22" s="14" t="s">
        <v>2256</v>
      </c>
      <c r="I22" s="14" t="s">
        <v>3416</v>
      </c>
      <c r="J22" s="23"/>
      <c r="K22" s="23"/>
      <c r="L22" s="18">
        <v>552.0</v>
      </c>
      <c r="M22" s="18">
        <v>0.0</v>
      </c>
      <c r="N22" s="18">
        <v>0.0</v>
      </c>
      <c r="O22" s="18">
        <v>0.0</v>
      </c>
      <c r="P22" s="18">
        <v>0.0</v>
      </c>
      <c r="Q22" s="18">
        <v>0.0</v>
      </c>
      <c r="U22" s="22" t="s">
        <v>65</v>
      </c>
      <c r="V22" s="18">
        <v>8.901216407336E12</v>
      </c>
      <c r="W22" s="22" t="s">
        <v>2215</v>
      </c>
      <c r="X22" s="18" t="s">
        <v>3417</v>
      </c>
      <c r="Y22" s="22" t="s">
        <v>3415</v>
      </c>
      <c r="Z22" s="14" t="s">
        <v>2347</v>
      </c>
      <c r="AA22" s="18">
        <v>0.142857143</v>
      </c>
      <c r="AB22" s="22"/>
      <c r="AC22" s="22" t="s">
        <v>3416</v>
      </c>
      <c r="AD22" s="16"/>
      <c r="AE22" s="16"/>
      <c r="AF22" s="18">
        <v>552.0</v>
      </c>
      <c r="AG22" s="18">
        <v>0.0</v>
      </c>
      <c r="AH22" s="18">
        <v>0.0</v>
      </c>
      <c r="AI22" s="18">
        <v>0.0</v>
      </c>
      <c r="AJ22" s="18">
        <v>0.0</v>
      </c>
      <c r="AK22" s="18">
        <v>0.0</v>
      </c>
    </row>
    <row r="23">
      <c r="A23" s="14" t="s">
        <v>1175</v>
      </c>
      <c r="B23" s="105" t="s">
        <v>3448</v>
      </c>
      <c r="C23" s="14" t="s">
        <v>3087</v>
      </c>
      <c r="D23" s="19" t="s">
        <v>58</v>
      </c>
      <c r="E23" s="14" t="s">
        <v>3421</v>
      </c>
      <c r="F23" s="14" t="s">
        <v>3449</v>
      </c>
      <c r="G23" s="14" t="s">
        <v>3450</v>
      </c>
      <c r="H23" s="14" t="s">
        <v>2214</v>
      </c>
      <c r="I23" s="14" t="s">
        <v>3416</v>
      </c>
      <c r="J23" s="16"/>
      <c r="K23" s="23"/>
      <c r="L23" s="18">
        <v>0.0</v>
      </c>
      <c r="M23" s="18">
        <v>0.0</v>
      </c>
      <c r="N23" s="18">
        <v>0.0</v>
      </c>
      <c r="O23" s="18">
        <v>0.154762</v>
      </c>
      <c r="P23" s="18">
        <v>0.243056</v>
      </c>
      <c r="Q23" s="18">
        <v>0.243056</v>
      </c>
      <c r="U23" s="22" t="s">
        <v>961</v>
      </c>
      <c r="V23" s="18">
        <v>6.14347614372E11</v>
      </c>
      <c r="W23" s="22" t="s">
        <v>3071</v>
      </c>
      <c r="X23" s="18" t="s">
        <v>3417</v>
      </c>
      <c r="Y23" s="22" t="s">
        <v>3415</v>
      </c>
      <c r="Z23" s="14" t="s">
        <v>2327</v>
      </c>
      <c r="AA23" s="18">
        <v>0.642857143</v>
      </c>
      <c r="AB23" s="22" t="s">
        <v>2214</v>
      </c>
      <c r="AC23" s="22" t="s">
        <v>3416</v>
      </c>
      <c r="AD23" s="16"/>
      <c r="AE23" s="22" t="s">
        <v>2240</v>
      </c>
      <c r="AF23" s="18">
        <v>480.0</v>
      </c>
      <c r="AG23" s="18">
        <v>0.0</v>
      </c>
      <c r="AH23" s="18">
        <v>0.0</v>
      </c>
      <c r="AI23" s="18">
        <v>0.0</v>
      </c>
      <c r="AJ23" s="18">
        <v>0.0</v>
      </c>
      <c r="AK23" s="18">
        <v>0.0</v>
      </c>
    </row>
    <row r="24">
      <c r="A24" s="14" t="s">
        <v>1175</v>
      </c>
      <c r="B24" s="105" t="s">
        <v>3451</v>
      </c>
      <c r="C24" s="14" t="s">
        <v>2390</v>
      </c>
      <c r="D24" s="19" t="s">
        <v>58</v>
      </c>
      <c r="E24" s="14" t="s">
        <v>3421</v>
      </c>
      <c r="F24" s="14" t="s">
        <v>2830</v>
      </c>
      <c r="G24" s="14" t="s">
        <v>2391</v>
      </c>
      <c r="H24" s="14" t="s">
        <v>2214</v>
      </c>
      <c r="I24" s="14" t="s">
        <v>3416</v>
      </c>
      <c r="J24" s="14" t="s">
        <v>2605</v>
      </c>
      <c r="K24" s="14" t="s">
        <v>2240</v>
      </c>
      <c r="L24" s="18">
        <v>696.0</v>
      </c>
      <c r="M24" s="18">
        <v>0.0</v>
      </c>
      <c r="N24" s="18">
        <v>5.476701</v>
      </c>
      <c r="O24" s="18">
        <v>0.071429</v>
      </c>
      <c r="P24" s="18">
        <v>0.596104</v>
      </c>
      <c r="Q24" s="18">
        <v>5.320651</v>
      </c>
      <c r="U24" s="22" t="s">
        <v>258</v>
      </c>
      <c r="V24" s="18">
        <v>8.10005414548E11</v>
      </c>
      <c r="W24" s="22" t="s">
        <v>2399</v>
      </c>
      <c r="X24" s="18" t="s">
        <v>3417</v>
      </c>
      <c r="Y24" s="22" t="s">
        <v>3415</v>
      </c>
      <c r="Z24" s="14" t="s">
        <v>2325</v>
      </c>
      <c r="AA24" s="18">
        <v>0.582417582</v>
      </c>
      <c r="AB24" s="22" t="s">
        <v>2214</v>
      </c>
      <c r="AC24" s="22" t="s">
        <v>3416</v>
      </c>
      <c r="AD24" s="16"/>
      <c r="AE24" s="16"/>
      <c r="AF24" s="18">
        <v>16.0</v>
      </c>
      <c r="AG24" s="18">
        <v>4.0</v>
      </c>
      <c r="AH24" s="18">
        <v>0.142857</v>
      </c>
      <c r="AI24" s="18">
        <v>3.424242</v>
      </c>
      <c r="AJ24" s="18">
        <v>3.236178</v>
      </c>
      <c r="AK24" s="18">
        <v>3.581298</v>
      </c>
    </row>
    <row r="25">
      <c r="A25" s="14" t="s">
        <v>1690</v>
      </c>
      <c r="B25" s="105" t="s">
        <v>3452</v>
      </c>
      <c r="C25" s="14" t="s">
        <v>2934</v>
      </c>
      <c r="D25" s="19" t="s">
        <v>58</v>
      </c>
      <c r="E25" s="14" t="s">
        <v>3421</v>
      </c>
      <c r="F25" s="14" t="s">
        <v>3253</v>
      </c>
      <c r="G25" s="14" t="s">
        <v>3453</v>
      </c>
      <c r="H25" s="14" t="s">
        <v>2214</v>
      </c>
      <c r="I25" s="14" t="s">
        <v>3416</v>
      </c>
      <c r="J25" s="23"/>
      <c r="K25" s="16"/>
      <c r="L25" s="18">
        <v>0.0</v>
      </c>
      <c r="M25" s="18">
        <v>2.0</v>
      </c>
      <c r="N25" s="18">
        <v>0.0</v>
      </c>
      <c r="O25" s="18">
        <v>2.160256</v>
      </c>
      <c r="P25" s="18">
        <v>2.414405</v>
      </c>
      <c r="Q25" s="18">
        <v>2.321741</v>
      </c>
      <c r="U25" s="22" t="s">
        <v>1092</v>
      </c>
      <c r="V25" s="18">
        <v>4.057278012422E12</v>
      </c>
      <c r="W25" s="22" t="s">
        <v>2383</v>
      </c>
      <c r="X25" s="18" t="s">
        <v>3417</v>
      </c>
      <c r="Y25" s="22" t="s">
        <v>3415</v>
      </c>
      <c r="Z25" s="14" t="s">
        <v>2387</v>
      </c>
      <c r="AA25" s="18">
        <v>0.0</v>
      </c>
      <c r="AB25" s="22" t="s">
        <v>2214</v>
      </c>
      <c r="AC25" s="22" t="s">
        <v>3416</v>
      </c>
      <c r="AD25" s="22" t="s">
        <v>2605</v>
      </c>
      <c r="AE25" s="16"/>
      <c r="AF25" s="18">
        <v>24.0</v>
      </c>
      <c r="AG25" s="18">
        <v>0.0</v>
      </c>
      <c r="AH25" s="18">
        <v>0.0</v>
      </c>
      <c r="AI25" s="18">
        <v>0.0</v>
      </c>
      <c r="AJ25" s="18">
        <v>0.0</v>
      </c>
      <c r="AK25" s="18">
        <v>0.0</v>
      </c>
    </row>
    <row r="26">
      <c r="A26" s="14" t="s">
        <v>662</v>
      </c>
      <c r="B26" s="105" t="s">
        <v>3454</v>
      </c>
      <c r="C26" s="14" t="s">
        <v>2277</v>
      </c>
      <c r="D26" s="19" t="s">
        <v>58</v>
      </c>
      <c r="E26" s="14" t="s">
        <v>3415</v>
      </c>
      <c r="F26" s="14" t="s">
        <v>2707</v>
      </c>
      <c r="G26" s="14" t="s">
        <v>2276</v>
      </c>
      <c r="H26" s="14" t="s">
        <v>2214</v>
      </c>
      <c r="I26" s="14" t="s">
        <v>3416</v>
      </c>
      <c r="J26" s="23"/>
      <c r="K26" s="23"/>
      <c r="L26" s="18">
        <v>24.0</v>
      </c>
      <c r="M26" s="18">
        <v>1.0</v>
      </c>
      <c r="N26" s="18">
        <v>0.0</v>
      </c>
      <c r="O26" s="18">
        <v>2.171429</v>
      </c>
      <c r="P26" s="18">
        <v>2.089741</v>
      </c>
      <c r="Q26" s="18">
        <v>1.851055</v>
      </c>
      <c r="U26" s="22" t="s">
        <v>361</v>
      </c>
      <c r="V26" s="18">
        <v>5.425038430394E12</v>
      </c>
      <c r="W26" s="22" t="s">
        <v>3108</v>
      </c>
      <c r="X26" s="18" t="s">
        <v>3417</v>
      </c>
      <c r="Y26" s="22" t="s">
        <v>3415</v>
      </c>
      <c r="Z26" s="14" t="s">
        <v>2619</v>
      </c>
      <c r="AA26" s="18">
        <v>0.083333333</v>
      </c>
      <c r="AB26" s="22" t="s">
        <v>2214</v>
      </c>
      <c r="AC26" s="22" t="s">
        <v>3416</v>
      </c>
      <c r="AD26" s="16"/>
      <c r="AE26" s="22" t="s">
        <v>2240</v>
      </c>
      <c r="AF26" s="18">
        <v>528.0</v>
      </c>
      <c r="AG26" s="18">
        <v>0.0</v>
      </c>
      <c r="AH26" s="18">
        <v>0.0</v>
      </c>
      <c r="AI26" s="18">
        <v>0.0</v>
      </c>
      <c r="AJ26" s="18">
        <v>0.0</v>
      </c>
      <c r="AK26" s="18">
        <v>0.0</v>
      </c>
    </row>
    <row r="27">
      <c r="A27" s="14" t="s">
        <v>288</v>
      </c>
      <c r="B27" s="105" t="s">
        <v>3455</v>
      </c>
      <c r="C27" s="14" t="s">
        <v>3072</v>
      </c>
      <c r="D27" s="19" t="s">
        <v>58</v>
      </c>
      <c r="E27" s="14" t="s">
        <v>3421</v>
      </c>
      <c r="F27" s="14" t="s">
        <v>3057</v>
      </c>
      <c r="G27" s="14" t="s">
        <v>3456</v>
      </c>
      <c r="H27" s="14" t="s">
        <v>2214</v>
      </c>
      <c r="I27" s="14" t="s">
        <v>3416</v>
      </c>
      <c r="J27" s="16"/>
      <c r="K27" s="23"/>
      <c r="L27" s="18">
        <v>35.0</v>
      </c>
      <c r="M27" s="18">
        <v>1.0</v>
      </c>
      <c r="N27" s="18">
        <v>0.071429</v>
      </c>
      <c r="O27" s="18">
        <v>1.130012</v>
      </c>
      <c r="P27" s="18">
        <v>1.302276</v>
      </c>
      <c r="Q27" s="18">
        <v>1.302276</v>
      </c>
      <c r="U27" s="22" t="s">
        <v>1326</v>
      </c>
      <c r="V27" s="18">
        <v>6.281006530683E12</v>
      </c>
      <c r="W27" s="22" t="s">
        <v>2742</v>
      </c>
      <c r="X27" s="18" t="s">
        <v>3417</v>
      </c>
      <c r="Y27" s="22" t="s">
        <v>3415</v>
      </c>
      <c r="Z27" s="14" t="s">
        <v>2621</v>
      </c>
      <c r="AA27" s="18">
        <v>0.0</v>
      </c>
      <c r="AB27" s="22" t="s">
        <v>2252</v>
      </c>
      <c r="AC27" s="22" t="s">
        <v>3416</v>
      </c>
      <c r="AD27" s="16"/>
      <c r="AE27" s="16"/>
      <c r="AF27" s="18">
        <v>48.0</v>
      </c>
      <c r="AG27" s="18">
        <v>0.0</v>
      </c>
      <c r="AH27" s="18">
        <v>0.450549</v>
      </c>
      <c r="AI27" s="18">
        <v>1.307692</v>
      </c>
      <c r="AJ27" s="18">
        <v>1.037931</v>
      </c>
      <c r="AK27" s="18">
        <v>1.113236</v>
      </c>
    </row>
    <row r="28">
      <c r="A28" s="14" t="s">
        <v>1812</v>
      </c>
      <c r="B28" s="105" t="s">
        <v>3457</v>
      </c>
      <c r="C28" s="14" t="s">
        <v>2522</v>
      </c>
      <c r="D28" s="19" t="s">
        <v>58</v>
      </c>
      <c r="E28" s="14" t="s">
        <v>3415</v>
      </c>
      <c r="F28" s="14" t="s">
        <v>2963</v>
      </c>
      <c r="G28" s="14" t="s">
        <v>2512</v>
      </c>
      <c r="H28" s="14" t="s">
        <v>2214</v>
      </c>
      <c r="I28" s="14" t="s">
        <v>3416</v>
      </c>
      <c r="J28" s="14" t="s">
        <v>2666</v>
      </c>
      <c r="L28" s="18">
        <v>408.0</v>
      </c>
      <c r="M28" s="18">
        <v>0.0</v>
      </c>
      <c r="N28" s="18">
        <v>3.807349</v>
      </c>
      <c r="O28" s="18">
        <v>0.0</v>
      </c>
      <c r="P28" s="18">
        <v>0.711111</v>
      </c>
      <c r="Q28" s="18">
        <v>3.959523</v>
      </c>
      <c r="U28" s="22" t="s">
        <v>1812</v>
      </c>
      <c r="V28" s="18">
        <v>5.000159542753E12</v>
      </c>
      <c r="W28" s="22" t="s">
        <v>2541</v>
      </c>
      <c r="X28" s="18" t="s">
        <v>3417</v>
      </c>
      <c r="Y28" s="22" t="s">
        <v>3421</v>
      </c>
      <c r="Z28" s="14" t="s">
        <v>2623</v>
      </c>
      <c r="AA28" s="18">
        <v>0.0</v>
      </c>
      <c r="AB28" s="22" t="s">
        <v>2214</v>
      </c>
      <c r="AC28" s="22" t="s">
        <v>3416</v>
      </c>
      <c r="AD28" s="22" t="s">
        <v>2605</v>
      </c>
      <c r="AE28" s="16"/>
      <c r="AF28" s="18">
        <v>72.0</v>
      </c>
      <c r="AG28" s="18">
        <v>0.0</v>
      </c>
      <c r="AH28" s="18">
        <v>0.0</v>
      </c>
      <c r="AI28" s="18">
        <v>0.0</v>
      </c>
      <c r="AJ28" s="18">
        <v>0.0</v>
      </c>
      <c r="AK28" s="18">
        <v>0.0</v>
      </c>
    </row>
    <row r="29">
      <c r="A29" s="14" t="s">
        <v>1812</v>
      </c>
      <c r="B29" s="105" t="s">
        <v>3458</v>
      </c>
      <c r="C29" s="14" t="s">
        <v>2502</v>
      </c>
      <c r="D29" s="19" t="s">
        <v>58</v>
      </c>
      <c r="E29" s="14" t="s">
        <v>3415</v>
      </c>
      <c r="F29" s="14" t="s">
        <v>2957</v>
      </c>
      <c r="G29" s="14" t="s">
        <v>2498</v>
      </c>
      <c r="I29" s="14" t="s">
        <v>3416</v>
      </c>
      <c r="J29" s="23"/>
      <c r="K29" s="14" t="s">
        <v>2240</v>
      </c>
      <c r="L29" s="18">
        <v>552.0</v>
      </c>
      <c r="M29" s="18">
        <v>0.0</v>
      </c>
      <c r="N29" s="18">
        <v>0.0</v>
      </c>
      <c r="O29" s="18">
        <v>0.0</v>
      </c>
      <c r="P29" s="18">
        <v>0.0</v>
      </c>
      <c r="Q29" s="18">
        <v>0.0</v>
      </c>
      <c r="U29" s="22" t="s">
        <v>1812</v>
      </c>
      <c r="V29" s="18">
        <v>6.96168101002E11</v>
      </c>
      <c r="W29" s="22" t="s">
        <v>2487</v>
      </c>
      <c r="X29" s="18" t="s">
        <v>3417</v>
      </c>
      <c r="Y29" s="22" t="s">
        <v>3415</v>
      </c>
      <c r="Z29" s="14" t="s">
        <v>2305</v>
      </c>
      <c r="AA29" s="18">
        <v>2.70952381</v>
      </c>
      <c r="AB29" s="22" t="s">
        <v>2214</v>
      </c>
      <c r="AC29" s="22" t="s">
        <v>3416</v>
      </c>
      <c r="AD29" s="22" t="s">
        <v>2605</v>
      </c>
      <c r="AE29" s="16"/>
      <c r="AF29" s="18">
        <v>24.0</v>
      </c>
      <c r="AG29" s="18">
        <v>0.0</v>
      </c>
      <c r="AH29" s="18">
        <v>0.0</v>
      </c>
      <c r="AI29" s="18">
        <v>0.0</v>
      </c>
      <c r="AJ29" s="18">
        <v>0.0</v>
      </c>
      <c r="AK29" s="18">
        <v>0.0</v>
      </c>
    </row>
    <row r="30">
      <c r="A30" s="14" t="s">
        <v>1690</v>
      </c>
      <c r="B30" s="105" t="s">
        <v>3459</v>
      </c>
      <c r="C30" s="14" t="s">
        <v>2476</v>
      </c>
      <c r="D30" s="19" t="s">
        <v>58</v>
      </c>
      <c r="E30" s="14" t="s">
        <v>3415</v>
      </c>
      <c r="F30" s="14" t="s">
        <v>2936</v>
      </c>
      <c r="G30" s="14" t="s">
        <v>2471</v>
      </c>
      <c r="H30" s="14" t="s">
        <v>2214</v>
      </c>
      <c r="I30" s="14" t="s">
        <v>3416</v>
      </c>
      <c r="J30" s="23"/>
      <c r="K30" s="16"/>
      <c r="L30" s="18">
        <v>24.0</v>
      </c>
      <c r="M30" s="18">
        <v>0.0</v>
      </c>
      <c r="N30" s="18">
        <v>0.0</v>
      </c>
      <c r="O30" s="18">
        <v>0.862637</v>
      </c>
      <c r="P30" s="18">
        <v>1.100568</v>
      </c>
      <c r="Q30" s="18">
        <v>0.98095</v>
      </c>
      <c r="U30" s="22" t="s">
        <v>1251</v>
      </c>
      <c r="V30" s="18">
        <v>3.701295700275E12</v>
      </c>
      <c r="W30" s="22" t="s">
        <v>2442</v>
      </c>
      <c r="X30" s="18" t="s">
        <v>3417</v>
      </c>
      <c r="Y30" s="22" t="s">
        <v>3415</v>
      </c>
      <c r="Z30" s="14" t="s">
        <v>2627</v>
      </c>
      <c r="AA30" s="18">
        <v>15.42239705</v>
      </c>
      <c r="AB30" s="22" t="s">
        <v>2214</v>
      </c>
      <c r="AC30" s="22" t="s">
        <v>3431</v>
      </c>
      <c r="AD30" s="22" t="s">
        <v>2605</v>
      </c>
      <c r="AE30" s="16"/>
      <c r="AF30" s="18">
        <v>10.0</v>
      </c>
      <c r="AG30" s="18">
        <v>0.0</v>
      </c>
      <c r="AH30" s="18">
        <v>0.0</v>
      </c>
      <c r="AI30" s="18">
        <v>0.0</v>
      </c>
      <c r="AJ30" s="18">
        <v>0.0</v>
      </c>
      <c r="AK30" s="18">
        <v>0.0</v>
      </c>
    </row>
    <row r="31">
      <c r="A31" s="14" t="s">
        <v>135</v>
      </c>
      <c r="B31" s="105" t="s">
        <v>3460</v>
      </c>
      <c r="C31" s="14" t="s">
        <v>2631</v>
      </c>
      <c r="D31" s="19" t="s">
        <v>58</v>
      </c>
      <c r="E31" s="23"/>
      <c r="F31" s="14" t="s">
        <v>2614</v>
      </c>
      <c r="G31" s="14" t="s">
        <v>2557</v>
      </c>
      <c r="I31" s="14" t="s">
        <v>3416</v>
      </c>
      <c r="J31" s="14" t="s">
        <v>2605</v>
      </c>
      <c r="K31" s="23"/>
      <c r="L31" s="18">
        <v>552.0</v>
      </c>
      <c r="M31" s="18">
        <v>0.0</v>
      </c>
      <c r="N31" s="18">
        <v>0.0</v>
      </c>
      <c r="O31" s="18">
        <v>0.0</v>
      </c>
      <c r="P31" s="18">
        <v>0.0</v>
      </c>
      <c r="Q31" s="18">
        <v>0.0</v>
      </c>
      <c r="U31" s="22" t="s">
        <v>1175</v>
      </c>
      <c r="V31" s="18">
        <v>4.006000175027E12</v>
      </c>
      <c r="W31" s="22" t="s">
        <v>3027</v>
      </c>
      <c r="X31" s="18" t="s">
        <v>3417</v>
      </c>
      <c r="Y31" s="22" t="s">
        <v>3415</v>
      </c>
      <c r="Z31" s="14" t="s">
        <v>2429</v>
      </c>
      <c r="AA31" s="18">
        <v>2.856809857</v>
      </c>
      <c r="AB31" s="22" t="s">
        <v>2252</v>
      </c>
      <c r="AC31" s="22" t="s">
        <v>3416</v>
      </c>
      <c r="AD31" s="22" t="s">
        <v>2605</v>
      </c>
      <c r="AE31" s="16"/>
      <c r="AF31" s="18">
        <v>24.0</v>
      </c>
      <c r="AG31" s="18">
        <v>0.0</v>
      </c>
      <c r="AH31" s="18">
        <v>0.0</v>
      </c>
      <c r="AI31" s="18">
        <v>0.0</v>
      </c>
      <c r="AJ31" s="18">
        <v>0.0</v>
      </c>
      <c r="AK31" s="18">
        <v>0.0</v>
      </c>
    </row>
    <row r="32">
      <c r="A32" s="14" t="s">
        <v>1690</v>
      </c>
      <c r="B32" s="105" t="s">
        <v>3461</v>
      </c>
      <c r="C32" s="14" t="s">
        <v>2473</v>
      </c>
      <c r="D32" s="19" t="s">
        <v>58</v>
      </c>
      <c r="E32" s="14" t="s">
        <v>3415</v>
      </c>
      <c r="F32" s="14" t="s">
        <v>2936</v>
      </c>
      <c r="G32" s="14" t="s">
        <v>2471</v>
      </c>
      <c r="I32" s="14" t="s">
        <v>3416</v>
      </c>
      <c r="J32" s="23"/>
      <c r="K32" s="23"/>
      <c r="L32" s="18">
        <v>552.0</v>
      </c>
      <c r="M32" s="18">
        <v>0.0</v>
      </c>
      <c r="N32" s="18">
        <v>0.0</v>
      </c>
      <c r="O32" s="18">
        <v>0.0</v>
      </c>
      <c r="P32" s="18">
        <v>0.0</v>
      </c>
      <c r="Q32" s="18">
        <v>0.0</v>
      </c>
      <c r="U32" s="22" t="s">
        <v>288</v>
      </c>
      <c r="V32" s="18">
        <v>5.298005550025E12</v>
      </c>
      <c r="W32" s="22" t="s">
        <v>2259</v>
      </c>
      <c r="X32" s="18" t="s">
        <v>3417</v>
      </c>
      <c r="Y32" s="22" t="s">
        <v>3415</v>
      </c>
      <c r="Z32" s="14" t="s">
        <v>2430</v>
      </c>
      <c r="AA32" s="18">
        <v>6.515551116</v>
      </c>
      <c r="AB32" s="22" t="s">
        <v>2214</v>
      </c>
      <c r="AC32" s="22" t="s">
        <v>3416</v>
      </c>
      <c r="AD32" s="22" t="s">
        <v>2605</v>
      </c>
      <c r="AE32" s="16"/>
      <c r="AF32" s="18">
        <v>48.0</v>
      </c>
      <c r="AG32" s="18">
        <v>0.0</v>
      </c>
      <c r="AH32" s="18">
        <v>0.0</v>
      </c>
      <c r="AI32" s="18">
        <v>0.0</v>
      </c>
      <c r="AJ32" s="18">
        <v>0.033333</v>
      </c>
      <c r="AK32" s="18">
        <v>0.05</v>
      </c>
    </row>
    <row r="33">
      <c r="A33" s="14" t="s">
        <v>888</v>
      </c>
      <c r="B33" s="105" t="s">
        <v>3462</v>
      </c>
      <c r="C33" s="14" t="s">
        <v>2888</v>
      </c>
      <c r="D33" s="19" t="s">
        <v>58</v>
      </c>
      <c r="E33" s="14" t="s">
        <v>3463</v>
      </c>
      <c r="F33" s="14" t="s">
        <v>2720</v>
      </c>
      <c r="G33" s="14" t="s">
        <v>3464</v>
      </c>
      <c r="H33" s="14" t="s">
        <v>2214</v>
      </c>
      <c r="I33" s="14" t="s">
        <v>3431</v>
      </c>
      <c r="J33" s="23"/>
      <c r="K33" s="16"/>
      <c r="L33" s="18">
        <v>45.0</v>
      </c>
      <c r="M33" s="18">
        <v>9.0</v>
      </c>
      <c r="N33" s="18">
        <v>0.767857</v>
      </c>
      <c r="O33" s="18">
        <v>10.10992</v>
      </c>
      <c r="P33" s="18">
        <v>10.07007</v>
      </c>
      <c r="Q33" s="18">
        <v>9.667198</v>
      </c>
      <c r="U33" s="22" t="s">
        <v>1812</v>
      </c>
      <c r="V33" s="18">
        <v>7.622202276873E12</v>
      </c>
      <c r="W33" s="22" t="s">
        <v>2517</v>
      </c>
      <c r="X33" s="18" t="s">
        <v>3417</v>
      </c>
      <c r="Y33" s="22" t="s">
        <v>3415</v>
      </c>
      <c r="Z33" s="14" t="s">
        <v>2428</v>
      </c>
      <c r="AA33" s="18">
        <v>11.23227051</v>
      </c>
      <c r="AB33" s="22" t="s">
        <v>2214</v>
      </c>
      <c r="AC33" s="22" t="s">
        <v>3416</v>
      </c>
      <c r="AD33" s="22" t="s">
        <v>2605</v>
      </c>
      <c r="AE33" s="16"/>
      <c r="AF33" s="18">
        <v>24.0</v>
      </c>
      <c r="AG33" s="18">
        <v>0.0</v>
      </c>
      <c r="AH33" s="18">
        <v>0.0</v>
      </c>
      <c r="AI33" s="18">
        <v>0.0</v>
      </c>
      <c r="AJ33" s="18">
        <v>0.0</v>
      </c>
      <c r="AK33" s="18">
        <v>0.0</v>
      </c>
    </row>
    <row r="34">
      <c r="A34" s="14" t="s">
        <v>1251</v>
      </c>
      <c r="B34" s="105" t="s">
        <v>3465</v>
      </c>
      <c r="C34" s="14" t="s">
        <v>2994</v>
      </c>
      <c r="D34" s="19" t="s">
        <v>58</v>
      </c>
      <c r="E34" s="14" t="s">
        <v>3421</v>
      </c>
      <c r="F34" s="14" t="s">
        <v>3231</v>
      </c>
      <c r="G34" s="14" t="s">
        <v>3466</v>
      </c>
      <c r="H34" s="14" t="s">
        <v>2214</v>
      </c>
      <c r="I34" s="14" t="s">
        <v>3431</v>
      </c>
      <c r="J34" s="23"/>
      <c r="K34" s="23"/>
      <c r="L34" s="18">
        <v>0.0</v>
      </c>
      <c r="M34" s="18">
        <v>0.0</v>
      </c>
      <c r="N34" s="18">
        <v>0.0</v>
      </c>
      <c r="O34" s="18">
        <v>0.0</v>
      </c>
      <c r="P34" s="18">
        <v>0.0</v>
      </c>
      <c r="Q34" s="18">
        <v>0.0</v>
      </c>
      <c r="U34" s="22" t="s">
        <v>662</v>
      </c>
      <c r="V34" s="18">
        <v>4.9733950114E10</v>
      </c>
      <c r="W34" s="22" t="s">
        <v>2725</v>
      </c>
      <c r="X34" s="18" t="s">
        <v>3417</v>
      </c>
      <c r="Y34" s="22" t="s">
        <v>3415</v>
      </c>
      <c r="Z34" s="14" t="s">
        <v>2634</v>
      </c>
      <c r="AA34" s="18">
        <v>2.557539683</v>
      </c>
      <c r="AB34" s="22" t="s">
        <v>2214</v>
      </c>
      <c r="AC34" s="22" t="s">
        <v>3416</v>
      </c>
      <c r="AD34" s="22" t="s">
        <v>2605</v>
      </c>
      <c r="AE34" s="16"/>
      <c r="AF34" s="18">
        <v>24.0</v>
      </c>
      <c r="AG34" s="18">
        <v>0.0</v>
      </c>
      <c r="AH34" s="18">
        <v>0.0</v>
      </c>
      <c r="AI34" s="18">
        <v>0.0</v>
      </c>
      <c r="AJ34" s="18">
        <v>0.0</v>
      </c>
      <c r="AK34" s="18">
        <v>0.0</v>
      </c>
    </row>
    <row r="35">
      <c r="A35" s="14" t="s">
        <v>888</v>
      </c>
      <c r="B35" s="105" t="s">
        <v>3467</v>
      </c>
      <c r="C35" s="14" t="s">
        <v>2864</v>
      </c>
      <c r="D35" s="19" t="s">
        <v>58</v>
      </c>
      <c r="E35" s="14" t="s">
        <v>3421</v>
      </c>
      <c r="F35" s="14" t="s">
        <v>3468</v>
      </c>
      <c r="G35" s="14" t="s">
        <v>3469</v>
      </c>
      <c r="H35" s="14" t="s">
        <v>2214</v>
      </c>
      <c r="I35" s="14" t="s">
        <v>3431</v>
      </c>
      <c r="J35" s="14" t="s">
        <v>2605</v>
      </c>
      <c r="K35" s="14" t="s">
        <v>2240</v>
      </c>
      <c r="L35" s="18">
        <v>24.0</v>
      </c>
      <c r="M35" s="18">
        <v>0.0</v>
      </c>
      <c r="N35" s="18">
        <v>0.090909</v>
      </c>
      <c r="O35" s="18">
        <v>0.0</v>
      </c>
      <c r="P35" s="18">
        <v>0.090909</v>
      </c>
      <c r="Q35" s="18">
        <v>0.0625</v>
      </c>
      <c r="U35" s="22" t="s">
        <v>1175</v>
      </c>
      <c r="V35" s="18">
        <v>4.006000172019E12</v>
      </c>
      <c r="W35" s="22" t="s">
        <v>3037</v>
      </c>
      <c r="X35" s="18" t="s">
        <v>3417</v>
      </c>
      <c r="Y35" s="22" t="s">
        <v>3415</v>
      </c>
      <c r="Z35" s="14" t="s">
        <v>2636</v>
      </c>
      <c r="AA35" s="18">
        <v>2.057142857</v>
      </c>
      <c r="AB35" s="22" t="s">
        <v>2252</v>
      </c>
      <c r="AC35" s="22" t="s">
        <v>3416</v>
      </c>
      <c r="AD35" s="22" t="s">
        <v>2605</v>
      </c>
      <c r="AE35" s="16"/>
      <c r="AF35" s="18">
        <v>24.0</v>
      </c>
      <c r="AG35" s="18">
        <v>0.0</v>
      </c>
      <c r="AH35" s="18">
        <v>0.0</v>
      </c>
      <c r="AI35" s="18">
        <v>0.0</v>
      </c>
      <c r="AJ35" s="18">
        <v>0.0</v>
      </c>
      <c r="AK35" s="18">
        <v>0.0</v>
      </c>
    </row>
    <row r="36">
      <c r="A36" s="14" t="s">
        <v>851</v>
      </c>
      <c r="B36" s="105" t="s">
        <v>3470</v>
      </c>
      <c r="C36" s="14" t="s">
        <v>2310</v>
      </c>
      <c r="D36" s="19" t="s">
        <v>58</v>
      </c>
      <c r="E36" s="14" t="s">
        <v>3415</v>
      </c>
      <c r="F36" s="14" t="s">
        <v>3471</v>
      </c>
      <c r="G36" s="14" t="s">
        <v>2311</v>
      </c>
      <c r="H36" s="14" t="s">
        <v>3472</v>
      </c>
      <c r="I36" s="14" t="s">
        <v>3422</v>
      </c>
      <c r="J36" s="14" t="s">
        <v>2605</v>
      </c>
      <c r="K36" s="16"/>
      <c r="L36" s="18">
        <v>360.0</v>
      </c>
      <c r="M36" s="18">
        <v>0.0</v>
      </c>
      <c r="N36" s="18">
        <v>4.429404</v>
      </c>
      <c r="O36" s="18">
        <v>2.5</v>
      </c>
      <c r="P36" s="18">
        <v>4.583333</v>
      </c>
      <c r="Q36" s="18">
        <v>4.429404</v>
      </c>
      <c r="U36" s="22" t="s">
        <v>1251</v>
      </c>
      <c r="V36" s="18">
        <v>6.291107845968E12</v>
      </c>
      <c r="W36" s="22" t="s">
        <v>2993</v>
      </c>
      <c r="X36" s="18" t="s">
        <v>3417</v>
      </c>
      <c r="Y36" s="22" t="s">
        <v>3415</v>
      </c>
      <c r="Z36" s="14" t="s">
        <v>2638</v>
      </c>
      <c r="AA36" s="18">
        <v>4.707142857</v>
      </c>
      <c r="AB36" s="22" t="s">
        <v>2214</v>
      </c>
      <c r="AC36" s="22" t="s">
        <v>3431</v>
      </c>
      <c r="AD36" s="22" t="s">
        <v>2605</v>
      </c>
      <c r="AE36" s="16"/>
      <c r="AF36" s="18">
        <v>24.0</v>
      </c>
      <c r="AG36" s="18">
        <v>0.0</v>
      </c>
      <c r="AH36" s="18">
        <v>0.0</v>
      </c>
      <c r="AI36" s="18">
        <v>0.0</v>
      </c>
      <c r="AJ36" s="18">
        <v>0.0</v>
      </c>
      <c r="AK36" s="18">
        <v>0.0</v>
      </c>
    </row>
    <row r="37">
      <c r="A37" s="14" t="s">
        <v>135</v>
      </c>
      <c r="B37" s="105" t="s">
        <v>3473</v>
      </c>
      <c r="C37" s="14" t="s">
        <v>2635</v>
      </c>
      <c r="D37" s="19" t="s">
        <v>58</v>
      </c>
      <c r="E37" s="23"/>
      <c r="F37" s="14" t="s">
        <v>2614</v>
      </c>
      <c r="G37" s="14" t="s">
        <v>2557</v>
      </c>
      <c r="I37" s="14" t="s">
        <v>3416</v>
      </c>
      <c r="J37" s="14" t="s">
        <v>2605</v>
      </c>
      <c r="K37" s="16"/>
      <c r="L37" s="18">
        <v>528.0</v>
      </c>
      <c r="M37" s="18">
        <v>0.0</v>
      </c>
      <c r="N37" s="18">
        <v>0.0</v>
      </c>
      <c r="O37" s="18">
        <v>0.0</v>
      </c>
      <c r="P37" s="18">
        <v>0.0</v>
      </c>
      <c r="Q37" s="18">
        <v>0.0</v>
      </c>
      <c r="U37" s="22" t="s">
        <v>1812</v>
      </c>
      <c r="V37" s="18">
        <v>6.298043908009E12</v>
      </c>
      <c r="W37" s="22" t="s">
        <v>2482</v>
      </c>
      <c r="X37" s="18" t="s">
        <v>3417</v>
      </c>
      <c r="Y37" s="22" t="s">
        <v>3415</v>
      </c>
      <c r="Z37" s="14" t="s">
        <v>2640</v>
      </c>
      <c r="AA37" s="18">
        <v>5.513186813</v>
      </c>
      <c r="AB37" s="22" t="s">
        <v>2214</v>
      </c>
      <c r="AC37" s="22" t="s">
        <v>3416</v>
      </c>
      <c r="AD37" s="16"/>
      <c r="AE37" s="16"/>
      <c r="AF37" s="18">
        <v>524.0</v>
      </c>
      <c r="AG37" s="18">
        <v>5.0</v>
      </c>
      <c r="AH37" s="18">
        <v>2.677245</v>
      </c>
      <c r="AI37" s="18">
        <v>12.74403</v>
      </c>
      <c r="AJ37" s="18">
        <v>12.82122</v>
      </c>
      <c r="AK37" s="18">
        <v>8.852539</v>
      </c>
    </row>
    <row r="38">
      <c r="A38" s="14" t="s">
        <v>1650</v>
      </c>
      <c r="B38" s="105" t="s">
        <v>3474</v>
      </c>
      <c r="C38" s="14" t="s">
        <v>2465</v>
      </c>
      <c r="D38" s="19" t="s">
        <v>58</v>
      </c>
      <c r="E38" s="23"/>
      <c r="F38" s="14" t="s">
        <v>2930</v>
      </c>
      <c r="G38" s="14" t="s">
        <v>2239</v>
      </c>
      <c r="I38" s="14" t="s">
        <v>3416</v>
      </c>
      <c r="J38" s="23"/>
      <c r="K38" s="23"/>
      <c r="L38" s="18">
        <v>528.0</v>
      </c>
      <c r="M38" s="18">
        <v>0.0</v>
      </c>
      <c r="N38" s="18">
        <v>0.0</v>
      </c>
      <c r="O38" s="18">
        <v>0.0</v>
      </c>
      <c r="P38" s="18">
        <v>0.0</v>
      </c>
      <c r="Q38" s="18">
        <v>0.0</v>
      </c>
      <c r="U38" s="22" t="s">
        <v>756</v>
      </c>
      <c r="V38" s="18">
        <v>6.36997293622E11</v>
      </c>
      <c r="W38" s="22" t="s">
        <v>2290</v>
      </c>
      <c r="X38" s="18" t="s">
        <v>3417</v>
      </c>
      <c r="Y38" s="22" t="s">
        <v>3415</v>
      </c>
      <c r="Z38" s="14" t="s">
        <v>2642</v>
      </c>
      <c r="AA38" s="18">
        <v>5.392676768</v>
      </c>
      <c r="AB38" s="22" t="s">
        <v>2214</v>
      </c>
      <c r="AC38" s="22" t="s">
        <v>3416</v>
      </c>
      <c r="AD38" s="22" t="s">
        <v>2605</v>
      </c>
      <c r="AE38" s="16"/>
      <c r="AF38" s="18">
        <v>360.0</v>
      </c>
      <c r="AG38" s="18">
        <v>0.0</v>
      </c>
      <c r="AH38" s="18">
        <v>2.158028</v>
      </c>
      <c r="AI38" s="18">
        <v>0.071429</v>
      </c>
      <c r="AJ38" s="18">
        <v>0.033333</v>
      </c>
      <c r="AK38" s="18">
        <v>2.324695</v>
      </c>
    </row>
    <row r="39">
      <c r="A39" s="14" t="s">
        <v>1175</v>
      </c>
      <c r="B39" s="105" t="s">
        <v>3475</v>
      </c>
      <c r="C39" s="14" t="s">
        <v>3205</v>
      </c>
      <c r="D39" s="19" t="s">
        <v>58</v>
      </c>
      <c r="E39" s="14" t="s">
        <v>3415</v>
      </c>
      <c r="F39" s="23"/>
      <c r="G39" s="14" t="s">
        <v>2391</v>
      </c>
      <c r="H39" s="14" t="s">
        <v>2214</v>
      </c>
      <c r="I39" s="14" t="s">
        <v>3416</v>
      </c>
      <c r="J39" s="14" t="s">
        <v>2605</v>
      </c>
      <c r="K39" s="23"/>
      <c r="L39" s="18">
        <v>552.0</v>
      </c>
      <c r="M39" s="18">
        <v>0.0</v>
      </c>
      <c r="N39" s="18">
        <v>0.111111</v>
      </c>
      <c r="O39" s="18">
        <v>0.0</v>
      </c>
      <c r="P39" s="18">
        <v>0.111111</v>
      </c>
      <c r="Q39" s="18">
        <v>0.111111</v>
      </c>
      <c r="U39" s="22" t="s">
        <v>361</v>
      </c>
      <c r="V39" s="18">
        <v>6.298042724389E12</v>
      </c>
      <c r="W39" s="22" t="s">
        <v>3098</v>
      </c>
      <c r="X39" s="18" t="s">
        <v>3417</v>
      </c>
      <c r="Y39" s="22" t="s">
        <v>3415</v>
      </c>
      <c r="Z39" s="14" t="s">
        <v>3377</v>
      </c>
      <c r="AA39" s="18">
        <v>0.125</v>
      </c>
      <c r="AB39" s="22" t="s">
        <v>2214</v>
      </c>
      <c r="AC39" s="22" t="s">
        <v>3416</v>
      </c>
      <c r="AD39" s="22" t="s">
        <v>2605</v>
      </c>
      <c r="AE39" s="16"/>
      <c r="AF39" s="18">
        <v>120.0</v>
      </c>
      <c r="AG39" s="18">
        <v>4.0</v>
      </c>
      <c r="AH39" s="18">
        <v>0.5</v>
      </c>
      <c r="AI39" s="18">
        <v>1.995238</v>
      </c>
      <c r="AJ39" s="18">
        <v>1.798764</v>
      </c>
      <c r="AK39" s="18">
        <v>1.645323</v>
      </c>
    </row>
    <row r="40">
      <c r="A40" s="14" t="s">
        <v>135</v>
      </c>
      <c r="B40" s="105" t="s">
        <v>3476</v>
      </c>
      <c r="C40" s="14" t="s">
        <v>2639</v>
      </c>
      <c r="D40" s="19" t="s">
        <v>58</v>
      </c>
      <c r="E40" s="14" t="s">
        <v>3421</v>
      </c>
      <c r="F40" s="14" t="s">
        <v>2614</v>
      </c>
      <c r="G40" s="14" t="s">
        <v>2557</v>
      </c>
      <c r="H40" s="14" t="s">
        <v>2214</v>
      </c>
      <c r="I40" s="14" t="s">
        <v>3416</v>
      </c>
      <c r="J40" s="14" t="s">
        <v>2605</v>
      </c>
      <c r="K40" s="14" t="s">
        <v>2240</v>
      </c>
      <c r="L40" s="18">
        <v>648.0</v>
      </c>
      <c r="M40" s="18">
        <v>0.0</v>
      </c>
      <c r="N40" s="18">
        <v>4.890294</v>
      </c>
      <c r="O40" s="18">
        <v>0.0</v>
      </c>
      <c r="P40" s="18">
        <v>7.733333</v>
      </c>
      <c r="Q40" s="18">
        <v>5.077794</v>
      </c>
      <c r="U40" s="22" t="s">
        <v>84</v>
      </c>
      <c r="V40" s="18">
        <v>6.294017124772E12</v>
      </c>
      <c r="W40" s="22" t="s">
        <v>2248</v>
      </c>
      <c r="X40" s="18" t="s">
        <v>3417</v>
      </c>
      <c r="Y40" s="22" t="s">
        <v>3415</v>
      </c>
      <c r="Z40" s="14" t="s">
        <v>2645</v>
      </c>
      <c r="AA40" s="18">
        <v>4.892782218</v>
      </c>
      <c r="AB40" s="22" t="s">
        <v>2214</v>
      </c>
      <c r="AC40" s="22" t="s">
        <v>3416</v>
      </c>
      <c r="AD40" s="16"/>
      <c r="AE40" s="16"/>
      <c r="AF40" s="18">
        <v>88.0</v>
      </c>
      <c r="AG40" s="18">
        <v>1.0</v>
      </c>
      <c r="AH40" s="18">
        <v>0.288837</v>
      </c>
      <c r="AI40" s="18">
        <v>0.428571</v>
      </c>
      <c r="AJ40" s="18">
        <v>0.266667</v>
      </c>
      <c r="AK40" s="18">
        <v>0.419789</v>
      </c>
    </row>
    <row r="41">
      <c r="A41" s="14" t="s">
        <v>1251</v>
      </c>
      <c r="B41" s="105" t="s">
        <v>3477</v>
      </c>
      <c r="C41" s="14" t="s">
        <v>2428</v>
      </c>
      <c r="D41" s="19" t="s">
        <v>58</v>
      </c>
      <c r="E41" s="14" t="s">
        <v>3415</v>
      </c>
      <c r="F41" s="14" t="s">
        <v>2868</v>
      </c>
      <c r="G41" s="14" t="s">
        <v>2366</v>
      </c>
      <c r="H41" s="14" t="s">
        <v>2214</v>
      </c>
      <c r="I41" s="14" t="s">
        <v>3431</v>
      </c>
      <c r="J41" s="16"/>
      <c r="K41" s="14" t="s">
        <v>2240</v>
      </c>
      <c r="L41" s="18">
        <v>504.0</v>
      </c>
      <c r="M41" s="18">
        <v>0.0</v>
      </c>
      <c r="N41" s="18">
        <v>0.924242</v>
      </c>
      <c r="O41" s="18">
        <v>0.0</v>
      </c>
      <c r="P41" s="18">
        <v>0.924242</v>
      </c>
      <c r="Q41" s="18">
        <v>0.902299</v>
      </c>
      <c r="U41" s="22" t="s">
        <v>830</v>
      </c>
      <c r="V41" s="18">
        <v>7.226221000595E12</v>
      </c>
      <c r="W41" s="22" t="s">
        <v>3151</v>
      </c>
      <c r="X41" s="18" t="s">
        <v>3417</v>
      </c>
      <c r="Y41" s="22" t="s">
        <v>3415</v>
      </c>
      <c r="Z41" s="14" t="s">
        <v>2531</v>
      </c>
      <c r="AA41" s="18">
        <v>15.7993784</v>
      </c>
      <c r="AB41" s="22" t="s">
        <v>3478</v>
      </c>
      <c r="AC41" s="22" t="s">
        <v>3422</v>
      </c>
      <c r="AD41" s="16"/>
      <c r="AE41" s="22" t="s">
        <v>2240</v>
      </c>
      <c r="AF41" s="18">
        <v>840.0</v>
      </c>
      <c r="AG41" s="18">
        <v>0.0</v>
      </c>
      <c r="AH41" s="18">
        <v>7.333333</v>
      </c>
      <c r="AI41" s="18">
        <v>0.0</v>
      </c>
      <c r="AJ41" s="18">
        <v>0.0</v>
      </c>
      <c r="AK41" s="18">
        <v>7.333333</v>
      </c>
    </row>
    <row r="42">
      <c r="A42" s="14" t="s">
        <v>1690</v>
      </c>
      <c r="B42" s="105" t="s">
        <v>3479</v>
      </c>
      <c r="C42" s="14" t="s">
        <v>2932</v>
      </c>
      <c r="D42" s="19" t="s">
        <v>58</v>
      </c>
      <c r="E42" s="14" t="s">
        <v>3421</v>
      </c>
      <c r="F42" s="14" t="s">
        <v>3253</v>
      </c>
      <c r="G42" s="14" t="s">
        <v>3453</v>
      </c>
      <c r="H42" s="14" t="s">
        <v>2214</v>
      </c>
      <c r="I42" s="14" t="s">
        <v>3416</v>
      </c>
      <c r="J42" s="23"/>
      <c r="K42" s="16"/>
      <c r="L42" s="18">
        <v>7.0</v>
      </c>
      <c r="M42" s="18">
        <v>5.0</v>
      </c>
      <c r="N42" s="18">
        <v>0.0</v>
      </c>
      <c r="O42" s="18">
        <v>5.882357</v>
      </c>
      <c r="P42" s="18">
        <v>7.459093</v>
      </c>
      <c r="Q42" s="18">
        <v>7.560642</v>
      </c>
      <c r="U42" s="22" t="s">
        <v>1690</v>
      </c>
      <c r="V42" s="18">
        <v>6.297001056615E12</v>
      </c>
      <c r="W42" s="22" t="s">
        <v>2672</v>
      </c>
      <c r="X42" s="18" t="s">
        <v>3417</v>
      </c>
      <c r="Y42" s="22" t="s">
        <v>3415</v>
      </c>
      <c r="Z42" s="14" t="s">
        <v>3181</v>
      </c>
      <c r="AA42" s="18">
        <v>0.0</v>
      </c>
      <c r="AB42" s="22" t="s">
        <v>2214</v>
      </c>
      <c r="AC42" s="22" t="s">
        <v>3416</v>
      </c>
      <c r="AD42" s="16"/>
      <c r="AE42" s="16"/>
      <c r="AF42" s="18">
        <v>24.0</v>
      </c>
      <c r="AG42" s="18">
        <v>1.0</v>
      </c>
      <c r="AH42" s="18">
        <v>0.0</v>
      </c>
      <c r="AI42" s="18">
        <v>6.304587</v>
      </c>
      <c r="AJ42" s="18">
        <v>5.767208</v>
      </c>
      <c r="AK42" s="18">
        <v>4.930076</v>
      </c>
    </row>
    <row r="43">
      <c r="A43" s="14" t="s">
        <v>662</v>
      </c>
      <c r="B43" s="105" t="s">
        <v>3454</v>
      </c>
      <c r="C43" s="14" t="s">
        <v>2277</v>
      </c>
      <c r="D43" s="19" t="s">
        <v>58</v>
      </c>
      <c r="E43" s="14" t="s">
        <v>3415</v>
      </c>
      <c r="F43" s="14" t="s">
        <v>2707</v>
      </c>
      <c r="G43" s="14" t="s">
        <v>2276</v>
      </c>
      <c r="I43" s="14" t="s">
        <v>3416</v>
      </c>
      <c r="J43" s="23"/>
      <c r="K43" s="16"/>
      <c r="L43" s="18">
        <v>552.0</v>
      </c>
      <c r="M43" s="18">
        <v>0.0</v>
      </c>
      <c r="N43" s="18">
        <v>0.0</v>
      </c>
      <c r="O43" s="18">
        <v>0.0</v>
      </c>
      <c r="P43" s="18">
        <v>0.0</v>
      </c>
      <c r="Q43" s="18">
        <v>0.0</v>
      </c>
      <c r="U43" s="22" t="s">
        <v>662</v>
      </c>
      <c r="V43" s="18">
        <v>8.906001050971E12</v>
      </c>
      <c r="W43" s="22" t="s">
        <v>2275</v>
      </c>
      <c r="X43" s="18" t="s">
        <v>3417</v>
      </c>
      <c r="Y43" s="22" t="s">
        <v>3421</v>
      </c>
      <c r="Z43" s="14" t="s">
        <v>3480</v>
      </c>
      <c r="AA43" s="18">
        <v>0.0</v>
      </c>
      <c r="AB43" s="22" t="s">
        <v>2214</v>
      </c>
      <c r="AC43" s="22" t="s">
        <v>3416</v>
      </c>
      <c r="AD43" s="16"/>
      <c r="AE43" s="16"/>
      <c r="AF43" s="18">
        <v>0.0</v>
      </c>
      <c r="AG43" s="18">
        <v>6.0</v>
      </c>
      <c r="AH43" s="18">
        <v>0.0</v>
      </c>
      <c r="AI43" s="18">
        <v>1.608308</v>
      </c>
      <c r="AJ43" s="18">
        <v>1.569403</v>
      </c>
      <c r="AK43" s="18">
        <v>1.632685</v>
      </c>
    </row>
    <row r="44">
      <c r="A44" s="14" t="s">
        <v>961</v>
      </c>
      <c r="B44" s="104" t="s">
        <v>3481</v>
      </c>
      <c r="C44" s="14" t="s">
        <v>2804</v>
      </c>
      <c r="D44" s="19" t="s">
        <v>58</v>
      </c>
      <c r="E44" s="14" t="s">
        <v>3421</v>
      </c>
      <c r="F44" s="14" t="s">
        <v>3157</v>
      </c>
      <c r="G44" s="14" t="s">
        <v>3482</v>
      </c>
      <c r="I44" s="14" t="s">
        <v>3422</v>
      </c>
      <c r="J44" s="23"/>
      <c r="K44" s="16"/>
      <c r="L44" s="18">
        <v>552.0</v>
      </c>
      <c r="M44" s="18">
        <v>0.0</v>
      </c>
      <c r="N44" s="18">
        <v>0.0</v>
      </c>
      <c r="O44" s="18">
        <v>0.0</v>
      </c>
      <c r="P44" s="18">
        <v>0.0</v>
      </c>
      <c r="Q44" s="18">
        <v>0.0</v>
      </c>
      <c r="U44" s="22" t="s">
        <v>135</v>
      </c>
      <c r="V44" s="18">
        <v>6.29110836116E12</v>
      </c>
      <c r="W44" s="22" t="s">
        <v>2713</v>
      </c>
      <c r="X44" s="18" t="s">
        <v>3417</v>
      </c>
      <c r="Y44" s="22" t="s">
        <v>3415</v>
      </c>
      <c r="Z44" s="14" t="s">
        <v>3184</v>
      </c>
      <c r="AA44" s="18">
        <v>0.0</v>
      </c>
      <c r="AB44" s="22"/>
      <c r="AC44" s="22" t="s">
        <v>3416</v>
      </c>
      <c r="AD44" s="16"/>
      <c r="AE44" s="16"/>
      <c r="AF44" s="18">
        <v>552.0</v>
      </c>
      <c r="AG44" s="18">
        <v>0.0</v>
      </c>
      <c r="AH44" s="18">
        <v>0.0</v>
      </c>
      <c r="AI44" s="18">
        <v>0.0</v>
      </c>
      <c r="AJ44" s="18">
        <v>0.0</v>
      </c>
      <c r="AK44" s="18">
        <v>0.0</v>
      </c>
    </row>
    <row r="45">
      <c r="A45" s="14" t="s">
        <v>1690</v>
      </c>
      <c r="B45" s="105" t="s">
        <v>3479</v>
      </c>
      <c r="C45" s="14" t="s">
        <v>2932</v>
      </c>
      <c r="D45" s="19" t="s">
        <v>58</v>
      </c>
      <c r="E45" s="14" t="s">
        <v>3421</v>
      </c>
      <c r="F45" s="14" t="s">
        <v>3253</v>
      </c>
      <c r="G45" s="14" t="s">
        <v>3453</v>
      </c>
      <c r="H45" s="14" t="s">
        <v>2214</v>
      </c>
      <c r="I45" s="14" t="s">
        <v>3416</v>
      </c>
      <c r="J45" s="16"/>
      <c r="K45" s="14" t="s">
        <v>2240</v>
      </c>
      <c r="L45" s="18">
        <v>504.0</v>
      </c>
      <c r="M45" s="18">
        <v>0.0</v>
      </c>
      <c r="N45" s="18">
        <v>0.666667</v>
      </c>
      <c r="O45" s="18">
        <v>0.0</v>
      </c>
      <c r="P45" s="18">
        <v>0.666667</v>
      </c>
      <c r="Q45" s="18">
        <v>0.666667</v>
      </c>
      <c r="U45" s="22" t="s">
        <v>888</v>
      </c>
      <c r="V45" s="18">
        <v>6.298042161382E12</v>
      </c>
      <c r="W45" s="22" t="s">
        <v>2888</v>
      </c>
      <c r="X45" s="18" t="s">
        <v>3417</v>
      </c>
      <c r="Y45" s="22" t="s">
        <v>3463</v>
      </c>
      <c r="Z45" s="14" t="s">
        <v>3186</v>
      </c>
      <c r="AA45" s="18">
        <v>0.222222222</v>
      </c>
      <c r="AB45" s="22" t="s">
        <v>2214</v>
      </c>
      <c r="AC45" s="22" t="s">
        <v>3431</v>
      </c>
      <c r="AD45" s="16"/>
      <c r="AE45" s="16"/>
      <c r="AF45" s="18">
        <v>117.0</v>
      </c>
      <c r="AG45" s="18">
        <v>16.0</v>
      </c>
      <c r="AH45" s="18">
        <v>2.400616</v>
      </c>
      <c r="AI45" s="18">
        <v>13.4756</v>
      </c>
      <c r="AJ45" s="18">
        <v>12.95636</v>
      </c>
      <c r="AK45" s="18">
        <v>11.6334</v>
      </c>
    </row>
    <row r="46">
      <c r="A46" s="14" t="s">
        <v>851</v>
      </c>
      <c r="B46" s="105" t="s">
        <v>3483</v>
      </c>
      <c r="C46" s="14" t="s">
        <v>2621</v>
      </c>
      <c r="D46" s="19" t="s">
        <v>58</v>
      </c>
      <c r="E46" s="14" t="s">
        <v>3421</v>
      </c>
      <c r="F46" s="14" t="s">
        <v>3152</v>
      </c>
      <c r="G46" s="14" t="s">
        <v>3484</v>
      </c>
      <c r="I46" s="14" t="s">
        <v>3422</v>
      </c>
      <c r="J46" s="14" t="s">
        <v>2605</v>
      </c>
      <c r="K46" s="23"/>
      <c r="L46" s="18">
        <v>120.0</v>
      </c>
      <c r="M46" s="18">
        <v>0.0</v>
      </c>
      <c r="N46" s="18">
        <v>0.0</v>
      </c>
      <c r="O46" s="18">
        <v>0.0</v>
      </c>
      <c r="P46" s="18">
        <v>0.0</v>
      </c>
      <c r="Q46" s="18">
        <v>0.0</v>
      </c>
      <c r="U46" s="22" t="s">
        <v>1812</v>
      </c>
      <c r="V46" s="18">
        <v>6.772504452985E12</v>
      </c>
      <c r="W46" s="22" t="s">
        <v>2979</v>
      </c>
      <c r="X46" s="18" t="s">
        <v>3417</v>
      </c>
      <c r="Y46" s="22" t="s">
        <v>3415</v>
      </c>
      <c r="Z46" s="14" t="s">
        <v>2651</v>
      </c>
      <c r="AA46" s="18">
        <v>7.195890221</v>
      </c>
      <c r="AB46" s="22" t="s">
        <v>2214</v>
      </c>
      <c r="AC46" s="22" t="s">
        <v>3416</v>
      </c>
      <c r="AD46" s="16"/>
      <c r="AE46" s="22" t="s">
        <v>2240</v>
      </c>
      <c r="AF46" s="18">
        <v>312.0</v>
      </c>
      <c r="AG46" s="18">
        <v>0.0</v>
      </c>
      <c r="AH46" s="18">
        <v>0.0</v>
      </c>
      <c r="AI46" s="18">
        <v>0.142857</v>
      </c>
      <c r="AJ46" s="18">
        <v>0.080952</v>
      </c>
      <c r="AK46" s="18">
        <v>0.067227</v>
      </c>
    </row>
    <row r="47">
      <c r="A47" s="14" t="s">
        <v>961</v>
      </c>
      <c r="B47" s="104" t="s">
        <v>3481</v>
      </c>
      <c r="C47" s="14" t="s">
        <v>2804</v>
      </c>
      <c r="D47" s="19" t="s">
        <v>58</v>
      </c>
      <c r="E47" s="14" t="s">
        <v>3421</v>
      </c>
      <c r="F47" s="14" t="s">
        <v>3157</v>
      </c>
      <c r="G47" s="14" t="s">
        <v>3482</v>
      </c>
      <c r="H47" s="14" t="s">
        <v>2304</v>
      </c>
      <c r="I47" s="14" t="s">
        <v>3422</v>
      </c>
      <c r="J47" s="14" t="s">
        <v>2605</v>
      </c>
      <c r="K47" s="16"/>
      <c r="L47" s="18">
        <v>96.0</v>
      </c>
      <c r="M47" s="18">
        <v>0.0</v>
      </c>
      <c r="N47" s="18">
        <v>0.952381</v>
      </c>
      <c r="O47" s="18">
        <v>0.0</v>
      </c>
      <c r="P47" s="18">
        <v>0.0</v>
      </c>
      <c r="Q47" s="18">
        <v>0.952381</v>
      </c>
      <c r="U47" s="22" t="s">
        <v>258</v>
      </c>
      <c r="V47" s="18">
        <v>6.281006620025E12</v>
      </c>
      <c r="W47" s="22" t="s">
        <v>2419</v>
      </c>
      <c r="X47" s="18" t="s">
        <v>3417</v>
      </c>
      <c r="Y47" s="22" t="s">
        <v>3415</v>
      </c>
      <c r="Z47" s="14" t="s">
        <v>2653</v>
      </c>
      <c r="AA47" s="18">
        <v>13.64394494</v>
      </c>
      <c r="AB47" s="22" t="s">
        <v>2214</v>
      </c>
      <c r="AC47" s="22" t="s">
        <v>3416</v>
      </c>
      <c r="AD47" s="22" t="s">
        <v>2605</v>
      </c>
      <c r="AE47" s="16"/>
      <c r="AF47" s="18">
        <v>24.0</v>
      </c>
      <c r="AG47" s="18">
        <v>0.0</v>
      </c>
      <c r="AH47" s="18">
        <v>0.0</v>
      </c>
      <c r="AI47" s="18">
        <v>0.0</v>
      </c>
      <c r="AJ47" s="18">
        <v>0.0</v>
      </c>
      <c r="AK47" s="18">
        <v>0.0</v>
      </c>
    </row>
    <row r="48">
      <c r="A48" s="14" t="s">
        <v>798</v>
      </c>
      <c r="B48" s="105" t="s">
        <v>3485</v>
      </c>
      <c r="C48" s="14" t="s">
        <v>2729</v>
      </c>
      <c r="D48" s="19" t="s">
        <v>58</v>
      </c>
      <c r="E48" s="14" t="s">
        <v>3415</v>
      </c>
      <c r="F48" s="14" t="s">
        <v>2730</v>
      </c>
      <c r="G48" s="14" t="s">
        <v>3486</v>
      </c>
      <c r="H48" s="14" t="s">
        <v>3472</v>
      </c>
      <c r="I48" s="14" t="s">
        <v>3422</v>
      </c>
      <c r="J48" s="14" t="s">
        <v>2605</v>
      </c>
      <c r="K48" s="23"/>
      <c r="L48" s="18">
        <v>0.0</v>
      </c>
      <c r="M48" s="18">
        <v>0.0</v>
      </c>
      <c r="N48" s="18">
        <v>0.0</v>
      </c>
      <c r="O48" s="18">
        <v>0.0</v>
      </c>
      <c r="P48" s="18">
        <v>0.0</v>
      </c>
      <c r="Q48" s="18">
        <v>0.0</v>
      </c>
      <c r="U48" s="22" t="s">
        <v>288</v>
      </c>
      <c r="V48" s="18">
        <v>5.060042490035E12</v>
      </c>
      <c r="W48" s="22" t="s">
        <v>2905</v>
      </c>
      <c r="X48" s="18" t="s">
        <v>3417</v>
      </c>
      <c r="Y48" s="22" t="s">
        <v>3415</v>
      </c>
      <c r="Z48" s="14" t="s">
        <v>2655</v>
      </c>
      <c r="AA48" s="18">
        <v>4.019175269</v>
      </c>
      <c r="AB48" s="22" t="s">
        <v>2252</v>
      </c>
      <c r="AC48" s="22" t="s">
        <v>3416</v>
      </c>
      <c r="AD48" s="16"/>
      <c r="AE48" s="16"/>
      <c r="AF48" s="18">
        <v>0.0</v>
      </c>
      <c r="AG48" s="18">
        <v>0.0</v>
      </c>
      <c r="AH48" s="18">
        <v>0.0</v>
      </c>
      <c r="AI48" s="18">
        <v>0.0</v>
      </c>
      <c r="AJ48" s="18">
        <v>0.0</v>
      </c>
      <c r="AK48" s="18">
        <v>0.0</v>
      </c>
    </row>
    <row r="49">
      <c r="A49" s="14" t="s">
        <v>1690</v>
      </c>
      <c r="B49" s="105" t="s">
        <v>3459</v>
      </c>
      <c r="C49" s="14" t="s">
        <v>2476</v>
      </c>
      <c r="D49" s="19" t="s">
        <v>58</v>
      </c>
      <c r="E49" s="14" t="s">
        <v>3415</v>
      </c>
      <c r="F49" s="14" t="s">
        <v>2936</v>
      </c>
      <c r="G49" s="14" t="s">
        <v>2471</v>
      </c>
      <c r="I49" s="14" t="s">
        <v>3416</v>
      </c>
      <c r="J49" s="23"/>
      <c r="K49" s="23"/>
      <c r="L49" s="18">
        <v>552.0</v>
      </c>
      <c r="M49" s="18">
        <v>0.0</v>
      </c>
      <c r="N49" s="18">
        <v>0.0</v>
      </c>
      <c r="O49" s="18">
        <v>0.0</v>
      </c>
      <c r="P49" s="18">
        <v>0.0</v>
      </c>
      <c r="Q49" s="18">
        <v>0.0</v>
      </c>
      <c r="U49" s="22" t="s">
        <v>1812</v>
      </c>
      <c r="V49" s="18">
        <v>1.01527100438E12</v>
      </c>
      <c r="W49" s="22" t="s">
        <v>2558</v>
      </c>
      <c r="X49" s="18" t="s">
        <v>3417</v>
      </c>
      <c r="Y49" s="22" t="s">
        <v>3415</v>
      </c>
      <c r="Z49" s="14" t="s">
        <v>2657</v>
      </c>
      <c r="AA49" s="18">
        <v>11.18219003</v>
      </c>
      <c r="AB49" s="22" t="s">
        <v>2214</v>
      </c>
      <c r="AC49" s="22" t="s">
        <v>3416</v>
      </c>
      <c r="AD49" s="16"/>
      <c r="AE49" s="22" t="s">
        <v>2240</v>
      </c>
      <c r="AF49" s="18">
        <v>792.0</v>
      </c>
      <c r="AG49" s="18">
        <v>0.0</v>
      </c>
      <c r="AH49" s="18">
        <v>0.0</v>
      </c>
      <c r="AI49" s="18">
        <v>0.0</v>
      </c>
      <c r="AJ49" s="18">
        <v>0.0</v>
      </c>
      <c r="AK49" s="18">
        <v>0.0</v>
      </c>
    </row>
    <row r="50">
      <c r="A50" s="14" t="s">
        <v>961</v>
      </c>
      <c r="B50" s="105" t="s">
        <v>3487</v>
      </c>
      <c r="C50" s="14" t="s">
        <v>3073</v>
      </c>
      <c r="D50" s="19" t="s">
        <v>58</v>
      </c>
      <c r="E50" s="14" t="s">
        <v>3415</v>
      </c>
      <c r="F50" s="14" t="s">
        <v>3488</v>
      </c>
      <c r="G50" s="14" t="s">
        <v>2355</v>
      </c>
      <c r="H50" s="14" t="s">
        <v>2214</v>
      </c>
      <c r="I50" s="14" t="s">
        <v>3416</v>
      </c>
      <c r="J50" s="16"/>
      <c r="K50" s="14" t="s">
        <v>2240</v>
      </c>
      <c r="L50" s="18">
        <v>456.0</v>
      </c>
      <c r="M50" s="18">
        <v>0.0</v>
      </c>
      <c r="N50" s="18">
        <v>0.0</v>
      </c>
      <c r="O50" s="18">
        <v>0.0</v>
      </c>
      <c r="P50" s="18">
        <v>0.0</v>
      </c>
      <c r="Q50" s="18">
        <v>0.0</v>
      </c>
      <c r="U50" s="22" t="s">
        <v>591</v>
      </c>
      <c r="V50" s="18">
        <v>6.298042332027E12</v>
      </c>
      <c r="W50" s="22" t="s">
        <v>3118</v>
      </c>
      <c r="X50" s="18" t="s">
        <v>3417</v>
      </c>
      <c r="Y50" s="22" t="s">
        <v>3415</v>
      </c>
      <c r="Z50" s="14" t="s">
        <v>2660</v>
      </c>
      <c r="AA50" s="18">
        <v>0.357142857</v>
      </c>
      <c r="AB50" s="22"/>
      <c r="AC50" s="22" t="s">
        <v>3416</v>
      </c>
      <c r="AD50" s="16"/>
      <c r="AE50" s="16"/>
      <c r="AF50" s="18">
        <v>552.0</v>
      </c>
      <c r="AG50" s="18">
        <v>0.0</v>
      </c>
      <c r="AH50" s="18">
        <v>0.0</v>
      </c>
      <c r="AI50" s="18">
        <v>0.0</v>
      </c>
      <c r="AJ50" s="18">
        <v>0.0</v>
      </c>
      <c r="AK50" s="18">
        <v>0.0</v>
      </c>
    </row>
    <row r="51">
      <c r="A51" s="14" t="s">
        <v>1488</v>
      </c>
      <c r="B51" s="105" t="s">
        <v>3489</v>
      </c>
      <c r="C51" s="14" t="s">
        <v>2592</v>
      </c>
      <c r="D51" s="19" t="s">
        <v>58</v>
      </c>
      <c r="E51" s="14" t="s">
        <v>3421</v>
      </c>
      <c r="F51" s="14" t="s">
        <v>3490</v>
      </c>
      <c r="G51" s="14" t="s">
        <v>3491</v>
      </c>
      <c r="H51" s="14" t="s">
        <v>2214</v>
      </c>
      <c r="I51" s="14" t="s">
        <v>3416</v>
      </c>
      <c r="J51" s="23"/>
      <c r="K51" s="14" t="s">
        <v>2240</v>
      </c>
      <c r="L51" s="18">
        <v>288.0</v>
      </c>
      <c r="M51" s="18">
        <v>1.0</v>
      </c>
      <c r="N51" s="18">
        <v>0.0</v>
      </c>
      <c r="O51" s="18">
        <v>0.0</v>
      </c>
      <c r="P51" s="18">
        <v>0.0</v>
      </c>
      <c r="Q51" s="18">
        <v>0.0</v>
      </c>
      <c r="U51" s="22" t="s">
        <v>1812</v>
      </c>
      <c r="V51" s="18">
        <v>3.4000124886E10</v>
      </c>
      <c r="W51" s="22" t="s">
        <v>2552</v>
      </c>
      <c r="X51" s="18" t="s">
        <v>3417</v>
      </c>
      <c r="Y51" s="22" t="s">
        <v>3415</v>
      </c>
      <c r="Z51" s="14" t="s">
        <v>2661</v>
      </c>
      <c r="AA51" s="18">
        <v>0.404761905</v>
      </c>
      <c r="AB51" s="22" t="s">
        <v>2214</v>
      </c>
      <c r="AC51" s="22" t="s">
        <v>3416</v>
      </c>
      <c r="AD51" s="22" t="s">
        <v>2666</v>
      </c>
      <c r="AF51" s="18">
        <v>216.0</v>
      </c>
      <c r="AG51" s="18">
        <v>0.0</v>
      </c>
      <c r="AH51" s="18">
        <v>7.624423</v>
      </c>
      <c r="AI51" s="18">
        <v>0.142857</v>
      </c>
      <c r="AJ51" s="18">
        <v>0.066667</v>
      </c>
      <c r="AK51" s="18">
        <v>7.941089</v>
      </c>
    </row>
    <row r="52">
      <c r="A52" s="14" t="s">
        <v>1783</v>
      </c>
      <c r="B52" s="105" t="s">
        <v>3492</v>
      </c>
      <c r="C52" s="14" t="s">
        <v>3272</v>
      </c>
      <c r="D52" s="19" t="s">
        <v>58</v>
      </c>
      <c r="E52" s="14" t="s">
        <v>3421</v>
      </c>
      <c r="F52" s="14" t="s">
        <v>3273</v>
      </c>
      <c r="G52" s="14" t="s">
        <v>2570</v>
      </c>
      <c r="I52" s="14" t="s">
        <v>3416</v>
      </c>
      <c r="J52" s="23"/>
      <c r="K52" s="23"/>
      <c r="L52" s="18">
        <v>552.0</v>
      </c>
      <c r="M52" s="18">
        <v>0.0</v>
      </c>
      <c r="N52" s="18">
        <v>0.0</v>
      </c>
      <c r="O52" s="18">
        <v>0.0</v>
      </c>
      <c r="P52" s="18">
        <v>0.0</v>
      </c>
      <c r="Q52" s="18">
        <v>0.0</v>
      </c>
      <c r="U52" s="22" t="s">
        <v>888</v>
      </c>
      <c r="V52" s="18">
        <v>6.291079388685E12</v>
      </c>
      <c r="W52" s="22" t="s">
        <v>2335</v>
      </c>
      <c r="X52" s="18" t="s">
        <v>3417</v>
      </c>
      <c r="Y52" s="22" t="s">
        <v>3415</v>
      </c>
      <c r="Z52" s="14" t="s">
        <v>2662</v>
      </c>
      <c r="AA52" s="18">
        <v>0.0</v>
      </c>
      <c r="AB52" s="22" t="s">
        <v>2214</v>
      </c>
      <c r="AC52" s="22" t="s">
        <v>3431</v>
      </c>
      <c r="AD52" s="22" t="s">
        <v>2605</v>
      </c>
      <c r="AE52" s="22" t="s">
        <v>2240</v>
      </c>
      <c r="AF52" s="18">
        <v>48.0</v>
      </c>
      <c r="AG52" s="18">
        <v>0.0</v>
      </c>
      <c r="AH52" s="18">
        <v>0.0</v>
      </c>
      <c r="AI52" s="18">
        <v>0.0</v>
      </c>
      <c r="AJ52" s="18">
        <v>0.0</v>
      </c>
      <c r="AK52" s="18">
        <v>0.0</v>
      </c>
    </row>
    <row r="53">
      <c r="A53" s="14" t="s">
        <v>135</v>
      </c>
      <c r="B53" s="105" t="s">
        <v>3493</v>
      </c>
      <c r="C53" s="14" t="s">
        <v>2624</v>
      </c>
      <c r="D53" s="19" t="s">
        <v>58</v>
      </c>
      <c r="E53" s="14" t="s">
        <v>3421</v>
      </c>
      <c r="F53" s="14" t="s">
        <v>2614</v>
      </c>
      <c r="G53" s="14" t="s">
        <v>2557</v>
      </c>
      <c r="H53" s="14" t="s">
        <v>2214</v>
      </c>
      <c r="I53" s="14" t="s">
        <v>3416</v>
      </c>
      <c r="J53" s="14" t="s">
        <v>2605</v>
      </c>
      <c r="K53" s="14" t="s">
        <v>2240</v>
      </c>
      <c r="L53" s="18">
        <v>744.0</v>
      </c>
      <c r="M53" s="18">
        <v>0.0</v>
      </c>
      <c r="N53" s="18">
        <v>6.87956</v>
      </c>
      <c r="O53" s="18">
        <v>0.0</v>
      </c>
      <c r="P53" s="18">
        <v>2.0</v>
      </c>
      <c r="Q53" s="18">
        <v>6.87956</v>
      </c>
      <c r="U53" s="22" t="s">
        <v>288</v>
      </c>
      <c r="V53" s="18">
        <v>6.290361987056E12</v>
      </c>
      <c r="W53" s="22" t="s">
        <v>2634</v>
      </c>
      <c r="X53" s="18" t="s">
        <v>3417</v>
      </c>
      <c r="Y53" s="22" t="s">
        <v>3415</v>
      </c>
      <c r="Z53" s="14" t="s">
        <v>2663</v>
      </c>
      <c r="AA53" s="18">
        <v>0.0</v>
      </c>
      <c r="AB53" s="22" t="s">
        <v>3472</v>
      </c>
      <c r="AC53" s="22" t="s">
        <v>3416</v>
      </c>
      <c r="AD53" s="22" t="s">
        <v>2605</v>
      </c>
      <c r="AE53" s="16"/>
      <c r="AF53" s="18">
        <v>0.0</v>
      </c>
      <c r="AG53" s="18">
        <v>0.0</v>
      </c>
      <c r="AH53" s="18">
        <v>0.0</v>
      </c>
      <c r="AI53" s="18">
        <v>0.0</v>
      </c>
      <c r="AJ53" s="18">
        <v>0.033333</v>
      </c>
      <c r="AK53" s="18">
        <v>0.033333</v>
      </c>
    </row>
    <row r="54">
      <c r="A54" s="14" t="s">
        <v>1175</v>
      </c>
      <c r="B54" s="105" t="s">
        <v>3494</v>
      </c>
      <c r="C54" s="14" t="s">
        <v>2938</v>
      </c>
      <c r="D54" s="19" t="s">
        <v>58</v>
      </c>
      <c r="E54" s="14" t="s">
        <v>3415</v>
      </c>
      <c r="F54" s="14" t="s">
        <v>3187</v>
      </c>
      <c r="G54" s="14" t="s">
        <v>2263</v>
      </c>
      <c r="H54" s="14" t="s">
        <v>2214</v>
      </c>
      <c r="I54" s="14" t="s">
        <v>3416</v>
      </c>
      <c r="J54" s="16"/>
      <c r="K54" s="14" t="s">
        <v>2240</v>
      </c>
      <c r="L54" s="18">
        <v>1176.0</v>
      </c>
      <c r="M54" s="18">
        <v>0.0</v>
      </c>
      <c r="N54" s="18">
        <v>0.0</v>
      </c>
      <c r="O54" s="18">
        <v>0.0</v>
      </c>
      <c r="P54" s="18">
        <v>0.0</v>
      </c>
      <c r="Q54" s="18">
        <v>0.0</v>
      </c>
      <c r="U54" s="22" t="s">
        <v>258</v>
      </c>
      <c r="V54" s="18">
        <v>6.281006594012E12</v>
      </c>
      <c r="W54" s="22" t="s">
        <v>2424</v>
      </c>
      <c r="X54" s="18" t="s">
        <v>3417</v>
      </c>
      <c r="Y54" s="22" t="s">
        <v>3415</v>
      </c>
      <c r="Z54" s="14" t="s">
        <v>2307</v>
      </c>
      <c r="AA54" s="18">
        <v>0.0</v>
      </c>
      <c r="AB54" s="22" t="s">
        <v>2214</v>
      </c>
      <c r="AC54" s="22" t="s">
        <v>3416</v>
      </c>
      <c r="AD54" s="16"/>
      <c r="AE54" s="16"/>
      <c r="AF54" s="18">
        <v>0.0</v>
      </c>
      <c r="AG54" s="18">
        <v>0.0</v>
      </c>
      <c r="AH54" s="18">
        <v>0.0</v>
      </c>
      <c r="AI54" s="18">
        <v>0.071429</v>
      </c>
      <c r="AJ54" s="18">
        <v>0.033333</v>
      </c>
      <c r="AK54" s="18">
        <v>0.050575</v>
      </c>
    </row>
    <row r="55">
      <c r="A55" s="14" t="s">
        <v>1783</v>
      </c>
      <c r="B55" s="105" t="s">
        <v>3495</v>
      </c>
      <c r="C55" s="14" t="s">
        <v>3276</v>
      </c>
      <c r="D55" s="19" t="s">
        <v>58</v>
      </c>
      <c r="E55" s="14" t="s">
        <v>3421</v>
      </c>
      <c r="F55" s="14" t="s">
        <v>3182</v>
      </c>
      <c r="G55" s="14" t="s">
        <v>2386</v>
      </c>
      <c r="I55" s="14" t="s">
        <v>3416</v>
      </c>
      <c r="J55" s="23"/>
      <c r="K55" s="23"/>
      <c r="L55" s="18">
        <v>528.0</v>
      </c>
      <c r="M55" s="18">
        <v>0.0</v>
      </c>
      <c r="N55" s="18">
        <v>0.0</v>
      </c>
      <c r="O55" s="18">
        <v>0.0</v>
      </c>
      <c r="P55" s="18">
        <v>0.0</v>
      </c>
      <c r="Q55" s="18">
        <v>0.0</v>
      </c>
      <c r="U55" s="22" t="s">
        <v>258</v>
      </c>
      <c r="V55" s="18">
        <v>4.059729245861E12</v>
      </c>
      <c r="W55" s="22" t="s">
        <v>2813</v>
      </c>
      <c r="X55" s="18" t="s">
        <v>3417</v>
      </c>
      <c r="Y55" s="22" t="s">
        <v>3415</v>
      </c>
      <c r="Z55" s="14" t="s">
        <v>2309</v>
      </c>
      <c r="AA55" s="18">
        <v>0.0</v>
      </c>
      <c r="AB55" s="22" t="s">
        <v>2214</v>
      </c>
      <c r="AC55" s="22" t="s">
        <v>3416</v>
      </c>
      <c r="AD55" s="22" t="s">
        <v>2706</v>
      </c>
      <c r="AF55" s="18">
        <v>24.0</v>
      </c>
      <c r="AG55" s="18">
        <v>1.0</v>
      </c>
      <c r="AH55" s="18">
        <v>0.0</v>
      </c>
      <c r="AI55" s="18">
        <v>0.714286</v>
      </c>
      <c r="AJ55" s="18">
        <v>0.633333</v>
      </c>
      <c r="AK55" s="18">
        <v>0.8736</v>
      </c>
    </row>
    <row r="56">
      <c r="A56" s="14" t="s">
        <v>1812</v>
      </c>
      <c r="B56" s="105" t="s">
        <v>3496</v>
      </c>
      <c r="C56" s="14" t="s">
        <v>2510</v>
      </c>
      <c r="D56" s="19" t="s">
        <v>58</v>
      </c>
      <c r="E56" s="14" t="s">
        <v>3421</v>
      </c>
      <c r="F56" s="14" t="s">
        <v>2959</v>
      </c>
      <c r="G56" s="14" t="s">
        <v>2464</v>
      </c>
      <c r="H56" s="14" t="s">
        <v>2214</v>
      </c>
      <c r="I56" s="14" t="s">
        <v>3416</v>
      </c>
      <c r="J56" s="14" t="s">
        <v>2666</v>
      </c>
      <c r="L56" s="18">
        <v>600.0</v>
      </c>
      <c r="M56" s="18">
        <v>0.0</v>
      </c>
      <c r="N56" s="18">
        <v>14.47834</v>
      </c>
      <c r="O56" s="18">
        <v>0.071429</v>
      </c>
      <c r="P56" s="18">
        <v>24.23532</v>
      </c>
      <c r="Q56" s="18">
        <v>14.83652</v>
      </c>
      <c r="U56" s="22" t="s">
        <v>288</v>
      </c>
      <c r="V56" s="18">
        <v>6.291109606E12</v>
      </c>
      <c r="W56" s="22" t="s">
        <v>3059</v>
      </c>
      <c r="X56" s="18" t="s">
        <v>3417</v>
      </c>
      <c r="Y56" s="22" t="s">
        <v>3415</v>
      </c>
      <c r="Z56" s="14" t="s">
        <v>2672</v>
      </c>
      <c r="AA56" s="18">
        <v>5.387920413</v>
      </c>
      <c r="AB56" s="22" t="s">
        <v>2214</v>
      </c>
      <c r="AC56" s="22" t="s">
        <v>3416</v>
      </c>
      <c r="AD56" s="16"/>
      <c r="AE56" s="22" t="s">
        <v>2240</v>
      </c>
      <c r="AF56" s="18">
        <v>456.0</v>
      </c>
      <c r="AG56" s="18">
        <v>0.0</v>
      </c>
      <c r="AH56" s="18">
        <v>0.081667</v>
      </c>
      <c r="AI56" s="18">
        <v>0.0</v>
      </c>
      <c r="AJ56" s="18">
        <v>0.333333</v>
      </c>
      <c r="AK56" s="18">
        <v>0.081667</v>
      </c>
    </row>
    <row r="57">
      <c r="A57" s="14" t="s">
        <v>662</v>
      </c>
      <c r="B57" s="104" t="s">
        <v>3497</v>
      </c>
      <c r="C57" s="14" t="s">
        <v>2271</v>
      </c>
      <c r="D57" s="19" t="s">
        <v>58</v>
      </c>
      <c r="E57" s="14" t="s">
        <v>3421</v>
      </c>
      <c r="F57" s="14" t="s">
        <v>2694</v>
      </c>
      <c r="G57" s="14" t="s">
        <v>2268</v>
      </c>
      <c r="H57" s="14" t="s">
        <v>2214</v>
      </c>
      <c r="I57" s="14" t="s">
        <v>3416</v>
      </c>
      <c r="J57" s="14" t="s">
        <v>2605</v>
      </c>
      <c r="K57" s="14" t="s">
        <v>2240</v>
      </c>
      <c r="L57" s="18">
        <v>792.0</v>
      </c>
      <c r="M57" s="18">
        <v>0.0</v>
      </c>
      <c r="N57" s="18">
        <v>0.0</v>
      </c>
      <c r="O57" s="18">
        <v>0.0</v>
      </c>
      <c r="P57" s="18">
        <v>0.0</v>
      </c>
      <c r="Q57" s="18">
        <v>0.0</v>
      </c>
      <c r="U57" s="22" t="s">
        <v>888</v>
      </c>
      <c r="V57" s="18">
        <v>7.894904052677E12</v>
      </c>
      <c r="W57" s="22" t="s">
        <v>2323</v>
      </c>
      <c r="X57" s="18" t="s">
        <v>3417</v>
      </c>
      <c r="Y57" s="22" t="s">
        <v>3421</v>
      </c>
      <c r="Z57" s="14" t="s">
        <v>2676</v>
      </c>
      <c r="AA57" s="18">
        <v>3.044444444</v>
      </c>
      <c r="AB57" s="22" t="s">
        <v>2214</v>
      </c>
      <c r="AC57" s="22" t="s">
        <v>3431</v>
      </c>
      <c r="AD57" s="22" t="s">
        <v>2605</v>
      </c>
      <c r="AE57" s="16"/>
      <c r="AF57" s="18">
        <v>240.0</v>
      </c>
      <c r="AG57" s="18">
        <v>1.0</v>
      </c>
      <c r="AH57" s="18">
        <v>1.352707</v>
      </c>
      <c r="AI57" s="18">
        <v>1.421703</v>
      </c>
      <c r="AJ57" s="18">
        <v>3.463169</v>
      </c>
      <c r="AK57" s="18">
        <v>1.916473</v>
      </c>
    </row>
    <row r="58">
      <c r="A58" s="14" t="s">
        <v>961</v>
      </c>
      <c r="B58" s="105" t="s">
        <v>3498</v>
      </c>
      <c r="C58" s="14" t="s">
        <v>2356</v>
      </c>
      <c r="D58" s="19" t="s">
        <v>58</v>
      </c>
      <c r="E58" s="14" t="s">
        <v>3415</v>
      </c>
      <c r="F58" s="14" t="s">
        <v>3499</v>
      </c>
      <c r="G58" s="14" t="s">
        <v>2355</v>
      </c>
      <c r="H58" s="14" t="s">
        <v>2304</v>
      </c>
      <c r="I58" s="14" t="s">
        <v>3416</v>
      </c>
      <c r="J58" s="14" t="s">
        <v>2605</v>
      </c>
      <c r="K58" s="14" t="s">
        <v>2240</v>
      </c>
      <c r="L58" s="18">
        <v>96.0</v>
      </c>
      <c r="M58" s="18">
        <v>0.0</v>
      </c>
      <c r="N58" s="18">
        <v>0.0</v>
      </c>
      <c r="O58" s="18">
        <v>0.0</v>
      </c>
      <c r="P58" s="18">
        <v>0.0</v>
      </c>
      <c r="Q58" s="18">
        <v>0.0</v>
      </c>
      <c r="U58" s="22" t="s">
        <v>258</v>
      </c>
      <c r="V58" s="18">
        <v>4.059729207241E12</v>
      </c>
      <c r="W58" s="22" t="s">
        <v>2802</v>
      </c>
      <c r="X58" s="18" t="s">
        <v>3417</v>
      </c>
      <c r="Y58" s="22" t="s">
        <v>3415</v>
      </c>
      <c r="Z58" s="14" t="s">
        <v>2678</v>
      </c>
      <c r="AA58" s="18">
        <v>5.263314463</v>
      </c>
      <c r="AB58" s="22" t="s">
        <v>2214</v>
      </c>
      <c r="AC58" s="22" t="s">
        <v>3416</v>
      </c>
      <c r="AD58" s="22" t="s">
        <v>2605</v>
      </c>
      <c r="AE58" s="16"/>
      <c r="AF58" s="18">
        <v>24.0</v>
      </c>
      <c r="AG58" s="18">
        <v>0.0</v>
      </c>
      <c r="AH58" s="18">
        <v>0.0</v>
      </c>
      <c r="AI58" s="18">
        <v>0.0</v>
      </c>
      <c r="AJ58" s="18">
        <v>0.033333</v>
      </c>
      <c r="AK58" s="18">
        <v>0.05</v>
      </c>
    </row>
    <row r="59">
      <c r="A59" s="14" t="s">
        <v>1175</v>
      </c>
      <c r="B59" s="105" t="s">
        <v>3494</v>
      </c>
      <c r="C59" s="14" t="s">
        <v>2938</v>
      </c>
      <c r="D59" s="19" t="s">
        <v>58</v>
      </c>
      <c r="E59" s="14" t="s">
        <v>3415</v>
      </c>
      <c r="F59" s="14" t="s">
        <v>3187</v>
      </c>
      <c r="G59" s="14" t="s">
        <v>2263</v>
      </c>
      <c r="I59" s="14" t="s">
        <v>3416</v>
      </c>
      <c r="J59" s="23"/>
      <c r="K59" s="23"/>
      <c r="L59" s="18">
        <v>120.0</v>
      </c>
      <c r="M59" s="18">
        <v>0.0</v>
      </c>
      <c r="N59" s="18">
        <v>0.0</v>
      </c>
      <c r="O59" s="18">
        <v>0.0</v>
      </c>
      <c r="P59" s="18">
        <v>0.0</v>
      </c>
      <c r="Q59" s="18">
        <v>0.0</v>
      </c>
      <c r="U59" s="22" t="s">
        <v>1175</v>
      </c>
      <c r="V59" s="18">
        <v>1.942511432E11</v>
      </c>
      <c r="W59" s="22" t="s">
        <v>3208</v>
      </c>
      <c r="X59" s="18" t="s">
        <v>3417</v>
      </c>
      <c r="Y59" s="22" t="s">
        <v>3415</v>
      </c>
      <c r="Z59" s="14" t="s">
        <v>2269</v>
      </c>
      <c r="AA59" s="18">
        <v>1.659340659</v>
      </c>
      <c r="AB59" s="22"/>
      <c r="AC59" s="22" t="s">
        <v>3416</v>
      </c>
      <c r="AD59" s="16"/>
      <c r="AE59" s="16"/>
      <c r="AF59" s="18">
        <v>120.0</v>
      </c>
      <c r="AG59" s="18">
        <v>0.0</v>
      </c>
      <c r="AH59" s="18">
        <v>0.0</v>
      </c>
      <c r="AI59" s="18">
        <v>0.0</v>
      </c>
      <c r="AJ59" s="18">
        <v>0.0</v>
      </c>
      <c r="AK59" s="18">
        <v>0.0</v>
      </c>
    </row>
    <row r="60">
      <c r="A60" s="14" t="s">
        <v>662</v>
      </c>
      <c r="B60" s="105" t="s">
        <v>3500</v>
      </c>
      <c r="C60" s="14" t="s">
        <v>2274</v>
      </c>
      <c r="D60" s="19" t="s">
        <v>58</v>
      </c>
      <c r="E60" s="14" t="s">
        <v>3415</v>
      </c>
      <c r="F60" s="14" t="s">
        <v>2705</v>
      </c>
      <c r="G60" s="14" t="s">
        <v>2268</v>
      </c>
      <c r="H60" s="14" t="s">
        <v>2214</v>
      </c>
      <c r="I60" s="14" t="s">
        <v>3416</v>
      </c>
      <c r="J60" s="14" t="s">
        <v>2706</v>
      </c>
      <c r="L60" s="18">
        <v>768.0</v>
      </c>
      <c r="M60" s="18">
        <v>0.0</v>
      </c>
      <c r="N60" s="18">
        <v>0.584524</v>
      </c>
      <c r="O60" s="18">
        <v>0.25</v>
      </c>
      <c r="P60" s="18">
        <v>0.05</v>
      </c>
      <c r="Q60" s="18">
        <v>0.560165</v>
      </c>
      <c r="U60" s="22" t="s">
        <v>851</v>
      </c>
      <c r="V60" s="18">
        <v>6.291106763546E12</v>
      </c>
      <c r="W60" s="22" t="s">
        <v>3154</v>
      </c>
      <c r="X60" s="18" t="s">
        <v>3417</v>
      </c>
      <c r="Y60" s="22" t="s">
        <v>3421</v>
      </c>
      <c r="Z60" s="14" t="s">
        <v>2682</v>
      </c>
      <c r="AA60" s="18">
        <v>0.25</v>
      </c>
      <c r="AB60" s="18">
        <v>0.0</v>
      </c>
      <c r="AC60" s="22" t="s">
        <v>3422</v>
      </c>
      <c r="AD60" s="22" t="s">
        <v>2605</v>
      </c>
      <c r="AE60" s="16"/>
      <c r="AF60" s="18">
        <v>24.0</v>
      </c>
      <c r="AG60" s="18">
        <v>0.0</v>
      </c>
      <c r="AH60" s="18">
        <v>0.0</v>
      </c>
      <c r="AI60" s="18">
        <v>0.0</v>
      </c>
      <c r="AJ60" s="18">
        <v>0.0</v>
      </c>
      <c r="AK60" s="18">
        <v>0.0</v>
      </c>
    </row>
    <row r="61">
      <c r="A61" s="14" t="s">
        <v>135</v>
      </c>
      <c r="B61" s="105" t="s">
        <v>3501</v>
      </c>
      <c r="C61" s="14" t="s">
        <v>3008</v>
      </c>
      <c r="D61" s="19" t="s">
        <v>58</v>
      </c>
      <c r="E61" s="14" t="s">
        <v>3415</v>
      </c>
      <c r="F61" s="14" t="s">
        <v>2868</v>
      </c>
      <c r="G61" s="14" t="s">
        <v>2366</v>
      </c>
      <c r="H61" s="14" t="s">
        <v>3472</v>
      </c>
      <c r="I61" s="14" t="s">
        <v>3416</v>
      </c>
      <c r="J61" s="14" t="s">
        <v>2605</v>
      </c>
      <c r="K61" s="16"/>
      <c r="L61" s="18">
        <v>768.0</v>
      </c>
      <c r="M61" s="18">
        <v>0.0</v>
      </c>
      <c r="N61" s="18">
        <v>29.13754</v>
      </c>
      <c r="O61" s="18">
        <v>0.0</v>
      </c>
      <c r="P61" s="18">
        <v>31.91869</v>
      </c>
      <c r="Q61" s="18">
        <v>29.42411</v>
      </c>
      <c r="U61" s="22" t="s">
        <v>1690</v>
      </c>
      <c r="V61" s="18">
        <v>5.060670992062E12</v>
      </c>
      <c r="W61" s="22" t="s">
        <v>2476</v>
      </c>
      <c r="X61" s="18" t="s">
        <v>3417</v>
      </c>
      <c r="Y61" s="22" t="s">
        <v>3415</v>
      </c>
      <c r="Z61" s="14" t="s">
        <v>2684</v>
      </c>
      <c r="AA61" s="18">
        <v>0.142857143</v>
      </c>
      <c r="AB61" s="22" t="s">
        <v>2214</v>
      </c>
      <c r="AC61" s="22" t="s">
        <v>3416</v>
      </c>
      <c r="AD61" s="22" t="s">
        <v>2605</v>
      </c>
      <c r="AE61" s="16"/>
      <c r="AF61" s="18">
        <v>24.0</v>
      </c>
      <c r="AG61" s="18">
        <v>0.0</v>
      </c>
      <c r="AH61" s="18">
        <v>0.0</v>
      </c>
      <c r="AI61" s="18">
        <v>0.0</v>
      </c>
      <c r="AJ61" s="18">
        <v>0.0</v>
      </c>
      <c r="AK61" s="18">
        <v>0.0</v>
      </c>
    </row>
    <row r="62">
      <c r="A62" s="14" t="s">
        <v>84</v>
      </c>
      <c r="B62" s="105" t="s">
        <v>3502</v>
      </c>
      <c r="C62" s="14" t="s">
        <v>2244</v>
      </c>
      <c r="D62" s="19" t="s">
        <v>58</v>
      </c>
      <c r="E62" s="14" t="s">
        <v>3415</v>
      </c>
      <c r="F62" s="14" t="s">
        <v>2601</v>
      </c>
      <c r="G62" s="14" t="s">
        <v>2239</v>
      </c>
      <c r="H62" s="14" t="s">
        <v>2214</v>
      </c>
      <c r="I62" s="14" t="s">
        <v>3416</v>
      </c>
      <c r="J62" s="23"/>
      <c r="K62" s="14" t="s">
        <v>2240</v>
      </c>
      <c r="L62" s="18">
        <v>504.0</v>
      </c>
      <c r="M62" s="18">
        <v>0.0</v>
      </c>
      <c r="N62" s="18">
        <v>0.0</v>
      </c>
      <c r="O62" s="18">
        <v>0.0</v>
      </c>
      <c r="P62" s="18">
        <v>0.0</v>
      </c>
      <c r="Q62" s="18">
        <v>0.0</v>
      </c>
      <c r="U62" s="22" t="s">
        <v>1251</v>
      </c>
      <c r="V62" s="18">
        <v>6.291107845784E12</v>
      </c>
      <c r="W62" s="22" t="s">
        <v>2991</v>
      </c>
      <c r="X62" s="18" t="s">
        <v>3417</v>
      </c>
      <c r="Y62" s="22" t="s">
        <v>3415</v>
      </c>
      <c r="Z62" s="14" t="s">
        <v>2687</v>
      </c>
      <c r="AA62" s="18">
        <v>0.0</v>
      </c>
      <c r="AB62" s="22" t="s">
        <v>2214</v>
      </c>
      <c r="AC62" s="22" t="s">
        <v>3431</v>
      </c>
      <c r="AD62" s="22" t="s">
        <v>2605</v>
      </c>
      <c r="AE62" s="16"/>
      <c r="AF62" s="18">
        <v>24.0</v>
      </c>
      <c r="AG62" s="18">
        <v>0.0</v>
      </c>
      <c r="AH62" s="18">
        <v>0.0</v>
      </c>
      <c r="AI62" s="18">
        <v>0.0</v>
      </c>
      <c r="AJ62" s="18">
        <v>0.0</v>
      </c>
      <c r="AK62" s="18">
        <v>0.0</v>
      </c>
    </row>
    <row r="63">
      <c r="A63" s="14" t="s">
        <v>851</v>
      </c>
      <c r="B63" s="105" t="s">
        <v>3503</v>
      </c>
      <c r="C63" s="14" t="s">
        <v>2619</v>
      </c>
      <c r="D63" s="19" t="s">
        <v>58</v>
      </c>
      <c r="E63" s="14" t="s">
        <v>3421</v>
      </c>
      <c r="F63" s="14" t="s">
        <v>3152</v>
      </c>
      <c r="G63" s="14" t="s">
        <v>3484</v>
      </c>
      <c r="I63" s="14" t="s">
        <v>3422</v>
      </c>
      <c r="J63" s="14" t="s">
        <v>2605</v>
      </c>
      <c r="K63" s="23"/>
      <c r="L63" s="18">
        <v>120.0</v>
      </c>
      <c r="M63" s="18">
        <v>0.0</v>
      </c>
      <c r="N63" s="18">
        <v>0.142857</v>
      </c>
      <c r="O63" s="18">
        <v>0.0</v>
      </c>
      <c r="P63" s="18">
        <v>0.0</v>
      </c>
      <c r="Q63" s="18">
        <v>0.142857</v>
      </c>
      <c r="U63" s="22" t="s">
        <v>591</v>
      </c>
      <c r="V63" s="18">
        <v>6.291109429548E12</v>
      </c>
      <c r="W63" s="22" t="s">
        <v>2820</v>
      </c>
      <c r="X63" s="18" t="s">
        <v>3417</v>
      </c>
      <c r="Y63" s="22" t="s">
        <v>3415</v>
      </c>
      <c r="Z63" s="14" t="s">
        <v>2688</v>
      </c>
      <c r="AA63" s="18">
        <v>0.0</v>
      </c>
      <c r="AB63" s="22" t="s">
        <v>2214</v>
      </c>
      <c r="AC63" s="22" t="s">
        <v>3416</v>
      </c>
      <c r="AD63" s="16"/>
      <c r="AE63" s="22" t="s">
        <v>2240</v>
      </c>
      <c r="AF63" s="18">
        <v>312.0</v>
      </c>
      <c r="AG63" s="18">
        <v>0.0</v>
      </c>
      <c r="AH63" s="18">
        <v>0.224524</v>
      </c>
      <c r="AI63" s="18">
        <v>0.0</v>
      </c>
      <c r="AJ63" s="18">
        <v>0.5</v>
      </c>
      <c r="AK63" s="18">
        <v>0.224524</v>
      </c>
    </row>
    <row r="64">
      <c r="A64" s="14" t="s">
        <v>135</v>
      </c>
      <c r="B64" s="105" t="s">
        <v>3504</v>
      </c>
      <c r="C64" s="14" t="s">
        <v>2641</v>
      </c>
      <c r="D64" s="19" t="s">
        <v>58</v>
      </c>
      <c r="E64" s="14" t="s">
        <v>3421</v>
      </c>
      <c r="F64" s="14" t="s">
        <v>2614</v>
      </c>
      <c r="G64" s="14" t="s">
        <v>2557</v>
      </c>
      <c r="I64" s="14" t="s">
        <v>3416</v>
      </c>
      <c r="J64" s="14" t="s">
        <v>2605</v>
      </c>
      <c r="K64" s="23"/>
      <c r="L64" s="18">
        <v>48.0</v>
      </c>
      <c r="M64" s="18">
        <v>0.0</v>
      </c>
      <c r="N64" s="18">
        <v>0.363158</v>
      </c>
      <c r="O64" s="18">
        <v>0.0</v>
      </c>
      <c r="P64" s="18">
        <v>0.333333</v>
      </c>
      <c r="Q64" s="18">
        <v>0.363158</v>
      </c>
      <c r="U64" s="22" t="s">
        <v>851</v>
      </c>
      <c r="V64" s="22" t="s">
        <v>3505</v>
      </c>
      <c r="W64" s="22" t="s">
        <v>2316</v>
      </c>
      <c r="X64" s="18" t="s">
        <v>3417</v>
      </c>
      <c r="Y64" s="22" t="s">
        <v>3415</v>
      </c>
      <c r="Z64" s="14" t="s">
        <v>2514</v>
      </c>
      <c r="AA64" s="18">
        <v>0.646103896</v>
      </c>
      <c r="AB64" s="22" t="s">
        <v>2304</v>
      </c>
      <c r="AC64" s="22" t="s">
        <v>3422</v>
      </c>
      <c r="AD64" s="22" t="s">
        <v>2605</v>
      </c>
      <c r="AE64" s="22" t="s">
        <v>2240</v>
      </c>
      <c r="AF64" s="18">
        <v>816.0</v>
      </c>
      <c r="AG64" s="18">
        <v>0.0</v>
      </c>
      <c r="AH64" s="18">
        <v>0.0</v>
      </c>
      <c r="AI64" s="18">
        <v>0.0</v>
      </c>
      <c r="AJ64" s="18">
        <v>0.0</v>
      </c>
      <c r="AK64" s="18">
        <v>0.0</v>
      </c>
    </row>
    <row r="65">
      <c r="A65" s="14" t="s">
        <v>1690</v>
      </c>
      <c r="B65" s="105" t="s">
        <v>3506</v>
      </c>
      <c r="C65" s="14" t="s">
        <v>2935</v>
      </c>
      <c r="D65" s="19" t="s">
        <v>58</v>
      </c>
      <c r="E65" s="14" t="s">
        <v>3421</v>
      </c>
      <c r="F65" s="14" t="s">
        <v>3253</v>
      </c>
      <c r="G65" s="14" t="s">
        <v>3453</v>
      </c>
      <c r="H65" s="14" t="s">
        <v>2214</v>
      </c>
      <c r="I65" s="14" t="s">
        <v>3416</v>
      </c>
      <c r="J65" s="23"/>
      <c r="K65" s="16"/>
      <c r="L65" s="18">
        <v>23.0</v>
      </c>
      <c r="M65" s="18">
        <v>5.0</v>
      </c>
      <c r="N65" s="18">
        <v>0.314103</v>
      </c>
      <c r="O65" s="18">
        <v>7.139577</v>
      </c>
      <c r="P65" s="18">
        <v>6.721084</v>
      </c>
      <c r="Q65" s="18">
        <v>6.713614</v>
      </c>
      <c r="U65" s="22" t="s">
        <v>1301</v>
      </c>
      <c r="V65" s="18">
        <v>8.894222026069E12</v>
      </c>
      <c r="W65" s="22" t="s">
        <v>2444</v>
      </c>
      <c r="X65" s="18" t="s">
        <v>3417</v>
      </c>
      <c r="Y65" s="22" t="s">
        <v>3421</v>
      </c>
      <c r="Z65" s="14" t="s">
        <v>2511</v>
      </c>
      <c r="AA65" s="18">
        <v>0.376923077</v>
      </c>
      <c r="AB65" s="22" t="s">
        <v>2214</v>
      </c>
      <c r="AC65" s="22" t="s">
        <v>3416</v>
      </c>
      <c r="AD65" s="22" t="s">
        <v>2595</v>
      </c>
      <c r="AE65" s="16"/>
      <c r="AF65" s="18">
        <v>0.0</v>
      </c>
      <c r="AG65" s="18">
        <v>1.0</v>
      </c>
      <c r="AH65" s="18">
        <v>0.0</v>
      </c>
      <c r="AI65" s="18">
        <v>1.071429</v>
      </c>
      <c r="AJ65" s="18">
        <v>0.833333</v>
      </c>
      <c r="AK65" s="18">
        <v>0.719697</v>
      </c>
    </row>
    <row r="66">
      <c r="A66" s="14" t="s">
        <v>468</v>
      </c>
      <c r="B66" s="104" t="s">
        <v>3507</v>
      </c>
      <c r="C66" s="14" t="s">
        <v>2266</v>
      </c>
      <c r="D66" s="19" t="s">
        <v>58</v>
      </c>
      <c r="E66" s="14" t="s">
        <v>3421</v>
      </c>
      <c r="F66" s="14" t="s">
        <v>2679</v>
      </c>
      <c r="G66" s="14" t="s">
        <v>2265</v>
      </c>
      <c r="H66" s="14" t="s">
        <v>2214</v>
      </c>
      <c r="I66" s="14" t="s">
        <v>3422</v>
      </c>
      <c r="J66" s="14" t="s">
        <v>2605</v>
      </c>
      <c r="K66" s="14" t="s">
        <v>2240</v>
      </c>
      <c r="L66" s="18">
        <v>792.0</v>
      </c>
      <c r="M66" s="18">
        <v>0.0</v>
      </c>
      <c r="N66" s="18">
        <v>0.0</v>
      </c>
      <c r="O66" s="18">
        <v>0.0</v>
      </c>
      <c r="P66" s="18">
        <v>0.0</v>
      </c>
      <c r="Q66" s="18">
        <v>0.0</v>
      </c>
      <c r="U66" s="22" t="s">
        <v>84</v>
      </c>
      <c r="V66" s="18">
        <v>8.886472108367E12</v>
      </c>
      <c r="W66" s="22" t="s">
        <v>2242</v>
      </c>
      <c r="X66" s="18" t="s">
        <v>3417</v>
      </c>
      <c r="Y66" s="22" t="s">
        <v>3415</v>
      </c>
      <c r="Z66" s="14" t="s">
        <v>2515</v>
      </c>
      <c r="AA66" s="18">
        <v>0.0</v>
      </c>
      <c r="AB66" s="22" t="s">
        <v>2214</v>
      </c>
      <c r="AC66" s="22" t="s">
        <v>3416</v>
      </c>
      <c r="AD66" s="16"/>
      <c r="AE66" s="22" t="s">
        <v>2240</v>
      </c>
      <c r="AF66" s="18">
        <v>768.0</v>
      </c>
      <c r="AG66" s="18">
        <v>0.0</v>
      </c>
      <c r="AH66" s="18">
        <v>0.0</v>
      </c>
      <c r="AI66" s="18">
        <v>0.0</v>
      </c>
      <c r="AJ66" s="18">
        <v>0.033333</v>
      </c>
      <c r="AK66" s="18">
        <v>0.018868</v>
      </c>
    </row>
    <row r="67">
      <c r="A67" s="14" t="s">
        <v>1092</v>
      </c>
      <c r="B67" s="105" t="s">
        <v>3508</v>
      </c>
      <c r="C67" s="14" t="s">
        <v>2384</v>
      </c>
      <c r="D67" s="19" t="s">
        <v>58</v>
      </c>
      <c r="E67" s="14" t="s">
        <v>3415</v>
      </c>
      <c r="F67" s="14" t="s">
        <v>2818</v>
      </c>
      <c r="G67" s="14" t="s">
        <v>2268</v>
      </c>
      <c r="H67" s="14" t="s">
        <v>2214</v>
      </c>
      <c r="I67" s="14" t="s">
        <v>3416</v>
      </c>
      <c r="J67" s="23"/>
      <c r="K67" s="23"/>
      <c r="L67" s="18">
        <v>23.0</v>
      </c>
      <c r="M67" s="18">
        <v>0.0</v>
      </c>
      <c r="N67" s="18">
        <v>0.230769</v>
      </c>
      <c r="O67" s="18">
        <v>1.349817</v>
      </c>
      <c r="P67" s="18">
        <v>0.878416</v>
      </c>
      <c r="Q67" s="18">
        <v>0.701835</v>
      </c>
      <c r="U67" s="22" t="s">
        <v>1650</v>
      </c>
      <c r="V67" s="18">
        <v>6.294017137079E12</v>
      </c>
      <c r="W67" s="22" t="s">
        <v>2469</v>
      </c>
      <c r="X67" s="18" t="s">
        <v>3417</v>
      </c>
      <c r="Y67" s="22" t="s">
        <v>3415</v>
      </c>
      <c r="Z67" s="14" t="s">
        <v>2516</v>
      </c>
      <c r="AA67" s="18">
        <v>0.196428571</v>
      </c>
      <c r="AB67" s="22" t="s">
        <v>2214</v>
      </c>
      <c r="AC67" s="22" t="s">
        <v>3416</v>
      </c>
      <c r="AD67" s="16"/>
      <c r="AE67" s="16"/>
      <c r="AF67" s="18">
        <v>54.0</v>
      </c>
      <c r="AG67" s="18">
        <v>9.0</v>
      </c>
      <c r="AH67" s="18">
        <v>1.318681</v>
      </c>
      <c r="AI67" s="18">
        <v>8.312854</v>
      </c>
      <c r="AJ67" s="18">
        <v>6.987455</v>
      </c>
      <c r="AK67" s="18">
        <v>5.225365</v>
      </c>
    </row>
    <row r="68">
      <c r="A68" s="14" t="s">
        <v>1812</v>
      </c>
      <c r="B68" s="105" t="s">
        <v>3509</v>
      </c>
      <c r="C68" s="14" t="s">
        <v>3002</v>
      </c>
      <c r="D68" s="19" t="s">
        <v>58</v>
      </c>
      <c r="E68" s="23"/>
      <c r="F68" s="14" t="s">
        <v>3261</v>
      </c>
      <c r="G68" s="14" t="s">
        <v>3510</v>
      </c>
      <c r="I68" s="14" t="s">
        <v>3416</v>
      </c>
      <c r="J68" s="23"/>
      <c r="K68" s="23"/>
      <c r="L68" s="18">
        <v>24.0</v>
      </c>
      <c r="M68" s="18">
        <v>0.0</v>
      </c>
      <c r="N68" s="18">
        <v>0.0</v>
      </c>
      <c r="O68" s="18">
        <v>0.0</v>
      </c>
      <c r="P68" s="18">
        <v>0.0</v>
      </c>
      <c r="Q68" s="18">
        <v>0.0</v>
      </c>
      <c r="U68" s="22" t="s">
        <v>1365</v>
      </c>
      <c r="V68" s="18">
        <v>6.291030006122E12</v>
      </c>
      <c r="W68" s="22" t="s">
        <v>2451</v>
      </c>
      <c r="X68" s="18" t="s">
        <v>3417</v>
      </c>
      <c r="Y68" s="22" t="s">
        <v>3415</v>
      </c>
      <c r="Z68" s="14" t="s">
        <v>2523</v>
      </c>
      <c r="AA68" s="18">
        <v>0.428571429</v>
      </c>
      <c r="AB68" s="22" t="s">
        <v>2304</v>
      </c>
      <c r="AC68" s="22" t="s">
        <v>3422</v>
      </c>
      <c r="AD68" s="16"/>
      <c r="AE68" s="22" t="s">
        <v>2240</v>
      </c>
      <c r="AF68" s="18">
        <v>1248.0</v>
      </c>
      <c r="AG68" s="18">
        <v>0.0</v>
      </c>
      <c r="AH68" s="18">
        <v>0.0</v>
      </c>
      <c r="AI68" s="18">
        <v>0.0</v>
      </c>
      <c r="AJ68" s="18">
        <v>0.0</v>
      </c>
      <c r="AK68" s="18">
        <v>0.0</v>
      </c>
    </row>
    <row r="69">
      <c r="A69" s="14" t="s">
        <v>258</v>
      </c>
      <c r="B69" s="105" t="s">
        <v>3511</v>
      </c>
      <c r="C69" s="14" t="s">
        <v>2411</v>
      </c>
      <c r="D69" s="19" t="s">
        <v>58</v>
      </c>
      <c r="E69" s="14" t="s">
        <v>3415</v>
      </c>
      <c r="F69" s="14" t="s">
        <v>2849</v>
      </c>
      <c r="G69" s="14" t="s">
        <v>2407</v>
      </c>
      <c r="I69" s="14" t="s">
        <v>3416</v>
      </c>
      <c r="J69" s="23"/>
      <c r="K69" s="23"/>
      <c r="L69" s="18">
        <v>528.0</v>
      </c>
      <c r="M69" s="18">
        <v>0.0</v>
      </c>
      <c r="N69" s="18">
        <v>0.0</v>
      </c>
      <c r="O69" s="18">
        <v>0.0</v>
      </c>
      <c r="P69" s="18">
        <v>0.0</v>
      </c>
      <c r="Q69" s="18">
        <v>0.0</v>
      </c>
      <c r="U69" s="22" t="s">
        <v>1812</v>
      </c>
      <c r="V69" s="18">
        <v>5.000137016955E12</v>
      </c>
      <c r="W69" s="22" t="s">
        <v>3335</v>
      </c>
      <c r="X69" s="18" t="s">
        <v>3417</v>
      </c>
      <c r="Y69" s="22" t="s">
        <v>3415</v>
      </c>
      <c r="Z69" s="14" t="s">
        <v>2530</v>
      </c>
      <c r="AA69" s="18">
        <v>0.142857143</v>
      </c>
      <c r="AB69" s="22" t="s">
        <v>2214</v>
      </c>
      <c r="AC69" s="22" t="s">
        <v>3416</v>
      </c>
      <c r="AD69" s="22" t="s">
        <v>2605</v>
      </c>
      <c r="AE69" s="16"/>
      <c r="AF69" s="18">
        <v>528.0</v>
      </c>
      <c r="AG69" s="18">
        <v>0.0</v>
      </c>
      <c r="AH69" s="18">
        <v>2.621245</v>
      </c>
      <c r="AI69" s="18">
        <v>0.71978</v>
      </c>
      <c r="AJ69" s="18">
        <v>0.382834</v>
      </c>
      <c r="AK69" s="18">
        <v>2.316551</v>
      </c>
    </row>
    <row r="70">
      <c r="A70" s="14" t="s">
        <v>84</v>
      </c>
      <c r="B70" s="105" t="s">
        <v>3512</v>
      </c>
      <c r="C70" s="14" t="s">
        <v>2243</v>
      </c>
      <c r="D70" s="19" t="s">
        <v>58</v>
      </c>
      <c r="E70" s="14" t="s">
        <v>3421</v>
      </c>
      <c r="F70" s="14" t="s">
        <v>2597</v>
      </c>
      <c r="G70" s="14" t="s">
        <v>2239</v>
      </c>
      <c r="H70" s="14" t="s">
        <v>2214</v>
      </c>
      <c r="I70" s="14" t="s">
        <v>3416</v>
      </c>
      <c r="J70" s="23"/>
      <c r="K70" s="14" t="s">
        <v>2240</v>
      </c>
      <c r="L70" s="18">
        <v>384.0</v>
      </c>
      <c r="M70" s="18">
        <v>0.0</v>
      </c>
      <c r="N70" s="18">
        <v>0.066667</v>
      </c>
      <c r="O70" s="18">
        <v>0.0</v>
      </c>
      <c r="P70" s="18">
        <v>0.111111</v>
      </c>
      <c r="Q70" s="18">
        <v>0.066667</v>
      </c>
      <c r="U70" s="22" t="s">
        <v>1365</v>
      </c>
      <c r="V70" s="18">
        <v>4.002971280906E12</v>
      </c>
      <c r="W70" s="22" t="s">
        <v>2777</v>
      </c>
      <c r="X70" s="18" t="s">
        <v>3417</v>
      </c>
      <c r="Y70" s="22" t="s">
        <v>3415</v>
      </c>
      <c r="Z70" s="14" t="s">
        <v>2517</v>
      </c>
      <c r="AA70" s="18">
        <v>0.342857143</v>
      </c>
      <c r="AB70" s="22" t="s">
        <v>2214</v>
      </c>
      <c r="AC70" s="22" t="s">
        <v>3422</v>
      </c>
      <c r="AD70" s="16"/>
      <c r="AE70" s="16"/>
      <c r="AF70" s="18">
        <v>44.0</v>
      </c>
      <c r="AG70" s="18">
        <v>13.0</v>
      </c>
      <c r="AH70" s="18">
        <v>1.372727</v>
      </c>
      <c r="AI70" s="18">
        <v>7.333081</v>
      </c>
      <c r="AJ70" s="18">
        <v>7.206357</v>
      </c>
      <c r="AK70" s="18">
        <v>6.419979</v>
      </c>
    </row>
    <row r="71">
      <c r="A71" s="14" t="s">
        <v>798</v>
      </c>
      <c r="B71" s="105" t="s">
        <v>3513</v>
      </c>
      <c r="C71" s="14" t="s">
        <v>2732</v>
      </c>
      <c r="D71" s="19" t="s">
        <v>58</v>
      </c>
      <c r="E71" s="14" t="s">
        <v>3421</v>
      </c>
      <c r="F71" s="14" t="s">
        <v>2733</v>
      </c>
      <c r="G71" s="14" t="s">
        <v>2333</v>
      </c>
      <c r="H71" s="14" t="s">
        <v>2214</v>
      </c>
      <c r="I71" s="14" t="s">
        <v>3422</v>
      </c>
      <c r="J71" s="23"/>
      <c r="K71" s="14" t="s">
        <v>2240</v>
      </c>
      <c r="L71" s="18">
        <v>528.0</v>
      </c>
      <c r="M71" s="18">
        <v>0.0</v>
      </c>
      <c r="N71" s="18">
        <v>0.0</v>
      </c>
      <c r="O71" s="18">
        <v>0.0</v>
      </c>
      <c r="P71" s="18">
        <v>0.0</v>
      </c>
      <c r="Q71" s="18">
        <v>0.0</v>
      </c>
      <c r="U71" s="22" t="s">
        <v>1035</v>
      </c>
      <c r="V71" s="18">
        <v>7.33739001474E11</v>
      </c>
      <c r="W71" s="22" t="s">
        <v>2376</v>
      </c>
      <c r="X71" s="18" t="s">
        <v>3417</v>
      </c>
      <c r="Y71" s="22" t="s">
        <v>3415</v>
      </c>
      <c r="Z71" s="14" t="s">
        <v>2522</v>
      </c>
      <c r="AA71" s="18">
        <v>0.0</v>
      </c>
      <c r="AB71" s="22" t="s">
        <v>2214</v>
      </c>
      <c r="AC71" s="22" t="s">
        <v>3416</v>
      </c>
      <c r="AD71" s="16"/>
      <c r="AE71" s="16"/>
      <c r="AF71" s="18">
        <v>168.0</v>
      </c>
      <c r="AG71" s="18">
        <v>0.0</v>
      </c>
      <c r="AH71" s="18">
        <v>0.593276</v>
      </c>
      <c r="AI71" s="18">
        <v>0.547619</v>
      </c>
      <c r="AJ71" s="18">
        <v>1.390977</v>
      </c>
      <c r="AK71" s="18">
        <v>0.541334</v>
      </c>
    </row>
    <row r="72">
      <c r="A72" s="14" t="s">
        <v>1035</v>
      </c>
      <c r="B72" s="105" t="s">
        <v>3514</v>
      </c>
      <c r="C72" s="14" t="s">
        <v>2660</v>
      </c>
      <c r="D72" s="19" t="s">
        <v>58</v>
      </c>
      <c r="E72" s="14" t="s">
        <v>3415</v>
      </c>
      <c r="F72" s="14" t="s">
        <v>3167</v>
      </c>
      <c r="G72" s="14" t="s">
        <v>3515</v>
      </c>
      <c r="H72" s="14" t="s">
        <v>2214</v>
      </c>
      <c r="I72" s="14" t="s">
        <v>3416</v>
      </c>
      <c r="J72" s="23"/>
      <c r="K72" s="23"/>
      <c r="L72" s="18">
        <v>24.0</v>
      </c>
      <c r="M72" s="18">
        <v>0.0</v>
      </c>
      <c r="N72" s="18">
        <v>0.0</v>
      </c>
      <c r="O72" s="18">
        <v>0.357143</v>
      </c>
      <c r="P72" s="18">
        <v>0.260526</v>
      </c>
      <c r="Q72" s="18">
        <v>0.260526</v>
      </c>
      <c r="U72" s="22" t="s">
        <v>1488</v>
      </c>
      <c r="V72" s="18">
        <v>6.298042161757E12</v>
      </c>
      <c r="W72" s="22" t="s">
        <v>2886</v>
      </c>
      <c r="X72" s="18" t="s">
        <v>3417</v>
      </c>
      <c r="Y72" s="16"/>
      <c r="Z72" s="14" t="s">
        <v>2528</v>
      </c>
      <c r="AA72" s="18">
        <v>0.142857143</v>
      </c>
      <c r="AB72" s="22"/>
      <c r="AC72" s="22" t="s">
        <v>3416</v>
      </c>
      <c r="AD72" s="16"/>
      <c r="AE72" s="16"/>
      <c r="AF72" s="18">
        <v>456.0</v>
      </c>
      <c r="AG72" s="18">
        <v>0.0</v>
      </c>
      <c r="AH72" s="18">
        <v>0.0</v>
      </c>
      <c r="AI72" s="18">
        <v>0.0</v>
      </c>
      <c r="AJ72" s="18">
        <v>0.0</v>
      </c>
      <c r="AK72" s="18">
        <v>0.0</v>
      </c>
    </row>
    <row r="73">
      <c r="A73" s="14" t="s">
        <v>961</v>
      </c>
      <c r="B73" s="104" t="s">
        <v>3516</v>
      </c>
      <c r="C73" s="14" t="s">
        <v>2364</v>
      </c>
      <c r="D73" s="19" t="s">
        <v>58</v>
      </c>
      <c r="E73" s="14" t="s">
        <v>3421</v>
      </c>
      <c r="F73" s="14" t="s">
        <v>3099</v>
      </c>
      <c r="G73" s="14" t="s">
        <v>2359</v>
      </c>
      <c r="H73" s="14" t="s">
        <v>2304</v>
      </c>
      <c r="I73" s="14" t="s">
        <v>3416</v>
      </c>
      <c r="J73" s="14" t="s">
        <v>2605</v>
      </c>
      <c r="K73" s="14" t="s">
        <v>2240</v>
      </c>
      <c r="L73" s="18">
        <v>792.0</v>
      </c>
      <c r="M73" s="18">
        <v>0.0</v>
      </c>
      <c r="N73" s="18">
        <v>0.0</v>
      </c>
      <c r="O73" s="18">
        <v>0.0</v>
      </c>
      <c r="P73" s="18">
        <v>0.0</v>
      </c>
      <c r="Q73" s="18">
        <v>0.0</v>
      </c>
      <c r="U73" s="22" t="s">
        <v>1251</v>
      </c>
      <c r="V73" s="18">
        <v>7.26529621884E11</v>
      </c>
      <c r="W73" s="22" t="s">
        <v>2425</v>
      </c>
      <c r="X73" s="18" t="s">
        <v>3417</v>
      </c>
      <c r="Y73" s="22" t="s">
        <v>3415</v>
      </c>
      <c r="Z73" s="14" t="s">
        <v>2708</v>
      </c>
      <c r="AA73" s="18">
        <v>1.342857143</v>
      </c>
      <c r="AB73" s="22"/>
      <c r="AC73" s="22" t="s">
        <v>3431</v>
      </c>
      <c r="AD73" s="22" t="s">
        <v>2605</v>
      </c>
      <c r="AE73" s="16"/>
      <c r="AF73" s="18">
        <v>552.0</v>
      </c>
      <c r="AG73" s="18">
        <v>0.0</v>
      </c>
      <c r="AH73" s="18">
        <v>0.0</v>
      </c>
      <c r="AI73" s="18">
        <v>0.0</v>
      </c>
      <c r="AJ73" s="18">
        <v>0.0</v>
      </c>
      <c r="AK73" s="18">
        <v>0.0</v>
      </c>
    </row>
    <row r="74">
      <c r="A74" s="14" t="s">
        <v>961</v>
      </c>
      <c r="B74" s="105" t="s">
        <v>3517</v>
      </c>
      <c r="C74" s="14" t="s">
        <v>2354</v>
      </c>
      <c r="D74" s="19" t="s">
        <v>58</v>
      </c>
      <c r="E74" s="14" t="s">
        <v>3415</v>
      </c>
      <c r="F74" s="14" t="s">
        <v>3499</v>
      </c>
      <c r="G74" s="14" t="s">
        <v>2355</v>
      </c>
      <c r="H74" s="14" t="s">
        <v>2214</v>
      </c>
      <c r="I74" s="14" t="s">
        <v>3416</v>
      </c>
      <c r="J74" s="23"/>
      <c r="K74" s="14" t="s">
        <v>2240</v>
      </c>
      <c r="L74" s="18">
        <v>528.0</v>
      </c>
      <c r="M74" s="18">
        <v>0.0</v>
      </c>
      <c r="N74" s="18">
        <v>0.0</v>
      </c>
      <c r="O74" s="18">
        <v>0.0</v>
      </c>
      <c r="P74" s="18">
        <v>0.0</v>
      </c>
      <c r="Q74" s="18">
        <v>0.0</v>
      </c>
      <c r="U74" s="22" t="s">
        <v>1175</v>
      </c>
      <c r="V74" s="22" t="s">
        <v>3518</v>
      </c>
      <c r="W74" s="22" t="s">
        <v>3194</v>
      </c>
      <c r="X74" s="18" t="s">
        <v>3417</v>
      </c>
      <c r="Y74" s="22" t="s">
        <v>3415</v>
      </c>
      <c r="Z74" s="14" t="s">
        <v>2529</v>
      </c>
      <c r="AA74" s="18">
        <v>0.214285714</v>
      </c>
      <c r="AB74" s="22" t="s">
        <v>2252</v>
      </c>
      <c r="AC74" s="22" t="s">
        <v>3416</v>
      </c>
      <c r="AD74" s="22" t="s">
        <v>2605</v>
      </c>
      <c r="AE74" s="22" t="s">
        <v>2240</v>
      </c>
      <c r="AF74" s="18">
        <v>816.0</v>
      </c>
      <c r="AG74" s="18">
        <v>0.0</v>
      </c>
      <c r="AH74" s="18">
        <v>0.0</v>
      </c>
      <c r="AI74" s="18">
        <v>0.0</v>
      </c>
      <c r="AJ74" s="18">
        <v>0.0</v>
      </c>
      <c r="AK74" s="18">
        <v>0.0</v>
      </c>
    </row>
    <row r="75">
      <c r="A75" s="14" t="s">
        <v>1812</v>
      </c>
      <c r="B75" s="105" t="s">
        <v>3519</v>
      </c>
      <c r="C75" s="14" t="s">
        <v>2956</v>
      </c>
      <c r="D75" s="19" t="s">
        <v>58</v>
      </c>
      <c r="E75" s="14" t="s">
        <v>3421</v>
      </c>
      <c r="F75" s="14" t="s">
        <v>3263</v>
      </c>
      <c r="G75" s="14" t="s">
        <v>3510</v>
      </c>
      <c r="H75" s="14" t="s">
        <v>2214</v>
      </c>
      <c r="I75" s="14" t="s">
        <v>3416</v>
      </c>
      <c r="J75" s="16"/>
      <c r="K75" s="16"/>
      <c r="L75" s="18">
        <v>9.0</v>
      </c>
      <c r="M75" s="18">
        <v>3.0</v>
      </c>
      <c r="N75" s="18">
        <v>0.0</v>
      </c>
      <c r="O75" s="18">
        <v>0.302198</v>
      </c>
      <c r="P75" s="18">
        <v>0.302198</v>
      </c>
      <c r="Q75" s="18">
        <v>0.302198</v>
      </c>
      <c r="U75" s="22" t="s">
        <v>1812</v>
      </c>
      <c r="V75" s="18">
        <v>6.22107301118E12</v>
      </c>
      <c r="W75" s="22" t="s">
        <v>2749</v>
      </c>
      <c r="X75" s="18" t="s">
        <v>3417</v>
      </c>
      <c r="Y75" s="22" t="s">
        <v>3415</v>
      </c>
      <c r="Z75" s="14" t="s">
        <v>2513</v>
      </c>
      <c r="AA75" s="18">
        <v>0.071428571</v>
      </c>
      <c r="AB75" s="22" t="s">
        <v>2214</v>
      </c>
      <c r="AC75" s="22" t="s">
        <v>3416</v>
      </c>
      <c r="AD75" s="16"/>
      <c r="AE75" s="16"/>
      <c r="AF75" s="18">
        <v>10.0</v>
      </c>
      <c r="AG75" s="18">
        <v>4.0</v>
      </c>
      <c r="AH75" s="18">
        <v>0.0</v>
      </c>
      <c r="AI75" s="18">
        <v>3.859424</v>
      </c>
      <c r="AJ75" s="18">
        <v>3.263014</v>
      </c>
      <c r="AK75" s="18">
        <v>2.467261</v>
      </c>
    </row>
    <row r="76">
      <c r="A76" s="14" t="s">
        <v>830</v>
      </c>
      <c r="B76" s="105" t="s">
        <v>3520</v>
      </c>
      <c r="C76" s="14" t="s">
        <v>3147</v>
      </c>
      <c r="D76" s="19" t="s">
        <v>58</v>
      </c>
      <c r="E76" s="14" t="s">
        <v>3421</v>
      </c>
      <c r="F76" s="14" t="s">
        <v>3144</v>
      </c>
      <c r="G76" s="14" t="s">
        <v>3521</v>
      </c>
      <c r="H76" s="14" t="s">
        <v>3478</v>
      </c>
      <c r="I76" s="14" t="s">
        <v>3422</v>
      </c>
      <c r="J76" s="23"/>
      <c r="K76" s="14" t="s">
        <v>2240</v>
      </c>
      <c r="L76" s="18">
        <v>792.0</v>
      </c>
      <c r="M76" s="18">
        <v>0.0</v>
      </c>
      <c r="N76" s="18">
        <v>3.937374</v>
      </c>
      <c r="O76" s="18">
        <v>0.0</v>
      </c>
      <c r="P76" s="18">
        <v>10.5</v>
      </c>
      <c r="Q76" s="18">
        <v>3.937374</v>
      </c>
      <c r="U76" s="22" t="s">
        <v>1783</v>
      </c>
      <c r="V76" s="18">
        <v>8.711500696458E12</v>
      </c>
      <c r="W76" s="22" t="s">
        <v>3295</v>
      </c>
      <c r="X76" s="18" t="s">
        <v>3417</v>
      </c>
      <c r="Y76" s="22" t="s">
        <v>3415</v>
      </c>
      <c r="Z76" s="14" t="s">
        <v>2519</v>
      </c>
      <c r="AA76" s="18">
        <v>0.0</v>
      </c>
      <c r="AB76" s="22" t="s">
        <v>2214</v>
      </c>
      <c r="AC76" s="22" t="s">
        <v>3416</v>
      </c>
      <c r="AD76" s="22" t="s">
        <v>2605</v>
      </c>
      <c r="AE76" s="16"/>
      <c r="AF76" s="18">
        <v>48.0</v>
      </c>
      <c r="AG76" s="18">
        <v>0.0</v>
      </c>
      <c r="AH76" s="18">
        <v>0.090909</v>
      </c>
      <c r="AI76" s="18">
        <v>0.162338</v>
      </c>
      <c r="AJ76" s="18">
        <v>0.108832</v>
      </c>
      <c r="AK76" s="18">
        <v>0.082553</v>
      </c>
    </row>
    <row r="77">
      <c r="A77" s="14" t="s">
        <v>961</v>
      </c>
      <c r="B77" s="105" t="s">
        <v>3522</v>
      </c>
      <c r="C77" s="14" t="s">
        <v>3388</v>
      </c>
      <c r="D77" s="19" t="s">
        <v>58</v>
      </c>
      <c r="E77" s="14" t="s">
        <v>3421</v>
      </c>
      <c r="F77" s="14" t="s">
        <v>3523</v>
      </c>
      <c r="G77" s="14" t="s">
        <v>3524</v>
      </c>
      <c r="H77" s="14" t="s">
        <v>3472</v>
      </c>
      <c r="I77" s="14" t="s">
        <v>3416</v>
      </c>
      <c r="J77" s="14" t="s">
        <v>2605</v>
      </c>
      <c r="K77" s="23"/>
      <c r="L77" s="18">
        <v>312.0</v>
      </c>
      <c r="M77" s="18">
        <v>0.0</v>
      </c>
      <c r="N77" s="18">
        <v>18.28832</v>
      </c>
      <c r="O77" s="18">
        <v>9.75</v>
      </c>
      <c r="P77" s="18">
        <v>18.28832</v>
      </c>
      <c r="Q77" s="18">
        <v>18.28832</v>
      </c>
      <c r="U77" s="22" t="s">
        <v>84</v>
      </c>
      <c r="V77" s="18">
        <v>8.445291284098E12</v>
      </c>
      <c r="W77" s="22" t="s">
        <v>2244</v>
      </c>
      <c r="X77" s="18" t="s">
        <v>3417</v>
      </c>
      <c r="Y77" s="22" t="s">
        <v>3415</v>
      </c>
      <c r="Z77" s="14" t="s">
        <v>2518</v>
      </c>
      <c r="AA77" s="18">
        <v>0.955988456</v>
      </c>
      <c r="AB77" s="22" t="s">
        <v>2214</v>
      </c>
      <c r="AC77" s="22" t="s">
        <v>3416</v>
      </c>
      <c r="AD77" s="16"/>
      <c r="AE77" s="22" t="s">
        <v>2240</v>
      </c>
      <c r="AF77" s="18">
        <v>888.0</v>
      </c>
      <c r="AG77" s="18">
        <v>0.0</v>
      </c>
      <c r="AH77" s="18">
        <v>0.0</v>
      </c>
      <c r="AI77" s="18">
        <v>0.0</v>
      </c>
      <c r="AJ77" s="18">
        <v>0.0</v>
      </c>
      <c r="AK77" s="18">
        <v>0.0</v>
      </c>
    </row>
    <row r="78">
      <c r="A78" s="14" t="s">
        <v>961</v>
      </c>
      <c r="B78" s="105" t="s">
        <v>3525</v>
      </c>
      <c r="C78" s="14" t="s">
        <v>3071</v>
      </c>
      <c r="D78" s="19" t="s">
        <v>58</v>
      </c>
      <c r="E78" s="14" t="s">
        <v>3415</v>
      </c>
      <c r="F78" s="14" t="s">
        <v>3488</v>
      </c>
      <c r="G78" s="14" t="s">
        <v>2355</v>
      </c>
      <c r="H78" s="14" t="s">
        <v>2304</v>
      </c>
      <c r="I78" s="14" t="s">
        <v>3416</v>
      </c>
      <c r="J78" s="14" t="s">
        <v>2605</v>
      </c>
      <c r="K78" s="16"/>
      <c r="L78" s="18">
        <v>696.0</v>
      </c>
      <c r="M78" s="18">
        <v>0.0</v>
      </c>
      <c r="N78" s="18">
        <v>28.86221</v>
      </c>
      <c r="O78" s="18">
        <v>0.0</v>
      </c>
      <c r="P78" s="18">
        <v>50.62091</v>
      </c>
      <c r="Q78" s="18">
        <v>28.35539</v>
      </c>
      <c r="U78" s="22" t="s">
        <v>84</v>
      </c>
      <c r="V78" s="18">
        <v>9.062300139744E12</v>
      </c>
      <c r="W78" s="22" t="s">
        <v>2925</v>
      </c>
      <c r="X78" s="18" t="s">
        <v>3417</v>
      </c>
      <c r="Y78" s="22" t="s">
        <v>3415</v>
      </c>
      <c r="Z78" s="14" t="s">
        <v>2525</v>
      </c>
      <c r="AA78" s="18">
        <v>0.0</v>
      </c>
      <c r="AB78" s="22" t="s">
        <v>2214</v>
      </c>
      <c r="AC78" s="22" t="s">
        <v>3416</v>
      </c>
      <c r="AD78" s="22" t="s">
        <v>2605</v>
      </c>
      <c r="AE78" s="16"/>
      <c r="AF78" s="18">
        <v>24.0</v>
      </c>
      <c r="AG78" s="18">
        <v>0.0</v>
      </c>
      <c r="AH78" s="18">
        <v>0.0</v>
      </c>
      <c r="AI78" s="18">
        <v>0.0</v>
      </c>
      <c r="AJ78" s="18">
        <v>0.0</v>
      </c>
      <c r="AK78" s="18">
        <v>0.0</v>
      </c>
    </row>
    <row r="79">
      <c r="A79" s="14" t="s">
        <v>288</v>
      </c>
      <c r="B79" s="105" t="s">
        <v>3526</v>
      </c>
      <c r="C79" s="14" t="s">
        <v>3059</v>
      </c>
      <c r="D79" s="19" t="s">
        <v>58</v>
      </c>
      <c r="E79" s="14" t="s">
        <v>3421</v>
      </c>
      <c r="F79" s="14" t="s">
        <v>3057</v>
      </c>
      <c r="G79" s="14" t="s">
        <v>3456</v>
      </c>
      <c r="H79" s="14" t="s">
        <v>2214</v>
      </c>
      <c r="I79" s="14" t="s">
        <v>3416</v>
      </c>
      <c r="J79" s="23"/>
      <c r="K79" s="14" t="s">
        <v>2240</v>
      </c>
      <c r="L79" s="18">
        <v>408.0</v>
      </c>
      <c r="M79" s="18">
        <v>0.0</v>
      </c>
      <c r="N79" s="18">
        <v>0.0</v>
      </c>
      <c r="O79" s="18">
        <v>0.071429</v>
      </c>
      <c r="P79" s="18">
        <v>0.047619</v>
      </c>
      <c r="Q79" s="18">
        <v>0.047619</v>
      </c>
      <c r="U79" s="22" t="s">
        <v>1812</v>
      </c>
      <c r="V79" s="18">
        <v>8.50064303032E11</v>
      </c>
      <c r="W79" s="22" t="s">
        <v>2502</v>
      </c>
      <c r="X79" s="18" t="s">
        <v>3417</v>
      </c>
      <c r="Y79" s="22" t="s">
        <v>3415</v>
      </c>
      <c r="Z79" s="14" t="s">
        <v>2527</v>
      </c>
      <c r="AA79" s="18">
        <v>1.214285714</v>
      </c>
      <c r="AB79" s="22" t="s">
        <v>2214</v>
      </c>
      <c r="AC79" s="22" t="s">
        <v>3416</v>
      </c>
      <c r="AD79" s="16"/>
      <c r="AE79" s="16"/>
      <c r="AF79" s="18">
        <v>45.0</v>
      </c>
      <c r="AG79" s="18">
        <v>11.0</v>
      </c>
      <c r="AH79" s="18">
        <v>0.0</v>
      </c>
      <c r="AI79" s="18">
        <v>21.29629</v>
      </c>
      <c r="AJ79" s="18">
        <v>22.74263</v>
      </c>
      <c r="AK79" s="18">
        <v>17.85478</v>
      </c>
    </row>
    <row r="80">
      <c r="A80" s="14" t="s">
        <v>84</v>
      </c>
      <c r="B80" s="105" t="s">
        <v>3502</v>
      </c>
      <c r="C80" s="14" t="s">
        <v>2244</v>
      </c>
      <c r="D80" s="19" t="s">
        <v>58</v>
      </c>
      <c r="E80" s="14" t="s">
        <v>3421</v>
      </c>
      <c r="F80" s="14" t="s">
        <v>2601</v>
      </c>
      <c r="G80" s="14" t="s">
        <v>2239</v>
      </c>
      <c r="H80" s="14" t="s">
        <v>2214</v>
      </c>
      <c r="I80" s="14" t="s">
        <v>3416</v>
      </c>
      <c r="J80" s="23"/>
      <c r="K80" s="23"/>
      <c r="L80" s="18">
        <v>120.0</v>
      </c>
      <c r="M80" s="18">
        <v>1.0</v>
      </c>
      <c r="N80" s="18">
        <v>1.575</v>
      </c>
      <c r="O80" s="18">
        <v>0.214286</v>
      </c>
      <c r="P80" s="18">
        <v>0.466667</v>
      </c>
      <c r="Q80" s="18">
        <v>1.817512</v>
      </c>
      <c r="U80" s="22" t="s">
        <v>1812</v>
      </c>
      <c r="V80" s="18">
        <v>7.622201412333E12</v>
      </c>
      <c r="W80" s="22" t="s">
        <v>2528</v>
      </c>
      <c r="X80" s="18" t="s">
        <v>3417</v>
      </c>
      <c r="Y80" s="22" t="s">
        <v>3415</v>
      </c>
      <c r="Z80" s="14" t="s">
        <v>2521</v>
      </c>
      <c r="AA80" s="18">
        <v>0.166666667</v>
      </c>
      <c r="AB80" s="22" t="s">
        <v>2214</v>
      </c>
      <c r="AC80" s="22" t="s">
        <v>3416</v>
      </c>
      <c r="AD80" s="22" t="s">
        <v>2666</v>
      </c>
      <c r="AE80" s="22" t="s">
        <v>2240</v>
      </c>
      <c r="AF80" s="18">
        <v>72.0</v>
      </c>
      <c r="AG80" s="18">
        <v>0.0</v>
      </c>
      <c r="AH80" s="18">
        <v>0.142857</v>
      </c>
      <c r="AI80" s="18">
        <v>0.142857</v>
      </c>
      <c r="AJ80" s="18">
        <v>0.122266</v>
      </c>
      <c r="AK80" s="18">
        <v>0.054765</v>
      </c>
    </row>
    <row r="81">
      <c r="A81" s="14" t="s">
        <v>1812</v>
      </c>
      <c r="B81" s="105" t="s">
        <v>3527</v>
      </c>
      <c r="C81" s="14" t="s">
        <v>2509</v>
      </c>
      <c r="D81" s="19" t="s">
        <v>58</v>
      </c>
      <c r="E81" s="14" t="s">
        <v>3421</v>
      </c>
      <c r="F81" s="14" t="s">
        <v>2959</v>
      </c>
      <c r="G81" s="14" t="s">
        <v>2464</v>
      </c>
      <c r="H81" s="14" t="s">
        <v>2214</v>
      </c>
      <c r="I81" s="14" t="s">
        <v>3416</v>
      </c>
      <c r="J81" s="14" t="s">
        <v>2666</v>
      </c>
      <c r="K81" s="14" t="s">
        <v>2240</v>
      </c>
      <c r="L81" s="18">
        <v>48.0</v>
      </c>
      <c r="M81" s="18">
        <v>0.0</v>
      </c>
      <c r="N81" s="18">
        <v>0.125</v>
      </c>
      <c r="O81" s="18">
        <v>0.125</v>
      </c>
      <c r="P81" s="18">
        <v>0.085145</v>
      </c>
      <c r="Q81" s="18">
        <v>0.0482</v>
      </c>
      <c r="U81" s="22" t="s">
        <v>65</v>
      </c>
      <c r="V81" s="18">
        <v>8.901216405097E12</v>
      </c>
      <c r="W81" s="22" t="s">
        <v>2229</v>
      </c>
      <c r="X81" s="18" t="s">
        <v>3417</v>
      </c>
      <c r="Y81" s="22" t="s">
        <v>3415</v>
      </c>
      <c r="Z81" s="14" t="s">
        <v>2524</v>
      </c>
      <c r="AA81" s="18">
        <v>0.111111111</v>
      </c>
      <c r="AB81" s="22" t="s">
        <v>2214</v>
      </c>
      <c r="AC81" s="22" t="s">
        <v>3416</v>
      </c>
      <c r="AD81" s="16"/>
      <c r="AE81" s="16"/>
      <c r="AF81" s="18">
        <v>46.0</v>
      </c>
      <c r="AG81" s="18">
        <v>0.0</v>
      </c>
      <c r="AH81" s="18">
        <v>0.0</v>
      </c>
      <c r="AI81" s="18">
        <v>0.0</v>
      </c>
      <c r="AJ81" s="18">
        <v>0.0</v>
      </c>
      <c r="AK81" s="18">
        <v>0.016667</v>
      </c>
    </row>
    <row r="82">
      <c r="A82" s="14" t="s">
        <v>1812</v>
      </c>
      <c r="B82" s="105" t="s">
        <v>3528</v>
      </c>
      <c r="C82" s="14" t="s">
        <v>2535</v>
      </c>
      <c r="D82" s="19" t="s">
        <v>58</v>
      </c>
      <c r="E82" s="14" t="s">
        <v>3415</v>
      </c>
      <c r="F82" s="14" t="s">
        <v>2982</v>
      </c>
      <c r="G82" s="14" t="s">
        <v>2512</v>
      </c>
      <c r="H82" s="14" t="s">
        <v>2214</v>
      </c>
      <c r="I82" s="14" t="s">
        <v>3416</v>
      </c>
      <c r="J82" s="14" t="s">
        <v>2666</v>
      </c>
      <c r="K82" s="14" t="s">
        <v>2240</v>
      </c>
      <c r="L82" s="18">
        <v>24.0</v>
      </c>
      <c r="M82" s="18">
        <v>0.0</v>
      </c>
      <c r="N82" s="18">
        <v>0.0</v>
      </c>
      <c r="O82" s="18">
        <v>0.0</v>
      </c>
      <c r="P82" s="18">
        <v>0.0</v>
      </c>
      <c r="Q82" s="18">
        <v>0.0</v>
      </c>
      <c r="U82" s="22" t="s">
        <v>1812</v>
      </c>
      <c r="V82" s="18">
        <v>7.92105701653E11</v>
      </c>
      <c r="W82" s="22" t="s">
        <v>2486</v>
      </c>
      <c r="X82" s="18" t="s">
        <v>3417</v>
      </c>
      <c r="Y82" s="22" t="s">
        <v>3415</v>
      </c>
      <c r="Z82" s="14" t="s">
        <v>2526</v>
      </c>
      <c r="AA82" s="18">
        <v>0.245670996</v>
      </c>
      <c r="AB82" s="22" t="s">
        <v>2214</v>
      </c>
      <c r="AC82" s="22" t="s">
        <v>3416</v>
      </c>
      <c r="AD82" s="22" t="s">
        <v>2605</v>
      </c>
      <c r="AE82" s="16"/>
      <c r="AF82" s="18">
        <v>24.0</v>
      </c>
      <c r="AG82" s="18">
        <v>0.0</v>
      </c>
      <c r="AH82" s="18">
        <v>0.0</v>
      </c>
      <c r="AI82" s="18">
        <v>0.0</v>
      </c>
      <c r="AJ82" s="18">
        <v>0.0</v>
      </c>
      <c r="AK82" s="18">
        <v>0.0</v>
      </c>
    </row>
    <row r="83">
      <c r="A83" s="14" t="s">
        <v>1812</v>
      </c>
      <c r="B83" s="105" t="s">
        <v>3529</v>
      </c>
      <c r="C83" s="14" t="s">
        <v>2548</v>
      </c>
      <c r="D83" s="19" t="s">
        <v>58</v>
      </c>
      <c r="E83" s="14" t="s">
        <v>3421</v>
      </c>
      <c r="F83" s="14" t="s">
        <v>2990</v>
      </c>
      <c r="G83" s="14" t="s">
        <v>2453</v>
      </c>
      <c r="I83" s="14" t="s">
        <v>3416</v>
      </c>
      <c r="J83" s="23"/>
      <c r="K83" s="23"/>
      <c r="L83" s="18">
        <v>24.0</v>
      </c>
      <c r="M83" s="18">
        <v>0.0</v>
      </c>
      <c r="N83" s="18">
        <v>0.833333</v>
      </c>
      <c r="O83" s="18">
        <v>0.0</v>
      </c>
      <c r="P83" s="18">
        <v>1.5</v>
      </c>
      <c r="Q83" s="18">
        <v>0.833333</v>
      </c>
      <c r="U83" s="22" t="s">
        <v>1488</v>
      </c>
      <c r="V83" s="18">
        <v>8.410660094509E12</v>
      </c>
      <c r="W83" s="22" t="s">
        <v>2593</v>
      </c>
      <c r="X83" s="18" t="s">
        <v>3417</v>
      </c>
      <c r="Y83" s="22" t="s">
        <v>3415</v>
      </c>
      <c r="Z83" s="14" t="s">
        <v>2520</v>
      </c>
      <c r="AA83" s="18">
        <v>0.214285714</v>
      </c>
      <c r="AB83" s="22" t="s">
        <v>2214</v>
      </c>
      <c r="AC83" s="22" t="s">
        <v>3416</v>
      </c>
      <c r="AD83" s="22" t="s">
        <v>2605</v>
      </c>
      <c r="AE83" s="16"/>
      <c r="AF83" s="18">
        <v>24.0</v>
      </c>
      <c r="AG83" s="18">
        <v>0.0</v>
      </c>
      <c r="AH83" s="18">
        <v>0.0</v>
      </c>
      <c r="AI83" s="18">
        <v>0.0</v>
      </c>
      <c r="AJ83" s="18">
        <v>0.0</v>
      </c>
      <c r="AK83" s="18">
        <v>0.0</v>
      </c>
    </row>
    <row r="84">
      <c r="A84" s="14" t="s">
        <v>1783</v>
      </c>
      <c r="B84" s="105" t="s">
        <v>3530</v>
      </c>
      <c r="C84" s="14" t="s">
        <v>3297</v>
      </c>
      <c r="D84" s="19" t="s">
        <v>58</v>
      </c>
      <c r="E84" s="14" t="s">
        <v>3421</v>
      </c>
      <c r="F84" s="14" t="s">
        <v>3283</v>
      </c>
      <c r="G84" s="14" t="s">
        <v>3442</v>
      </c>
      <c r="H84" s="14" t="s">
        <v>2214</v>
      </c>
      <c r="I84" s="14" t="s">
        <v>3416</v>
      </c>
      <c r="J84" s="14" t="s">
        <v>2605</v>
      </c>
      <c r="K84" s="23"/>
      <c r="L84" s="18">
        <v>48.0</v>
      </c>
      <c r="M84" s="18">
        <v>0.0</v>
      </c>
      <c r="N84" s="18">
        <v>1.316667</v>
      </c>
      <c r="O84" s="18">
        <v>1.076923</v>
      </c>
      <c r="P84" s="18">
        <v>3.016398</v>
      </c>
      <c r="Q84" s="18">
        <v>3.016398</v>
      </c>
      <c r="U84" s="22" t="s">
        <v>65</v>
      </c>
      <c r="V84" s="18">
        <v>5.060493181353E12</v>
      </c>
      <c r="W84" s="22" t="s">
        <v>3087</v>
      </c>
      <c r="X84" s="18" t="s">
        <v>3417</v>
      </c>
      <c r="Y84" s="22" t="s">
        <v>3415</v>
      </c>
      <c r="Z84" s="14" t="s">
        <v>2537</v>
      </c>
      <c r="AA84" s="18">
        <v>0.0</v>
      </c>
      <c r="AB84" s="22" t="s">
        <v>2214</v>
      </c>
      <c r="AC84" s="22" t="s">
        <v>3416</v>
      </c>
      <c r="AD84" s="22" t="s">
        <v>2605</v>
      </c>
      <c r="AE84" s="16"/>
      <c r="AF84" s="18">
        <v>24.0</v>
      </c>
      <c r="AG84" s="18">
        <v>0.0</v>
      </c>
      <c r="AH84" s="18">
        <v>0.0</v>
      </c>
      <c r="AI84" s="18">
        <v>0.0</v>
      </c>
      <c r="AJ84" s="18">
        <v>0.0</v>
      </c>
      <c r="AK84" s="18">
        <v>0.0</v>
      </c>
    </row>
    <row r="85">
      <c r="A85" s="14" t="s">
        <v>1812</v>
      </c>
      <c r="B85" s="105" t="s">
        <v>3531</v>
      </c>
      <c r="C85" s="14" t="s">
        <v>2962</v>
      </c>
      <c r="D85" s="19" t="s">
        <v>58</v>
      </c>
      <c r="E85" s="14" t="s">
        <v>3421</v>
      </c>
      <c r="F85" s="14" t="s">
        <v>2959</v>
      </c>
      <c r="G85" s="14" t="s">
        <v>2464</v>
      </c>
      <c r="H85" s="14" t="s">
        <v>2214</v>
      </c>
      <c r="I85" s="14" t="s">
        <v>3416</v>
      </c>
      <c r="J85" s="23"/>
      <c r="K85" s="16"/>
      <c r="L85" s="18">
        <v>6.0</v>
      </c>
      <c r="M85" s="18">
        <v>2.0</v>
      </c>
      <c r="N85" s="18">
        <v>0.0</v>
      </c>
      <c r="O85" s="18">
        <v>0.52381</v>
      </c>
      <c r="P85" s="18">
        <v>0.578568</v>
      </c>
      <c r="Q85" s="18">
        <v>0.578568</v>
      </c>
      <c r="U85" s="22" t="s">
        <v>1812</v>
      </c>
      <c r="V85" s="18">
        <v>7.622202247477E12</v>
      </c>
      <c r="W85" s="22" t="s">
        <v>2521</v>
      </c>
      <c r="X85" s="18" t="s">
        <v>3417</v>
      </c>
      <c r="Y85" s="22" t="s">
        <v>3415</v>
      </c>
      <c r="Z85" s="14" t="s">
        <v>2711</v>
      </c>
      <c r="AA85" s="18">
        <v>0.071428571</v>
      </c>
      <c r="AB85" s="22" t="s">
        <v>2214</v>
      </c>
      <c r="AC85" s="22" t="s">
        <v>3416</v>
      </c>
      <c r="AD85" s="22" t="s">
        <v>2605</v>
      </c>
      <c r="AE85" s="16"/>
      <c r="AF85" s="18">
        <v>24.0</v>
      </c>
      <c r="AG85" s="18">
        <v>0.0</v>
      </c>
      <c r="AH85" s="18">
        <v>0.0</v>
      </c>
      <c r="AI85" s="18">
        <v>0.0</v>
      </c>
      <c r="AJ85" s="18">
        <v>0.0</v>
      </c>
      <c r="AK85" s="18">
        <v>0.0</v>
      </c>
    </row>
    <row r="86">
      <c r="A86" s="14" t="s">
        <v>1812</v>
      </c>
      <c r="B86" s="105" t="s">
        <v>3532</v>
      </c>
      <c r="C86" s="14" t="s">
        <v>2999</v>
      </c>
      <c r="D86" s="19" t="s">
        <v>58</v>
      </c>
      <c r="E86" s="14" t="s">
        <v>3421</v>
      </c>
      <c r="F86" s="14" t="s">
        <v>3261</v>
      </c>
      <c r="G86" s="14" t="s">
        <v>3510</v>
      </c>
      <c r="H86" s="14" t="s">
        <v>2214</v>
      </c>
      <c r="I86" s="14" t="s">
        <v>3416</v>
      </c>
      <c r="J86" s="23"/>
      <c r="K86" s="16"/>
      <c r="L86" s="18">
        <v>24.0</v>
      </c>
      <c r="M86" s="18">
        <v>3.0</v>
      </c>
      <c r="N86" s="18">
        <v>0.0</v>
      </c>
      <c r="O86" s="18">
        <v>1.379121</v>
      </c>
      <c r="P86" s="18">
        <v>1.379121</v>
      </c>
      <c r="Q86" s="18">
        <v>1.379121</v>
      </c>
      <c r="U86" s="22" t="s">
        <v>1035</v>
      </c>
      <c r="V86" s="18">
        <v>7.33739148209E11</v>
      </c>
      <c r="W86" s="22" t="s">
        <v>2372</v>
      </c>
      <c r="X86" s="18" t="s">
        <v>3417</v>
      </c>
      <c r="Y86" s="22" t="s">
        <v>3415</v>
      </c>
      <c r="Z86" s="14" t="s">
        <v>2541</v>
      </c>
      <c r="AA86" s="18">
        <v>0.5</v>
      </c>
      <c r="AB86" s="22" t="s">
        <v>2214</v>
      </c>
      <c r="AC86" s="22" t="s">
        <v>3416</v>
      </c>
      <c r="AD86" s="22" t="s">
        <v>2605</v>
      </c>
      <c r="AE86" s="16"/>
      <c r="AF86" s="18">
        <v>24.0</v>
      </c>
      <c r="AG86" s="18">
        <v>0.0</v>
      </c>
      <c r="AH86" s="18">
        <v>0.0</v>
      </c>
      <c r="AI86" s="18">
        <v>0.0</v>
      </c>
      <c r="AJ86" s="18">
        <v>0.0</v>
      </c>
      <c r="AK86" s="18">
        <v>0.0</v>
      </c>
    </row>
    <row r="87">
      <c r="A87" s="14" t="s">
        <v>1690</v>
      </c>
      <c r="B87" s="105" t="s">
        <v>3533</v>
      </c>
      <c r="C87" s="14" t="s">
        <v>3250</v>
      </c>
      <c r="D87" s="19" t="s">
        <v>58</v>
      </c>
      <c r="E87" s="14" t="s">
        <v>3415</v>
      </c>
      <c r="F87" s="14" t="s">
        <v>3251</v>
      </c>
      <c r="G87" s="14" t="s">
        <v>3534</v>
      </c>
      <c r="I87" s="14" t="s">
        <v>3416</v>
      </c>
      <c r="J87" s="14" t="s">
        <v>2666</v>
      </c>
      <c r="L87" s="18">
        <v>528.0</v>
      </c>
      <c r="M87" s="18">
        <v>0.0</v>
      </c>
      <c r="N87" s="18">
        <v>0.0</v>
      </c>
      <c r="O87" s="18">
        <v>0.0</v>
      </c>
      <c r="P87" s="18">
        <v>0.0</v>
      </c>
      <c r="Q87" s="18">
        <v>0.0</v>
      </c>
      <c r="U87" s="22" t="s">
        <v>65</v>
      </c>
      <c r="V87" s="18">
        <v>8.901216407169E12</v>
      </c>
      <c r="W87" s="22" t="s">
        <v>2236</v>
      </c>
      <c r="X87" s="18" t="s">
        <v>3417</v>
      </c>
      <c r="Y87" s="22" t="s">
        <v>3415</v>
      </c>
      <c r="Z87" s="14" t="s">
        <v>2712</v>
      </c>
      <c r="AA87" s="18">
        <v>83.31340881</v>
      </c>
      <c r="AB87" s="22" t="s">
        <v>2214</v>
      </c>
      <c r="AC87" s="22" t="s">
        <v>3416</v>
      </c>
      <c r="AD87" s="16"/>
      <c r="AE87" s="16"/>
      <c r="AF87" s="18">
        <v>0.0</v>
      </c>
      <c r="AG87" s="18">
        <v>4.0</v>
      </c>
      <c r="AH87" s="18">
        <v>0.0</v>
      </c>
      <c r="AI87" s="18">
        <v>1.879121</v>
      </c>
      <c r="AJ87" s="18">
        <v>1.808128</v>
      </c>
      <c r="AK87" s="18">
        <v>1.637738</v>
      </c>
    </row>
    <row r="88">
      <c r="A88" s="14" t="s">
        <v>888</v>
      </c>
      <c r="B88" s="105" t="s">
        <v>3535</v>
      </c>
      <c r="C88" s="14" t="s">
        <v>2878</v>
      </c>
      <c r="D88" s="19" t="s">
        <v>58</v>
      </c>
      <c r="E88" s="14" t="s">
        <v>3463</v>
      </c>
      <c r="F88" s="14" t="s">
        <v>2720</v>
      </c>
      <c r="G88" s="14" t="s">
        <v>3464</v>
      </c>
      <c r="H88" s="14" t="s">
        <v>2214</v>
      </c>
      <c r="I88" s="14" t="s">
        <v>3431</v>
      </c>
      <c r="J88" s="23"/>
      <c r="K88" s="23"/>
      <c r="L88" s="18">
        <v>89.0</v>
      </c>
      <c r="M88" s="18">
        <v>14.0</v>
      </c>
      <c r="N88" s="18">
        <v>3.00735</v>
      </c>
      <c r="O88" s="18">
        <v>19.12688</v>
      </c>
      <c r="P88" s="18">
        <v>14.88838</v>
      </c>
      <c r="Q88" s="18">
        <v>14.39035</v>
      </c>
      <c r="U88" s="22" t="s">
        <v>1251</v>
      </c>
      <c r="V88" s="18">
        <v>3.701295700275E12</v>
      </c>
      <c r="W88" s="22" t="s">
        <v>2442</v>
      </c>
      <c r="X88" s="18" t="s">
        <v>3417</v>
      </c>
      <c r="Y88" s="16"/>
      <c r="Z88" s="14" t="s">
        <v>2249</v>
      </c>
      <c r="AA88" s="18">
        <v>0.485714286</v>
      </c>
      <c r="AB88" s="22"/>
      <c r="AC88" s="22" t="s">
        <v>3431</v>
      </c>
      <c r="AD88" s="16"/>
      <c r="AE88" s="16"/>
      <c r="AF88" s="18">
        <v>432.0</v>
      </c>
      <c r="AG88" s="18">
        <v>0.0</v>
      </c>
      <c r="AH88" s="18">
        <v>0.0</v>
      </c>
      <c r="AI88" s="18">
        <v>0.0</v>
      </c>
      <c r="AJ88" s="18">
        <v>0.0</v>
      </c>
      <c r="AK88" s="18">
        <v>0.0</v>
      </c>
    </row>
    <row r="89">
      <c r="A89" s="14" t="s">
        <v>1812</v>
      </c>
      <c r="B89" s="105" t="s">
        <v>3536</v>
      </c>
      <c r="C89" s="14" t="s">
        <v>2539</v>
      </c>
      <c r="D89" s="19" t="s">
        <v>58</v>
      </c>
      <c r="E89" s="14" t="s">
        <v>3415</v>
      </c>
      <c r="F89" s="14" t="s">
        <v>2986</v>
      </c>
      <c r="G89" s="14" t="s">
        <v>2512</v>
      </c>
      <c r="H89" s="14" t="s">
        <v>2214</v>
      </c>
      <c r="I89" s="14" t="s">
        <v>3416</v>
      </c>
      <c r="J89" s="14" t="s">
        <v>2666</v>
      </c>
      <c r="L89" s="18">
        <v>288.0</v>
      </c>
      <c r="M89" s="18">
        <v>0.0</v>
      </c>
      <c r="N89" s="18">
        <v>1.780308</v>
      </c>
      <c r="O89" s="18">
        <v>0.071429</v>
      </c>
      <c r="P89" s="18">
        <v>1.850794</v>
      </c>
      <c r="Q89" s="18">
        <v>1.912513</v>
      </c>
      <c r="U89" s="22" t="s">
        <v>1812</v>
      </c>
      <c r="V89" s="18">
        <v>5.000159514194E12</v>
      </c>
      <c r="W89" s="22" t="s">
        <v>2543</v>
      </c>
      <c r="X89" s="18" t="s">
        <v>3417</v>
      </c>
      <c r="Y89" s="22" t="s">
        <v>3415</v>
      </c>
      <c r="Z89" s="14" t="s">
        <v>2247</v>
      </c>
      <c r="AA89" s="18">
        <v>1.003571429</v>
      </c>
      <c r="AB89" s="22" t="s">
        <v>2214</v>
      </c>
      <c r="AC89" s="22" t="s">
        <v>3416</v>
      </c>
      <c r="AD89" s="22" t="s">
        <v>2666</v>
      </c>
      <c r="AE89" s="22" t="s">
        <v>2240</v>
      </c>
      <c r="AF89" s="18">
        <v>48.0</v>
      </c>
      <c r="AG89" s="18">
        <v>0.0</v>
      </c>
      <c r="AH89" s="18">
        <v>0.0</v>
      </c>
      <c r="AI89" s="18">
        <v>0.071429</v>
      </c>
      <c r="AJ89" s="18">
        <v>0.033333</v>
      </c>
      <c r="AK89" s="18">
        <v>0.016667</v>
      </c>
    </row>
    <row r="90">
      <c r="A90" s="14" t="s">
        <v>851</v>
      </c>
      <c r="B90" s="105" t="s">
        <v>3537</v>
      </c>
      <c r="C90" s="14" t="s">
        <v>2317</v>
      </c>
      <c r="D90" s="19" t="s">
        <v>58</v>
      </c>
      <c r="E90" s="14" t="s">
        <v>3421</v>
      </c>
      <c r="F90" s="14" t="s">
        <v>3538</v>
      </c>
      <c r="G90" s="14" t="s">
        <v>2318</v>
      </c>
      <c r="H90" s="14" t="s">
        <v>2304</v>
      </c>
      <c r="I90" s="14" t="s">
        <v>3422</v>
      </c>
      <c r="J90" s="23"/>
      <c r="K90" s="16"/>
      <c r="L90" s="18">
        <v>74.0</v>
      </c>
      <c r="M90" s="18">
        <v>2.0</v>
      </c>
      <c r="N90" s="18">
        <v>0.231685</v>
      </c>
      <c r="O90" s="18">
        <v>7.973033</v>
      </c>
      <c r="P90" s="18">
        <v>5.967469</v>
      </c>
      <c r="Q90" s="18">
        <v>4.733022</v>
      </c>
      <c r="U90" s="22" t="s">
        <v>1175</v>
      </c>
      <c r="V90" s="18">
        <v>1.942511432E11</v>
      </c>
      <c r="W90" s="22" t="s">
        <v>3208</v>
      </c>
      <c r="X90" s="18" t="s">
        <v>3417</v>
      </c>
      <c r="Y90" s="22" t="s">
        <v>3415</v>
      </c>
      <c r="Z90" s="14" t="s">
        <v>2245</v>
      </c>
      <c r="AA90" s="18">
        <v>0.071428571</v>
      </c>
      <c r="AB90" s="22" t="s">
        <v>2214</v>
      </c>
      <c r="AC90" s="22" t="s">
        <v>3416</v>
      </c>
      <c r="AD90" s="16"/>
      <c r="AE90" s="16"/>
      <c r="AF90" s="18">
        <v>432.0</v>
      </c>
      <c r="AG90" s="18">
        <v>0.0</v>
      </c>
      <c r="AH90" s="18">
        <v>0.0</v>
      </c>
      <c r="AI90" s="18">
        <v>0.0</v>
      </c>
      <c r="AJ90" s="18">
        <v>0.0</v>
      </c>
      <c r="AK90" s="18">
        <v>0.0</v>
      </c>
    </row>
    <row r="91">
      <c r="A91" s="14" t="s">
        <v>1092</v>
      </c>
      <c r="B91" s="105" t="s">
        <v>3539</v>
      </c>
      <c r="C91" s="14" t="s">
        <v>2379</v>
      </c>
      <c r="D91" s="19" t="s">
        <v>58</v>
      </c>
      <c r="E91" s="14" t="s">
        <v>3415</v>
      </c>
      <c r="F91" s="14" t="s">
        <v>2818</v>
      </c>
      <c r="G91" s="14" t="s">
        <v>2268</v>
      </c>
      <c r="I91" s="14" t="s">
        <v>3416</v>
      </c>
      <c r="J91" s="16"/>
      <c r="K91" s="23"/>
      <c r="L91" s="18">
        <v>552.0</v>
      </c>
      <c r="M91" s="18">
        <v>0.0</v>
      </c>
      <c r="N91" s="18">
        <v>0.0</v>
      </c>
      <c r="O91" s="18">
        <v>0.0</v>
      </c>
      <c r="P91" s="18">
        <v>0.0</v>
      </c>
      <c r="Q91" s="18">
        <v>0.0</v>
      </c>
      <c r="U91" s="22" t="s">
        <v>1812</v>
      </c>
      <c r="V91" s="18">
        <v>6.291100609628E12</v>
      </c>
      <c r="W91" s="22" t="s">
        <v>2488</v>
      </c>
      <c r="X91" s="18" t="s">
        <v>3417</v>
      </c>
      <c r="Y91" s="22" t="s">
        <v>3415</v>
      </c>
      <c r="Z91" s="14" t="s">
        <v>2246</v>
      </c>
      <c r="AA91" s="18">
        <v>0.111111111</v>
      </c>
      <c r="AB91" s="22" t="s">
        <v>2214</v>
      </c>
      <c r="AC91" s="22" t="s">
        <v>3416</v>
      </c>
      <c r="AD91" s="16"/>
      <c r="AE91" s="22" t="s">
        <v>2240</v>
      </c>
      <c r="AF91" s="18">
        <v>696.0</v>
      </c>
      <c r="AG91" s="18">
        <v>0.0</v>
      </c>
      <c r="AH91" s="18">
        <v>0.0</v>
      </c>
      <c r="AI91" s="18">
        <v>0.0</v>
      </c>
      <c r="AJ91" s="18">
        <v>0.033333</v>
      </c>
      <c r="AK91" s="18">
        <v>0.016667</v>
      </c>
    </row>
    <row r="92">
      <c r="A92" s="14" t="s">
        <v>414</v>
      </c>
      <c r="B92" s="105" t="s">
        <v>3540</v>
      </c>
      <c r="C92" s="14" t="s">
        <v>2262</v>
      </c>
      <c r="D92" s="19" t="s">
        <v>58</v>
      </c>
      <c r="E92" s="14" t="s">
        <v>3415</v>
      </c>
      <c r="F92" s="14" t="s">
        <v>2670</v>
      </c>
      <c r="G92" s="14" t="s">
        <v>2263</v>
      </c>
      <c r="H92" s="14" t="s">
        <v>2214</v>
      </c>
      <c r="I92" s="14" t="s">
        <v>3416</v>
      </c>
      <c r="J92" s="16"/>
      <c r="K92" s="23"/>
      <c r="L92" s="18">
        <v>24.0</v>
      </c>
      <c r="M92" s="18">
        <v>0.0</v>
      </c>
      <c r="N92" s="18">
        <v>0.0</v>
      </c>
      <c r="O92" s="18">
        <v>0.0</v>
      </c>
      <c r="P92" s="18">
        <v>0.0</v>
      </c>
      <c r="Q92" s="18">
        <v>0.0</v>
      </c>
      <c r="U92" s="22" t="s">
        <v>1812</v>
      </c>
      <c r="V92" s="18">
        <v>7.340001807356E12</v>
      </c>
      <c r="W92" s="22" t="s">
        <v>2640</v>
      </c>
      <c r="X92" s="18" t="s">
        <v>3417</v>
      </c>
      <c r="Y92" s="22" t="s">
        <v>3415</v>
      </c>
      <c r="Z92" s="14" t="s">
        <v>2244</v>
      </c>
      <c r="AA92" s="18">
        <v>0.0</v>
      </c>
      <c r="AB92" s="22" t="s">
        <v>2214</v>
      </c>
      <c r="AC92" s="22" t="s">
        <v>3416</v>
      </c>
      <c r="AD92" s="16"/>
      <c r="AE92" s="22" t="s">
        <v>2240</v>
      </c>
      <c r="AF92" s="18">
        <v>624.0</v>
      </c>
      <c r="AG92" s="18">
        <v>0.0</v>
      </c>
      <c r="AH92" s="18">
        <v>0.5</v>
      </c>
      <c r="AI92" s="18">
        <v>0.0</v>
      </c>
      <c r="AJ92" s="18">
        <v>0.0</v>
      </c>
      <c r="AK92" s="18">
        <v>0.5</v>
      </c>
    </row>
    <row r="93">
      <c r="A93" s="14" t="s">
        <v>1690</v>
      </c>
      <c r="B93" s="105" t="s">
        <v>3541</v>
      </c>
      <c r="C93" s="14" t="s">
        <v>2676</v>
      </c>
      <c r="D93" s="19" t="s">
        <v>58</v>
      </c>
      <c r="E93" s="23"/>
      <c r="F93" s="14" t="s">
        <v>3260</v>
      </c>
      <c r="G93" s="14" t="s">
        <v>2437</v>
      </c>
      <c r="I93" s="14" t="s">
        <v>3416</v>
      </c>
      <c r="J93" s="23"/>
      <c r="K93" s="23"/>
      <c r="L93" s="18">
        <v>72.0</v>
      </c>
      <c r="M93" s="18">
        <v>0.0</v>
      </c>
      <c r="N93" s="18">
        <v>0.0</v>
      </c>
      <c r="O93" s="18">
        <v>0.0</v>
      </c>
      <c r="P93" s="18">
        <v>0.0</v>
      </c>
      <c r="Q93" s="18">
        <v>0.0</v>
      </c>
      <c r="U93" s="22" t="s">
        <v>258</v>
      </c>
      <c r="V93" s="18">
        <v>4.250035246942E12</v>
      </c>
      <c r="W93" s="22" t="s">
        <v>2809</v>
      </c>
      <c r="X93" s="18" t="s">
        <v>3417</v>
      </c>
      <c r="Y93" s="22" t="s">
        <v>3415</v>
      </c>
      <c r="Z93" s="14" t="s">
        <v>2713</v>
      </c>
      <c r="AA93" s="18">
        <v>11.16051726</v>
      </c>
      <c r="AB93" s="22" t="s">
        <v>2214</v>
      </c>
      <c r="AC93" s="22" t="s">
        <v>3416</v>
      </c>
      <c r="AD93" s="16"/>
      <c r="AE93" s="16"/>
      <c r="AF93" s="18">
        <v>24.0</v>
      </c>
      <c r="AG93" s="18">
        <v>0.0</v>
      </c>
      <c r="AH93" s="18">
        <v>0.0</v>
      </c>
      <c r="AI93" s="18">
        <v>1.0</v>
      </c>
      <c r="AJ93" s="18">
        <v>0.9</v>
      </c>
      <c r="AK93" s="18">
        <v>0.955351</v>
      </c>
    </row>
    <row r="94">
      <c r="A94" s="14" t="s">
        <v>1812</v>
      </c>
      <c r="B94" s="105" t="s">
        <v>3542</v>
      </c>
      <c r="C94" s="14" t="s">
        <v>2745</v>
      </c>
      <c r="D94" s="19" t="s">
        <v>58</v>
      </c>
      <c r="E94" s="14" t="s">
        <v>3421</v>
      </c>
      <c r="F94" s="14" t="s">
        <v>3343</v>
      </c>
      <c r="G94" s="14" t="s">
        <v>3430</v>
      </c>
      <c r="H94" s="14" t="s">
        <v>2214</v>
      </c>
      <c r="I94" s="14" t="s">
        <v>3416</v>
      </c>
      <c r="J94" s="23"/>
      <c r="K94" s="14" t="s">
        <v>2240</v>
      </c>
      <c r="L94" s="18">
        <v>312.0</v>
      </c>
      <c r="M94" s="18">
        <v>0.0</v>
      </c>
      <c r="N94" s="18">
        <v>0.0</v>
      </c>
      <c r="O94" s="18">
        <v>0.071429</v>
      </c>
      <c r="P94" s="18">
        <v>0.05</v>
      </c>
      <c r="Q94" s="18">
        <v>0.05</v>
      </c>
      <c r="U94" s="22" t="s">
        <v>1650</v>
      </c>
      <c r="V94" s="18">
        <v>8.908017962552E12</v>
      </c>
      <c r="W94" s="22" t="s">
        <v>3237</v>
      </c>
      <c r="X94" s="18" t="s">
        <v>3417</v>
      </c>
      <c r="Y94" s="22" t="s">
        <v>3415</v>
      </c>
      <c r="Z94" s="14" t="s">
        <v>2715</v>
      </c>
      <c r="AA94" s="18">
        <v>0.0</v>
      </c>
      <c r="AB94" s="22" t="s">
        <v>2214</v>
      </c>
      <c r="AC94" s="22" t="s">
        <v>3416</v>
      </c>
      <c r="AD94" s="16"/>
      <c r="AE94" s="22" t="s">
        <v>2240</v>
      </c>
      <c r="AF94" s="18">
        <v>480.0</v>
      </c>
      <c r="AG94" s="18">
        <v>0.0</v>
      </c>
      <c r="AH94" s="18">
        <v>0.121324</v>
      </c>
      <c r="AI94" s="18">
        <v>0.0</v>
      </c>
      <c r="AJ94" s="18">
        <v>0.472222</v>
      </c>
      <c r="AK94" s="18">
        <v>0.121324</v>
      </c>
    </row>
    <row r="95">
      <c r="A95" s="14" t="s">
        <v>258</v>
      </c>
      <c r="B95" s="105" t="s">
        <v>3543</v>
      </c>
      <c r="C95" s="14" t="s">
        <v>2812</v>
      </c>
      <c r="D95" s="19" t="s">
        <v>58</v>
      </c>
      <c r="E95" s="14" t="s">
        <v>3421</v>
      </c>
      <c r="F95" s="14" t="s">
        <v>3192</v>
      </c>
      <c r="G95" s="14" t="s">
        <v>3427</v>
      </c>
      <c r="H95" s="14" t="s">
        <v>2214</v>
      </c>
      <c r="I95" s="14" t="s">
        <v>3416</v>
      </c>
      <c r="J95" s="16"/>
      <c r="K95" s="16"/>
      <c r="L95" s="18">
        <v>24.0</v>
      </c>
      <c r="M95" s="18">
        <v>0.0</v>
      </c>
      <c r="N95" s="18">
        <v>0.0</v>
      </c>
      <c r="O95" s="18">
        <v>1.730769</v>
      </c>
      <c r="P95" s="18">
        <v>1.481502</v>
      </c>
      <c r="Q95" s="18">
        <v>1.360039</v>
      </c>
      <c r="U95" s="22" t="s">
        <v>288</v>
      </c>
      <c r="V95" s="18">
        <v>6.34240279324E11</v>
      </c>
      <c r="W95" s="22" t="s">
        <v>2648</v>
      </c>
      <c r="X95" s="18" t="s">
        <v>3417</v>
      </c>
      <c r="Y95" s="22" t="s">
        <v>3415</v>
      </c>
      <c r="Z95" s="14" t="s">
        <v>2718</v>
      </c>
      <c r="AA95" s="18">
        <v>0.071428571</v>
      </c>
      <c r="AB95" s="22" t="s">
        <v>2214</v>
      </c>
      <c r="AC95" s="22" t="s">
        <v>3422</v>
      </c>
      <c r="AD95" s="16"/>
      <c r="AE95" s="16"/>
      <c r="AF95" s="18">
        <v>624.0</v>
      </c>
      <c r="AG95" s="18">
        <v>0.0</v>
      </c>
      <c r="AH95" s="18">
        <v>1.540909</v>
      </c>
      <c r="AI95" s="18">
        <v>0.0</v>
      </c>
      <c r="AJ95" s="18">
        <v>0.0</v>
      </c>
      <c r="AK95" s="18">
        <v>1.540909</v>
      </c>
    </row>
    <row r="96">
      <c r="A96" s="14" t="s">
        <v>1488</v>
      </c>
      <c r="B96" s="105" t="s">
        <v>3544</v>
      </c>
      <c r="C96" s="14" t="s">
        <v>2886</v>
      </c>
      <c r="D96" s="19" t="s">
        <v>58</v>
      </c>
      <c r="E96" s="14" t="s">
        <v>3463</v>
      </c>
      <c r="F96" s="14" t="s">
        <v>2720</v>
      </c>
      <c r="G96" s="14" t="s">
        <v>3545</v>
      </c>
      <c r="H96" s="14" t="s">
        <v>2214</v>
      </c>
      <c r="I96" s="14" t="s">
        <v>3416</v>
      </c>
      <c r="J96" s="23"/>
      <c r="K96" s="23"/>
      <c r="L96" s="18">
        <v>462.0</v>
      </c>
      <c r="M96" s="18">
        <v>3.0</v>
      </c>
      <c r="N96" s="18">
        <v>6.190401</v>
      </c>
      <c r="O96" s="18">
        <v>7.327764</v>
      </c>
      <c r="P96" s="18">
        <v>7.229928</v>
      </c>
      <c r="Q96" s="18">
        <v>7.229928</v>
      </c>
      <c r="U96" s="22" t="s">
        <v>288</v>
      </c>
      <c r="V96" s="18">
        <v>5.060042490028E12</v>
      </c>
      <c r="W96" s="22" t="s">
        <v>2893</v>
      </c>
      <c r="X96" s="18" t="s">
        <v>3417</v>
      </c>
      <c r="Y96" s="16"/>
      <c r="Z96" s="14" t="s">
        <v>2722</v>
      </c>
      <c r="AA96" s="18">
        <v>0.0</v>
      </c>
      <c r="AB96" s="22"/>
      <c r="AC96" s="22" t="s">
        <v>3416</v>
      </c>
      <c r="AD96" s="16"/>
      <c r="AE96" s="16"/>
      <c r="AF96" s="18">
        <v>432.0</v>
      </c>
      <c r="AG96" s="18">
        <v>0.0</v>
      </c>
      <c r="AH96" s="18">
        <v>0.0</v>
      </c>
      <c r="AI96" s="18">
        <v>0.0</v>
      </c>
      <c r="AJ96" s="18">
        <v>0.0</v>
      </c>
      <c r="AK96" s="18">
        <v>0.0</v>
      </c>
    </row>
    <row r="97">
      <c r="A97" s="14" t="s">
        <v>1035</v>
      </c>
      <c r="B97" s="105" t="s">
        <v>3546</v>
      </c>
      <c r="C97" s="14" t="s">
        <v>3047</v>
      </c>
      <c r="D97" s="19" t="s">
        <v>58</v>
      </c>
      <c r="E97" s="14" t="s">
        <v>3415</v>
      </c>
      <c r="F97" s="14" t="s">
        <v>2810</v>
      </c>
      <c r="G97" s="14" t="s">
        <v>2373</v>
      </c>
      <c r="H97" s="14" t="s">
        <v>2214</v>
      </c>
      <c r="I97" s="14" t="s">
        <v>3416</v>
      </c>
      <c r="J97" s="14" t="s">
        <v>2605</v>
      </c>
      <c r="K97" s="16"/>
      <c r="L97" s="18">
        <v>0.0</v>
      </c>
      <c r="M97" s="18">
        <v>0.0</v>
      </c>
      <c r="N97" s="18">
        <v>0.0</v>
      </c>
      <c r="O97" s="18">
        <v>0.0</v>
      </c>
      <c r="P97" s="18">
        <v>0.0</v>
      </c>
      <c r="Q97" s="18">
        <v>0.0</v>
      </c>
      <c r="U97" s="22" t="s">
        <v>1175</v>
      </c>
      <c r="V97" s="18">
        <v>7.73602642861E11</v>
      </c>
      <c r="W97" s="22" t="s">
        <v>3202</v>
      </c>
      <c r="X97" s="18" t="s">
        <v>3417</v>
      </c>
      <c r="Y97" s="22" t="s">
        <v>3421</v>
      </c>
      <c r="Z97" s="14" t="s">
        <v>2725</v>
      </c>
      <c r="AA97" s="18">
        <v>0.666666667</v>
      </c>
      <c r="AB97" s="22" t="s">
        <v>2214</v>
      </c>
      <c r="AC97" s="22" t="s">
        <v>3416</v>
      </c>
      <c r="AD97" s="22" t="s">
        <v>2605</v>
      </c>
      <c r="AE97" s="16"/>
      <c r="AF97" s="18">
        <v>720.0</v>
      </c>
      <c r="AG97" s="18">
        <v>0.0</v>
      </c>
      <c r="AH97" s="18">
        <v>0.25</v>
      </c>
      <c r="AI97" s="18">
        <v>0.125</v>
      </c>
      <c r="AJ97" s="18">
        <v>0.041667</v>
      </c>
      <c r="AK97" s="18">
        <v>0.144608</v>
      </c>
    </row>
    <row r="98">
      <c r="A98" s="14" t="s">
        <v>1488</v>
      </c>
      <c r="B98" s="105" t="s">
        <v>3547</v>
      </c>
      <c r="C98" s="14" t="s">
        <v>2459</v>
      </c>
      <c r="D98" s="19" t="s">
        <v>58</v>
      </c>
      <c r="E98" s="14" t="s">
        <v>3421</v>
      </c>
      <c r="F98" s="14" t="s">
        <v>2921</v>
      </c>
      <c r="G98" s="14" t="s">
        <v>2460</v>
      </c>
      <c r="I98" s="14" t="s">
        <v>3416</v>
      </c>
      <c r="J98" s="16"/>
      <c r="K98" s="16"/>
      <c r="L98" s="18">
        <v>24.0</v>
      </c>
      <c r="M98" s="18">
        <v>0.0</v>
      </c>
      <c r="N98" s="18">
        <v>0.0</v>
      </c>
      <c r="O98" s="18">
        <v>0.0</v>
      </c>
      <c r="P98" s="18">
        <v>0.0</v>
      </c>
      <c r="Q98" s="18">
        <v>0.0</v>
      </c>
      <c r="U98" s="22" t="s">
        <v>84</v>
      </c>
      <c r="V98" s="18">
        <v>8.886472108367E12</v>
      </c>
      <c r="W98" s="22" t="s">
        <v>2242</v>
      </c>
      <c r="X98" s="18" t="s">
        <v>3417</v>
      </c>
      <c r="Y98" s="22" t="s">
        <v>3415</v>
      </c>
      <c r="Z98" s="14" t="s">
        <v>2699</v>
      </c>
      <c r="AA98" s="18">
        <v>1.878571429</v>
      </c>
      <c r="AB98" s="22" t="s">
        <v>2214</v>
      </c>
      <c r="AC98" s="22" t="s">
        <v>3416</v>
      </c>
      <c r="AD98" s="16"/>
      <c r="AE98" s="16"/>
      <c r="AF98" s="18">
        <v>24.0</v>
      </c>
      <c r="AG98" s="18">
        <v>0.0</v>
      </c>
      <c r="AH98" s="18">
        <v>0.0</v>
      </c>
      <c r="AI98" s="18">
        <v>0.142857</v>
      </c>
      <c r="AJ98" s="18">
        <v>0.183333</v>
      </c>
      <c r="AK98" s="18">
        <v>0.269048</v>
      </c>
    </row>
    <row r="99">
      <c r="A99" s="14" t="s">
        <v>1035</v>
      </c>
      <c r="B99" s="105" t="s">
        <v>3548</v>
      </c>
      <c r="C99" s="14" t="s">
        <v>2376</v>
      </c>
      <c r="D99" s="19" t="s">
        <v>58</v>
      </c>
      <c r="E99" s="14" t="s">
        <v>3415</v>
      </c>
      <c r="F99" s="14" t="s">
        <v>2810</v>
      </c>
      <c r="G99" s="14" t="s">
        <v>2373</v>
      </c>
      <c r="H99" s="14" t="s">
        <v>2214</v>
      </c>
      <c r="I99" s="14" t="s">
        <v>3416</v>
      </c>
      <c r="J99" s="23"/>
      <c r="K99" s="23"/>
      <c r="L99" s="18">
        <v>24.0</v>
      </c>
      <c r="M99" s="18">
        <v>2.0</v>
      </c>
      <c r="N99" s="18">
        <v>0.0</v>
      </c>
      <c r="O99" s="18">
        <v>0.297619</v>
      </c>
      <c r="P99" s="18">
        <v>0.281481</v>
      </c>
      <c r="Q99" s="18">
        <v>0.338498</v>
      </c>
      <c r="U99" s="22" t="s">
        <v>1251</v>
      </c>
      <c r="V99" s="18">
        <v>3.701295700411E12</v>
      </c>
      <c r="W99" s="22" t="s">
        <v>2436</v>
      </c>
      <c r="X99" s="18" t="s">
        <v>3417</v>
      </c>
      <c r="Y99" s="22" t="s">
        <v>3415</v>
      </c>
      <c r="Z99" s="14" t="s">
        <v>3147</v>
      </c>
      <c r="AA99" s="18">
        <v>0.0</v>
      </c>
      <c r="AB99" s="22" t="s">
        <v>2214</v>
      </c>
      <c r="AC99" s="22" t="s">
        <v>3431</v>
      </c>
      <c r="AD99" s="16"/>
      <c r="AE99" s="16"/>
      <c r="AF99" s="18">
        <v>10.0</v>
      </c>
      <c r="AG99" s="18">
        <v>1.0</v>
      </c>
      <c r="AH99" s="18">
        <v>0.0</v>
      </c>
      <c r="AI99" s="18">
        <v>0.642857</v>
      </c>
      <c r="AJ99" s="18">
        <v>0.533333</v>
      </c>
      <c r="AK99" s="18">
        <v>0.938449</v>
      </c>
    </row>
    <row r="100">
      <c r="A100" s="14" t="s">
        <v>851</v>
      </c>
      <c r="B100" s="105" t="s">
        <v>3549</v>
      </c>
      <c r="C100" s="14" t="s">
        <v>2307</v>
      </c>
      <c r="D100" s="19" t="s">
        <v>58</v>
      </c>
      <c r="E100" s="14" t="s">
        <v>3415</v>
      </c>
      <c r="F100" s="14" t="s">
        <v>2740</v>
      </c>
      <c r="G100" s="14" t="s">
        <v>2308</v>
      </c>
      <c r="H100" s="14" t="s">
        <v>3472</v>
      </c>
      <c r="I100" s="14" t="s">
        <v>3422</v>
      </c>
      <c r="J100" s="23"/>
      <c r="K100" s="23"/>
      <c r="L100" s="18">
        <v>1248.0</v>
      </c>
      <c r="M100" s="18">
        <v>0.0</v>
      </c>
      <c r="N100" s="18">
        <v>0.0</v>
      </c>
      <c r="O100" s="18">
        <v>0.0</v>
      </c>
      <c r="P100" s="18">
        <v>0.0</v>
      </c>
      <c r="Q100" s="18">
        <v>0.0</v>
      </c>
      <c r="U100" s="22" t="s">
        <v>1092</v>
      </c>
      <c r="V100" s="18">
        <v>8.50022452017E11</v>
      </c>
      <c r="W100" s="22" t="s">
        <v>3175</v>
      </c>
      <c r="X100" s="18" t="s">
        <v>3417</v>
      </c>
      <c r="Y100" s="22" t="s">
        <v>3415</v>
      </c>
      <c r="Z100" s="14" t="s">
        <v>3151</v>
      </c>
      <c r="AA100" s="18">
        <v>0.0</v>
      </c>
      <c r="AB100" s="22" t="s">
        <v>2214</v>
      </c>
      <c r="AC100" s="22" t="s">
        <v>3416</v>
      </c>
      <c r="AD100" s="22" t="s">
        <v>2605</v>
      </c>
      <c r="AE100" s="22" t="s">
        <v>2240</v>
      </c>
      <c r="AF100" s="18">
        <v>24.0</v>
      </c>
      <c r="AG100" s="18">
        <v>0.0</v>
      </c>
      <c r="AH100" s="18">
        <v>0.0</v>
      </c>
      <c r="AI100" s="18">
        <v>0.0</v>
      </c>
      <c r="AJ100" s="18">
        <v>0.0</v>
      </c>
      <c r="AK100" s="18">
        <v>0.0</v>
      </c>
    </row>
    <row r="101">
      <c r="A101" s="14" t="s">
        <v>468</v>
      </c>
      <c r="B101" s="105" t="s">
        <v>3550</v>
      </c>
      <c r="C101" s="14" t="s">
        <v>2607</v>
      </c>
      <c r="D101" s="19" t="s">
        <v>58</v>
      </c>
      <c r="E101" s="14" t="s">
        <v>3415</v>
      </c>
      <c r="F101" s="14" t="s">
        <v>2685</v>
      </c>
      <c r="G101" s="14" t="s">
        <v>3551</v>
      </c>
      <c r="H101" s="14" t="s">
        <v>2214</v>
      </c>
      <c r="I101" s="14" t="s">
        <v>3422</v>
      </c>
      <c r="J101" s="16"/>
      <c r="K101" s="23"/>
      <c r="L101" s="18">
        <v>24.0</v>
      </c>
      <c r="M101" s="18">
        <v>2.0</v>
      </c>
      <c r="N101" s="18">
        <v>0.0</v>
      </c>
      <c r="O101" s="18">
        <v>2.821712</v>
      </c>
      <c r="P101" s="18">
        <v>2.622889</v>
      </c>
      <c r="Q101" s="18">
        <v>2.490007</v>
      </c>
      <c r="U101" s="22" t="s">
        <v>1251</v>
      </c>
      <c r="V101" s="18">
        <v>6.291107845968E12</v>
      </c>
      <c r="W101" s="22" t="s">
        <v>2993</v>
      </c>
      <c r="X101" s="18" t="s">
        <v>3417</v>
      </c>
      <c r="Y101" s="22" t="s">
        <v>3415</v>
      </c>
      <c r="Z101" s="14" t="s">
        <v>2728</v>
      </c>
      <c r="AA101" s="18">
        <v>10.48412698</v>
      </c>
      <c r="AB101" s="22"/>
      <c r="AC101" s="22" t="s">
        <v>3431</v>
      </c>
      <c r="AD101" s="16"/>
      <c r="AE101" s="16"/>
      <c r="AF101" s="18">
        <v>0.0</v>
      </c>
      <c r="AG101" s="18">
        <v>0.0</v>
      </c>
      <c r="AH101" s="18">
        <v>0.0</v>
      </c>
      <c r="AI101" s="18">
        <v>0.0</v>
      </c>
      <c r="AJ101" s="18">
        <v>0.0</v>
      </c>
      <c r="AK101" s="18">
        <v>0.0</v>
      </c>
    </row>
    <row r="102">
      <c r="A102" s="14" t="s">
        <v>1783</v>
      </c>
      <c r="B102" s="105" t="s">
        <v>3552</v>
      </c>
      <c r="C102" s="14" t="s">
        <v>3279</v>
      </c>
      <c r="D102" s="19" t="s">
        <v>58</v>
      </c>
      <c r="E102" s="14" t="s">
        <v>3421</v>
      </c>
      <c r="F102" s="14" t="s">
        <v>3280</v>
      </c>
      <c r="G102" s="14" t="s">
        <v>2386</v>
      </c>
      <c r="H102" s="14" t="s">
        <v>2214</v>
      </c>
      <c r="I102" s="14" t="s">
        <v>3416</v>
      </c>
      <c r="J102" s="14" t="s">
        <v>2605</v>
      </c>
      <c r="K102" s="14" t="s">
        <v>2240</v>
      </c>
      <c r="L102" s="18">
        <v>768.0</v>
      </c>
      <c r="M102" s="18">
        <v>0.0</v>
      </c>
      <c r="N102" s="18">
        <v>30.95</v>
      </c>
      <c r="O102" s="18">
        <v>0.0</v>
      </c>
      <c r="P102" s="18">
        <v>30.95</v>
      </c>
      <c r="Q102" s="18">
        <v>30.95</v>
      </c>
      <c r="U102" s="22" t="s">
        <v>1251</v>
      </c>
      <c r="V102" s="18">
        <v>6.291053130279E12</v>
      </c>
      <c r="W102" s="22" t="s">
        <v>2912</v>
      </c>
      <c r="X102" s="18" t="s">
        <v>3417</v>
      </c>
      <c r="Y102" s="22" t="s">
        <v>3415</v>
      </c>
      <c r="Z102" s="14" t="s">
        <v>2731</v>
      </c>
      <c r="AA102" s="18">
        <v>3.493528694</v>
      </c>
      <c r="AB102" s="22" t="s">
        <v>2214</v>
      </c>
      <c r="AC102" s="22" t="s">
        <v>3431</v>
      </c>
      <c r="AD102" s="16"/>
      <c r="AE102" s="16"/>
      <c r="AF102" s="18">
        <v>24.0</v>
      </c>
      <c r="AG102" s="18">
        <v>2.0</v>
      </c>
      <c r="AH102" s="18">
        <v>0.564103</v>
      </c>
      <c r="AI102" s="18">
        <v>1.639194</v>
      </c>
      <c r="AJ102" s="18">
        <v>1.920612</v>
      </c>
      <c r="AK102" s="18">
        <v>1.88304</v>
      </c>
    </row>
    <row r="103">
      <c r="A103" s="14" t="s">
        <v>1650</v>
      </c>
      <c r="B103" s="105" t="s">
        <v>3553</v>
      </c>
      <c r="C103" s="14" t="s">
        <v>2467</v>
      </c>
      <c r="D103" s="19" t="s">
        <v>58</v>
      </c>
      <c r="E103" s="14" t="s">
        <v>3421</v>
      </c>
      <c r="F103" s="14" t="s">
        <v>2930</v>
      </c>
      <c r="G103" s="14" t="s">
        <v>2239</v>
      </c>
      <c r="H103" s="14" t="s">
        <v>2214</v>
      </c>
      <c r="I103" s="14" t="s">
        <v>3416</v>
      </c>
      <c r="J103" s="23"/>
      <c r="K103" s="23"/>
      <c r="L103" s="18">
        <v>26.0</v>
      </c>
      <c r="M103" s="18">
        <v>1.0</v>
      </c>
      <c r="N103" s="18">
        <v>0.0</v>
      </c>
      <c r="O103" s="18">
        <v>1.087912</v>
      </c>
      <c r="P103" s="18">
        <v>1.190375</v>
      </c>
      <c r="Q103" s="18">
        <v>1.503352</v>
      </c>
      <c r="U103" s="22" t="s">
        <v>1812</v>
      </c>
      <c r="V103" s="18">
        <v>5.000159538855E12</v>
      </c>
      <c r="W103" s="22" t="s">
        <v>3170</v>
      </c>
      <c r="X103" s="18" t="s">
        <v>3417</v>
      </c>
      <c r="Y103" s="22" t="s">
        <v>3415</v>
      </c>
      <c r="Z103" s="14" t="s">
        <v>2735</v>
      </c>
      <c r="AA103" s="18">
        <v>6.824025974</v>
      </c>
      <c r="AB103" s="22" t="s">
        <v>2214</v>
      </c>
      <c r="AC103" s="22" t="s">
        <v>3416</v>
      </c>
      <c r="AD103" s="22" t="s">
        <v>2605</v>
      </c>
      <c r="AE103" s="16"/>
      <c r="AF103" s="18">
        <v>24.0</v>
      </c>
      <c r="AG103" s="18">
        <v>0.0</v>
      </c>
      <c r="AH103" s="18">
        <v>0.0</v>
      </c>
      <c r="AI103" s="18">
        <v>0.0</v>
      </c>
      <c r="AJ103" s="18">
        <v>0.0</v>
      </c>
      <c r="AK103" s="18">
        <v>0.0</v>
      </c>
    </row>
    <row r="104">
      <c r="A104" s="14" t="s">
        <v>1035</v>
      </c>
      <c r="B104" s="105" t="s">
        <v>3514</v>
      </c>
      <c r="C104" s="14" t="s">
        <v>2660</v>
      </c>
      <c r="D104" s="19" t="s">
        <v>58</v>
      </c>
      <c r="E104" s="14" t="s">
        <v>3415</v>
      </c>
      <c r="F104" s="14" t="s">
        <v>3167</v>
      </c>
      <c r="G104" s="14" t="s">
        <v>3515</v>
      </c>
      <c r="I104" s="14" t="s">
        <v>3416</v>
      </c>
      <c r="J104" s="23"/>
      <c r="K104" s="23"/>
      <c r="L104" s="18">
        <v>552.0</v>
      </c>
      <c r="M104" s="18">
        <v>0.0</v>
      </c>
      <c r="N104" s="18">
        <v>0.0</v>
      </c>
      <c r="O104" s="18">
        <v>0.0</v>
      </c>
      <c r="P104" s="18">
        <v>0.0</v>
      </c>
      <c r="Q104" s="18">
        <v>0.0</v>
      </c>
      <c r="U104" s="22" t="s">
        <v>888</v>
      </c>
      <c r="V104" s="18">
        <v>8.809950200483E12</v>
      </c>
      <c r="W104" s="22" t="s">
        <v>2863</v>
      </c>
      <c r="X104" s="18" t="s">
        <v>3417</v>
      </c>
      <c r="Y104" s="22" t="s">
        <v>3421</v>
      </c>
      <c r="Z104" s="14" t="s">
        <v>2739</v>
      </c>
      <c r="AA104" s="18">
        <v>0.93452381</v>
      </c>
      <c r="AB104" s="22" t="s">
        <v>2214</v>
      </c>
      <c r="AC104" s="22" t="s">
        <v>3431</v>
      </c>
      <c r="AD104" s="22" t="s">
        <v>2605</v>
      </c>
      <c r="AE104" s="22" t="s">
        <v>2240</v>
      </c>
      <c r="AF104" s="18">
        <v>24.0</v>
      </c>
      <c r="AG104" s="18">
        <v>0.0</v>
      </c>
      <c r="AH104" s="18">
        <v>0.5</v>
      </c>
      <c r="AI104" s="18">
        <v>0.0</v>
      </c>
      <c r="AJ104" s="18">
        <v>0.0</v>
      </c>
      <c r="AK104" s="18">
        <v>0.5</v>
      </c>
    </row>
    <row r="105">
      <c r="A105" s="14" t="s">
        <v>1936</v>
      </c>
      <c r="B105" s="105" t="s">
        <v>3554</v>
      </c>
      <c r="C105" s="14" t="s">
        <v>2564</v>
      </c>
      <c r="D105" s="19" t="s">
        <v>58</v>
      </c>
      <c r="E105" s="14" t="s">
        <v>3415</v>
      </c>
      <c r="F105" s="14" t="s">
        <v>3005</v>
      </c>
      <c r="G105" s="14" t="s">
        <v>2561</v>
      </c>
      <c r="H105" s="14" t="s">
        <v>2214</v>
      </c>
      <c r="I105" s="14" t="s">
        <v>3416</v>
      </c>
      <c r="J105" s="23"/>
      <c r="K105" s="16"/>
      <c r="L105" s="18">
        <v>624.0</v>
      </c>
      <c r="M105" s="18">
        <v>1.0</v>
      </c>
      <c r="N105" s="18">
        <v>0.117647</v>
      </c>
      <c r="O105" s="18">
        <v>1.357143</v>
      </c>
      <c r="P105" s="18">
        <v>0.384314</v>
      </c>
      <c r="Q105" s="18">
        <v>0.297163</v>
      </c>
      <c r="U105" s="22" t="s">
        <v>288</v>
      </c>
      <c r="V105" s="18">
        <v>6.29110960556E12</v>
      </c>
      <c r="W105" s="22" t="s">
        <v>3062</v>
      </c>
      <c r="X105" s="18" t="s">
        <v>3417</v>
      </c>
      <c r="Y105" s="22" t="s">
        <v>3415</v>
      </c>
      <c r="Z105" s="14" t="s">
        <v>2742</v>
      </c>
      <c r="AA105" s="18">
        <v>1.236263736</v>
      </c>
      <c r="AB105" s="22"/>
      <c r="AC105" s="22" t="s">
        <v>3416</v>
      </c>
      <c r="AD105" s="16"/>
      <c r="AE105" s="16"/>
      <c r="AF105" s="18">
        <v>96.0</v>
      </c>
      <c r="AG105" s="18">
        <v>0.0</v>
      </c>
      <c r="AH105" s="18">
        <v>0.0</v>
      </c>
      <c r="AI105" s="18">
        <v>0.0</v>
      </c>
      <c r="AJ105" s="18">
        <v>0.0</v>
      </c>
      <c r="AK105" s="18">
        <v>0.0</v>
      </c>
    </row>
    <row r="106">
      <c r="A106" s="14" t="s">
        <v>1812</v>
      </c>
      <c r="B106" s="105" t="s">
        <v>3555</v>
      </c>
      <c r="C106" s="14" t="s">
        <v>2687</v>
      </c>
      <c r="D106" s="19" t="s">
        <v>58</v>
      </c>
      <c r="E106" s="14" t="s">
        <v>3421</v>
      </c>
      <c r="F106" s="14" t="s">
        <v>3346</v>
      </c>
      <c r="G106" s="14" t="s">
        <v>2512</v>
      </c>
      <c r="H106" s="14" t="s">
        <v>2214</v>
      </c>
      <c r="I106" s="14" t="s">
        <v>3416</v>
      </c>
      <c r="J106" s="14" t="s">
        <v>2666</v>
      </c>
      <c r="L106" s="18">
        <v>24.0</v>
      </c>
      <c r="M106" s="18">
        <v>0.0</v>
      </c>
      <c r="N106" s="18">
        <v>0.0</v>
      </c>
      <c r="O106" s="18">
        <v>0.071429</v>
      </c>
      <c r="P106" s="18">
        <v>0.052632</v>
      </c>
      <c r="Q106" s="18">
        <v>0.052632</v>
      </c>
      <c r="U106" s="22" t="s">
        <v>65</v>
      </c>
      <c r="V106" s="18">
        <v>8.901216407268E12</v>
      </c>
      <c r="W106" s="22" t="s">
        <v>2233</v>
      </c>
      <c r="X106" s="18" t="s">
        <v>3417</v>
      </c>
      <c r="Y106" s="22" t="s">
        <v>3415</v>
      </c>
      <c r="Z106" s="14" t="s">
        <v>3556</v>
      </c>
      <c r="AA106" s="18">
        <v>0.071428571</v>
      </c>
      <c r="AB106" s="22" t="s">
        <v>2214</v>
      </c>
      <c r="AC106" s="22" t="s">
        <v>3416</v>
      </c>
      <c r="AD106" s="22" t="s">
        <v>2605</v>
      </c>
      <c r="AE106" s="16"/>
      <c r="AF106" s="18">
        <v>48.0</v>
      </c>
      <c r="AG106" s="18">
        <v>0.0</v>
      </c>
      <c r="AH106" s="18">
        <v>0.0</v>
      </c>
      <c r="AI106" s="18">
        <v>0.0</v>
      </c>
      <c r="AJ106" s="18">
        <v>0.0</v>
      </c>
      <c r="AK106" s="18">
        <v>0.0</v>
      </c>
    </row>
    <row r="107">
      <c r="A107" s="14" t="s">
        <v>1365</v>
      </c>
      <c r="B107" s="105" t="s">
        <v>3420</v>
      </c>
      <c r="C107" s="14" t="s">
        <v>2450</v>
      </c>
      <c r="D107" s="19" t="s">
        <v>58</v>
      </c>
      <c r="E107" s="14" t="s">
        <v>3415</v>
      </c>
      <c r="F107" s="14" t="s">
        <v>2897</v>
      </c>
      <c r="G107" s="14" t="s">
        <v>2449</v>
      </c>
      <c r="H107" s="14" t="s">
        <v>2304</v>
      </c>
      <c r="I107" s="14" t="s">
        <v>3422</v>
      </c>
      <c r="J107" s="23"/>
      <c r="K107" s="14" t="s">
        <v>2240</v>
      </c>
      <c r="L107" s="18">
        <v>528.0</v>
      </c>
      <c r="M107" s="18">
        <v>0.0</v>
      </c>
      <c r="N107" s="18">
        <v>0.0</v>
      </c>
      <c r="O107" s="18">
        <v>0.0</v>
      </c>
      <c r="P107" s="18">
        <v>0.0</v>
      </c>
      <c r="Q107" s="18">
        <v>0.0</v>
      </c>
      <c r="U107" s="22" t="s">
        <v>1812</v>
      </c>
      <c r="V107" s="18">
        <v>3.4000481736E10</v>
      </c>
      <c r="W107" s="22" t="s">
        <v>2550</v>
      </c>
      <c r="X107" s="18" t="s">
        <v>3417</v>
      </c>
      <c r="Y107" s="22" t="s">
        <v>3415</v>
      </c>
      <c r="Z107" s="14" t="s">
        <v>2743</v>
      </c>
      <c r="AA107" s="18">
        <v>4.284820735</v>
      </c>
      <c r="AB107" s="22"/>
      <c r="AC107" s="22" t="s">
        <v>3416</v>
      </c>
      <c r="AD107" s="16"/>
      <c r="AE107" s="16"/>
      <c r="AF107" s="18">
        <v>24.0</v>
      </c>
      <c r="AG107" s="18">
        <v>0.0</v>
      </c>
      <c r="AH107" s="18">
        <v>0.0</v>
      </c>
      <c r="AI107" s="18">
        <v>0.0</v>
      </c>
      <c r="AJ107" s="18">
        <v>0.0</v>
      </c>
      <c r="AK107" s="18">
        <v>0.0</v>
      </c>
    </row>
    <row r="108">
      <c r="A108" s="14" t="s">
        <v>84</v>
      </c>
      <c r="B108" s="105" t="s">
        <v>3557</v>
      </c>
      <c r="C108" s="14" t="s">
        <v>2242</v>
      </c>
      <c r="D108" s="19" t="s">
        <v>58</v>
      </c>
      <c r="E108" s="14" t="s">
        <v>3415</v>
      </c>
      <c r="F108" s="14" t="s">
        <v>2597</v>
      </c>
      <c r="G108" s="14" t="s">
        <v>2239</v>
      </c>
      <c r="H108" s="14" t="s">
        <v>2214</v>
      </c>
      <c r="I108" s="14" t="s">
        <v>3416</v>
      </c>
      <c r="J108" s="23"/>
      <c r="K108" s="14" t="s">
        <v>2240</v>
      </c>
      <c r="L108" s="18">
        <v>504.0</v>
      </c>
      <c r="M108" s="18">
        <v>0.0</v>
      </c>
      <c r="N108" s="18">
        <v>0.0</v>
      </c>
      <c r="O108" s="18">
        <v>0.0</v>
      </c>
      <c r="P108" s="18">
        <v>0.0</v>
      </c>
      <c r="Q108" s="18">
        <v>0.0</v>
      </c>
      <c r="U108" s="22" t="s">
        <v>1812</v>
      </c>
      <c r="V108" s="18">
        <v>3.431410132E12</v>
      </c>
      <c r="W108" s="22" t="s">
        <v>2848</v>
      </c>
      <c r="X108" s="18" t="s">
        <v>3417</v>
      </c>
      <c r="Y108" s="22" t="s">
        <v>3415</v>
      </c>
      <c r="Z108" s="14" t="s">
        <v>2745</v>
      </c>
      <c r="AA108" s="18">
        <v>5.010822511</v>
      </c>
      <c r="AB108" s="22" t="s">
        <v>2214</v>
      </c>
      <c r="AC108" s="22" t="s">
        <v>3416</v>
      </c>
      <c r="AD108" s="22" t="s">
        <v>2605</v>
      </c>
      <c r="AE108" s="16"/>
      <c r="AF108" s="18">
        <v>24.0</v>
      </c>
      <c r="AG108" s="18">
        <v>0.0</v>
      </c>
      <c r="AH108" s="18">
        <v>0.0</v>
      </c>
      <c r="AI108" s="18">
        <v>0.0</v>
      </c>
      <c r="AJ108" s="18">
        <v>0.0</v>
      </c>
      <c r="AK108" s="18">
        <v>0.0</v>
      </c>
    </row>
    <row r="109">
      <c r="A109" s="14" t="s">
        <v>1812</v>
      </c>
      <c r="B109" s="105" t="s">
        <v>3558</v>
      </c>
      <c r="C109" s="14" t="s">
        <v>2743</v>
      </c>
      <c r="D109" s="19" t="s">
        <v>58</v>
      </c>
      <c r="E109" s="14" t="s">
        <v>3421</v>
      </c>
      <c r="F109" s="14" t="s">
        <v>3343</v>
      </c>
      <c r="G109" s="14" t="s">
        <v>3430</v>
      </c>
      <c r="H109" s="14" t="s">
        <v>2214</v>
      </c>
      <c r="I109" s="14" t="s">
        <v>3416</v>
      </c>
      <c r="J109" s="23"/>
      <c r="K109" s="14" t="s">
        <v>2240</v>
      </c>
      <c r="L109" s="18">
        <v>312.0</v>
      </c>
      <c r="M109" s="18">
        <v>0.0</v>
      </c>
      <c r="N109" s="18">
        <v>0.0</v>
      </c>
      <c r="O109" s="18">
        <v>0.0</v>
      </c>
      <c r="P109" s="18">
        <v>0.0</v>
      </c>
      <c r="Q109" s="18">
        <v>0.0</v>
      </c>
      <c r="U109" s="22" t="s">
        <v>1812</v>
      </c>
      <c r="V109" s="18">
        <v>3.046920023368E12</v>
      </c>
      <c r="W109" s="22" t="s">
        <v>2967</v>
      </c>
      <c r="X109" s="18" t="s">
        <v>3417</v>
      </c>
      <c r="Y109" s="22" t="s">
        <v>3415</v>
      </c>
      <c r="Z109" s="14" t="s">
        <v>2749</v>
      </c>
      <c r="AA109" s="18">
        <v>3.258691309</v>
      </c>
      <c r="AB109" s="22" t="s">
        <v>2214</v>
      </c>
      <c r="AC109" s="22" t="s">
        <v>3416</v>
      </c>
      <c r="AD109" s="22" t="s">
        <v>2605</v>
      </c>
      <c r="AE109" s="16"/>
      <c r="AF109" s="18">
        <v>24.0</v>
      </c>
      <c r="AG109" s="18">
        <v>0.0</v>
      </c>
      <c r="AH109" s="18">
        <v>0.0</v>
      </c>
      <c r="AI109" s="18">
        <v>0.0</v>
      </c>
      <c r="AJ109" s="18">
        <v>0.0</v>
      </c>
      <c r="AK109" s="18">
        <v>0.0</v>
      </c>
    </row>
    <row r="110">
      <c r="A110" s="14" t="s">
        <v>135</v>
      </c>
      <c r="B110" s="105" t="s">
        <v>3559</v>
      </c>
      <c r="C110" s="14" t="s">
        <v>2618</v>
      </c>
      <c r="D110" s="19" t="s">
        <v>58</v>
      </c>
      <c r="E110" s="23"/>
      <c r="F110" s="14" t="s">
        <v>2614</v>
      </c>
      <c r="G110" s="14" t="s">
        <v>2557</v>
      </c>
      <c r="I110" s="14" t="s">
        <v>3416</v>
      </c>
      <c r="J110" s="14" t="s">
        <v>2605</v>
      </c>
      <c r="K110" s="23"/>
      <c r="L110" s="18">
        <v>528.0</v>
      </c>
      <c r="M110" s="18">
        <v>0.0</v>
      </c>
      <c r="N110" s="18">
        <v>0.0</v>
      </c>
      <c r="O110" s="18">
        <v>0.0</v>
      </c>
      <c r="P110" s="18">
        <v>0.0</v>
      </c>
      <c r="Q110" s="18">
        <v>0.0</v>
      </c>
      <c r="U110" s="22" t="s">
        <v>1488</v>
      </c>
      <c r="V110" s="18">
        <v>6.291109429555E12</v>
      </c>
      <c r="W110" s="22" t="s">
        <v>2829</v>
      </c>
      <c r="X110" s="18" t="s">
        <v>3417</v>
      </c>
      <c r="Y110" s="16"/>
      <c r="Z110" s="14" t="s">
        <v>2750</v>
      </c>
      <c r="AA110" s="18">
        <v>3.219871795</v>
      </c>
      <c r="AB110" s="22"/>
      <c r="AC110" s="22" t="s">
        <v>3416</v>
      </c>
      <c r="AD110" s="16"/>
      <c r="AE110" s="16"/>
      <c r="AF110" s="18">
        <v>24.0</v>
      </c>
      <c r="AG110" s="18">
        <v>0.0</v>
      </c>
      <c r="AH110" s="18">
        <v>0.0</v>
      </c>
      <c r="AI110" s="18">
        <v>0.0</v>
      </c>
      <c r="AJ110" s="18">
        <v>0.0</v>
      </c>
      <c r="AK110" s="18">
        <v>0.0</v>
      </c>
    </row>
    <row r="111">
      <c r="A111" s="14" t="s">
        <v>1251</v>
      </c>
      <c r="B111" s="105" t="s">
        <v>3560</v>
      </c>
      <c r="C111" s="14" t="s">
        <v>2435</v>
      </c>
      <c r="D111" s="19" t="s">
        <v>58</v>
      </c>
      <c r="E111" s="14" t="s">
        <v>3415</v>
      </c>
      <c r="F111" s="14" t="s">
        <v>2876</v>
      </c>
      <c r="G111" s="14" t="s">
        <v>2432</v>
      </c>
      <c r="H111" s="14" t="s">
        <v>2214</v>
      </c>
      <c r="I111" s="14" t="s">
        <v>3431</v>
      </c>
      <c r="J111" s="23"/>
      <c r="K111" s="14" t="s">
        <v>2240</v>
      </c>
      <c r="L111" s="18">
        <v>456.0</v>
      </c>
      <c r="M111" s="18">
        <v>0.0</v>
      </c>
      <c r="N111" s="18">
        <v>0.0</v>
      </c>
      <c r="O111" s="18">
        <v>0.0</v>
      </c>
      <c r="P111" s="18">
        <v>0.0</v>
      </c>
      <c r="Q111" s="18">
        <v>0.0</v>
      </c>
      <c r="U111" s="22" t="s">
        <v>1365</v>
      </c>
      <c r="V111" s="18">
        <v>6.291030006306E12</v>
      </c>
      <c r="W111" s="22" t="s">
        <v>2596</v>
      </c>
      <c r="X111" s="18" t="s">
        <v>3417</v>
      </c>
      <c r="Y111" s="22" t="s">
        <v>3415</v>
      </c>
      <c r="Z111" s="14" t="s">
        <v>2751</v>
      </c>
      <c r="AA111" s="18">
        <v>0.142857143</v>
      </c>
      <c r="AB111" s="22" t="s">
        <v>2304</v>
      </c>
      <c r="AC111" s="22" t="s">
        <v>3422</v>
      </c>
      <c r="AD111" s="16"/>
      <c r="AE111" s="16"/>
      <c r="AF111" s="18">
        <v>239.0</v>
      </c>
      <c r="AG111" s="18">
        <v>13.0</v>
      </c>
      <c r="AH111" s="18">
        <v>6.979541</v>
      </c>
      <c r="AI111" s="18">
        <v>21.38597</v>
      </c>
      <c r="AJ111" s="18">
        <v>24.76596</v>
      </c>
      <c r="AK111" s="18">
        <v>14.69756</v>
      </c>
    </row>
    <row r="112">
      <c r="A112" s="14" t="s">
        <v>1812</v>
      </c>
      <c r="B112" s="105" t="s">
        <v>3536</v>
      </c>
      <c r="C112" s="14" t="s">
        <v>2539</v>
      </c>
      <c r="D112" s="19" t="s">
        <v>58</v>
      </c>
      <c r="E112" s="14" t="s">
        <v>3415</v>
      </c>
      <c r="F112" s="14" t="s">
        <v>2986</v>
      </c>
      <c r="G112" s="14" t="s">
        <v>2512</v>
      </c>
      <c r="H112" s="14" t="s">
        <v>2214</v>
      </c>
      <c r="I112" s="14" t="s">
        <v>3416</v>
      </c>
      <c r="J112" s="14" t="s">
        <v>2666</v>
      </c>
      <c r="K112" s="14" t="s">
        <v>2240</v>
      </c>
      <c r="L112" s="18">
        <v>72.0</v>
      </c>
      <c r="M112" s="18">
        <v>0.0</v>
      </c>
      <c r="N112" s="18">
        <v>0.121667</v>
      </c>
      <c r="O112" s="18">
        <v>0.0</v>
      </c>
      <c r="P112" s="18">
        <v>0.347222</v>
      </c>
      <c r="Q112" s="18">
        <v>0.121667</v>
      </c>
      <c r="U112" s="22" t="s">
        <v>84</v>
      </c>
      <c r="V112" s="18">
        <v>9.062300131434E12</v>
      </c>
      <c r="W112" s="22" t="s">
        <v>2929</v>
      </c>
      <c r="X112" s="18" t="s">
        <v>3417</v>
      </c>
      <c r="Y112" s="22" t="s">
        <v>3415</v>
      </c>
      <c r="Z112" s="14" t="s">
        <v>2752</v>
      </c>
      <c r="AA112" s="18">
        <v>0.142857143</v>
      </c>
      <c r="AB112" s="22" t="s">
        <v>2214</v>
      </c>
      <c r="AC112" s="22" t="s">
        <v>3416</v>
      </c>
      <c r="AD112" s="16"/>
      <c r="AE112" s="22" t="s">
        <v>2240</v>
      </c>
      <c r="AF112" s="18">
        <v>456.0</v>
      </c>
      <c r="AG112" s="18">
        <v>0.0</v>
      </c>
      <c r="AH112" s="18">
        <v>0.090909</v>
      </c>
      <c r="AI112" s="18">
        <v>0.0</v>
      </c>
      <c r="AJ112" s="18">
        <v>0.0</v>
      </c>
      <c r="AK112" s="18">
        <v>0.090909</v>
      </c>
    </row>
    <row r="113">
      <c r="A113" s="14" t="s">
        <v>798</v>
      </c>
      <c r="B113" s="105" t="s">
        <v>3485</v>
      </c>
      <c r="C113" s="14" t="s">
        <v>2729</v>
      </c>
      <c r="D113" s="19" t="s">
        <v>58</v>
      </c>
      <c r="E113" s="14" t="s">
        <v>3415</v>
      </c>
      <c r="F113" s="14" t="s">
        <v>2730</v>
      </c>
      <c r="G113" s="14" t="s">
        <v>3486</v>
      </c>
      <c r="H113" s="14" t="s">
        <v>3472</v>
      </c>
      <c r="I113" s="14" t="s">
        <v>3422</v>
      </c>
      <c r="J113" s="23"/>
      <c r="K113" s="14" t="s">
        <v>2240</v>
      </c>
      <c r="L113" s="18">
        <v>24.0</v>
      </c>
      <c r="M113" s="18">
        <v>0.0</v>
      </c>
      <c r="N113" s="18">
        <v>1.168687</v>
      </c>
      <c r="O113" s="18">
        <v>2.283333</v>
      </c>
      <c r="P113" s="18">
        <v>1.168687</v>
      </c>
      <c r="Q113" s="18">
        <v>1.168687</v>
      </c>
      <c r="U113" s="22" t="s">
        <v>135</v>
      </c>
      <c r="V113" s="18">
        <v>1.015271004625E12</v>
      </c>
      <c r="W113" s="22" t="s">
        <v>2624</v>
      </c>
      <c r="X113" s="18" t="s">
        <v>3417</v>
      </c>
      <c r="Y113" s="16"/>
      <c r="Z113" s="14" t="s">
        <v>2756</v>
      </c>
      <c r="AA113" s="18">
        <v>2.185592186</v>
      </c>
      <c r="AB113" s="22"/>
      <c r="AC113" s="22" t="s">
        <v>3416</v>
      </c>
      <c r="AD113" s="22" t="s">
        <v>2605</v>
      </c>
      <c r="AE113" s="16"/>
      <c r="AF113" s="18">
        <v>480.0</v>
      </c>
      <c r="AG113" s="18">
        <v>0.0</v>
      </c>
      <c r="AH113" s="18">
        <v>0.0</v>
      </c>
      <c r="AI113" s="18">
        <v>0.0</v>
      </c>
      <c r="AJ113" s="18">
        <v>0.0</v>
      </c>
      <c r="AK113" s="18">
        <v>0.0</v>
      </c>
    </row>
    <row r="114">
      <c r="A114" s="14" t="s">
        <v>288</v>
      </c>
      <c r="B114" s="105" t="s">
        <v>3561</v>
      </c>
      <c r="C114" s="14" t="s">
        <v>2627</v>
      </c>
      <c r="D114" s="19" t="s">
        <v>58</v>
      </c>
      <c r="E114" s="14" t="s">
        <v>3421</v>
      </c>
      <c r="F114" s="14" t="s">
        <v>2868</v>
      </c>
      <c r="G114" s="14" t="s">
        <v>2366</v>
      </c>
      <c r="H114" s="14" t="s">
        <v>3472</v>
      </c>
      <c r="I114" s="14" t="s">
        <v>3422</v>
      </c>
      <c r="J114" s="23"/>
      <c r="K114" s="16"/>
      <c r="L114" s="18">
        <v>105.0</v>
      </c>
      <c r="M114" s="18">
        <v>4.0</v>
      </c>
      <c r="N114" s="18">
        <v>1.081585</v>
      </c>
      <c r="O114" s="18">
        <v>5.367408</v>
      </c>
      <c r="P114" s="18">
        <v>6.204821</v>
      </c>
      <c r="Q114" s="18">
        <v>5.626616</v>
      </c>
      <c r="U114" s="22" t="s">
        <v>1175</v>
      </c>
      <c r="V114" s="18">
        <v>1.94251133621E11</v>
      </c>
      <c r="W114" s="22" t="s">
        <v>3214</v>
      </c>
      <c r="X114" s="18" t="s">
        <v>3417</v>
      </c>
      <c r="Y114" s="22" t="s">
        <v>3415</v>
      </c>
      <c r="Z114" s="14" t="s">
        <v>2569</v>
      </c>
      <c r="AA114" s="18">
        <v>1.198051948</v>
      </c>
      <c r="AB114" s="22" t="s">
        <v>2214</v>
      </c>
      <c r="AC114" s="22" t="s">
        <v>3416</v>
      </c>
      <c r="AD114" s="16"/>
      <c r="AE114" s="16"/>
      <c r="AF114" s="18">
        <v>432.0</v>
      </c>
      <c r="AG114" s="18">
        <v>0.0</v>
      </c>
      <c r="AH114" s="18">
        <v>0.0</v>
      </c>
      <c r="AI114" s="18">
        <v>0.0</v>
      </c>
      <c r="AJ114" s="18">
        <v>0.0</v>
      </c>
      <c r="AK114" s="18">
        <v>0.0</v>
      </c>
    </row>
    <row r="115">
      <c r="A115" s="14" t="s">
        <v>1175</v>
      </c>
      <c r="B115" s="105" t="s">
        <v>3562</v>
      </c>
      <c r="C115" s="14" t="s">
        <v>3043</v>
      </c>
      <c r="D115" s="19" t="s">
        <v>58</v>
      </c>
      <c r="E115" s="14" t="s">
        <v>3421</v>
      </c>
      <c r="F115" s="14" t="s">
        <v>3206</v>
      </c>
      <c r="G115" s="14" t="s">
        <v>2268</v>
      </c>
      <c r="H115" s="14" t="s">
        <v>2214</v>
      </c>
      <c r="I115" s="14" t="s">
        <v>3416</v>
      </c>
      <c r="J115" s="23"/>
      <c r="K115" s="14" t="s">
        <v>2240</v>
      </c>
      <c r="L115" s="18">
        <v>408.0</v>
      </c>
      <c r="M115" s="18">
        <v>0.0</v>
      </c>
      <c r="N115" s="18">
        <v>0.111111</v>
      </c>
      <c r="O115" s="18">
        <v>0.111111</v>
      </c>
      <c r="P115" s="18">
        <v>0.125</v>
      </c>
      <c r="Q115" s="18">
        <v>0.125</v>
      </c>
      <c r="U115" s="22" t="s">
        <v>888</v>
      </c>
      <c r="V115" s="18">
        <v>6.298042161382E12</v>
      </c>
      <c r="W115" s="22" t="s">
        <v>2888</v>
      </c>
      <c r="X115" s="18" t="s">
        <v>3417</v>
      </c>
      <c r="Y115" s="16"/>
      <c r="Z115" s="14" t="s">
        <v>2330</v>
      </c>
      <c r="AA115" s="18">
        <v>0.071428571</v>
      </c>
      <c r="AB115" s="22"/>
      <c r="AC115" s="22" t="s">
        <v>3431</v>
      </c>
      <c r="AD115" s="16"/>
      <c r="AE115" s="16"/>
      <c r="AF115" s="18">
        <v>480.0</v>
      </c>
      <c r="AG115" s="18">
        <v>0.0</v>
      </c>
      <c r="AH115" s="18">
        <v>0.0</v>
      </c>
      <c r="AI115" s="18">
        <v>0.0</v>
      </c>
      <c r="AJ115" s="18">
        <v>0.0</v>
      </c>
      <c r="AK115" s="18">
        <v>0.0</v>
      </c>
    </row>
    <row r="116">
      <c r="A116" s="14" t="s">
        <v>1812</v>
      </c>
      <c r="B116" s="105" t="s">
        <v>3563</v>
      </c>
      <c r="C116" s="14" t="s">
        <v>2850</v>
      </c>
      <c r="D116" s="19" t="s">
        <v>58</v>
      </c>
      <c r="E116" s="14" t="s">
        <v>3421</v>
      </c>
      <c r="F116" s="14" t="s">
        <v>3340</v>
      </c>
      <c r="G116" s="14" t="s">
        <v>3435</v>
      </c>
      <c r="H116" s="14" t="s">
        <v>2214</v>
      </c>
      <c r="I116" s="14" t="s">
        <v>3416</v>
      </c>
      <c r="J116" s="23"/>
      <c r="K116" s="14" t="s">
        <v>2240</v>
      </c>
      <c r="L116" s="18">
        <v>264.0</v>
      </c>
      <c r="M116" s="18">
        <v>0.0</v>
      </c>
      <c r="N116" s="18">
        <v>0.0</v>
      </c>
      <c r="O116" s="18">
        <v>0.0</v>
      </c>
      <c r="P116" s="18">
        <v>0.0</v>
      </c>
      <c r="Q116" s="18">
        <v>0.0</v>
      </c>
      <c r="U116" s="22" t="s">
        <v>1812</v>
      </c>
      <c r="V116" s="18">
        <v>7.622202276873E12</v>
      </c>
      <c r="W116" s="22" t="s">
        <v>2517</v>
      </c>
      <c r="X116" s="18" t="s">
        <v>3417</v>
      </c>
      <c r="Y116" s="22" t="s">
        <v>3415</v>
      </c>
      <c r="Z116" s="14" t="s">
        <v>2331</v>
      </c>
      <c r="AA116" s="18">
        <v>0.0</v>
      </c>
      <c r="AB116" s="22" t="s">
        <v>2214</v>
      </c>
      <c r="AC116" s="22" t="s">
        <v>3416</v>
      </c>
      <c r="AD116" s="22" t="s">
        <v>2666</v>
      </c>
      <c r="AE116" s="22" t="s">
        <v>2240</v>
      </c>
      <c r="AF116" s="18">
        <v>72.0</v>
      </c>
      <c r="AG116" s="18">
        <v>0.0</v>
      </c>
      <c r="AH116" s="18">
        <v>0.066667</v>
      </c>
      <c r="AI116" s="18">
        <v>0.0</v>
      </c>
      <c r="AJ116" s="18">
        <v>0.066667</v>
      </c>
      <c r="AK116" s="18">
        <v>0.083333</v>
      </c>
    </row>
    <row r="117">
      <c r="A117" s="14" t="s">
        <v>361</v>
      </c>
      <c r="B117" s="105" t="s">
        <v>3564</v>
      </c>
      <c r="C117" s="14" t="s">
        <v>3108</v>
      </c>
      <c r="D117" s="19" t="s">
        <v>58</v>
      </c>
      <c r="E117" s="14" t="s">
        <v>3421</v>
      </c>
      <c r="F117" s="14" t="s">
        <v>3105</v>
      </c>
      <c r="G117" s="14" t="s">
        <v>3510</v>
      </c>
      <c r="H117" s="14" t="s">
        <v>2214</v>
      </c>
      <c r="I117" s="14" t="s">
        <v>3416</v>
      </c>
      <c r="J117" s="16"/>
      <c r="K117" s="16"/>
      <c r="L117" s="18">
        <v>0.0</v>
      </c>
      <c r="M117" s="18">
        <v>0.0</v>
      </c>
      <c r="N117" s="18">
        <v>0.0</v>
      </c>
      <c r="O117" s="18">
        <v>0.412587</v>
      </c>
      <c r="P117" s="18">
        <v>0.412587</v>
      </c>
      <c r="Q117" s="18">
        <v>0.412587</v>
      </c>
      <c r="U117" s="22" t="s">
        <v>206</v>
      </c>
      <c r="V117" s="18">
        <v>5.000254021825E12</v>
      </c>
      <c r="W117" s="22" t="s">
        <v>2767</v>
      </c>
      <c r="X117" s="18" t="s">
        <v>3417</v>
      </c>
      <c r="Y117" s="16"/>
      <c r="Z117" s="14" t="s">
        <v>2761</v>
      </c>
      <c r="AA117" s="18">
        <v>11.34365079</v>
      </c>
      <c r="AB117" s="22"/>
      <c r="AC117" s="22" t="s">
        <v>3416</v>
      </c>
      <c r="AD117" s="16"/>
      <c r="AE117" s="16"/>
      <c r="AF117" s="18">
        <v>456.0</v>
      </c>
      <c r="AG117" s="18">
        <v>0.0</v>
      </c>
      <c r="AH117" s="18">
        <v>0.0</v>
      </c>
      <c r="AI117" s="18">
        <v>0.0</v>
      </c>
      <c r="AJ117" s="18">
        <v>0.0</v>
      </c>
      <c r="AK117" s="18">
        <v>0.0</v>
      </c>
    </row>
    <row r="118">
      <c r="A118" s="14" t="s">
        <v>961</v>
      </c>
      <c r="B118" s="104" t="s">
        <v>3565</v>
      </c>
      <c r="C118" s="14" t="s">
        <v>2939</v>
      </c>
      <c r="D118" s="19" t="s">
        <v>58</v>
      </c>
      <c r="E118" s="14" t="s">
        <v>3421</v>
      </c>
      <c r="F118" s="14" t="s">
        <v>3157</v>
      </c>
      <c r="G118" s="14" t="s">
        <v>3566</v>
      </c>
      <c r="H118" s="14" t="s">
        <v>2304</v>
      </c>
      <c r="I118" s="14" t="s">
        <v>3422</v>
      </c>
      <c r="J118" s="16"/>
      <c r="K118" s="14" t="s">
        <v>2240</v>
      </c>
      <c r="L118" s="18">
        <v>48.0</v>
      </c>
      <c r="M118" s="18">
        <v>0.0</v>
      </c>
      <c r="N118" s="18">
        <v>5.185714</v>
      </c>
      <c r="O118" s="18">
        <v>0.0</v>
      </c>
      <c r="P118" s="18">
        <v>2.0</v>
      </c>
      <c r="Q118" s="18">
        <v>5.185714</v>
      </c>
      <c r="U118" s="22" t="s">
        <v>1175</v>
      </c>
      <c r="V118" s="18">
        <v>6.291103071392E12</v>
      </c>
      <c r="W118" s="22" t="s">
        <v>3220</v>
      </c>
      <c r="X118" s="18" t="s">
        <v>3417</v>
      </c>
      <c r="Y118" s="22" t="s">
        <v>3415</v>
      </c>
      <c r="Z118" s="14" t="s">
        <v>2503</v>
      </c>
      <c r="AA118" s="18">
        <v>9.572693973</v>
      </c>
      <c r="AB118" s="22" t="s">
        <v>2214</v>
      </c>
      <c r="AC118" s="22" t="s">
        <v>3416</v>
      </c>
      <c r="AD118" s="16"/>
      <c r="AE118" s="16"/>
      <c r="AF118" s="18">
        <v>0.0</v>
      </c>
      <c r="AG118" s="18">
        <v>0.0</v>
      </c>
      <c r="AH118" s="18">
        <v>0.0</v>
      </c>
      <c r="AI118" s="18">
        <v>9.170413</v>
      </c>
      <c r="AJ118" s="18">
        <v>9.570631</v>
      </c>
      <c r="AK118" s="18">
        <v>9.906562</v>
      </c>
    </row>
    <row r="119">
      <c r="A119" s="14" t="s">
        <v>361</v>
      </c>
      <c r="B119" s="105" t="s">
        <v>3567</v>
      </c>
      <c r="C119" s="14" t="s">
        <v>3104</v>
      </c>
      <c r="D119" s="19" t="s">
        <v>58</v>
      </c>
      <c r="E119" s="14" t="s">
        <v>3421</v>
      </c>
      <c r="F119" s="14" t="s">
        <v>3105</v>
      </c>
      <c r="G119" s="14" t="s">
        <v>3510</v>
      </c>
      <c r="H119" s="14" t="s">
        <v>2214</v>
      </c>
      <c r="I119" s="14" t="s">
        <v>3416</v>
      </c>
      <c r="J119" s="23"/>
      <c r="K119" s="23"/>
      <c r="L119" s="18">
        <v>0.0</v>
      </c>
      <c r="M119" s="18">
        <v>0.0</v>
      </c>
      <c r="N119" s="18">
        <v>0.0</v>
      </c>
      <c r="O119" s="18">
        <v>0.529304</v>
      </c>
      <c r="P119" s="18">
        <v>0.529304</v>
      </c>
      <c r="Q119" s="18">
        <v>0.529304</v>
      </c>
      <c r="U119" s="22" t="s">
        <v>1812</v>
      </c>
      <c r="V119" s="18">
        <v>5.000168040929E12</v>
      </c>
      <c r="W119" s="22" t="s">
        <v>3333</v>
      </c>
      <c r="X119" s="18" t="s">
        <v>3417</v>
      </c>
      <c r="Y119" s="22" t="s">
        <v>3415</v>
      </c>
      <c r="Z119" s="14" t="s">
        <v>2497</v>
      </c>
      <c r="AA119" s="18">
        <v>11.21477966</v>
      </c>
      <c r="AB119" s="22"/>
      <c r="AC119" s="22" t="s">
        <v>3416</v>
      </c>
      <c r="AD119" s="22" t="s">
        <v>2666</v>
      </c>
      <c r="AF119" s="18">
        <v>480.0</v>
      </c>
      <c r="AG119" s="18">
        <v>0.0</v>
      </c>
      <c r="AH119" s="18">
        <v>0.0</v>
      </c>
      <c r="AI119" s="18">
        <v>0.0</v>
      </c>
      <c r="AJ119" s="18">
        <v>0.0</v>
      </c>
      <c r="AK119" s="18">
        <v>0.0</v>
      </c>
    </row>
    <row r="120">
      <c r="A120" s="14" t="s">
        <v>258</v>
      </c>
      <c r="B120" s="105" t="s">
        <v>3568</v>
      </c>
      <c r="C120" s="14" t="s">
        <v>2398</v>
      </c>
      <c r="D120" s="19" t="s">
        <v>58</v>
      </c>
      <c r="E120" s="14" t="s">
        <v>3421</v>
      </c>
      <c r="F120" s="14" t="s">
        <v>2834</v>
      </c>
      <c r="G120" s="14" t="s">
        <v>2268</v>
      </c>
      <c r="H120" s="14" t="s">
        <v>2214</v>
      </c>
      <c r="I120" s="14" t="s">
        <v>3416</v>
      </c>
      <c r="J120" s="23"/>
      <c r="K120" s="16"/>
      <c r="L120" s="18">
        <v>24.0</v>
      </c>
      <c r="M120" s="18">
        <v>2.0</v>
      </c>
      <c r="N120" s="18">
        <v>0.0</v>
      </c>
      <c r="O120" s="18">
        <v>2.624254</v>
      </c>
      <c r="P120" s="18">
        <v>1.900786</v>
      </c>
      <c r="Q120" s="18">
        <v>1.736252</v>
      </c>
      <c r="U120" s="22" t="s">
        <v>1650</v>
      </c>
      <c r="V120" s="18">
        <v>8.906131682417E12</v>
      </c>
      <c r="W120" s="22" t="s">
        <v>3171</v>
      </c>
      <c r="X120" s="18" t="s">
        <v>3417</v>
      </c>
      <c r="Y120" s="22" t="s">
        <v>3415</v>
      </c>
      <c r="Z120" s="14" t="s">
        <v>2502</v>
      </c>
      <c r="AA120" s="18">
        <v>18.79628705</v>
      </c>
      <c r="AB120" s="22" t="s">
        <v>2214</v>
      </c>
      <c r="AC120" s="22" t="s">
        <v>3416</v>
      </c>
      <c r="AD120" s="16"/>
      <c r="AE120" s="16"/>
      <c r="AF120" s="18">
        <v>192.0</v>
      </c>
      <c r="AG120" s="18">
        <v>0.0</v>
      </c>
      <c r="AH120" s="18">
        <v>2.451905</v>
      </c>
      <c r="AI120" s="18">
        <v>5.545971</v>
      </c>
      <c r="AJ120" s="18">
        <v>3.208671</v>
      </c>
      <c r="AK120" s="18">
        <v>1.878748</v>
      </c>
    </row>
    <row r="121">
      <c r="A121" s="14" t="s">
        <v>1812</v>
      </c>
      <c r="B121" s="105" t="s">
        <v>3569</v>
      </c>
      <c r="C121" s="14" t="s">
        <v>2497</v>
      </c>
      <c r="D121" s="19" t="s">
        <v>58</v>
      </c>
      <c r="E121" s="14" t="s">
        <v>3415</v>
      </c>
      <c r="F121" s="14" t="s">
        <v>2957</v>
      </c>
      <c r="G121" s="14" t="s">
        <v>2498</v>
      </c>
      <c r="H121" s="14" t="s">
        <v>2214</v>
      </c>
      <c r="I121" s="14" t="s">
        <v>3416</v>
      </c>
      <c r="J121" s="23"/>
      <c r="K121" s="16"/>
      <c r="L121" s="18">
        <v>52.0</v>
      </c>
      <c r="M121" s="18">
        <v>19.0</v>
      </c>
      <c r="N121" s="18">
        <v>0.856566</v>
      </c>
      <c r="O121" s="18">
        <v>14.94189</v>
      </c>
      <c r="P121" s="18">
        <v>11.63469</v>
      </c>
      <c r="Q121" s="18">
        <v>11.13528</v>
      </c>
      <c r="U121" s="22" t="s">
        <v>84</v>
      </c>
      <c r="V121" s="18">
        <v>9.062300139744E12</v>
      </c>
      <c r="W121" s="22" t="s">
        <v>2925</v>
      </c>
      <c r="X121" s="18" t="s">
        <v>3417</v>
      </c>
      <c r="Y121" s="22" t="s">
        <v>3415</v>
      </c>
      <c r="Z121" s="14" t="s">
        <v>2501</v>
      </c>
      <c r="AA121" s="18">
        <v>10.93867244</v>
      </c>
      <c r="AB121" s="22" t="s">
        <v>2214</v>
      </c>
      <c r="AC121" s="22" t="s">
        <v>3416</v>
      </c>
      <c r="AD121" s="16"/>
      <c r="AE121" s="16"/>
      <c r="AF121" s="18">
        <v>144.0</v>
      </c>
      <c r="AG121" s="18">
        <v>0.0</v>
      </c>
      <c r="AH121" s="18">
        <v>1.140377</v>
      </c>
      <c r="AI121" s="18">
        <v>0.79329</v>
      </c>
      <c r="AJ121" s="18">
        <v>0.848192</v>
      </c>
      <c r="AK121" s="18">
        <v>0.867852</v>
      </c>
    </row>
    <row r="122">
      <c r="A122" s="14" t="s">
        <v>1812</v>
      </c>
      <c r="B122" s="105" t="s">
        <v>3570</v>
      </c>
      <c r="C122" s="14" t="s">
        <v>2478</v>
      </c>
      <c r="D122" s="19" t="s">
        <v>58</v>
      </c>
      <c r="E122" s="14" t="s">
        <v>3415</v>
      </c>
      <c r="F122" s="14" t="s">
        <v>2944</v>
      </c>
      <c r="G122" s="14" t="s">
        <v>2479</v>
      </c>
      <c r="H122" s="14" t="s">
        <v>2214</v>
      </c>
      <c r="I122" s="14" t="s">
        <v>3416</v>
      </c>
      <c r="J122" s="23"/>
      <c r="K122" s="23"/>
      <c r="L122" s="18">
        <v>650.0</v>
      </c>
      <c r="M122" s="18">
        <v>14.0</v>
      </c>
      <c r="N122" s="18">
        <v>8.249012</v>
      </c>
      <c r="O122" s="18">
        <v>19.43662</v>
      </c>
      <c r="P122" s="18">
        <v>13.15711</v>
      </c>
      <c r="Q122" s="18">
        <v>11.549</v>
      </c>
      <c r="U122" s="22" t="s">
        <v>888</v>
      </c>
      <c r="V122" s="18">
        <v>5.285000834731E12</v>
      </c>
      <c r="W122" s="22" t="s">
        <v>2336</v>
      </c>
      <c r="X122" s="18" t="s">
        <v>3417</v>
      </c>
      <c r="Y122" s="22" t="s">
        <v>3421</v>
      </c>
      <c r="Z122" s="14" t="s">
        <v>2499</v>
      </c>
      <c r="AA122" s="18">
        <v>7.085791986</v>
      </c>
      <c r="AB122" s="22" t="s">
        <v>2214</v>
      </c>
      <c r="AC122" s="22" t="s">
        <v>3431</v>
      </c>
      <c r="AD122" s="16"/>
      <c r="AE122" s="22" t="s">
        <v>2240</v>
      </c>
      <c r="AF122" s="18">
        <v>408.0</v>
      </c>
      <c r="AG122" s="18">
        <v>0.0</v>
      </c>
      <c r="AH122" s="18">
        <v>0.17152</v>
      </c>
      <c r="AI122" s="18">
        <v>0.0</v>
      </c>
      <c r="AJ122" s="18">
        <v>0.166667</v>
      </c>
      <c r="AK122" s="18">
        <v>0.191128</v>
      </c>
    </row>
    <row r="123">
      <c r="A123" s="14" t="s">
        <v>258</v>
      </c>
      <c r="B123" s="105" t="s">
        <v>3571</v>
      </c>
      <c r="C123" s="14" t="s">
        <v>2402</v>
      </c>
      <c r="D123" s="19" t="s">
        <v>58</v>
      </c>
      <c r="E123" s="14" t="s">
        <v>3421</v>
      </c>
      <c r="F123" s="14" t="s">
        <v>2834</v>
      </c>
      <c r="G123" s="14" t="s">
        <v>2268</v>
      </c>
      <c r="H123" s="14" t="s">
        <v>2214</v>
      </c>
      <c r="I123" s="14" t="s">
        <v>3416</v>
      </c>
      <c r="J123" s="23"/>
      <c r="K123" s="23"/>
      <c r="L123" s="18">
        <v>24.0</v>
      </c>
      <c r="M123" s="18">
        <v>3.0</v>
      </c>
      <c r="N123" s="18">
        <v>0.0</v>
      </c>
      <c r="O123" s="18">
        <v>3.09329</v>
      </c>
      <c r="P123" s="18">
        <v>3.074105</v>
      </c>
      <c r="Q123" s="18">
        <v>2.822513</v>
      </c>
      <c r="U123" s="22" t="s">
        <v>288</v>
      </c>
      <c r="V123" s="18">
        <v>6.34240279294E11</v>
      </c>
      <c r="W123" s="22" t="s">
        <v>2656</v>
      </c>
      <c r="X123" s="18" t="s">
        <v>3417</v>
      </c>
      <c r="Y123" s="22" t="s">
        <v>3415</v>
      </c>
      <c r="Z123" s="14" t="s">
        <v>2500</v>
      </c>
      <c r="AA123" s="18">
        <v>7.56993007</v>
      </c>
      <c r="AB123" s="22" t="s">
        <v>2214</v>
      </c>
      <c r="AC123" s="22" t="s">
        <v>3422</v>
      </c>
      <c r="AD123" s="16"/>
      <c r="AE123" s="16"/>
      <c r="AF123" s="18">
        <v>600.0</v>
      </c>
      <c r="AG123" s="18">
        <v>0.0</v>
      </c>
      <c r="AH123" s="18">
        <v>0.0</v>
      </c>
      <c r="AI123" s="18">
        <v>0.0</v>
      </c>
      <c r="AJ123" s="18">
        <v>0.0</v>
      </c>
      <c r="AK123" s="18">
        <v>0.0</v>
      </c>
    </row>
    <row r="124">
      <c r="A124" s="14" t="s">
        <v>1812</v>
      </c>
      <c r="B124" s="105" t="s">
        <v>3572</v>
      </c>
      <c r="C124" s="14" t="s">
        <v>3337</v>
      </c>
      <c r="D124" s="19" t="s">
        <v>58</v>
      </c>
      <c r="E124" s="14" t="s">
        <v>3415</v>
      </c>
      <c r="F124" s="14" t="s">
        <v>3338</v>
      </c>
      <c r="G124" s="14" t="s">
        <v>3534</v>
      </c>
      <c r="I124" s="14" t="s">
        <v>3416</v>
      </c>
      <c r="J124" s="14" t="s">
        <v>2666</v>
      </c>
      <c r="L124" s="18">
        <v>528.0</v>
      </c>
      <c r="M124" s="18">
        <v>0.0</v>
      </c>
      <c r="N124" s="18">
        <v>0.0</v>
      </c>
      <c r="O124" s="18">
        <v>0.0</v>
      </c>
      <c r="P124" s="18">
        <v>0.0</v>
      </c>
      <c r="Q124" s="18">
        <v>0.0</v>
      </c>
      <c r="U124" s="22" t="s">
        <v>1812</v>
      </c>
      <c r="V124" s="18">
        <v>7.622202032219E12</v>
      </c>
      <c r="W124" s="22" t="s">
        <v>2522</v>
      </c>
      <c r="X124" s="18" t="s">
        <v>3417</v>
      </c>
      <c r="Y124" s="22" t="s">
        <v>3415</v>
      </c>
      <c r="Z124" s="14" t="s">
        <v>2767</v>
      </c>
      <c r="AA124" s="18">
        <v>3.934065934</v>
      </c>
      <c r="AB124" s="22" t="s">
        <v>2214</v>
      </c>
      <c r="AC124" s="22" t="s">
        <v>3416</v>
      </c>
      <c r="AD124" s="22" t="s">
        <v>2666</v>
      </c>
      <c r="AE124" s="22" t="s">
        <v>2240</v>
      </c>
      <c r="AF124" s="18">
        <v>72.0</v>
      </c>
      <c r="AG124" s="18">
        <v>0.0</v>
      </c>
      <c r="AH124" s="18">
        <v>0.0</v>
      </c>
      <c r="AI124" s="18">
        <v>0.0</v>
      </c>
      <c r="AJ124" s="18">
        <v>0.0</v>
      </c>
      <c r="AK124" s="18">
        <v>0.0</v>
      </c>
    </row>
    <row r="125">
      <c r="A125" s="14" t="s">
        <v>1812</v>
      </c>
      <c r="B125" s="105" t="s">
        <v>3573</v>
      </c>
      <c r="C125" s="14" t="s">
        <v>2503</v>
      </c>
      <c r="D125" s="19" t="s">
        <v>58</v>
      </c>
      <c r="E125" s="14" t="s">
        <v>3415</v>
      </c>
      <c r="F125" s="14" t="s">
        <v>2957</v>
      </c>
      <c r="G125" s="14" t="s">
        <v>2498</v>
      </c>
      <c r="I125" s="14" t="s">
        <v>3416</v>
      </c>
      <c r="J125" s="23"/>
      <c r="K125" s="14" t="s">
        <v>2240</v>
      </c>
      <c r="L125" s="18">
        <v>552.0</v>
      </c>
      <c r="M125" s="18">
        <v>0.0</v>
      </c>
      <c r="N125" s="18">
        <v>0.0</v>
      </c>
      <c r="O125" s="18">
        <v>0.0</v>
      </c>
      <c r="P125" s="18">
        <v>0.0</v>
      </c>
      <c r="Q125" s="18">
        <v>0.0</v>
      </c>
      <c r="U125" s="22" t="s">
        <v>1812</v>
      </c>
      <c r="V125" s="18">
        <v>3.046920030021E12</v>
      </c>
      <c r="W125" s="22" t="s">
        <v>2962</v>
      </c>
      <c r="X125" s="18" t="s">
        <v>3417</v>
      </c>
      <c r="Y125" s="22" t="s">
        <v>3415</v>
      </c>
      <c r="Z125" s="14" t="s">
        <v>2768</v>
      </c>
      <c r="AA125" s="18">
        <v>1.697702298</v>
      </c>
      <c r="AB125" s="22" t="s">
        <v>2214</v>
      </c>
      <c r="AC125" s="22" t="s">
        <v>3416</v>
      </c>
      <c r="AD125" s="16"/>
      <c r="AE125" s="22" t="s">
        <v>2240</v>
      </c>
      <c r="AF125" s="18">
        <v>624.0</v>
      </c>
      <c r="AG125" s="18">
        <v>0.0</v>
      </c>
      <c r="AH125" s="18">
        <v>0.0</v>
      </c>
      <c r="AI125" s="18">
        <v>0.0</v>
      </c>
      <c r="AJ125" s="18">
        <v>0.0</v>
      </c>
      <c r="AK125" s="18">
        <v>0.0</v>
      </c>
    </row>
    <row r="126">
      <c r="A126" s="14" t="s">
        <v>1812</v>
      </c>
      <c r="B126" s="105" t="s">
        <v>3574</v>
      </c>
      <c r="C126" s="14" t="s">
        <v>3310</v>
      </c>
      <c r="D126" s="19" t="s">
        <v>58</v>
      </c>
      <c r="E126" s="14" t="s">
        <v>3415</v>
      </c>
      <c r="F126" s="14" t="s">
        <v>2963</v>
      </c>
      <c r="G126" s="14" t="s">
        <v>3534</v>
      </c>
      <c r="I126" s="14" t="s">
        <v>3416</v>
      </c>
      <c r="J126" s="14" t="s">
        <v>2666</v>
      </c>
      <c r="L126" s="18">
        <v>528.0</v>
      </c>
      <c r="M126" s="18">
        <v>0.0</v>
      </c>
      <c r="N126" s="18">
        <v>0.0</v>
      </c>
      <c r="O126" s="18">
        <v>0.0</v>
      </c>
      <c r="P126" s="18">
        <v>0.0</v>
      </c>
      <c r="Q126" s="18">
        <v>0.0</v>
      </c>
      <c r="U126" s="22" t="s">
        <v>1365</v>
      </c>
      <c r="V126" s="18">
        <v>5.202178001925E12</v>
      </c>
      <c r="W126" s="22" t="s">
        <v>2910</v>
      </c>
      <c r="X126" s="18" t="s">
        <v>3417</v>
      </c>
      <c r="Y126" s="22" t="s">
        <v>3415</v>
      </c>
      <c r="Z126" s="14" t="s">
        <v>2771</v>
      </c>
      <c r="AA126" s="18">
        <v>0.737179487</v>
      </c>
      <c r="AB126" s="22" t="s">
        <v>2214</v>
      </c>
      <c r="AC126" s="22" t="s">
        <v>3422</v>
      </c>
      <c r="AD126" s="16"/>
      <c r="AE126" s="16"/>
      <c r="AF126" s="18">
        <v>312.0</v>
      </c>
      <c r="AG126" s="18">
        <v>0.0</v>
      </c>
      <c r="AH126" s="18">
        <v>0.798554</v>
      </c>
      <c r="AI126" s="18">
        <v>0.0</v>
      </c>
      <c r="AJ126" s="18">
        <v>0.25</v>
      </c>
      <c r="AK126" s="18">
        <v>0.798554</v>
      </c>
    </row>
    <row r="127">
      <c r="A127" s="14" t="s">
        <v>1812</v>
      </c>
      <c r="B127" s="105" t="s">
        <v>3575</v>
      </c>
      <c r="C127" s="14" t="s">
        <v>2487</v>
      </c>
      <c r="D127" s="19" t="s">
        <v>58</v>
      </c>
      <c r="E127" s="14" t="s">
        <v>3415</v>
      </c>
      <c r="F127" s="14" t="s">
        <v>2947</v>
      </c>
      <c r="G127" s="14" t="s">
        <v>2484</v>
      </c>
      <c r="H127" s="14" t="s">
        <v>2214</v>
      </c>
      <c r="I127" s="14" t="s">
        <v>3416</v>
      </c>
      <c r="J127" s="23"/>
      <c r="K127" s="23"/>
      <c r="L127" s="18">
        <v>34.0</v>
      </c>
      <c r="M127" s="18">
        <v>5.0</v>
      </c>
      <c r="N127" s="18">
        <v>0.076923</v>
      </c>
      <c r="O127" s="18">
        <v>3.047619</v>
      </c>
      <c r="P127" s="18">
        <v>3.014609</v>
      </c>
      <c r="Q127" s="18">
        <v>3.031223</v>
      </c>
      <c r="U127" s="22" t="s">
        <v>961</v>
      </c>
      <c r="V127" s="18">
        <v>6.14347628133E11</v>
      </c>
      <c r="W127" s="22" t="s">
        <v>3576</v>
      </c>
      <c r="X127" s="18" t="s">
        <v>3417</v>
      </c>
      <c r="Y127" s="22" t="s">
        <v>3415</v>
      </c>
      <c r="Z127" s="14" t="s">
        <v>2773</v>
      </c>
      <c r="AA127" s="18">
        <v>0.664835165</v>
      </c>
      <c r="AB127" s="22" t="s">
        <v>2214</v>
      </c>
      <c r="AC127" s="22" t="s">
        <v>3416</v>
      </c>
      <c r="AD127" s="22" t="s">
        <v>3577</v>
      </c>
      <c r="AE127" s="22" t="s">
        <v>2240</v>
      </c>
      <c r="AF127" s="18">
        <v>72.0</v>
      </c>
      <c r="AG127" s="18">
        <v>0.0</v>
      </c>
      <c r="AH127" s="18">
        <v>0.0</v>
      </c>
      <c r="AI127" s="18">
        <v>0.0</v>
      </c>
      <c r="AJ127" s="18">
        <v>0.0</v>
      </c>
      <c r="AK127" s="18">
        <v>0.0</v>
      </c>
    </row>
    <row r="128">
      <c r="A128" s="14" t="s">
        <v>851</v>
      </c>
      <c r="B128" s="105" t="s">
        <v>3578</v>
      </c>
      <c r="C128" s="14" t="s">
        <v>2758</v>
      </c>
      <c r="D128" s="19" t="s">
        <v>58</v>
      </c>
      <c r="E128" s="14" t="s">
        <v>3415</v>
      </c>
      <c r="F128" s="14" t="s">
        <v>2754</v>
      </c>
      <c r="G128" s="14" t="s">
        <v>2339</v>
      </c>
      <c r="H128" s="14" t="s">
        <v>2304</v>
      </c>
      <c r="I128" s="14" t="s">
        <v>3422</v>
      </c>
      <c r="J128" s="23"/>
      <c r="K128" s="16"/>
      <c r="L128" s="18">
        <v>552.0</v>
      </c>
      <c r="M128" s="18">
        <v>0.0</v>
      </c>
      <c r="N128" s="18">
        <v>0.0</v>
      </c>
      <c r="O128" s="18">
        <v>0.0</v>
      </c>
      <c r="P128" s="18">
        <v>0.0</v>
      </c>
      <c r="Q128" s="18">
        <v>0.0</v>
      </c>
      <c r="U128" s="22" t="s">
        <v>1936</v>
      </c>
      <c r="V128" s="18">
        <v>6.2910611264E12</v>
      </c>
      <c r="W128" s="22" t="s">
        <v>2564</v>
      </c>
      <c r="X128" s="18" t="s">
        <v>3417</v>
      </c>
      <c r="Y128" s="22" t="s">
        <v>3415</v>
      </c>
      <c r="Z128" s="14" t="s">
        <v>2777</v>
      </c>
      <c r="AA128" s="18">
        <v>6.278535354</v>
      </c>
      <c r="AB128" s="22" t="s">
        <v>2214</v>
      </c>
      <c r="AC128" s="22" t="s">
        <v>3416</v>
      </c>
      <c r="AD128" s="16"/>
      <c r="AE128" s="16"/>
      <c r="AF128" s="18">
        <v>432.0</v>
      </c>
      <c r="AG128" s="18">
        <v>0.0</v>
      </c>
      <c r="AH128" s="18">
        <v>0.0</v>
      </c>
      <c r="AI128" s="18">
        <v>0.0</v>
      </c>
      <c r="AJ128" s="18">
        <v>0.0</v>
      </c>
      <c r="AK128" s="18">
        <v>0.0</v>
      </c>
    </row>
    <row r="129">
      <c r="A129" s="14" t="s">
        <v>1812</v>
      </c>
      <c r="B129" s="105" t="s">
        <v>3579</v>
      </c>
      <c r="C129" s="14" t="s">
        <v>2860</v>
      </c>
      <c r="D129" s="19" t="s">
        <v>58</v>
      </c>
      <c r="E129" s="14" t="s">
        <v>3421</v>
      </c>
      <c r="F129" s="14" t="s">
        <v>3348</v>
      </c>
      <c r="G129" s="14" t="s">
        <v>2512</v>
      </c>
      <c r="H129" s="14" t="s">
        <v>2214</v>
      </c>
      <c r="I129" s="14" t="s">
        <v>3416</v>
      </c>
      <c r="J129" s="14" t="s">
        <v>2666</v>
      </c>
      <c r="L129" s="18">
        <v>24.0</v>
      </c>
      <c r="M129" s="18">
        <v>0.0</v>
      </c>
      <c r="N129" s="18">
        <v>0.0</v>
      </c>
      <c r="O129" s="18">
        <v>0.142857</v>
      </c>
      <c r="P129" s="18">
        <v>0.155806</v>
      </c>
      <c r="Q129" s="18">
        <v>0.155806</v>
      </c>
      <c r="U129" s="22" t="s">
        <v>1175</v>
      </c>
      <c r="V129" s="18">
        <v>8.70021697693E12</v>
      </c>
      <c r="W129" s="22" t="s">
        <v>2404</v>
      </c>
      <c r="X129" s="18" t="s">
        <v>3417</v>
      </c>
      <c r="Y129" s="22" t="s">
        <v>3415</v>
      </c>
      <c r="Z129" s="14" t="s">
        <v>2559</v>
      </c>
      <c r="AA129" s="18">
        <v>0.0</v>
      </c>
      <c r="AB129" s="22" t="s">
        <v>2252</v>
      </c>
      <c r="AC129" s="22" t="s">
        <v>3416</v>
      </c>
      <c r="AD129" s="16"/>
      <c r="AE129" s="22" t="s">
        <v>2240</v>
      </c>
      <c r="AF129" s="18">
        <v>72.0</v>
      </c>
      <c r="AG129" s="18">
        <v>0.0</v>
      </c>
      <c r="AH129" s="18">
        <v>0.565591</v>
      </c>
      <c r="AI129" s="18">
        <v>1.321429</v>
      </c>
      <c r="AJ129" s="18">
        <v>0.733333</v>
      </c>
      <c r="AK129" s="18">
        <v>0.584459</v>
      </c>
    </row>
    <row r="130">
      <c r="A130" s="14" t="s">
        <v>258</v>
      </c>
      <c r="B130" s="105" t="s">
        <v>3580</v>
      </c>
      <c r="C130" s="14" t="s">
        <v>2785</v>
      </c>
      <c r="D130" s="19" t="s">
        <v>58</v>
      </c>
      <c r="E130" s="14" t="s">
        <v>3421</v>
      </c>
      <c r="F130" s="14" t="s">
        <v>3192</v>
      </c>
      <c r="G130" s="14" t="s">
        <v>3427</v>
      </c>
      <c r="H130" s="14" t="s">
        <v>2214</v>
      </c>
      <c r="I130" s="14" t="s">
        <v>3416</v>
      </c>
      <c r="J130" s="23"/>
      <c r="K130" s="16"/>
      <c r="L130" s="18">
        <v>24.0</v>
      </c>
      <c r="M130" s="18">
        <v>3.0</v>
      </c>
      <c r="N130" s="18">
        <v>0.0</v>
      </c>
      <c r="O130" s="18">
        <v>0.714286</v>
      </c>
      <c r="P130" s="18">
        <v>0.781501</v>
      </c>
      <c r="Q130" s="18">
        <v>0.828534</v>
      </c>
      <c r="U130" s="22" t="s">
        <v>1650</v>
      </c>
      <c r="V130" s="18">
        <v>8.908017962491E12</v>
      </c>
      <c r="W130" s="22" t="s">
        <v>3233</v>
      </c>
      <c r="X130" s="18" t="s">
        <v>3417</v>
      </c>
      <c r="Y130" s="22" t="s">
        <v>3415</v>
      </c>
      <c r="Z130" s="14" t="s">
        <v>2779</v>
      </c>
      <c r="AA130" s="18">
        <v>0.214285714</v>
      </c>
      <c r="AB130" s="22" t="s">
        <v>2214</v>
      </c>
      <c r="AC130" s="22" t="s">
        <v>3416</v>
      </c>
      <c r="AD130" s="22" t="s">
        <v>2605</v>
      </c>
      <c r="AE130" s="16"/>
      <c r="AF130" s="18">
        <v>24.0</v>
      </c>
      <c r="AG130" s="18">
        <v>0.0</v>
      </c>
      <c r="AH130" s="18">
        <v>0.0</v>
      </c>
      <c r="AI130" s="18">
        <v>0.0</v>
      </c>
      <c r="AJ130" s="18">
        <v>0.0</v>
      </c>
      <c r="AK130" s="18">
        <v>0.0</v>
      </c>
    </row>
    <row r="131">
      <c r="A131" s="14" t="s">
        <v>851</v>
      </c>
      <c r="B131" s="105" t="s">
        <v>3581</v>
      </c>
      <c r="C131" s="14" t="s">
        <v>2623</v>
      </c>
      <c r="D131" s="19" t="s">
        <v>58</v>
      </c>
      <c r="E131" s="14" t="s">
        <v>3421</v>
      </c>
      <c r="F131" s="14" t="s">
        <v>3152</v>
      </c>
      <c r="G131" s="14" t="s">
        <v>3484</v>
      </c>
      <c r="I131" s="14" t="s">
        <v>3422</v>
      </c>
      <c r="J131" s="14" t="s">
        <v>2605</v>
      </c>
      <c r="K131" s="16"/>
      <c r="L131" s="18">
        <v>120.0</v>
      </c>
      <c r="M131" s="18">
        <v>0.0</v>
      </c>
      <c r="N131" s="18">
        <v>0.333333</v>
      </c>
      <c r="O131" s="18">
        <v>0.0</v>
      </c>
      <c r="P131" s="18">
        <v>0.0</v>
      </c>
      <c r="Q131" s="18">
        <v>0.333333</v>
      </c>
      <c r="U131" s="22" t="s">
        <v>1812</v>
      </c>
      <c r="V131" s="18">
        <v>7.622201734848E12</v>
      </c>
      <c r="W131" s="22" t="s">
        <v>2527</v>
      </c>
      <c r="X131" s="18" t="s">
        <v>3417</v>
      </c>
      <c r="Y131" s="22" t="s">
        <v>3415</v>
      </c>
      <c r="Z131" s="14" t="s">
        <v>2780</v>
      </c>
      <c r="AA131" s="18">
        <v>0.785714286</v>
      </c>
      <c r="AB131" s="22" t="s">
        <v>2214</v>
      </c>
      <c r="AC131" s="22" t="s">
        <v>3416</v>
      </c>
      <c r="AD131" s="22" t="s">
        <v>2605</v>
      </c>
      <c r="AE131" s="16"/>
      <c r="AF131" s="18">
        <v>24.0</v>
      </c>
      <c r="AG131" s="18">
        <v>0.0</v>
      </c>
      <c r="AH131" s="18">
        <v>0.0</v>
      </c>
      <c r="AI131" s="18">
        <v>0.0</v>
      </c>
      <c r="AJ131" s="18">
        <v>0.0</v>
      </c>
      <c r="AK131" s="18">
        <v>0.0</v>
      </c>
    </row>
    <row r="132">
      <c r="A132" s="14" t="s">
        <v>888</v>
      </c>
      <c r="B132" s="105" t="s">
        <v>3582</v>
      </c>
      <c r="C132" s="14" t="s">
        <v>2788</v>
      </c>
      <c r="D132" s="19" t="s">
        <v>58</v>
      </c>
      <c r="E132" s="14" t="s">
        <v>3415</v>
      </c>
      <c r="F132" s="14" t="s">
        <v>2783</v>
      </c>
      <c r="G132" s="14" t="s">
        <v>2337</v>
      </c>
      <c r="H132" s="14" t="s">
        <v>2214</v>
      </c>
      <c r="I132" s="14" t="s">
        <v>3431</v>
      </c>
      <c r="J132" s="23"/>
      <c r="K132" s="16"/>
      <c r="L132" s="18">
        <v>0.0</v>
      </c>
      <c r="M132" s="18">
        <v>2.0</v>
      </c>
      <c r="N132" s="18">
        <v>0.0</v>
      </c>
      <c r="O132" s="18">
        <v>0.967949</v>
      </c>
      <c r="P132" s="18">
        <v>0.750821</v>
      </c>
      <c r="Q132" s="18">
        <v>1.010164</v>
      </c>
      <c r="U132" s="22" t="s">
        <v>1690</v>
      </c>
      <c r="V132" s="18">
        <v>8.588007731919E12</v>
      </c>
      <c r="W132" s="22" t="s">
        <v>2996</v>
      </c>
      <c r="X132" s="18" t="s">
        <v>3417</v>
      </c>
      <c r="Y132" s="22" t="s">
        <v>3415</v>
      </c>
      <c r="Z132" s="14" t="s">
        <v>2781</v>
      </c>
      <c r="AA132" s="18">
        <v>0.928571429</v>
      </c>
      <c r="AB132" s="22" t="s">
        <v>2214</v>
      </c>
      <c r="AC132" s="22" t="s">
        <v>3416</v>
      </c>
      <c r="AD132" s="22" t="s">
        <v>2605</v>
      </c>
      <c r="AE132" s="16"/>
      <c r="AF132" s="18">
        <v>24.0</v>
      </c>
      <c r="AG132" s="18">
        <v>0.0</v>
      </c>
      <c r="AH132" s="18">
        <v>0.0</v>
      </c>
      <c r="AI132" s="18">
        <v>0.0</v>
      </c>
      <c r="AJ132" s="18">
        <v>0.0</v>
      </c>
      <c r="AK132" s="18">
        <v>0.0</v>
      </c>
    </row>
    <row r="133">
      <c r="A133" s="14" t="s">
        <v>1251</v>
      </c>
      <c r="B133" s="105" t="s">
        <v>3583</v>
      </c>
      <c r="C133" s="14" t="s">
        <v>2425</v>
      </c>
      <c r="D133" s="19" t="s">
        <v>58</v>
      </c>
      <c r="E133" s="14" t="s">
        <v>3415</v>
      </c>
      <c r="F133" s="14" t="s">
        <v>2866</v>
      </c>
      <c r="G133" s="14" t="s">
        <v>2426</v>
      </c>
      <c r="I133" s="14" t="s">
        <v>3431</v>
      </c>
      <c r="J133" s="14" t="s">
        <v>2605</v>
      </c>
      <c r="K133" s="23"/>
      <c r="L133" s="18">
        <v>528.0</v>
      </c>
      <c r="M133" s="18">
        <v>0.0</v>
      </c>
      <c r="N133" s="18">
        <v>0.0</v>
      </c>
      <c r="O133" s="18">
        <v>0.0</v>
      </c>
      <c r="P133" s="18">
        <v>0.0</v>
      </c>
      <c r="Q133" s="18">
        <v>0.0</v>
      </c>
      <c r="U133" s="22" t="s">
        <v>961</v>
      </c>
      <c r="V133" s="18">
        <v>1.234567890161E12</v>
      </c>
      <c r="W133" s="22" t="s">
        <v>2368</v>
      </c>
      <c r="X133" s="18" t="s">
        <v>3417</v>
      </c>
      <c r="Y133" s="22" t="s">
        <v>3421</v>
      </c>
      <c r="Z133" s="14" t="s">
        <v>2785</v>
      </c>
      <c r="AA133" s="18">
        <v>0.928571429</v>
      </c>
      <c r="AB133" s="22" t="s">
        <v>2304</v>
      </c>
      <c r="AC133" s="22" t="s">
        <v>3416</v>
      </c>
      <c r="AD133" s="16"/>
      <c r="AE133" s="16"/>
      <c r="AF133" s="18">
        <v>24.0</v>
      </c>
      <c r="AG133" s="18">
        <v>0.0</v>
      </c>
      <c r="AH133" s="18">
        <v>0.0</v>
      </c>
      <c r="AI133" s="18">
        <v>0.0</v>
      </c>
      <c r="AJ133" s="18">
        <v>0.0</v>
      </c>
      <c r="AK133" s="18">
        <v>0.0</v>
      </c>
    </row>
    <row r="134">
      <c r="A134" s="14" t="s">
        <v>1812</v>
      </c>
      <c r="B134" s="105" t="s">
        <v>3584</v>
      </c>
      <c r="C134" s="14" t="s">
        <v>2549</v>
      </c>
      <c r="D134" s="19" t="s">
        <v>58</v>
      </c>
      <c r="E134" s="14" t="s">
        <v>3421</v>
      </c>
      <c r="F134" s="14" t="s">
        <v>2990</v>
      </c>
      <c r="G134" s="14" t="s">
        <v>2453</v>
      </c>
      <c r="I134" s="14" t="s">
        <v>3416</v>
      </c>
      <c r="J134" s="23"/>
      <c r="K134" s="23"/>
      <c r="L134" s="18">
        <v>24.0</v>
      </c>
      <c r="M134" s="18">
        <v>0.0</v>
      </c>
      <c r="N134" s="18">
        <v>0.25</v>
      </c>
      <c r="O134" s="18">
        <v>0.0</v>
      </c>
      <c r="P134" s="18">
        <v>0.333333</v>
      </c>
      <c r="Q134" s="18">
        <v>0.25</v>
      </c>
      <c r="U134" s="22" t="s">
        <v>1812</v>
      </c>
      <c r="V134" s="18">
        <v>6.298044150087E12</v>
      </c>
      <c r="W134" s="22" t="s">
        <v>2954</v>
      </c>
      <c r="X134" s="18" t="s">
        <v>3417</v>
      </c>
      <c r="Y134" s="22" t="s">
        <v>3415</v>
      </c>
      <c r="Z134" s="14" t="s">
        <v>2787</v>
      </c>
      <c r="AA134" s="18">
        <v>0.970945721</v>
      </c>
      <c r="AB134" s="22" t="s">
        <v>2214</v>
      </c>
      <c r="AC134" s="22" t="s">
        <v>3416</v>
      </c>
      <c r="AD134" s="22" t="s">
        <v>2605</v>
      </c>
      <c r="AE134" s="22" t="s">
        <v>2240</v>
      </c>
      <c r="AF134" s="18">
        <v>24.0</v>
      </c>
      <c r="AG134" s="18">
        <v>0.0</v>
      </c>
      <c r="AH134" s="18">
        <v>0.0</v>
      </c>
      <c r="AI134" s="18">
        <v>0.0</v>
      </c>
      <c r="AJ134" s="18">
        <v>0.0</v>
      </c>
      <c r="AK134" s="18">
        <v>0.0</v>
      </c>
    </row>
    <row r="135">
      <c r="A135" s="14" t="s">
        <v>1812</v>
      </c>
      <c r="B135" s="105" t="s">
        <v>3585</v>
      </c>
      <c r="C135" s="14" t="s">
        <v>2494</v>
      </c>
      <c r="D135" s="19" t="s">
        <v>58</v>
      </c>
      <c r="E135" s="14" t="s">
        <v>3415</v>
      </c>
      <c r="F135" s="14" t="s">
        <v>2951</v>
      </c>
      <c r="G135" s="14" t="s">
        <v>2489</v>
      </c>
      <c r="H135" s="14" t="s">
        <v>2214</v>
      </c>
      <c r="I135" s="14" t="s">
        <v>3416</v>
      </c>
      <c r="J135" s="23"/>
      <c r="K135" s="14" t="s">
        <v>2240</v>
      </c>
      <c r="L135" s="18">
        <v>696.0</v>
      </c>
      <c r="M135" s="18">
        <v>0.0</v>
      </c>
      <c r="N135" s="18">
        <v>0.0</v>
      </c>
      <c r="O135" s="18">
        <v>0.0</v>
      </c>
      <c r="P135" s="18">
        <v>0.0</v>
      </c>
      <c r="Q135" s="18">
        <v>0.0</v>
      </c>
      <c r="U135" s="22" t="s">
        <v>288</v>
      </c>
      <c r="V135" s="18">
        <v>5.000213024829E12</v>
      </c>
      <c r="W135" s="22" t="s">
        <v>3081</v>
      </c>
      <c r="X135" s="18" t="s">
        <v>3417</v>
      </c>
      <c r="Y135" s="22" t="s">
        <v>3415</v>
      </c>
      <c r="Z135" s="14" t="s">
        <v>2789</v>
      </c>
      <c r="AA135" s="18">
        <v>1.802197802</v>
      </c>
      <c r="AB135" s="22" t="s">
        <v>2252</v>
      </c>
      <c r="AC135" s="22" t="s">
        <v>3416</v>
      </c>
      <c r="AD135" s="22" t="s">
        <v>2605</v>
      </c>
      <c r="AE135" s="22" t="s">
        <v>2240</v>
      </c>
      <c r="AF135" s="18">
        <v>24.0</v>
      </c>
      <c r="AG135" s="18">
        <v>0.0</v>
      </c>
      <c r="AH135" s="18">
        <v>0.0</v>
      </c>
      <c r="AI135" s="18">
        <v>0.0</v>
      </c>
      <c r="AJ135" s="18">
        <v>0.0</v>
      </c>
      <c r="AK135" s="18">
        <v>0.0</v>
      </c>
    </row>
    <row r="136">
      <c r="A136" s="14" t="s">
        <v>1650</v>
      </c>
      <c r="B136" s="105" t="s">
        <v>3586</v>
      </c>
      <c r="C136" s="14" t="s">
        <v>3233</v>
      </c>
      <c r="D136" s="19" t="s">
        <v>58</v>
      </c>
      <c r="E136" s="14" t="s">
        <v>3421</v>
      </c>
      <c r="F136" s="14" t="s">
        <v>3248</v>
      </c>
      <c r="G136" s="14" t="s">
        <v>3437</v>
      </c>
      <c r="H136" s="14" t="s">
        <v>2214</v>
      </c>
      <c r="I136" s="14" t="s">
        <v>3416</v>
      </c>
      <c r="J136" s="23"/>
      <c r="K136" s="23"/>
      <c r="L136" s="18">
        <v>0.0</v>
      </c>
      <c r="M136" s="18">
        <v>2.0</v>
      </c>
      <c r="N136" s="18">
        <v>0.0</v>
      </c>
      <c r="O136" s="18">
        <v>0.714286</v>
      </c>
      <c r="P136" s="18">
        <v>1.019388</v>
      </c>
      <c r="Q136" s="18">
        <v>0.940354</v>
      </c>
      <c r="U136" s="22" t="s">
        <v>1175</v>
      </c>
      <c r="V136" s="18">
        <v>8.906103796005E12</v>
      </c>
      <c r="W136" s="22" t="s">
        <v>2405</v>
      </c>
      <c r="X136" s="18" t="s">
        <v>3417</v>
      </c>
      <c r="Y136" s="22" t="s">
        <v>3415</v>
      </c>
      <c r="Z136" s="14" t="s">
        <v>2791</v>
      </c>
      <c r="AA136" s="18">
        <v>0.928571429</v>
      </c>
      <c r="AB136" s="22" t="s">
        <v>2214</v>
      </c>
      <c r="AC136" s="22" t="s">
        <v>3416</v>
      </c>
      <c r="AD136" s="22" t="s">
        <v>2605</v>
      </c>
      <c r="AE136" s="16"/>
      <c r="AF136" s="18">
        <v>24.0</v>
      </c>
      <c r="AG136" s="18">
        <v>0.0</v>
      </c>
      <c r="AH136" s="18">
        <v>0.0</v>
      </c>
      <c r="AI136" s="18">
        <v>0.0</v>
      </c>
      <c r="AJ136" s="18">
        <v>0.0</v>
      </c>
      <c r="AK136" s="18">
        <v>0.0</v>
      </c>
    </row>
    <row r="137">
      <c r="A137" s="14" t="s">
        <v>1251</v>
      </c>
      <c r="B137" s="105" t="s">
        <v>3587</v>
      </c>
      <c r="C137" s="14" t="s">
        <v>2439</v>
      </c>
      <c r="D137" s="19" t="s">
        <v>58</v>
      </c>
      <c r="E137" s="14" t="s">
        <v>3421</v>
      </c>
      <c r="F137" s="14" t="s">
        <v>2882</v>
      </c>
      <c r="G137" s="14" t="s">
        <v>2437</v>
      </c>
      <c r="H137" s="14" t="s">
        <v>2214</v>
      </c>
      <c r="I137" s="14" t="s">
        <v>3431</v>
      </c>
      <c r="J137" s="23"/>
      <c r="K137" s="23"/>
      <c r="L137" s="18">
        <v>0.0</v>
      </c>
      <c r="M137" s="18">
        <v>0.0</v>
      </c>
      <c r="N137" s="18">
        <v>0.0</v>
      </c>
      <c r="O137" s="18">
        <v>1.214286</v>
      </c>
      <c r="P137" s="18">
        <v>1.210145</v>
      </c>
      <c r="Q137" s="18">
        <v>0.891667</v>
      </c>
      <c r="U137" s="22" t="s">
        <v>1488</v>
      </c>
      <c r="V137" s="18">
        <v>8.008348003952E12</v>
      </c>
      <c r="W137" s="22" t="s">
        <v>2459</v>
      </c>
      <c r="X137" s="18" t="s">
        <v>3417</v>
      </c>
      <c r="Y137" s="22" t="s">
        <v>3415</v>
      </c>
      <c r="Z137" s="14" t="s">
        <v>2793</v>
      </c>
      <c r="AA137" s="18">
        <v>1.0</v>
      </c>
      <c r="AB137" s="22" t="s">
        <v>2214</v>
      </c>
      <c r="AC137" s="22" t="s">
        <v>3416</v>
      </c>
      <c r="AD137" s="22" t="s">
        <v>2605</v>
      </c>
      <c r="AE137" s="16"/>
      <c r="AF137" s="18">
        <v>24.0</v>
      </c>
      <c r="AG137" s="18">
        <v>0.0</v>
      </c>
      <c r="AH137" s="18">
        <v>0.0</v>
      </c>
      <c r="AI137" s="18">
        <v>0.0</v>
      </c>
      <c r="AJ137" s="18">
        <v>0.0</v>
      </c>
      <c r="AK137" s="18">
        <v>0.0</v>
      </c>
    </row>
    <row r="138">
      <c r="A138" s="14" t="s">
        <v>1812</v>
      </c>
      <c r="B138" s="105" t="s">
        <v>3588</v>
      </c>
      <c r="C138" s="14" t="s">
        <v>3354</v>
      </c>
      <c r="D138" s="19" t="s">
        <v>58</v>
      </c>
      <c r="E138" s="14" t="s">
        <v>3421</v>
      </c>
      <c r="F138" s="14" t="s">
        <v>3355</v>
      </c>
      <c r="G138" s="14" t="s">
        <v>3589</v>
      </c>
      <c r="H138" s="14" t="s">
        <v>2214</v>
      </c>
      <c r="I138" s="14" t="s">
        <v>3416</v>
      </c>
      <c r="J138" s="23"/>
      <c r="K138" s="14" t="s">
        <v>2240</v>
      </c>
      <c r="L138" s="18">
        <v>768.0</v>
      </c>
      <c r="M138" s="18">
        <v>0.0</v>
      </c>
      <c r="N138" s="18">
        <v>0.0</v>
      </c>
      <c r="O138" s="18">
        <v>0.0</v>
      </c>
      <c r="P138" s="18">
        <v>0.0</v>
      </c>
      <c r="Q138" s="18">
        <v>0.0</v>
      </c>
      <c r="U138" s="22" t="s">
        <v>1690</v>
      </c>
      <c r="V138" s="18">
        <v>5.060670992208E12</v>
      </c>
      <c r="W138" s="22" t="s">
        <v>2475</v>
      </c>
      <c r="X138" s="18" t="s">
        <v>3417</v>
      </c>
      <c r="Y138" s="22" t="s">
        <v>3415</v>
      </c>
      <c r="Z138" s="14" t="s">
        <v>2795</v>
      </c>
      <c r="AA138" s="18">
        <v>0.642857143</v>
      </c>
      <c r="AB138" s="22" t="s">
        <v>2214</v>
      </c>
      <c r="AC138" s="22" t="s">
        <v>3416</v>
      </c>
      <c r="AD138" s="22" t="s">
        <v>2605</v>
      </c>
      <c r="AE138" s="16"/>
      <c r="AF138" s="18">
        <v>24.0</v>
      </c>
      <c r="AG138" s="18">
        <v>0.0</v>
      </c>
      <c r="AH138" s="18">
        <v>0.0</v>
      </c>
      <c r="AI138" s="18">
        <v>0.0</v>
      </c>
      <c r="AJ138" s="18">
        <v>0.0</v>
      </c>
      <c r="AK138" s="18">
        <v>0.0</v>
      </c>
    </row>
    <row r="139">
      <c r="A139" s="14" t="s">
        <v>288</v>
      </c>
      <c r="B139" s="105" t="s">
        <v>3590</v>
      </c>
      <c r="C139" s="14" t="s">
        <v>3063</v>
      </c>
      <c r="D139" s="19" t="s">
        <v>58</v>
      </c>
      <c r="E139" s="14" t="s">
        <v>3421</v>
      </c>
      <c r="F139" s="14" t="s">
        <v>3057</v>
      </c>
      <c r="G139" s="14" t="s">
        <v>3456</v>
      </c>
      <c r="I139" s="14" t="s">
        <v>3416</v>
      </c>
      <c r="J139" s="16"/>
      <c r="K139" s="23"/>
      <c r="L139" s="18">
        <v>48.0</v>
      </c>
      <c r="M139" s="18">
        <v>0.0</v>
      </c>
      <c r="N139" s="18">
        <v>0.0</v>
      </c>
      <c r="O139" s="18">
        <v>0.0</v>
      </c>
      <c r="P139" s="18">
        <v>0.0</v>
      </c>
      <c r="Q139" s="18">
        <v>0.0</v>
      </c>
      <c r="U139" s="22" t="s">
        <v>1035</v>
      </c>
      <c r="V139" s="18">
        <v>7.33739148209E11</v>
      </c>
      <c r="W139" s="22" t="s">
        <v>2372</v>
      </c>
      <c r="X139" s="18" t="s">
        <v>3417</v>
      </c>
      <c r="Y139" s="22" t="s">
        <v>3415</v>
      </c>
      <c r="Z139" s="14" t="s">
        <v>2796</v>
      </c>
      <c r="AA139" s="18">
        <v>0.877056277</v>
      </c>
      <c r="AB139" s="22" t="s">
        <v>2214</v>
      </c>
      <c r="AC139" s="22" t="s">
        <v>3416</v>
      </c>
      <c r="AD139" s="16"/>
      <c r="AE139" s="16"/>
      <c r="AF139" s="18">
        <v>24.0</v>
      </c>
      <c r="AG139" s="18">
        <v>0.0</v>
      </c>
      <c r="AH139" s="18">
        <v>0.0</v>
      </c>
      <c r="AI139" s="18">
        <v>0.214286</v>
      </c>
      <c r="AJ139" s="18">
        <v>0.489478</v>
      </c>
      <c r="AK139" s="18">
        <v>0.388095</v>
      </c>
    </row>
    <row r="140">
      <c r="A140" s="14" t="s">
        <v>798</v>
      </c>
      <c r="B140" s="105" t="s">
        <v>3591</v>
      </c>
      <c r="C140" s="14" t="s">
        <v>2885</v>
      </c>
      <c r="D140" s="19" t="s">
        <v>58</v>
      </c>
      <c r="E140" s="14" t="s">
        <v>3463</v>
      </c>
      <c r="F140" s="14" t="s">
        <v>2720</v>
      </c>
      <c r="G140" s="14" t="s">
        <v>3592</v>
      </c>
      <c r="H140" s="14" t="s">
        <v>2214</v>
      </c>
      <c r="I140" s="14" t="s">
        <v>3422</v>
      </c>
      <c r="J140" s="23"/>
      <c r="K140" s="14" t="s">
        <v>2240</v>
      </c>
      <c r="L140" s="18">
        <v>768.0</v>
      </c>
      <c r="M140" s="18">
        <v>0.0</v>
      </c>
      <c r="N140" s="18">
        <v>83.08333</v>
      </c>
      <c r="O140" s="18">
        <v>95.05952</v>
      </c>
      <c r="P140" s="18">
        <v>83.23571</v>
      </c>
      <c r="Q140" s="18">
        <v>83.23571</v>
      </c>
      <c r="U140" s="22" t="s">
        <v>1812</v>
      </c>
      <c r="V140" s="18">
        <v>3.4000483471E10</v>
      </c>
      <c r="W140" s="22" t="s">
        <v>2549</v>
      </c>
      <c r="X140" s="18" t="s">
        <v>3417</v>
      </c>
      <c r="Y140" s="22" t="s">
        <v>3415</v>
      </c>
      <c r="Z140" s="14" t="s">
        <v>2798</v>
      </c>
      <c r="AA140" s="18">
        <v>2.939077589</v>
      </c>
      <c r="AB140" s="22" t="s">
        <v>2214</v>
      </c>
      <c r="AC140" s="22" t="s">
        <v>3416</v>
      </c>
      <c r="AD140" s="22" t="s">
        <v>2666</v>
      </c>
      <c r="AF140" s="18">
        <v>408.0</v>
      </c>
      <c r="AG140" s="18">
        <v>0.0</v>
      </c>
      <c r="AH140" s="18">
        <v>5.059046</v>
      </c>
      <c r="AI140" s="18">
        <v>0.0</v>
      </c>
      <c r="AJ140" s="18">
        <v>0.035714</v>
      </c>
      <c r="AK140" s="18">
        <v>5.309621</v>
      </c>
    </row>
    <row r="141">
      <c r="A141" s="14" t="s">
        <v>1812</v>
      </c>
      <c r="B141" s="105" t="s">
        <v>3593</v>
      </c>
      <c r="C141" s="14" t="s">
        <v>3170</v>
      </c>
      <c r="D141" s="19" t="s">
        <v>58</v>
      </c>
      <c r="E141" s="14" t="s">
        <v>3421</v>
      </c>
      <c r="F141" s="14" t="s">
        <v>3351</v>
      </c>
      <c r="G141" s="14" t="s">
        <v>2512</v>
      </c>
      <c r="H141" s="14" t="s">
        <v>2214</v>
      </c>
      <c r="I141" s="14" t="s">
        <v>3416</v>
      </c>
      <c r="J141" s="14" t="s">
        <v>2666</v>
      </c>
      <c r="L141" s="18">
        <v>72.0</v>
      </c>
      <c r="M141" s="18">
        <v>0.0</v>
      </c>
      <c r="N141" s="18">
        <v>0.1</v>
      </c>
      <c r="O141" s="18">
        <v>0.528571</v>
      </c>
      <c r="P141" s="18">
        <v>0.501754</v>
      </c>
      <c r="Q141" s="18">
        <v>0.501754</v>
      </c>
      <c r="U141" s="22" t="s">
        <v>1812</v>
      </c>
      <c r="V141" s="18">
        <v>8.445290637437E12</v>
      </c>
      <c r="W141" s="22" t="s">
        <v>3309</v>
      </c>
      <c r="X141" s="18" t="s">
        <v>3417</v>
      </c>
      <c r="Y141" s="22" t="s">
        <v>3415</v>
      </c>
      <c r="Z141" s="14" t="s">
        <v>2799</v>
      </c>
      <c r="AA141" s="18">
        <v>1.571428571</v>
      </c>
      <c r="AB141" s="22"/>
      <c r="AC141" s="22" t="s">
        <v>3416</v>
      </c>
      <c r="AD141" s="22" t="s">
        <v>2666</v>
      </c>
      <c r="AF141" s="18">
        <v>480.0</v>
      </c>
      <c r="AG141" s="18">
        <v>0.0</v>
      </c>
      <c r="AH141" s="18">
        <v>0.0</v>
      </c>
      <c r="AI141" s="18">
        <v>0.0</v>
      </c>
      <c r="AJ141" s="18">
        <v>0.0</v>
      </c>
      <c r="AK141" s="18">
        <v>0.0</v>
      </c>
    </row>
    <row r="142">
      <c r="A142" s="14" t="s">
        <v>1175</v>
      </c>
      <c r="B142" s="105" t="s">
        <v>3562</v>
      </c>
      <c r="C142" s="14" t="s">
        <v>3043</v>
      </c>
      <c r="D142" s="19" t="s">
        <v>58</v>
      </c>
      <c r="E142" s="14" t="s">
        <v>3421</v>
      </c>
      <c r="F142" s="14" t="s">
        <v>3206</v>
      </c>
      <c r="G142" s="14" t="s">
        <v>2268</v>
      </c>
      <c r="H142" s="14" t="s">
        <v>2214</v>
      </c>
      <c r="I142" s="14" t="s">
        <v>3416</v>
      </c>
      <c r="J142" s="16"/>
      <c r="K142" s="16"/>
      <c r="L142" s="18">
        <v>0.0</v>
      </c>
      <c r="M142" s="18">
        <v>1.0</v>
      </c>
      <c r="N142" s="18">
        <v>0.0</v>
      </c>
      <c r="O142" s="18">
        <v>0.674242</v>
      </c>
      <c r="P142" s="18">
        <v>0.688896</v>
      </c>
      <c r="Q142" s="18">
        <v>0.688896</v>
      </c>
      <c r="U142" s="22" t="s">
        <v>84</v>
      </c>
      <c r="V142" s="18">
        <v>6.294017124673E12</v>
      </c>
      <c r="W142" s="22" t="s">
        <v>2249</v>
      </c>
      <c r="X142" s="18" t="s">
        <v>3417</v>
      </c>
      <c r="Y142" s="22" t="s">
        <v>3415</v>
      </c>
      <c r="Z142" s="14" t="s">
        <v>2802</v>
      </c>
      <c r="AA142" s="18">
        <v>0.5</v>
      </c>
      <c r="AB142" s="22" t="s">
        <v>2214</v>
      </c>
      <c r="AC142" s="22" t="s">
        <v>3416</v>
      </c>
      <c r="AD142" s="16"/>
      <c r="AE142" s="16"/>
      <c r="AF142" s="18">
        <v>144.0</v>
      </c>
      <c r="AG142" s="18">
        <v>0.0</v>
      </c>
      <c r="AH142" s="18">
        <v>0.376448</v>
      </c>
      <c r="AI142" s="18">
        <v>0.628571</v>
      </c>
      <c r="AJ142" s="18">
        <v>0.842857</v>
      </c>
      <c r="AK142" s="18">
        <v>0.652609</v>
      </c>
    </row>
    <row r="143">
      <c r="A143" s="14" t="s">
        <v>1175</v>
      </c>
      <c r="B143" s="104" t="s">
        <v>3518</v>
      </c>
      <c r="C143" s="14" t="s">
        <v>3194</v>
      </c>
      <c r="D143" s="19" t="s">
        <v>58</v>
      </c>
      <c r="E143" s="14" t="s">
        <v>3421</v>
      </c>
      <c r="F143" s="14" t="s">
        <v>3195</v>
      </c>
      <c r="G143" s="14" t="s">
        <v>2407</v>
      </c>
      <c r="H143" s="14" t="s">
        <v>2214</v>
      </c>
      <c r="I143" s="14" t="s">
        <v>3416</v>
      </c>
      <c r="J143" s="14" t="s">
        <v>2605</v>
      </c>
      <c r="K143" s="14" t="s">
        <v>2240</v>
      </c>
      <c r="L143" s="18">
        <v>120.0</v>
      </c>
      <c r="M143" s="18">
        <v>0.0</v>
      </c>
      <c r="N143" s="18">
        <v>0.0</v>
      </c>
      <c r="O143" s="18">
        <v>0.0</v>
      </c>
      <c r="P143" s="18">
        <v>0.0</v>
      </c>
      <c r="Q143" s="18">
        <v>0.0</v>
      </c>
      <c r="U143" s="22" t="s">
        <v>756</v>
      </c>
      <c r="V143" s="18">
        <v>6.36997283463E11</v>
      </c>
      <c r="W143" s="22" t="s">
        <v>2296</v>
      </c>
      <c r="X143" s="18" t="s">
        <v>3417</v>
      </c>
      <c r="Y143" s="22" t="s">
        <v>3415</v>
      </c>
      <c r="Z143" s="14" t="s">
        <v>2803</v>
      </c>
      <c r="AA143" s="18">
        <v>1.214285714</v>
      </c>
      <c r="AB143" s="22" t="s">
        <v>2214</v>
      </c>
      <c r="AC143" s="22" t="s">
        <v>3416</v>
      </c>
      <c r="AD143" s="22" t="s">
        <v>2605</v>
      </c>
      <c r="AE143" s="16"/>
      <c r="AF143" s="18">
        <v>312.0</v>
      </c>
      <c r="AG143" s="18">
        <v>0.0</v>
      </c>
      <c r="AH143" s="18">
        <v>0.75</v>
      </c>
      <c r="AI143" s="18">
        <v>0.0</v>
      </c>
      <c r="AJ143" s="18">
        <v>0.0</v>
      </c>
      <c r="AK143" s="18">
        <v>0.947712</v>
      </c>
    </row>
    <row r="144">
      <c r="A144" s="14" t="s">
        <v>1783</v>
      </c>
      <c r="B144" s="105" t="s">
        <v>3594</v>
      </c>
      <c r="C144" s="14" t="s">
        <v>2856</v>
      </c>
      <c r="D144" s="19" t="s">
        <v>58</v>
      </c>
      <c r="E144" s="14" t="s">
        <v>3421</v>
      </c>
      <c r="F144" s="14" t="s">
        <v>3182</v>
      </c>
      <c r="G144" s="14" t="s">
        <v>2386</v>
      </c>
      <c r="H144" s="14" t="s">
        <v>2214</v>
      </c>
      <c r="I144" s="14" t="s">
        <v>3416</v>
      </c>
      <c r="J144" s="16"/>
      <c r="K144" s="16"/>
      <c r="L144" s="18">
        <v>100.0</v>
      </c>
      <c r="M144" s="18">
        <v>4.0</v>
      </c>
      <c r="N144" s="18">
        <v>1.200155</v>
      </c>
      <c r="O144" s="18">
        <v>5.209047</v>
      </c>
      <c r="P144" s="18">
        <v>5.209047</v>
      </c>
      <c r="Q144" s="18">
        <v>5.209047</v>
      </c>
      <c r="U144" s="22" t="s">
        <v>1690</v>
      </c>
      <c r="V144" s="18">
        <v>5.060670992062E12</v>
      </c>
      <c r="W144" s="22" t="s">
        <v>2476</v>
      </c>
      <c r="X144" s="18" t="s">
        <v>3417</v>
      </c>
      <c r="Y144" s="22" t="s">
        <v>3415</v>
      </c>
      <c r="Z144" s="14" t="s">
        <v>2806</v>
      </c>
      <c r="AA144" s="18">
        <v>0.285714286</v>
      </c>
      <c r="AB144" s="22"/>
      <c r="AC144" s="22" t="s">
        <v>3416</v>
      </c>
      <c r="AD144" s="16"/>
      <c r="AE144" s="16"/>
      <c r="AF144" s="18">
        <v>552.0</v>
      </c>
      <c r="AG144" s="18">
        <v>0.0</v>
      </c>
      <c r="AH144" s="18">
        <v>0.0</v>
      </c>
      <c r="AI144" s="18">
        <v>0.0</v>
      </c>
      <c r="AJ144" s="18">
        <v>0.0</v>
      </c>
      <c r="AK144" s="18">
        <v>0.0</v>
      </c>
    </row>
    <row r="145">
      <c r="A145" s="14" t="s">
        <v>888</v>
      </c>
      <c r="B145" s="105" t="s">
        <v>3595</v>
      </c>
      <c r="C145" s="14" t="s">
        <v>2323</v>
      </c>
      <c r="D145" s="19" t="s">
        <v>58</v>
      </c>
      <c r="E145" s="14" t="s">
        <v>3421</v>
      </c>
      <c r="F145" s="14" t="s">
        <v>2763</v>
      </c>
      <c r="G145" s="14" t="s">
        <v>2324</v>
      </c>
      <c r="H145" s="14" t="s">
        <v>2214</v>
      </c>
      <c r="I145" s="14" t="s">
        <v>3431</v>
      </c>
      <c r="J145" s="14" t="s">
        <v>2605</v>
      </c>
      <c r="K145" s="14" t="s">
        <v>2240</v>
      </c>
      <c r="L145" s="18">
        <v>24.0</v>
      </c>
      <c r="M145" s="18">
        <v>0.0</v>
      </c>
      <c r="N145" s="18">
        <v>0.0</v>
      </c>
      <c r="O145" s="18">
        <v>0.0</v>
      </c>
      <c r="P145" s="18">
        <v>0.0</v>
      </c>
      <c r="Q145" s="18">
        <v>0.0</v>
      </c>
      <c r="U145" s="22" t="s">
        <v>1035</v>
      </c>
      <c r="V145" s="18">
        <v>7.33739001474E11</v>
      </c>
      <c r="W145" s="22" t="s">
        <v>2376</v>
      </c>
      <c r="X145" s="18" t="s">
        <v>3417</v>
      </c>
      <c r="Y145" s="22" t="s">
        <v>3415</v>
      </c>
      <c r="Z145" s="14" t="s">
        <v>2809</v>
      </c>
      <c r="AA145" s="18">
        <v>0.857142857</v>
      </c>
      <c r="AB145" s="22"/>
      <c r="AC145" s="22" t="s">
        <v>3416</v>
      </c>
      <c r="AD145" s="16"/>
      <c r="AE145" s="16"/>
      <c r="AF145" s="18">
        <v>552.0</v>
      </c>
      <c r="AG145" s="18">
        <v>0.0</v>
      </c>
      <c r="AH145" s="18">
        <v>0.0</v>
      </c>
      <c r="AI145" s="18">
        <v>0.0</v>
      </c>
      <c r="AJ145" s="18">
        <v>0.0</v>
      </c>
      <c r="AK145" s="18">
        <v>0.0</v>
      </c>
    </row>
    <row r="146">
      <c r="A146" s="14" t="s">
        <v>1251</v>
      </c>
      <c r="B146" s="105" t="s">
        <v>3596</v>
      </c>
      <c r="C146" s="14" t="s">
        <v>2429</v>
      </c>
      <c r="D146" s="19" t="s">
        <v>58</v>
      </c>
      <c r="E146" s="14" t="s">
        <v>3415</v>
      </c>
      <c r="F146" s="14" t="s">
        <v>2868</v>
      </c>
      <c r="G146" s="14" t="s">
        <v>2366</v>
      </c>
      <c r="H146" s="14" t="s">
        <v>2214</v>
      </c>
      <c r="I146" s="14" t="s">
        <v>3431</v>
      </c>
      <c r="J146" s="23"/>
      <c r="K146" s="14" t="s">
        <v>2240</v>
      </c>
      <c r="L146" s="18">
        <v>480.0</v>
      </c>
      <c r="M146" s="18">
        <v>0.0</v>
      </c>
      <c r="N146" s="18">
        <v>0.54965</v>
      </c>
      <c r="O146" s="18">
        <v>0.472727</v>
      </c>
      <c r="P146" s="18">
        <v>0.425</v>
      </c>
      <c r="Q146" s="18">
        <v>0.422756</v>
      </c>
      <c r="U146" s="22" t="s">
        <v>961</v>
      </c>
      <c r="V146" s="18">
        <v>1.12234586E8</v>
      </c>
      <c r="W146" s="22" t="s">
        <v>2360</v>
      </c>
      <c r="X146" s="18" t="s">
        <v>3417</v>
      </c>
      <c r="Y146" s="22" t="s">
        <v>3421</v>
      </c>
      <c r="Z146" s="14" t="s">
        <v>2811</v>
      </c>
      <c r="AA146" s="18">
        <v>0.88003663</v>
      </c>
      <c r="AB146" s="22"/>
      <c r="AC146" s="22" t="s">
        <v>3422</v>
      </c>
      <c r="AD146" s="22" t="s">
        <v>3577</v>
      </c>
      <c r="AE146" s="16"/>
      <c r="AF146" s="18">
        <v>72.0</v>
      </c>
      <c r="AG146" s="18">
        <v>0.0</v>
      </c>
      <c r="AH146" s="18">
        <v>0.0</v>
      </c>
      <c r="AI146" s="18">
        <v>0.0</v>
      </c>
      <c r="AJ146" s="18">
        <v>0.0</v>
      </c>
      <c r="AK146" s="18">
        <v>0.0</v>
      </c>
    </row>
    <row r="147">
      <c r="A147" s="14" t="s">
        <v>591</v>
      </c>
      <c r="B147" s="105" t="s">
        <v>3597</v>
      </c>
      <c r="C147" s="14" t="s">
        <v>2751</v>
      </c>
      <c r="D147" s="19" t="s">
        <v>58</v>
      </c>
      <c r="E147" s="14" t="s">
        <v>3421</v>
      </c>
      <c r="F147" s="14" t="s">
        <v>3137</v>
      </c>
      <c r="G147" s="14" t="s">
        <v>3491</v>
      </c>
      <c r="H147" s="14" t="s">
        <v>2214</v>
      </c>
      <c r="I147" s="14" t="s">
        <v>3416</v>
      </c>
      <c r="J147" s="23"/>
      <c r="K147" s="14" t="s">
        <v>2240</v>
      </c>
      <c r="L147" s="18">
        <v>312.0</v>
      </c>
      <c r="M147" s="18">
        <v>0.0</v>
      </c>
      <c r="N147" s="18">
        <v>0.0</v>
      </c>
      <c r="O147" s="18">
        <v>0.0</v>
      </c>
      <c r="P147" s="18">
        <v>0.0</v>
      </c>
      <c r="Q147" s="18">
        <v>0.0</v>
      </c>
      <c r="U147" s="22" t="s">
        <v>135</v>
      </c>
      <c r="V147" s="18">
        <v>6.29515622909E12</v>
      </c>
      <c r="W147" s="22" t="s">
        <v>3375</v>
      </c>
      <c r="X147" s="18" t="s">
        <v>3417</v>
      </c>
      <c r="Y147" s="22" t="s">
        <v>3415</v>
      </c>
      <c r="Z147" s="14" t="s">
        <v>2812</v>
      </c>
      <c r="AA147" s="18">
        <v>0.928571429</v>
      </c>
      <c r="AB147" s="22" t="s">
        <v>2214</v>
      </c>
      <c r="AC147" s="22" t="s">
        <v>3416</v>
      </c>
      <c r="AD147" s="22" t="s">
        <v>2666</v>
      </c>
      <c r="AE147" s="22" t="s">
        <v>2240</v>
      </c>
      <c r="AF147" s="18">
        <v>192.0</v>
      </c>
      <c r="AG147" s="18">
        <v>0.0</v>
      </c>
      <c r="AH147" s="18">
        <v>0.975</v>
      </c>
      <c r="AI147" s="18">
        <v>0.0</v>
      </c>
      <c r="AJ147" s="18">
        <v>0.033333</v>
      </c>
      <c r="AK147" s="18">
        <v>1.174176</v>
      </c>
    </row>
    <row r="148">
      <c r="A148" s="14" t="s">
        <v>288</v>
      </c>
      <c r="B148" s="105" t="s">
        <v>3561</v>
      </c>
      <c r="C148" s="14" t="s">
        <v>2627</v>
      </c>
      <c r="D148" s="19" t="s">
        <v>58</v>
      </c>
      <c r="E148" s="14" t="s">
        <v>3421</v>
      </c>
      <c r="F148" s="14" t="s">
        <v>2868</v>
      </c>
      <c r="G148" s="14" t="s">
        <v>2366</v>
      </c>
      <c r="H148" s="14" t="s">
        <v>3472</v>
      </c>
      <c r="I148" s="14" t="s">
        <v>3422</v>
      </c>
      <c r="J148" s="23"/>
      <c r="K148" s="14" t="s">
        <v>2240</v>
      </c>
      <c r="L148" s="18">
        <v>24.0</v>
      </c>
      <c r="M148" s="18">
        <v>0.0</v>
      </c>
      <c r="N148" s="18">
        <v>0.0</v>
      </c>
      <c r="O148" s="18">
        <v>0.0</v>
      </c>
      <c r="P148" s="18">
        <v>0.0</v>
      </c>
      <c r="Q148" s="18">
        <v>0.0</v>
      </c>
      <c r="U148" s="22" t="s">
        <v>1035</v>
      </c>
      <c r="V148" s="18">
        <v>7.33739016614E11</v>
      </c>
      <c r="W148" s="22" t="s">
        <v>2374</v>
      </c>
      <c r="X148" s="18" t="s">
        <v>3417</v>
      </c>
      <c r="Y148" s="22" t="s">
        <v>3415</v>
      </c>
      <c r="Z148" s="14" t="s">
        <v>2814</v>
      </c>
      <c r="AA148" s="18">
        <v>1.93956044</v>
      </c>
      <c r="AB148" s="22" t="s">
        <v>2214</v>
      </c>
      <c r="AC148" s="22" t="s">
        <v>3416</v>
      </c>
      <c r="AD148" s="22" t="s">
        <v>2605</v>
      </c>
      <c r="AE148" s="16"/>
      <c r="AF148" s="18">
        <v>48.0</v>
      </c>
      <c r="AG148" s="18">
        <v>0.0</v>
      </c>
      <c r="AH148" s="18">
        <v>0.0</v>
      </c>
      <c r="AI148" s="18">
        <v>0.0</v>
      </c>
      <c r="AJ148" s="18">
        <v>0.0</v>
      </c>
      <c r="AK148" s="18">
        <v>0.0</v>
      </c>
    </row>
    <row r="149">
      <c r="A149" s="14" t="s">
        <v>1812</v>
      </c>
      <c r="B149" s="105" t="s">
        <v>3598</v>
      </c>
      <c r="C149" s="14" t="s">
        <v>2852</v>
      </c>
      <c r="D149" s="19" t="s">
        <v>58</v>
      </c>
      <c r="E149" s="14" t="s">
        <v>3421</v>
      </c>
      <c r="F149" s="14" t="s">
        <v>3340</v>
      </c>
      <c r="G149" s="14" t="s">
        <v>3435</v>
      </c>
      <c r="H149" s="14" t="s">
        <v>2214</v>
      </c>
      <c r="I149" s="14" t="s">
        <v>3416</v>
      </c>
      <c r="J149" s="23"/>
      <c r="K149" s="23"/>
      <c r="L149" s="18">
        <v>0.0</v>
      </c>
      <c r="M149" s="18">
        <v>0.0</v>
      </c>
      <c r="N149" s="18">
        <v>0.0</v>
      </c>
      <c r="O149" s="18">
        <v>0.0</v>
      </c>
      <c r="P149" s="18">
        <v>0.0</v>
      </c>
      <c r="Q149" s="18">
        <v>0.0</v>
      </c>
      <c r="U149" s="22" t="s">
        <v>258</v>
      </c>
      <c r="V149" s="18">
        <v>7.64302215844E11</v>
      </c>
      <c r="W149" s="22" t="s">
        <v>2413</v>
      </c>
      <c r="X149" s="18" t="s">
        <v>3417</v>
      </c>
      <c r="Y149" s="22" t="s">
        <v>3415</v>
      </c>
      <c r="Z149" s="14" t="s">
        <v>2817</v>
      </c>
      <c r="AA149" s="18">
        <v>1.071428571</v>
      </c>
      <c r="AB149" s="22"/>
      <c r="AC149" s="22" t="s">
        <v>3416</v>
      </c>
      <c r="AD149" s="16"/>
      <c r="AE149" s="16"/>
      <c r="AF149" s="18">
        <v>456.0</v>
      </c>
      <c r="AG149" s="18">
        <v>0.0</v>
      </c>
      <c r="AH149" s="18">
        <v>0.0</v>
      </c>
      <c r="AI149" s="18">
        <v>0.0</v>
      </c>
      <c r="AJ149" s="18">
        <v>0.0</v>
      </c>
      <c r="AK149" s="18">
        <v>0.0</v>
      </c>
    </row>
    <row r="150">
      <c r="A150" s="14" t="s">
        <v>1175</v>
      </c>
      <c r="B150" s="105" t="s">
        <v>3599</v>
      </c>
      <c r="C150" s="14" t="s">
        <v>3216</v>
      </c>
      <c r="D150" s="19" t="s">
        <v>58</v>
      </c>
      <c r="E150" s="14" t="s">
        <v>3421</v>
      </c>
      <c r="F150" s="14" t="s">
        <v>3217</v>
      </c>
      <c r="G150" s="14" t="s">
        <v>3600</v>
      </c>
      <c r="H150" s="14" t="s">
        <v>2214</v>
      </c>
      <c r="I150" s="14" t="s">
        <v>3416</v>
      </c>
      <c r="J150" s="23"/>
      <c r="K150" s="14" t="s">
        <v>2240</v>
      </c>
      <c r="L150" s="18">
        <v>72.0</v>
      </c>
      <c r="M150" s="18">
        <v>0.0</v>
      </c>
      <c r="N150" s="18">
        <v>0.0</v>
      </c>
      <c r="O150" s="18">
        <v>0.0</v>
      </c>
      <c r="P150" s="18">
        <v>0.0</v>
      </c>
      <c r="Q150" s="18">
        <v>0.0</v>
      </c>
      <c r="U150" s="22" t="s">
        <v>1783</v>
      </c>
      <c r="V150" s="18">
        <v>6.924635797811E12</v>
      </c>
      <c r="W150" s="22" t="s">
        <v>3276</v>
      </c>
      <c r="X150" s="18" t="s">
        <v>3417</v>
      </c>
      <c r="Y150" s="22" t="s">
        <v>3421</v>
      </c>
      <c r="Z150" s="14" t="s">
        <v>2560</v>
      </c>
      <c r="AA150" s="18">
        <v>4.334065934</v>
      </c>
      <c r="AB150" s="22"/>
      <c r="AC150" s="22" t="s">
        <v>3416</v>
      </c>
      <c r="AD150" s="16"/>
      <c r="AE150" s="16"/>
      <c r="AF150" s="18">
        <v>552.0</v>
      </c>
      <c r="AG150" s="18">
        <v>0.0</v>
      </c>
      <c r="AH150" s="18">
        <v>0.0</v>
      </c>
      <c r="AI150" s="18">
        <v>0.0</v>
      </c>
      <c r="AJ150" s="18">
        <v>0.0</v>
      </c>
      <c r="AK150" s="18">
        <v>0.0</v>
      </c>
    </row>
    <row r="151">
      <c r="A151" s="14" t="s">
        <v>288</v>
      </c>
      <c r="B151" s="105" t="s">
        <v>3425</v>
      </c>
      <c r="C151" s="14" t="s">
        <v>2253</v>
      </c>
      <c r="D151" s="19" t="s">
        <v>58</v>
      </c>
      <c r="E151" s="14" t="s">
        <v>3421</v>
      </c>
      <c r="F151" s="14" t="s">
        <v>2646</v>
      </c>
      <c r="G151" s="14" t="s">
        <v>2254</v>
      </c>
      <c r="H151" s="14" t="s">
        <v>2252</v>
      </c>
      <c r="I151" s="14" t="s">
        <v>3416</v>
      </c>
      <c r="J151" s="23"/>
      <c r="K151" s="14" t="s">
        <v>2240</v>
      </c>
      <c r="L151" s="18">
        <v>192.0</v>
      </c>
      <c r="M151" s="18">
        <v>0.0</v>
      </c>
      <c r="N151" s="18">
        <v>0.166667</v>
      </c>
      <c r="O151" s="18">
        <v>0.0</v>
      </c>
      <c r="P151" s="18">
        <v>0.5</v>
      </c>
      <c r="Q151" s="18">
        <v>0.166667</v>
      </c>
      <c r="U151" s="22" t="s">
        <v>1251</v>
      </c>
      <c r="V151" s="18">
        <v>6.291053130286E12</v>
      </c>
      <c r="W151" s="22" t="s">
        <v>2918</v>
      </c>
      <c r="X151" s="18" t="s">
        <v>3417</v>
      </c>
      <c r="Y151" s="22" t="s">
        <v>3415</v>
      </c>
      <c r="Z151" s="14" t="s">
        <v>2652</v>
      </c>
      <c r="AA151" s="18">
        <v>0.0</v>
      </c>
      <c r="AB151" s="22" t="s">
        <v>2214</v>
      </c>
      <c r="AC151" s="22" t="s">
        <v>3431</v>
      </c>
      <c r="AD151" s="16"/>
      <c r="AE151" s="16"/>
      <c r="AF151" s="18">
        <v>38.0</v>
      </c>
      <c r="AG151" s="18">
        <v>2.0</v>
      </c>
      <c r="AH151" s="18">
        <v>0.521978</v>
      </c>
      <c r="AI151" s="18">
        <v>1.532967</v>
      </c>
      <c r="AJ151" s="18">
        <v>1.380186</v>
      </c>
      <c r="AK151" s="18">
        <v>1.214145</v>
      </c>
    </row>
    <row r="152">
      <c r="A152" s="14" t="s">
        <v>65</v>
      </c>
      <c r="B152" s="105" t="s">
        <v>3601</v>
      </c>
      <c r="C152" s="14" t="s">
        <v>2233</v>
      </c>
      <c r="D152" s="19" t="s">
        <v>58</v>
      </c>
      <c r="E152" s="14" t="s">
        <v>3415</v>
      </c>
      <c r="F152" s="14" t="s">
        <v>2590</v>
      </c>
      <c r="G152" s="14" t="s">
        <v>2216</v>
      </c>
      <c r="H152" s="14" t="s">
        <v>2214</v>
      </c>
      <c r="I152" s="14" t="s">
        <v>3416</v>
      </c>
      <c r="J152" s="14" t="s">
        <v>2605</v>
      </c>
      <c r="K152" s="23"/>
      <c r="L152" s="18">
        <v>24.0</v>
      </c>
      <c r="M152" s="18">
        <v>0.0</v>
      </c>
      <c r="N152" s="18">
        <v>0.190476</v>
      </c>
      <c r="O152" s="18">
        <v>0.0</v>
      </c>
      <c r="P152" s="18">
        <v>2.0</v>
      </c>
      <c r="Q152" s="18">
        <v>0.190476</v>
      </c>
      <c r="U152" s="22" t="s">
        <v>1251</v>
      </c>
      <c r="V152" s="18">
        <v>6.291053130286E12</v>
      </c>
      <c r="W152" s="22" t="s">
        <v>2918</v>
      </c>
      <c r="X152" s="18" t="s">
        <v>3417</v>
      </c>
      <c r="Y152" s="22" t="s">
        <v>3415</v>
      </c>
      <c r="Z152" s="14" t="s">
        <v>2332</v>
      </c>
      <c r="AA152" s="18">
        <v>0.285714286</v>
      </c>
      <c r="AB152" s="22" t="s">
        <v>2214</v>
      </c>
      <c r="AC152" s="22" t="s">
        <v>3431</v>
      </c>
      <c r="AD152" s="16"/>
      <c r="AE152" s="22" t="s">
        <v>2240</v>
      </c>
      <c r="AF152" s="18">
        <v>456.0</v>
      </c>
      <c r="AG152" s="18">
        <v>0.0</v>
      </c>
      <c r="AH152" s="18">
        <v>0.0</v>
      </c>
      <c r="AI152" s="18">
        <v>0.0</v>
      </c>
      <c r="AJ152" s="18">
        <v>0.0</v>
      </c>
      <c r="AK152" s="18">
        <v>0.0</v>
      </c>
    </row>
    <row r="153">
      <c r="A153" s="14" t="s">
        <v>258</v>
      </c>
      <c r="B153" s="105" t="s">
        <v>3602</v>
      </c>
      <c r="C153" s="14" t="s">
        <v>2421</v>
      </c>
      <c r="D153" s="19" t="s">
        <v>58</v>
      </c>
      <c r="E153" s="14" t="s">
        <v>3421</v>
      </c>
      <c r="F153" s="14" t="s">
        <v>2858</v>
      </c>
      <c r="G153" s="14" t="s">
        <v>2407</v>
      </c>
      <c r="I153" s="14" t="s">
        <v>3416</v>
      </c>
      <c r="J153" s="23"/>
      <c r="K153" s="16"/>
      <c r="L153" s="18">
        <v>24.0</v>
      </c>
      <c r="M153" s="18">
        <v>0.0</v>
      </c>
      <c r="N153" s="18">
        <v>0.0</v>
      </c>
      <c r="O153" s="18">
        <v>0.0</v>
      </c>
      <c r="P153" s="18">
        <v>0.0</v>
      </c>
      <c r="Q153" s="18">
        <v>0.0</v>
      </c>
      <c r="U153" s="22" t="s">
        <v>1650</v>
      </c>
      <c r="V153" s="18">
        <v>8.908017962583E12</v>
      </c>
      <c r="W153" s="22" t="s">
        <v>3219</v>
      </c>
      <c r="X153" s="18" t="s">
        <v>3417</v>
      </c>
      <c r="Y153" s="22" t="s">
        <v>3415</v>
      </c>
      <c r="Z153" s="14" t="s">
        <v>2334</v>
      </c>
      <c r="AA153" s="18">
        <v>0.142857143</v>
      </c>
      <c r="AB153" s="22" t="s">
        <v>2214</v>
      </c>
      <c r="AC153" s="22" t="s">
        <v>3416</v>
      </c>
      <c r="AD153" s="22" t="s">
        <v>2605</v>
      </c>
      <c r="AE153" s="16"/>
      <c r="AF153" s="18">
        <v>24.0</v>
      </c>
      <c r="AG153" s="18">
        <v>0.0</v>
      </c>
      <c r="AH153" s="18">
        <v>0.0</v>
      </c>
      <c r="AI153" s="18">
        <v>0.0</v>
      </c>
      <c r="AJ153" s="18">
        <v>0.0</v>
      </c>
      <c r="AK153" s="18">
        <v>0.0</v>
      </c>
    </row>
    <row r="154">
      <c r="A154" s="14" t="s">
        <v>258</v>
      </c>
      <c r="B154" s="105" t="s">
        <v>3603</v>
      </c>
      <c r="C154" s="14" t="s">
        <v>2400</v>
      </c>
      <c r="D154" s="19" t="s">
        <v>58</v>
      </c>
      <c r="E154" s="14" t="s">
        <v>3421</v>
      </c>
      <c r="F154" s="14" t="s">
        <v>2834</v>
      </c>
      <c r="G154" s="14" t="s">
        <v>2268</v>
      </c>
      <c r="H154" s="14" t="s">
        <v>2214</v>
      </c>
      <c r="I154" s="14" t="s">
        <v>3416</v>
      </c>
      <c r="J154" s="23"/>
      <c r="K154" s="16"/>
      <c r="L154" s="18">
        <v>24.0</v>
      </c>
      <c r="M154" s="18">
        <v>1.0</v>
      </c>
      <c r="N154" s="18">
        <v>0.0</v>
      </c>
      <c r="O154" s="18">
        <v>1.588828</v>
      </c>
      <c r="P154" s="18">
        <v>1.59189</v>
      </c>
      <c r="Q154" s="18">
        <v>1.441222</v>
      </c>
      <c r="U154" s="22" t="s">
        <v>1488</v>
      </c>
      <c r="V154" s="18">
        <v>8.008348003952E12</v>
      </c>
      <c r="W154" s="22" t="s">
        <v>2459</v>
      </c>
      <c r="X154" s="18" t="s">
        <v>3417</v>
      </c>
      <c r="Y154" s="22" t="s">
        <v>3415</v>
      </c>
      <c r="Z154" s="14" t="s">
        <v>2335</v>
      </c>
      <c r="AA154" s="18">
        <v>0.671245421</v>
      </c>
      <c r="AB154" s="22" t="s">
        <v>2214</v>
      </c>
      <c r="AC154" s="22" t="s">
        <v>3416</v>
      </c>
      <c r="AD154" s="16"/>
      <c r="AE154" s="16"/>
      <c r="AF154" s="18">
        <v>0.0</v>
      </c>
      <c r="AG154" s="18">
        <v>0.0</v>
      </c>
      <c r="AH154" s="18">
        <v>0.0</v>
      </c>
      <c r="AI154" s="18">
        <v>0.214286</v>
      </c>
      <c r="AJ154" s="18">
        <v>0.172751</v>
      </c>
      <c r="AK154" s="18">
        <v>0.151452</v>
      </c>
    </row>
    <row r="155">
      <c r="A155" s="14" t="s">
        <v>1812</v>
      </c>
      <c r="B155" s="105" t="s">
        <v>3604</v>
      </c>
      <c r="C155" s="14" t="s">
        <v>2483</v>
      </c>
      <c r="D155" s="19" t="s">
        <v>58</v>
      </c>
      <c r="E155" s="14" t="s">
        <v>3415</v>
      </c>
      <c r="F155" s="14" t="s">
        <v>2947</v>
      </c>
      <c r="G155" s="14" t="s">
        <v>2484</v>
      </c>
      <c r="H155" s="14" t="s">
        <v>2214</v>
      </c>
      <c r="I155" s="14" t="s">
        <v>3416</v>
      </c>
      <c r="J155" s="23"/>
      <c r="K155" s="16"/>
      <c r="L155" s="18">
        <v>24.0</v>
      </c>
      <c r="M155" s="18">
        <v>0.0</v>
      </c>
      <c r="N155" s="18">
        <v>0.0</v>
      </c>
      <c r="O155" s="18">
        <v>1.64652</v>
      </c>
      <c r="P155" s="18">
        <v>1.764934</v>
      </c>
      <c r="Q155" s="18">
        <v>1.792759</v>
      </c>
      <c r="U155" s="22" t="s">
        <v>1690</v>
      </c>
      <c r="V155" s="18">
        <v>5.060670992222E12</v>
      </c>
      <c r="W155" s="22" t="s">
        <v>2473</v>
      </c>
      <c r="X155" s="18" t="s">
        <v>3417</v>
      </c>
      <c r="Y155" s="22" t="s">
        <v>3415</v>
      </c>
      <c r="Z155" s="14" t="s">
        <v>2820</v>
      </c>
      <c r="AA155" s="18">
        <v>4.160850261</v>
      </c>
      <c r="AB155" s="22" t="s">
        <v>2214</v>
      </c>
      <c r="AC155" s="22" t="s">
        <v>3416</v>
      </c>
      <c r="AD155" s="22" t="s">
        <v>2605</v>
      </c>
      <c r="AE155" s="16"/>
      <c r="AF155" s="18">
        <v>48.0</v>
      </c>
      <c r="AG155" s="18">
        <v>0.0</v>
      </c>
      <c r="AH155" s="18">
        <v>0.111111</v>
      </c>
      <c r="AI155" s="18">
        <v>0.0</v>
      </c>
      <c r="AJ155" s="18">
        <v>0.0</v>
      </c>
      <c r="AK155" s="18">
        <v>0.111111</v>
      </c>
    </row>
    <row r="156">
      <c r="A156" s="14" t="s">
        <v>961</v>
      </c>
      <c r="B156" s="104" t="s">
        <v>3605</v>
      </c>
      <c r="C156" s="14" t="s">
        <v>2365</v>
      </c>
      <c r="D156" s="19" t="s">
        <v>58</v>
      </c>
      <c r="E156" s="14" t="s">
        <v>3421</v>
      </c>
      <c r="F156" s="14" t="s">
        <v>3606</v>
      </c>
      <c r="G156" s="14" t="s">
        <v>2366</v>
      </c>
      <c r="H156" s="14" t="s">
        <v>2304</v>
      </c>
      <c r="I156" s="14" t="s">
        <v>3416</v>
      </c>
      <c r="J156" s="14" t="s">
        <v>2605</v>
      </c>
      <c r="K156" s="14" t="s">
        <v>2240</v>
      </c>
      <c r="L156" s="18">
        <v>792.0</v>
      </c>
      <c r="M156" s="18">
        <v>0.0</v>
      </c>
      <c r="N156" s="18">
        <v>0.0</v>
      </c>
      <c r="O156" s="18">
        <v>0.0</v>
      </c>
      <c r="P156" s="18">
        <v>0.0</v>
      </c>
      <c r="Q156" s="18">
        <v>0.0</v>
      </c>
      <c r="U156" s="22" t="s">
        <v>258</v>
      </c>
      <c r="V156" s="18">
        <v>8.10005414456E11</v>
      </c>
      <c r="W156" s="22" t="s">
        <v>2403</v>
      </c>
      <c r="X156" s="18" t="s">
        <v>3417</v>
      </c>
      <c r="Y156" s="22" t="s">
        <v>3415</v>
      </c>
      <c r="Z156" s="14" t="s">
        <v>2823</v>
      </c>
      <c r="AA156" s="18">
        <v>7.259040959</v>
      </c>
      <c r="AB156" s="22" t="s">
        <v>2214</v>
      </c>
      <c r="AC156" s="22" t="s">
        <v>3416</v>
      </c>
      <c r="AD156" s="22" t="s">
        <v>2605</v>
      </c>
      <c r="AE156" s="16"/>
      <c r="AF156" s="18">
        <v>24.0</v>
      </c>
      <c r="AG156" s="18">
        <v>0.0</v>
      </c>
      <c r="AH156" s="18">
        <v>0.0</v>
      </c>
      <c r="AI156" s="18">
        <v>0.0</v>
      </c>
      <c r="AJ156" s="18">
        <v>0.0</v>
      </c>
      <c r="AK156" s="18">
        <v>0.0</v>
      </c>
    </row>
    <row r="157">
      <c r="A157" s="14" t="s">
        <v>1812</v>
      </c>
      <c r="B157" s="105" t="s">
        <v>3607</v>
      </c>
      <c r="C157" s="14" t="s">
        <v>2531</v>
      </c>
      <c r="D157" s="19" t="s">
        <v>58</v>
      </c>
      <c r="E157" s="14" t="s">
        <v>3421</v>
      </c>
      <c r="F157" s="14" t="s">
        <v>2981</v>
      </c>
      <c r="G157" s="14" t="s">
        <v>2532</v>
      </c>
      <c r="H157" s="14" t="s">
        <v>2214</v>
      </c>
      <c r="I157" s="14" t="s">
        <v>3416</v>
      </c>
      <c r="J157" s="23"/>
      <c r="K157" s="16"/>
      <c r="L157" s="18">
        <v>24.0</v>
      </c>
      <c r="M157" s="18">
        <v>22.0</v>
      </c>
      <c r="N157" s="18">
        <v>0.0</v>
      </c>
      <c r="O157" s="18">
        <v>13.92857</v>
      </c>
      <c r="P157" s="18">
        <v>19.03632</v>
      </c>
      <c r="Q157" s="18">
        <v>16.81894</v>
      </c>
      <c r="U157" s="22" t="s">
        <v>1251</v>
      </c>
      <c r="V157" s="18">
        <v>6.291107845784E12</v>
      </c>
      <c r="W157" s="22" t="s">
        <v>2991</v>
      </c>
      <c r="X157" s="18" t="s">
        <v>3417</v>
      </c>
      <c r="Y157" s="22" t="s">
        <v>3415</v>
      </c>
      <c r="Z157" s="14" t="s">
        <v>2826</v>
      </c>
      <c r="AA157" s="18">
        <v>7.257054057</v>
      </c>
      <c r="AB157" s="22"/>
      <c r="AC157" s="22" t="s">
        <v>3431</v>
      </c>
      <c r="AD157" s="16"/>
      <c r="AE157" s="16"/>
      <c r="AF157" s="18">
        <v>0.0</v>
      </c>
      <c r="AG157" s="18">
        <v>0.0</v>
      </c>
      <c r="AH157" s="18">
        <v>0.0</v>
      </c>
      <c r="AI157" s="18">
        <v>0.0</v>
      </c>
      <c r="AJ157" s="18">
        <v>0.0</v>
      </c>
      <c r="AK157" s="18">
        <v>0.0</v>
      </c>
    </row>
    <row r="158">
      <c r="A158" s="14" t="s">
        <v>1301</v>
      </c>
      <c r="B158" s="104" t="s">
        <v>3608</v>
      </c>
      <c r="C158" s="14" t="s">
        <v>3240</v>
      </c>
      <c r="D158" s="19" t="s">
        <v>58</v>
      </c>
      <c r="E158" s="14" t="s">
        <v>3415</v>
      </c>
      <c r="F158" s="23"/>
      <c r="G158" s="14" t="s">
        <v>3609</v>
      </c>
      <c r="H158" s="14" t="s">
        <v>2214</v>
      </c>
      <c r="I158" s="14" t="s">
        <v>3416</v>
      </c>
      <c r="J158" s="14" t="s">
        <v>2595</v>
      </c>
      <c r="K158" s="16"/>
      <c r="L158" s="18">
        <v>96.0</v>
      </c>
      <c r="M158" s="18">
        <v>1.0</v>
      </c>
      <c r="N158" s="18">
        <v>0.0</v>
      </c>
      <c r="O158" s="18">
        <v>0.071429</v>
      </c>
      <c r="P158" s="18">
        <v>0.033333</v>
      </c>
      <c r="Q158" s="18">
        <v>0.033333</v>
      </c>
      <c r="U158" s="22" t="s">
        <v>1175</v>
      </c>
      <c r="V158" s="18">
        <v>6.295120057827E12</v>
      </c>
      <c r="W158" s="22" t="s">
        <v>3213</v>
      </c>
      <c r="X158" s="18" t="s">
        <v>3417</v>
      </c>
      <c r="Y158" s="22" t="s">
        <v>3415</v>
      </c>
      <c r="Z158" s="14" t="s">
        <v>2829</v>
      </c>
      <c r="AA158" s="18">
        <v>0.0</v>
      </c>
      <c r="AB158" s="22" t="s">
        <v>2214</v>
      </c>
      <c r="AC158" s="22" t="s">
        <v>3416</v>
      </c>
      <c r="AD158" s="22" t="s">
        <v>2605</v>
      </c>
      <c r="AE158" s="16"/>
      <c r="AF158" s="18">
        <v>24.0</v>
      </c>
      <c r="AG158" s="18">
        <v>0.0</v>
      </c>
      <c r="AH158" s="18">
        <v>0.0</v>
      </c>
      <c r="AI158" s="18">
        <v>0.0</v>
      </c>
      <c r="AJ158" s="18">
        <v>0.0</v>
      </c>
      <c r="AK158" s="18">
        <v>0.0</v>
      </c>
    </row>
    <row r="159">
      <c r="A159" s="14" t="s">
        <v>798</v>
      </c>
      <c r="B159" s="105" t="s">
        <v>3513</v>
      </c>
      <c r="C159" s="14" t="s">
        <v>2732</v>
      </c>
      <c r="D159" s="19" t="s">
        <v>58</v>
      </c>
      <c r="E159" s="14" t="s">
        <v>3463</v>
      </c>
      <c r="F159" s="14" t="s">
        <v>2733</v>
      </c>
      <c r="G159" s="14" t="s">
        <v>2333</v>
      </c>
      <c r="H159" s="14" t="s">
        <v>2214</v>
      </c>
      <c r="I159" s="14" t="s">
        <v>3422</v>
      </c>
      <c r="J159" s="23"/>
      <c r="K159" s="14" t="s">
        <v>2240</v>
      </c>
      <c r="L159" s="18">
        <v>172.0</v>
      </c>
      <c r="M159" s="18">
        <v>257.0</v>
      </c>
      <c r="N159" s="18">
        <v>55.07088</v>
      </c>
      <c r="O159" s="18">
        <v>422.3509</v>
      </c>
      <c r="P159" s="18">
        <v>328.7294</v>
      </c>
      <c r="Q159" s="18">
        <v>280.8689</v>
      </c>
      <c r="U159" s="22" t="s">
        <v>288</v>
      </c>
      <c r="V159" s="18">
        <v>6.34240279294E11</v>
      </c>
      <c r="W159" s="22" t="s">
        <v>2656</v>
      </c>
      <c r="X159" s="18" t="s">
        <v>3417</v>
      </c>
      <c r="Y159" s="22" t="s">
        <v>3415</v>
      </c>
      <c r="Z159" s="14" t="s">
        <v>2832</v>
      </c>
      <c r="AA159" s="18">
        <v>0.428571429</v>
      </c>
      <c r="AB159" s="22" t="s">
        <v>2214</v>
      </c>
      <c r="AC159" s="22" t="s">
        <v>3422</v>
      </c>
      <c r="AD159" s="22" t="s">
        <v>2605</v>
      </c>
      <c r="AE159" s="16"/>
      <c r="AF159" s="18">
        <v>24.0</v>
      </c>
      <c r="AG159" s="18">
        <v>0.0</v>
      </c>
      <c r="AH159" s="18">
        <v>0.0</v>
      </c>
      <c r="AI159" s="18">
        <v>0.0</v>
      </c>
      <c r="AJ159" s="18">
        <v>0.0</v>
      </c>
      <c r="AK159" s="18">
        <v>0.0</v>
      </c>
    </row>
    <row r="160">
      <c r="A160" s="14" t="s">
        <v>961</v>
      </c>
      <c r="B160" s="105" t="s">
        <v>3610</v>
      </c>
      <c r="C160" s="14" t="s">
        <v>3075</v>
      </c>
      <c r="D160" s="19" t="s">
        <v>58</v>
      </c>
      <c r="E160" s="14" t="s">
        <v>3415</v>
      </c>
      <c r="F160" s="14" t="s">
        <v>3488</v>
      </c>
      <c r="G160" s="14" t="s">
        <v>2355</v>
      </c>
      <c r="H160" s="14" t="s">
        <v>2214</v>
      </c>
      <c r="I160" s="14" t="s">
        <v>3416</v>
      </c>
      <c r="J160" s="23"/>
      <c r="K160" s="14" t="s">
        <v>2240</v>
      </c>
      <c r="L160" s="18">
        <v>480.0</v>
      </c>
      <c r="M160" s="18">
        <v>0.0</v>
      </c>
      <c r="N160" s="18">
        <v>0.0</v>
      </c>
      <c r="O160" s="18">
        <v>0.0</v>
      </c>
      <c r="P160" s="18">
        <v>0.0</v>
      </c>
      <c r="Q160" s="18">
        <v>0.0</v>
      </c>
      <c r="U160" s="22" t="s">
        <v>1812</v>
      </c>
      <c r="V160" s="18">
        <v>6.291100601066E12</v>
      </c>
      <c r="W160" s="22" t="s">
        <v>2495</v>
      </c>
      <c r="X160" s="18" t="s">
        <v>3417</v>
      </c>
      <c r="Y160" s="22" t="s">
        <v>3415</v>
      </c>
      <c r="Z160" s="14" t="s">
        <v>2490</v>
      </c>
      <c r="AA160" s="18">
        <v>0.0</v>
      </c>
      <c r="AB160" s="22" t="s">
        <v>2214</v>
      </c>
      <c r="AC160" s="22" t="s">
        <v>3416</v>
      </c>
      <c r="AD160" s="16"/>
      <c r="AE160" s="16"/>
      <c r="AF160" s="18">
        <v>0.0</v>
      </c>
      <c r="AG160" s="18">
        <v>0.0</v>
      </c>
      <c r="AH160" s="18">
        <v>0.0</v>
      </c>
      <c r="AI160" s="18">
        <v>0.0</v>
      </c>
      <c r="AJ160" s="18">
        <v>0.0</v>
      </c>
      <c r="AK160" s="18">
        <v>0.016667</v>
      </c>
    </row>
    <row r="161">
      <c r="A161" s="14" t="s">
        <v>1812</v>
      </c>
      <c r="B161" s="105" t="s">
        <v>3611</v>
      </c>
      <c r="C161" s="14" t="s">
        <v>3353</v>
      </c>
      <c r="D161" s="19" t="s">
        <v>58</v>
      </c>
      <c r="E161" s="23"/>
      <c r="F161" s="14" t="s">
        <v>2982</v>
      </c>
      <c r="G161" s="14" t="s">
        <v>2512</v>
      </c>
      <c r="I161" s="14" t="s">
        <v>3416</v>
      </c>
      <c r="J161" s="14" t="s">
        <v>2666</v>
      </c>
      <c r="L161" s="18">
        <v>528.0</v>
      </c>
      <c r="M161" s="18">
        <v>0.0</v>
      </c>
      <c r="N161" s="18">
        <v>0.0</v>
      </c>
      <c r="O161" s="18">
        <v>0.0</v>
      </c>
      <c r="P161" s="18">
        <v>0.0</v>
      </c>
      <c r="Q161" s="18">
        <v>0.0</v>
      </c>
      <c r="U161" s="22" t="s">
        <v>288</v>
      </c>
      <c r="V161" s="18">
        <v>5.060042491339E12</v>
      </c>
      <c r="W161" s="22" t="s">
        <v>2896</v>
      </c>
      <c r="X161" s="18" t="s">
        <v>3417</v>
      </c>
      <c r="Y161" s="22" t="s">
        <v>3415</v>
      </c>
      <c r="Z161" s="14" t="s">
        <v>2495</v>
      </c>
      <c r="AA161" s="18">
        <v>0.0</v>
      </c>
      <c r="AB161" s="22" t="s">
        <v>2252</v>
      </c>
      <c r="AC161" s="22" t="s">
        <v>3416</v>
      </c>
      <c r="AD161" s="22" t="s">
        <v>2605</v>
      </c>
      <c r="AE161" s="22" t="s">
        <v>2240</v>
      </c>
      <c r="AF161" s="18">
        <v>24.0</v>
      </c>
      <c r="AG161" s="18">
        <v>0.0</v>
      </c>
      <c r="AH161" s="18">
        <v>0.0</v>
      </c>
      <c r="AI161" s="18">
        <v>0.0</v>
      </c>
      <c r="AJ161" s="18">
        <v>0.0</v>
      </c>
      <c r="AK161" s="18">
        <v>0.0</v>
      </c>
    </row>
    <row r="162">
      <c r="A162" s="14" t="s">
        <v>1035</v>
      </c>
      <c r="B162" s="105" t="s">
        <v>3612</v>
      </c>
      <c r="C162" s="14" t="s">
        <v>3159</v>
      </c>
      <c r="D162" s="19" t="s">
        <v>58</v>
      </c>
      <c r="E162" s="14" t="s">
        <v>3421</v>
      </c>
      <c r="F162" s="14" t="s">
        <v>3160</v>
      </c>
      <c r="G162" s="14" t="s">
        <v>3450</v>
      </c>
      <c r="H162" s="14" t="s">
        <v>2214</v>
      </c>
      <c r="I162" s="14" t="s">
        <v>3416</v>
      </c>
      <c r="J162" s="23"/>
      <c r="K162" s="23"/>
      <c r="L162" s="18">
        <v>0.0</v>
      </c>
      <c r="M162" s="18">
        <v>1.0</v>
      </c>
      <c r="N162" s="18">
        <v>0.0</v>
      </c>
      <c r="O162" s="18">
        <v>0.142857</v>
      </c>
      <c r="P162" s="18">
        <v>0.097619</v>
      </c>
      <c r="Q162" s="18">
        <v>0.097619</v>
      </c>
      <c r="U162" s="22" t="s">
        <v>1488</v>
      </c>
      <c r="V162" s="18">
        <v>8.906001023043E12</v>
      </c>
      <c r="W162" s="22" t="s">
        <v>2457</v>
      </c>
      <c r="X162" s="18" t="s">
        <v>3417</v>
      </c>
      <c r="Y162" s="22" t="s">
        <v>3421</v>
      </c>
      <c r="Z162" s="14" t="s">
        <v>2493</v>
      </c>
      <c r="AA162" s="18">
        <v>0.071428571</v>
      </c>
      <c r="AB162" s="22"/>
      <c r="AC162" s="22" t="s">
        <v>3416</v>
      </c>
      <c r="AD162" s="22" t="s">
        <v>2605</v>
      </c>
      <c r="AE162" s="16"/>
      <c r="AF162" s="18">
        <v>24.0</v>
      </c>
      <c r="AG162" s="18">
        <v>0.0</v>
      </c>
      <c r="AH162" s="18">
        <v>0.0</v>
      </c>
      <c r="AI162" s="18">
        <v>0.0</v>
      </c>
      <c r="AJ162" s="18">
        <v>0.0</v>
      </c>
      <c r="AK162" s="18">
        <v>0.0</v>
      </c>
    </row>
    <row r="163">
      <c r="A163" s="14" t="s">
        <v>288</v>
      </c>
      <c r="B163" s="105" t="s">
        <v>3613</v>
      </c>
      <c r="C163" s="14" t="s">
        <v>2656</v>
      </c>
      <c r="D163" s="19" t="s">
        <v>58</v>
      </c>
      <c r="E163" s="14" t="s">
        <v>3415</v>
      </c>
      <c r="F163" s="14" t="s">
        <v>2649</v>
      </c>
      <c r="G163" s="14" t="s">
        <v>3614</v>
      </c>
      <c r="H163" s="14" t="s">
        <v>2214</v>
      </c>
      <c r="I163" s="14" t="s">
        <v>3422</v>
      </c>
      <c r="J163" s="16"/>
      <c r="K163" s="14" t="s">
        <v>2240</v>
      </c>
      <c r="L163" s="18">
        <v>192.0</v>
      </c>
      <c r="M163" s="18">
        <v>0.0</v>
      </c>
      <c r="N163" s="18">
        <v>0.0</v>
      </c>
      <c r="O163" s="18">
        <v>0.0</v>
      </c>
      <c r="P163" s="18">
        <v>0.0</v>
      </c>
      <c r="Q163" s="18">
        <v>0.035714</v>
      </c>
      <c r="U163" s="22" t="s">
        <v>1035</v>
      </c>
      <c r="V163" s="18">
        <v>6.295199000311E12</v>
      </c>
      <c r="W163" s="22" t="s">
        <v>3615</v>
      </c>
      <c r="X163" s="18" t="s">
        <v>3417</v>
      </c>
      <c r="Y163" s="22" t="s">
        <v>3421</v>
      </c>
      <c r="Z163" s="14" t="s">
        <v>2494</v>
      </c>
      <c r="AA163" s="18">
        <v>0.0</v>
      </c>
      <c r="AB163" s="22" t="s">
        <v>2214</v>
      </c>
      <c r="AC163" s="22" t="s">
        <v>3416</v>
      </c>
      <c r="AD163" s="16"/>
      <c r="AE163" s="22" t="s">
        <v>2240</v>
      </c>
      <c r="AF163" s="18">
        <v>48.0</v>
      </c>
      <c r="AG163" s="18">
        <v>0.0</v>
      </c>
      <c r="AH163" s="18">
        <v>0.0</v>
      </c>
      <c r="AI163" s="18">
        <v>0.0</v>
      </c>
      <c r="AJ163" s="18">
        <v>0.0</v>
      </c>
      <c r="AK163" s="18">
        <v>0.0</v>
      </c>
    </row>
    <row r="164">
      <c r="A164" s="14" t="s">
        <v>1966</v>
      </c>
      <c r="B164" s="105" t="s">
        <v>3616</v>
      </c>
      <c r="C164" s="14" t="s">
        <v>2574</v>
      </c>
      <c r="D164" s="19" t="s">
        <v>58</v>
      </c>
      <c r="E164" s="14" t="s">
        <v>3415</v>
      </c>
      <c r="F164" s="14" t="s">
        <v>3013</v>
      </c>
      <c r="G164" s="14" t="s">
        <v>2572</v>
      </c>
      <c r="I164" s="14" t="s">
        <v>3416</v>
      </c>
      <c r="J164" s="16"/>
      <c r="K164" s="23"/>
      <c r="L164" s="18">
        <v>552.0</v>
      </c>
      <c r="M164" s="18">
        <v>0.0</v>
      </c>
      <c r="N164" s="18">
        <v>0.0</v>
      </c>
      <c r="O164" s="18">
        <v>0.0</v>
      </c>
      <c r="P164" s="18">
        <v>0.0</v>
      </c>
      <c r="Q164" s="18">
        <v>0.0</v>
      </c>
      <c r="U164" s="22" t="s">
        <v>1812</v>
      </c>
      <c r="V164" s="18">
        <v>6.29110060773E12</v>
      </c>
      <c r="W164" s="22" t="s">
        <v>2491</v>
      </c>
      <c r="X164" s="18" t="s">
        <v>3417</v>
      </c>
      <c r="Y164" s="22" t="s">
        <v>3415</v>
      </c>
      <c r="Z164" s="14" t="s">
        <v>2492</v>
      </c>
      <c r="AA164" s="18">
        <v>0.0</v>
      </c>
      <c r="AB164" s="22" t="s">
        <v>2214</v>
      </c>
      <c r="AC164" s="22" t="s">
        <v>3416</v>
      </c>
      <c r="AD164" s="16"/>
      <c r="AE164" s="22" t="s">
        <v>2240</v>
      </c>
      <c r="AF164" s="18">
        <v>720.0</v>
      </c>
      <c r="AG164" s="18">
        <v>0.0</v>
      </c>
      <c r="AH164" s="18">
        <v>0.111111</v>
      </c>
      <c r="AI164" s="18">
        <v>0.111111</v>
      </c>
      <c r="AJ164" s="18">
        <v>0.04</v>
      </c>
      <c r="AK164" s="18">
        <v>0.019608</v>
      </c>
    </row>
    <row r="165">
      <c r="A165" s="14" t="s">
        <v>1035</v>
      </c>
      <c r="B165" s="105" t="s">
        <v>3617</v>
      </c>
      <c r="C165" s="14" t="s">
        <v>3146</v>
      </c>
      <c r="D165" s="19" t="s">
        <v>58</v>
      </c>
      <c r="E165" s="14" t="s">
        <v>3415</v>
      </c>
      <c r="F165" s="14" t="s">
        <v>3169</v>
      </c>
      <c r="G165" s="14" t="s">
        <v>3515</v>
      </c>
      <c r="I165" s="14" t="s">
        <v>3416</v>
      </c>
      <c r="J165" s="23"/>
      <c r="K165" s="23"/>
      <c r="L165" s="18">
        <v>552.0</v>
      </c>
      <c r="M165" s="18">
        <v>0.0</v>
      </c>
      <c r="N165" s="18">
        <v>0.0</v>
      </c>
      <c r="O165" s="18">
        <v>0.0</v>
      </c>
      <c r="P165" s="18">
        <v>0.0</v>
      </c>
      <c r="Q165" s="18">
        <v>0.0</v>
      </c>
      <c r="U165" s="22" t="s">
        <v>1251</v>
      </c>
      <c r="V165" s="18">
        <v>3.701295700268E12</v>
      </c>
      <c r="W165" s="22" t="s">
        <v>2443</v>
      </c>
      <c r="X165" s="18" t="s">
        <v>3417</v>
      </c>
      <c r="Y165" s="22" t="s">
        <v>3415</v>
      </c>
      <c r="Z165" s="14" t="s">
        <v>2496</v>
      </c>
      <c r="AA165" s="18">
        <v>0.071428571</v>
      </c>
      <c r="AB165" s="22" t="s">
        <v>2214</v>
      </c>
      <c r="AC165" s="22" t="s">
        <v>3431</v>
      </c>
      <c r="AD165" s="16"/>
      <c r="AE165" s="16"/>
      <c r="AF165" s="18">
        <v>0.0</v>
      </c>
      <c r="AG165" s="18">
        <v>1.0</v>
      </c>
      <c r="AH165" s="18">
        <v>0.0</v>
      </c>
      <c r="AI165" s="18">
        <v>1.0</v>
      </c>
      <c r="AJ165" s="18">
        <v>0.967816</v>
      </c>
      <c r="AK165" s="18">
        <v>1.081831</v>
      </c>
    </row>
    <row r="166">
      <c r="A166" s="14" t="s">
        <v>756</v>
      </c>
      <c r="B166" s="105" t="s">
        <v>3618</v>
      </c>
      <c r="C166" s="14" t="s">
        <v>2293</v>
      </c>
      <c r="D166" s="19" t="s">
        <v>58</v>
      </c>
      <c r="E166" s="14" t="s">
        <v>3415</v>
      </c>
      <c r="F166" s="14" t="s">
        <v>2709</v>
      </c>
      <c r="G166" s="14" t="s">
        <v>2282</v>
      </c>
      <c r="H166" s="14" t="s">
        <v>2214</v>
      </c>
      <c r="I166" s="14" t="s">
        <v>3416</v>
      </c>
      <c r="J166" s="14" t="s">
        <v>2605</v>
      </c>
      <c r="K166" s="16"/>
      <c r="L166" s="18">
        <v>192.0</v>
      </c>
      <c r="M166" s="18">
        <v>0.0</v>
      </c>
      <c r="N166" s="18">
        <v>0.173333</v>
      </c>
      <c r="O166" s="18">
        <v>0.071429</v>
      </c>
      <c r="P166" s="18">
        <v>0.166667</v>
      </c>
      <c r="Q166" s="18">
        <v>0.256667</v>
      </c>
      <c r="U166" s="22" t="s">
        <v>1812</v>
      </c>
      <c r="V166" s="18">
        <v>8.445290644862E12</v>
      </c>
      <c r="W166" s="22" t="s">
        <v>3304</v>
      </c>
      <c r="X166" s="18" t="s">
        <v>3417</v>
      </c>
      <c r="Y166" s="22" t="s">
        <v>3415</v>
      </c>
      <c r="Z166" s="14" t="s">
        <v>2491</v>
      </c>
      <c r="AA166" s="18">
        <v>0.182539683</v>
      </c>
      <c r="AB166" s="22" t="s">
        <v>2214</v>
      </c>
      <c r="AC166" s="22" t="s">
        <v>3416</v>
      </c>
      <c r="AD166" s="22" t="s">
        <v>2605</v>
      </c>
      <c r="AE166" s="16"/>
      <c r="AF166" s="18">
        <v>600.0</v>
      </c>
      <c r="AG166" s="18">
        <v>1.0</v>
      </c>
      <c r="AH166" s="18">
        <v>2.639075</v>
      </c>
      <c r="AI166" s="18">
        <v>1.277778</v>
      </c>
      <c r="AJ166" s="18">
        <v>0.903102</v>
      </c>
      <c r="AK166" s="18">
        <v>2.286242</v>
      </c>
    </row>
    <row r="167">
      <c r="A167" s="14" t="s">
        <v>888</v>
      </c>
      <c r="B167" s="105" t="s">
        <v>3619</v>
      </c>
      <c r="C167" s="14" t="s">
        <v>2346</v>
      </c>
      <c r="D167" s="19" t="s">
        <v>58</v>
      </c>
      <c r="E167" s="14" t="s">
        <v>3421</v>
      </c>
      <c r="F167" s="14" t="s">
        <v>2800</v>
      </c>
      <c r="G167" s="14" t="s">
        <v>2337</v>
      </c>
      <c r="H167" s="14" t="s">
        <v>2214</v>
      </c>
      <c r="I167" s="14" t="s">
        <v>3431</v>
      </c>
      <c r="J167" s="16"/>
      <c r="K167" s="14" t="s">
        <v>2240</v>
      </c>
      <c r="L167" s="18">
        <v>744.0</v>
      </c>
      <c r="M167" s="18">
        <v>0.0</v>
      </c>
      <c r="N167" s="18">
        <v>0.326923</v>
      </c>
      <c r="O167" s="18">
        <v>0.326923</v>
      </c>
      <c r="P167" s="18">
        <v>0.190476</v>
      </c>
      <c r="Q167" s="18">
        <v>0.190476</v>
      </c>
      <c r="U167" s="22" t="s">
        <v>84</v>
      </c>
      <c r="V167" s="18">
        <v>6.294017124673E12</v>
      </c>
      <c r="W167" s="22" t="s">
        <v>2249</v>
      </c>
      <c r="X167" s="18" t="s">
        <v>3417</v>
      </c>
      <c r="Y167" s="22" t="s">
        <v>3415</v>
      </c>
      <c r="Z167" s="14" t="s">
        <v>2488</v>
      </c>
      <c r="AA167" s="18">
        <v>0.0</v>
      </c>
      <c r="AB167" s="22" t="s">
        <v>2214</v>
      </c>
      <c r="AC167" s="22" t="s">
        <v>3416</v>
      </c>
      <c r="AD167" s="16"/>
      <c r="AE167" s="22" t="s">
        <v>2240</v>
      </c>
      <c r="AF167" s="18">
        <v>816.0</v>
      </c>
      <c r="AG167" s="18">
        <v>0.0</v>
      </c>
      <c r="AH167" s="18">
        <v>0.0</v>
      </c>
      <c r="AI167" s="18">
        <v>0.0</v>
      </c>
      <c r="AJ167" s="18">
        <v>0.0</v>
      </c>
      <c r="AK167" s="18">
        <v>0.0</v>
      </c>
    </row>
    <row r="168">
      <c r="A168" s="14" t="s">
        <v>591</v>
      </c>
      <c r="B168" s="105" t="s">
        <v>3620</v>
      </c>
      <c r="C168" s="14" t="s">
        <v>3115</v>
      </c>
      <c r="D168" s="19" t="s">
        <v>58</v>
      </c>
      <c r="E168" s="14" t="s">
        <v>3415</v>
      </c>
      <c r="F168" s="14" t="s">
        <v>3116</v>
      </c>
      <c r="G168" s="14" t="s">
        <v>3609</v>
      </c>
      <c r="H168" s="14" t="s">
        <v>2214</v>
      </c>
      <c r="I168" s="14" t="s">
        <v>3416</v>
      </c>
      <c r="J168" s="14" t="s">
        <v>2595</v>
      </c>
      <c r="K168" s="23"/>
      <c r="L168" s="18">
        <v>96.0</v>
      </c>
      <c r="M168" s="18">
        <v>0.0</v>
      </c>
      <c r="N168" s="18">
        <v>0.181818</v>
      </c>
      <c r="O168" s="18">
        <v>0.324675</v>
      </c>
      <c r="P168" s="18">
        <v>0.140741</v>
      </c>
      <c r="Q168" s="18">
        <v>0.13609</v>
      </c>
      <c r="U168" s="22" t="s">
        <v>851</v>
      </c>
      <c r="V168" s="18">
        <v>6.281007053433E12</v>
      </c>
      <c r="W168" s="22" t="s">
        <v>3378</v>
      </c>
      <c r="X168" s="18" t="s">
        <v>3417</v>
      </c>
      <c r="Y168" s="22" t="s">
        <v>3421</v>
      </c>
      <c r="Z168" s="14" t="s">
        <v>2836</v>
      </c>
      <c r="AA168" s="18">
        <v>0.5</v>
      </c>
      <c r="AB168" s="22" t="s">
        <v>3472</v>
      </c>
      <c r="AC168" s="22" t="s">
        <v>3422</v>
      </c>
      <c r="AD168" s="16"/>
      <c r="AE168" s="16"/>
      <c r="AF168" s="18">
        <v>480.0</v>
      </c>
      <c r="AG168" s="18">
        <v>0.0</v>
      </c>
      <c r="AH168" s="18">
        <v>0.0</v>
      </c>
      <c r="AI168" s="18">
        <v>0.0</v>
      </c>
      <c r="AJ168" s="18">
        <v>0.0</v>
      </c>
      <c r="AK168" s="18">
        <v>0.0</v>
      </c>
    </row>
    <row r="169">
      <c r="A169" s="14" t="s">
        <v>288</v>
      </c>
      <c r="B169" s="105" t="s">
        <v>3621</v>
      </c>
      <c r="C169" s="14" t="s">
        <v>3061</v>
      </c>
      <c r="D169" s="19" t="s">
        <v>58</v>
      </c>
      <c r="E169" s="23"/>
      <c r="F169" s="14" t="s">
        <v>3057</v>
      </c>
      <c r="G169" s="14" t="s">
        <v>3456</v>
      </c>
      <c r="I169" s="14" t="s">
        <v>3416</v>
      </c>
      <c r="J169" s="16"/>
      <c r="K169" s="16"/>
      <c r="L169" s="18">
        <v>72.0</v>
      </c>
      <c r="M169" s="18">
        <v>0.0</v>
      </c>
      <c r="N169" s="18">
        <v>0.0</v>
      </c>
      <c r="O169" s="18">
        <v>0.0</v>
      </c>
      <c r="P169" s="18">
        <v>0.0</v>
      </c>
      <c r="Q169" s="18">
        <v>0.0</v>
      </c>
      <c r="U169" s="22" t="s">
        <v>1092</v>
      </c>
      <c r="V169" s="18">
        <v>6.00109134589E12</v>
      </c>
      <c r="W169" s="22" t="s">
        <v>2379</v>
      </c>
      <c r="X169" s="18" t="s">
        <v>3417</v>
      </c>
      <c r="Y169" s="22" t="s">
        <v>3415</v>
      </c>
      <c r="Z169" s="14" t="s">
        <v>2702</v>
      </c>
      <c r="AA169" s="18">
        <v>1.642857143</v>
      </c>
      <c r="AB169" s="22"/>
      <c r="AC169" s="22" t="s">
        <v>3416</v>
      </c>
      <c r="AD169" s="16"/>
      <c r="AE169" s="16"/>
      <c r="AF169" s="18">
        <v>552.0</v>
      </c>
      <c r="AG169" s="18">
        <v>0.0</v>
      </c>
      <c r="AH169" s="18">
        <v>0.0</v>
      </c>
      <c r="AI169" s="18">
        <v>0.0</v>
      </c>
      <c r="AJ169" s="18">
        <v>0.034483</v>
      </c>
      <c r="AK169" s="18">
        <v>0.034483</v>
      </c>
    </row>
    <row r="170">
      <c r="A170" s="14" t="s">
        <v>135</v>
      </c>
      <c r="B170" s="105" t="s">
        <v>3504</v>
      </c>
      <c r="C170" s="14" t="s">
        <v>2641</v>
      </c>
      <c r="D170" s="19" t="s">
        <v>58</v>
      </c>
      <c r="E170" s="23"/>
      <c r="F170" s="14" t="s">
        <v>2614</v>
      </c>
      <c r="G170" s="14" t="s">
        <v>2557</v>
      </c>
      <c r="I170" s="14" t="s">
        <v>3416</v>
      </c>
      <c r="J170" s="14" t="s">
        <v>2605</v>
      </c>
      <c r="K170" s="16"/>
      <c r="L170" s="18">
        <v>528.0</v>
      </c>
      <c r="M170" s="18">
        <v>0.0</v>
      </c>
      <c r="N170" s="18">
        <v>0.0</v>
      </c>
      <c r="O170" s="18">
        <v>0.0</v>
      </c>
      <c r="P170" s="18">
        <v>0.0</v>
      </c>
      <c r="Q170" s="18">
        <v>0.0</v>
      </c>
      <c r="U170" s="22" t="s">
        <v>756</v>
      </c>
      <c r="V170" s="18">
        <v>6.36997293677E11</v>
      </c>
      <c r="W170" s="22" t="s">
        <v>2288</v>
      </c>
      <c r="X170" s="18" t="s">
        <v>3417</v>
      </c>
      <c r="Y170" s="22" t="s">
        <v>3415</v>
      </c>
      <c r="Z170" s="14" t="s">
        <v>2700</v>
      </c>
      <c r="AA170" s="18">
        <v>1.654761905</v>
      </c>
      <c r="AB170" s="22" t="s">
        <v>2214</v>
      </c>
      <c r="AC170" s="22" t="s">
        <v>3416</v>
      </c>
      <c r="AD170" s="22" t="s">
        <v>2605</v>
      </c>
      <c r="AE170" s="16"/>
      <c r="AF170" s="18">
        <v>216.0</v>
      </c>
      <c r="AG170" s="18">
        <v>0.0</v>
      </c>
      <c r="AH170" s="18">
        <v>0.251957</v>
      </c>
      <c r="AI170" s="18">
        <v>0.0</v>
      </c>
      <c r="AJ170" s="18">
        <v>0.236111</v>
      </c>
      <c r="AK170" s="18">
        <v>0.301957</v>
      </c>
    </row>
    <row r="171">
      <c r="A171" s="14" t="s">
        <v>84</v>
      </c>
      <c r="B171" s="105" t="s">
        <v>3502</v>
      </c>
      <c r="C171" s="14" t="s">
        <v>2244</v>
      </c>
      <c r="D171" s="19" t="s">
        <v>58</v>
      </c>
      <c r="E171" s="14" t="s">
        <v>3421</v>
      </c>
      <c r="F171" s="14" t="s">
        <v>2601</v>
      </c>
      <c r="G171" s="14" t="s">
        <v>2239</v>
      </c>
      <c r="H171" s="14" t="s">
        <v>2214</v>
      </c>
      <c r="I171" s="14" t="s">
        <v>3416</v>
      </c>
      <c r="J171" s="16"/>
      <c r="K171" s="14" t="s">
        <v>2240</v>
      </c>
      <c r="L171" s="18">
        <v>432.0</v>
      </c>
      <c r="M171" s="18">
        <v>0.0</v>
      </c>
      <c r="N171" s="18">
        <v>0.111111</v>
      </c>
      <c r="O171" s="18">
        <v>0.0</v>
      </c>
      <c r="P171" s="18">
        <v>0.0</v>
      </c>
      <c r="Q171" s="18">
        <v>0.111111</v>
      </c>
      <c r="U171" s="22" t="s">
        <v>1251</v>
      </c>
      <c r="V171" s="18">
        <v>3.701295700282E12</v>
      </c>
      <c r="W171" s="22" t="s">
        <v>2441</v>
      </c>
      <c r="X171" s="18" t="s">
        <v>3417</v>
      </c>
      <c r="Y171" s="22" t="s">
        <v>3415</v>
      </c>
      <c r="Z171" s="14" t="s">
        <v>2272</v>
      </c>
      <c r="AA171" s="18">
        <v>1.628205128</v>
      </c>
      <c r="AB171" s="22" t="s">
        <v>2214</v>
      </c>
      <c r="AC171" s="22" t="s">
        <v>3431</v>
      </c>
      <c r="AD171" s="16"/>
      <c r="AE171" s="22" t="s">
        <v>2240</v>
      </c>
      <c r="AF171" s="18">
        <v>216.0</v>
      </c>
      <c r="AG171" s="18">
        <v>0.0</v>
      </c>
      <c r="AH171" s="18">
        <v>0.0</v>
      </c>
      <c r="AI171" s="18">
        <v>0.0</v>
      </c>
      <c r="AJ171" s="18">
        <v>0.0</v>
      </c>
      <c r="AK171" s="18">
        <v>0.0</v>
      </c>
    </row>
    <row r="172">
      <c r="A172" s="14" t="s">
        <v>135</v>
      </c>
      <c r="B172" s="105" t="s">
        <v>3622</v>
      </c>
      <c r="C172" s="14" t="s">
        <v>2628</v>
      </c>
      <c r="D172" s="19" t="s">
        <v>58</v>
      </c>
      <c r="E172" s="14" t="s">
        <v>3421</v>
      </c>
      <c r="F172" s="14" t="s">
        <v>2614</v>
      </c>
      <c r="G172" s="14" t="s">
        <v>2557</v>
      </c>
      <c r="H172" s="14" t="s">
        <v>2214</v>
      </c>
      <c r="I172" s="14" t="s">
        <v>3416</v>
      </c>
      <c r="J172" s="14" t="s">
        <v>2605</v>
      </c>
      <c r="K172" s="14" t="s">
        <v>2240</v>
      </c>
      <c r="L172" s="18">
        <v>744.0</v>
      </c>
      <c r="M172" s="18">
        <v>0.0</v>
      </c>
      <c r="N172" s="18">
        <v>1.869048</v>
      </c>
      <c r="O172" s="18">
        <v>0.0</v>
      </c>
      <c r="P172" s="18">
        <v>0.0</v>
      </c>
      <c r="Q172" s="18">
        <v>1.869048</v>
      </c>
      <c r="U172" s="22" t="s">
        <v>1812</v>
      </c>
      <c r="V172" s="18">
        <v>6.772504452978E12</v>
      </c>
      <c r="W172" s="22" t="s">
        <v>2974</v>
      </c>
      <c r="X172" s="18" t="s">
        <v>3417</v>
      </c>
      <c r="Y172" s="22" t="s">
        <v>3415</v>
      </c>
      <c r="Z172" s="14" t="s">
        <v>2314</v>
      </c>
      <c r="AA172" s="18">
        <v>0.0</v>
      </c>
      <c r="AB172" s="22" t="s">
        <v>2214</v>
      </c>
      <c r="AC172" s="22" t="s">
        <v>3416</v>
      </c>
      <c r="AD172" s="16"/>
      <c r="AE172" s="22" t="s">
        <v>2240</v>
      </c>
      <c r="AF172" s="18">
        <v>360.0</v>
      </c>
      <c r="AG172" s="18">
        <v>0.0</v>
      </c>
      <c r="AH172" s="18">
        <v>0.074074</v>
      </c>
      <c r="AI172" s="18">
        <v>0.0</v>
      </c>
      <c r="AJ172" s="18">
        <v>0.333333</v>
      </c>
      <c r="AK172" s="18">
        <v>0.074074</v>
      </c>
    </row>
    <row r="173">
      <c r="A173" s="14" t="s">
        <v>1783</v>
      </c>
      <c r="B173" s="105" t="s">
        <v>3623</v>
      </c>
      <c r="C173" s="14" t="s">
        <v>3292</v>
      </c>
      <c r="D173" s="19" t="s">
        <v>58</v>
      </c>
      <c r="E173" s="14" t="s">
        <v>3421</v>
      </c>
      <c r="F173" s="14" t="s">
        <v>3283</v>
      </c>
      <c r="G173" s="14" t="s">
        <v>3442</v>
      </c>
      <c r="H173" s="14" t="s">
        <v>2214</v>
      </c>
      <c r="I173" s="14" t="s">
        <v>3416</v>
      </c>
      <c r="J173" s="14" t="s">
        <v>2605</v>
      </c>
      <c r="K173" s="14" t="s">
        <v>2240</v>
      </c>
      <c r="L173" s="18">
        <v>216.0</v>
      </c>
      <c r="M173" s="18">
        <v>0.0</v>
      </c>
      <c r="N173" s="18">
        <v>2.390476</v>
      </c>
      <c r="O173" s="18">
        <v>0.0</v>
      </c>
      <c r="P173" s="18">
        <v>2.533333</v>
      </c>
      <c r="Q173" s="18">
        <v>2.533333</v>
      </c>
      <c r="U173" s="22" t="s">
        <v>1812</v>
      </c>
      <c r="V173" s="18">
        <v>5.000159542753E12</v>
      </c>
      <c r="W173" s="22" t="s">
        <v>2541</v>
      </c>
      <c r="X173" s="18" t="s">
        <v>3417</v>
      </c>
      <c r="Y173" s="22" t="s">
        <v>3421</v>
      </c>
      <c r="Z173" s="14" t="s">
        <v>2250</v>
      </c>
      <c r="AA173" s="18">
        <v>0.0</v>
      </c>
      <c r="AB173" s="22" t="s">
        <v>2214</v>
      </c>
      <c r="AC173" s="22" t="s">
        <v>3416</v>
      </c>
      <c r="AD173" s="22" t="s">
        <v>2666</v>
      </c>
      <c r="AF173" s="18">
        <v>624.0</v>
      </c>
      <c r="AG173" s="18">
        <v>0.0</v>
      </c>
      <c r="AH173" s="18">
        <v>1.243369</v>
      </c>
      <c r="AI173" s="18">
        <v>0.5</v>
      </c>
      <c r="AJ173" s="18">
        <v>1.717816</v>
      </c>
      <c r="AK173" s="18">
        <v>1.221553</v>
      </c>
    </row>
    <row r="174">
      <c r="A174" s="14" t="s">
        <v>851</v>
      </c>
      <c r="B174" s="105" t="s">
        <v>3483</v>
      </c>
      <c r="C174" s="14" t="s">
        <v>2621</v>
      </c>
      <c r="D174" s="19" t="s">
        <v>58</v>
      </c>
      <c r="E174" s="14" t="s">
        <v>3421</v>
      </c>
      <c r="F174" s="14" t="s">
        <v>3152</v>
      </c>
      <c r="G174" s="14" t="s">
        <v>3484</v>
      </c>
      <c r="H174" s="18">
        <v>0.0</v>
      </c>
      <c r="I174" s="14" t="s">
        <v>3422</v>
      </c>
      <c r="J174" s="14" t="s">
        <v>2605</v>
      </c>
      <c r="K174" s="23"/>
      <c r="L174" s="18">
        <v>24.0</v>
      </c>
      <c r="M174" s="18">
        <v>0.0</v>
      </c>
      <c r="N174" s="18">
        <v>0.0</v>
      </c>
      <c r="O174" s="18">
        <v>0.0</v>
      </c>
      <c r="P174" s="18">
        <v>0.0</v>
      </c>
      <c r="Q174" s="18">
        <v>0.0</v>
      </c>
      <c r="U174" s="22" t="s">
        <v>288</v>
      </c>
      <c r="V174" s="18">
        <v>8.008440212528E12</v>
      </c>
      <c r="W174" s="22" t="s">
        <v>2253</v>
      </c>
      <c r="X174" s="18" t="s">
        <v>3417</v>
      </c>
      <c r="Y174" s="22" t="s">
        <v>3415</v>
      </c>
      <c r="Z174" s="14" t="s">
        <v>2280</v>
      </c>
      <c r="AA174" s="18">
        <v>0.647619048</v>
      </c>
      <c r="AB174" s="22" t="s">
        <v>2252</v>
      </c>
      <c r="AC174" s="22" t="s">
        <v>3416</v>
      </c>
      <c r="AD174" s="16"/>
      <c r="AE174" s="22" t="s">
        <v>2240</v>
      </c>
      <c r="AF174" s="18">
        <v>192.0</v>
      </c>
      <c r="AG174" s="18">
        <v>0.0</v>
      </c>
      <c r="AH174" s="18">
        <v>1.0</v>
      </c>
      <c r="AI174" s="18">
        <v>0.0</v>
      </c>
      <c r="AJ174" s="18">
        <v>0.0</v>
      </c>
      <c r="AK174" s="18">
        <v>1.0</v>
      </c>
    </row>
    <row r="175">
      <c r="A175" s="14" t="s">
        <v>1783</v>
      </c>
      <c r="B175" s="105" t="s">
        <v>3624</v>
      </c>
      <c r="C175" s="14" t="s">
        <v>3285</v>
      </c>
      <c r="D175" s="19" t="s">
        <v>58</v>
      </c>
      <c r="E175" s="14" t="s">
        <v>3421</v>
      </c>
      <c r="F175" s="14" t="s">
        <v>3283</v>
      </c>
      <c r="G175" s="14" t="s">
        <v>3442</v>
      </c>
      <c r="H175" s="14" t="s">
        <v>2214</v>
      </c>
      <c r="I175" s="14" t="s">
        <v>3416</v>
      </c>
      <c r="J175" s="14" t="s">
        <v>2605</v>
      </c>
      <c r="K175" s="14" t="s">
        <v>2240</v>
      </c>
      <c r="L175" s="18">
        <v>264.0</v>
      </c>
      <c r="M175" s="18">
        <v>0.0</v>
      </c>
      <c r="N175" s="18">
        <v>3.161905</v>
      </c>
      <c r="O175" s="18">
        <v>0.0</v>
      </c>
      <c r="P175" s="18">
        <v>3.161905</v>
      </c>
      <c r="Q175" s="18">
        <v>3.161905</v>
      </c>
      <c r="U175" s="22" t="s">
        <v>1690</v>
      </c>
      <c r="V175" s="18">
        <v>8.588004638617E12</v>
      </c>
      <c r="W175" s="22" t="s">
        <v>2663</v>
      </c>
      <c r="X175" s="18" t="s">
        <v>3417</v>
      </c>
      <c r="Y175" s="22" t="s">
        <v>3415</v>
      </c>
      <c r="Z175" s="14" t="s">
        <v>2278</v>
      </c>
      <c r="AA175" s="18">
        <v>0.154761905</v>
      </c>
      <c r="AB175" s="22" t="s">
        <v>2214</v>
      </c>
      <c r="AC175" s="22" t="s">
        <v>3416</v>
      </c>
      <c r="AD175" s="16"/>
      <c r="AE175" s="22" t="s">
        <v>2240</v>
      </c>
      <c r="AF175" s="18">
        <v>408.0</v>
      </c>
      <c r="AG175" s="18">
        <v>0.0</v>
      </c>
      <c r="AH175" s="18">
        <v>0.0</v>
      </c>
      <c r="AI175" s="18">
        <v>0.0</v>
      </c>
      <c r="AJ175" s="18">
        <v>0.0</v>
      </c>
      <c r="AK175" s="18">
        <v>0.0</v>
      </c>
    </row>
    <row r="176">
      <c r="A176" s="14" t="s">
        <v>1251</v>
      </c>
      <c r="B176" s="105" t="s">
        <v>3587</v>
      </c>
      <c r="C176" s="14" t="s">
        <v>2439</v>
      </c>
      <c r="D176" s="19" t="s">
        <v>58</v>
      </c>
      <c r="E176" s="14" t="s">
        <v>3421</v>
      </c>
      <c r="F176" s="14" t="s">
        <v>2882</v>
      </c>
      <c r="G176" s="14" t="s">
        <v>2437</v>
      </c>
      <c r="H176" s="14" t="s">
        <v>2214</v>
      </c>
      <c r="I176" s="14" t="s">
        <v>3431</v>
      </c>
      <c r="J176" s="16"/>
      <c r="K176" s="14" t="s">
        <v>2240</v>
      </c>
      <c r="L176" s="18">
        <v>216.0</v>
      </c>
      <c r="M176" s="18">
        <v>0.0</v>
      </c>
      <c r="N176" s="18">
        <v>0.0</v>
      </c>
      <c r="O176" s="18">
        <v>0.0</v>
      </c>
      <c r="P176" s="18">
        <v>0.0</v>
      </c>
      <c r="Q176" s="18">
        <v>0.0</v>
      </c>
      <c r="U176" s="22" t="s">
        <v>1175</v>
      </c>
      <c r="V176" s="18">
        <v>3.014260275921E12</v>
      </c>
      <c r="W176" s="22" t="s">
        <v>2389</v>
      </c>
      <c r="X176" s="18" t="s">
        <v>3417</v>
      </c>
      <c r="Y176" s="22" t="s">
        <v>3415</v>
      </c>
      <c r="Z176" s="14" t="s">
        <v>2542</v>
      </c>
      <c r="AA176" s="18">
        <v>0.0</v>
      </c>
      <c r="AB176" s="22" t="s">
        <v>2252</v>
      </c>
      <c r="AC176" s="22" t="s">
        <v>3416</v>
      </c>
      <c r="AD176" s="16"/>
      <c r="AE176" s="22" t="s">
        <v>2240</v>
      </c>
      <c r="AF176" s="18">
        <v>531.0</v>
      </c>
      <c r="AG176" s="18">
        <v>4.0</v>
      </c>
      <c r="AH176" s="18">
        <v>7.419949</v>
      </c>
      <c r="AI176" s="18">
        <v>4.388131</v>
      </c>
      <c r="AJ176" s="18">
        <v>7.844444</v>
      </c>
      <c r="AK176" s="18">
        <v>7.626263</v>
      </c>
    </row>
    <row r="177">
      <c r="A177" s="14" t="s">
        <v>1812</v>
      </c>
      <c r="B177" s="105" t="s">
        <v>3625</v>
      </c>
      <c r="C177" s="14" t="s">
        <v>2542</v>
      </c>
      <c r="D177" s="19" t="s">
        <v>58</v>
      </c>
      <c r="E177" s="14" t="s">
        <v>3421</v>
      </c>
      <c r="F177" s="14" t="s">
        <v>2986</v>
      </c>
      <c r="G177" s="14" t="s">
        <v>2512</v>
      </c>
      <c r="H177" s="14" t="s">
        <v>2214</v>
      </c>
      <c r="I177" s="14" t="s">
        <v>3416</v>
      </c>
      <c r="J177" s="14" t="s">
        <v>2666</v>
      </c>
      <c r="K177" s="14" t="s">
        <v>2240</v>
      </c>
      <c r="L177" s="18">
        <v>72.0</v>
      </c>
      <c r="M177" s="18">
        <v>0.0</v>
      </c>
      <c r="N177" s="18">
        <v>1.0</v>
      </c>
      <c r="O177" s="18">
        <v>0.0</v>
      </c>
      <c r="P177" s="18">
        <v>0.033333</v>
      </c>
      <c r="Q177" s="18">
        <v>1.021739</v>
      </c>
      <c r="U177" s="22" t="s">
        <v>1812</v>
      </c>
      <c r="V177" s="18">
        <v>3.800020492925E12</v>
      </c>
      <c r="W177" s="22" t="s">
        <v>3337</v>
      </c>
      <c r="X177" s="18" t="s">
        <v>3417</v>
      </c>
      <c r="Y177" s="22" t="s">
        <v>3415</v>
      </c>
      <c r="Z177" s="14" t="s">
        <v>2539</v>
      </c>
      <c r="AA177" s="18">
        <v>0.153846154</v>
      </c>
      <c r="AB177" s="22"/>
      <c r="AC177" s="22" t="s">
        <v>3416</v>
      </c>
      <c r="AD177" s="22" t="s">
        <v>2666</v>
      </c>
      <c r="AF177" s="18">
        <v>480.0</v>
      </c>
      <c r="AG177" s="18">
        <v>0.0</v>
      </c>
      <c r="AH177" s="18">
        <v>0.0</v>
      </c>
      <c r="AI177" s="18">
        <v>0.0</v>
      </c>
      <c r="AJ177" s="18">
        <v>0.0</v>
      </c>
      <c r="AK177" s="18">
        <v>0.0</v>
      </c>
    </row>
    <row r="178">
      <c r="A178" s="14" t="s">
        <v>1812</v>
      </c>
      <c r="B178" s="105" t="s">
        <v>3626</v>
      </c>
      <c r="C178" s="14" t="s">
        <v>2974</v>
      </c>
      <c r="D178" s="19" t="s">
        <v>58</v>
      </c>
      <c r="E178" s="14" t="s">
        <v>3421</v>
      </c>
      <c r="F178" s="14" t="s">
        <v>3092</v>
      </c>
      <c r="G178" s="14" t="s">
        <v>3430</v>
      </c>
      <c r="H178" s="14" t="s">
        <v>2214</v>
      </c>
      <c r="I178" s="14" t="s">
        <v>3416</v>
      </c>
      <c r="J178" s="16"/>
      <c r="K178" s="16"/>
      <c r="L178" s="18">
        <v>24.0</v>
      </c>
      <c r="M178" s="18">
        <v>4.0</v>
      </c>
      <c r="N178" s="18">
        <v>0.431818</v>
      </c>
      <c r="O178" s="18">
        <v>1.712288</v>
      </c>
      <c r="P178" s="18">
        <v>1.219038</v>
      </c>
      <c r="Q178" s="18">
        <v>1.260146</v>
      </c>
      <c r="U178" s="22" t="s">
        <v>361</v>
      </c>
      <c r="V178" s="18">
        <v>5.425038430394E12</v>
      </c>
      <c r="W178" s="22" t="s">
        <v>3108</v>
      </c>
      <c r="X178" s="18" t="s">
        <v>3417</v>
      </c>
      <c r="Y178" s="22" t="s">
        <v>3415</v>
      </c>
      <c r="Z178" s="14" t="s">
        <v>2847</v>
      </c>
      <c r="AA178" s="18">
        <v>0.428571429</v>
      </c>
      <c r="AB178" s="22" t="s">
        <v>2214</v>
      </c>
      <c r="AC178" s="22" t="s">
        <v>3416</v>
      </c>
      <c r="AD178" s="16"/>
      <c r="AE178" s="16"/>
      <c r="AF178" s="18">
        <v>14.0</v>
      </c>
      <c r="AG178" s="18">
        <v>1.0</v>
      </c>
      <c r="AH178" s="18">
        <v>0.142857</v>
      </c>
      <c r="AI178" s="18">
        <v>1.005495</v>
      </c>
      <c r="AJ178" s="18">
        <v>0.712726</v>
      </c>
      <c r="AK178" s="18">
        <v>0.599441</v>
      </c>
    </row>
    <row r="179">
      <c r="A179" s="14" t="s">
        <v>888</v>
      </c>
      <c r="B179" s="105" t="s">
        <v>3627</v>
      </c>
      <c r="C179" s="14" t="s">
        <v>2338</v>
      </c>
      <c r="D179" s="19" t="s">
        <v>58</v>
      </c>
      <c r="E179" s="14" t="s">
        <v>3421</v>
      </c>
      <c r="F179" s="14" t="s">
        <v>2790</v>
      </c>
      <c r="G179" s="14" t="s">
        <v>2339</v>
      </c>
      <c r="H179" s="14" t="s">
        <v>2214</v>
      </c>
      <c r="I179" s="14" t="s">
        <v>3431</v>
      </c>
      <c r="J179" s="14" t="s">
        <v>2605</v>
      </c>
      <c r="K179" s="16"/>
      <c r="L179" s="18">
        <v>24.0</v>
      </c>
      <c r="M179" s="18">
        <v>0.0</v>
      </c>
      <c r="N179" s="18">
        <v>0.195833</v>
      </c>
      <c r="O179" s="18">
        <v>0.0</v>
      </c>
      <c r="P179" s="18">
        <v>0.0</v>
      </c>
      <c r="Q179" s="18">
        <v>0.195833</v>
      </c>
      <c r="U179" s="22" t="s">
        <v>1812</v>
      </c>
      <c r="V179" s="18">
        <v>3.4000124886E10</v>
      </c>
      <c r="W179" s="22" t="s">
        <v>2552</v>
      </c>
      <c r="X179" s="18" t="s">
        <v>3417</v>
      </c>
      <c r="Y179" s="22" t="s">
        <v>3415</v>
      </c>
      <c r="Z179" s="14" t="s">
        <v>2848</v>
      </c>
      <c r="AA179" s="18">
        <v>1.123626374</v>
      </c>
      <c r="AB179" s="22" t="s">
        <v>2214</v>
      </c>
      <c r="AC179" s="22" t="s">
        <v>3416</v>
      </c>
      <c r="AD179" s="22" t="s">
        <v>2605</v>
      </c>
      <c r="AE179" s="16"/>
      <c r="AF179" s="18">
        <v>24.0</v>
      </c>
      <c r="AG179" s="18">
        <v>0.0</v>
      </c>
      <c r="AH179" s="18">
        <v>0.0</v>
      </c>
      <c r="AI179" s="18">
        <v>0.0</v>
      </c>
      <c r="AJ179" s="18">
        <v>0.0</v>
      </c>
      <c r="AK179" s="18">
        <v>0.0</v>
      </c>
    </row>
    <row r="180">
      <c r="A180" s="14" t="s">
        <v>851</v>
      </c>
      <c r="B180" s="105" t="s">
        <v>3628</v>
      </c>
      <c r="C180" s="14" t="s">
        <v>3154</v>
      </c>
      <c r="D180" s="19" t="s">
        <v>58</v>
      </c>
      <c r="E180" s="14" t="s">
        <v>3421</v>
      </c>
      <c r="F180" s="14" t="s">
        <v>3152</v>
      </c>
      <c r="G180" s="14" t="s">
        <v>3484</v>
      </c>
      <c r="H180" s="14" t="s">
        <v>3629</v>
      </c>
      <c r="I180" s="14" t="s">
        <v>3422</v>
      </c>
      <c r="J180" s="23"/>
      <c r="K180" s="23"/>
      <c r="L180" s="18">
        <v>24.0</v>
      </c>
      <c r="M180" s="18">
        <v>0.0</v>
      </c>
      <c r="N180" s="18">
        <v>0.1</v>
      </c>
      <c r="O180" s="18">
        <v>0.1</v>
      </c>
      <c r="P180" s="18">
        <v>0.097619</v>
      </c>
      <c r="Q180" s="18">
        <v>0.070197</v>
      </c>
      <c r="U180" s="22" t="s">
        <v>1812</v>
      </c>
      <c r="V180" s="18">
        <v>9.352047002808E12</v>
      </c>
      <c r="W180" s="22" t="s">
        <v>2687</v>
      </c>
      <c r="X180" s="18" t="s">
        <v>3417</v>
      </c>
      <c r="Y180" s="22" t="s">
        <v>3415</v>
      </c>
      <c r="Z180" s="14" t="s">
        <v>2850</v>
      </c>
      <c r="AA180" s="18">
        <v>1.338528139</v>
      </c>
      <c r="AB180" s="22" t="s">
        <v>2214</v>
      </c>
      <c r="AC180" s="22" t="s">
        <v>3416</v>
      </c>
      <c r="AD180" s="22" t="s">
        <v>2605</v>
      </c>
      <c r="AE180" s="16"/>
      <c r="AF180" s="18">
        <v>24.0</v>
      </c>
      <c r="AG180" s="18">
        <v>0.0</v>
      </c>
      <c r="AH180" s="18">
        <v>0.0</v>
      </c>
      <c r="AI180" s="18">
        <v>0.0</v>
      </c>
      <c r="AJ180" s="18">
        <v>0.0</v>
      </c>
      <c r="AK180" s="18">
        <v>0.0</v>
      </c>
    </row>
    <row r="181">
      <c r="A181" s="14" t="s">
        <v>591</v>
      </c>
      <c r="B181" s="105" t="s">
        <v>3597</v>
      </c>
      <c r="C181" s="14" t="s">
        <v>2751</v>
      </c>
      <c r="D181" s="19" t="s">
        <v>58</v>
      </c>
      <c r="E181" s="14" t="s">
        <v>3421</v>
      </c>
      <c r="F181" s="14" t="s">
        <v>3137</v>
      </c>
      <c r="G181" s="14" t="s">
        <v>3491</v>
      </c>
      <c r="H181" s="14" t="s">
        <v>2214</v>
      </c>
      <c r="I181" s="14" t="s">
        <v>3416</v>
      </c>
      <c r="J181" s="23"/>
      <c r="K181" s="16"/>
      <c r="L181" s="18">
        <v>24.0</v>
      </c>
      <c r="M181" s="18">
        <v>0.0</v>
      </c>
      <c r="N181" s="18">
        <v>0.0</v>
      </c>
      <c r="O181" s="18">
        <v>0.0</v>
      </c>
      <c r="P181" s="18">
        <v>0.0</v>
      </c>
      <c r="Q181" s="18">
        <v>0.0</v>
      </c>
      <c r="U181" s="22" t="s">
        <v>1812</v>
      </c>
      <c r="V181" s="18">
        <v>7.622202255526E12</v>
      </c>
      <c r="W181" s="22" t="s">
        <v>2518</v>
      </c>
      <c r="X181" s="18" t="s">
        <v>3417</v>
      </c>
      <c r="Y181" s="22" t="s">
        <v>3415</v>
      </c>
      <c r="Z181" s="14" t="s">
        <v>2851</v>
      </c>
      <c r="AA181" s="18">
        <v>0.964285714</v>
      </c>
      <c r="AB181" s="22" t="s">
        <v>2214</v>
      </c>
      <c r="AC181" s="22" t="s">
        <v>3416</v>
      </c>
      <c r="AD181" s="22" t="s">
        <v>2605</v>
      </c>
      <c r="AE181" s="16"/>
      <c r="AF181" s="18">
        <v>24.0</v>
      </c>
      <c r="AG181" s="18">
        <v>0.0</v>
      </c>
      <c r="AH181" s="18">
        <v>0.0</v>
      </c>
      <c r="AI181" s="18">
        <v>0.0</v>
      </c>
      <c r="AJ181" s="18">
        <v>0.0</v>
      </c>
      <c r="AK181" s="18">
        <v>0.0</v>
      </c>
    </row>
    <row r="182">
      <c r="A182" s="14" t="s">
        <v>961</v>
      </c>
      <c r="B182" s="105" t="s">
        <v>3630</v>
      </c>
      <c r="C182" s="14" t="s">
        <v>3134</v>
      </c>
      <c r="D182" s="19" t="s">
        <v>58</v>
      </c>
      <c r="E182" s="14" t="s">
        <v>3421</v>
      </c>
      <c r="F182" s="14" t="s">
        <v>3631</v>
      </c>
      <c r="G182" s="14" t="s">
        <v>2351</v>
      </c>
      <c r="H182" s="14" t="s">
        <v>2304</v>
      </c>
      <c r="I182" s="14" t="s">
        <v>3416</v>
      </c>
      <c r="J182" s="23"/>
      <c r="K182" s="23"/>
      <c r="L182" s="18">
        <v>114.0</v>
      </c>
      <c r="M182" s="18">
        <v>10.0</v>
      </c>
      <c r="N182" s="18">
        <v>1.437829</v>
      </c>
      <c r="O182" s="18">
        <v>8.234726</v>
      </c>
      <c r="P182" s="18">
        <v>8.493965</v>
      </c>
      <c r="Q182" s="18">
        <v>8.493965</v>
      </c>
      <c r="U182" s="22" t="s">
        <v>135</v>
      </c>
      <c r="V182" s="18">
        <v>1.015271004625E12</v>
      </c>
      <c r="W182" s="22" t="s">
        <v>2624</v>
      </c>
      <c r="X182" s="18" t="s">
        <v>3417</v>
      </c>
      <c r="Y182" s="22" t="s">
        <v>3415</v>
      </c>
      <c r="Z182" s="14" t="s">
        <v>2852</v>
      </c>
      <c r="AA182" s="18">
        <v>0.0</v>
      </c>
      <c r="AB182" s="22"/>
      <c r="AC182" s="22" t="s">
        <v>3416</v>
      </c>
      <c r="AD182" s="22" t="s">
        <v>2605</v>
      </c>
      <c r="AE182" s="16"/>
      <c r="AF182" s="18">
        <v>48.0</v>
      </c>
      <c r="AG182" s="18">
        <v>0.0</v>
      </c>
      <c r="AH182" s="18">
        <v>0.0</v>
      </c>
      <c r="AI182" s="18">
        <v>0.0</v>
      </c>
      <c r="AJ182" s="18">
        <v>0.0</v>
      </c>
      <c r="AK182" s="18">
        <v>0.0</v>
      </c>
    </row>
    <row r="183">
      <c r="A183" s="14" t="s">
        <v>851</v>
      </c>
      <c r="B183" s="105" t="s">
        <v>3632</v>
      </c>
      <c r="C183" s="14" t="s">
        <v>2322</v>
      </c>
      <c r="D183" s="19" t="s">
        <v>58</v>
      </c>
      <c r="E183" s="14" t="s">
        <v>3421</v>
      </c>
      <c r="F183" s="14" t="s">
        <v>3538</v>
      </c>
      <c r="G183" s="14" t="s">
        <v>2318</v>
      </c>
      <c r="H183" s="14" t="s">
        <v>2304</v>
      </c>
      <c r="I183" s="14" t="s">
        <v>3422</v>
      </c>
      <c r="J183" s="23"/>
      <c r="K183" s="16"/>
      <c r="L183" s="18">
        <v>208.0</v>
      </c>
      <c r="M183" s="18">
        <v>5.0</v>
      </c>
      <c r="N183" s="18">
        <v>1.219755</v>
      </c>
      <c r="O183" s="18">
        <v>9.482609</v>
      </c>
      <c r="P183" s="18">
        <v>7.73812</v>
      </c>
      <c r="Q183" s="18">
        <v>6.038112</v>
      </c>
      <c r="U183" s="22" t="s">
        <v>1812</v>
      </c>
      <c r="V183" s="18">
        <v>7.622201401863E12</v>
      </c>
      <c r="W183" s="22" t="s">
        <v>2529</v>
      </c>
      <c r="X183" s="18" t="s">
        <v>3417</v>
      </c>
      <c r="Y183" s="22" t="s">
        <v>3415</v>
      </c>
      <c r="Z183" s="14" t="s">
        <v>2248</v>
      </c>
      <c r="AA183" s="18">
        <v>0.428571429</v>
      </c>
      <c r="AB183" s="22" t="s">
        <v>2214</v>
      </c>
      <c r="AC183" s="22" t="s">
        <v>3416</v>
      </c>
      <c r="AD183" s="22" t="s">
        <v>2605</v>
      </c>
      <c r="AE183" s="16"/>
      <c r="AF183" s="18">
        <v>24.0</v>
      </c>
      <c r="AG183" s="18">
        <v>0.0</v>
      </c>
      <c r="AH183" s="18">
        <v>0.0</v>
      </c>
      <c r="AI183" s="18">
        <v>0.0</v>
      </c>
      <c r="AJ183" s="18">
        <v>0.0</v>
      </c>
      <c r="AK183" s="18">
        <v>0.0</v>
      </c>
    </row>
    <row r="184">
      <c r="A184" s="14" t="s">
        <v>1812</v>
      </c>
      <c r="B184" s="105" t="s">
        <v>3633</v>
      </c>
      <c r="C184" s="14" t="s">
        <v>2949</v>
      </c>
      <c r="D184" s="19" t="s">
        <v>58</v>
      </c>
      <c r="E184" s="14" t="s">
        <v>3421</v>
      </c>
      <c r="F184" s="14" t="s">
        <v>3357</v>
      </c>
      <c r="G184" s="14" t="s">
        <v>2437</v>
      </c>
      <c r="H184" s="14" t="s">
        <v>2214</v>
      </c>
      <c r="I184" s="14" t="s">
        <v>3416</v>
      </c>
      <c r="J184" s="23"/>
      <c r="K184" s="14" t="s">
        <v>2240</v>
      </c>
      <c r="L184" s="18">
        <v>768.0</v>
      </c>
      <c r="M184" s="18">
        <v>0.0</v>
      </c>
      <c r="N184" s="18">
        <v>0.0</v>
      </c>
      <c r="O184" s="18">
        <v>0.0</v>
      </c>
      <c r="P184" s="18">
        <v>0.0</v>
      </c>
      <c r="Q184" s="18">
        <v>0.0</v>
      </c>
      <c r="U184" s="22" t="s">
        <v>961</v>
      </c>
      <c r="V184" s="18">
        <v>1.12234586E8</v>
      </c>
      <c r="W184" s="22" t="s">
        <v>2360</v>
      </c>
      <c r="X184" s="18" t="s">
        <v>3417</v>
      </c>
      <c r="Y184" s="22" t="s">
        <v>3421</v>
      </c>
      <c r="Z184" s="14" t="s">
        <v>2853</v>
      </c>
      <c r="AA184" s="18">
        <v>7.245548896</v>
      </c>
      <c r="AB184" s="22" t="s">
        <v>3472</v>
      </c>
      <c r="AC184" s="22" t="s">
        <v>3422</v>
      </c>
      <c r="AD184" s="22" t="s">
        <v>2605</v>
      </c>
      <c r="AE184" s="22" t="s">
        <v>2240</v>
      </c>
      <c r="AF184" s="18">
        <v>792.0</v>
      </c>
      <c r="AG184" s="18">
        <v>0.0</v>
      </c>
      <c r="AH184" s="18">
        <v>0.0</v>
      </c>
      <c r="AI184" s="18">
        <v>0.0</v>
      </c>
      <c r="AJ184" s="18">
        <v>0.0</v>
      </c>
      <c r="AK184" s="18">
        <v>0.0</v>
      </c>
    </row>
    <row r="185">
      <c r="A185" s="14" t="s">
        <v>1690</v>
      </c>
      <c r="B185" s="105" t="s">
        <v>3634</v>
      </c>
      <c r="C185" s="14" t="s">
        <v>2672</v>
      </c>
      <c r="D185" s="19" t="s">
        <v>58</v>
      </c>
      <c r="E185" s="23"/>
      <c r="F185" s="14" t="s">
        <v>3260</v>
      </c>
      <c r="G185" s="14" t="s">
        <v>2437</v>
      </c>
      <c r="I185" s="14" t="s">
        <v>3416</v>
      </c>
      <c r="J185" s="23"/>
      <c r="K185" s="23"/>
      <c r="L185" s="18">
        <v>72.0</v>
      </c>
      <c r="M185" s="18">
        <v>0.0</v>
      </c>
      <c r="N185" s="18">
        <v>0.0</v>
      </c>
      <c r="O185" s="18">
        <v>0.0</v>
      </c>
      <c r="P185" s="18">
        <v>0.0</v>
      </c>
      <c r="Q185" s="18">
        <v>0.0</v>
      </c>
      <c r="U185" s="22" t="s">
        <v>961</v>
      </c>
      <c r="V185" s="22" t="s">
        <v>3516</v>
      </c>
      <c r="W185" s="22" t="s">
        <v>2364</v>
      </c>
      <c r="X185" s="18" t="s">
        <v>3417</v>
      </c>
      <c r="Y185" s="22" t="s">
        <v>3415</v>
      </c>
      <c r="Z185" s="14" t="s">
        <v>2854</v>
      </c>
      <c r="AA185" s="18">
        <v>0.0</v>
      </c>
      <c r="AB185" s="22" t="s">
        <v>2304</v>
      </c>
      <c r="AC185" s="22" t="s">
        <v>3416</v>
      </c>
      <c r="AD185" s="22" t="s">
        <v>2605</v>
      </c>
      <c r="AE185" s="22" t="s">
        <v>2240</v>
      </c>
      <c r="AF185" s="18">
        <v>816.0</v>
      </c>
      <c r="AG185" s="18">
        <v>0.0</v>
      </c>
      <c r="AH185" s="18">
        <v>0.0</v>
      </c>
      <c r="AI185" s="18">
        <v>0.0</v>
      </c>
      <c r="AJ185" s="18">
        <v>0.0</v>
      </c>
      <c r="AK185" s="18">
        <v>0.0</v>
      </c>
    </row>
    <row r="186">
      <c r="A186" s="14" t="s">
        <v>1365</v>
      </c>
      <c r="B186" s="105" t="s">
        <v>3635</v>
      </c>
      <c r="C186" s="14" t="s">
        <v>2451</v>
      </c>
      <c r="D186" s="19" t="s">
        <v>58</v>
      </c>
      <c r="E186" s="14" t="s">
        <v>3415</v>
      </c>
      <c r="F186" s="14" t="s">
        <v>2897</v>
      </c>
      <c r="G186" s="14" t="s">
        <v>2449</v>
      </c>
      <c r="H186" s="14" t="s">
        <v>2304</v>
      </c>
      <c r="I186" s="14" t="s">
        <v>3422</v>
      </c>
      <c r="J186" s="23"/>
      <c r="K186" s="14" t="s">
        <v>2240</v>
      </c>
      <c r="L186" s="18">
        <v>528.0</v>
      </c>
      <c r="M186" s="18">
        <v>0.0</v>
      </c>
      <c r="N186" s="18">
        <v>0.0</v>
      </c>
      <c r="O186" s="18">
        <v>0.0</v>
      </c>
      <c r="P186" s="18">
        <v>0.0</v>
      </c>
      <c r="Q186" s="18">
        <v>0.0</v>
      </c>
      <c r="U186" s="22" t="s">
        <v>961</v>
      </c>
      <c r="V186" s="18">
        <v>504735.0</v>
      </c>
      <c r="W186" s="22" t="s">
        <v>2712</v>
      </c>
      <c r="X186" s="18" t="s">
        <v>3417</v>
      </c>
      <c r="Y186" s="22" t="s">
        <v>3636</v>
      </c>
      <c r="Z186" s="14" t="s">
        <v>2855</v>
      </c>
      <c r="AA186" s="18">
        <v>0.404761905</v>
      </c>
      <c r="AB186" s="22" t="s">
        <v>2304</v>
      </c>
      <c r="AC186" s="22" t="s">
        <v>3422</v>
      </c>
      <c r="AD186" s="16"/>
      <c r="AE186" s="16"/>
      <c r="AF186" s="18">
        <v>131.0</v>
      </c>
      <c r="AG186" s="18">
        <v>77.0</v>
      </c>
      <c r="AH186" s="18">
        <v>21.90584</v>
      </c>
      <c r="AI186" s="18">
        <v>97.67084</v>
      </c>
      <c r="AJ186" s="18">
        <v>95.32869</v>
      </c>
      <c r="AK186" s="18">
        <v>88.1481</v>
      </c>
    </row>
    <row r="187">
      <c r="A187" s="14" t="s">
        <v>1812</v>
      </c>
      <c r="B187" s="105" t="s">
        <v>3637</v>
      </c>
      <c r="C187" s="14" t="s">
        <v>2496</v>
      </c>
      <c r="D187" s="19" t="s">
        <v>58</v>
      </c>
      <c r="E187" s="14" t="s">
        <v>3415</v>
      </c>
      <c r="F187" s="14" t="s">
        <v>2951</v>
      </c>
      <c r="G187" s="14" t="s">
        <v>2489</v>
      </c>
      <c r="I187" s="14" t="s">
        <v>3416</v>
      </c>
      <c r="J187" s="23"/>
      <c r="K187" s="16"/>
      <c r="L187" s="18">
        <v>552.0</v>
      </c>
      <c r="M187" s="18">
        <v>0.0</v>
      </c>
      <c r="N187" s="18">
        <v>0.0</v>
      </c>
      <c r="O187" s="18">
        <v>0.0</v>
      </c>
      <c r="P187" s="18">
        <v>0.0</v>
      </c>
      <c r="Q187" s="18">
        <v>0.0</v>
      </c>
      <c r="U187" s="22" t="s">
        <v>258</v>
      </c>
      <c r="V187" s="18">
        <v>4.059729302908E12</v>
      </c>
      <c r="W187" s="22" t="s">
        <v>2789</v>
      </c>
      <c r="X187" s="18" t="s">
        <v>3417</v>
      </c>
      <c r="Y187" s="22" t="s">
        <v>3415</v>
      </c>
      <c r="Z187" s="14" t="s">
        <v>2856</v>
      </c>
      <c r="AA187" s="18">
        <v>0.267857143</v>
      </c>
      <c r="AB187" s="22" t="s">
        <v>2214</v>
      </c>
      <c r="AC187" s="22" t="s">
        <v>3416</v>
      </c>
      <c r="AD187" s="16"/>
      <c r="AE187" s="16"/>
      <c r="AF187" s="18">
        <v>72.0</v>
      </c>
      <c r="AG187" s="18">
        <v>1.0</v>
      </c>
      <c r="AH187" s="18">
        <v>0.21978</v>
      </c>
      <c r="AI187" s="18">
        <v>2.087912</v>
      </c>
      <c r="AJ187" s="18">
        <v>2.476812</v>
      </c>
      <c r="AK187" s="18">
        <v>2.835009</v>
      </c>
    </row>
    <row r="188">
      <c r="A188" s="14" t="s">
        <v>1812</v>
      </c>
      <c r="B188" s="105" t="s">
        <v>3429</v>
      </c>
      <c r="C188" s="14" t="s">
        <v>2980</v>
      </c>
      <c r="D188" s="19" t="s">
        <v>58</v>
      </c>
      <c r="E188" s="14" t="s">
        <v>3421</v>
      </c>
      <c r="F188" s="14" t="s">
        <v>3092</v>
      </c>
      <c r="G188" s="14" t="s">
        <v>3430</v>
      </c>
      <c r="H188" s="14" t="s">
        <v>2214</v>
      </c>
      <c r="I188" s="14" t="s">
        <v>3416</v>
      </c>
      <c r="J188" s="16"/>
      <c r="K188" s="16"/>
      <c r="L188" s="18">
        <v>12.0</v>
      </c>
      <c r="M188" s="18">
        <v>3.0</v>
      </c>
      <c r="N188" s="18">
        <v>0.384615</v>
      </c>
      <c r="O188" s="18">
        <v>1.759491</v>
      </c>
      <c r="P188" s="18">
        <v>1.712598</v>
      </c>
      <c r="Q188" s="18">
        <v>1.612943</v>
      </c>
      <c r="U188" s="22" t="s">
        <v>1035</v>
      </c>
      <c r="V188" s="18">
        <v>7.33739004666E11</v>
      </c>
      <c r="W188" s="22" t="s">
        <v>3055</v>
      </c>
      <c r="X188" s="18" t="s">
        <v>3417</v>
      </c>
      <c r="Y188" s="22" t="s">
        <v>3415</v>
      </c>
      <c r="Z188" s="14" t="s">
        <v>3294</v>
      </c>
      <c r="AA188" s="18">
        <v>1.642857143</v>
      </c>
      <c r="AB188" s="22" t="s">
        <v>2214</v>
      </c>
      <c r="AC188" s="22" t="s">
        <v>3416</v>
      </c>
      <c r="AD188" s="16"/>
      <c r="AE188" s="16"/>
      <c r="AF188" s="18">
        <v>24.0</v>
      </c>
      <c r="AG188" s="18">
        <v>0.0</v>
      </c>
      <c r="AH188" s="18">
        <v>0.0</v>
      </c>
      <c r="AI188" s="18">
        <v>0.214286</v>
      </c>
      <c r="AJ188" s="18">
        <v>0.366667</v>
      </c>
      <c r="AK188" s="18">
        <v>0.306061</v>
      </c>
    </row>
    <row r="189">
      <c r="A189" s="14" t="s">
        <v>1812</v>
      </c>
      <c r="B189" s="105" t="s">
        <v>3638</v>
      </c>
      <c r="C189" s="14" t="s">
        <v>3317</v>
      </c>
      <c r="D189" s="19" t="s">
        <v>58</v>
      </c>
      <c r="E189" s="14" t="s">
        <v>3421</v>
      </c>
      <c r="F189" s="14" t="s">
        <v>2963</v>
      </c>
      <c r="G189" s="14" t="s">
        <v>3534</v>
      </c>
      <c r="H189" s="14" t="s">
        <v>2214</v>
      </c>
      <c r="I189" s="14" t="s">
        <v>3416</v>
      </c>
      <c r="J189" s="14" t="s">
        <v>2605</v>
      </c>
      <c r="K189" s="16"/>
      <c r="L189" s="18">
        <v>221.0</v>
      </c>
      <c r="M189" s="18">
        <v>2.0</v>
      </c>
      <c r="N189" s="18">
        <v>3.57184</v>
      </c>
      <c r="O189" s="18">
        <v>5.739452</v>
      </c>
      <c r="P189" s="18">
        <v>9.469434</v>
      </c>
      <c r="Q189" s="18">
        <v>9.023992</v>
      </c>
      <c r="U189" s="22" t="s">
        <v>1175</v>
      </c>
      <c r="V189" s="18">
        <v>7.73602685448E11</v>
      </c>
      <c r="W189" s="22" t="s">
        <v>3199</v>
      </c>
      <c r="X189" s="18" t="s">
        <v>3417</v>
      </c>
      <c r="Y189" s="22" t="s">
        <v>3421</v>
      </c>
      <c r="Z189" s="14" t="s">
        <v>3293</v>
      </c>
      <c r="AA189" s="18">
        <v>0.0</v>
      </c>
      <c r="AB189" s="22" t="s">
        <v>2214</v>
      </c>
      <c r="AC189" s="22" t="s">
        <v>3416</v>
      </c>
      <c r="AD189" s="22" t="s">
        <v>2605</v>
      </c>
      <c r="AE189" s="16"/>
      <c r="AF189" s="18">
        <v>360.0</v>
      </c>
      <c r="AG189" s="18">
        <v>0.0</v>
      </c>
      <c r="AH189" s="18">
        <v>0.279589</v>
      </c>
      <c r="AI189" s="18">
        <v>0.111111</v>
      </c>
      <c r="AJ189" s="18">
        <v>0.04</v>
      </c>
      <c r="AK189" s="18">
        <v>0.187709</v>
      </c>
    </row>
    <row r="190">
      <c r="A190" s="14" t="s">
        <v>961</v>
      </c>
      <c r="B190" s="105" t="s">
        <v>3610</v>
      </c>
      <c r="C190" s="14" t="s">
        <v>3075</v>
      </c>
      <c r="D190" s="19" t="s">
        <v>58</v>
      </c>
      <c r="E190" s="14" t="s">
        <v>3415</v>
      </c>
      <c r="F190" s="14" t="s">
        <v>3488</v>
      </c>
      <c r="G190" s="14" t="s">
        <v>2355</v>
      </c>
      <c r="H190" s="14" t="s">
        <v>2214</v>
      </c>
      <c r="I190" s="14" t="s">
        <v>3416</v>
      </c>
      <c r="J190" s="14" t="s">
        <v>3577</v>
      </c>
      <c r="K190" s="14" t="s">
        <v>2240</v>
      </c>
      <c r="L190" s="18">
        <v>72.0</v>
      </c>
      <c r="M190" s="18">
        <v>0.0</v>
      </c>
      <c r="N190" s="18">
        <v>0.0</v>
      </c>
      <c r="O190" s="18">
        <v>0.0</v>
      </c>
      <c r="P190" s="18">
        <v>0.0</v>
      </c>
      <c r="Q190" s="18">
        <v>0.0</v>
      </c>
      <c r="U190" s="22" t="s">
        <v>1936</v>
      </c>
      <c r="V190" s="18">
        <v>6.2910611264E12</v>
      </c>
      <c r="W190" s="22" t="s">
        <v>2564</v>
      </c>
      <c r="X190" s="18" t="s">
        <v>3417</v>
      </c>
      <c r="Y190" s="22" t="s">
        <v>3415</v>
      </c>
      <c r="Z190" s="14" t="s">
        <v>2857</v>
      </c>
      <c r="AA190" s="18">
        <v>0.0</v>
      </c>
      <c r="AB190" s="22" t="s">
        <v>2214</v>
      </c>
      <c r="AC190" s="22" t="s">
        <v>3416</v>
      </c>
      <c r="AD190" s="22" t="s">
        <v>2605</v>
      </c>
      <c r="AE190" s="16"/>
      <c r="AF190" s="18">
        <v>384.0</v>
      </c>
      <c r="AG190" s="18">
        <v>1.0</v>
      </c>
      <c r="AH190" s="18">
        <v>0.638615</v>
      </c>
      <c r="AI190" s="18">
        <v>0.142857</v>
      </c>
      <c r="AJ190" s="18">
        <v>1.765909</v>
      </c>
      <c r="AK190" s="18">
        <v>0.636606</v>
      </c>
    </row>
    <row r="191">
      <c r="A191" s="14" t="s">
        <v>1812</v>
      </c>
      <c r="B191" s="105" t="s">
        <v>3639</v>
      </c>
      <c r="C191" s="14" t="s">
        <v>2501</v>
      </c>
      <c r="D191" s="19" t="s">
        <v>58</v>
      </c>
      <c r="E191" s="14" t="s">
        <v>3415</v>
      </c>
      <c r="F191" s="14" t="s">
        <v>2957</v>
      </c>
      <c r="G191" s="14" t="s">
        <v>2498</v>
      </c>
      <c r="I191" s="14" t="s">
        <v>3416</v>
      </c>
      <c r="J191" s="23"/>
      <c r="K191" s="14" t="s">
        <v>2240</v>
      </c>
      <c r="L191" s="18">
        <v>552.0</v>
      </c>
      <c r="M191" s="18">
        <v>0.0</v>
      </c>
      <c r="N191" s="18">
        <v>0.0</v>
      </c>
      <c r="O191" s="18">
        <v>0.0</v>
      </c>
      <c r="P191" s="18">
        <v>0.0</v>
      </c>
      <c r="Q191" s="18">
        <v>0.0</v>
      </c>
      <c r="U191" s="22" t="s">
        <v>1251</v>
      </c>
      <c r="V191" s="18">
        <v>6.291053130286E12</v>
      </c>
      <c r="W191" s="22" t="s">
        <v>2918</v>
      </c>
      <c r="X191" s="18" t="s">
        <v>3417</v>
      </c>
      <c r="Y191" s="22" t="s">
        <v>3415</v>
      </c>
      <c r="Z191" s="14" t="s">
        <v>2860</v>
      </c>
      <c r="AA191" s="18">
        <v>0.0</v>
      </c>
      <c r="AB191" s="22" t="s">
        <v>2214</v>
      </c>
      <c r="AC191" s="22" t="s">
        <v>3431</v>
      </c>
      <c r="AD191" s="22" t="s">
        <v>2605</v>
      </c>
      <c r="AE191" s="22" t="s">
        <v>2240</v>
      </c>
      <c r="AF191" s="18">
        <v>24.0</v>
      </c>
      <c r="AG191" s="18">
        <v>0.0</v>
      </c>
      <c r="AH191" s="18">
        <v>0.030303</v>
      </c>
      <c r="AI191" s="18">
        <v>0.0</v>
      </c>
      <c r="AJ191" s="18">
        <v>0.333333</v>
      </c>
      <c r="AK191" s="18">
        <v>0.030303</v>
      </c>
    </row>
    <row r="192">
      <c r="A192" s="14" t="s">
        <v>1812</v>
      </c>
      <c r="B192" s="105" t="s">
        <v>3640</v>
      </c>
      <c r="C192" s="14" t="s">
        <v>2528</v>
      </c>
      <c r="D192" s="19" t="s">
        <v>58</v>
      </c>
      <c r="E192" s="14" t="s">
        <v>3415</v>
      </c>
      <c r="F192" s="14" t="s">
        <v>2963</v>
      </c>
      <c r="G192" s="14" t="s">
        <v>2512</v>
      </c>
      <c r="H192" s="14" t="s">
        <v>2214</v>
      </c>
      <c r="I192" s="14" t="s">
        <v>3416</v>
      </c>
      <c r="J192" s="14" t="s">
        <v>2666</v>
      </c>
      <c r="K192" s="14" t="s">
        <v>2240</v>
      </c>
      <c r="L192" s="18">
        <v>48.0</v>
      </c>
      <c r="M192" s="18">
        <v>0.0</v>
      </c>
      <c r="N192" s="18">
        <v>0.0</v>
      </c>
      <c r="O192" s="18">
        <v>0.0</v>
      </c>
      <c r="P192" s="18">
        <v>0.0</v>
      </c>
      <c r="Q192" s="18">
        <v>0.021739</v>
      </c>
      <c r="U192" s="22" t="s">
        <v>1812</v>
      </c>
      <c r="V192" s="18">
        <v>5.000159566766E12</v>
      </c>
      <c r="W192" s="22" t="s">
        <v>2539</v>
      </c>
      <c r="X192" s="18" t="s">
        <v>3417</v>
      </c>
      <c r="Y192" s="22" t="s">
        <v>3415</v>
      </c>
      <c r="Z192" s="14" t="s">
        <v>2861</v>
      </c>
      <c r="AA192" s="18">
        <v>0.222222222</v>
      </c>
      <c r="AB192" s="22" t="s">
        <v>2214</v>
      </c>
      <c r="AC192" s="22" t="s">
        <v>3416</v>
      </c>
      <c r="AD192" s="22" t="s">
        <v>2666</v>
      </c>
      <c r="AF192" s="18">
        <v>360.0</v>
      </c>
      <c r="AG192" s="18">
        <v>0.0</v>
      </c>
      <c r="AH192" s="18">
        <v>2.718803</v>
      </c>
      <c r="AI192" s="18">
        <v>0.153846</v>
      </c>
      <c r="AJ192" s="18">
        <v>0.168966</v>
      </c>
      <c r="AK192" s="18">
        <v>2.632471</v>
      </c>
    </row>
    <row r="193">
      <c r="A193" s="14" t="s">
        <v>851</v>
      </c>
      <c r="B193" s="104" t="s">
        <v>3641</v>
      </c>
      <c r="C193" s="14" t="s">
        <v>2312</v>
      </c>
      <c r="D193" s="19" t="s">
        <v>58</v>
      </c>
      <c r="E193" s="14" t="s">
        <v>3421</v>
      </c>
      <c r="F193" s="14" t="s">
        <v>2744</v>
      </c>
      <c r="G193" s="14" t="s">
        <v>2313</v>
      </c>
      <c r="H193" s="14" t="s">
        <v>3472</v>
      </c>
      <c r="I193" s="14" t="s">
        <v>3422</v>
      </c>
      <c r="J193" s="14" t="s">
        <v>2605</v>
      </c>
      <c r="K193" s="23"/>
      <c r="L193" s="18">
        <v>24.0</v>
      </c>
      <c r="M193" s="18">
        <v>0.0</v>
      </c>
      <c r="N193" s="18">
        <v>0.294526</v>
      </c>
      <c r="O193" s="18">
        <v>0.0</v>
      </c>
      <c r="P193" s="18">
        <v>1.0</v>
      </c>
      <c r="Q193" s="18">
        <v>0.294526</v>
      </c>
      <c r="U193" s="22" t="s">
        <v>288</v>
      </c>
      <c r="V193" s="18">
        <v>5.298005550025E12</v>
      </c>
      <c r="W193" s="22" t="s">
        <v>2259</v>
      </c>
      <c r="X193" s="18" t="s">
        <v>3417</v>
      </c>
      <c r="Y193" s="22" t="s">
        <v>3415</v>
      </c>
      <c r="Z193" s="14" t="s">
        <v>2862</v>
      </c>
      <c r="AA193" s="18">
        <v>0.380952381</v>
      </c>
      <c r="AB193" s="22" t="s">
        <v>2214</v>
      </c>
      <c r="AC193" s="22" t="s">
        <v>3416</v>
      </c>
      <c r="AD193" s="16"/>
      <c r="AE193" s="16"/>
      <c r="AF193" s="18">
        <v>15.0</v>
      </c>
      <c r="AG193" s="18">
        <v>5.0</v>
      </c>
      <c r="AH193" s="18">
        <v>0.272727</v>
      </c>
      <c r="AI193" s="18">
        <v>4.491841</v>
      </c>
      <c r="AJ193" s="18">
        <v>5.259039</v>
      </c>
      <c r="AK193" s="18">
        <v>6.722713</v>
      </c>
    </row>
    <row r="194">
      <c r="A194" s="14" t="s">
        <v>1092</v>
      </c>
      <c r="B194" s="105" t="s">
        <v>3642</v>
      </c>
      <c r="C194" s="14" t="s">
        <v>2382</v>
      </c>
      <c r="D194" s="19" t="s">
        <v>58</v>
      </c>
      <c r="E194" s="14" t="s">
        <v>3415</v>
      </c>
      <c r="F194" s="14" t="s">
        <v>2818</v>
      </c>
      <c r="G194" s="14" t="s">
        <v>2268</v>
      </c>
      <c r="H194" s="14" t="s">
        <v>2214</v>
      </c>
      <c r="I194" s="14" t="s">
        <v>3416</v>
      </c>
      <c r="J194" s="23"/>
      <c r="K194" s="14" t="s">
        <v>2240</v>
      </c>
      <c r="L194" s="18">
        <v>0.0</v>
      </c>
      <c r="M194" s="18">
        <v>0.0</v>
      </c>
      <c r="N194" s="18">
        <v>0.0</v>
      </c>
      <c r="O194" s="18">
        <v>0.0</v>
      </c>
      <c r="P194" s="18">
        <v>0.0</v>
      </c>
      <c r="Q194" s="18">
        <v>0.0</v>
      </c>
      <c r="U194" s="22" t="s">
        <v>1812</v>
      </c>
      <c r="V194" s="18">
        <v>5.000426171518E12</v>
      </c>
      <c r="W194" s="22" t="s">
        <v>3323</v>
      </c>
      <c r="X194" s="18" t="s">
        <v>3417</v>
      </c>
      <c r="Y194" s="22" t="s">
        <v>3421</v>
      </c>
      <c r="Z194" s="14" t="s">
        <v>2863</v>
      </c>
      <c r="AA194" s="18">
        <v>1.17032967</v>
      </c>
      <c r="AB194" s="22" t="s">
        <v>2214</v>
      </c>
      <c r="AC194" s="22" t="s">
        <v>3416</v>
      </c>
      <c r="AD194" s="22" t="s">
        <v>2605</v>
      </c>
      <c r="AE194" s="16"/>
      <c r="AF194" s="18">
        <v>720.0</v>
      </c>
      <c r="AG194" s="18">
        <v>0.0</v>
      </c>
      <c r="AH194" s="18">
        <v>5.626551</v>
      </c>
      <c r="AI194" s="18">
        <v>0.278943</v>
      </c>
      <c r="AJ194" s="18">
        <v>1.643578</v>
      </c>
      <c r="AK194" s="18">
        <v>5.219864</v>
      </c>
    </row>
    <row r="195">
      <c r="A195" s="14" t="s">
        <v>1783</v>
      </c>
      <c r="B195" s="105" t="s">
        <v>3643</v>
      </c>
      <c r="C195" s="14" t="s">
        <v>3275</v>
      </c>
      <c r="D195" s="19" t="s">
        <v>58</v>
      </c>
      <c r="E195" s="14" t="s">
        <v>3421</v>
      </c>
      <c r="F195" s="14" t="s">
        <v>3273</v>
      </c>
      <c r="G195" s="14" t="s">
        <v>2570</v>
      </c>
      <c r="H195" s="14" t="s">
        <v>2214</v>
      </c>
      <c r="I195" s="14" t="s">
        <v>3416</v>
      </c>
      <c r="J195" s="14" t="s">
        <v>2605</v>
      </c>
      <c r="K195" s="14" t="s">
        <v>2240</v>
      </c>
      <c r="L195" s="18">
        <v>24.0</v>
      </c>
      <c r="M195" s="18">
        <v>0.0</v>
      </c>
      <c r="N195" s="18">
        <v>0.0</v>
      </c>
      <c r="O195" s="18">
        <v>0.0</v>
      </c>
      <c r="P195" s="18">
        <v>0.0</v>
      </c>
      <c r="Q195" s="18">
        <v>0.0</v>
      </c>
      <c r="U195" s="22" t="s">
        <v>1812</v>
      </c>
      <c r="V195" s="18">
        <v>3.046920023429E12</v>
      </c>
      <c r="W195" s="22" t="s">
        <v>2968</v>
      </c>
      <c r="X195" s="18" t="s">
        <v>3417</v>
      </c>
      <c r="Y195" s="22" t="s">
        <v>3415</v>
      </c>
      <c r="Z195" s="14" t="s">
        <v>2864</v>
      </c>
      <c r="AA195" s="18">
        <v>0.522893773</v>
      </c>
      <c r="AB195" s="22" t="s">
        <v>2214</v>
      </c>
      <c r="AC195" s="22" t="s">
        <v>3416</v>
      </c>
      <c r="AD195" s="16"/>
      <c r="AE195" s="16"/>
      <c r="AF195" s="18">
        <v>0.0</v>
      </c>
      <c r="AG195" s="18">
        <v>1.0</v>
      </c>
      <c r="AH195" s="18">
        <v>0.0</v>
      </c>
      <c r="AI195" s="18">
        <v>0.730769</v>
      </c>
      <c r="AJ195" s="18">
        <v>0.606897</v>
      </c>
      <c r="AK195" s="18">
        <v>0.426225</v>
      </c>
    </row>
    <row r="196">
      <c r="A196" s="14" t="s">
        <v>1650</v>
      </c>
      <c r="B196" s="105" t="s">
        <v>3644</v>
      </c>
      <c r="C196" s="14" t="s">
        <v>3229</v>
      </c>
      <c r="D196" s="19" t="s">
        <v>58</v>
      </c>
      <c r="E196" s="14" t="s">
        <v>3421</v>
      </c>
      <c r="F196" s="14" t="s">
        <v>3248</v>
      </c>
      <c r="G196" s="14" t="s">
        <v>3437</v>
      </c>
      <c r="H196" s="14" t="s">
        <v>2214</v>
      </c>
      <c r="I196" s="14" t="s">
        <v>3416</v>
      </c>
      <c r="J196" s="16"/>
      <c r="K196" s="23"/>
      <c r="L196" s="18">
        <v>0.0</v>
      </c>
      <c r="M196" s="18">
        <v>1.0</v>
      </c>
      <c r="N196" s="18">
        <v>0.0</v>
      </c>
      <c r="O196" s="18">
        <v>0.142857</v>
      </c>
      <c r="P196" s="18">
        <v>0.378663</v>
      </c>
      <c r="Q196" s="18">
        <v>0.353166</v>
      </c>
      <c r="U196" s="22" t="s">
        <v>1175</v>
      </c>
      <c r="V196" s="18">
        <v>4.006000174594E12</v>
      </c>
      <c r="W196" s="22" t="s">
        <v>3043</v>
      </c>
      <c r="X196" s="18" t="s">
        <v>3417</v>
      </c>
      <c r="Y196" s="22" t="s">
        <v>3415</v>
      </c>
      <c r="Z196" s="14" t="s">
        <v>2865</v>
      </c>
      <c r="AA196" s="18">
        <v>0.0</v>
      </c>
      <c r="AB196" s="22" t="s">
        <v>2252</v>
      </c>
      <c r="AC196" s="22" t="s">
        <v>3416</v>
      </c>
      <c r="AD196" s="16"/>
      <c r="AE196" s="16"/>
      <c r="AF196" s="18">
        <v>118.0</v>
      </c>
      <c r="AG196" s="18">
        <v>3.0</v>
      </c>
      <c r="AH196" s="18">
        <v>0.564974</v>
      </c>
      <c r="AI196" s="18">
        <v>1.964286</v>
      </c>
      <c r="AJ196" s="18">
        <v>0.731641</v>
      </c>
      <c r="AK196" s="18">
        <v>0.68928</v>
      </c>
    </row>
    <row r="197">
      <c r="A197" s="14" t="s">
        <v>1175</v>
      </c>
      <c r="B197" s="105" t="s">
        <v>3645</v>
      </c>
      <c r="C197" s="14" t="s">
        <v>3202</v>
      </c>
      <c r="D197" s="19" t="s">
        <v>58</v>
      </c>
      <c r="E197" s="14" t="s">
        <v>3415</v>
      </c>
      <c r="F197" s="23"/>
      <c r="G197" s="14" t="s">
        <v>2391</v>
      </c>
      <c r="H197" s="14" t="s">
        <v>2214</v>
      </c>
      <c r="I197" s="14" t="s">
        <v>3416</v>
      </c>
      <c r="J197" s="14" t="s">
        <v>2605</v>
      </c>
      <c r="K197" s="23"/>
      <c r="L197" s="18">
        <v>672.0</v>
      </c>
      <c r="M197" s="18">
        <v>0.0</v>
      </c>
      <c r="N197" s="18">
        <v>0.125</v>
      </c>
      <c r="O197" s="18">
        <v>0.0</v>
      </c>
      <c r="P197" s="18">
        <v>0.125</v>
      </c>
      <c r="Q197" s="18">
        <v>0.125</v>
      </c>
      <c r="U197" s="22" t="s">
        <v>961</v>
      </c>
      <c r="V197" s="18">
        <v>6.14347628133E11</v>
      </c>
      <c r="W197" s="22" t="s">
        <v>3576</v>
      </c>
      <c r="X197" s="18" t="s">
        <v>3417</v>
      </c>
      <c r="Y197" s="22" t="s">
        <v>3415</v>
      </c>
      <c r="Z197" s="14" t="s">
        <v>2258</v>
      </c>
      <c r="AA197" s="18">
        <v>3.993789544</v>
      </c>
      <c r="AB197" s="22" t="s">
        <v>2214</v>
      </c>
      <c r="AC197" s="22" t="s">
        <v>3416</v>
      </c>
      <c r="AD197" s="16"/>
      <c r="AE197" s="22" t="s">
        <v>2240</v>
      </c>
      <c r="AF197" s="18">
        <v>480.0</v>
      </c>
      <c r="AG197" s="18">
        <v>0.0</v>
      </c>
      <c r="AH197" s="18">
        <v>0.0</v>
      </c>
      <c r="AI197" s="18">
        <v>0.0</v>
      </c>
      <c r="AJ197" s="18">
        <v>0.0</v>
      </c>
      <c r="AK197" s="18">
        <v>0.0</v>
      </c>
    </row>
    <row r="198">
      <c r="A198" s="14" t="s">
        <v>1175</v>
      </c>
      <c r="B198" s="105" t="s">
        <v>3646</v>
      </c>
      <c r="C198" s="14" t="s">
        <v>3208</v>
      </c>
      <c r="D198" s="19" t="s">
        <v>58</v>
      </c>
      <c r="E198" s="14" t="s">
        <v>3415</v>
      </c>
      <c r="F198" s="23"/>
      <c r="G198" s="14" t="s">
        <v>2391</v>
      </c>
      <c r="H198" s="14" t="s">
        <v>2214</v>
      </c>
      <c r="I198" s="14" t="s">
        <v>3416</v>
      </c>
      <c r="J198" s="14" t="s">
        <v>2605</v>
      </c>
      <c r="K198" s="23"/>
      <c r="L198" s="18">
        <v>144.0</v>
      </c>
      <c r="M198" s="18">
        <v>0.0</v>
      </c>
      <c r="N198" s="18">
        <v>0.0</v>
      </c>
      <c r="O198" s="18">
        <v>0.0</v>
      </c>
      <c r="P198" s="18">
        <v>0.0</v>
      </c>
      <c r="Q198" s="18">
        <v>0.0</v>
      </c>
      <c r="U198" s="22" t="s">
        <v>662</v>
      </c>
      <c r="V198" s="18">
        <v>4.1500053448E10</v>
      </c>
      <c r="W198" s="22" t="s">
        <v>2272</v>
      </c>
      <c r="X198" s="18" t="s">
        <v>3417</v>
      </c>
      <c r="Y198" s="22" t="s">
        <v>3415</v>
      </c>
      <c r="Z198" s="14" t="s">
        <v>2257</v>
      </c>
      <c r="AA198" s="18">
        <v>12.99252414</v>
      </c>
      <c r="AB198" s="22" t="s">
        <v>2214</v>
      </c>
      <c r="AC198" s="22" t="s">
        <v>3416</v>
      </c>
      <c r="AD198" s="16"/>
      <c r="AE198" s="22" t="s">
        <v>2240</v>
      </c>
      <c r="AF198" s="18">
        <v>192.0</v>
      </c>
      <c r="AG198" s="18">
        <v>0.0</v>
      </c>
      <c r="AH198" s="18">
        <v>0.0</v>
      </c>
      <c r="AI198" s="18">
        <v>0.0</v>
      </c>
      <c r="AJ198" s="18">
        <v>0.0</v>
      </c>
      <c r="AK198" s="18">
        <v>0.0</v>
      </c>
    </row>
    <row r="199">
      <c r="A199" s="14" t="s">
        <v>961</v>
      </c>
      <c r="B199" s="105" t="s">
        <v>3487</v>
      </c>
      <c r="C199" s="14" t="s">
        <v>3073</v>
      </c>
      <c r="D199" s="19" t="s">
        <v>58</v>
      </c>
      <c r="E199" s="14" t="s">
        <v>3415</v>
      </c>
      <c r="F199" s="14" t="s">
        <v>3488</v>
      </c>
      <c r="G199" s="14" t="s">
        <v>2355</v>
      </c>
      <c r="H199" s="14" t="s">
        <v>2304</v>
      </c>
      <c r="I199" s="14" t="s">
        <v>3416</v>
      </c>
      <c r="J199" s="14" t="s">
        <v>2605</v>
      </c>
      <c r="K199" s="23"/>
      <c r="L199" s="18">
        <v>696.0</v>
      </c>
      <c r="M199" s="18">
        <v>0.0</v>
      </c>
      <c r="N199" s="18">
        <v>8.768275</v>
      </c>
      <c r="O199" s="18">
        <v>0.0</v>
      </c>
      <c r="P199" s="18">
        <v>11.23189</v>
      </c>
      <c r="Q199" s="18">
        <v>8.73906</v>
      </c>
      <c r="U199" s="22" t="s">
        <v>961</v>
      </c>
      <c r="V199" s="18">
        <v>6.14347671139E11</v>
      </c>
      <c r="W199" s="22" t="s">
        <v>3073</v>
      </c>
      <c r="X199" s="18" t="s">
        <v>3417</v>
      </c>
      <c r="Y199" s="22" t="s">
        <v>3415</v>
      </c>
      <c r="Z199" s="14" t="s">
        <v>2255</v>
      </c>
      <c r="AA199" s="18">
        <v>7.039846265</v>
      </c>
      <c r="AB199" s="22" t="s">
        <v>2214</v>
      </c>
      <c r="AC199" s="22" t="s">
        <v>3416</v>
      </c>
      <c r="AD199" s="16"/>
      <c r="AE199" s="22" t="s">
        <v>2240</v>
      </c>
      <c r="AF199" s="18">
        <v>480.0</v>
      </c>
      <c r="AG199" s="18">
        <v>0.0</v>
      </c>
      <c r="AH199" s="18">
        <v>0.0</v>
      </c>
      <c r="AI199" s="18">
        <v>0.0</v>
      </c>
      <c r="AJ199" s="18">
        <v>0.0</v>
      </c>
      <c r="AK199" s="18">
        <v>0.0</v>
      </c>
    </row>
    <row r="200">
      <c r="A200" s="14" t="s">
        <v>1650</v>
      </c>
      <c r="B200" s="105" t="s">
        <v>3647</v>
      </c>
      <c r="C200" s="14" t="s">
        <v>3171</v>
      </c>
      <c r="D200" s="19" t="s">
        <v>58</v>
      </c>
      <c r="E200" s="23"/>
      <c r="F200" s="14" t="s">
        <v>3045</v>
      </c>
      <c r="G200" s="14" t="s">
        <v>3648</v>
      </c>
      <c r="I200" s="14" t="s">
        <v>3416</v>
      </c>
      <c r="J200" s="23"/>
      <c r="K200" s="23"/>
      <c r="L200" s="18">
        <v>72.0</v>
      </c>
      <c r="M200" s="18">
        <v>0.0</v>
      </c>
      <c r="N200" s="18">
        <v>0.0</v>
      </c>
      <c r="O200" s="18">
        <v>0.0</v>
      </c>
      <c r="P200" s="18">
        <v>0.0</v>
      </c>
      <c r="Q200" s="18">
        <v>0.0</v>
      </c>
      <c r="U200" s="22" t="s">
        <v>288</v>
      </c>
      <c r="V200" s="18">
        <v>5.903839080074E12</v>
      </c>
      <c r="W200" s="22" t="s">
        <v>2255</v>
      </c>
      <c r="X200" s="18" t="s">
        <v>3417</v>
      </c>
      <c r="Y200" s="22" t="s">
        <v>3415</v>
      </c>
      <c r="Z200" s="14" t="s">
        <v>2259</v>
      </c>
      <c r="AA200" s="18">
        <v>3.071428571</v>
      </c>
      <c r="AB200" s="22" t="s">
        <v>2214</v>
      </c>
      <c r="AC200" s="22" t="s">
        <v>3416</v>
      </c>
      <c r="AD200" s="22" t="s">
        <v>2605</v>
      </c>
      <c r="AE200" s="16"/>
      <c r="AF200" s="18">
        <v>48.0</v>
      </c>
      <c r="AG200" s="18">
        <v>0.0</v>
      </c>
      <c r="AH200" s="18">
        <v>0.052632</v>
      </c>
      <c r="AI200" s="18">
        <v>0.142857</v>
      </c>
      <c r="AJ200" s="18">
        <v>0.133333</v>
      </c>
      <c r="AK200" s="18">
        <v>0.152632</v>
      </c>
    </row>
    <row r="201">
      <c r="A201" s="14" t="s">
        <v>888</v>
      </c>
      <c r="B201" s="105" t="s">
        <v>3649</v>
      </c>
      <c r="C201" s="14" t="s">
        <v>2870</v>
      </c>
      <c r="D201" s="19" t="s">
        <v>58</v>
      </c>
      <c r="E201" s="23"/>
      <c r="F201" s="14" t="s">
        <v>2720</v>
      </c>
      <c r="G201" s="14" t="s">
        <v>3464</v>
      </c>
      <c r="I201" s="14" t="s">
        <v>3431</v>
      </c>
      <c r="J201" s="23"/>
      <c r="K201" s="23"/>
      <c r="L201" s="18">
        <v>528.0</v>
      </c>
      <c r="M201" s="18">
        <v>0.0</v>
      </c>
      <c r="N201" s="18">
        <v>0.0</v>
      </c>
      <c r="O201" s="18">
        <v>0.0</v>
      </c>
      <c r="P201" s="18">
        <v>0.0</v>
      </c>
      <c r="Q201" s="18">
        <v>0.0</v>
      </c>
      <c r="U201" s="22" t="s">
        <v>1812</v>
      </c>
      <c r="V201" s="18">
        <v>6.298044150063E12</v>
      </c>
      <c r="W201" s="22" t="s">
        <v>2953</v>
      </c>
      <c r="X201" s="18" t="s">
        <v>3417</v>
      </c>
      <c r="Y201" s="22" t="s">
        <v>3415</v>
      </c>
      <c r="Z201" s="14" t="s">
        <v>2457</v>
      </c>
      <c r="AA201" s="18">
        <v>0.153846154</v>
      </c>
      <c r="AB201" s="22" t="s">
        <v>2214</v>
      </c>
      <c r="AC201" s="22" t="s">
        <v>3416</v>
      </c>
      <c r="AD201" s="16"/>
      <c r="AE201" s="16"/>
      <c r="AF201" s="18">
        <v>0.0</v>
      </c>
      <c r="AG201" s="18">
        <v>0.0</v>
      </c>
      <c r="AH201" s="18">
        <v>0.0</v>
      </c>
      <c r="AI201" s="18">
        <v>0.071429</v>
      </c>
      <c r="AJ201" s="18">
        <v>0.052632</v>
      </c>
      <c r="AK201" s="18">
        <v>0.093448</v>
      </c>
    </row>
    <row r="202">
      <c r="A202" s="14" t="s">
        <v>1812</v>
      </c>
      <c r="B202" s="105" t="s">
        <v>3650</v>
      </c>
      <c r="C202" s="14" t="s">
        <v>2996</v>
      </c>
      <c r="D202" s="19" t="s">
        <v>58</v>
      </c>
      <c r="E202" s="14" t="s">
        <v>3421</v>
      </c>
      <c r="F202" s="14" t="s">
        <v>3261</v>
      </c>
      <c r="G202" s="14" t="s">
        <v>3510</v>
      </c>
      <c r="H202" s="14" t="s">
        <v>2214</v>
      </c>
      <c r="I202" s="14" t="s">
        <v>3416</v>
      </c>
      <c r="J202" s="23"/>
      <c r="K202" s="23"/>
      <c r="L202" s="18">
        <v>24.0</v>
      </c>
      <c r="M202" s="18">
        <v>0.0</v>
      </c>
      <c r="N202" s="18">
        <v>0.0</v>
      </c>
      <c r="O202" s="18">
        <v>2.129121</v>
      </c>
      <c r="P202" s="18">
        <v>2.129121</v>
      </c>
      <c r="Q202" s="18">
        <v>2.129121</v>
      </c>
      <c r="U202" s="22" t="s">
        <v>288</v>
      </c>
      <c r="V202" s="18">
        <v>6.342402793E11</v>
      </c>
      <c r="W202" s="22" t="s">
        <v>2654</v>
      </c>
      <c r="X202" s="18" t="s">
        <v>3417</v>
      </c>
      <c r="Y202" s="22" t="s">
        <v>3415</v>
      </c>
      <c r="Z202" s="14" t="s">
        <v>2870</v>
      </c>
      <c r="AA202" s="18">
        <v>2.500915751</v>
      </c>
      <c r="AB202" s="22" t="s">
        <v>2214</v>
      </c>
      <c r="AC202" s="22" t="s">
        <v>3422</v>
      </c>
      <c r="AD202" s="22" t="s">
        <v>2605</v>
      </c>
      <c r="AE202" s="16"/>
      <c r="AF202" s="18">
        <v>24.0</v>
      </c>
      <c r="AG202" s="18">
        <v>0.0</v>
      </c>
      <c r="AH202" s="18">
        <v>0.0</v>
      </c>
      <c r="AI202" s="18">
        <v>0.0</v>
      </c>
      <c r="AJ202" s="18">
        <v>0.0</v>
      </c>
      <c r="AK202" s="18">
        <v>0.0</v>
      </c>
    </row>
    <row r="203">
      <c r="A203" s="14" t="s">
        <v>135</v>
      </c>
      <c r="B203" s="105" t="s">
        <v>3651</v>
      </c>
      <c r="C203" s="14" t="s">
        <v>2620</v>
      </c>
      <c r="D203" s="19" t="s">
        <v>58</v>
      </c>
      <c r="E203" s="23"/>
      <c r="F203" s="14" t="s">
        <v>2614</v>
      </c>
      <c r="G203" s="14" t="s">
        <v>2557</v>
      </c>
      <c r="I203" s="14" t="s">
        <v>3416</v>
      </c>
      <c r="J203" s="14" t="s">
        <v>2605</v>
      </c>
      <c r="K203" s="23"/>
      <c r="L203" s="18">
        <v>552.0</v>
      </c>
      <c r="M203" s="18">
        <v>0.0</v>
      </c>
      <c r="N203" s="18">
        <v>0.0</v>
      </c>
      <c r="O203" s="18">
        <v>0.0</v>
      </c>
      <c r="P203" s="18">
        <v>0.0</v>
      </c>
      <c r="Q203" s="18">
        <v>0.0</v>
      </c>
      <c r="U203" s="22" t="s">
        <v>1812</v>
      </c>
      <c r="V203" s="18">
        <v>6.291100601134E12</v>
      </c>
      <c r="W203" s="22" t="s">
        <v>2494</v>
      </c>
      <c r="X203" s="18" t="s">
        <v>3417</v>
      </c>
      <c r="Y203" s="22" t="s">
        <v>3415</v>
      </c>
      <c r="Z203" s="14" t="s">
        <v>2871</v>
      </c>
      <c r="AA203" s="18">
        <v>1.238095238</v>
      </c>
      <c r="AB203" s="22" t="s">
        <v>2214</v>
      </c>
      <c r="AC203" s="22" t="s">
        <v>3416</v>
      </c>
      <c r="AD203" s="22" t="s">
        <v>2605</v>
      </c>
      <c r="AE203" s="22" t="s">
        <v>2240</v>
      </c>
      <c r="AF203" s="18">
        <v>24.0</v>
      </c>
      <c r="AG203" s="18">
        <v>0.0</v>
      </c>
      <c r="AH203" s="18">
        <v>0.0</v>
      </c>
      <c r="AI203" s="18">
        <v>0.0</v>
      </c>
      <c r="AJ203" s="18">
        <v>0.0</v>
      </c>
      <c r="AK203" s="18">
        <v>0.0</v>
      </c>
    </row>
    <row r="204">
      <c r="A204" s="14" t="s">
        <v>1365</v>
      </c>
      <c r="B204" s="105" t="s">
        <v>3652</v>
      </c>
      <c r="C204" s="14" t="s">
        <v>2596</v>
      </c>
      <c r="D204" s="19" t="s">
        <v>58</v>
      </c>
      <c r="E204" s="14" t="s">
        <v>3421</v>
      </c>
      <c r="F204" s="14" t="s">
        <v>2897</v>
      </c>
      <c r="G204" s="14" t="s">
        <v>2449</v>
      </c>
      <c r="H204" s="14" t="s">
        <v>2304</v>
      </c>
      <c r="I204" s="14" t="s">
        <v>3422</v>
      </c>
      <c r="J204" s="23"/>
      <c r="K204" s="16"/>
      <c r="L204" s="18">
        <v>231.0</v>
      </c>
      <c r="M204" s="18">
        <v>6.0</v>
      </c>
      <c r="N204" s="18">
        <v>2.999029</v>
      </c>
      <c r="O204" s="18">
        <v>13.26613</v>
      </c>
      <c r="P204" s="18">
        <v>8.100078</v>
      </c>
      <c r="Q204" s="18">
        <v>7.626597</v>
      </c>
      <c r="U204" s="22" t="s">
        <v>1812</v>
      </c>
      <c r="V204" s="18">
        <v>6.291100607747E12</v>
      </c>
      <c r="W204" s="22" t="s">
        <v>2490</v>
      </c>
      <c r="X204" s="18" t="s">
        <v>3417</v>
      </c>
      <c r="Y204" s="22" t="s">
        <v>3415</v>
      </c>
      <c r="Z204" s="14" t="s">
        <v>2875</v>
      </c>
      <c r="AA204" s="18">
        <v>4.009285159</v>
      </c>
      <c r="AB204" s="22" t="s">
        <v>2214</v>
      </c>
      <c r="AC204" s="22" t="s">
        <v>3416</v>
      </c>
      <c r="AD204" s="16"/>
      <c r="AE204" s="16"/>
      <c r="AF204" s="18">
        <v>0.0</v>
      </c>
      <c r="AG204" s="18">
        <v>0.0</v>
      </c>
      <c r="AH204" s="18">
        <v>0.0</v>
      </c>
      <c r="AI204" s="18">
        <v>0.0</v>
      </c>
      <c r="AJ204" s="18">
        <v>0.0</v>
      </c>
      <c r="AK204" s="18">
        <v>0.0</v>
      </c>
    </row>
    <row r="205">
      <c r="A205" s="14" t="s">
        <v>1035</v>
      </c>
      <c r="B205" s="105" t="s">
        <v>3653</v>
      </c>
      <c r="C205" s="14" t="s">
        <v>3064</v>
      </c>
      <c r="D205" s="19" t="s">
        <v>58</v>
      </c>
      <c r="E205" s="14" t="s">
        <v>3415</v>
      </c>
      <c r="F205" s="14" t="s">
        <v>2807</v>
      </c>
      <c r="G205" s="14" t="s">
        <v>2371</v>
      </c>
      <c r="I205" s="14" t="s">
        <v>3416</v>
      </c>
      <c r="J205" s="23"/>
      <c r="K205" s="23"/>
      <c r="L205" s="18">
        <v>552.0</v>
      </c>
      <c r="M205" s="18">
        <v>0.0</v>
      </c>
      <c r="N205" s="18">
        <v>0.0</v>
      </c>
      <c r="O205" s="18">
        <v>0.0</v>
      </c>
      <c r="P205" s="18">
        <v>0.0</v>
      </c>
      <c r="Q205" s="18">
        <v>0.0</v>
      </c>
      <c r="U205" s="22" t="s">
        <v>1812</v>
      </c>
      <c r="V205" s="18">
        <v>6.29110060773E12</v>
      </c>
      <c r="W205" s="22" t="s">
        <v>2491</v>
      </c>
      <c r="X205" s="18" t="s">
        <v>3417</v>
      </c>
      <c r="Y205" s="22" t="s">
        <v>3415</v>
      </c>
      <c r="Z205" s="14" t="s">
        <v>2878</v>
      </c>
      <c r="AA205" s="18">
        <v>15.84037907</v>
      </c>
      <c r="AB205" s="22" t="s">
        <v>2214</v>
      </c>
      <c r="AC205" s="22" t="s">
        <v>3416</v>
      </c>
      <c r="AD205" s="16"/>
      <c r="AE205" s="16"/>
      <c r="AF205" s="18">
        <v>0.0</v>
      </c>
      <c r="AG205" s="18">
        <v>0.0</v>
      </c>
      <c r="AH205" s="18">
        <v>0.0</v>
      </c>
      <c r="AI205" s="18">
        <v>0.071429</v>
      </c>
      <c r="AJ205" s="18">
        <v>0.033333</v>
      </c>
      <c r="AK205" s="18">
        <v>0.016667</v>
      </c>
    </row>
    <row r="206">
      <c r="A206" s="14" t="s">
        <v>851</v>
      </c>
      <c r="B206" s="105" t="s">
        <v>3549</v>
      </c>
      <c r="C206" s="14" t="s">
        <v>2307</v>
      </c>
      <c r="D206" s="19" t="s">
        <v>58</v>
      </c>
      <c r="E206" s="14" t="s">
        <v>3415</v>
      </c>
      <c r="F206" s="14" t="s">
        <v>2740</v>
      </c>
      <c r="G206" s="14" t="s">
        <v>2308</v>
      </c>
      <c r="H206" s="14" t="s">
        <v>3472</v>
      </c>
      <c r="I206" s="14" t="s">
        <v>3422</v>
      </c>
      <c r="J206" s="14" t="s">
        <v>2605</v>
      </c>
      <c r="K206" s="23"/>
      <c r="L206" s="18">
        <v>72.0</v>
      </c>
      <c r="M206" s="18">
        <v>0.0</v>
      </c>
      <c r="N206" s="18">
        <v>0.0</v>
      </c>
      <c r="O206" s="18">
        <v>0.0</v>
      </c>
      <c r="P206" s="18">
        <v>0.0</v>
      </c>
      <c r="Q206" s="18">
        <v>0.0</v>
      </c>
      <c r="U206" s="22" t="s">
        <v>1812</v>
      </c>
      <c r="V206" s="18">
        <v>6.772504452244E12</v>
      </c>
      <c r="W206" s="22" t="s">
        <v>2978</v>
      </c>
      <c r="X206" s="18" t="s">
        <v>3417</v>
      </c>
      <c r="Y206" s="22" t="s">
        <v>3415</v>
      </c>
      <c r="Z206" s="14" t="s">
        <v>2879</v>
      </c>
      <c r="AA206" s="18">
        <v>5.35</v>
      </c>
      <c r="AB206" s="22" t="s">
        <v>2214</v>
      </c>
      <c r="AC206" s="22" t="s">
        <v>3416</v>
      </c>
      <c r="AD206" s="22" t="s">
        <v>2605</v>
      </c>
      <c r="AE206" s="16"/>
      <c r="AF206" s="18">
        <v>24.0</v>
      </c>
      <c r="AG206" s="18">
        <v>0.0</v>
      </c>
      <c r="AH206" s="18">
        <v>0.0</v>
      </c>
      <c r="AI206" s="18">
        <v>0.0</v>
      </c>
      <c r="AJ206" s="18">
        <v>0.0</v>
      </c>
      <c r="AK206" s="18">
        <v>0.0</v>
      </c>
    </row>
    <row r="207">
      <c r="A207" s="14" t="s">
        <v>1812</v>
      </c>
      <c r="B207" s="105" t="s">
        <v>3654</v>
      </c>
      <c r="C207" s="14" t="s">
        <v>2953</v>
      </c>
      <c r="D207" s="19" t="s">
        <v>58</v>
      </c>
      <c r="E207" s="14" t="s">
        <v>3421</v>
      </c>
      <c r="F207" s="14" t="s">
        <v>3357</v>
      </c>
      <c r="G207" s="14" t="s">
        <v>2437</v>
      </c>
      <c r="H207" s="14" t="s">
        <v>2214</v>
      </c>
      <c r="I207" s="14" t="s">
        <v>3416</v>
      </c>
      <c r="J207" s="16"/>
      <c r="K207" s="16"/>
      <c r="L207" s="18">
        <v>0.0</v>
      </c>
      <c r="M207" s="18">
        <v>0.0</v>
      </c>
      <c r="N207" s="18">
        <v>0.0</v>
      </c>
      <c r="O207" s="18">
        <v>0.142857</v>
      </c>
      <c r="P207" s="18">
        <v>0.111111</v>
      </c>
      <c r="Q207" s="18">
        <v>0.111111</v>
      </c>
      <c r="U207" s="22" t="s">
        <v>258</v>
      </c>
      <c r="V207" s="18">
        <v>4.059729348319E12</v>
      </c>
      <c r="W207" s="22" t="s">
        <v>2781</v>
      </c>
      <c r="X207" s="18" t="s">
        <v>3417</v>
      </c>
      <c r="Y207" s="22" t="s">
        <v>3415</v>
      </c>
      <c r="Z207" s="14" t="s">
        <v>2880</v>
      </c>
      <c r="AA207" s="18">
        <v>10.0</v>
      </c>
      <c r="AB207" s="22" t="s">
        <v>2214</v>
      </c>
      <c r="AC207" s="22" t="s">
        <v>3416</v>
      </c>
      <c r="AD207" s="16"/>
      <c r="AE207" s="16"/>
      <c r="AF207" s="18">
        <v>48.0</v>
      </c>
      <c r="AG207" s="18">
        <v>1.0</v>
      </c>
      <c r="AH207" s="18">
        <v>0.0</v>
      </c>
      <c r="AI207" s="18">
        <v>1.0</v>
      </c>
      <c r="AJ207" s="18">
        <v>1.402299</v>
      </c>
      <c r="AK207" s="18">
        <v>1.255949</v>
      </c>
    </row>
    <row r="208">
      <c r="A208" s="14" t="s">
        <v>288</v>
      </c>
      <c r="B208" s="105" t="s">
        <v>3655</v>
      </c>
      <c r="C208" s="14" t="s">
        <v>3056</v>
      </c>
      <c r="D208" s="19" t="s">
        <v>58</v>
      </c>
      <c r="E208" s="14" t="s">
        <v>3421</v>
      </c>
      <c r="F208" s="14" t="s">
        <v>3057</v>
      </c>
      <c r="G208" s="14" t="s">
        <v>3456</v>
      </c>
      <c r="H208" s="14" t="s">
        <v>2214</v>
      </c>
      <c r="I208" s="14" t="s">
        <v>3416</v>
      </c>
      <c r="J208" s="23"/>
      <c r="K208" s="14" t="s">
        <v>2217</v>
      </c>
      <c r="L208" s="18">
        <v>288.0</v>
      </c>
      <c r="M208" s="18">
        <v>0.0</v>
      </c>
      <c r="N208" s="18">
        <v>0.0</v>
      </c>
      <c r="O208" s="18">
        <v>0.0</v>
      </c>
      <c r="P208" s="18">
        <v>0.0</v>
      </c>
      <c r="Q208" s="18">
        <v>0.0</v>
      </c>
      <c r="U208" s="22" t="s">
        <v>1812</v>
      </c>
      <c r="V208" s="18">
        <v>6.772504452251E12</v>
      </c>
      <c r="W208" s="22" t="s">
        <v>2980</v>
      </c>
      <c r="X208" s="18" t="s">
        <v>3417</v>
      </c>
      <c r="Y208" s="22" t="s">
        <v>3415</v>
      </c>
      <c r="Z208" s="14" t="s">
        <v>2881</v>
      </c>
      <c r="AA208" s="18">
        <v>3.957142857</v>
      </c>
      <c r="AB208" s="22" t="s">
        <v>2214</v>
      </c>
      <c r="AC208" s="22" t="s">
        <v>3416</v>
      </c>
      <c r="AD208" s="16"/>
      <c r="AE208" s="22" t="s">
        <v>2240</v>
      </c>
      <c r="AF208" s="18">
        <v>360.0</v>
      </c>
      <c r="AG208" s="18">
        <v>0.0</v>
      </c>
      <c r="AH208" s="18">
        <v>0.117647</v>
      </c>
      <c r="AI208" s="18">
        <v>2.0</v>
      </c>
      <c r="AJ208" s="18">
        <v>0.117647</v>
      </c>
      <c r="AK208" s="18">
        <v>0.055556</v>
      </c>
    </row>
    <row r="209">
      <c r="A209" s="14" t="s">
        <v>1812</v>
      </c>
      <c r="B209" s="105" t="s">
        <v>3584</v>
      </c>
      <c r="C209" s="14" t="s">
        <v>2549</v>
      </c>
      <c r="D209" s="19" t="s">
        <v>58</v>
      </c>
      <c r="E209" s="14" t="s">
        <v>3421</v>
      </c>
      <c r="F209" s="14" t="s">
        <v>2990</v>
      </c>
      <c r="G209" s="14" t="s">
        <v>2453</v>
      </c>
      <c r="H209" s="14" t="s">
        <v>2214</v>
      </c>
      <c r="I209" s="14" t="s">
        <v>3416</v>
      </c>
      <c r="J209" s="14" t="s">
        <v>2666</v>
      </c>
      <c r="L209" s="18">
        <v>408.0</v>
      </c>
      <c r="M209" s="18">
        <v>0.0</v>
      </c>
      <c r="N209" s="18">
        <v>4.441334</v>
      </c>
      <c r="O209" s="18">
        <v>2.111111</v>
      </c>
      <c r="P209" s="18">
        <v>6.700354</v>
      </c>
      <c r="Q209" s="18">
        <v>5.108875</v>
      </c>
      <c r="U209" s="22" t="s">
        <v>1812</v>
      </c>
      <c r="V209" s="18">
        <v>7.622201412333E12</v>
      </c>
      <c r="W209" s="22" t="s">
        <v>2528</v>
      </c>
      <c r="X209" s="18" t="s">
        <v>3417</v>
      </c>
      <c r="Y209" s="22" t="s">
        <v>3415</v>
      </c>
      <c r="Z209" s="14" t="s">
        <v>2884</v>
      </c>
      <c r="AA209" s="18">
        <v>10.4010101</v>
      </c>
      <c r="AB209" s="22" t="s">
        <v>2214</v>
      </c>
      <c r="AC209" s="22" t="s">
        <v>3416</v>
      </c>
      <c r="AD209" s="22" t="s">
        <v>2666</v>
      </c>
      <c r="AF209" s="18">
        <v>409.0</v>
      </c>
      <c r="AG209" s="18">
        <v>0.0</v>
      </c>
      <c r="AH209" s="18">
        <v>1.340495</v>
      </c>
      <c r="AI209" s="18">
        <v>0.0</v>
      </c>
      <c r="AJ209" s="18">
        <v>0.777778</v>
      </c>
      <c r="AK209" s="18">
        <v>1.407162</v>
      </c>
    </row>
    <row r="210">
      <c r="A210" s="14" t="s">
        <v>851</v>
      </c>
      <c r="B210" s="105" t="s">
        <v>3581</v>
      </c>
      <c r="C210" s="14" t="s">
        <v>2623</v>
      </c>
      <c r="D210" s="19" t="s">
        <v>58</v>
      </c>
      <c r="E210" s="14" t="s">
        <v>3421</v>
      </c>
      <c r="F210" s="14" t="s">
        <v>3152</v>
      </c>
      <c r="G210" s="14" t="s">
        <v>3484</v>
      </c>
      <c r="H210" s="14" t="s">
        <v>3629</v>
      </c>
      <c r="I210" s="14" t="s">
        <v>3422</v>
      </c>
      <c r="J210" s="14" t="s">
        <v>2605</v>
      </c>
      <c r="K210" s="23"/>
      <c r="L210" s="18">
        <v>600.0</v>
      </c>
      <c r="M210" s="18">
        <v>0.0</v>
      </c>
      <c r="N210" s="18">
        <v>2.959596</v>
      </c>
      <c r="O210" s="18">
        <v>0.0</v>
      </c>
      <c r="P210" s="18">
        <v>0.0</v>
      </c>
      <c r="Q210" s="18">
        <v>2.959596</v>
      </c>
      <c r="U210" s="22" t="s">
        <v>591</v>
      </c>
      <c r="V210" s="18">
        <v>8.886467030208E12</v>
      </c>
      <c r="W210" s="22" t="s">
        <v>2269</v>
      </c>
      <c r="X210" s="18" t="s">
        <v>3417</v>
      </c>
      <c r="Y210" s="22" t="s">
        <v>3421</v>
      </c>
      <c r="Z210" s="14" t="s">
        <v>2886</v>
      </c>
      <c r="AA210" s="18">
        <v>10.5</v>
      </c>
      <c r="AB210" s="22" t="s">
        <v>2214</v>
      </c>
      <c r="AC210" s="22" t="s">
        <v>3416</v>
      </c>
      <c r="AD210" s="16"/>
      <c r="AE210" s="16"/>
      <c r="AF210" s="18">
        <v>0.0</v>
      </c>
      <c r="AG210" s="18">
        <v>1.0</v>
      </c>
      <c r="AH210" s="18">
        <v>0.0</v>
      </c>
      <c r="AI210" s="18">
        <v>2.230769</v>
      </c>
      <c r="AJ210" s="18">
        <v>2.157015</v>
      </c>
      <c r="AK210" s="18">
        <v>1.944945</v>
      </c>
    </row>
    <row r="211">
      <c r="A211" s="14" t="s">
        <v>288</v>
      </c>
      <c r="B211" s="105" t="s">
        <v>3656</v>
      </c>
      <c r="C211" s="14" t="s">
        <v>3066</v>
      </c>
      <c r="D211" s="19" t="s">
        <v>58</v>
      </c>
      <c r="E211" s="14" t="s">
        <v>3421</v>
      </c>
      <c r="F211" s="14" t="s">
        <v>3057</v>
      </c>
      <c r="G211" s="14" t="s">
        <v>3456</v>
      </c>
      <c r="H211" s="14" t="s">
        <v>2214</v>
      </c>
      <c r="I211" s="14" t="s">
        <v>3416</v>
      </c>
      <c r="J211" s="16"/>
      <c r="K211" s="16"/>
      <c r="L211" s="18">
        <v>24.0</v>
      </c>
      <c r="M211" s="18">
        <v>1.0</v>
      </c>
      <c r="N211" s="18">
        <v>0.0</v>
      </c>
      <c r="O211" s="18">
        <v>0.468254</v>
      </c>
      <c r="P211" s="18">
        <v>0.53584</v>
      </c>
      <c r="Q211" s="18">
        <v>0.53584</v>
      </c>
      <c r="U211" s="22" t="s">
        <v>1812</v>
      </c>
      <c r="V211" s="18">
        <v>6.772504452244E12</v>
      </c>
      <c r="W211" s="22" t="s">
        <v>2978</v>
      </c>
      <c r="X211" s="18" t="s">
        <v>3417</v>
      </c>
      <c r="Y211" s="22" t="s">
        <v>3415</v>
      </c>
      <c r="Z211" s="14" t="s">
        <v>2887</v>
      </c>
      <c r="AA211" s="18">
        <v>1.0</v>
      </c>
      <c r="AB211" s="22" t="s">
        <v>2214</v>
      </c>
      <c r="AC211" s="22" t="s">
        <v>3416</v>
      </c>
      <c r="AD211" s="16"/>
      <c r="AE211" s="16"/>
      <c r="AF211" s="18">
        <v>24.0</v>
      </c>
      <c r="AG211" s="18">
        <v>6.0</v>
      </c>
      <c r="AH211" s="18">
        <v>0.237179</v>
      </c>
      <c r="AI211" s="18">
        <v>3.139777</v>
      </c>
      <c r="AJ211" s="18">
        <v>2.511179</v>
      </c>
      <c r="AK211" s="18">
        <v>1.669244</v>
      </c>
    </row>
    <row r="212">
      <c r="A212" s="14" t="s">
        <v>1812</v>
      </c>
      <c r="B212" s="105" t="s">
        <v>3657</v>
      </c>
      <c r="C212" s="14" t="s">
        <v>3374</v>
      </c>
      <c r="D212" s="19" t="s">
        <v>58</v>
      </c>
      <c r="E212" s="14" t="s">
        <v>3415</v>
      </c>
      <c r="F212" s="23"/>
      <c r="G212" s="14" t="s">
        <v>3658</v>
      </c>
      <c r="H212" s="14" t="s">
        <v>2214</v>
      </c>
      <c r="I212" s="14" t="s">
        <v>3416</v>
      </c>
      <c r="J212" s="14" t="s">
        <v>2595</v>
      </c>
      <c r="K212" s="23"/>
      <c r="L212" s="18">
        <v>720.0</v>
      </c>
      <c r="M212" s="18">
        <v>0.0</v>
      </c>
      <c r="N212" s="18">
        <v>23.97111</v>
      </c>
      <c r="O212" s="18">
        <v>2.315476</v>
      </c>
      <c r="P212" s="18">
        <v>22.72762</v>
      </c>
      <c r="Q212" s="18">
        <v>24.35358</v>
      </c>
      <c r="U212" s="22" t="s">
        <v>1650</v>
      </c>
      <c r="V212" s="18">
        <v>6.294017137048E12</v>
      </c>
      <c r="W212" s="22" t="s">
        <v>2467</v>
      </c>
      <c r="X212" s="18" t="s">
        <v>3417</v>
      </c>
      <c r="Y212" s="16"/>
      <c r="Z212" s="14" t="s">
        <v>2888</v>
      </c>
      <c r="AA212" s="18">
        <v>11.31026474</v>
      </c>
      <c r="AB212" s="22"/>
      <c r="AC212" s="22" t="s">
        <v>3416</v>
      </c>
      <c r="AD212" s="16"/>
      <c r="AE212" s="16"/>
      <c r="AF212" s="18">
        <v>456.0</v>
      </c>
      <c r="AG212" s="18">
        <v>0.0</v>
      </c>
      <c r="AH212" s="18">
        <v>0.0</v>
      </c>
      <c r="AI212" s="18">
        <v>0.0</v>
      </c>
      <c r="AJ212" s="18">
        <v>0.0</v>
      </c>
      <c r="AK212" s="18">
        <v>0.0</v>
      </c>
    </row>
    <row r="213">
      <c r="A213" s="14" t="s">
        <v>1812</v>
      </c>
      <c r="B213" s="105" t="s">
        <v>3659</v>
      </c>
      <c r="C213" s="14" t="s">
        <v>2556</v>
      </c>
      <c r="D213" s="19" t="s">
        <v>58</v>
      </c>
      <c r="E213" s="23"/>
      <c r="F213" s="14" t="s">
        <v>2614</v>
      </c>
      <c r="G213" s="14" t="s">
        <v>2557</v>
      </c>
      <c r="I213" s="14" t="s">
        <v>3416</v>
      </c>
      <c r="J213" s="23"/>
      <c r="K213" s="23"/>
      <c r="L213" s="18">
        <v>528.0</v>
      </c>
      <c r="M213" s="18">
        <v>0.0</v>
      </c>
      <c r="N213" s="18">
        <v>0.0</v>
      </c>
      <c r="O213" s="18">
        <v>0.0</v>
      </c>
      <c r="P213" s="18">
        <v>0.0</v>
      </c>
      <c r="Q213" s="18">
        <v>0.0</v>
      </c>
      <c r="U213" s="22" t="s">
        <v>1812</v>
      </c>
      <c r="V213" s="18">
        <v>9.3410700004E12</v>
      </c>
      <c r="W213" s="22" t="s">
        <v>2861</v>
      </c>
      <c r="X213" s="18" t="s">
        <v>3417</v>
      </c>
      <c r="Y213" s="22" t="s">
        <v>3415</v>
      </c>
      <c r="Z213" s="14" t="s">
        <v>2385</v>
      </c>
      <c r="AA213" s="18">
        <v>4.462537463</v>
      </c>
      <c r="AB213" s="22" t="s">
        <v>2214</v>
      </c>
      <c r="AC213" s="22" t="s">
        <v>3416</v>
      </c>
      <c r="AD213" s="22" t="s">
        <v>2666</v>
      </c>
      <c r="AF213" s="18">
        <v>120.0</v>
      </c>
      <c r="AG213" s="18">
        <v>0.0</v>
      </c>
      <c r="AH213" s="18">
        <v>0.222222</v>
      </c>
      <c r="AI213" s="18">
        <v>0.222222</v>
      </c>
      <c r="AJ213" s="18">
        <v>0.371199</v>
      </c>
      <c r="AK213" s="18">
        <v>0.324958</v>
      </c>
    </row>
    <row r="214">
      <c r="A214" s="14" t="s">
        <v>84</v>
      </c>
      <c r="B214" s="105" t="s">
        <v>3660</v>
      </c>
      <c r="C214" s="14" t="s">
        <v>2247</v>
      </c>
      <c r="D214" s="19" t="s">
        <v>58</v>
      </c>
      <c r="E214" s="14" t="s">
        <v>3415</v>
      </c>
      <c r="F214" s="14" t="s">
        <v>2601</v>
      </c>
      <c r="G214" s="14" t="s">
        <v>2239</v>
      </c>
      <c r="H214" s="14" t="s">
        <v>2214</v>
      </c>
      <c r="I214" s="14" t="s">
        <v>3416</v>
      </c>
      <c r="J214" s="23"/>
      <c r="K214" s="14" t="s">
        <v>2240</v>
      </c>
      <c r="L214" s="18">
        <v>504.0</v>
      </c>
      <c r="M214" s="18">
        <v>0.0</v>
      </c>
      <c r="N214" s="18">
        <v>0.0</v>
      </c>
      <c r="O214" s="18">
        <v>0.0</v>
      </c>
      <c r="P214" s="18">
        <v>0.0</v>
      </c>
      <c r="Q214" s="18">
        <v>0.0</v>
      </c>
      <c r="U214" s="22" t="s">
        <v>1812</v>
      </c>
      <c r="V214" s="18">
        <v>9.34107000376E12</v>
      </c>
      <c r="W214" s="22" t="s">
        <v>2836</v>
      </c>
      <c r="X214" s="18" t="s">
        <v>3417</v>
      </c>
      <c r="Y214" s="22" t="s">
        <v>3415</v>
      </c>
      <c r="Z214" s="14" t="s">
        <v>3081</v>
      </c>
      <c r="AA214" s="18">
        <v>0.0</v>
      </c>
      <c r="AB214" s="22" t="s">
        <v>2214</v>
      </c>
      <c r="AC214" s="22" t="s">
        <v>3416</v>
      </c>
      <c r="AD214" s="22" t="s">
        <v>2666</v>
      </c>
      <c r="AE214" s="22" t="s">
        <v>2240</v>
      </c>
      <c r="AF214" s="18">
        <v>456.0</v>
      </c>
      <c r="AG214" s="18">
        <v>0.0</v>
      </c>
      <c r="AH214" s="18">
        <v>0.0</v>
      </c>
      <c r="AI214" s="18">
        <v>0.0</v>
      </c>
      <c r="AJ214" s="18">
        <v>0.0</v>
      </c>
      <c r="AK214" s="18">
        <v>0.0</v>
      </c>
    </row>
    <row r="215">
      <c r="A215" s="14" t="s">
        <v>1812</v>
      </c>
      <c r="B215" s="105" t="s">
        <v>3661</v>
      </c>
      <c r="C215" s="14" t="s">
        <v>2861</v>
      </c>
      <c r="D215" s="19" t="s">
        <v>58</v>
      </c>
      <c r="E215" s="14" t="s">
        <v>3421</v>
      </c>
      <c r="F215" s="14" t="s">
        <v>3348</v>
      </c>
      <c r="G215" s="14" t="s">
        <v>2512</v>
      </c>
      <c r="H215" s="14" t="s">
        <v>2214</v>
      </c>
      <c r="I215" s="14" t="s">
        <v>3416</v>
      </c>
      <c r="J215" s="14" t="s">
        <v>2666</v>
      </c>
      <c r="L215" s="18">
        <v>24.0</v>
      </c>
      <c r="M215" s="18">
        <v>0.0</v>
      </c>
      <c r="N215" s="18">
        <v>0.0</v>
      </c>
      <c r="O215" s="18">
        <v>0.0</v>
      </c>
      <c r="P215" s="18">
        <v>0.348371</v>
      </c>
      <c r="Q215" s="18">
        <v>0.348371</v>
      </c>
      <c r="U215" s="22" t="s">
        <v>851</v>
      </c>
      <c r="V215" s="22" t="s">
        <v>3662</v>
      </c>
      <c r="W215" s="22" t="s">
        <v>2314</v>
      </c>
      <c r="X215" s="18" t="s">
        <v>3417</v>
      </c>
      <c r="Y215" s="22" t="s">
        <v>3415</v>
      </c>
      <c r="Z215" s="14" t="s">
        <v>2893</v>
      </c>
      <c r="AA215" s="18">
        <v>1.326923077</v>
      </c>
      <c r="AB215" s="22" t="s">
        <v>2304</v>
      </c>
      <c r="AC215" s="22" t="s">
        <v>3422</v>
      </c>
      <c r="AD215" s="16"/>
      <c r="AE215" s="22" t="s">
        <v>2240</v>
      </c>
      <c r="AF215" s="18">
        <v>792.0</v>
      </c>
      <c r="AG215" s="18">
        <v>0.0</v>
      </c>
      <c r="AH215" s="18">
        <v>0.0</v>
      </c>
      <c r="AI215" s="18">
        <v>0.0</v>
      </c>
      <c r="AJ215" s="18">
        <v>0.0</v>
      </c>
      <c r="AK215" s="18">
        <v>0.0</v>
      </c>
    </row>
    <row r="216">
      <c r="A216" s="14" t="s">
        <v>1175</v>
      </c>
      <c r="B216" s="105" t="s">
        <v>3663</v>
      </c>
      <c r="C216" s="14" t="s">
        <v>3211</v>
      </c>
      <c r="D216" s="19" t="s">
        <v>58</v>
      </c>
      <c r="E216" s="14" t="s">
        <v>3415</v>
      </c>
      <c r="F216" s="23"/>
      <c r="G216" s="14" t="s">
        <v>2391</v>
      </c>
      <c r="I216" s="14" t="s">
        <v>3416</v>
      </c>
      <c r="J216" s="23"/>
      <c r="K216" s="16"/>
      <c r="L216" s="18">
        <v>120.0</v>
      </c>
      <c r="M216" s="18">
        <v>0.0</v>
      </c>
      <c r="N216" s="18">
        <v>0.0</v>
      </c>
      <c r="O216" s="18">
        <v>0.0</v>
      </c>
      <c r="P216" s="18">
        <v>0.0</v>
      </c>
      <c r="Q216" s="18">
        <v>0.0</v>
      </c>
      <c r="U216" s="22" t="s">
        <v>288</v>
      </c>
      <c r="V216" s="18">
        <v>5.298005550124E12</v>
      </c>
      <c r="W216" s="22" t="s">
        <v>2258</v>
      </c>
      <c r="X216" s="18" t="s">
        <v>3417</v>
      </c>
      <c r="Y216" s="16"/>
      <c r="Z216" s="14" t="s">
        <v>2896</v>
      </c>
      <c r="AA216" s="18">
        <v>0.076923077</v>
      </c>
      <c r="AB216" s="22"/>
      <c r="AC216" s="22" t="s">
        <v>3416</v>
      </c>
      <c r="AD216" s="16"/>
      <c r="AE216" s="16"/>
      <c r="AF216" s="18">
        <v>552.0</v>
      </c>
      <c r="AG216" s="18">
        <v>0.0</v>
      </c>
      <c r="AH216" s="18">
        <v>0.0</v>
      </c>
      <c r="AI216" s="18">
        <v>0.0</v>
      </c>
      <c r="AJ216" s="18">
        <v>0.0</v>
      </c>
      <c r="AK216" s="18">
        <v>0.0</v>
      </c>
    </row>
    <row r="217">
      <c r="A217" s="14" t="s">
        <v>1812</v>
      </c>
      <c r="B217" s="105" t="s">
        <v>3664</v>
      </c>
      <c r="C217" s="14" t="s">
        <v>2836</v>
      </c>
      <c r="D217" s="19" t="s">
        <v>58</v>
      </c>
      <c r="E217" s="14" t="s">
        <v>3421</v>
      </c>
      <c r="F217" s="14" t="s">
        <v>3347</v>
      </c>
      <c r="G217" s="14" t="s">
        <v>2512</v>
      </c>
      <c r="H217" s="14" t="s">
        <v>2214</v>
      </c>
      <c r="I217" s="14" t="s">
        <v>3416</v>
      </c>
      <c r="J217" s="14" t="s">
        <v>2666</v>
      </c>
      <c r="K217" s="14" t="s">
        <v>2240</v>
      </c>
      <c r="L217" s="18">
        <v>246.0</v>
      </c>
      <c r="M217" s="18">
        <v>0.0</v>
      </c>
      <c r="N217" s="18">
        <v>0.0</v>
      </c>
      <c r="O217" s="18">
        <v>0.0</v>
      </c>
      <c r="P217" s="18">
        <v>0.0</v>
      </c>
      <c r="Q217" s="18">
        <v>0.0</v>
      </c>
      <c r="U217" s="22" t="s">
        <v>1650</v>
      </c>
      <c r="V217" s="18">
        <v>6.291109852377E12</v>
      </c>
      <c r="W217" s="22" t="s">
        <v>2463</v>
      </c>
      <c r="X217" s="18" t="s">
        <v>3417</v>
      </c>
      <c r="Y217" s="22" t="s">
        <v>3415</v>
      </c>
      <c r="Z217" s="14" t="s">
        <v>2899</v>
      </c>
      <c r="AA217" s="18">
        <v>1.225274725</v>
      </c>
      <c r="AB217" s="22"/>
      <c r="AC217" s="22" t="s">
        <v>3416</v>
      </c>
      <c r="AD217" s="16"/>
      <c r="AE217" s="16"/>
      <c r="AF217" s="18">
        <v>552.0</v>
      </c>
      <c r="AG217" s="18">
        <v>0.0</v>
      </c>
      <c r="AH217" s="18">
        <v>0.0</v>
      </c>
      <c r="AI217" s="18">
        <v>0.0</v>
      </c>
      <c r="AJ217" s="18">
        <v>0.0</v>
      </c>
      <c r="AK217" s="18">
        <v>0.0</v>
      </c>
    </row>
    <row r="218">
      <c r="A218" s="14" t="s">
        <v>1092</v>
      </c>
      <c r="B218" s="105" t="s">
        <v>3665</v>
      </c>
      <c r="C218" s="14" t="s">
        <v>2385</v>
      </c>
      <c r="D218" s="19" t="s">
        <v>58</v>
      </c>
      <c r="E218" s="14" t="s">
        <v>3415</v>
      </c>
      <c r="F218" s="14" t="s">
        <v>2821</v>
      </c>
      <c r="G218" s="14" t="s">
        <v>2386</v>
      </c>
      <c r="H218" s="14" t="s">
        <v>2214</v>
      </c>
      <c r="I218" s="14" t="s">
        <v>3416</v>
      </c>
      <c r="J218" s="16"/>
      <c r="K218" s="16"/>
      <c r="L218" s="18">
        <v>24.0</v>
      </c>
      <c r="M218" s="18">
        <v>0.0</v>
      </c>
      <c r="N218" s="18">
        <v>0.0</v>
      </c>
      <c r="O218" s="18">
        <v>4.142857</v>
      </c>
      <c r="P218" s="18">
        <v>4.472865</v>
      </c>
      <c r="Q218" s="18">
        <v>3.853618</v>
      </c>
      <c r="U218" s="22" t="s">
        <v>1812</v>
      </c>
      <c r="V218" s="18">
        <v>3.046920030021E12</v>
      </c>
      <c r="W218" s="22" t="s">
        <v>2962</v>
      </c>
      <c r="X218" s="18" t="s">
        <v>3417</v>
      </c>
      <c r="Y218" s="22" t="s">
        <v>3415</v>
      </c>
      <c r="Z218" s="14" t="s">
        <v>2900</v>
      </c>
      <c r="AA218" s="18">
        <v>0.0</v>
      </c>
      <c r="AB218" s="22" t="s">
        <v>2214</v>
      </c>
      <c r="AC218" s="22" t="s">
        <v>3416</v>
      </c>
      <c r="AD218" s="16"/>
      <c r="AE218" s="16"/>
      <c r="AF218" s="18">
        <v>0.0</v>
      </c>
      <c r="AG218" s="18">
        <v>0.0</v>
      </c>
      <c r="AH218" s="18">
        <v>0.0</v>
      </c>
      <c r="AI218" s="18">
        <v>1.45202</v>
      </c>
      <c r="AJ218" s="18">
        <v>1.073849</v>
      </c>
      <c r="AK218" s="18">
        <v>0.88085</v>
      </c>
    </row>
    <row r="219">
      <c r="A219" s="14" t="s">
        <v>258</v>
      </c>
      <c r="B219" s="105" t="s">
        <v>3666</v>
      </c>
      <c r="C219" s="14" t="s">
        <v>2403</v>
      </c>
      <c r="D219" s="19" t="s">
        <v>58</v>
      </c>
      <c r="E219" s="14" t="s">
        <v>3421</v>
      </c>
      <c r="F219" s="14" t="s">
        <v>2834</v>
      </c>
      <c r="G219" s="14" t="s">
        <v>2268</v>
      </c>
      <c r="H219" s="14" t="s">
        <v>2214</v>
      </c>
      <c r="I219" s="14" t="s">
        <v>3416</v>
      </c>
      <c r="J219" s="23"/>
      <c r="K219" s="23"/>
      <c r="L219" s="18">
        <v>24.0</v>
      </c>
      <c r="M219" s="18">
        <v>0.0</v>
      </c>
      <c r="N219" s="18">
        <v>0.0</v>
      </c>
      <c r="O219" s="18">
        <v>1.796581</v>
      </c>
      <c r="P219" s="18">
        <v>2.238651</v>
      </c>
      <c r="Q219" s="18">
        <v>2.029387</v>
      </c>
      <c r="U219" s="22" t="s">
        <v>1812</v>
      </c>
      <c r="V219" s="18">
        <v>7.9210570166E11</v>
      </c>
      <c r="W219" s="22" t="s">
        <v>2485</v>
      </c>
      <c r="X219" s="18" t="s">
        <v>3417</v>
      </c>
      <c r="Y219" s="22" t="s">
        <v>3415</v>
      </c>
      <c r="Z219" s="14" t="s">
        <v>2902</v>
      </c>
      <c r="AA219" s="18">
        <v>0.111111111</v>
      </c>
      <c r="AB219" s="16"/>
      <c r="AC219" s="22" t="s">
        <v>3416</v>
      </c>
      <c r="AD219" s="16"/>
      <c r="AE219" s="16"/>
      <c r="AF219" s="18">
        <v>552.0</v>
      </c>
      <c r="AG219" s="18">
        <v>0.0</v>
      </c>
      <c r="AH219" s="18">
        <v>0.0</v>
      </c>
      <c r="AI219" s="18">
        <v>0.0</v>
      </c>
      <c r="AJ219" s="18">
        <v>0.0</v>
      </c>
      <c r="AK219" s="18">
        <v>0.0</v>
      </c>
    </row>
    <row r="220">
      <c r="A220" s="14" t="s">
        <v>851</v>
      </c>
      <c r="B220" s="105" t="s">
        <v>3667</v>
      </c>
      <c r="C220" s="14" t="s">
        <v>2603</v>
      </c>
      <c r="D220" s="19" t="s">
        <v>58</v>
      </c>
      <c r="E220" s="14" t="s">
        <v>3421</v>
      </c>
      <c r="F220" s="14" t="s">
        <v>3538</v>
      </c>
      <c r="G220" s="14" t="s">
        <v>2318</v>
      </c>
      <c r="H220" s="14" t="s">
        <v>2304</v>
      </c>
      <c r="I220" s="14" t="s">
        <v>3422</v>
      </c>
      <c r="J220" s="16"/>
      <c r="K220" s="23"/>
      <c r="L220" s="18">
        <v>225.0</v>
      </c>
      <c r="M220" s="18">
        <v>3.0</v>
      </c>
      <c r="N220" s="18">
        <v>0.277778</v>
      </c>
      <c r="O220" s="18">
        <v>1.913259</v>
      </c>
      <c r="P220" s="18">
        <v>2.637558</v>
      </c>
      <c r="Q220" s="18">
        <v>2.310037</v>
      </c>
      <c r="U220" s="22" t="s">
        <v>1812</v>
      </c>
      <c r="V220" s="18">
        <v>6.772504452244E12</v>
      </c>
      <c r="W220" s="22" t="s">
        <v>2978</v>
      </c>
      <c r="X220" s="18" t="s">
        <v>3417</v>
      </c>
      <c r="Y220" s="22" t="s">
        <v>3415</v>
      </c>
      <c r="Z220" s="14" t="s">
        <v>2905</v>
      </c>
      <c r="AA220" s="18">
        <v>0.16025641</v>
      </c>
      <c r="AB220" s="22" t="s">
        <v>2214</v>
      </c>
      <c r="AC220" s="22" t="s">
        <v>3416</v>
      </c>
      <c r="AD220" s="16"/>
      <c r="AE220" s="22" t="s">
        <v>2240</v>
      </c>
      <c r="AF220" s="18">
        <v>360.0</v>
      </c>
      <c r="AG220" s="18">
        <v>0.0</v>
      </c>
      <c r="AH220" s="18">
        <v>0.105263</v>
      </c>
      <c r="AI220" s="18">
        <v>0.666667</v>
      </c>
      <c r="AJ220" s="18">
        <v>0.105263</v>
      </c>
      <c r="AK220" s="18">
        <v>0.05</v>
      </c>
    </row>
    <row r="221">
      <c r="A221" s="14" t="s">
        <v>756</v>
      </c>
      <c r="B221" s="105" t="s">
        <v>3668</v>
      </c>
      <c r="C221" s="14" t="s">
        <v>2297</v>
      </c>
      <c r="D221" s="19" t="s">
        <v>58</v>
      </c>
      <c r="E221" s="14" t="s">
        <v>3415</v>
      </c>
      <c r="F221" s="14" t="s">
        <v>2709</v>
      </c>
      <c r="G221" s="14" t="s">
        <v>2282</v>
      </c>
      <c r="H221" s="14" t="s">
        <v>2214</v>
      </c>
      <c r="I221" s="14" t="s">
        <v>3416</v>
      </c>
      <c r="J221" s="14" t="s">
        <v>2605</v>
      </c>
      <c r="K221" s="16"/>
      <c r="L221" s="18">
        <v>120.0</v>
      </c>
      <c r="M221" s="18">
        <v>0.0</v>
      </c>
      <c r="N221" s="18">
        <v>0.054054</v>
      </c>
      <c r="O221" s="18">
        <v>0.071429</v>
      </c>
      <c r="P221" s="18">
        <v>0.209524</v>
      </c>
      <c r="Q221" s="18">
        <v>0.104054</v>
      </c>
      <c r="U221" s="22" t="s">
        <v>1812</v>
      </c>
      <c r="V221" s="18">
        <v>8.50064303179E11</v>
      </c>
      <c r="W221" s="22" t="s">
        <v>2500</v>
      </c>
      <c r="X221" s="18" t="s">
        <v>3417</v>
      </c>
      <c r="Y221" s="22" t="s">
        <v>3415</v>
      </c>
      <c r="Z221" s="14" t="s">
        <v>2906</v>
      </c>
      <c r="AA221" s="18">
        <v>0.0</v>
      </c>
      <c r="AB221" s="22" t="s">
        <v>2214</v>
      </c>
      <c r="AC221" s="22" t="s">
        <v>3416</v>
      </c>
      <c r="AD221" s="22" t="s">
        <v>2605</v>
      </c>
      <c r="AE221" s="16"/>
      <c r="AF221" s="18">
        <v>96.0</v>
      </c>
      <c r="AG221" s="18">
        <v>0.0</v>
      </c>
      <c r="AH221" s="18">
        <v>0.053343</v>
      </c>
      <c r="AI221" s="18">
        <v>0.0</v>
      </c>
      <c r="AJ221" s="18">
        <v>0.0</v>
      </c>
      <c r="AK221" s="18">
        <v>0.053343</v>
      </c>
    </row>
    <row r="222">
      <c r="A222" s="14" t="s">
        <v>961</v>
      </c>
      <c r="B222" s="104" t="s">
        <v>3565</v>
      </c>
      <c r="C222" s="14" t="s">
        <v>2939</v>
      </c>
      <c r="D222" s="19" t="s">
        <v>58</v>
      </c>
      <c r="E222" s="14" t="s">
        <v>3421</v>
      </c>
      <c r="F222" s="14" t="s">
        <v>3157</v>
      </c>
      <c r="G222" s="14" t="s">
        <v>3566</v>
      </c>
      <c r="H222" s="14" t="s">
        <v>2304</v>
      </c>
      <c r="I222" s="14" t="s">
        <v>3422</v>
      </c>
      <c r="J222" s="16"/>
      <c r="K222" s="16"/>
      <c r="L222" s="18">
        <v>48.0</v>
      </c>
      <c r="M222" s="18">
        <v>131.0</v>
      </c>
      <c r="N222" s="18">
        <v>0.278943</v>
      </c>
      <c r="O222" s="18">
        <v>160.9166</v>
      </c>
      <c r="P222" s="18">
        <v>133.6502</v>
      </c>
      <c r="Q222" s="18">
        <v>122.9173</v>
      </c>
      <c r="U222" s="22" t="s">
        <v>1251</v>
      </c>
      <c r="V222" s="18">
        <v>6.290361984635E12</v>
      </c>
      <c r="W222" s="22" t="s">
        <v>2429</v>
      </c>
      <c r="X222" s="18" t="s">
        <v>3417</v>
      </c>
      <c r="Y222" s="22" t="s">
        <v>3415</v>
      </c>
      <c r="Z222" s="14" t="s">
        <v>2404</v>
      </c>
      <c r="AA222" s="18">
        <v>15.31711067</v>
      </c>
      <c r="AB222" s="22" t="s">
        <v>2214</v>
      </c>
      <c r="AC222" s="22" t="s">
        <v>3431</v>
      </c>
      <c r="AD222" s="16"/>
      <c r="AE222" s="16"/>
      <c r="AF222" s="18">
        <v>94.0</v>
      </c>
      <c r="AG222" s="18">
        <v>4.0</v>
      </c>
      <c r="AH222" s="18">
        <v>1.345738</v>
      </c>
      <c r="AI222" s="18">
        <v>4.09632</v>
      </c>
      <c r="AJ222" s="18">
        <v>3.075959</v>
      </c>
      <c r="AK222" s="18">
        <v>2.306541</v>
      </c>
    </row>
    <row r="223">
      <c r="A223" s="14" t="s">
        <v>468</v>
      </c>
      <c r="B223" s="105" t="s">
        <v>3669</v>
      </c>
      <c r="C223" s="14" t="s">
        <v>3023</v>
      </c>
      <c r="D223" s="19" t="s">
        <v>58</v>
      </c>
      <c r="E223" s="14" t="s">
        <v>3415</v>
      </c>
      <c r="F223" s="14" t="s">
        <v>3670</v>
      </c>
      <c r="G223" s="14" t="s">
        <v>3671</v>
      </c>
      <c r="H223" s="14" t="s">
        <v>2214</v>
      </c>
      <c r="I223" s="14" t="s">
        <v>3422</v>
      </c>
      <c r="J223" s="23"/>
      <c r="K223" s="23"/>
      <c r="L223" s="18">
        <v>0.0</v>
      </c>
      <c r="M223" s="18">
        <v>0.0</v>
      </c>
      <c r="N223" s="18">
        <v>0.0</v>
      </c>
      <c r="O223" s="18">
        <v>0.0</v>
      </c>
      <c r="P223" s="18">
        <v>0.0</v>
      </c>
      <c r="Q223" s="18">
        <v>0.0</v>
      </c>
      <c r="U223" s="22" t="s">
        <v>1812</v>
      </c>
      <c r="V223" s="18">
        <v>5.000168004167E12</v>
      </c>
      <c r="W223" s="22" t="s">
        <v>3334</v>
      </c>
      <c r="X223" s="18" t="s">
        <v>3417</v>
      </c>
      <c r="Y223" s="22" t="s">
        <v>3415</v>
      </c>
      <c r="Z223" s="14" t="s">
        <v>2312</v>
      </c>
      <c r="AA223" s="18">
        <v>23.07446442</v>
      </c>
      <c r="AB223" s="22"/>
      <c r="AC223" s="22" t="s">
        <v>3416</v>
      </c>
      <c r="AD223" s="22" t="s">
        <v>2666</v>
      </c>
      <c r="AE223" s="22" t="s">
        <v>2240</v>
      </c>
      <c r="AF223" s="18">
        <v>456.0</v>
      </c>
      <c r="AG223" s="18">
        <v>0.0</v>
      </c>
      <c r="AH223" s="18">
        <v>0.0</v>
      </c>
      <c r="AI223" s="18">
        <v>0.0</v>
      </c>
      <c r="AJ223" s="18">
        <v>0.0</v>
      </c>
      <c r="AK223" s="18">
        <v>0.0</v>
      </c>
    </row>
    <row r="224">
      <c r="A224" s="14" t="s">
        <v>1812</v>
      </c>
      <c r="B224" s="105" t="s">
        <v>3672</v>
      </c>
      <c r="C224" s="14" t="s">
        <v>2486</v>
      </c>
      <c r="D224" s="19" t="s">
        <v>58</v>
      </c>
      <c r="E224" s="14" t="s">
        <v>3415</v>
      </c>
      <c r="F224" s="14" t="s">
        <v>2947</v>
      </c>
      <c r="G224" s="14" t="s">
        <v>2484</v>
      </c>
      <c r="H224" s="23"/>
      <c r="I224" s="14" t="s">
        <v>3416</v>
      </c>
      <c r="J224" s="23"/>
      <c r="K224" s="23"/>
      <c r="L224" s="18">
        <v>528.0</v>
      </c>
      <c r="M224" s="18">
        <v>0.0</v>
      </c>
      <c r="N224" s="18">
        <v>0.0</v>
      </c>
      <c r="O224" s="18">
        <v>0.0</v>
      </c>
      <c r="P224" s="18">
        <v>0.0</v>
      </c>
      <c r="Q224" s="18">
        <v>0.0</v>
      </c>
      <c r="U224" s="22" t="s">
        <v>1812</v>
      </c>
      <c r="V224" s="18">
        <v>6.221073012255E12</v>
      </c>
      <c r="W224" s="22" t="s">
        <v>2743</v>
      </c>
      <c r="X224" s="18" t="s">
        <v>3417</v>
      </c>
      <c r="Y224" s="22" t="s">
        <v>3415</v>
      </c>
      <c r="Z224" s="14" t="s">
        <v>2912</v>
      </c>
      <c r="AA224" s="18">
        <v>1.015567766</v>
      </c>
      <c r="AB224" s="22" t="s">
        <v>2214</v>
      </c>
      <c r="AC224" s="22" t="s">
        <v>3416</v>
      </c>
      <c r="AD224" s="16"/>
      <c r="AE224" s="16"/>
      <c r="AF224" s="18">
        <v>12.0</v>
      </c>
      <c r="AG224" s="18">
        <v>6.0</v>
      </c>
      <c r="AH224" s="18">
        <v>0.071429</v>
      </c>
      <c r="AI224" s="18">
        <v>4.899539</v>
      </c>
      <c r="AJ224" s="18">
        <v>4.809308</v>
      </c>
      <c r="AK224" s="18">
        <v>2.804986</v>
      </c>
    </row>
    <row r="225">
      <c r="A225" s="14" t="s">
        <v>1812</v>
      </c>
      <c r="B225" s="105" t="s">
        <v>3673</v>
      </c>
      <c r="C225" s="14" t="s">
        <v>2527</v>
      </c>
      <c r="D225" s="19" t="s">
        <v>58</v>
      </c>
      <c r="E225" s="14" t="s">
        <v>3415</v>
      </c>
      <c r="F225" s="14" t="s">
        <v>2963</v>
      </c>
      <c r="G225" s="14" t="s">
        <v>2512</v>
      </c>
      <c r="H225" s="14" t="s">
        <v>2214</v>
      </c>
      <c r="I225" s="14" t="s">
        <v>3416</v>
      </c>
      <c r="J225" s="14" t="s">
        <v>2666</v>
      </c>
      <c r="K225" s="14" t="s">
        <v>2240</v>
      </c>
      <c r="L225" s="18">
        <v>72.0</v>
      </c>
      <c r="M225" s="18">
        <v>0.0</v>
      </c>
      <c r="N225" s="18">
        <v>0.105263</v>
      </c>
      <c r="O225" s="18">
        <v>0.0</v>
      </c>
      <c r="P225" s="18">
        <v>0.666667</v>
      </c>
      <c r="Q225" s="18">
        <v>0.105263</v>
      </c>
      <c r="U225" s="22" t="s">
        <v>258</v>
      </c>
      <c r="V225" s="18">
        <v>4.059729302809E12</v>
      </c>
      <c r="W225" s="22" t="s">
        <v>2787</v>
      </c>
      <c r="X225" s="18" t="s">
        <v>3417</v>
      </c>
      <c r="Y225" s="22" t="s">
        <v>3415</v>
      </c>
      <c r="Z225" s="14" t="s">
        <v>2546</v>
      </c>
      <c r="AA225" s="18">
        <v>0.166666667</v>
      </c>
      <c r="AB225" s="22" t="s">
        <v>2214</v>
      </c>
      <c r="AC225" s="22" t="s">
        <v>3416</v>
      </c>
      <c r="AD225" s="16"/>
      <c r="AE225" s="16"/>
      <c r="AF225" s="18">
        <v>24.0</v>
      </c>
      <c r="AG225" s="18">
        <v>1.0</v>
      </c>
      <c r="AH225" s="18">
        <v>0.0</v>
      </c>
      <c r="AI225" s="18">
        <v>1.113803</v>
      </c>
      <c r="AJ225" s="18">
        <v>1.483516</v>
      </c>
      <c r="AK225" s="18">
        <v>1.632924</v>
      </c>
    </row>
    <row r="226">
      <c r="A226" s="14" t="s">
        <v>1650</v>
      </c>
      <c r="B226" s="105" t="s">
        <v>3674</v>
      </c>
      <c r="C226" s="14" t="s">
        <v>3219</v>
      </c>
      <c r="D226" s="19" t="s">
        <v>58</v>
      </c>
      <c r="E226" s="14" t="s">
        <v>3421</v>
      </c>
      <c r="F226" s="14" t="s">
        <v>3248</v>
      </c>
      <c r="G226" s="14" t="s">
        <v>3437</v>
      </c>
      <c r="H226" s="14" t="s">
        <v>2214</v>
      </c>
      <c r="I226" s="14" t="s">
        <v>3416</v>
      </c>
      <c r="J226" s="16"/>
      <c r="K226" s="23"/>
      <c r="L226" s="18">
        <v>7.0</v>
      </c>
      <c r="M226" s="18">
        <v>0.0</v>
      </c>
      <c r="N226" s="18">
        <v>0.0</v>
      </c>
      <c r="O226" s="18">
        <v>0.225275</v>
      </c>
      <c r="P226" s="18">
        <v>0.350256</v>
      </c>
      <c r="Q226" s="18">
        <v>0.318469</v>
      </c>
      <c r="U226" s="22" t="s">
        <v>1690</v>
      </c>
      <c r="V226" s="18">
        <v>8.588007731902E12</v>
      </c>
      <c r="W226" s="22" t="s">
        <v>2997</v>
      </c>
      <c r="X226" s="18" t="s">
        <v>3417</v>
      </c>
      <c r="Y226" s="22" t="s">
        <v>3415</v>
      </c>
      <c r="Z226" s="14" t="s">
        <v>2545</v>
      </c>
      <c r="AA226" s="18">
        <v>1.5</v>
      </c>
      <c r="AB226" s="22" t="s">
        <v>2214</v>
      </c>
      <c r="AC226" s="22" t="s">
        <v>3416</v>
      </c>
      <c r="AD226" s="16"/>
      <c r="AE226" s="16"/>
      <c r="AF226" s="18">
        <v>48.0</v>
      </c>
      <c r="AG226" s="18">
        <v>1.0</v>
      </c>
      <c r="AH226" s="18">
        <v>0.391026</v>
      </c>
      <c r="AI226" s="18">
        <v>2.352564</v>
      </c>
      <c r="AJ226" s="18">
        <v>2.888588</v>
      </c>
      <c r="AK226" s="18">
        <v>2.671994</v>
      </c>
    </row>
    <row r="227">
      <c r="A227" s="14" t="s">
        <v>206</v>
      </c>
      <c r="B227" s="105" t="s">
        <v>3675</v>
      </c>
      <c r="C227" s="14" t="s">
        <v>2767</v>
      </c>
      <c r="D227" s="19" t="s">
        <v>58</v>
      </c>
      <c r="E227" s="14" t="s">
        <v>3421</v>
      </c>
      <c r="F227" s="14" t="s">
        <v>3051</v>
      </c>
      <c r="G227" s="14" t="s">
        <v>2388</v>
      </c>
      <c r="H227" s="14" t="s">
        <v>2214</v>
      </c>
      <c r="I227" s="14" t="s">
        <v>3416</v>
      </c>
      <c r="J227" s="16"/>
      <c r="K227" s="14" t="s">
        <v>2240</v>
      </c>
      <c r="L227" s="18">
        <v>336.0</v>
      </c>
      <c r="M227" s="18">
        <v>0.0</v>
      </c>
      <c r="N227" s="18">
        <v>0.0</v>
      </c>
      <c r="O227" s="18">
        <v>0.0</v>
      </c>
      <c r="P227" s="18">
        <v>0.0</v>
      </c>
      <c r="Q227" s="18">
        <v>0.0</v>
      </c>
      <c r="U227" s="22" t="s">
        <v>288</v>
      </c>
      <c r="V227" s="18">
        <v>5.000213024829E12</v>
      </c>
      <c r="W227" s="22" t="s">
        <v>3081</v>
      </c>
      <c r="X227" s="18" t="s">
        <v>3417</v>
      </c>
      <c r="Y227" s="22" t="s">
        <v>3415</v>
      </c>
      <c r="Z227" s="14" t="s">
        <v>2918</v>
      </c>
      <c r="AA227" s="18">
        <v>0.813186813</v>
      </c>
      <c r="AB227" s="22" t="s">
        <v>2252</v>
      </c>
      <c r="AC227" s="22" t="s">
        <v>3416</v>
      </c>
      <c r="AD227" s="16"/>
      <c r="AE227" s="22" t="s">
        <v>2240</v>
      </c>
      <c r="AF227" s="18">
        <v>696.0</v>
      </c>
      <c r="AG227" s="18">
        <v>0.0</v>
      </c>
      <c r="AH227" s="18">
        <v>10.57437</v>
      </c>
      <c r="AI227" s="18">
        <v>0.52381</v>
      </c>
      <c r="AJ227" s="18">
        <v>4.875268</v>
      </c>
      <c r="AK227" s="18">
        <v>10.26241</v>
      </c>
    </row>
    <row r="228">
      <c r="A228" s="14" t="s">
        <v>258</v>
      </c>
      <c r="B228" s="105" t="s">
        <v>3676</v>
      </c>
      <c r="C228" s="14" t="s">
        <v>2809</v>
      </c>
      <c r="D228" s="19" t="s">
        <v>58</v>
      </c>
      <c r="E228" s="14" t="s">
        <v>3421</v>
      </c>
      <c r="F228" s="14" t="s">
        <v>3192</v>
      </c>
      <c r="G228" s="14" t="s">
        <v>3427</v>
      </c>
      <c r="H228" s="14" t="s">
        <v>2214</v>
      </c>
      <c r="I228" s="14" t="s">
        <v>3416</v>
      </c>
      <c r="J228" s="23"/>
      <c r="K228" s="23"/>
      <c r="L228" s="18">
        <v>24.0</v>
      </c>
      <c r="M228" s="18">
        <v>0.0</v>
      </c>
      <c r="N228" s="18">
        <v>0.0</v>
      </c>
      <c r="O228" s="18">
        <v>1.296703</v>
      </c>
      <c r="P228" s="18">
        <v>1.051782</v>
      </c>
      <c r="Q228" s="18">
        <v>1.031777</v>
      </c>
      <c r="U228" s="22" t="s">
        <v>258</v>
      </c>
      <c r="V228" s="18">
        <v>4.250035246959E12</v>
      </c>
      <c r="W228" s="22" t="s">
        <v>2811</v>
      </c>
      <c r="X228" s="18" t="s">
        <v>3417</v>
      </c>
      <c r="Y228" s="22" t="s">
        <v>3415</v>
      </c>
      <c r="Z228" s="14" t="s">
        <v>2551</v>
      </c>
      <c r="AA228" s="18">
        <v>0.305194805</v>
      </c>
      <c r="AB228" s="22" t="s">
        <v>2214</v>
      </c>
      <c r="AC228" s="22" t="s">
        <v>3416</v>
      </c>
      <c r="AD228" s="16"/>
      <c r="AE228" s="16"/>
      <c r="AF228" s="18">
        <v>24.0</v>
      </c>
      <c r="AG228" s="18">
        <v>2.0</v>
      </c>
      <c r="AH228" s="18">
        <v>0.0</v>
      </c>
      <c r="AI228" s="18">
        <v>1.237179</v>
      </c>
      <c r="AJ228" s="18">
        <v>1.010591</v>
      </c>
      <c r="AK228" s="18">
        <v>0.995291</v>
      </c>
    </row>
    <row r="229">
      <c r="A229" s="14" t="s">
        <v>1690</v>
      </c>
      <c r="B229" s="105" t="s">
        <v>3452</v>
      </c>
      <c r="C229" s="14" t="s">
        <v>2934</v>
      </c>
      <c r="D229" s="19" t="s">
        <v>58</v>
      </c>
      <c r="E229" s="14" t="s">
        <v>3421</v>
      </c>
      <c r="F229" s="14" t="s">
        <v>3253</v>
      </c>
      <c r="G229" s="14" t="s">
        <v>3453</v>
      </c>
      <c r="H229" s="14" t="s">
        <v>2214</v>
      </c>
      <c r="I229" s="14" t="s">
        <v>3416</v>
      </c>
      <c r="J229" s="23"/>
      <c r="K229" s="14" t="s">
        <v>2240</v>
      </c>
      <c r="L229" s="18">
        <v>480.0</v>
      </c>
      <c r="M229" s="18">
        <v>0.0</v>
      </c>
      <c r="N229" s="18">
        <v>0.148352</v>
      </c>
      <c r="O229" s="18">
        <v>0.333333</v>
      </c>
      <c r="P229" s="18">
        <v>0.195971</v>
      </c>
      <c r="Q229" s="18">
        <v>0.195971</v>
      </c>
      <c r="U229" s="22" t="s">
        <v>1812</v>
      </c>
      <c r="V229" s="18">
        <v>6.772504452299E12</v>
      </c>
      <c r="W229" s="22" t="s">
        <v>2975</v>
      </c>
      <c r="X229" s="18" t="s">
        <v>3417</v>
      </c>
      <c r="Y229" s="22" t="s">
        <v>3415</v>
      </c>
      <c r="Z229" s="14" t="s">
        <v>2552</v>
      </c>
      <c r="AA229" s="18">
        <v>0.071428571</v>
      </c>
      <c r="AB229" s="22" t="s">
        <v>2214</v>
      </c>
      <c r="AC229" s="22" t="s">
        <v>3416</v>
      </c>
      <c r="AD229" s="16"/>
      <c r="AE229" s="16"/>
      <c r="AF229" s="18">
        <v>10.0</v>
      </c>
      <c r="AG229" s="18">
        <v>5.0</v>
      </c>
      <c r="AH229" s="18">
        <v>0.0</v>
      </c>
      <c r="AI229" s="18">
        <v>2.737429</v>
      </c>
      <c r="AJ229" s="18">
        <v>3.110819</v>
      </c>
      <c r="AK229" s="18">
        <v>1.811158</v>
      </c>
    </row>
    <row r="230">
      <c r="A230" s="14" t="s">
        <v>1812</v>
      </c>
      <c r="B230" s="105" t="s">
        <v>3677</v>
      </c>
      <c r="C230" s="14" t="s">
        <v>2565</v>
      </c>
      <c r="D230" s="19" t="s">
        <v>58</v>
      </c>
      <c r="E230" s="14" t="s">
        <v>3415</v>
      </c>
      <c r="F230" s="14" t="s">
        <v>2947</v>
      </c>
      <c r="G230" s="14" t="s">
        <v>2484</v>
      </c>
      <c r="H230" s="23"/>
      <c r="I230" s="14" t="s">
        <v>3416</v>
      </c>
      <c r="J230" s="23"/>
      <c r="K230" s="23"/>
      <c r="L230" s="18">
        <v>528.0</v>
      </c>
      <c r="M230" s="18">
        <v>0.0</v>
      </c>
      <c r="N230" s="18">
        <v>0.0</v>
      </c>
      <c r="O230" s="18">
        <v>0.0</v>
      </c>
      <c r="P230" s="18">
        <v>0.0</v>
      </c>
      <c r="Q230" s="18">
        <v>0.0</v>
      </c>
      <c r="U230" s="22" t="s">
        <v>1251</v>
      </c>
      <c r="V230" s="18">
        <v>6.291107845951E12</v>
      </c>
      <c r="W230" s="22" t="s">
        <v>2989</v>
      </c>
      <c r="X230" s="18" t="s">
        <v>3417</v>
      </c>
      <c r="Y230" s="22" t="s">
        <v>3415</v>
      </c>
      <c r="Z230" s="14" t="s">
        <v>2925</v>
      </c>
      <c r="AA230" s="18">
        <v>0.6504329</v>
      </c>
      <c r="AB230" s="22"/>
      <c r="AC230" s="22" t="s">
        <v>3431</v>
      </c>
      <c r="AD230" s="16"/>
      <c r="AE230" s="16"/>
      <c r="AF230" s="18">
        <v>0.0</v>
      </c>
      <c r="AG230" s="18">
        <v>0.0</v>
      </c>
      <c r="AH230" s="18">
        <v>0.0</v>
      </c>
      <c r="AI230" s="18">
        <v>0.0</v>
      </c>
      <c r="AJ230" s="18">
        <v>0.0</v>
      </c>
      <c r="AK230" s="18">
        <v>0.0</v>
      </c>
    </row>
    <row r="231">
      <c r="A231" s="14" t="s">
        <v>1812</v>
      </c>
      <c r="B231" s="105" t="s">
        <v>3678</v>
      </c>
      <c r="C231" s="14" t="s">
        <v>3311</v>
      </c>
      <c r="D231" s="19" t="s">
        <v>58</v>
      </c>
      <c r="E231" s="14" t="s">
        <v>3415</v>
      </c>
      <c r="F231" s="14" t="s">
        <v>2963</v>
      </c>
      <c r="G231" s="14" t="s">
        <v>3534</v>
      </c>
      <c r="I231" s="14" t="s">
        <v>3416</v>
      </c>
      <c r="J231" s="14" t="s">
        <v>2666</v>
      </c>
      <c r="L231" s="18">
        <v>528.0</v>
      </c>
      <c r="M231" s="18">
        <v>0.0</v>
      </c>
      <c r="N231" s="18">
        <v>0.0</v>
      </c>
      <c r="O231" s="18">
        <v>0.0</v>
      </c>
      <c r="P231" s="18">
        <v>0.0</v>
      </c>
      <c r="Q231" s="18">
        <v>0.0</v>
      </c>
      <c r="U231" s="22" t="s">
        <v>288</v>
      </c>
      <c r="V231" s="18">
        <v>6.291109606017E12</v>
      </c>
      <c r="W231" s="22" t="s">
        <v>3056</v>
      </c>
      <c r="X231" s="18" t="s">
        <v>3417</v>
      </c>
      <c r="Y231" s="22" t="s">
        <v>3415</v>
      </c>
      <c r="Z231" s="14" t="s">
        <v>2929</v>
      </c>
      <c r="AA231" s="18">
        <v>1.30952381</v>
      </c>
      <c r="AB231" s="22" t="s">
        <v>2214</v>
      </c>
      <c r="AC231" s="22" t="s">
        <v>3416</v>
      </c>
      <c r="AD231" s="22" t="s">
        <v>2605</v>
      </c>
      <c r="AE231" s="22" t="s">
        <v>2217</v>
      </c>
      <c r="AF231" s="18">
        <v>24.0</v>
      </c>
      <c r="AG231" s="18">
        <v>0.0</v>
      </c>
      <c r="AH231" s="18">
        <v>0.0</v>
      </c>
      <c r="AI231" s="18">
        <v>0.0</v>
      </c>
      <c r="AJ231" s="18">
        <v>0.0</v>
      </c>
      <c r="AK231" s="18">
        <v>0.0</v>
      </c>
    </row>
    <row r="232">
      <c r="A232" s="14" t="s">
        <v>888</v>
      </c>
      <c r="B232" s="105" t="s">
        <v>3679</v>
      </c>
      <c r="C232" s="14" t="s">
        <v>2875</v>
      </c>
      <c r="D232" s="19" t="s">
        <v>58</v>
      </c>
      <c r="E232" s="14" t="s">
        <v>3463</v>
      </c>
      <c r="F232" s="14" t="s">
        <v>2720</v>
      </c>
      <c r="G232" s="14" t="s">
        <v>3464</v>
      </c>
      <c r="H232" s="14" t="s">
        <v>2214</v>
      </c>
      <c r="I232" s="14" t="s">
        <v>3431</v>
      </c>
      <c r="J232" s="23"/>
      <c r="K232" s="23"/>
      <c r="L232" s="18">
        <v>24.0</v>
      </c>
      <c r="M232" s="18">
        <v>5.0</v>
      </c>
      <c r="N232" s="18">
        <v>0.0</v>
      </c>
      <c r="O232" s="18">
        <v>3.412171</v>
      </c>
      <c r="P232" s="18">
        <v>3.575031</v>
      </c>
      <c r="Q232" s="18">
        <v>3.430062</v>
      </c>
      <c r="U232" s="22" t="s">
        <v>1812</v>
      </c>
      <c r="V232" s="18">
        <v>5.060402907944E12</v>
      </c>
      <c r="W232" s="22" t="s">
        <v>2533</v>
      </c>
      <c r="X232" s="18" t="s">
        <v>3417</v>
      </c>
      <c r="Y232" s="22" t="s">
        <v>3421</v>
      </c>
      <c r="Z232" s="14" t="s">
        <v>2302</v>
      </c>
      <c r="AA232" s="18">
        <v>4.508311133</v>
      </c>
      <c r="AB232" s="22" t="s">
        <v>2214</v>
      </c>
      <c r="AC232" s="22" t="s">
        <v>3416</v>
      </c>
      <c r="AD232" s="22" t="s">
        <v>2666</v>
      </c>
      <c r="AE232" s="22" t="s">
        <v>2240</v>
      </c>
      <c r="AF232" s="18">
        <v>48.0</v>
      </c>
      <c r="AG232" s="18">
        <v>0.0</v>
      </c>
      <c r="AH232" s="18">
        <v>0.0</v>
      </c>
      <c r="AI232" s="18">
        <v>0.142857</v>
      </c>
      <c r="AJ232" s="18">
        <v>0.066667</v>
      </c>
      <c r="AK232" s="18">
        <v>0.033333</v>
      </c>
    </row>
    <row r="233">
      <c r="A233" s="14" t="s">
        <v>756</v>
      </c>
      <c r="B233" s="105" t="s">
        <v>3680</v>
      </c>
      <c r="C233" s="14" t="s">
        <v>2280</v>
      </c>
      <c r="D233" s="19" t="s">
        <v>58</v>
      </c>
      <c r="E233" s="14" t="s">
        <v>3415</v>
      </c>
      <c r="F233" s="14" t="s">
        <v>3681</v>
      </c>
      <c r="G233" s="14" t="s">
        <v>2279</v>
      </c>
      <c r="H233" s="14" t="s">
        <v>2214</v>
      </c>
      <c r="I233" s="14" t="s">
        <v>3416</v>
      </c>
      <c r="J233" s="23"/>
      <c r="K233" s="16"/>
      <c r="L233" s="18">
        <v>0.0</v>
      </c>
      <c r="M233" s="18">
        <v>0.0</v>
      </c>
      <c r="N233" s="18">
        <v>0.0</v>
      </c>
      <c r="O233" s="18">
        <v>0.071429</v>
      </c>
      <c r="P233" s="18">
        <v>0.045455</v>
      </c>
      <c r="Q233" s="18">
        <v>0.065062</v>
      </c>
      <c r="U233" s="22" t="s">
        <v>1175</v>
      </c>
      <c r="V233" s="18">
        <v>3.014260275921E12</v>
      </c>
      <c r="W233" s="22" t="s">
        <v>2389</v>
      </c>
      <c r="X233" s="18" t="s">
        <v>3417</v>
      </c>
      <c r="Y233" s="22" t="s">
        <v>3415</v>
      </c>
      <c r="Z233" s="14" t="s">
        <v>2932</v>
      </c>
      <c r="AA233" s="18">
        <v>5.754279054</v>
      </c>
      <c r="AB233" s="22" t="s">
        <v>2252</v>
      </c>
      <c r="AC233" s="22" t="s">
        <v>3416</v>
      </c>
      <c r="AD233" s="16"/>
      <c r="AE233" s="16"/>
      <c r="AF233" s="18">
        <v>48.0</v>
      </c>
      <c r="AG233" s="18">
        <v>0.0</v>
      </c>
      <c r="AH233" s="18">
        <v>0.157895</v>
      </c>
      <c r="AI233" s="18">
        <v>0.666667</v>
      </c>
      <c r="AJ233" s="18">
        <v>0.157895</v>
      </c>
      <c r="AK233" s="18">
        <v>0.102466</v>
      </c>
    </row>
    <row r="234">
      <c r="A234" s="14" t="s">
        <v>1812</v>
      </c>
      <c r="B234" s="105" t="s">
        <v>3682</v>
      </c>
      <c r="C234" s="14" t="s">
        <v>2534</v>
      </c>
      <c r="D234" s="19" t="s">
        <v>58</v>
      </c>
      <c r="E234" s="14" t="s">
        <v>3415</v>
      </c>
      <c r="F234" s="14" t="s">
        <v>2982</v>
      </c>
      <c r="G234" s="14" t="s">
        <v>2512</v>
      </c>
      <c r="H234" s="14" t="s">
        <v>2214</v>
      </c>
      <c r="I234" s="14" t="s">
        <v>3416</v>
      </c>
      <c r="J234" s="14" t="s">
        <v>2666</v>
      </c>
      <c r="K234" s="14" t="s">
        <v>2240</v>
      </c>
      <c r="L234" s="18">
        <v>96.0</v>
      </c>
      <c r="M234" s="18">
        <v>0.0</v>
      </c>
      <c r="N234" s="18">
        <v>0.160256</v>
      </c>
      <c r="O234" s="18">
        <v>0.0</v>
      </c>
      <c r="P234" s="18">
        <v>0.0</v>
      </c>
      <c r="Q234" s="18">
        <v>0.160256</v>
      </c>
      <c r="U234" s="22" t="s">
        <v>1251</v>
      </c>
      <c r="V234" s="18">
        <v>3.701295700268E12</v>
      </c>
      <c r="W234" s="22" t="s">
        <v>2443</v>
      </c>
      <c r="X234" s="18" t="s">
        <v>3417</v>
      </c>
      <c r="Y234" s="22" t="s">
        <v>3415</v>
      </c>
      <c r="Z234" s="14" t="s">
        <v>2933</v>
      </c>
      <c r="AA234" s="18">
        <v>4.298873349</v>
      </c>
      <c r="AB234" s="22" t="s">
        <v>2214</v>
      </c>
      <c r="AC234" s="22" t="s">
        <v>3431</v>
      </c>
      <c r="AD234" s="22" t="s">
        <v>2605</v>
      </c>
      <c r="AE234" s="16"/>
      <c r="AF234" s="18">
        <v>9.0</v>
      </c>
      <c r="AG234" s="18">
        <v>0.0</v>
      </c>
      <c r="AH234" s="18">
        <v>0.0</v>
      </c>
      <c r="AI234" s="18">
        <v>0.0</v>
      </c>
      <c r="AJ234" s="18">
        <v>0.0</v>
      </c>
      <c r="AK234" s="18">
        <v>0.016667</v>
      </c>
    </row>
    <row r="235">
      <c r="A235" s="14" t="s">
        <v>1812</v>
      </c>
      <c r="B235" s="105" t="s">
        <v>3683</v>
      </c>
      <c r="C235" s="14" t="s">
        <v>2481</v>
      </c>
      <c r="D235" s="19" t="s">
        <v>58</v>
      </c>
      <c r="E235" s="14" t="s">
        <v>3415</v>
      </c>
      <c r="F235" s="14" t="s">
        <v>2944</v>
      </c>
      <c r="G235" s="14" t="s">
        <v>2479</v>
      </c>
      <c r="H235" s="14" t="s">
        <v>2214</v>
      </c>
      <c r="I235" s="14" t="s">
        <v>3416</v>
      </c>
      <c r="J235" s="14" t="s">
        <v>2605</v>
      </c>
      <c r="K235" s="23"/>
      <c r="L235" s="18">
        <v>24.0</v>
      </c>
      <c r="M235" s="18">
        <v>0.0</v>
      </c>
      <c r="N235" s="18">
        <v>0.204762</v>
      </c>
      <c r="O235" s="18">
        <v>0.0</v>
      </c>
      <c r="P235" s="18">
        <v>0.204762</v>
      </c>
      <c r="Q235" s="18">
        <v>0.140642</v>
      </c>
      <c r="U235" s="22" t="s">
        <v>1690</v>
      </c>
      <c r="V235" s="18">
        <v>8.588004638631E12</v>
      </c>
      <c r="W235" s="22" t="s">
        <v>2662</v>
      </c>
      <c r="X235" s="18" t="s">
        <v>3417</v>
      </c>
      <c r="Y235" s="22" t="s">
        <v>3415</v>
      </c>
      <c r="Z235" s="14" t="s">
        <v>2934</v>
      </c>
      <c r="AA235" s="18">
        <v>2.953230103</v>
      </c>
      <c r="AB235" s="22" t="s">
        <v>2214</v>
      </c>
      <c r="AC235" s="22" t="s">
        <v>3416</v>
      </c>
      <c r="AD235" s="22" t="s">
        <v>2605</v>
      </c>
      <c r="AE235" s="16"/>
      <c r="AF235" s="18">
        <v>24.0</v>
      </c>
      <c r="AG235" s="18">
        <v>0.0</v>
      </c>
      <c r="AH235" s="18">
        <v>0.0</v>
      </c>
      <c r="AI235" s="18">
        <v>0.0</v>
      </c>
      <c r="AJ235" s="18">
        <v>0.0</v>
      </c>
      <c r="AK235" s="18">
        <v>0.0</v>
      </c>
    </row>
    <row r="236">
      <c r="A236" s="14" t="s">
        <v>1175</v>
      </c>
      <c r="B236" s="105" t="s">
        <v>3684</v>
      </c>
      <c r="C236" s="14" t="s">
        <v>2394</v>
      </c>
      <c r="D236" s="19" t="s">
        <v>58</v>
      </c>
      <c r="E236" s="14" t="s">
        <v>3415</v>
      </c>
      <c r="F236" s="14" t="s">
        <v>2815</v>
      </c>
      <c r="G236" s="14" t="s">
        <v>2378</v>
      </c>
      <c r="H236" s="14" t="s">
        <v>2214</v>
      </c>
      <c r="I236" s="14" t="s">
        <v>3416</v>
      </c>
      <c r="J236" s="16"/>
      <c r="K236" s="23"/>
      <c r="L236" s="18">
        <v>25.0</v>
      </c>
      <c r="M236" s="18">
        <v>5.0</v>
      </c>
      <c r="N236" s="18">
        <v>0.0</v>
      </c>
      <c r="O236" s="18">
        <v>4.026598</v>
      </c>
      <c r="P236" s="18">
        <v>3.410249</v>
      </c>
      <c r="Q236" s="18">
        <v>3.615118</v>
      </c>
      <c r="U236" s="22" t="s">
        <v>1650</v>
      </c>
      <c r="V236" s="18">
        <v>8.908017962507E12</v>
      </c>
      <c r="W236" s="22" t="s">
        <v>3223</v>
      </c>
      <c r="X236" s="18" t="s">
        <v>3417</v>
      </c>
      <c r="Y236" s="22" t="s">
        <v>3415</v>
      </c>
      <c r="Z236" s="14" t="s">
        <v>2935</v>
      </c>
      <c r="AA236" s="18">
        <v>8.036033411</v>
      </c>
      <c r="AB236" s="22" t="s">
        <v>2214</v>
      </c>
      <c r="AC236" s="22" t="s">
        <v>3416</v>
      </c>
      <c r="AD236" s="16"/>
      <c r="AE236" s="16"/>
      <c r="AF236" s="18">
        <v>0.0</v>
      </c>
      <c r="AG236" s="18">
        <v>1.0</v>
      </c>
      <c r="AH236" s="18">
        <v>0.0</v>
      </c>
      <c r="AI236" s="18">
        <v>0.285714</v>
      </c>
      <c r="AJ236" s="18">
        <v>0.5</v>
      </c>
      <c r="AK236" s="18">
        <v>0.6</v>
      </c>
    </row>
    <row r="237">
      <c r="A237" s="14" t="s">
        <v>1035</v>
      </c>
      <c r="B237" s="105" t="s">
        <v>3685</v>
      </c>
      <c r="C237" s="14" t="s">
        <v>3148</v>
      </c>
      <c r="D237" s="19" t="s">
        <v>58</v>
      </c>
      <c r="E237" s="14" t="s">
        <v>3415</v>
      </c>
      <c r="F237" s="14" t="s">
        <v>3169</v>
      </c>
      <c r="G237" s="14" t="s">
        <v>3515</v>
      </c>
      <c r="H237" s="14" t="s">
        <v>2214</v>
      </c>
      <c r="I237" s="14" t="s">
        <v>3416</v>
      </c>
      <c r="J237" s="23"/>
      <c r="K237" s="16"/>
      <c r="L237" s="18">
        <v>24.0</v>
      </c>
      <c r="M237" s="18">
        <v>0.0</v>
      </c>
      <c r="N237" s="18">
        <v>0.0</v>
      </c>
      <c r="O237" s="18">
        <v>0.142857</v>
      </c>
      <c r="P237" s="18">
        <v>0.157895</v>
      </c>
      <c r="Q237" s="18">
        <v>0.157895</v>
      </c>
      <c r="U237" s="22" t="s">
        <v>1092</v>
      </c>
      <c r="V237" s="18">
        <v>4.057278012446E12</v>
      </c>
      <c r="W237" s="22" t="s">
        <v>2382</v>
      </c>
      <c r="X237" s="18" t="s">
        <v>3417</v>
      </c>
      <c r="Y237" s="22" t="s">
        <v>3415</v>
      </c>
      <c r="Z237" s="14" t="s">
        <v>2938</v>
      </c>
      <c r="AA237" s="18">
        <v>0.0</v>
      </c>
      <c r="AB237" s="22" t="s">
        <v>2214</v>
      </c>
      <c r="AC237" s="22" t="s">
        <v>3416</v>
      </c>
      <c r="AD237" s="16"/>
      <c r="AE237" s="16"/>
      <c r="AF237" s="18">
        <v>0.0</v>
      </c>
      <c r="AG237" s="18">
        <v>0.0</v>
      </c>
      <c r="AH237" s="18">
        <v>0.0</v>
      </c>
      <c r="AI237" s="18">
        <v>0.214286</v>
      </c>
      <c r="AJ237" s="18">
        <v>0.133333</v>
      </c>
      <c r="AK237" s="18">
        <v>0.216667</v>
      </c>
    </row>
    <row r="238">
      <c r="A238" s="14" t="s">
        <v>851</v>
      </c>
      <c r="B238" s="105" t="s">
        <v>3581</v>
      </c>
      <c r="C238" s="14" t="s">
        <v>2623</v>
      </c>
      <c r="D238" s="19" t="s">
        <v>58</v>
      </c>
      <c r="E238" s="14" t="s">
        <v>3421</v>
      </c>
      <c r="F238" s="14" t="s">
        <v>3152</v>
      </c>
      <c r="G238" s="14" t="s">
        <v>3484</v>
      </c>
      <c r="H238" s="14" t="s">
        <v>3629</v>
      </c>
      <c r="I238" s="14" t="s">
        <v>3422</v>
      </c>
      <c r="J238" s="16"/>
      <c r="K238" s="16"/>
      <c r="L238" s="18">
        <v>5.0</v>
      </c>
      <c r="M238" s="18">
        <v>2.0</v>
      </c>
      <c r="N238" s="18">
        <v>0.0</v>
      </c>
      <c r="O238" s="18">
        <v>0.153846</v>
      </c>
      <c r="P238" s="18">
        <v>0.172411</v>
      </c>
      <c r="Q238" s="18">
        <v>0.183371</v>
      </c>
      <c r="U238" s="22" t="s">
        <v>1690</v>
      </c>
      <c r="V238" s="18">
        <v>5.060670992239E12</v>
      </c>
      <c r="W238" s="22" t="s">
        <v>2472</v>
      </c>
      <c r="X238" s="18" t="s">
        <v>3417</v>
      </c>
      <c r="Y238" s="22" t="s">
        <v>3415</v>
      </c>
      <c r="Z238" s="14" t="s">
        <v>2556</v>
      </c>
      <c r="AA238" s="18">
        <v>0.0</v>
      </c>
      <c r="AB238" s="22" t="s">
        <v>2214</v>
      </c>
      <c r="AC238" s="22" t="s">
        <v>3416</v>
      </c>
      <c r="AD238" s="16"/>
      <c r="AE238" s="16"/>
      <c r="AF238" s="18">
        <v>46.0</v>
      </c>
      <c r="AG238" s="18">
        <v>4.0</v>
      </c>
      <c r="AH238" s="18">
        <v>0.0</v>
      </c>
      <c r="AI238" s="18">
        <v>5.157842</v>
      </c>
      <c r="AJ238" s="18">
        <v>6.060664</v>
      </c>
      <c r="AK238" s="18">
        <v>6.081364</v>
      </c>
    </row>
    <row r="239">
      <c r="A239" s="14" t="s">
        <v>1175</v>
      </c>
      <c r="B239" s="105" t="s">
        <v>3686</v>
      </c>
      <c r="C239" s="14" t="s">
        <v>2422</v>
      </c>
      <c r="D239" s="19" t="s">
        <v>58</v>
      </c>
      <c r="E239" s="14" t="s">
        <v>3421</v>
      </c>
      <c r="F239" s="14" t="s">
        <v>2858</v>
      </c>
      <c r="G239" s="14" t="s">
        <v>2407</v>
      </c>
      <c r="H239" s="14" t="s">
        <v>2252</v>
      </c>
      <c r="I239" s="14" t="s">
        <v>3416</v>
      </c>
      <c r="J239" s="23"/>
      <c r="K239" s="23"/>
      <c r="L239" s="18">
        <v>0.0</v>
      </c>
      <c r="M239" s="18">
        <v>0.0</v>
      </c>
      <c r="N239" s="18">
        <v>0.0</v>
      </c>
      <c r="O239" s="18">
        <v>0.071429</v>
      </c>
      <c r="P239" s="18">
        <v>0.266667</v>
      </c>
      <c r="Q239" s="18">
        <v>0.26146</v>
      </c>
      <c r="U239" s="22" t="s">
        <v>1035</v>
      </c>
      <c r="V239" s="18">
        <v>7.4892706803E11</v>
      </c>
      <c r="W239" s="22" t="s">
        <v>3064</v>
      </c>
      <c r="X239" s="18" t="s">
        <v>3417</v>
      </c>
      <c r="Y239" s="22" t="s">
        <v>3415</v>
      </c>
      <c r="Z239" s="14" t="s">
        <v>2939</v>
      </c>
      <c r="AA239" s="18">
        <v>150.3761239</v>
      </c>
      <c r="AB239" s="22"/>
      <c r="AC239" s="22" t="s">
        <v>3416</v>
      </c>
      <c r="AD239" s="16"/>
      <c r="AE239" s="16"/>
      <c r="AF239" s="18">
        <v>552.0</v>
      </c>
      <c r="AG239" s="18">
        <v>0.0</v>
      </c>
      <c r="AH239" s="18">
        <v>0.0</v>
      </c>
      <c r="AI239" s="18">
        <v>0.0</v>
      </c>
      <c r="AJ239" s="18">
        <v>0.0</v>
      </c>
      <c r="AK239" s="18">
        <v>0.0</v>
      </c>
    </row>
    <row r="240">
      <c r="A240" s="14" t="s">
        <v>288</v>
      </c>
      <c r="B240" s="105" t="s">
        <v>3687</v>
      </c>
      <c r="C240" s="14" t="s">
        <v>2893</v>
      </c>
      <c r="D240" s="19" t="s">
        <v>58</v>
      </c>
      <c r="E240" s="14" t="s">
        <v>3421</v>
      </c>
      <c r="F240" s="14" t="s">
        <v>3074</v>
      </c>
      <c r="G240" s="14" t="s">
        <v>3688</v>
      </c>
      <c r="H240" s="14" t="s">
        <v>2252</v>
      </c>
      <c r="I240" s="14" t="s">
        <v>3416</v>
      </c>
      <c r="J240" s="16"/>
      <c r="K240" s="14" t="s">
        <v>2240</v>
      </c>
      <c r="L240" s="18">
        <v>264.0</v>
      </c>
      <c r="M240" s="18">
        <v>0.0</v>
      </c>
      <c r="N240" s="18">
        <v>1.271825</v>
      </c>
      <c r="O240" s="18">
        <v>1.271825</v>
      </c>
      <c r="P240" s="18">
        <v>1.271825</v>
      </c>
      <c r="Q240" s="18">
        <v>1.271825</v>
      </c>
      <c r="U240" s="22" t="s">
        <v>1690</v>
      </c>
      <c r="V240" s="18">
        <v>7.33603100968E11</v>
      </c>
      <c r="W240" s="22" t="s">
        <v>2932</v>
      </c>
      <c r="X240" s="18" t="s">
        <v>3417</v>
      </c>
      <c r="Y240" s="22" t="s">
        <v>3421</v>
      </c>
      <c r="Z240" s="14" t="s">
        <v>2940</v>
      </c>
      <c r="AA240" s="18">
        <v>0.0</v>
      </c>
      <c r="AB240" s="22" t="s">
        <v>2214</v>
      </c>
      <c r="AC240" s="22" t="s">
        <v>3416</v>
      </c>
      <c r="AD240" s="16"/>
      <c r="AE240" s="16"/>
      <c r="AF240" s="18">
        <v>48.0</v>
      </c>
      <c r="AG240" s="18">
        <v>8.0</v>
      </c>
      <c r="AH240" s="18">
        <v>1.087612</v>
      </c>
      <c r="AI240" s="18">
        <v>7.887979</v>
      </c>
      <c r="AJ240" s="18">
        <v>7.472165</v>
      </c>
      <c r="AK240" s="18">
        <v>7.545935</v>
      </c>
    </row>
    <row r="241">
      <c r="A241" s="14" t="s">
        <v>888</v>
      </c>
      <c r="B241" s="105" t="s">
        <v>3689</v>
      </c>
      <c r="C241" s="14" t="s">
        <v>2327</v>
      </c>
      <c r="D241" s="19" t="s">
        <v>58</v>
      </c>
      <c r="E241" s="14" t="s">
        <v>3421</v>
      </c>
      <c r="F241" s="14" t="s">
        <v>2765</v>
      </c>
      <c r="G241" s="14" t="s">
        <v>2326</v>
      </c>
      <c r="I241" s="14" t="s">
        <v>3431</v>
      </c>
      <c r="J241" s="23"/>
      <c r="K241" s="23"/>
      <c r="L241" s="18">
        <v>528.0</v>
      </c>
      <c r="M241" s="18">
        <v>0.0</v>
      </c>
      <c r="N241" s="18">
        <v>0.0</v>
      </c>
      <c r="O241" s="18">
        <v>0.0</v>
      </c>
      <c r="P241" s="18">
        <v>0.0</v>
      </c>
      <c r="Q241" s="18">
        <v>0.0</v>
      </c>
      <c r="U241" s="22" t="s">
        <v>135</v>
      </c>
      <c r="V241" s="18">
        <v>1.015271004526E12</v>
      </c>
      <c r="W241" s="22" t="s">
        <v>2635</v>
      </c>
      <c r="X241" s="18" t="s">
        <v>3417</v>
      </c>
      <c r="Y241" s="16"/>
      <c r="Z241" s="14" t="s">
        <v>3178</v>
      </c>
      <c r="AA241" s="18">
        <v>0.0</v>
      </c>
      <c r="AB241" s="22"/>
      <c r="AC241" s="22" t="s">
        <v>3416</v>
      </c>
      <c r="AD241" s="22" t="s">
        <v>2605</v>
      </c>
      <c r="AE241" s="16"/>
      <c r="AF241" s="18">
        <v>480.0</v>
      </c>
      <c r="AG241" s="18">
        <v>0.0</v>
      </c>
      <c r="AH241" s="18">
        <v>0.0</v>
      </c>
      <c r="AI241" s="18">
        <v>0.0</v>
      </c>
      <c r="AJ241" s="18">
        <v>0.0</v>
      </c>
      <c r="AK241" s="18">
        <v>0.0</v>
      </c>
    </row>
    <row r="242">
      <c r="A242" s="14" t="s">
        <v>288</v>
      </c>
      <c r="B242" s="105" t="s">
        <v>3690</v>
      </c>
      <c r="C242" s="14" t="s">
        <v>2589</v>
      </c>
      <c r="D242" s="19" t="s">
        <v>58</v>
      </c>
      <c r="E242" s="14" t="s">
        <v>3415</v>
      </c>
      <c r="F242" s="14" t="s">
        <v>3691</v>
      </c>
      <c r="G242" s="14" t="s">
        <v>3692</v>
      </c>
      <c r="I242" s="14" t="s">
        <v>3422</v>
      </c>
      <c r="J242" s="16"/>
      <c r="K242" s="16"/>
      <c r="L242" s="18">
        <v>528.0</v>
      </c>
      <c r="M242" s="18">
        <v>0.0</v>
      </c>
      <c r="N242" s="18">
        <v>0.0</v>
      </c>
      <c r="O242" s="18">
        <v>0.0</v>
      </c>
      <c r="P242" s="18">
        <v>0.0</v>
      </c>
      <c r="Q242" s="18">
        <v>0.0</v>
      </c>
      <c r="U242" s="22" t="s">
        <v>361</v>
      </c>
      <c r="V242" s="18">
        <v>6.772504452701E12</v>
      </c>
      <c r="W242" s="22" t="s">
        <v>2970</v>
      </c>
      <c r="X242" s="18" t="s">
        <v>3417</v>
      </c>
      <c r="Y242" s="22" t="s">
        <v>3415</v>
      </c>
      <c r="Z242" s="14" t="s">
        <v>2941</v>
      </c>
      <c r="AA242" s="18">
        <v>18.33579199</v>
      </c>
      <c r="AB242" s="22" t="s">
        <v>2214</v>
      </c>
      <c r="AC242" s="22" t="s">
        <v>3416</v>
      </c>
      <c r="AD242" s="16"/>
      <c r="AE242" s="16"/>
      <c r="AF242" s="18">
        <v>0.0</v>
      </c>
      <c r="AG242" s="18">
        <v>1.0</v>
      </c>
      <c r="AH242" s="18">
        <v>0.0</v>
      </c>
      <c r="AI242" s="18">
        <v>0.714286</v>
      </c>
      <c r="AJ242" s="18">
        <v>0.533333</v>
      </c>
      <c r="AK242" s="18">
        <v>0.418519</v>
      </c>
    </row>
    <row r="243">
      <c r="A243" s="14" t="s">
        <v>1650</v>
      </c>
      <c r="B243" s="105" t="s">
        <v>3693</v>
      </c>
      <c r="C243" s="14" t="s">
        <v>2466</v>
      </c>
      <c r="D243" s="19" t="s">
        <v>58</v>
      </c>
      <c r="E243" s="23"/>
      <c r="F243" s="14" t="s">
        <v>2930</v>
      </c>
      <c r="G243" s="14" t="s">
        <v>2239</v>
      </c>
      <c r="I243" s="14" t="s">
        <v>3416</v>
      </c>
      <c r="J243" s="16"/>
      <c r="K243" s="23"/>
      <c r="L243" s="18">
        <v>528.0</v>
      </c>
      <c r="M243" s="18">
        <v>0.0</v>
      </c>
      <c r="N243" s="18">
        <v>0.0</v>
      </c>
      <c r="O243" s="18">
        <v>0.0</v>
      </c>
      <c r="P243" s="18">
        <v>0.0</v>
      </c>
      <c r="Q243" s="18">
        <v>0.0</v>
      </c>
      <c r="U243" s="22" t="s">
        <v>288</v>
      </c>
      <c r="V243" s="18">
        <v>6.34240279294E11</v>
      </c>
      <c r="W243" s="22" t="s">
        <v>2656</v>
      </c>
      <c r="X243" s="18" t="s">
        <v>3417</v>
      </c>
      <c r="Y243" s="22" t="s">
        <v>3415</v>
      </c>
      <c r="Z243" s="14" t="s">
        <v>2338</v>
      </c>
      <c r="AA243" s="18">
        <v>0.0</v>
      </c>
      <c r="AB243" s="22"/>
      <c r="AC243" s="22" t="s">
        <v>3422</v>
      </c>
      <c r="AD243" s="16"/>
      <c r="AE243" s="16"/>
      <c r="AF243" s="18">
        <v>552.0</v>
      </c>
      <c r="AG243" s="18">
        <v>0.0</v>
      </c>
      <c r="AH243" s="18">
        <v>0.0</v>
      </c>
      <c r="AI243" s="18">
        <v>0.0</v>
      </c>
      <c r="AJ243" s="18">
        <v>0.0</v>
      </c>
      <c r="AK243" s="18">
        <v>0.0</v>
      </c>
    </row>
    <row r="244">
      <c r="A244" s="14" t="s">
        <v>1812</v>
      </c>
      <c r="B244" s="105" t="s">
        <v>3694</v>
      </c>
      <c r="C244" s="14" t="s">
        <v>3331</v>
      </c>
      <c r="D244" s="19" t="s">
        <v>58</v>
      </c>
      <c r="E244" s="14" t="s">
        <v>3415</v>
      </c>
      <c r="F244" s="14" t="s">
        <v>3326</v>
      </c>
      <c r="G244" s="14" t="s">
        <v>2324</v>
      </c>
      <c r="I244" s="14" t="s">
        <v>3416</v>
      </c>
      <c r="J244" s="14" t="s">
        <v>2666</v>
      </c>
      <c r="K244" s="14" t="s">
        <v>2240</v>
      </c>
      <c r="L244" s="18">
        <v>528.0</v>
      </c>
      <c r="M244" s="18">
        <v>0.0</v>
      </c>
      <c r="N244" s="18">
        <v>0.0</v>
      </c>
      <c r="O244" s="18">
        <v>0.0</v>
      </c>
      <c r="P244" s="18">
        <v>0.0</v>
      </c>
      <c r="Q244" s="18">
        <v>0.0</v>
      </c>
      <c r="U244" s="22" t="s">
        <v>1812</v>
      </c>
      <c r="V244" s="18">
        <v>6.772504452336E12</v>
      </c>
      <c r="W244" s="22" t="s">
        <v>2972</v>
      </c>
      <c r="X244" s="18" t="s">
        <v>3417</v>
      </c>
      <c r="Y244" s="22" t="s">
        <v>3415</v>
      </c>
      <c r="Z244" s="14" t="s">
        <v>2340</v>
      </c>
      <c r="AA244" s="18">
        <v>1.333333333</v>
      </c>
      <c r="AB244" s="22" t="s">
        <v>2214</v>
      </c>
      <c r="AC244" s="22" t="s">
        <v>3416</v>
      </c>
      <c r="AD244" s="16"/>
      <c r="AE244" s="16"/>
      <c r="AF244" s="18">
        <v>96.0</v>
      </c>
      <c r="AG244" s="18">
        <v>3.0</v>
      </c>
      <c r="AH244" s="18">
        <v>1.778724</v>
      </c>
      <c r="AI244" s="18">
        <v>6.416162</v>
      </c>
      <c r="AJ244" s="18">
        <v>4.891019</v>
      </c>
      <c r="AK244" s="18">
        <v>2.893214</v>
      </c>
    </row>
    <row r="245">
      <c r="A245" s="14" t="s">
        <v>1936</v>
      </c>
      <c r="B245" s="105" t="s">
        <v>3695</v>
      </c>
      <c r="C245" s="14" t="s">
        <v>2560</v>
      </c>
      <c r="D245" s="19" t="s">
        <v>58</v>
      </c>
      <c r="E245" s="14" t="s">
        <v>3415</v>
      </c>
      <c r="F245" s="14" t="s">
        <v>3005</v>
      </c>
      <c r="G245" s="14" t="s">
        <v>2561</v>
      </c>
      <c r="H245" s="14" t="s">
        <v>2214</v>
      </c>
      <c r="I245" s="14" t="s">
        <v>3416</v>
      </c>
      <c r="J245" s="23"/>
      <c r="K245" s="16"/>
      <c r="L245" s="18">
        <v>737.0</v>
      </c>
      <c r="M245" s="18">
        <v>3.0</v>
      </c>
      <c r="N245" s="18">
        <v>3.655448</v>
      </c>
      <c r="O245" s="18">
        <v>4.779545</v>
      </c>
      <c r="P245" s="18">
        <v>5.123637</v>
      </c>
      <c r="Q245" s="18">
        <v>5.055634</v>
      </c>
      <c r="U245" s="22" t="s">
        <v>1812</v>
      </c>
      <c r="V245" s="18">
        <v>6.295151302408E12</v>
      </c>
      <c r="W245" s="22" t="s">
        <v>2507</v>
      </c>
      <c r="X245" s="18" t="s">
        <v>3417</v>
      </c>
      <c r="Y245" s="22" t="s">
        <v>3415</v>
      </c>
      <c r="Z245" s="14" t="s">
        <v>2395</v>
      </c>
      <c r="AA245" s="18">
        <v>2.308608059</v>
      </c>
      <c r="AB245" s="22" t="s">
        <v>2214</v>
      </c>
      <c r="AC245" s="22" t="s">
        <v>3416</v>
      </c>
      <c r="AD245" s="16"/>
      <c r="AE245" s="16"/>
      <c r="AF245" s="18">
        <v>528.0</v>
      </c>
      <c r="AG245" s="18">
        <v>0.0</v>
      </c>
      <c r="AH245" s="18">
        <v>5.01759</v>
      </c>
      <c r="AI245" s="18">
        <v>2.339286</v>
      </c>
      <c r="AJ245" s="18">
        <v>4.504226</v>
      </c>
      <c r="AK245" s="18">
        <v>4.868957</v>
      </c>
    </row>
    <row r="246">
      <c r="A246" s="14" t="s">
        <v>888</v>
      </c>
      <c r="B246" s="105" t="s">
        <v>3696</v>
      </c>
      <c r="C246" s="14" t="s">
        <v>2342</v>
      </c>
      <c r="D246" s="19" t="s">
        <v>58</v>
      </c>
      <c r="E246" s="14" t="s">
        <v>3421</v>
      </c>
      <c r="F246" s="14" t="s">
        <v>2794</v>
      </c>
      <c r="G246" s="14" t="s">
        <v>2339</v>
      </c>
      <c r="H246" s="14" t="s">
        <v>2214</v>
      </c>
      <c r="I246" s="14" t="s">
        <v>3431</v>
      </c>
      <c r="J246" s="14" t="s">
        <v>2605</v>
      </c>
      <c r="K246" s="23"/>
      <c r="L246" s="18">
        <v>600.0</v>
      </c>
      <c r="M246" s="18">
        <v>0.0</v>
      </c>
      <c r="N246" s="18">
        <v>3.325243</v>
      </c>
      <c r="O246" s="18">
        <v>1.125</v>
      </c>
      <c r="P246" s="18">
        <v>3.550213</v>
      </c>
      <c r="Q246" s="18">
        <v>3.110879</v>
      </c>
      <c r="U246" s="22" t="s">
        <v>961</v>
      </c>
      <c r="V246" s="18">
        <v>504759.0</v>
      </c>
      <c r="W246" s="22" t="s">
        <v>2348</v>
      </c>
      <c r="X246" s="18" t="s">
        <v>3417</v>
      </c>
      <c r="Y246" s="22" t="s">
        <v>3421</v>
      </c>
      <c r="Z246" s="14" t="s">
        <v>2233</v>
      </c>
      <c r="AA246" s="18">
        <v>2.43956044</v>
      </c>
      <c r="AB246" s="22" t="s">
        <v>2304</v>
      </c>
      <c r="AC246" s="22" t="s">
        <v>3416</v>
      </c>
      <c r="AD246" s="22" t="s">
        <v>2605</v>
      </c>
      <c r="AE246" s="16"/>
      <c r="AF246" s="18">
        <v>816.0</v>
      </c>
      <c r="AG246" s="18">
        <v>0.0</v>
      </c>
      <c r="AH246" s="18">
        <v>0.0</v>
      </c>
      <c r="AI246" s="18">
        <v>0.0</v>
      </c>
      <c r="AJ246" s="18">
        <v>0.0</v>
      </c>
      <c r="AK246" s="18">
        <v>0.0</v>
      </c>
    </row>
    <row r="247">
      <c r="A247" s="14" t="s">
        <v>888</v>
      </c>
      <c r="B247" s="105" t="s">
        <v>3697</v>
      </c>
      <c r="C247" s="14" t="s">
        <v>2325</v>
      </c>
      <c r="D247" s="19" t="s">
        <v>58</v>
      </c>
      <c r="E247" s="14" t="s">
        <v>3421</v>
      </c>
      <c r="F247" s="14" t="s">
        <v>2765</v>
      </c>
      <c r="G247" s="14" t="s">
        <v>2326</v>
      </c>
      <c r="I247" s="14" t="s">
        <v>3431</v>
      </c>
      <c r="J247" s="23"/>
      <c r="K247" s="23"/>
      <c r="L247" s="18">
        <v>528.0</v>
      </c>
      <c r="M247" s="18">
        <v>0.0</v>
      </c>
      <c r="N247" s="18">
        <v>0.0</v>
      </c>
      <c r="O247" s="18">
        <v>0.0</v>
      </c>
      <c r="P247" s="18">
        <v>0.0</v>
      </c>
      <c r="Q247" s="18">
        <v>0.0</v>
      </c>
      <c r="U247" s="22" t="s">
        <v>361</v>
      </c>
      <c r="V247" s="22" t="s">
        <v>3698</v>
      </c>
      <c r="W247" s="22" t="s">
        <v>2260</v>
      </c>
      <c r="X247" s="18" t="s">
        <v>3417</v>
      </c>
      <c r="Y247" s="22" t="s">
        <v>3415</v>
      </c>
      <c r="Z247" s="14" t="s">
        <v>2223</v>
      </c>
      <c r="AA247" s="18">
        <v>0.0</v>
      </c>
      <c r="AB247" s="22" t="s">
        <v>2214</v>
      </c>
      <c r="AC247" s="22" t="s">
        <v>3416</v>
      </c>
      <c r="AD247" s="22" t="s">
        <v>2605</v>
      </c>
      <c r="AE247" s="22" t="s">
        <v>2240</v>
      </c>
      <c r="AF247" s="18">
        <v>816.0</v>
      </c>
      <c r="AG247" s="18">
        <v>0.0</v>
      </c>
      <c r="AH247" s="18">
        <v>0.0</v>
      </c>
      <c r="AI247" s="18">
        <v>0.0</v>
      </c>
      <c r="AJ247" s="18">
        <v>0.0</v>
      </c>
      <c r="AK247" s="18">
        <v>0.0</v>
      </c>
    </row>
    <row r="248">
      <c r="A248" s="14" t="s">
        <v>84</v>
      </c>
      <c r="B248" s="105" t="s">
        <v>3699</v>
      </c>
      <c r="C248" s="14" t="s">
        <v>2925</v>
      </c>
      <c r="D248" s="19" t="s">
        <v>58</v>
      </c>
      <c r="E248" s="14" t="s">
        <v>3421</v>
      </c>
      <c r="F248" s="14" t="s">
        <v>3015</v>
      </c>
      <c r="G248" s="14" t="s">
        <v>3700</v>
      </c>
      <c r="H248" s="14" t="s">
        <v>2214</v>
      </c>
      <c r="I248" s="14" t="s">
        <v>3416</v>
      </c>
      <c r="J248" s="23"/>
      <c r="K248" s="16"/>
      <c r="L248" s="18">
        <v>24.0</v>
      </c>
      <c r="M248" s="18">
        <v>1.0</v>
      </c>
      <c r="N248" s="18">
        <v>0.24359</v>
      </c>
      <c r="O248" s="18">
        <v>1.714286</v>
      </c>
      <c r="P248" s="18">
        <v>0.659917</v>
      </c>
      <c r="Q248" s="18">
        <v>0.659917</v>
      </c>
      <c r="U248" s="22" t="s">
        <v>1783</v>
      </c>
      <c r="V248" s="18">
        <v>6.291108541494E12</v>
      </c>
      <c r="W248" s="22" t="s">
        <v>2854</v>
      </c>
      <c r="X248" s="18" t="s">
        <v>3417</v>
      </c>
      <c r="Y248" s="22" t="s">
        <v>3415</v>
      </c>
      <c r="Z248" s="14" t="s">
        <v>2232</v>
      </c>
      <c r="AA248" s="18">
        <v>0.071428571</v>
      </c>
      <c r="AB248" s="22" t="s">
        <v>2214</v>
      </c>
      <c r="AC248" s="22" t="s">
        <v>3416</v>
      </c>
      <c r="AD248" s="16"/>
      <c r="AE248" s="16"/>
      <c r="AF248" s="18">
        <v>744.0</v>
      </c>
      <c r="AG248" s="18">
        <v>0.0</v>
      </c>
      <c r="AH248" s="18">
        <v>9.914309</v>
      </c>
      <c r="AI248" s="18">
        <v>0.071429</v>
      </c>
      <c r="AJ248" s="18">
        <v>4.791504</v>
      </c>
      <c r="AK248" s="18">
        <v>9.985831</v>
      </c>
    </row>
    <row r="249">
      <c r="A249" s="14" t="s">
        <v>1251</v>
      </c>
      <c r="B249" s="105" t="s">
        <v>3701</v>
      </c>
      <c r="C249" s="14" t="s">
        <v>2430</v>
      </c>
      <c r="D249" s="19" t="s">
        <v>58</v>
      </c>
      <c r="E249" s="14" t="s">
        <v>3415</v>
      </c>
      <c r="F249" s="14" t="s">
        <v>2868</v>
      </c>
      <c r="G249" s="14" t="s">
        <v>2366</v>
      </c>
      <c r="H249" s="14" t="s">
        <v>2214</v>
      </c>
      <c r="I249" s="14" t="s">
        <v>3431</v>
      </c>
      <c r="J249" s="16"/>
      <c r="K249" s="14" t="s">
        <v>2240</v>
      </c>
      <c r="L249" s="18">
        <v>504.0</v>
      </c>
      <c r="M249" s="18">
        <v>0.0</v>
      </c>
      <c r="N249" s="18">
        <v>0.571429</v>
      </c>
      <c r="O249" s="18">
        <v>0.071429</v>
      </c>
      <c r="P249" s="18">
        <v>0.033333</v>
      </c>
      <c r="Q249" s="18">
        <v>0.54211</v>
      </c>
      <c r="U249" s="22" t="s">
        <v>1251</v>
      </c>
      <c r="V249" s="18">
        <v>6.291053130286E12</v>
      </c>
      <c r="W249" s="22" t="s">
        <v>2918</v>
      </c>
      <c r="X249" s="18" t="s">
        <v>3417</v>
      </c>
      <c r="Y249" s="22" t="s">
        <v>3415</v>
      </c>
      <c r="Z249" s="14" t="s">
        <v>2220</v>
      </c>
      <c r="AA249" s="18">
        <v>0.0</v>
      </c>
      <c r="AB249" s="22"/>
      <c r="AC249" s="22" t="s">
        <v>3431</v>
      </c>
      <c r="AD249" s="16"/>
      <c r="AE249" s="16"/>
      <c r="AF249" s="18">
        <v>552.0</v>
      </c>
      <c r="AG249" s="18">
        <v>0.0</v>
      </c>
      <c r="AH249" s="18">
        <v>0.0</v>
      </c>
      <c r="AI249" s="18">
        <v>0.0</v>
      </c>
      <c r="AJ249" s="18">
        <v>0.0</v>
      </c>
      <c r="AK249" s="18">
        <v>0.0</v>
      </c>
    </row>
    <row r="250">
      <c r="A250" s="14" t="s">
        <v>1488</v>
      </c>
      <c r="B250" s="104" t="s">
        <v>3419</v>
      </c>
      <c r="C250" s="14" t="s">
        <v>3243</v>
      </c>
      <c r="D250" s="19" t="s">
        <v>58</v>
      </c>
      <c r="E250" s="14" t="s">
        <v>3421</v>
      </c>
      <c r="F250" s="14" t="s">
        <v>3244</v>
      </c>
      <c r="G250" s="14" t="s">
        <v>3702</v>
      </c>
      <c r="H250" s="14" t="s">
        <v>2214</v>
      </c>
      <c r="I250" s="14" t="s">
        <v>3416</v>
      </c>
      <c r="J250" s="14" t="s">
        <v>2605</v>
      </c>
      <c r="K250" s="14" t="s">
        <v>2240</v>
      </c>
      <c r="L250" s="18">
        <v>96.0</v>
      </c>
      <c r="M250" s="18">
        <v>0.0</v>
      </c>
      <c r="N250" s="18">
        <v>0.0</v>
      </c>
      <c r="O250" s="18">
        <v>0.0</v>
      </c>
      <c r="P250" s="18">
        <v>0.0</v>
      </c>
      <c r="Q250" s="18">
        <v>0.0</v>
      </c>
      <c r="U250" s="22" t="s">
        <v>1690</v>
      </c>
      <c r="V250" s="18">
        <v>8.588004638617E12</v>
      </c>
      <c r="W250" s="22" t="s">
        <v>2663</v>
      </c>
      <c r="X250" s="18" t="s">
        <v>3417</v>
      </c>
      <c r="Y250" s="22" t="s">
        <v>3415</v>
      </c>
      <c r="Z250" s="14" t="s">
        <v>2946</v>
      </c>
      <c r="AA250" s="18">
        <v>2.006493506</v>
      </c>
      <c r="AB250" s="22" t="s">
        <v>2214</v>
      </c>
      <c r="AC250" s="22" t="s">
        <v>3416</v>
      </c>
      <c r="AD250" s="22" t="s">
        <v>2605</v>
      </c>
      <c r="AE250" s="16"/>
      <c r="AF250" s="18">
        <v>24.0</v>
      </c>
      <c r="AG250" s="18">
        <v>0.0</v>
      </c>
      <c r="AH250" s="18">
        <v>0.0</v>
      </c>
      <c r="AI250" s="18">
        <v>0.0</v>
      </c>
      <c r="AJ250" s="18">
        <v>0.0</v>
      </c>
      <c r="AK250" s="18">
        <v>0.0</v>
      </c>
    </row>
    <row r="251">
      <c r="A251" s="14" t="s">
        <v>798</v>
      </c>
      <c r="B251" s="105" t="s">
        <v>3703</v>
      </c>
      <c r="C251" s="14" t="s">
        <v>2719</v>
      </c>
      <c r="D251" s="19" t="s">
        <v>58</v>
      </c>
      <c r="E251" s="23"/>
      <c r="F251" s="14" t="s">
        <v>2720</v>
      </c>
      <c r="G251" s="14" t="s">
        <v>3704</v>
      </c>
      <c r="H251" s="14" t="s">
        <v>2214</v>
      </c>
      <c r="I251" s="14" t="s">
        <v>3422</v>
      </c>
      <c r="J251" s="16"/>
      <c r="K251" s="14" t="s">
        <v>2240</v>
      </c>
      <c r="L251" s="18">
        <v>528.0</v>
      </c>
      <c r="M251" s="18">
        <v>0.0</v>
      </c>
      <c r="N251" s="18">
        <v>0.0</v>
      </c>
      <c r="O251" s="18">
        <v>0.0</v>
      </c>
      <c r="P251" s="18">
        <v>0.0</v>
      </c>
      <c r="Q251" s="18">
        <v>0.0</v>
      </c>
      <c r="U251" s="22" t="s">
        <v>361</v>
      </c>
      <c r="V251" s="18">
        <v>5.900020047571E12</v>
      </c>
      <c r="W251" s="22" t="s">
        <v>3025</v>
      </c>
      <c r="X251" s="18" t="s">
        <v>3417</v>
      </c>
      <c r="Y251" s="22" t="s">
        <v>3415</v>
      </c>
      <c r="Z251" s="14" t="s">
        <v>2215</v>
      </c>
      <c r="AA251" s="18">
        <v>0.0</v>
      </c>
      <c r="AB251" s="22" t="s">
        <v>2214</v>
      </c>
      <c r="AC251" s="22" t="s">
        <v>3416</v>
      </c>
      <c r="AD251" s="16"/>
      <c r="AE251" s="22" t="s">
        <v>2240</v>
      </c>
      <c r="AF251" s="18">
        <v>336.0</v>
      </c>
      <c r="AG251" s="18">
        <v>0.0</v>
      </c>
      <c r="AH251" s="18">
        <v>0.0</v>
      </c>
      <c r="AI251" s="18">
        <v>0.0</v>
      </c>
      <c r="AJ251" s="18">
        <v>0.0</v>
      </c>
      <c r="AK251" s="18">
        <v>0.0</v>
      </c>
    </row>
    <row r="252">
      <c r="A252" s="14" t="s">
        <v>1812</v>
      </c>
      <c r="B252" s="105" t="s">
        <v>3705</v>
      </c>
      <c r="C252" s="14" t="s">
        <v>2523</v>
      </c>
      <c r="D252" s="19" t="s">
        <v>58</v>
      </c>
      <c r="E252" s="14" t="s">
        <v>3415</v>
      </c>
      <c r="F252" s="14" t="s">
        <v>2963</v>
      </c>
      <c r="G252" s="14" t="s">
        <v>2512</v>
      </c>
      <c r="H252" s="14" t="s">
        <v>2214</v>
      </c>
      <c r="I252" s="14" t="s">
        <v>3416</v>
      </c>
      <c r="J252" s="14" t="s">
        <v>2666</v>
      </c>
      <c r="L252" s="18">
        <v>201.0</v>
      </c>
      <c r="M252" s="18">
        <v>1.0</v>
      </c>
      <c r="N252" s="18">
        <v>1.035671</v>
      </c>
      <c r="O252" s="18">
        <v>0.719481</v>
      </c>
      <c r="P252" s="18">
        <v>1.490914</v>
      </c>
      <c r="Q252" s="18">
        <v>0.957924</v>
      </c>
      <c r="U252" s="22" t="s">
        <v>1812</v>
      </c>
      <c r="V252" s="18">
        <v>3.046920030007E12</v>
      </c>
      <c r="W252" s="22" t="s">
        <v>2966</v>
      </c>
      <c r="X252" s="18" t="s">
        <v>3417</v>
      </c>
      <c r="Y252" s="22" t="s">
        <v>3415</v>
      </c>
      <c r="Z252" s="14" t="s">
        <v>2234</v>
      </c>
      <c r="AA252" s="18">
        <v>0.802197802</v>
      </c>
      <c r="AB252" s="22" t="s">
        <v>2214</v>
      </c>
      <c r="AC252" s="22" t="s">
        <v>3416</v>
      </c>
      <c r="AD252" s="16"/>
      <c r="AE252" s="16"/>
      <c r="AF252" s="18">
        <v>0.0</v>
      </c>
      <c r="AG252" s="18">
        <v>0.0</v>
      </c>
      <c r="AH252" s="18">
        <v>0.0</v>
      </c>
      <c r="AI252" s="18">
        <v>0.640293</v>
      </c>
      <c r="AJ252" s="18">
        <v>0.634099</v>
      </c>
      <c r="AK252" s="18">
        <v>0.71502</v>
      </c>
    </row>
    <row r="253">
      <c r="A253" s="14" t="s">
        <v>591</v>
      </c>
      <c r="B253" s="105" t="s">
        <v>3706</v>
      </c>
      <c r="C253" s="14" t="s">
        <v>2823</v>
      </c>
      <c r="D253" s="19" t="s">
        <v>58</v>
      </c>
      <c r="E253" s="14" t="s">
        <v>3421</v>
      </c>
      <c r="F253" s="14" t="s">
        <v>3132</v>
      </c>
      <c r="G253" s="14" t="s">
        <v>2268</v>
      </c>
      <c r="H253" s="14" t="s">
        <v>2214</v>
      </c>
      <c r="I253" s="14" t="s">
        <v>3416</v>
      </c>
      <c r="J253" s="23"/>
      <c r="K253" s="14" t="s">
        <v>2240</v>
      </c>
      <c r="L253" s="18">
        <v>312.0</v>
      </c>
      <c r="M253" s="18">
        <v>0.0</v>
      </c>
      <c r="N253" s="18">
        <v>0.622222</v>
      </c>
      <c r="O253" s="18">
        <v>0.222222</v>
      </c>
      <c r="P253" s="18">
        <v>0.517647</v>
      </c>
      <c r="Q253" s="18">
        <v>0.517647</v>
      </c>
      <c r="U253" s="22" t="s">
        <v>1092</v>
      </c>
      <c r="V253" s="18">
        <v>5.060517511296E12</v>
      </c>
      <c r="W253" s="22" t="s">
        <v>3176</v>
      </c>
      <c r="X253" s="18" t="s">
        <v>3417</v>
      </c>
      <c r="Y253" s="22" t="s">
        <v>3415</v>
      </c>
      <c r="Z253" s="14" t="s">
        <v>2236</v>
      </c>
      <c r="AA253" s="18">
        <v>1.5</v>
      </c>
      <c r="AB253" s="22" t="s">
        <v>2214</v>
      </c>
      <c r="AC253" s="22" t="s">
        <v>3416</v>
      </c>
      <c r="AD253" s="16"/>
      <c r="AE253" s="22" t="s">
        <v>2240</v>
      </c>
      <c r="AF253" s="18">
        <v>792.0</v>
      </c>
      <c r="AG253" s="18">
        <v>0.0</v>
      </c>
      <c r="AH253" s="18">
        <v>0.0</v>
      </c>
      <c r="AI253" s="18">
        <v>0.0</v>
      </c>
      <c r="AJ253" s="18">
        <v>0.0</v>
      </c>
      <c r="AK253" s="18">
        <v>0.0</v>
      </c>
    </row>
    <row r="254">
      <c r="A254" s="14" t="s">
        <v>1812</v>
      </c>
      <c r="B254" s="105" t="s">
        <v>3707</v>
      </c>
      <c r="C254" s="14" t="s">
        <v>3304</v>
      </c>
      <c r="D254" s="19" t="s">
        <v>58</v>
      </c>
      <c r="E254" s="14" t="s">
        <v>3415</v>
      </c>
      <c r="F254" s="14" t="s">
        <v>3305</v>
      </c>
      <c r="G254" s="14" t="s">
        <v>3534</v>
      </c>
      <c r="I254" s="14" t="s">
        <v>3416</v>
      </c>
      <c r="J254" s="14" t="s">
        <v>2666</v>
      </c>
      <c r="L254" s="18">
        <v>528.0</v>
      </c>
      <c r="M254" s="18">
        <v>0.0</v>
      </c>
      <c r="N254" s="18">
        <v>0.0</v>
      </c>
      <c r="O254" s="18">
        <v>0.0</v>
      </c>
      <c r="P254" s="18">
        <v>0.0</v>
      </c>
      <c r="Q254" s="18">
        <v>0.0</v>
      </c>
      <c r="U254" s="22" t="s">
        <v>1650</v>
      </c>
      <c r="V254" s="18">
        <v>6.294017137079E12</v>
      </c>
      <c r="W254" s="22" t="s">
        <v>2469</v>
      </c>
      <c r="X254" s="18" t="s">
        <v>3417</v>
      </c>
      <c r="Y254" s="16"/>
      <c r="Z254" s="14" t="s">
        <v>2226</v>
      </c>
      <c r="AA254" s="18">
        <v>0.0</v>
      </c>
      <c r="AB254" s="22"/>
      <c r="AC254" s="22" t="s">
        <v>3416</v>
      </c>
      <c r="AD254" s="16"/>
      <c r="AE254" s="16"/>
      <c r="AF254" s="18">
        <v>456.0</v>
      </c>
      <c r="AG254" s="18">
        <v>0.0</v>
      </c>
      <c r="AH254" s="18">
        <v>0.0</v>
      </c>
      <c r="AI254" s="18">
        <v>0.0</v>
      </c>
      <c r="AJ254" s="18">
        <v>0.0</v>
      </c>
      <c r="AK254" s="18">
        <v>0.0</v>
      </c>
    </row>
    <row r="255">
      <c r="A255" s="14" t="s">
        <v>1812</v>
      </c>
      <c r="B255" s="105" t="s">
        <v>3708</v>
      </c>
      <c r="C255" s="14" t="s">
        <v>2540</v>
      </c>
      <c r="D255" s="19" t="s">
        <v>58</v>
      </c>
      <c r="E255" s="14" t="s">
        <v>3415</v>
      </c>
      <c r="F255" s="14" t="s">
        <v>2982</v>
      </c>
      <c r="G255" s="14" t="s">
        <v>2512</v>
      </c>
      <c r="H255" s="14" t="s">
        <v>2214</v>
      </c>
      <c r="I255" s="14" t="s">
        <v>3416</v>
      </c>
      <c r="J255" s="14" t="s">
        <v>2666</v>
      </c>
      <c r="K255" s="14" t="s">
        <v>2240</v>
      </c>
      <c r="L255" s="18">
        <v>96.0</v>
      </c>
      <c r="M255" s="18">
        <v>0.0</v>
      </c>
      <c r="N255" s="18">
        <v>0.278409</v>
      </c>
      <c r="O255" s="18">
        <v>0.090909</v>
      </c>
      <c r="P255" s="18">
        <v>0.300036</v>
      </c>
      <c r="Q255" s="18">
        <v>0.167095</v>
      </c>
      <c r="U255" s="22" t="s">
        <v>1812</v>
      </c>
      <c r="V255" s="18">
        <v>9.352047002778E12</v>
      </c>
      <c r="W255" s="22" t="s">
        <v>2684</v>
      </c>
      <c r="X255" s="18" t="s">
        <v>3417</v>
      </c>
      <c r="Y255" s="22" t="s">
        <v>3415</v>
      </c>
      <c r="Z255" s="14" t="s">
        <v>2229</v>
      </c>
      <c r="AA255" s="18">
        <v>0.0</v>
      </c>
      <c r="AB255" s="22" t="s">
        <v>2214</v>
      </c>
      <c r="AC255" s="22" t="s">
        <v>3416</v>
      </c>
      <c r="AD255" s="22" t="s">
        <v>2605</v>
      </c>
      <c r="AE255" s="16"/>
      <c r="AF255" s="18">
        <v>24.0</v>
      </c>
      <c r="AG255" s="18">
        <v>0.0</v>
      </c>
      <c r="AH255" s="18">
        <v>0.0</v>
      </c>
      <c r="AI255" s="18">
        <v>0.0</v>
      </c>
      <c r="AJ255" s="18">
        <v>0.0</v>
      </c>
      <c r="AK255" s="18">
        <v>0.0</v>
      </c>
    </row>
    <row r="256">
      <c r="A256" s="14" t="s">
        <v>961</v>
      </c>
      <c r="B256" s="105" t="s">
        <v>3709</v>
      </c>
      <c r="C256" s="14" t="s">
        <v>3385</v>
      </c>
      <c r="D256" s="19" t="s">
        <v>58</v>
      </c>
      <c r="E256" s="14" t="s">
        <v>3421</v>
      </c>
      <c r="F256" s="14" t="s">
        <v>3710</v>
      </c>
      <c r="G256" s="14" t="s">
        <v>2349</v>
      </c>
      <c r="I256" s="14" t="s">
        <v>3422</v>
      </c>
      <c r="J256" s="23"/>
      <c r="K256" s="23"/>
      <c r="L256" s="18">
        <v>528.0</v>
      </c>
      <c r="M256" s="18">
        <v>0.0</v>
      </c>
      <c r="N256" s="18">
        <v>0.0</v>
      </c>
      <c r="O256" s="18">
        <v>0.0</v>
      </c>
      <c r="P256" s="18">
        <v>0.0</v>
      </c>
      <c r="Q256" s="18">
        <v>0.0</v>
      </c>
      <c r="U256" s="22" t="s">
        <v>258</v>
      </c>
      <c r="V256" s="18">
        <v>6.281006618138E12</v>
      </c>
      <c r="W256" s="22" t="s">
        <v>2423</v>
      </c>
      <c r="X256" s="18" t="s">
        <v>3417</v>
      </c>
      <c r="Y256" s="22" t="s">
        <v>3415</v>
      </c>
      <c r="Z256" s="14" t="s">
        <v>2648</v>
      </c>
      <c r="AA256" s="18">
        <v>0.0</v>
      </c>
      <c r="AB256" s="22" t="s">
        <v>2214</v>
      </c>
      <c r="AC256" s="22" t="s">
        <v>3416</v>
      </c>
      <c r="AD256" s="22" t="s">
        <v>2605</v>
      </c>
      <c r="AE256" s="16"/>
      <c r="AF256" s="18">
        <v>24.0</v>
      </c>
      <c r="AG256" s="18">
        <v>0.0</v>
      </c>
      <c r="AH256" s="18">
        <v>0.0</v>
      </c>
      <c r="AI256" s="18">
        <v>0.0</v>
      </c>
      <c r="AJ256" s="18">
        <v>0.0</v>
      </c>
      <c r="AK256" s="18">
        <v>0.0</v>
      </c>
    </row>
    <row r="257">
      <c r="A257" s="14" t="s">
        <v>1175</v>
      </c>
      <c r="B257" s="105" t="s">
        <v>3711</v>
      </c>
      <c r="C257" s="14" t="s">
        <v>3083</v>
      </c>
      <c r="D257" s="19" t="s">
        <v>58</v>
      </c>
      <c r="E257" s="14" t="s">
        <v>3421</v>
      </c>
      <c r="F257" s="14" t="s">
        <v>3449</v>
      </c>
      <c r="G257" s="14" t="s">
        <v>3450</v>
      </c>
      <c r="H257" s="14" t="s">
        <v>2214</v>
      </c>
      <c r="I257" s="14" t="s">
        <v>3416</v>
      </c>
      <c r="J257" s="23"/>
      <c r="K257" s="23"/>
      <c r="L257" s="18">
        <v>0.0</v>
      </c>
      <c r="M257" s="18">
        <v>0.0</v>
      </c>
      <c r="N257" s="18">
        <v>0.0</v>
      </c>
      <c r="O257" s="18">
        <v>0.309524</v>
      </c>
      <c r="P257" s="18">
        <v>0.230263</v>
      </c>
      <c r="Q257" s="18">
        <v>0.230263</v>
      </c>
      <c r="U257" s="22" t="s">
        <v>1365</v>
      </c>
      <c r="V257" s="18">
        <v>6.291030006115E12</v>
      </c>
      <c r="W257" s="22" t="s">
        <v>2594</v>
      </c>
      <c r="X257" s="18" t="s">
        <v>3417</v>
      </c>
      <c r="Y257" s="22" t="s">
        <v>3415</v>
      </c>
      <c r="Z257" s="14" t="s">
        <v>2949</v>
      </c>
      <c r="AA257" s="18">
        <v>0.5</v>
      </c>
      <c r="AB257" s="22" t="s">
        <v>2304</v>
      </c>
      <c r="AC257" s="22" t="s">
        <v>3422</v>
      </c>
      <c r="AD257" s="22" t="s">
        <v>2605</v>
      </c>
      <c r="AE257" s="16"/>
      <c r="AF257" s="18">
        <v>216.0</v>
      </c>
      <c r="AG257" s="18">
        <v>0.0</v>
      </c>
      <c r="AH257" s="18">
        <v>1.445353</v>
      </c>
      <c r="AI257" s="18">
        <v>0.0</v>
      </c>
      <c r="AJ257" s="18">
        <v>2.039286</v>
      </c>
      <c r="AK257" s="18">
        <v>1.566307</v>
      </c>
    </row>
    <row r="258">
      <c r="A258" s="14" t="s">
        <v>961</v>
      </c>
      <c r="B258" s="105" t="s">
        <v>3712</v>
      </c>
      <c r="C258" s="14" t="s">
        <v>3576</v>
      </c>
      <c r="D258" s="19" t="s">
        <v>58</v>
      </c>
      <c r="E258" s="14" t="s">
        <v>3415</v>
      </c>
      <c r="F258" s="14" t="s">
        <v>3488</v>
      </c>
      <c r="G258" s="14" t="s">
        <v>2355</v>
      </c>
      <c r="H258" s="14" t="s">
        <v>2304</v>
      </c>
      <c r="I258" s="14" t="s">
        <v>3416</v>
      </c>
      <c r="J258" s="14" t="s">
        <v>2605</v>
      </c>
      <c r="K258" s="14" t="s">
        <v>2240</v>
      </c>
      <c r="L258" s="18">
        <v>96.0</v>
      </c>
      <c r="M258" s="18">
        <v>0.0</v>
      </c>
      <c r="N258" s="18">
        <v>0.0</v>
      </c>
      <c r="O258" s="18">
        <v>0.0</v>
      </c>
      <c r="P258" s="18">
        <v>0.0</v>
      </c>
      <c r="Q258" s="18">
        <v>0.0</v>
      </c>
      <c r="U258" s="22" t="s">
        <v>1175</v>
      </c>
      <c r="V258" s="18">
        <v>4.006000172187E12</v>
      </c>
      <c r="W258" s="22" t="s">
        <v>3039</v>
      </c>
      <c r="X258" s="18" t="s">
        <v>3417</v>
      </c>
      <c r="Y258" s="22" t="s">
        <v>3415</v>
      </c>
      <c r="Z258" s="14" t="s">
        <v>2953</v>
      </c>
      <c r="AA258" s="18">
        <v>0.0</v>
      </c>
      <c r="AB258" s="22" t="s">
        <v>2252</v>
      </c>
      <c r="AC258" s="22" t="s">
        <v>3416</v>
      </c>
      <c r="AD258" s="22" t="s">
        <v>2605</v>
      </c>
      <c r="AE258" s="16"/>
      <c r="AF258" s="18">
        <v>24.0</v>
      </c>
      <c r="AG258" s="18">
        <v>0.0</v>
      </c>
      <c r="AH258" s="18">
        <v>0.0</v>
      </c>
      <c r="AI258" s="18">
        <v>0.0</v>
      </c>
      <c r="AJ258" s="18">
        <v>0.0</v>
      </c>
      <c r="AK258" s="18">
        <v>0.0</v>
      </c>
    </row>
    <row r="259">
      <c r="A259" s="14" t="s">
        <v>1812</v>
      </c>
      <c r="B259" s="105" t="s">
        <v>3713</v>
      </c>
      <c r="C259" s="14" t="s">
        <v>2653</v>
      </c>
      <c r="D259" s="19" t="s">
        <v>58</v>
      </c>
      <c r="E259" s="14" t="s">
        <v>3421</v>
      </c>
      <c r="F259" s="14" t="s">
        <v>3345</v>
      </c>
      <c r="G259" s="14" t="s">
        <v>3430</v>
      </c>
      <c r="I259" s="14" t="s">
        <v>3416</v>
      </c>
      <c r="J259" s="23"/>
      <c r="K259" s="16"/>
      <c r="L259" s="18">
        <v>0.0</v>
      </c>
      <c r="M259" s="18">
        <v>0.0</v>
      </c>
      <c r="N259" s="18">
        <v>0.0</v>
      </c>
      <c r="O259" s="18">
        <v>0.0</v>
      </c>
      <c r="P259" s="18">
        <v>0.0</v>
      </c>
      <c r="Q259" s="18">
        <v>0.0</v>
      </c>
      <c r="U259" s="22" t="s">
        <v>888</v>
      </c>
      <c r="V259" s="18">
        <v>5.285000834731E12</v>
      </c>
      <c r="W259" s="22" t="s">
        <v>2336</v>
      </c>
      <c r="X259" s="18" t="s">
        <v>3417</v>
      </c>
      <c r="Y259" s="22" t="s">
        <v>3421</v>
      </c>
      <c r="Z259" s="14" t="s">
        <v>2954</v>
      </c>
      <c r="AA259" s="18">
        <v>0.285714286</v>
      </c>
      <c r="AB259" s="22" t="s">
        <v>2214</v>
      </c>
      <c r="AC259" s="22" t="s">
        <v>3431</v>
      </c>
      <c r="AD259" s="22" t="s">
        <v>2605</v>
      </c>
      <c r="AE259" s="16"/>
      <c r="AF259" s="18">
        <v>48.0</v>
      </c>
      <c r="AG259" s="18">
        <v>0.0</v>
      </c>
      <c r="AH259" s="18">
        <v>0.285714</v>
      </c>
      <c r="AI259" s="18">
        <v>0.285714</v>
      </c>
      <c r="AJ259" s="18">
        <v>0.130435</v>
      </c>
      <c r="AK259" s="18">
        <v>0.056604</v>
      </c>
    </row>
    <row r="260">
      <c r="A260" s="14" t="s">
        <v>1650</v>
      </c>
      <c r="B260" s="105" t="s">
        <v>3714</v>
      </c>
      <c r="C260" s="14" t="s">
        <v>3236</v>
      </c>
      <c r="D260" s="19" t="s">
        <v>58</v>
      </c>
      <c r="E260" s="14" t="s">
        <v>3421</v>
      </c>
      <c r="F260" s="14" t="s">
        <v>3248</v>
      </c>
      <c r="G260" s="14" t="s">
        <v>3437</v>
      </c>
      <c r="H260" s="14" t="s">
        <v>2214</v>
      </c>
      <c r="I260" s="14" t="s">
        <v>3416</v>
      </c>
      <c r="J260" s="23"/>
      <c r="K260" s="14" t="s">
        <v>2240</v>
      </c>
      <c r="L260" s="18">
        <v>456.0</v>
      </c>
      <c r="M260" s="18">
        <v>0.0</v>
      </c>
      <c r="N260" s="18">
        <v>0.0</v>
      </c>
      <c r="O260" s="18">
        <v>0.0</v>
      </c>
      <c r="P260" s="18">
        <v>0.0</v>
      </c>
      <c r="Q260" s="18">
        <v>0.0</v>
      </c>
      <c r="U260" s="22" t="s">
        <v>1812</v>
      </c>
      <c r="V260" s="18">
        <v>5.056357905869E12</v>
      </c>
      <c r="W260" s="22" t="s">
        <v>2535</v>
      </c>
      <c r="X260" s="18" t="s">
        <v>3417</v>
      </c>
      <c r="Y260" s="22" t="s">
        <v>3415</v>
      </c>
      <c r="Z260" s="14" t="s">
        <v>2955</v>
      </c>
      <c r="AA260" s="18">
        <v>0.0</v>
      </c>
      <c r="AB260" s="22" t="s">
        <v>2214</v>
      </c>
      <c r="AC260" s="22" t="s">
        <v>3416</v>
      </c>
      <c r="AD260" s="22" t="s">
        <v>2605</v>
      </c>
      <c r="AE260" s="16"/>
      <c r="AF260" s="18">
        <v>24.0</v>
      </c>
      <c r="AG260" s="18">
        <v>0.0</v>
      </c>
      <c r="AH260" s="18">
        <v>0.0</v>
      </c>
      <c r="AI260" s="18">
        <v>0.0</v>
      </c>
      <c r="AJ260" s="18">
        <v>0.0</v>
      </c>
      <c r="AK260" s="18">
        <v>0.0</v>
      </c>
    </row>
    <row r="261">
      <c r="A261" s="14" t="s">
        <v>1812</v>
      </c>
      <c r="B261" s="105" t="s">
        <v>3528</v>
      </c>
      <c r="C261" s="14" t="s">
        <v>2535</v>
      </c>
      <c r="D261" s="19" t="s">
        <v>58</v>
      </c>
      <c r="E261" s="14" t="s">
        <v>3415</v>
      </c>
      <c r="F261" s="14" t="s">
        <v>2982</v>
      </c>
      <c r="G261" s="14" t="s">
        <v>2512</v>
      </c>
      <c r="H261" s="14" t="s">
        <v>2214</v>
      </c>
      <c r="I261" s="14" t="s">
        <v>3416</v>
      </c>
      <c r="J261" s="14" t="s">
        <v>2666</v>
      </c>
      <c r="L261" s="18">
        <v>168.0</v>
      </c>
      <c r="M261" s="18">
        <v>0.0</v>
      </c>
      <c r="N261" s="18">
        <v>0.58341</v>
      </c>
      <c r="O261" s="18">
        <v>0.404762</v>
      </c>
      <c r="P261" s="18">
        <v>1.274311</v>
      </c>
      <c r="Q261" s="18">
        <v>0.730942</v>
      </c>
      <c r="U261" s="22" t="s">
        <v>756</v>
      </c>
      <c r="V261" s="18">
        <v>6.291033036072E12</v>
      </c>
      <c r="W261" s="22" t="s">
        <v>2278</v>
      </c>
      <c r="X261" s="18" t="s">
        <v>3417</v>
      </c>
      <c r="Y261" s="22" t="s">
        <v>3415</v>
      </c>
      <c r="Z261" s="14" t="s">
        <v>2956</v>
      </c>
      <c r="AA261" s="18">
        <v>0.0</v>
      </c>
      <c r="AB261" s="22" t="s">
        <v>2214</v>
      </c>
      <c r="AC261" s="22" t="s">
        <v>3416</v>
      </c>
      <c r="AD261" s="22" t="s">
        <v>2605</v>
      </c>
      <c r="AE261" s="22" t="s">
        <v>2240</v>
      </c>
      <c r="AF261" s="18">
        <v>24.0</v>
      </c>
      <c r="AG261" s="18">
        <v>0.0</v>
      </c>
      <c r="AH261" s="18">
        <v>0.0</v>
      </c>
      <c r="AI261" s="18">
        <v>0.0</v>
      </c>
      <c r="AJ261" s="18">
        <v>0.0</v>
      </c>
      <c r="AK261" s="18">
        <v>0.0</v>
      </c>
    </row>
    <row r="262">
      <c r="A262" s="14" t="s">
        <v>961</v>
      </c>
      <c r="B262" s="105" t="s">
        <v>3715</v>
      </c>
      <c r="C262" s="14" t="s">
        <v>3716</v>
      </c>
      <c r="D262" s="19" t="s">
        <v>58</v>
      </c>
      <c r="E262" s="14" t="s">
        <v>3415</v>
      </c>
      <c r="F262" s="14" t="s">
        <v>3488</v>
      </c>
      <c r="G262" s="14" t="s">
        <v>2355</v>
      </c>
      <c r="H262" s="14" t="s">
        <v>2304</v>
      </c>
      <c r="I262" s="14" t="s">
        <v>3416</v>
      </c>
      <c r="J262" s="14" t="s">
        <v>2605</v>
      </c>
      <c r="K262" s="23"/>
      <c r="L262" s="18">
        <v>696.0</v>
      </c>
      <c r="M262" s="18">
        <v>0.0</v>
      </c>
      <c r="N262" s="18">
        <v>4.95391</v>
      </c>
      <c r="O262" s="18">
        <v>0.0</v>
      </c>
      <c r="P262" s="18">
        <v>4.245393</v>
      </c>
      <c r="Q262" s="18">
        <v>5.027138</v>
      </c>
      <c r="U262" s="22" t="s">
        <v>798</v>
      </c>
      <c r="V262" s="18">
        <v>6.291079218258E12</v>
      </c>
      <c r="W262" s="22" t="s">
        <v>2732</v>
      </c>
      <c r="X262" s="18" t="s">
        <v>3417</v>
      </c>
      <c r="Y262" s="22" t="s">
        <v>3415</v>
      </c>
      <c r="Z262" s="14" t="s">
        <v>2553</v>
      </c>
      <c r="AA262" s="18">
        <v>0.0</v>
      </c>
      <c r="AB262" s="22" t="s">
        <v>2214</v>
      </c>
      <c r="AC262" s="22" t="s">
        <v>3717</v>
      </c>
      <c r="AD262" s="16"/>
      <c r="AE262" s="22" t="s">
        <v>2240</v>
      </c>
      <c r="AF262" s="18">
        <v>24.0</v>
      </c>
      <c r="AG262" s="18">
        <v>0.0</v>
      </c>
      <c r="AH262" s="18">
        <v>0.0</v>
      </c>
      <c r="AI262" s="18">
        <v>0.0</v>
      </c>
      <c r="AJ262" s="18">
        <v>0.0</v>
      </c>
      <c r="AK262" s="18">
        <v>0.0</v>
      </c>
    </row>
    <row r="263">
      <c r="A263" s="14" t="s">
        <v>1812</v>
      </c>
      <c r="B263" s="105" t="s">
        <v>3718</v>
      </c>
      <c r="C263" s="14" t="s">
        <v>2640</v>
      </c>
      <c r="D263" s="19" t="s">
        <v>58</v>
      </c>
      <c r="E263" s="14" t="s">
        <v>3421</v>
      </c>
      <c r="F263" s="14" t="s">
        <v>2981</v>
      </c>
      <c r="G263" s="14" t="s">
        <v>2532</v>
      </c>
      <c r="H263" s="14" t="s">
        <v>2214</v>
      </c>
      <c r="I263" s="14" t="s">
        <v>3416</v>
      </c>
      <c r="J263" s="16"/>
      <c r="K263" s="14" t="s">
        <v>2240</v>
      </c>
      <c r="L263" s="18">
        <v>600.0</v>
      </c>
      <c r="M263" s="18">
        <v>0.0</v>
      </c>
      <c r="N263" s="18">
        <v>0.5</v>
      </c>
      <c r="O263" s="18">
        <v>0.0</v>
      </c>
      <c r="P263" s="18">
        <v>0.5</v>
      </c>
      <c r="Q263" s="18">
        <v>0.5</v>
      </c>
      <c r="U263" s="22" t="s">
        <v>288</v>
      </c>
      <c r="V263" s="18">
        <v>6.291109604754E12</v>
      </c>
      <c r="W263" s="22" t="s">
        <v>3193</v>
      </c>
      <c r="X263" s="18" t="s">
        <v>3417</v>
      </c>
      <c r="Y263" s="16"/>
      <c r="Z263" s="14" t="s">
        <v>2555</v>
      </c>
      <c r="AA263" s="18">
        <v>0.0</v>
      </c>
      <c r="AB263" s="22"/>
      <c r="AC263" s="22" t="s">
        <v>3416</v>
      </c>
      <c r="AD263" s="16"/>
      <c r="AE263" s="16"/>
      <c r="AF263" s="18">
        <v>456.0</v>
      </c>
      <c r="AG263" s="18">
        <v>0.0</v>
      </c>
      <c r="AH263" s="18">
        <v>0.0</v>
      </c>
      <c r="AI263" s="18">
        <v>0.0</v>
      </c>
      <c r="AJ263" s="18">
        <v>0.0</v>
      </c>
      <c r="AK263" s="18">
        <v>0.0</v>
      </c>
    </row>
    <row r="264">
      <c r="A264" s="14" t="s">
        <v>1488</v>
      </c>
      <c r="B264" s="105" t="s">
        <v>3547</v>
      </c>
      <c r="C264" s="14" t="s">
        <v>2459</v>
      </c>
      <c r="D264" s="19" t="s">
        <v>58</v>
      </c>
      <c r="E264" s="23"/>
      <c r="F264" s="14" t="s">
        <v>2921</v>
      </c>
      <c r="G264" s="14" t="s">
        <v>2460</v>
      </c>
      <c r="I264" s="14" t="s">
        <v>3416</v>
      </c>
      <c r="J264" s="23"/>
      <c r="K264" s="23"/>
      <c r="L264" s="18">
        <v>528.0</v>
      </c>
      <c r="M264" s="18">
        <v>0.0</v>
      </c>
      <c r="N264" s="18">
        <v>0.0</v>
      </c>
      <c r="O264" s="18">
        <v>0.0</v>
      </c>
      <c r="P264" s="18">
        <v>0.0</v>
      </c>
      <c r="Q264" s="18">
        <v>0.0</v>
      </c>
      <c r="U264" s="22" t="s">
        <v>888</v>
      </c>
      <c r="V264" s="18">
        <v>4.640167417547E12</v>
      </c>
      <c r="W264" s="22" t="s">
        <v>2340</v>
      </c>
      <c r="X264" s="18" t="s">
        <v>3417</v>
      </c>
      <c r="Y264" s="22" t="s">
        <v>3415</v>
      </c>
      <c r="Z264" s="14" t="s">
        <v>2907</v>
      </c>
      <c r="AA264" s="18">
        <v>1.255952381</v>
      </c>
      <c r="AB264" s="22"/>
      <c r="AC264" s="22" t="s">
        <v>3431</v>
      </c>
      <c r="AD264" s="16"/>
      <c r="AE264" s="22" t="s">
        <v>2240</v>
      </c>
      <c r="AF264" s="18">
        <v>552.0</v>
      </c>
      <c r="AG264" s="18">
        <v>0.0</v>
      </c>
      <c r="AH264" s="18">
        <v>0.0</v>
      </c>
      <c r="AI264" s="18">
        <v>0.0</v>
      </c>
      <c r="AJ264" s="18">
        <v>0.0</v>
      </c>
      <c r="AK264" s="18">
        <v>0.0</v>
      </c>
    </row>
    <row r="265">
      <c r="A265" s="14" t="s">
        <v>851</v>
      </c>
      <c r="B265" s="105" t="s">
        <v>3719</v>
      </c>
      <c r="C265" s="14" t="s">
        <v>3378</v>
      </c>
      <c r="D265" s="19" t="s">
        <v>58</v>
      </c>
      <c r="E265" s="14" t="s">
        <v>3421</v>
      </c>
      <c r="F265" s="14" t="s">
        <v>3720</v>
      </c>
      <c r="G265" s="14" t="s">
        <v>3551</v>
      </c>
      <c r="H265" s="14" t="s">
        <v>3472</v>
      </c>
      <c r="I265" s="14" t="s">
        <v>3422</v>
      </c>
      <c r="J265" s="14" t="s">
        <v>2605</v>
      </c>
      <c r="K265" s="23"/>
      <c r="L265" s="18">
        <v>792.0</v>
      </c>
      <c r="M265" s="18">
        <v>0.0</v>
      </c>
      <c r="N265" s="18">
        <v>1.409524</v>
      </c>
      <c r="O265" s="18">
        <v>1.65</v>
      </c>
      <c r="P265" s="18">
        <v>1.409524</v>
      </c>
      <c r="Q265" s="18">
        <v>1.409524</v>
      </c>
      <c r="U265" s="22" t="s">
        <v>1175</v>
      </c>
      <c r="V265" s="18">
        <v>8.006540907849E12</v>
      </c>
      <c r="W265" s="22" t="s">
        <v>2387</v>
      </c>
      <c r="X265" s="18" t="s">
        <v>3417</v>
      </c>
      <c r="Y265" s="22" t="s">
        <v>3415</v>
      </c>
      <c r="Z265" s="14" t="s">
        <v>2909</v>
      </c>
      <c r="AA265" s="18">
        <v>0.708333333</v>
      </c>
      <c r="AB265" s="22" t="s">
        <v>2252</v>
      </c>
      <c r="AC265" s="22" t="s">
        <v>3416</v>
      </c>
      <c r="AD265" s="16"/>
      <c r="AE265" s="22" t="s">
        <v>2240</v>
      </c>
      <c r="AF265" s="18">
        <v>696.0</v>
      </c>
      <c r="AG265" s="18">
        <v>0.0</v>
      </c>
      <c r="AH265" s="18">
        <v>0.0</v>
      </c>
      <c r="AI265" s="18">
        <v>0.0</v>
      </c>
      <c r="AJ265" s="18">
        <v>0.0</v>
      </c>
      <c r="AK265" s="18">
        <v>0.0</v>
      </c>
    </row>
    <row r="266">
      <c r="A266" s="14" t="s">
        <v>135</v>
      </c>
      <c r="B266" s="105" t="s">
        <v>3721</v>
      </c>
      <c r="C266" s="14" t="s">
        <v>2941</v>
      </c>
      <c r="D266" s="19" t="s">
        <v>58</v>
      </c>
      <c r="E266" s="14" t="s">
        <v>3415</v>
      </c>
      <c r="F266" s="14" t="s">
        <v>2868</v>
      </c>
      <c r="G266" s="14" t="s">
        <v>2366</v>
      </c>
      <c r="I266" s="14" t="s">
        <v>3416</v>
      </c>
      <c r="J266" s="16"/>
      <c r="K266" s="16"/>
      <c r="L266" s="18">
        <v>552.0</v>
      </c>
      <c r="M266" s="18">
        <v>0.0</v>
      </c>
      <c r="N266" s="18">
        <v>0.0</v>
      </c>
      <c r="O266" s="18">
        <v>0.0</v>
      </c>
      <c r="P266" s="18">
        <v>0.0</v>
      </c>
      <c r="Q266" s="18">
        <v>0.0</v>
      </c>
      <c r="U266" s="22" t="s">
        <v>288</v>
      </c>
      <c r="V266" s="18">
        <v>5.060042490011E12</v>
      </c>
      <c r="W266" s="22" t="s">
        <v>2902</v>
      </c>
      <c r="X266" s="18" t="s">
        <v>3417</v>
      </c>
      <c r="Y266" s="16"/>
      <c r="Z266" s="14" t="s">
        <v>2435</v>
      </c>
      <c r="AA266" s="18">
        <v>0.0</v>
      </c>
      <c r="AB266" s="22"/>
      <c r="AC266" s="22" t="s">
        <v>3416</v>
      </c>
      <c r="AD266" s="16"/>
      <c r="AE266" s="16"/>
      <c r="AF266" s="18">
        <v>432.0</v>
      </c>
      <c r="AG266" s="18">
        <v>0.0</v>
      </c>
      <c r="AH266" s="18">
        <v>0.0</v>
      </c>
      <c r="AI266" s="18">
        <v>0.0</v>
      </c>
      <c r="AJ266" s="18">
        <v>0.0</v>
      </c>
      <c r="AK266" s="18">
        <v>0.0</v>
      </c>
    </row>
    <row r="267">
      <c r="A267" s="14" t="s">
        <v>1812</v>
      </c>
      <c r="B267" s="105" t="s">
        <v>3604</v>
      </c>
      <c r="C267" s="14" t="s">
        <v>2483</v>
      </c>
      <c r="D267" s="19" t="s">
        <v>58</v>
      </c>
      <c r="E267" s="14" t="s">
        <v>3415</v>
      </c>
      <c r="F267" s="14" t="s">
        <v>2947</v>
      </c>
      <c r="G267" s="14" t="s">
        <v>2484</v>
      </c>
      <c r="H267" s="23"/>
      <c r="I267" s="14" t="s">
        <v>3416</v>
      </c>
      <c r="J267" s="23"/>
      <c r="K267" s="23"/>
      <c r="L267" s="18">
        <v>528.0</v>
      </c>
      <c r="M267" s="18">
        <v>0.0</v>
      </c>
      <c r="N267" s="18">
        <v>0.0</v>
      </c>
      <c r="O267" s="18">
        <v>0.0</v>
      </c>
      <c r="P267" s="18">
        <v>0.0</v>
      </c>
      <c r="Q267" s="18">
        <v>0.0</v>
      </c>
      <c r="U267" s="22" t="s">
        <v>206</v>
      </c>
      <c r="V267" s="18">
        <v>8.908006217892E12</v>
      </c>
      <c r="W267" s="22" t="s">
        <v>3044</v>
      </c>
      <c r="X267" s="18" t="s">
        <v>3417</v>
      </c>
      <c r="Y267" s="16"/>
      <c r="Z267" s="14" t="s">
        <v>2433</v>
      </c>
      <c r="AA267" s="18">
        <v>0.0</v>
      </c>
      <c r="AB267" s="22"/>
      <c r="AC267" s="22" t="s">
        <v>3416</v>
      </c>
      <c r="AD267" s="16"/>
      <c r="AE267" s="16"/>
      <c r="AF267" s="18">
        <v>456.0</v>
      </c>
      <c r="AG267" s="18">
        <v>0.0</v>
      </c>
      <c r="AH267" s="18">
        <v>0.0</v>
      </c>
      <c r="AI267" s="18">
        <v>0.0</v>
      </c>
      <c r="AJ267" s="18">
        <v>0.0</v>
      </c>
      <c r="AK267" s="18">
        <v>0.0</v>
      </c>
    </row>
    <row r="268">
      <c r="A268" s="14" t="s">
        <v>1812</v>
      </c>
      <c r="B268" s="105" t="s">
        <v>3722</v>
      </c>
      <c r="C268" s="14" t="s">
        <v>2551</v>
      </c>
      <c r="D268" s="19" t="s">
        <v>58</v>
      </c>
      <c r="E268" s="14" t="s">
        <v>3421</v>
      </c>
      <c r="F268" s="14" t="s">
        <v>3424</v>
      </c>
      <c r="G268" s="14" t="s">
        <v>2453</v>
      </c>
      <c r="H268" s="14" t="s">
        <v>2214</v>
      </c>
      <c r="I268" s="14" t="s">
        <v>3416</v>
      </c>
      <c r="J268" s="14" t="s">
        <v>2666</v>
      </c>
      <c r="K268" s="14" t="s">
        <v>2240</v>
      </c>
      <c r="L268" s="18">
        <v>216.0</v>
      </c>
      <c r="M268" s="18">
        <v>0.0</v>
      </c>
      <c r="N268" s="18">
        <v>1.098586</v>
      </c>
      <c r="O268" s="18">
        <v>0.779304</v>
      </c>
      <c r="P268" s="18">
        <v>3.32427</v>
      </c>
      <c r="Q268" s="18">
        <v>1.330889</v>
      </c>
      <c r="U268" s="22" t="s">
        <v>591</v>
      </c>
      <c r="V268" s="18">
        <v>6.290360086316E12</v>
      </c>
      <c r="W268" s="22" t="s">
        <v>3123</v>
      </c>
      <c r="X268" s="18" t="s">
        <v>3417</v>
      </c>
      <c r="Y268" s="22" t="s">
        <v>3415</v>
      </c>
      <c r="Z268" s="14" t="s">
        <v>2431</v>
      </c>
      <c r="AA268" s="18">
        <v>0.285714286</v>
      </c>
      <c r="AB268" s="22"/>
      <c r="AC268" s="22" t="s">
        <v>3416</v>
      </c>
      <c r="AD268" s="16"/>
      <c r="AE268" s="16"/>
      <c r="AF268" s="18">
        <v>552.0</v>
      </c>
      <c r="AG268" s="18">
        <v>0.0</v>
      </c>
      <c r="AH268" s="18">
        <v>0.0</v>
      </c>
      <c r="AI268" s="18">
        <v>0.0</v>
      </c>
      <c r="AJ268" s="18">
        <v>0.0</v>
      </c>
      <c r="AK268" s="18">
        <v>0.0</v>
      </c>
    </row>
    <row r="269">
      <c r="A269" s="14" t="s">
        <v>1175</v>
      </c>
      <c r="B269" s="105" t="s">
        <v>3723</v>
      </c>
      <c r="C269" s="14" t="s">
        <v>3220</v>
      </c>
      <c r="D269" s="19" t="s">
        <v>58</v>
      </c>
      <c r="E269" s="14" t="s">
        <v>3421</v>
      </c>
      <c r="F269" s="14" t="s">
        <v>3217</v>
      </c>
      <c r="G269" s="14" t="s">
        <v>3600</v>
      </c>
      <c r="H269" s="14" t="s">
        <v>2214</v>
      </c>
      <c r="I269" s="14" t="s">
        <v>3416</v>
      </c>
      <c r="J269" s="23"/>
      <c r="K269" s="23"/>
      <c r="L269" s="18">
        <v>203.0</v>
      </c>
      <c r="M269" s="18">
        <v>3.0</v>
      </c>
      <c r="N269" s="18">
        <v>5.848521</v>
      </c>
      <c r="O269" s="18">
        <v>13.66369</v>
      </c>
      <c r="P269" s="18">
        <v>11.11876</v>
      </c>
      <c r="Q269" s="18">
        <v>11.11876</v>
      </c>
      <c r="U269" s="22" t="s">
        <v>662</v>
      </c>
      <c r="V269" s="18">
        <v>4.1500805016E10</v>
      </c>
      <c r="W269" s="22" t="s">
        <v>2700</v>
      </c>
      <c r="X269" s="18" t="s">
        <v>3417</v>
      </c>
      <c r="Y269" s="22" t="s">
        <v>3421</v>
      </c>
      <c r="Z269" s="14" t="s">
        <v>2434</v>
      </c>
      <c r="AA269" s="18">
        <v>1.933655234</v>
      </c>
      <c r="AB269" s="22" t="s">
        <v>2214</v>
      </c>
      <c r="AC269" s="22" t="s">
        <v>3416</v>
      </c>
      <c r="AD269" s="16"/>
      <c r="AE269" s="16"/>
      <c r="AF269" s="18">
        <v>36.0</v>
      </c>
      <c r="AG269" s="18">
        <v>7.0</v>
      </c>
      <c r="AH269" s="18">
        <v>0.071429</v>
      </c>
      <c r="AI269" s="18">
        <v>2.107143</v>
      </c>
      <c r="AJ269" s="18">
        <v>2.090157</v>
      </c>
      <c r="AK269" s="18">
        <v>1.614663</v>
      </c>
    </row>
    <row r="270">
      <c r="A270" s="14" t="s">
        <v>1812</v>
      </c>
      <c r="B270" s="105" t="s">
        <v>3519</v>
      </c>
      <c r="C270" s="14" t="s">
        <v>2956</v>
      </c>
      <c r="D270" s="19" t="s">
        <v>58</v>
      </c>
      <c r="E270" s="14" t="s">
        <v>3421</v>
      </c>
      <c r="F270" s="14" t="s">
        <v>3263</v>
      </c>
      <c r="G270" s="14" t="s">
        <v>3510</v>
      </c>
      <c r="H270" s="14" t="s">
        <v>2214</v>
      </c>
      <c r="I270" s="14" t="s">
        <v>3416</v>
      </c>
      <c r="J270" s="16"/>
      <c r="K270" s="14" t="s">
        <v>2240</v>
      </c>
      <c r="L270" s="18">
        <v>504.0</v>
      </c>
      <c r="M270" s="18">
        <v>0.0</v>
      </c>
      <c r="N270" s="18">
        <v>0.0</v>
      </c>
      <c r="O270" s="18">
        <v>0.0</v>
      </c>
      <c r="P270" s="18">
        <v>0.0</v>
      </c>
      <c r="Q270" s="18">
        <v>0.0</v>
      </c>
      <c r="U270" s="22" t="s">
        <v>361</v>
      </c>
      <c r="V270" s="18">
        <v>3.387390124439E12</v>
      </c>
      <c r="W270" s="22" t="s">
        <v>2756</v>
      </c>
      <c r="X270" s="18" t="s">
        <v>3417</v>
      </c>
      <c r="Y270" s="22" t="s">
        <v>3415</v>
      </c>
      <c r="Z270" s="14" t="s">
        <v>2440</v>
      </c>
      <c r="AA270" s="18">
        <v>0.5</v>
      </c>
      <c r="AB270" s="22" t="s">
        <v>2214</v>
      </c>
      <c r="AC270" s="22" t="s">
        <v>3416</v>
      </c>
      <c r="AD270" s="16"/>
      <c r="AE270" s="16"/>
      <c r="AF270" s="18">
        <v>18.0</v>
      </c>
      <c r="AG270" s="18">
        <v>3.0</v>
      </c>
      <c r="AH270" s="18">
        <v>0.0</v>
      </c>
      <c r="AI270" s="18">
        <v>2.519358</v>
      </c>
      <c r="AJ270" s="18">
        <v>2.52535</v>
      </c>
      <c r="AK270" s="18">
        <v>1.946876</v>
      </c>
    </row>
    <row r="271">
      <c r="A271" s="14" t="s">
        <v>288</v>
      </c>
      <c r="B271" s="105" t="s">
        <v>3724</v>
      </c>
      <c r="C271" s="14" t="s">
        <v>2258</v>
      </c>
      <c r="D271" s="19" t="s">
        <v>58</v>
      </c>
      <c r="E271" s="23"/>
      <c r="F271" s="14" t="s">
        <v>2658</v>
      </c>
      <c r="G271" s="14" t="s">
        <v>2256</v>
      </c>
      <c r="I271" s="14" t="s">
        <v>3416</v>
      </c>
      <c r="J271" s="23"/>
      <c r="K271" s="23"/>
      <c r="L271" s="18">
        <v>552.0</v>
      </c>
      <c r="M271" s="18">
        <v>0.0</v>
      </c>
      <c r="N271" s="18">
        <v>0.0</v>
      </c>
      <c r="O271" s="18">
        <v>0.0</v>
      </c>
      <c r="P271" s="18">
        <v>0.0</v>
      </c>
      <c r="Q271" s="18">
        <v>0.0</v>
      </c>
      <c r="U271" s="22" t="s">
        <v>1812</v>
      </c>
      <c r="V271" s="18">
        <v>5.03685400236E12</v>
      </c>
      <c r="W271" s="22" t="s">
        <v>3318</v>
      </c>
      <c r="X271" s="18" t="s">
        <v>3417</v>
      </c>
      <c r="Y271" s="22" t="s">
        <v>3415</v>
      </c>
      <c r="Z271" s="14" t="s">
        <v>2436</v>
      </c>
      <c r="AA271" s="18">
        <v>0.571428571</v>
      </c>
      <c r="AB271" s="22" t="s">
        <v>2214</v>
      </c>
      <c r="AC271" s="22" t="s">
        <v>3416</v>
      </c>
      <c r="AD271" s="22" t="s">
        <v>2605</v>
      </c>
      <c r="AE271" s="16"/>
      <c r="AF271" s="18">
        <v>576.0</v>
      </c>
      <c r="AG271" s="18">
        <v>0.0</v>
      </c>
      <c r="AH271" s="18">
        <v>1.589662</v>
      </c>
      <c r="AI271" s="18">
        <v>0.333333</v>
      </c>
      <c r="AJ271" s="18">
        <v>0.724459</v>
      </c>
      <c r="AK271" s="18">
        <v>1.293602</v>
      </c>
    </row>
    <row r="272">
      <c r="A272" s="14" t="s">
        <v>1783</v>
      </c>
      <c r="B272" s="105" t="s">
        <v>3725</v>
      </c>
      <c r="C272" s="14" t="s">
        <v>3282</v>
      </c>
      <c r="D272" s="19" t="s">
        <v>58</v>
      </c>
      <c r="E272" s="14" t="s">
        <v>3421</v>
      </c>
      <c r="F272" s="14" t="s">
        <v>3283</v>
      </c>
      <c r="G272" s="14" t="s">
        <v>3442</v>
      </c>
      <c r="H272" s="14" t="s">
        <v>2214</v>
      </c>
      <c r="I272" s="14" t="s">
        <v>3416</v>
      </c>
      <c r="J272" s="14" t="s">
        <v>2605</v>
      </c>
      <c r="K272" s="23"/>
      <c r="L272" s="18">
        <v>216.0</v>
      </c>
      <c r="M272" s="18">
        <v>0.0</v>
      </c>
      <c r="N272" s="18">
        <v>3.753571</v>
      </c>
      <c r="O272" s="18">
        <v>1.0</v>
      </c>
      <c r="P272" s="18">
        <v>4.552877</v>
      </c>
      <c r="Q272" s="18">
        <v>4.552877</v>
      </c>
      <c r="U272" s="22" t="s">
        <v>135</v>
      </c>
      <c r="V272" s="18">
        <v>1.015271004618E12</v>
      </c>
      <c r="W272" s="22" t="s">
        <v>2628</v>
      </c>
      <c r="X272" s="18" t="s">
        <v>3417</v>
      </c>
      <c r="Y272" s="22" t="s">
        <v>3415</v>
      </c>
      <c r="Z272" s="14" t="s">
        <v>2441</v>
      </c>
      <c r="AA272" s="18">
        <v>0.773351648</v>
      </c>
      <c r="AB272" s="22" t="s">
        <v>2214</v>
      </c>
      <c r="AC272" s="22" t="s">
        <v>3416</v>
      </c>
      <c r="AD272" s="22" t="s">
        <v>2605</v>
      </c>
      <c r="AE272" s="22" t="s">
        <v>2240</v>
      </c>
      <c r="AF272" s="18">
        <v>816.0</v>
      </c>
      <c r="AG272" s="18">
        <v>0.0</v>
      </c>
      <c r="AH272" s="18">
        <v>0.0</v>
      </c>
      <c r="AI272" s="18">
        <v>0.0</v>
      </c>
      <c r="AJ272" s="18">
        <v>0.0</v>
      </c>
      <c r="AK272" s="18">
        <v>0.0</v>
      </c>
    </row>
    <row r="273">
      <c r="A273" s="14" t="s">
        <v>1035</v>
      </c>
      <c r="B273" s="105" t="s">
        <v>3685</v>
      </c>
      <c r="C273" s="14" t="s">
        <v>3148</v>
      </c>
      <c r="D273" s="19" t="s">
        <v>58</v>
      </c>
      <c r="E273" s="14" t="s">
        <v>3415</v>
      </c>
      <c r="F273" s="14" t="s">
        <v>3169</v>
      </c>
      <c r="G273" s="14" t="s">
        <v>3515</v>
      </c>
      <c r="H273" s="14" t="s">
        <v>2214</v>
      </c>
      <c r="I273" s="14" t="s">
        <v>3416</v>
      </c>
      <c r="J273" s="14" t="s">
        <v>2605</v>
      </c>
      <c r="K273" s="23"/>
      <c r="L273" s="18">
        <v>48.0</v>
      </c>
      <c r="M273" s="18">
        <v>0.0</v>
      </c>
      <c r="N273" s="18">
        <v>0.0</v>
      </c>
      <c r="O273" s="18">
        <v>0.0</v>
      </c>
      <c r="P273" s="18">
        <v>0.0</v>
      </c>
      <c r="Q273" s="18">
        <v>0.0</v>
      </c>
      <c r="U273" s="22" t="s">
        <v>851</v>
      </c>
      <c r="V273" s="18">
        <v>6.281028104121E12</v>
      </c>
      <c r="W273" s="22" t="s">
        <v>2310</v>
      </c>
      <c r="X273" s="18" t="s">
        <v>3417</v>
      </c>
      <c r="Y273" s="22" t="s">
        <v>3421</v>
      </c>
      <c r="Z273" s="14" t="s">
        <v>2442</v>
      </c>
      <c r="AA273" s="18">
        <v>0.428571429</v>
      </c>
      <c r="AB273" s="22" t="s">
        <v>3472</v>
      </c>
      <c r="AC273" s="22" t="s">
        <v>3422</v>
      </c>
      <c r="AD273" s="16"/>
      <c r="AE273" s="16"/>
      <c r="AF273" s="18">
        <v>133.0</v>
      </c>
      <c r="AG273" s="18">
        <v>5.0</v>
      </c>
      <c r="AH273" s="18">
        <v>1.331086</v>
      </c>
      <c r="AI273" s="18">
        <v>7.562771</v>
      </c>
      <c r="AJ273" s="18">
        <v>9.337069</v>
      </c>
      <c r="AK273" s="18">
        <v>9.347965</v>
      </c>
    </row>
    <row r="274">
      <c r="A274" s="14" t="s">
        <v>888</v>
      </c>
      <c r="B274" s="105" t="s">
        <v>3432</v>
      </c>
      <c r="C274" s="14" t="s">
        <v>2782</v>
      </c>
      <c r="D274" s="19" t="s">
        <v>58</v>
      </c>
      <c r="E274" s="14" t="s">
        <v>3415</v>
      </c>
      <c r="F274" s="14" t="s">
        <v>2783</v>
      </c>
      <c r="G274" s="14" t="s">
        <v>2337</v>
      </c>
      <c r="H274" s="14" t="s">
        <v>2214</v>
      </c>
      <c r="I274" s="14" t="s">
        <v>3431</v>
      </c>
      <c r="J274" s="23"/>
      <c r="K274" s="23"/>
      <c r="L274" s="18">
        <v>8.0</v>
      </c>
      <c r="M274" s="18">
        <v>5.0</v>
      </c>
      <c r="N274" s="18">
        <v>0.071429</v>
      </c>
      <c r="O274" s="18">
        <v>1.648052</v>
      </c>
      <c r="P274" s="18">
        <v>1.389459</v>
      </c>
      <c r="Q274" s="18">
        <v>1.205485</v>
      </c>
      <c r="U274" s="22" t="s">
        <v>1812</v>
      </c>
      <c r="V274" s="18">
        <v>5.056357915141E12</v>
      </c>
      <c r="W274" s="22" t="s">
        <v>2534</v>
      </c>
      <c r="X274" s="18" t="s">
        <v>3417</v>
      </c>
      <c r="Y274" s="22" t="s">
        <v>3415</v>
      </c>
      <c r="Z274" s="14" t="s">
        <v>2443</v>
      </c>
      <c r="AA274" s="18">
        <v>0.785714286</v>
      </c>
      <c r="AB274" s="22" t="s">
        <v>2214</v>
      </c>
      <c r="AC274" s="22" t="s">
        <v>3416</v>
      </c>
      <c r="AD274" s="22" t="s">
        <v>2666</v>
      </c>
      <c r="AF274" s="18">
        <v>600.0</v>
      </c>
      <c r="AG274" s="18">
        <v>0.0</v>
      </c>
      <c r="AH274" s="18">
        <v>2.317161</v>
      </c>
      <c r="AI274" s="18">
        <v>0.3171</v>
      </c>
      <c r="AJ274" s="18">
        <v>0.319312</v>
      </c>
      <c r="AK274" s="18">
        <v>2.245247</v>
      </c>
    </row>
    <row r="275">
      <c r="A275" s="14" t="s">
        <v>1251</v>
      </c>
      <c r="B275" s="105" t="s">
        <v>3726</v>
      </c>
      <c r="C275" s="14" t="s">
        <v>2440</v>
      </c>
      <c r="D275" s="19" t="s">
        <v>58</v>
      </c>
      <c r="E275" s="14" t="s">
        <v>3421</v>
      </c>
      <c r="F275" s="14" t="s">
        <v>2882</v>
      </c>
      <c r="G275" s="14" t="s">
        <v>2437</v>
      </c>
      <c r="H275" s="14" t="s">
        <v>2214</v>
      </c>
      <c r="I275" s="14" t="s">
        <v>3431</v>
      </c>
      <c r="J275" s="23"/>
      <c r="K275" s="14" t="s">
        <v>2240</v>
      </c>
      <c r="L275" s="18">
        <v>192.0</v>
      </c>
      <c r="M275" s="18">
        <v>0.0</v>
      </c>
      <c r="N275" s="18">
        <v>0.0</v>
      </c>
      <c r="O275" s="18">
        <v>0.0</v>
      </c>
      <c r="P275" s="18">
        <v>0.0</v>
      </c>
      <c r="Q275" s="18">
        <v>0.0</v>
      </c>
      <c r="U275" s="22" t="s">
        <v>1812</v>
      </c>
      <c r="V275" s="18">
        <v>8.50064303025E11</v>
      </c>
      <c r="W275" s="22" t="s">
        <v>2761</v>
      </c>
      <c r="X275" s="18" t="s">
        <v>3417</v>
      </c>
      <c r="Y275" s="22" t="s">
        <v>3415</v>
      </c>
      <c r="Z275" s="14" t="s">
        <v>2439</v>
      </c>
      <c r="AA275" s="18">
        <v>0.428571429</v>
      </c>
      <c r="AB275" s="22" t="s">
        <v>2214</v>
      </c>
      <c r="AC275" s="22" t="s">
        <v>3416</v>
      </c>
      <c r="AD275" s="16"/>
      <c r="AE275" s="16"/>
      <c r="AF275" s="18">
        <v>90.0</v>
      </c>
      <c r="AG275" s="18">
        <v>10.0</v>
      </c>
      <c r="AH275" s="18">
        <v>2.555759</v>
      </c>
      <c r="AI275" s="18">
        <v>13.57579</v>
      </c>
      <c r="AJ275" s="18">
        <v>13.25803</v>
      </c>
      <c r="AK275" s="18">
        <v>8.258883</v>
      </c>
    </row>
    <row r="276">
      <c r="A276" s="14" t="s">
        <v>888</v>
      </c>
      <c r="B276" s="105" t="s">
        <v>3697</v>
      </c>
      <c r="C276" s="14" t="s">
        <v>2325</v>
      </c>
      <c r="D276" s="19" t="s">
        <v>58</v>
      </c>
      <c r="E276" s="14" t="s">
        <v>3421</v>
      </c>
      <c r="F276" s="14" t="s">
        <v>2765</v>
      </c>
      <c r="G276" s="14" t="s">
        <v>2326</v>
      </c>
      <c r="H276" s="14" t="s">
        <v>2214</v>
      </c>
      <c r="I276" s="14" t="s">
        <v>3431</v>
      </c>
      <c r="J276" s="16"/>
      <c r="K276" s="14" t="s">
        <v>2240</v>
      </c>
      <c r="L276" s="18">
        <v>24.0</v>
      </c>
      <c r="M276" s="18">
        <v>0.0</v>
      </c>
      <c r="N276" s="18">
        <v>0.0</v>
      </c>
      <c r="O276" s="18">
        <v>0.0</v>
      </c>
      <c r="P276" s="18">
        <v>0.0</v>
      </c>
      <c r="Q276" s="18">
        <v>0.0</v>
      </c>
      <c r="U276" s="22" t="s">
        <v>288</v>
      </c>
      <c r="V276" s="18">
        <v>8.008440212528E12</v>
      </c>
      <c r="W276" s="22" t="s">
        <v>2253</v>
      </c>
      <c r="X276" s="18" t="s">
        <v>3417</v>
      </c>
      <c r="Y276" s="22" t="s">
        <v>3415</v>
      </c>
      <c r="Z276" s="14" t="s">
        <v>2438</v>
      </c>
      <c r="AA276" s="18">
        <v>0.857142857</v>
      </c>
      <c r="AB276" s="22" t="s">
        <v>2252</v>
      </c>
      <c r="AC276" s="22" t="s">
        <v>3416</v>
      </c>
      <c r="AD276" s="16"/>
      <c r="AE276" s="16"/>
      <c r="AF276" s="18">
        <v>84.0</v>
      </c>
      <c r="AG276" s="18">
        <v>26.0</v>
      </c>
      <c r="AH276" s="18">
        <v>3.512897</v>
      </c>
      <c r="AI276" s="18">
        <v>14.3356</v>
      </c>
      <c r="AJ276" s="18">
        <v>15.55008</v>
      </c>
      <c r="AK276" s="18">
        <v>12.92052</v>
      </c>
    </row>
    <row r="277">
      <c r="A277" s="14" t="s">
        <v>84</v>
      </c>
      <c r="B277" s="105" t="s">
        <v>3512</v>
      </c>
      <c r="C277" s="14" t="s">
        <v>2243</v>
      </c>
      <c r="D277" s="19" t="s">
        <v>58</v>
      </c>
      <c r="E277" s="14" t="s">
        <v>3415</v>
      </c>
      <c r="F277" s="14" t="s">
        <v>2597</v>
      </c>
      <c r="G277" s="14" t="s">
        <v>2239</v>
      </c>
      <c r="H277" s="14" t="s">
        <v>2214</v>
      </c>
      <c r="I277" s="14" t="s">
        <v>3416</v>
      </c>
      <c r="J277" s="23"/>
      <c r="K277" s="14" t="s">
        <v>2240</v>
      </c>
      <c r="L277" s="18">
        <v>528.0</v>
      </c>
      <c r="M277" s="18">
        <v>0.0</v>
      </c>
      <c r="N277" s="18">
        <v>0.0</v>
      </c>
      <c r="O277" s="18">
        <v>0.0</v>
      </c>
      <c r="P277" s="18">
        <v>0.0</v>
      </c>
      <c r="Q277" s="18">
        <v>0.0</v>
      </c>
      <c r="U277" s="22" t="s">
        <v>1812</v>
      </c>
      <c r="V277" s="18">
        <v>7.622210170507E12</v>
      </c>
      <c r="W277" s="22" t="s">
        <v>2513</v>
      </c>
      <c r="X277" s="18" t="s">
        <v>3417</v>
      </c>
      <c r="Y277" s="22" t="s">
        <v>3421</v>
      </c>
      <c r="Z277" s="14" t="s">
        <v>2961</v>
      </c>
      <c r="AA277" s="18">
        <v>189.3629287</v>
      </c>
      <c r="AB277" s="22" t="s">
        <v>2214</v>
      </c>
      <c r="AC277" s="22" t="s">
        <v>3416</v>
      </c>
      <c r="AD277" s="22" t="s">
        <v>2666</v>
      </c>
      <c r="AE277" s="22" t="s">
        <v>2240</v>
      </c>
      <c r="AF277" s="18">
        <v>72.0</v>
      </c>
      <c r="AG277" s="18">
        <v>0.0</v>
      </c>
      <c r="AH277" s="18">
        <v>0.25</v>
      </c>
      <c r="AI277" s="18">
        <v>0.0</v>
      </c>
      <c r="AJ277" s="18">
        <v>0.033333</v>
      </c>
      <c r="AK277" s="18">
        <v>0.266667</v>
      </c>
    </row>
    <row r="278">
      <c r="A278" s="14" t="s">
        <v>135</v>
      </c>
      <c r="B278" s="105" t="s">
        <v>3727</v>
      </c>
      <c r="C278" s="14" t="s">
        <v>2632</v>
      </c>
      <c r="D278" s="19" t="s">
        <v>58</v>
      </c>
      <c r="E278" s="14" t="s">
        <v>3421</v>
      </c>
      <c r="F278" s="14" t="s">
        <v>2614</v>
      </c>
      <c r="G278" s="14" t="s">
        <v>2557</v>
      </c>
      <c r="H278" s="14" t="s">
        <v>2214</v>
      </c>
      <c r="I278" s="14" t="s">
        <v>3416</v>
      </c>
      <c r="J278" s="14" t="s">
        <v>2605</v>
      </c>
      <c r="K278" s="14" t="s">
        <v>2240</v>
      </c>
      <c r="L278" s="18">
        <v>744.0</v>
      </c>
      <c r="M278" s="18">
        <v>0.0</v>
      </c>
      <c r="N278" s="18">
        <v>6.652667</v>
      </c>
      <c r="O278" s="18">
        <v>0.0</v>
      </c>
      <c r="P278" s="18">
        <v>0.0</v>
      </c>
      <c r="Q278" s="18">
        <v>6.652667</v>
      </c>
      <c r="U278" s="22" t="s">
        <v>1650</v>
      </c>
      <c r="V278" s="18">
        <v>8.908017962538E12</v>
      </c>
      <c r="W278" s="22" t="s">
        <v>3235</v>
      </c>
      <c r="X278" s="18" t="s">
        <v>3417</v>
      </c>
      <c r="Y278" s="22" t="s">
        <v>3415</v>
      </c>
      <c r="Z278" s="14" t="s">
        <v>2962</v>
      </c>
      <c r="AA278" s="18">
        <v>0.428571429</v>
      </c>
      <c r="AB278" s="22" t="s">
        <v>2214</v>
      </c>
      <c r="AC278" s="22" t="s">
        <v>3416</v>
      </c>
      <c r="AD278" s="22" t="s">
        <v>2605</v>
      </c>
      <c r="AE278" s="16"/>
      <c r="AF278" s="18">
        <v>24.0</v>
      </c>
      <c r="AG278" s="18">
        <v>0.0</v>
      </c>
      <c r="AH278" s="18">
        <v>0.0</v>
      </c>
      <c r="AI278" s="18">
        <v>0.0</v>
      </c>
      <c r="AJ278" s="18">
        <v>0.0</v>
      </c>
      <c r="AK278" s="18">
        <v>0.0</v>
      </c>
    </row>
    <row r="279">
      <c r="A279" s="14" t="s">
        <v>206</v>
      </c>
      <c r="B279" s="105" t="s">
        <v>3728</v>
      </c>
      <c r="C279" s="14" t="s">
        <v>3048</v>
      </c>
      <c r="D279" s="19" t="s">
        <v>58</v>
      </c>
      <c r="E279" s="23"/>
      <c r="F279" s="14" t="s">
        <v>3045</v>
      </c>
      <c r="G279" s="14" t="s">
        <v>3648</v>
      </c>
      <c r="I279" s="14" t="s">
        <v>3416</v>
      </c>
      <c r="J279" s="23"/>
      <c r="K279" s="16"/>
      <c r="L279" s="18">
        <v>72.0</v>
      </c>
      <c r="M279" s="18">
        <v>0.0</v>
      </c>
      <c r="N279" s="18">
        <v>0.0</v>
      </c>
      <c r="O279" s="18">
        <v>0.0</v>
      </c>
      <c r="P279" s="18">
        <v>0.0</v>
      </c>
      <c r="Q279" s="18">
        <v>0.0</v>
      </c>
      <c r="U279" s="22" t="s">
        <v>1812</v>
      </c>
      <c r="V279" s="18">
        <v>3.046920023351E12</v>
      </c>
      <c r="W279" s="22" t="s">
        <v>2965</v>
      </c>
      <c r="X279" s="18" t="s">
        <v>3417</v>
      </c>
      <c r="Y279" s="22" t="s">
        <v>3415</v>
      </c>
      <c r="Z279" s="14" t="s">
        <v>2964</v>
      </c>
      <c r="AA279" s="18">
        <v>0.357142857</v>
      </c>
      <c r="AB279" s="22" t="s">
        <v>2214</v>
      </c>
      <c r="AC279" s="22" t="s">
        <v>3416</v>
      </c>
      <c r="AD279" s="16"/>
      <c r="AE279" s="16"/>
      <c r="AF279" s="18">
        <v>0.0</v>
      </c>
      <c r="AG279" s="18">
        <v>1.0</v>
      </c>
      <c r="AH279" s="18">
        <v>0.0</v>
      </c>
      <c r="AI279" s="18">
        <v>0.464286</v>
      </c>
      <c r="AJ279" s="18">
        <v>0.755277</v>
      </c>
      <c r="AK279" s="18">
        <v>0.712847</v>
      </c>
    </row>
    <row r="280">
      <c r="A280" s="14" t="s">
        <v>1488</v>
      </c>
      <c r="B280" s="105" t="s">
        <v>3729</v>
      </c>
      <c r="C280" s="14" t="s">
        <v>3395</v>
      </c>
      <c r="D280" s="19" t="s">
        <v>58</v>
      </c>
      <c r="E280" s="14" t="s">
        <v>3421</v>
      </c>
      <c r="F280" s="14" t="s">
        <v>3730</v>
      </c>
      <c r="G280" s="14" t="s">
        <v>3731</v>
      </c>
      <c r="H280" s="14" t="s">
        <v>2214</v>
      </c>
      <c r="I280" s="14" t="s">
        <v>3416</v>
      </c>
      <c r="J280" s="23"/>
      <c r="K280" s="14" t="s">
        <v>2240</v>
      </c>
      <c r="L280" s="18">
        <v>288.0</v>
      </c>
      <c r="M280" s="18">
        <v>0.0</v>
      </c>
      <c r="N280" s="18">
        <v>0.0</v>
      </c>
      <c r="O280" s="18">
        <v>0.0</v>
      </c>
      <c r="P280" s="18">
        <v>0.0</v>
      </c>
      <c r="Q280" s="18">
        <v>0.0</v>
      </c>
      <c r="U280" s="22" t="s">
        <v>288</v>
      </c>
      <c r="V280" s="18">
        <v>8.008440212528E12</v>
      </c>
      <c r="W280" s="22" t="s">
        <v>2253</v>
      </c>
      <c r="X280" s="18" t="s">
        <v>3417</v>
      </c>
      <c r="Y280" s="22" t="s">
        <v>3415</v>
      </c>
      <c r="Z280" s="14" t="s">
        <v>2965</v>
      </c>
      <c r="AA280" s="18">
        <v>0.0</v>
      </c>
      <c r="AB280" s="22" t="s">
        <v>2252</v>
      </c>
      <c r="AC280" s="22" t="s">
        <v>3416</v>
      </c>
      <c r="AD280" s="22" t="s">
        <v>2605</v>
      </c>
      <c r="AE280" s="16"/>
      <c r="AF280" s="18">
        <v>24.0</v>
      </c>
      <c r="AG280" s="18">
        <v>0.0</v>
      </c>
      <c r="AH280" s="18">
        <v>0.0</v>
      </c>
      <c r="AI280" s="18">
        <v>0.0</v>
      </c>
      <c r="AJ280" s="18">
        <v>0.0</v>
      </c>
      <c r="AK280" s="18">
        <v>0.0</v>
      </c>
    </row>
    <row r="281">
      <c r="A281" s="14" t="s">
        <v>1812</v>
      </c>
      <c r="B281" s="105" t="s">
        <v>3438</v>
      </c>
      <c r="C281" s="14" t="s">
        <v>2657</v>
      </c>
      <c r="D281" s="19" t="s">
        <v>58</v>
      </c>
      <c r="E281" s="14" t="s">
        <v>3421</v>
      </c>
      <c r="F281" s="14" t="s">
        <v>3345</v>
      </c>
      <c r="G281" s="14" t="s">
        <v>3430</v>
      </c>
      <c r="H281" s="14" t="s">
        <v>2214</v>
      </c>
      <c r="I281" s="14" t="s">
        <v>3416</v>
      </c>
      <c r="J281" s="23"/>
      <c r="K281" s="16"/>
      <c r="L281" s="18">
        <v>132.0</v>
      </c>
      <c r="M281" s="18">
        <v>2.0</v>
      </c>
      <c r="N281" s="18">
        <v>4.0</v>
      </c>
      <c r="O281" s="18">
        <v>8.141087</v>
      </c>
      <c r="P281" s="18">
        <v>9.887646</v>
      </c>
      <c r="Q281" s="18">
        <v>9.887646</v>
      </c>
      <c r="U281" s="22" t="s">
        <v>1812</v>
      </c>
      <c r="V281" s="18">
        <v>6.298043908023E12</v>
      </c>
      <c r="W281" s="22" t="s">
        <v>2480</v>
      </c>
      <c r="X281" s="18" t="s">
        <v>3417</v>
      </c>
      <c r="Y281" s="22" t="s">
        <v>3415</v>
      </c>
      <c r="Z281" s="14" t="s">
        <v>2966</v>
      </c>
      <c r="AA281" s="18">
        <v>0.171428571</v>
      </c>
      <c r="AB281" s="22" t="s">
        <v>2214</v>
      </c>
      <c r="AC281" s="22" t="s">
        <v>3416</v>
      </c>
      <c r="AD281" s="22" t="s">
        <v>2605</v>
      </c>
      <c r="AE281" s="16"/>
      <c r="AF281" s="18">
        <v>24.0</v>
      </c>
      <c r="AG281" s="18">
        <v>0.0</v>
      </c>
      <c r="AH281" s="18">
        <v>0.0</v>
      </c>
      <c r="AI281" s="18">
        <v>0.0</v>
      </c>
      <c r="AJ281" s="18">
        <v>0.0</v>
      </c>
      <c r="AK281" s="18">
        <v>0.0</v>
      </c>
    </row>
    <row r="282">
      <c r="A282" s="14" t="s">
        <v>135</v>
      </c>
      <c r="B282" s="105" t="s">
        <v>3476</v>
      </c>
      <c r="C282" s="14" t="s">
        <v>2639</v>
      </c>
      <c r="D282" s="19" t="s">
        <v>58</v>
      </c>
      <c r="E282" s="23"/>
      <c r="F282" s="14" t="s">
        <v>2614</v>
      </c>
      <c r="G282" s="14" t="s">
        <v>2557</v>
      </c>
      <c r="I282" s="14" t="s">
        <v>3416</v>
      </c>
      <c r="J282" s="14" t="s">
        <v>2605</v>
      </c>
      <c r="K282" s="23"/>
      <c r="L282" s="18">
        <v>552.0</v>
      </c>
      <c r="M282" s="18">
        <v>0.0</v>
      </c>
      <c r="N282" s="18">
        <v>0.0</v>
      </c>
      <c r="O282" s="18">
        <v>0.0</v>
      </c>
      <c r="P282" s="18">
        <v>0.0</v>
      </c>
      <c r="Q282" s="18">
        <v>0.0</v>
      </c>
      <c r="U282" s="22" t="s">
        <v>288</v>
      </c>
      <c r="V282" s="18">
        <v>6.291109603559E12</v>
      </c>
      <c r="W282" s="22" t="s">
        <v>3065</v>
      </c>
      <c r="X282" s="18" t="s">
        <v>3417</v>
      </c>
      <c r="Y282" s="22" t="s">
        <v>3415</v>
      </c>
      <c r="Z282" s="14" t="s">
        <v>2967</v>
      </c>
      <c r="AA282" s="18">
        <v>0.428571429</v>
      </c>
      <c r="AB282" s="22" t="s">
        <v>2214</v>
      </c>
      <c r="AC282" s="22" t="s">
        <v>3416</v>
      </c>
      <c r="AD282" s="22" t="s">
        <v>2605</v>
      </c>
      <c r="AE282" s="16"/>
      <c r="AF282" s="18">
        <v>0.0</v>
      </c>
      <c r="AG282" s="18">
        <v>0.0</v>
      </c>
      <c r="AH282" s="18">
        <v>0.0</v>
      </c>
      <c r="AI282" s="18">
        <v>0.0</v>
      </c>
      <c r="AJ282" s="18">
        <v>0.168966</v>
      </c>
      <c r="AK282" s="18">
        <v>0.177942</v>
      </c>
    </row>
    <row r="283">
      <c r="A283" s="14" t="s">
        <v>1175</v>
      </c>
      <c r="B283" s="105" t="s">
        <v>3732</v>
      </c>
      <c r="C283" s="14" t="s">
        <v>3041</v>
      </c>
      <c r="D283" s="19" t="s">
        <v>58</v>
      </c>
      <c r="E283" s="14" t="s">
        <v>3421</v>
      </c>
      <c r="F283" s="14" t="s">
        <v>3206</v>
      </c>
      <c r="G283" s="14" t="s">
        <v>2268</v>
      </c>
      <c r="H283" s="14" t="s">
        <v>2214</v>
      </c>
      <c r="I283" s="14" t="s">
        <v>3416</v>
      </c>
      <c r="J283" s="23"/>
      <c r="K283" s="23"/>
      <c r="L283" s="18">
        <v>3.0</v>
      </c>
      <c r="M283" s="18">
        <v>3.0</v>
      </c>
      <c r="N283" s="18">
        <v>0.0</v>
      </c>
      <c r="O283" s="18">
        <v>0.653846</v>
      </c>
      <c r="P283" s="18">
        <v>0.718846</v>
      </c>
      <c r="Q283" s="18">
        <v>0.718846</v>
      </c>
      <c r="U283" s="22" t="s">
        <v>288</v>
      </c>
      <c r="V283" s="18">
        <v>6.290361987629E12</v>
      </c>
      <c r="W283" s="22" t="s">
        <v>2638</v>
      </c>
      <c r="X283" s="18" t="s">
        <v>3417</v>
      </c>
      <c r="Y283" s="22" t="s">
        <v>3415</v>
      </c>
      <c r="Z283" s="14" t="s">
        <v>2968</v>
      </c>
      <c r="AA283" s="18">
        <v>0.285714286</v>
      </c>
      <c r="AB283" s="22" t="s">
        <v>3472</v>
      </c>
      <c r="AC283" s="22" t="s">
        <v>3422</v>
      </c>
      <c r="AD283" s="22" t="s">
        <v>2605</v>
      </c>
      <c r="AE283" s="16"/>
      <c r="AF283" s="18">
        <v>0.0</v>
      </c>
      <c r="AG283" s="18">
        <v>0.0</v>
      </c>
      <c r="AH283" s="18">
        <v>0.0</v>
      </c>
      <c r="AI283" s="18">
        <v>0.0</v>
      </c>
      <c r="AJ283" s="18">
        <v>0.0</v>
      </c>
      <c r="AK283" s="18">
        <v>0.0</v>
      </c>
    </row>
    <row r="284">
      <c r="A284" s="14" t="s">
        <v>1251</v>
      </c>
      <c r="B284" s="105" t="s">
        <v>3733</v>
      </c>
      <c r="C284" s="14" t="s">
        <v>2431</v>
      </c>
      <c r="D284" s="19" t="s">
        <v>58</v>
      </c>
      <c r="E284" s="14" t="s">
        <v>3415</v>
      </c>
      <c r="F284" s="14" t="s">
        <v>2876</v>
      </c>
      <c r="G284" s="14" t="s">
        <v>2432</v>
      </c>
      <c r="H284" s="14" t="s">
        <v>2214</v>
      </c>
      <c r="I284" s="14" t="s">
        <v>3431</v>
      </c>
      <c r="J284" s="23"/>
      <c r="K284" s="14" t="s">
        <v>2240</v>
      </c>
      <c r="L284" s="18">
        <v>480.0</v>
      </c>
      <c r="M284" s="18">
        <v>0.0</v>
      </c>
      <c r="N284" s="18">
        <v>0.0</v>
      </c>
      <c r="O284" s="18">
        <v>0.0</v>
      </c>
      <c r="P284" s="18">
        <v>0.0</v>
      </c>
      <c r="Q284" s="18">
        <v>0.0</v>
      </c>
      <c r="U284" s="22" t="s">
        <v>135</v>
      </c>
      <c r="V284" s="18">
        <v>1.015271004656E12</v>
      </c>
      <c r="W284" s="22" t="s">
        <v>2620</v>
      </c>
      <c r="X284" s="18" t="s">
        <v>3417</v>
      </c>
      <c r="Y284" s="22" t="s">
        <v>3415</v>
      </c>
      <c r="Z284" s="14" t="s">
        <v>2509</v>
      </c>
      <c r="AA284" s="18">
        <v>0.321428571</v>
      </c>
      <c r="AB284" s="22"/>
      <c r="AC284" s="22" t="s">
        <v>3416</v>
      </c>
      <c r="AD284" s="22" t="s">
        <v>2605</v>
      </c>
      <c r="AE284" s="16"/>
      <c r="AF284" s="18">
        <v>48.0</v>
      </c>
      <c r="AG284" s="18">
        <v>0.0</v>
      </c>
      <c r="AH284" s="18">
        <v>0.0</v>
      </c>
      <c r="AI284" s="18">
        <v>0.0</v>
      </c>
      <c r="AJ284" s="18">
        <v>0.0</v>
      </c>
      <c r="AK284" s="18">
        <v>0.0</v>
      </c>
    </row>
    <row r="285">
      <c r="A285" s="14" t="s">
        <v>1365</v>
      </c>
      <c r="B285" s="105" t="s">
        <v>3734</v>
      </c>
      <c r="C285" s="14" t="s">
        <v>2448</v>
      </c>
      <c r="D285" s="19" t="s">
        <v>58</v>
      </c>
      <c r="E285" s="14" t="s">
        <v>3421</v>
      </c>
      <c r="F285" s="14" t="s">
        <v>2897</v>
      </c>
      <c r="G285" s="14" t="s">
        <v>2449</v>
      </c>
      <c r="H285" s="14" t="s">
        <v>2304</v>
      </c>
      <c r="I285" s="14" t="s">
        <v>3422</v>
      </c>
      <c r="J285" s="14" t="s">
        <v>2605</v>
      </c>
      <c r="K285" s="16"/>
      <c r="L285" s="18">
        <v>72.0</v>
      </c>
      <c r="M285" s="18">
        <v>0.0</v>
      </c>
      <c r="N285" s="18">
        <v>0.279067</v>
      </c>
      <c r="O285" s="18">
        <v>0.0</v>
      </c>
      <c r="P285" s="18">
        <v>0.390909</v>
      </c>
      <c r="Q285" s="18">
        <v>0.254825</v>
      </c>
      <c r="U285" s="22" t="s">
        <v>1812</v>
      </c>
      <c r="V285" s="18">
        <v>3.431410001023E12</v>
      </c>
      <c r="W285" s="22" t="s">
        <v>2851</v>
      </c>
      <c r="X285" s="18" t="s">
        <v>3417</v>
      </c>
      <c r="Y285" s="22" t="s">
        <v>3415</v>
      </c>
      <c r="Z285" s="14" t="s">
        <v>2510</v>
      </c>
      <c r="AA285" s="18">
        <v>0.0</v>
      </c>
      <c r="AB285" s="22" t="s">
        <v>2214</v>
      </c>
      <c r="AC285" s="22" t="s">
        <v>3416</v>
      </c>
      <c r="AD285" s="22" t="s">
        <v>2605</v>
      </c>
      <c r="AE285" s="16"/>
      <c r="AF285" s="18">
        <v>24.0</v>
      </c>
      <c r="AG285" s="18">
        <v>0.0</v>
      </c>
      <c r="AH285" s="18">
        <v>0.0</v>
      </c>
      <c r="AI285" s="18">
        <v>0.0</v>
      </c>
      <c r="AJ285" s="18">
        <v>0.0</v>
      </c>
      <c r="AK285" s="18">
        <v>0.0</v>
      </c>
    </row>
    <row r="286">
      <c r="A286" s="14" t="s">
        <v>591</v>
      </c>
      <c r="B286" s="104" t="s">
        <v>3735</v>
      </c>
      <c r="C286" s="14" t="s">
        <v>3736</v>
      </c>
      <c r="D286" s="19" t="s">
        <v>58</v>
      </c>
      <c r="E286" s="14" t="s">
        <v>3421</v>
      </c>
      <c r="F286" s="14" t="s">
        <v>3737</v>
      </c>
      <c r="G286" s="14" t="s">
        <v>3738</v>
      </c>
      <c r="I286" s="14" t="s">
        <v>3416</v>
      </c>
      <c r="J286" s="14" t="s">
        <v>2605</v>
      </c>
      <c r="K286" s="14" t="s">
        <v>2240</v>
      </c>
      <c r="L286" s="18">
        <v>24.0</v>
      </c>
      <c r="M286" s="18">
        <v>0.0</v>
      </c>
      <c r="N286" s="18">
        <v>0.0</v>
      </c>
      <c r="O286" s="18">
        <v>0.0</v>
      </c>
      <c r="P286" s="18">
        <v>0.0</v>
      </c>
      <c r="Q286" s="18">
        <v>0.0</v>
      </c>
      <c r="U286" s="22" t="s">
        <v>662</v>
      </c>
      <c r="V286" s="18">
        <v>4.1500745107E10</v>
      </c>
      <c r="W286" s="22" t="s">
        <v>2702</v>
      </c>
      <c r="X286" s="18" t="s">
        <v>3417</v>
      </c>
      <c r="Y286" s="22" t="s">
        <v>3421</v>
      </c>
      <c r="Z286" s="14" t="s">
        <v>2969</v>
      </c>
      <c r="AA286" s="18">
        <v>0.5</v>
      </c>
      <c r="AB286" s="22" t="s">
        <v>2214</v>
      </c>
      <c r="AC286" s="22" t="s">
        <v>3416</v>
      </c>
      <c r="AD286" s="22" t="s">
        <v>2605</v>
      </c>
      <c r="AE286" s="16"/>
      <c r="AF286" s="18">
        <v>48.0</v>
      </c>
      <c r="AG286" s="18">
        <v>0.0</v>
      </c>
      <c r="AH286" s="18">
        <v>0.0</v>
      </c>
      <c r="AI286" s="18">
        <v>0.0</v>
      </c>
      <c r="AJ286" s="18">
        <v>0.033333</v>
      </c>
      <c r="AK286" s="18">
        <v>0.033333</v>
      </c>
    </row>
    <row r="287">
      <c r="A287" s="14" t="s">
        <v>1251</v>
      </c>
      <c r="B287" s="105" t="s">
        <v>3739</v>
      </c>
      <c r="C287" s="14" t="s">
        <v>2442</v>
      </c>
      <c r="D287" s="19" t="s">
        <v>58</v>
      </c>
      <c r="E287" s="14" t="s">
        <v>3421</v>
      </c>
      <c r="F287" s="14" t="s">
        <v>2882</v>
      </c>
      <c r="G287" s="14" t="s">
        <v>2437</v>
      </c>
      <c r="H287" s="14" t="s">
        <v>2214</v>
      </c>
      <c r="I287" s="14" t="s">
        <v>3431</v>
      </c>
      <c r="J287" s="23"/>
      <c r="K287" s="23"/>
      <c r="L287" s="18">
        <v>0.0</v>
      </c>
      <c r="M287" s="18">
        <v>0.0</v>
      </c>
      <c r="N287" s="18">
        <v>0.0</v>
      </c>
      <c r="O287" s="18">
        <v>0.785714</v>
      </c>
      <c r="P287" s="18">
        <v>1.777961</v>
      </c>
      <c r="Q287" s="18">
        <v>1.333863</v>
      </c>
      <c r="U287" s="22" t="s">
        <v>84</v>
      </c>
      <c r="V287" s="18">
        <v>8.445291284098E12</v>
      </c>
      <c r="W287" s="22" t="s">
        <v>2244</v>
      </c>
      <c r="X287" s="18" t="s">
        <v>3417</v>
      </c>
      <c r="Y287" s="22" t="s">
        <v>3415</v>
      </c>
      <c r="Z287" s="14" t="s">
        <v>2970</v>
      </c>
      <c r="AA287" s="18">
        <v>0.5</v>
      </c>
      <c r="AB287" s="22" t="s">
        <v>2214</v>
      </c>
      <c r="AC287" s="22" t="s">
        <v>3416</v>
      </c>
      <c r="AD287" s="22" t="s">
        <v>2605</v>
      </c>
      <c r="AE287" s="16"/>
      <c r="AF287" s="18">
        <v>24.0</v>
      </c>
      <c r="AG287" s="18">
        <v>0.0</v>
      </c>
      <c r="AH287" s="18">
        <v>0.0</v>
      </c>
      <c r="AI287" s="18">
        <v>0.0</v>
      </c>
      <c r="AJ287" s="18">
        <v>0.0</v>
      </c>
      <c r="AK287" s="18">
        <v>0.0</v>
      </c>
    </row>
    <row r="288">
      <c r="A288" s="14" t="s">
        <v>1092</v>
      </c>
      <c r="B288" s="105" t="s">
        <v>3539</v>
      </c>
      <c r="C288" s="14" t="s">
        <v>2379</v>
      </c>
      <c r="D288" s="19" t="s">
        <v>58</v>
      </c>
      <c r="E288" s="14" t="s">
        <v>3415</v>
      </c>
      <c r="F288" s="14" t="s">
        <v>2818</v>
      </c>
      <c r="G288" s="14" t="s">
        <v>2268</v>
      </c>
      <c r="H288" s="14" t="s">
        <v>2214</v>
      </c>
      <c r="I288" s="14" t="s">
        <v>3416</v>
      </c>
      <c r="J288" s="23"/>
      <c r="K288" s="23"/>
      <c r="L288" s="18">
        <v>0.0</v>
      </c>
      <c r="M288" s="18">
        <v>3.0</v>
      </c>
      <c r="N288" s="18">
        <v>0.0</v>
      </c>
      <c r="O288" s="18">
        <v>2.670513</v>
      </c>
      <c r="P288" s="18">
        <v>2.127441</v>
      </c>
      <c r="Q288" s="18">
        <v>1.745168</v>
      </c>
      <c r="U288" s="22" t="s">
        <v>1812</v>
      </c>
      <c r="V288" s="18">
        <v>7.340001807356E12</v>
      </c>
      <c r="W288" s="22" t="s">
        <v>2640</v>
      </c>
      <c r="X288" s="18" t="s">
        <v>3417</v>
      </c>
      <c r="Y288" s="22" t="s">
        <v>3415</v>
      </c>
      <c r="Z288" s="14" t="s">
        <v>2971</v>
      </c>
      <c r="AA288" s="18">
        <v>0.571428571</v>
      </c>
      <c r="AB288" s="22" t="s">
        <v>2214</v>
      </c>
      <c r="AC288" s="22" t="s">
        <v>3416</v>
      </c>
      <c r="AD288" s="22" t="s">
        <v>2605</v>
      </c>
      <c r="AE288" s="16"/>
      <c r="AF288" s="18">
        <v>24.0</v>
      </c>
      <c r="AG288" s="18">
        <v>0.0</v>
      </c>
      <c r="AH288" s="18">
        <v>0.0</v>
      </c>
      <c r="AI288" s="18">
        <v>0.0</v>
      </c>
      <c r="AJ288" s="18">
        <v>0.0</v>
      </c>
      <c r="AK288" s="18">
        <v>0.0</v>
      </c>
    </row>
    <row r="289">
      <c r="A289" s="14" t="s">
        <v>1812</v>
      </c>
      <c r="B289" s="105" t="s">
        <v>3740</v>
      </c>
      <c r="C289" s="14" t="s">
        <v>3334</v>
      </c>
      <c r="D289" s="19" t="s">
        <v>58</v>
      </c>
      <c r="E289" s="14" t="s">
        <v>3415</v>
      </c>
      <c r="F289" s="14" t="s">
        <v>3326</v>
      </c>
      <c r="G289" s="14" t="s">
        <v>2324</v>
      </c>
      <c r="I289" s="14" t="s">
        <v>3416</v>
      </c>
      <c r="J289" s="14" t="s">
        <v>2666</v>
      </c>
      <c r="K289" s="14" t="s">
        <v>2240</v>
      </c>
      <c r="L289" s="18">
        <v>528.0</v>
      </c>
      <c r="M289" s="18">
        <v>0.0</v>
      </c>
      <c r="N289" s="18">
        <v>0.0</v>
      </c>
      <c r="O289" s="18">
        <v>0.0</v>
      </c>
      <c r="P289" s="18">
        <v>0.0</v>
      </c>
      <c r="Q289" s="18">
        <v>0.0</v>
      </c>
      <c r="U289" s="22" t="s">
        <v>591</v>
      </c>
      <c r="V289" s="18">
        <v>6.298042332003E12</v>
      </c>
      <c r="W289" s="22" t="s">
        <v>3119</v>
      </c>
      <c r="X289" s="18" t="s">
        <v>3417</v>
      </c>
      <c r="Y289" s="22" t="s">
        <v>3421</v>
      </c>
      <c r="Z289" s="14" t="s">
        <v>2972</v>
      </c>
      <c r="AA289" s="18">
        <v>5.512481962</v>
      </c>
      <c r="AB289" s="22" t="s">
        <v>2214</v>
      </c>
      <c r="AC289" s="22" t="s">
        <v>3416</v>
      </c>
      <c r="AD289" s="22" t="s">
        <v>2605</v>
      </c>
      <c r="AE289" s="16"/>
      <c r="AF289" s="18">
        <v>24.0</v>
      </c>
      <c r="AG289" s="18">
        <v>0.0</v>
      </c>
      <c r="AH289" s="18">
        <v>0.0</v>
      </c>
      <c r="AI289" s="18">
        <v>0.0</v>
      </c>
      <c r="AJ289" s="18">
        <v>0.0</v>
      </c>
      <c r="AK289" s="18">
        <v>0.0</v>
      </c>
    </row>
    <row r="290">
      <c r="A290" s="14" t="s">
        <v>662</v>
      </c>
      <c r="B290" s="105" t="s">
        <v>3741</v>
      </c>
      <c r="C290" s="14" t="s">
        <v>2702</v>
      </c>
      <c r="D290" s="19" t="s">
        <v>58</v>
      </c>
      <c r="E290" s="14" t="s">
        <v>3421</v>
      </c>
      <c r="F290" s="14" t="s">
        <v>2701</v>
      </c>
      <c r="G290" s="14" t="s">
        <v>2273</v>
      </c>
      <c r="I290" s="14" t="s">
        <v>3416</v>
      </c>
      <c r="J290" s="23"/>
      <c r="K290" s="16"/>
      <c r="L290" s="18">
        <v>552.0</v>
      </c>
      <c r="M290" s="18">
        <v>0.0</v>
      </c>
      <c r="N290" s="18">
        <v>0.0</v>
      </c>
      <c r="O290" s="18">
        <v>0.0</v>
      </c>
      <c r="P290" s="18">
        <v>0.0</v>
      </c>
      <c r="Q290" s="18">
        <v>0.0</v>
      </c>
      <c r="U290" s="22" t="s">
        <v>84</v>
      </c>
      <c r="V290" s="18">
        <v>6.294017124772E12</v>
      </c>
      <c r="W290" s="22" t="s">
        <v>2248</v>
      </c>
      <c r="X290" s="18" t="s">
        <v>3417</v>
      </c>
      <c r="Y290" s="22" t="s">
        <v>3415</v>
      </c>
      <c r="Z290" s="14" t="s">
        <v>2973</v>
      </c>
      <c r="AA290" s="18">
        <v>1.796953047</v>
      </c>
      <c r="AB290" s="22" t="s">
        <v>2214</v>
      </c>
      <c r="AC290" s="22" t="s">
        <v>3416</v>
      </c>
      <c r="AD290" s="22" t="s">
        <v>2605</v>
      </c>
      <c r="AE290" s="16"/>
      <c r="AF290" s="18">
        <v>24.0</v>
      </c>
      <c r="AG290" s="18">
        <v>0.0</v>
      </c>
      <c r="AH290" s="18">
        <v>0.0</v>
      </c>
      <c r="AI290" s="18">
        <v>0.0</v>
      </c>
      <c r="AJ290" s="18">
        <v>0.0</v>
      </c>
      <c r="AK290" s="18">
        <v>0.0</v>
      </c>
    </row>
    <row r="291">
      <c r="A291" s="14" t="s">
        <v>1783</v>
      </c>
      <c r="B291" s="105" t="s">
        <v>3742</v>
      </c>
      <c r="C291" s="14" t="s">
        <v>3278</v>
      </c>
      <c r="D291" s="19" t="s">
        <v>58</v>
      </c>
      <c r="E291" s="14" t="s">
        <v>3421</v>
      </c>
      <c r="F291" s="14" t="s">
        <v>3182</v>
      </c>
      <c r="G291" s="14" t="s">
        <v>2386</v>
      </c>
      <c r="I291" s="14" t="s">
        <v>3416</v>
      </c>
      <c r="J291" s="16"/>
      <c r="K291" s="16"/>
      <c r="L291" s="18">
        <v>528.0</v>
      </c>
      <c r="M291" s="18">
        <v>0.0</v>
      </c>
      <c r="N291" s="18">
        <v>0.0</v>
      </c>
      <c r="O291" s="18">
        <v>0.0</v>
      </c>
      <c r="P291" s="18">
        <v>0.0</v>
      </c>
      <c r="Q291" s="18">
        <v>0.0</v>
      </c>
      <c r="U291" s="22" t="s">
        <v>361</v>
      </c>
      <c r="V291" s="18">
        <v>8.445291773066E12</v>
      </c>
      <c r="W291" s="22" t="s">
        <v>3743</v>
      </c>
      <c r="X291" s="18" t="s">
        <v>3417</v>
      </c>
      <c r="Y291" s="22" t="s">
        <v>3415</v>
      </c>
      <c r="Z291" s="14" t="s">
        <v>2974</v>
      </c>
      <c r="AA291" s="18">
        <v>1.5</v>
      </c>
      <c r="AB291" s="22" t="s">
        <v>2214</v>
      </c>
      <c r="AC291" s="22" t="s">
        <v>3416</v>
      </c>
      <c r="AD291" s="16"/>
      <c r="AE291" s="16"/>
      <c r="AF291" s="18">
        <v>0.0</v>
      </c>
      <c r="AG291" s="18">
        <v>0.0</v>
      </c>
      <c r="AH291" s="18">
        <v>0.0</v>
      </c>
      <c r="AI291" s="18">
        <v>0.0</v>
      </c>
      <c r="AJ291" s="18">
        <v>0.0</v>
      </c>
      <c r="AK291" s="18">
        <v>0.0</v>
      </c>
    </row>
    <row r="292">
      <c r="A292" s="14" t="s">
        <v>1812</v>
      </c>
      <c r="B292" s="105" t="s">
        <v>3744</v>
      </c>
      <c r="C292" s="14" t="s">
        <v>2553</v>
      </c>
      <c r="D292" s="19" t="s">
        <v>58</v>
      </c>
      <c r="E292" s="23"/>
      <c r="F292" s="14" t="s">
        <v>2998</v>
      </c>
      <c r="G292" s="14" t="s">
        <v>2554</v>
      </c>
      <c r="I292" s="14" t="s">
        <v>3416</v>
      </c>
      <c r="J292" s="14" t="s">
        <v>2666</v>
      </c>
      <c r="L292" s="18">
        <v>528.0</v>
      </c>
      <c r="M292" s="18">
        <v>0.0</v>
      </c>
      <c r="N292" s="18">
        <v>0.0</v>
      </c>
      <c r="O292" s="18">
        <v>0.0</v>
      </c>
      <c r="P292" s="18">
        <v>0.0</v>
      </c>
      <c r="Q292" s="18">
        <v>0.0</v>
      </c>
      <c r="U292" s="22" t="s">
        <v>1488</v>
      </c>
      <c r="V292" s="18">
        <v>6.298042161764E12</v>
      </c>
      <c r="W292" s="22" t="s">
        <v>2871</v>
      </c>
      <c r="X292" s="18" t="s">
        <v>3417</v>
      </c>
      <c r="Y292" s="22" t="s">
        <v>3463</v>
      </c>
      <c r="Z292" s="14" t="s">
        <v>2975</v>
      </c>
      <c r="AA292" s="18">
        <v>2.308857809</v>
      </c>
      <c r="AB292" s="22" t="s">
        <v>2214</v>
      </c>
      <c r="AC292" s="22" t="s">
        <v>3416</v>
      </c>
      <c r="AD292" s="22" t="s">
        <v>2605</v>
      </c>
      <c r="AE292" s="16"/>
      <c r="AF292" s="18">
        <v>48.0</v>
      </c>
      <c r="AG292" s="18">
        <v>0.0</v>
      </c>
      <c r="AH292" s="18">
        <v>0.130909</v>
      </c>
      <c r="AI292" s="18">
        <v>0.0</v>
      </c>
      <c r="AJ292" s="18">
        <v>0.190909</v>
      </c>
      <c r="AK292" s="18">
        <v>0.102222</v>
      </c>
    </row>
    <row r="293">
      <c r="A293" s="14" t="s">
        <v>1690</v>
      </c>
      <c r="B293" s="105" t="s">
        <v>3506</v>
      </c>
      <c r="C293" s="14" t="s">
        <v>2935</v>
      </c>
      <c r="D293" s="19" t="s">
        <v>58</v>
      </c>
      <c r="E293" s="14" t="s">
        <v>3421</v>
      </c>
      <c r="F293" s="14" t="s">
        <v>3253</v>
      </c>
      <c r="G293" s="14" t="s">
        <v>3453</v>
      </c>
      <c r="H293" s="14" t="s">
        <v>2214</v>
      </c>
      <c r="I293" s="14" t="s">
        <v>3416</v>
      </c>
      <c r="J293" s="16"/>
      <c r="K293" s="14" t="s">
        <v>2240</v>
      </c>
      <c r="L293" s="18">
        <v>504.0</v>
      </c>
      <c r="M293" s="18">
        <v>0.0</v>
      </c>
      <c r="N293" s="18">
        <v>0.809524</v>
      </c>
      <c r="O293" s="18">
        <v>0.0</v>
      </c>
      <c r="P293" s="18">
        <v>0.809524</v>
      </c>
      <c r="Q293" s="18">
        <v>0.809524</v>
      </c>
      <c r="U293" s="22" t="s">
        <v>851</v>
      </c>
      <c r="V293" s="18">
        <v>6.291102013348E12</v>
      </c>
      <c r="W293" s="22" t="s">
        <v>2322</v>
      </c>
      <c r="X293" s="18" t="s">
        <v>3417</v>
      </c>
      <c r="Y293" s="22" t="s">
        <v>3415</v>
      </c>
      <c r="Z293" s="14" t="s">
        <v>2976</v>
      </c>
      <c r="AA293" s="18">
        <v>8.551967477</v>
      </c>
      <c r="AB293" s="22" t="s">
        <v>2304</v>
      </c>
      <c r="AC293" s="22" t="s">
        <v>3422</v>
      </c>
      <c r="AD293" s="16"/>
      <c r="AE293" s="16"/>
      <c r="AF293" s="18">
        <v>245.0</v>
      </c>
      <c r="AG293" s="18">
        <v>3.0</v>
      </c>
      <c r="AH293" s="18">
        <v>3.863299</v>
      </c>
      <c r="AI293" s="18">
        <v>8.206874</v>
      </c>
      <c r="AJ293" s="18">
        <v>7.953249</v>
      </c>
      <c r="AK293" s="18">
        <v>6.82906</v>
      </c>
    </row>
    <row r="294">
      <c r="A294" s="14" t="s">
        <v>1035</v>
      </c>
      <c r="B294" s="105" t="s">
        <v>3745</v>
      </c>
      <c r="C294" s="14" t="s">
        <v>3164</v>
      </c>
      <c r="D294" s="19" t="s">
        <v>58</v>
      </c>
      <c r="E294" s="14" t="s">
        <v>3421</v>
      </c>
      <c r="F294" s="14" t="s">
        <v>3165</v>
      </c>
      <c r="G294" s="14" t="s">
        <v>3450</v>
      </c>
      <c r="H294" s="14" t="s">
        <v>2214</v>
      </c>
      <c r="I294" s="14" t="s">
        <v>3416</v>
      </c>
      <c r="J294" s="23"/>
      <c r="K294" s="14" t="s">
        <v>2240</v>
      </c>
      <c r="L294" s="18">
        <v>288.0</v>
      </c>
      <c r="M294" s="18">
        <v>0.0</v>
      </c>
      <c r="N294" s="18">
        <v>0.0</v>
      </c>
      <c r="O294" s="18">
        <v>0.0</v>
      </c>
      <c r="P294" s="18">
        <v>0.0</v>
      </c>
      <c r="Q294" s="18">
        <v>0.0</v>
      </c>
      <c r="U294" s="22" t="s">
        <v>1690</v>
      </c>
      <c r="V294" s="18">
        <v>6.297001056622E12</v>
      </c>
      <c r="W294" s="22" t="s">
        <v>2676</v>
      </c>
      <c r="X294" s="18" t="s">
        <v>3417</v>
      </c>
      <c r="Y294" s="22" t="s">
        <v>3415</v>
      </c>
      <c r="Z294" s="14" t="s">
        <v>2977</v>
      </c>
      <c r="AA294" s="18">
        <v>4.242091242</v>
      </c>
      <c r="AB294" s="22" t="s">
        <v>2214</v>
      </c>
      <c r="AC294" s="22" t="s">
        <v>3416</v>
      </c>
      <c r="AD294" s="16"/>
      <c r="AE294" s="16"/>
      <c r="AF294" s="18">
        <v>696.0</v>
      </c>
      <c r="AG294" s="18">
        <v>0.0</v>
      </c>
      <c r="AH294" s="18">
        <v>6.467462</v>
      </c>
      <c r="AI294" s="18">
        <v>3.490873</v>
      </c>
      <c r="AJ294" s="18">
        <v>5.654003</v>
      </c>
      <c r="AK294" s="18">
        <v>6.429151</v>
      </c>
    </row>
    <row r="295">
      <c r="A295" s="14" t="s">
        <v>1812</v>
      </c>
      <c r="B295" s="105" t="s">
        <v>3746</v>
      </c>
      <c r="C295" s="14" t="s">
        <v>2514</v>
      </c>
      <c r="D295" s="19" t="s">
        <v>58</v>
      </c>
      <c r="E295" s="14" t="s">
        <v>3421</v>
      </c>
      <c r="F295" s="14" t="s">
        <v>2963</v>
      </c>
      <c r="G295" s="14" t="s">
        <v>2512</v>
      </c>
      <c r="I295" s="14" t="s">
        <v>3416</v>
      </c>
      <c r="J295" s="16"/>
      <c r="K295" s="23"/>
      <c r="L295" s="18">
        <v>552.0</v>
      </c>
      <c r="M295" s="18">
        <v>0.0</v>
      </c>
      <c r="N295" s="18">
        <v>0.0</v>
      </c>
      <c r="O295" s="18">
        <v>0.0</v>
      </c>
      <c r="P295" s="18">
        <v>0.0</v>
      </c>
      <c r="Q295" s="18">
        <v>0.0</v>
      </c>
      <c r="U295" s="22" t="s">
        <v>1251</v>
      </c>
      <c r="V295" s="18">
        <v>6.291053013121E12</v>
      </c>
      <c r="W295" s="22" t="s">
        <v>2434</v>
      </c>
      <c r="X295" s="18" t="s">
        <v>3417</v>
      </c>
      <c r="Y295" s="22" t="s">
        <v>3415</v>
      </c>
      <c r="Z295" s="14" t="s">
        <v>2978</v>
      </c>
      <c r="AA295" s="18">
        <v>3.066017316</v>
      </c>
      <c r="AB295" s="22" t="s">
        <v>2214</v>
      </c>
      <c r="AC295" s="22" t="s">
        <v>3431</v>
      </c>
      <c r="AD295" s="16"/>
      <c r="AE295" s="16"/>
      <c r="AF295" s="18">
        <v>0.0</v>
      </c>
      <c r="AG295" s="18">
        <v>3.0</v>
      </c>
      <c r="AH295" s="18">
        <v>0.0</v>
      </c>
      <c r="AI295" s="18">
        <v>2.403435</v>
      </c>
      <c r="AJ295" s="18">
        <v>2.046859</v>
      </c>
      <c r="AK295" s="18">
        <v>1.514606</v>
      </c>
    </row>
    <row r="296">
      <c r="A296" s="14" t="s">
        <v>1812</v>
      </c>
      <c r="B296" s="105" t="s">
        <v>3747</v>
      </c>
      <c r="C296" s="14" t="s">
        <v>2499</v>
      </c>
      <c r="D296" s="19" t="s">
        <v>58</v>
      </c>
      <c r="E296" s="14" t="s">
        <v>3415</v>
      </c>
      <c r="F296" s="14" t="s">
        <v>2957</v>
      </c>
      <c r="G296" s="14" t="s">
        <v>2498</v>
      </c>
      <c r="H296" s="14" t="s">
        <v>2214</v>
      </c>
      <c r="I296" s="14" t="s">
        <v>3416</v>
      </c>
      <c r="J296" s="16"/>
      <c r="K296" s="23"/>
      <c r="L296" s="18">
        <v>24.0</v>
      </c>
      <c r="M296" s="18">
        <v>4.0</v>
      </c>
      <c r="N296" s="18">
        <v>0.0</v>
      </c>
      <c r="O296" s="18">
        <v>8.315751</v>
      </c>
      <c r="P296" s="18">
        <v>5.718518</v>
      </c>
      <c r="Q296" s="18">
        <v>5.634208</v>
      </c>
      <c r="U296" s="22" t="s">
        <v>1812</v>
      </c>
      <c r="V296" s="18">
        <v>6.772504452282E12</v>
      </c>
      <c r="W296" s="22" t="s">
        <v>2977</v>
      </c>
      <c r="X296" s="18" t="s">
        <v>3417</v>
      </c>
      <c r="Y296" s="22" t="s">
        <v>3415</v>
      </c>
      <c r="Z296" s="14" t="s">
        <v>2979</v>
      </c>
      <c r="AA296" s="18">
        <v>3.641108891</v>
      </c>
      <c r="AB296" s="22" t="s">
        <v>2214</v>
      </c>
      <c r="AC296" s="22" t="s">
        <v>3416</v>
      </c>
      <c r="AD296" s="16"/>
      <c r="AE296" s="22" t="s">
        <v>2240</v>
      </c>
      <c r="AF296" s="18">
        <v>360.0</v>
      </c>
      <c r="AG296" s="18">
        <v>0.0</v>
      </c>
      <c r="AH296" s="18">
        <v>0.066667</v>
      </c>
      <c r="AI296" s="18">
        <v>0.0</v>
      </c>
      <c r="AJ296" s="18">
        <v>0.222222</v>
      </c>
      <c r="AK296" s="18">
        <v>0.066667</v>
      </c>
    </row>
    <row r="297">
      <c r="A297" s="14" t="s">
        <v>1092</v>
      </c>
      <c r="B297" s="105" t="s">
        <v>3642</v>
      </c>
      <c r="C297" s="14" t="s">
        <v>2382</v>
      </c>
      <c r="D297" s="19" t="s">
        <v>58</v>
      </c>
      <c r="E297" s="14" t="s">
        <v>3415</v>
      </c>
      <c r="F297" s="14" t="s">
        <v>2818</v>
      </c>
      <c r="G297" s="14" t="s">
        <v>2268</v>
      </c>
      <c r="I297" s="14" t="s">
        <v>3416</v>
      </c>
      <c r="J297" s="23"/>
      <c r="K297" s="23"/>
      <c r="L297" s="18">
        <v>552.0</v>
      </c>
      <c r="M297" s="18">
        <v>0.0</v>
      </c>
      <c r="N297" s="18">
        <v>0.0</v>
      </c>
      <c r="O297" s="18">
        <v>0.0</v>
      </c>
      <c r="P297" s="18">
        <v>0.0</v>
      </c>
      <c r="Q297" s="18">
        <v>0.0</v>
      </c>
      <c r="U297" s="22" t="s">
        <v>1175</v>
      </c>
      <c r="V297" s="18">
        <v>8.809447256221E12</v>
      </c>
      <c r="W297" s="22" t="s">
        <v>2390</v>
      </c>
      <c r="X297" s="18" t="s">
        <v>3417</v>
      </c>
      <c r="Y297" s="22" t="s">
        <v>3421</v>
      </c>
      <c r="Z297" s="14" t="s">
        <v>2980</v>
      </c>
      <c r="AA297" s="18">
        <v>3.715534466</v>
      </c>
      <c r="AB297" s="22"/>
      <c r="AC297" s="22" t="s">
        <v>3416</v>
      </c>
      <c r="AD297" s="16"/>
      <c r="AE297" s="16"/>
      <c r="AF297" s="18">
        <v>552.0</v>
      </c>
      <c r="AG297" s="18">
        <v>0.0</v>
      </c>
      <c r="AH297" s="18">
        <v>0.0</v>
      </c>
      <c r="AI297" s="18">
        <v>0.0</v>
      </c>
      <c r="AJ297" s="18">
        <v>0.0</v>
      </c>
      <c r="AK297" s="18">
        <v>0.0</v>
      </c>
    </row>
    <row r="298">
      <c r="A298" s="14" t="s">
        <v>258</v>
      </c>
      <c r="B298" s="105" t="s">
        <v>3748</v>
      </c>
      <c r="C298" s="14" t="s">
        <v>2416</v>
      </c>
      <c r="D298" s="19" t="s">
        <v>58</v>
      </c>
      <c r="E298" s="14" t="s">
        <v>3421</v>
      </c>
      <c r="F298" s="14" t="s">
        <v>2858</v>
      </c>
      <c r="G298" s="14" t="s">
        <v>2407</v>
      </c>
      <c r="H298" s="14" t="s">
        <v>2214</v>
      </c>
      <c r="I298" s="14" t="s">
        <v>3416</v>
      </c>
      <c r="J298" s="23"/>
      <c r="K298" s="23"/>
      <c r="L298" s="18">
        <v>24.0</v>
      </c>
      <c r="M298" s="18">
        <v>0.0</v>
      </c>
      <c r="N298" s="18">
        <v>0.0</v>
      </c>
      <c r="O298" s="18">
        <v>0.642857</v>
      </c>
      <c r="P298" s="18">
        <v>0.566667</v>
      </c>
      <c r="Q298" s="18">
        <v>0.39171</v>
      </c>
      <c r="U298" s="22" t="s">
        <v>888</v>
      </c>
      <c r="V298" s="18">
        <v>7.312930009828E12</v>
      </c>
      <c r="W298" s="22" t="s">
        <v>2330</v>
      </c>
      <c r="X298" s="18" t="s">
        <v>3417</v>
      </c>
      <c r="Y298" s="22" t="s">
        <v>3415</v>
      </c>
      <c r="Z298" s="14" t="s">
        <v>2538</v>
      </c>
      <c r="AA298" s="18">
        <v>0.142857143</v>
      </c>
      <c r="AB298" s="22" t="s">
        <v>2214</v>
      </c>
      <c r="AC298" s="22" t="s">
        <v>3431</v>
      </c>
      <c r="AD298" s="16"/>
      <c r="AE298" s="22" t="s">
        <v>2240</v>
      </c>
      <c r="AF298" s="18">
        <v>744.0</v>
      </c>
      <c r="AG298" s="18">
        <v>0.0</v>
      </c>
      <c r="AH298" s="18">
        <v>0.0</v>
      </c>
      <c r="AI298" s="18">
        <v>0.071429</v>
      </c>
      <c r="AJ298" s="18">
        <v>0.033333</v>
      </c>
      <c r="AK298" s="18">
        <v>0.093682</v>
      </c>
    </row>
    <row r="299">
      <c r="A299" s="14" t="s">
        <v>361</v>
      </c>
      <c r="B299" s="105" t="s">
        <v>3567</v>
      </c>
      <c r="C299" s="14" t="s">
        <v>3104</v>
      </c>
      <c r="D299" s="19" t="s">
        <v>58</v>
      </c>
      <c r="E299" s="14" t="s">
        <v>3421</v>
      </c>
      <c r="F299" s="14" t="s">
        <v>3105</v>
      </c>
      <c r="G299" s="14" t="s">
        <v>3510</v>
      </c>
      <c r="H299" s="14" t="s">
        <v>2214</v>
      </c>
      <c r="I299" s="14" t="s">
        <v>3416</v>
      </c>
      <c r="J299" s="16"/>
      <c r="K299" s="14" t="s">
        <v>2240</v>
      </c>
      <c r="L299" s="18">
        <v>504.0</v>
      </c>
      <c r="M299" s="18">
        <v>0.0</v>
      </c>
      <c r="N299" s="18">
        <v>0.0</v>
      </c>
      <c r="O299" s="18">
        <v>0.0</v>
      </c>
      <c r="P299" s="18">
        <v>0.0</v>
      </c>
      <c r="Q299" s="18">
        <v>0.0</v>
      </c>
      <c r="U299" s="22" t="s">
        <v>1690</v>
      </c>
      <c r="V299" s="18">
        <v>5.060670992222E12</v>
      </c>
      <c r="W299" s="22" t="s">
        <v>2473</v>
      </c>
      <c r="X299" s="18" t="s">
        <v>3417</v>
      </c>
      <c r="Y299" s="22" t="s">
        <v>3415</v>
      </c>
      <c r="Z299" s="14" t="s">
        <v>2536</v>
      </c>
      <c r="AA299" s="18">
        <v>0.0</v>
      </c>
      <c r="AB299" s="22"/>
      <c r="AC299" s="22" t="s">
        <v>3416</v>
      </c>
      <c r="AD299" s="16"/>
      <c r="AE299" s="16"/>
      <c r="AF299" s="18">
        <v>552.0</v>
      </c>
      <c r="AG299" s="18">
        <v>0.0</v>
      </c>
      <c r="AH299" s="18">
        <v>0.0</v>
      </c>
      <c r="AI299" s="18">
        <v>0.0</v>
      </c>
      <c r="AJ299" s="18">
        <v>0.0</v>
      </c>
      <c r="AK299" s="18">
        <v>0.0</v>
      </c>
    </row>
    <row r="300">
      <c r="A300" s="14" t="s">
        <v>135</v>
      </c>
      <c r="B300" s="105" t="s">
        <v>3501</v>
      </c>
      <c r="C300" s="14" t="s">
        <v>3008</v>
      </c>
      <c r="D300" s="19" t="s">
        <v>58</v>
      </c>
      <c r="E300" s="14" t="s">
        <v>3415</v>
      </c>
      <c r="F300" s="14" t="s">
        <v>2868</v>
      </c>
      <c r="G300" s="14" t="s">
        <v>2366</v>
      </c>
      <c r="I300" s="14" t="s">
        <v>3416</v>
      </c>
      <c r="J300" s="23"/>
      <c r="K300" s="23"/>
      <c r="L300" s="18">
        <v>552.0</v>
      </c>
      <c r="M300" s="18">
        <v>0.0</v>
      </c>
      <c r="N300" s="18">
        <v>0.0</v>
      </c>
      <c r="O300" s="18">
        <v>0.0</v>
      </c>
      <c r="P300" s="18">
        <v>0.0</v>
      </c>
      <c r="Q300" s="18">
        <v>0.0</v>
      </c>
      <c r="U300" s="22" t="s">
        <v>1936</v>
      </c>
      <c r="V300" s="18">
        <v>4.897071928205E12</v>
      </c>
      <c r="W300" s="22" t="s">
        <v>2569</v>
      </c>
      <c r="X300" s="18" t="s">
        <v>3417</v>
      </c>
      <c r="Y300" s="22" t="s">
        <v>3421</v>
      </c>
      <c r="Z300" s="14" t="s">
        <v>2469</v>
      </c>
      <c r="AA300" s="18">
        <v>7.36047286</v>
      </c>
      <c r="AB300" s="22" t="s">
        <v>2214</v>
      </c>
      <c r="AC300" s="22" t="s">
        <v>3416</v>
      </c>
      <c r="AD300" s="16"/>
      <c r="AE300" s="16"/>
      <c r="AF300" s="18">
        <v>0.0</v>
      </c>
      <c r="AG300" s="18">
        <v>0.0</v>
      </c>
      <c r="AH300" s="18">
        <v>0.0</v>
      </c>
      <c r="AI300" s="18">
        <v>1.412338</v>
      </c>
      <c r="AJ300" s="18">
        <v>1.2053</v>
      </c>
      <c r="AK300" s="18">
        <v>0.954732</v>
      </c>
    </row>
    <row r="301">
      <c r="A301" s="14" t="s">
        <v>888</v>
      </c>
      <c r="B301" s="105" t="s">
        <v>3749</v>
      </c>
      <c r="C301" s="14" t="s">
        <v>2340</v>
      </c>
      <c r="D301" s="19" t="s">
        <v>58</v>
      </c>
      <c r="E301" s="14" t="s">
        <v>3415</v>
      </c>
      <c r="F301" s="14" t="s">
        <v>2790</v>
      </c>
      <c r="G301" s="14" t="s">
        <v>2339</v>
      </c>
      <c r="H301" s="14" t="s">
        <v>2214</v>
      </c>
      <c r="I301" s="14" t="s">
        <v>3431</v>
      </c>
      <c r="J301" s="16"/>
      <c r="K301" s="14" t="s">
        <v>2240</v>
      </c>
      <c r="L301" s="18">
        <v>96.0</v>
      </c>
      <c r="M301" s="18">
        <v>0.0</v>
      </c>
      <c r="N301" s="18">
        <v>0.0</v>
      </c>
      <c r="O301" s="18">
        <v>0.0</v>
      </c>
      <c r="P301" s="18">
        <v>0.0</v>
      </c>
      <c r="Q301" s="18">
        <v>0.0</v>
      </c>
      <c r="U301" s="22" t="s">
        <v>1936</v>
      </c>
      <c r="V301" s="18">
        <v>6.2910611264E12</v>
      </c>
      <c r="W301" s="22" t="s">
        <v>2564</v>
      </c>
      <c r="X301" s="18" t="s">
        <v>3417</v>
      </c>
      <c r="Y301" s="22" t="s">
        <v>3415</v>
      </c>
      <c r="Z301" s="14" t="s">
        <v>2467</v>
      </c>
      <c r="AA301" s="18">
        <v>2.340909091</v>
      </c>
      <c r="AB301" s="22"/>
      <c r="AC301" s="22" t="s">
        <v>3416</v>
      </c>
      <c r="AD301" s="16"/>
      <c r="AE301" s="16"/>
      <c r="AF301" s="18">
        <v>120.0</v>
      </c>
      <c r="AG301" s="18">
        <v>0.0</v>
      </c>
      <c r="AH301" s="18">
        <v>0.0</v>
      </c>
      <c r="AI301" s="18">
        <v>0.0</v>
      </c>
      <c r="AJ301" s="18">
        <v>0.0</v>
      </c>
      <c r="AK301" s="18">
        <v>0.0</v>
      </c>
    </row>
    <row r="302">
      <c r="A302" s="14" t="s">
        <v>258</v>
      </c>
      <c r="B302" s="105" t="s">
        <v>3750</v>
      </c>
      <c r="C302" s="14" t="s">
        <v>2409</v>
      </c>
      <c r="D302" s="19" t="s">
        <v>58</v>
      </c>
      <c r="E302" s="14" t="s">
        <v>3421</v>
      </c>
      <c r="F302" s="14" t="s">
        <v>2849</v>
      </c>
      <c r="G302" s="14" t="s">
        <v>2407</v>
      </c>
      <c r="H302" s="14" t="s">
        <v>2214</v>
      </c>
      <c r="I302" s="14" t="s">
        <v>3416</v>
      </c>
      <c r="J302" s="23"/>
      <c r="K302" s="16"/>
      <c r="L302" s="18">
        <v>24.0</v>
      </c>
      <c r="M302" s="18">
        <v>1.0</v>
      </c>
      <c r="N302" s="18">
        <v>0.0</v>
      </c>
      <c r="O302" s="18">
        <v>0.428571</v>
      </c>
      <c r="P302" s="18">
        <v>0.441667</v>
      </c>
      <c r="Q302" s="18">
        <v>0.430222</v>
      </c>
      <c r="U302" s="22" t="s">
        <v>1812</v>
      </c>
      <c r="V302" s="18">
        <v>6.221073008043E12</v>
      </c>
      <c r="W302" s="22" t="s">
        <v>2655</v>
      </c>
      <c r="X302" s="18" t="s">
        <v>3417</v>
      </c>
      <c r="Y302" s="22" t="s">
        <v>3415</v>
      </c>
      <c r="Z302" s="14" t="s">
        <v>2466</v>
      </c>
      <c r="AA302" s="18">
        <v>4.668961594</v>
      </c>
      <c r="AB302" s="22" t="s">
        <v>2214</v>
      </c>
      <c r="AC302" s="22" t="s">
        <v>3416</v>
      </c>
      <c r="AD302" s="22" t="s">
        <v>2605</v>
      </c>
      <c r="AE302" s="16"/>
      <c r="AF302" s="18">
        <v>0.0</v>
      </c>
      <c r="AG302" s="18">
        <v>0.0</v>
      </c>
      <c r="AH302" s="18">
        <v>0.0</v>
      </c>
      <c r="AI302" s="18">
        <v>0.0</v>
      </c>
      <c r="AJ302" s="18">
        <v>0.033333</v>
      </c>
      <c r="AK302" s="18">
        <v>0.019608</v>
      </c>
    </row>
    <row r="303">
      <c r="A303" s="14" t="s">
        <v>1783</v>
      </c>
      <c r="B303" s="105" t="s">
        <v>3751</v>
      </c>
      <c r="C303" s="14" t="s">
        <v>3295</v>
      </c>
      <c r="D303" s="19" t="s">
        <v>58</v>
      </c>
      <c r="E303" s="14" t="s">
        <v>3421</v>
      </c>
      <c r="F303" s="14" t="s">
        <v>3283</v>
      </c>
      <c r="G303" s="14" t="s">
        <v>3442</v>
      </c>
      <c r="H303" s="14" t="s">
        <v>2214</v>
      </c>
      <c r="I303" s="14" t="s">
        <v>3416</v>
      </c>
      <c r="J303" s="14" t="s">
        <v>2605</v>
      </c>
      <c r="K303" s="14" t="s">
        <v>2240</v>
      </c>
      <c r="L303" s="18">
        <v>288.0</v>
      </c>
      <c r="M303" s="18">
        <v>0.0</v>
      </c>
      <c r="N303" s="18">
        <v>0.0</v>
      </c>
      <c r="O303" s="18">
        <v>0.0</v>
      </c>
      <c r="P303" s="18">
        <v>0.0</v>
      </c>
      <c r="Q303" s="18">
        <v>0.0</v>
      </c>
      <c r="U303" s="22" t="s">
        <v>1812</v>
      </c>
      <c r="V303" s="18">
        <v>5.0166398E7</v>
      </c>
      <c r="W303" s="22" t="s">
        <v>2536</v>
      </c>
      <c r="X303" s="18" t="s">
        <v>3417</v>
      </c>
      <c r="Y303" s="22" t="s">
        <v>3415</v>
      </c>
      <c r="Z303" s="14" t="s">
        <v>2468</v>
      </c>
      <c r="AA303" s="18">
        <v>11.60952936</v>
      </c>
      <c r="AB303" s="22" t="s">
        <v>2214</v>
      </c>
      <c r="AC303" s="22" t="s">
        <v>3416</v>
      </c>
      <c r="AD303" s="22" t="s">
        <v>2666</v>
      </c>
      <c r="AE303" s="22" t="s">
        <v>2240</v>
      </c>
      <c r="AF303" s="18">
        <v>96.0</v>
      </c>
      <c r="AG303" s="18">
        <v>0.0</v>
      </c>
      <c r="AH303" s="18">
        <v>0.0</v>
      </c>
      <c r="AI303" s="18">
        <v>0.0</v>
      </c>
      <c r="AJ303" s="18">
        <v>0.0</v>
      </c>
      <c r="AK303" s="18">
        <v>0.0</v>
      </c>
    </row>
    <row r="304">
      <c r="A304" s="14" t="s">
        <v>798</v>
      </c>
      <c r="B304" s="105" t="s">
        <v>3513</v>
      </c>
      <c r="C304" s="14" t="s">
        <v>2732</v>
      </c>
      <c r="D304" s="19" t="s">
        <v>58</v>
      </c>
      <c r="E304" s="14" t="s">
        <v>3415</v>
      </c>
      <c r="F304" s="14" t="s">
        <v>2733</v>
      </c>
      <c r="G304" s="14" t="s">
        <v>2333</v>
      </c>
      <c r="H304" s="14" t="s">
        <v>2214</v>
      </c>
      <c r="I304" s="14" t="s">
        <v>3422</v>
      </c>
      <c r="J304" s="23"/>
      <c r="K304" s="14" t="s">
        <v>2240</v>
      </c>
      <c r="L304" s="18">
        <v>24.0</v>
      </c>
      <c r="M304" s="18">
        <v>0.0</v>
      </c>
      <c r="N304" s="18">
        <v>0.0</v>
      </c>
      <c r="O304" s="18">
        <v>0.0</v>
      </c>
      <c r="P304" s="18">
        <v>0.0</v>
      </c>
      <c r="Q304" s="18">
        <v>0.0</v>
      </c>
      <c r="U304" s="22" t="s">
        <v>1175</v>
      </c>
      <c r="V304" s="18">
        <v>8.10124194062E11</v>
      </c>
      <c r="W304" s="22" t="s">
        <v>3067</v>
      </c>
      <c r="X304" s="18" t="s">
        <v>3417</v>
      </c>
      <c r="Y304" s="22" t="s">
        <v>3415</v>
      </c>
      <c r="Z304" s="14" t="s">
        <v>2465</v>
      </c>
      <c r="AA304" s="18">
        <v>7.113553114</v>
      </c>
      <c r="AB304" s="22" t="s">
        <v>2214</v>
      </c>
      <c r="AC304" s="22" t="s">
        <v>3416</v>
      </c>
      <c r="AD304" s="22" t="s">
        <v>2605</v>
      </c>
      <c r="AE304" s="16"/>
      <c r="AF304" s="18">
        <v>24.0</v>
      </c>
      <c r="AG304" s="18">
        <v>0.0</v>
      </c>
      <c r="AH304" s="18">
        <v>0.0</v>
      </c>
      <c r="AI304" s="18">
        <v>0.162338</v>
      </c>
      <c r="AJ304" s="18">
        <v>0.144444</v>
      </c>
      <c r="AK304" s="18">
        <v>0.121053</v>
      </c>
    </row>
    <row r="305">
      <c r="A305" s="14" t="s">
        <v>851</v>
      </c>
      <c r="B305" s="105" t="s">
        <v>3503</v>
      </c>
      <c r="C305" s="14" t="s">
        <v>2619</v>
      </c>
      <c r="D305" s="19" t="s">
        <v>58</v>
      </c>
      <c r="E305" s="14" t="s">
        <v>3421</v>
      </c>
      <c r="F305" s="14" t="s">
        <v>3152</v>
      </c>
      <c r="G305" s="14" t="s">
        <v>3484</v>
      </c>
      <c r="H305" s="18">
        <v>0.0</v>
      </c>
      <c r="I305" s="14" t="s">
        <v>3422</v>
      </c>
      <c r="J305" s="14" t="s">
        <v>2605</v>
      </c>
      <c r="K305" s="16"/>
      <c r="L305" s="18">
        <v>24.0</v>
      </c>
      <c r="M305" s="18">
        <v>0.0</v>
      </c>
      <c r="N305" s="18">
        <v>0.0</v>
      </c>
      <c r="O305" s="18">
        <v>0.0</v>
      </c>
      <c r="P305" s="18">
        <v>0.0</v>
      </c>
      <c r="Q305" s="18">
        <v>0.0</v>
      </c>
      <c r="U305" s="22" t="s">
        <v>1812</v>
      </c>
      <c r="V305" s="18">
        <v>7.622202247491E12</v>
      </c>
      <c r="W305" s="22" t="s">
        <v>2520</v>
      </c>
      <c r="X305" s="18" t="s">
        <v>3417</v>
      </c>
      <c r="Y305" s="22" t="s">
        <v>3415</v>
      </c>
      <c r="Z305" s="14" t="s">
        <v>2535</v>
      </c>
      <c r="AA305" s="18">
        <v>0.652380952</v>
      </c>
      <c r="AB305" s="22" t="s">
        <v>2214</v>
      </c>
      <c r="AC305" s="22" t="s">
        <v>3416</v>
      </c>
      <c r="AD305" s="22" t="s">
        <v>2605</v>
      </c>
      <c r="AE305" s="16"/>
      <c r="AF305" s="18">
        <v>24.0</v>
      </c>
      <c r="AG305" s="18">
        <v>0.0</v>
      </c>
      <c r="AH305" s="18">
        <v>0.0</v>
      </c>
      <c r="AI305" s="18">
        <v>0.0</v>
      </c>
      <c r="AJ305" s="18">
        <v>0.0</v>
      </c>
      <c r="AK305" s="18">
        <v>0.0</v>
      </c>
    </row>
    <row r="306">
      <c r="A306" s="14" t="s">
        <v>961</v>
      </c>
      <c r="B306" s="105" t="s">
        <v>3630</v>
      </c>
      <c r="C306" s="14" t="s">
        <v>3134</v>
      </c>
      <c r="D306" s="19" t="s">
        <v>58</v>
      </c>
      <c r="E306" s="14" t="s">
        <v>3421</v>
      </c>
      <c r="F306" s="14" t="s">
        <v>3631</v>
      </c>
      <c r="G306" s="14" t="s">
        <v>2351</v>
      </c>
      <c r="I306" s="14" t="s">
        <v>3416</v>
      </c>
      <c r="J306" s="23"/>
      <c r="K306" s="16"/>
      <c r="L306" s="18">
        <v>528.0</v>
      </c>
      <c r="M306" s="18">
        <v>0.0</v>
      </c>
      <c r="N306" s="18">
        <v>0.0</v>
      </c>
      <c r="O306" s="18">
        <v>0.0</v>
      </c>
      <c r="P306" s="18">
        <v>0.0</v>
      </c>
      <c r="Q306" s="18">
        <v>0.0</v>
      </c>
      <c r="U306" s="22" t="s">
        <v>135</v>
      </c>
      <c r="V306" s="18">
        <v>1.01526000382E12</v>
      </c>
      <c r="W306" s="22" t="s">
        <v>2637</v>
      </c>
      <c r="X306" s="18" t="s">
        <v>3417</v>
      </c>
      <c r="Y306" s="22" t="s">
        <v>3421</v>
      </c>
      <c r="Z306" s="14" t="s">
        <v>2544</v>
      </c>
      <c r="AA306" s="18">
        <v>0.0</v>
      </c>
      <c r="AB306" s="22"/>
      <c r="AC306" s="22" t="s">
        <v>3416</v>
      </c>
      <c r="AD306" s="22" t="s">
        <v>2605</v>
      </c>
      <c r="AE306" s="16"/>
      <c r="AF306" s="18">
        <v>48.0</v>
      </c>
      <c r="AG306" s="18">
        <v>0.0</v>
      </c>
      <c r="AH306" s="18">
        <v>0.0</v>
      </c>
      <c r="AI306" s="18">
        <v>0.0</v>
      </c>
      <c r="AJ306" s="18">
        <v>0.0</v>
      </c>
      <c r="AK306" s="18">
        <v>0.0</v>
      </c>
    </row>
    <row r="307">
      <c r="A307" s="14" t="s">
        <v>65</v>
      </c>
      <c r="B307" s="105" t="s">
        <v>3414</v>
      </c>
      <c r="C307" s="14" t="s">
        <v>2215</v>
      </c>
      <c r="D307" s="19" t="s">
        <v>58</v>
      </c>
      <c r="E307" s="14" t="s">
        <v>3415</v>
      </c>
      <c r="F307" s="14" t="s">
        <v>2590</v>
      </c>
      <c r="G307" s="14" t="s">
        <v>2216</v>
      </c>
      <c r="H307" s="14" t="s">
        <v>2214</v>
      </c>
      <c r="I307" s="14" t="s">
        <v>3416</v>
      </c>
      <c r="J307" s="23"/>
      <c r="K307" s="23"/>
      <c r="L307" s="18">
        <v>0.0</v>
      </c>
      <c r="M307" s="18">
        <v>0.0</v>
      </c>
      <c r="N307" s="18">
        <v>0.0</v>
      </c>
      <c r="O307" s="18">
        <v>0.0</v>
      </c>
      <c r="P307" s="18">
        <v>0.0</v>
      </c>
      <c r="Q307" s="18">
        <v>0.020833</v>
      </c>
      <c r="U307" s="22" t="s">
        <v>1690</v>
      </c>
      <c r="V307" s="18">
        <v>7.33603100975E11</v>
      </c>
      <c r="W307" s="22" t="s">
        <v>2934</v>
      </c>
      <c r="X307" s="18" t="s">
        <v>3417</v>
      </c>
      <c r="Y307" s="22" t="s">
        <v>3415</v>
      </c>
      <c r="Z307" s="14" t="s">
        <v>3353</v>
      </c>
      <c r="AA307" s="18">
        <v>0.0</v>
      </c>
      <c r="AB307" s="22" t="s">
        <v>2214</v>
      </c>
      <c r="AC307" s="22" t="s">
        <v>3416</v>
      </c>
      <c r="AD307" s="22" t="s">
        <v>2605</v>
      </c>
      <c r="AE307" s="16"/>
      <c r="AF307" s="18">
        <v>24.0</v>
      </c>
      <c r="AG307" s="18">
        <v>0.0</v>
      </c>
      <c r="AH307" s="18">
        <v>0.0</v>
      </c>
      <c r="AI307" s="18">
        <v>0.0</v>
      </c>
      <c r="AJ307" s="18">
        <v>0.0</v>
      </c>
      <c r="AK307" s="18">
        <v>0.0</v>
      </c>
    </row>
    <row r="308">
      <c r="A308" s="14" t="s">
        <v>1175</v>
      </c>
      <c r="B308" s="105" t="s">
        <v>3448</v>
      </c>
      <c r="C308" s="14" t="s">
        <v>3087</v>
      </c>
      <c r="D308" s="19" t="s">
        <v>58</v>
      </c>
      <c r="E308" s="14" t="s">
        <v>3421</v>
      </c>
      <c r="F308" s="14" t="s">
        <v>3449</v>
      </c>
      <c r="G308" s="14" t="s">
        <v>3450</v>
      </c>
      <c r="H308" s="14" t="s">
        <v>2214</v>
      </c>
      <c r="I308" s="14" t="s">
        <v>3416</v>
      </c>
      <c r="J308" s="23"/>
      <c r="K308" s="14" t="s">
        <v>2240</v>
      </c>
      <c r="L308" s="18">
        <v>408.0</v>
      </c>
      <c r="M308" s="18">
        <v>0.0</v>
      </c>
      <c r="N308" s="18">
        <v>0.0</v>
      </c>
      <c r="O308" s="18">
        <v>0.0</v>
      </c>
      <c r="P308" s="18">
        <v>0.0</v>
      </c>
      <c r="Q308" s="18">
        <v>0.0</v>
      </c>
      <c r="U308" s="22" t="s">
        <v>888</v>
      </c>
      <c r="V308" s="18">
        <v>7.312930009842E12</v>
      </c>
      <c r="W308" s="22" t="s">
        <v>2328</v>
      </c>
      <c r="X308" s="18" t="s">
        <v>3417</v>
      </c>
      <c r="Y308" s="22" t="s">
        <v>3415</v>
      </c>
      <c r="Z308" s="14" t="s">
        <v>2987</v>
      </c>
      <c r="AA308" s="18">
        <v>3.892063492</v>
      </c>
      <c r="AB308" s="22" t="s">
        <v>2214</v>
      </c>
      <c r="AC308" s="22" t="s">
        <v>3431</v>
      </c>
      <c r="AD308" s="22" t="s">
        <v>2605</v>
      </c>
      <c r="AE308" s="22" t="s">
        <v>2240</v>
      </c>
      <c r="AF308" s="18">
        <v>24.0</v>
      </c>
      <c r="AG308" s="18">
        <v>0.0</v>
      </c>
      <c r="AH308" s="18">
        <v>0.0</v>
      </c>
      <c r="AI308" s="18">
        <v>0.0</v>
      </c>
      <c r="AJ308" s="18">
        <v>0.0</v>
      </c>
      <c r="AK308" s="18">
        <v>0.0</v>
      </c>
    </row>
    <row r="309">
      <c r="A309" s="14" t="s">
        <v>1812</v>
      </c>
      <c r="B309" s="105" t="s">
        <v>3752</v>
      </c>
      <c r="C309" s="14" t="s">
        <v>3313</v>
      </c>
      <c r="D309" s="19" t="s">
        <v>58</v>
      </c>
      <c r="E309" s="14" t="s">
        <v>3415</v>
      </c>
      <c r="F309" s="14" t="s">
        <v>3314</v>
      </c>
      <c r="G309" s="14" t="s">
        <v>3534</v>
      </c>
      <c r="I309" s="14" t="s">
        <v>3416</v>
      </c>
      <c r="J309" s="14" t="s">
        <v>2666</v>
      </c>
      <c r="L309" s="18">
        <v>528.0</v>
      </c>
      <c r="M309" s="18">
        <v>0.0</v>
      </c>
      <c r="N309" s="18">
        <v>0.0</v>
      </c>
      <c r="O309" s="18">
        <v>0.0</v>
      </c>
      <c r="P309" s="18">
        <v>0.0</v>
      </c>
      <c r="Q309" s="18">
        <v>0.0</v>
      </c>
      <c r="U309" s="22" t="s">
        <v>288</v>
      </c>
      <c r="V309" s="18">
        <v>6.291109604754E12</v>
      </c>
      <c r="W309" s="22" t="s">
        <v>3193</v>
      </c>
      <c r="X309" s="18" t="s">
        <v>3417</v>
      </c>
      <c r="Y309" s="22" t="s">
        <v>3415</v>
      </c>
      <c r="Z309" s="14" t="s">
        <v>2534</v>
      </c>
      <c r="AA309" s="18">
        <v>0.317099567</v>
      </c>
      <c r="AB309" s="22" t="s">
        <v>2214</v>
      </c>
      <c r="AC309" s="22" t="s">
        <v>3416</v>
      </c>
      <c r="AD309" s="22" t="s">
        <v>2605</v>
      </c>
      <c r="AE309" s="16"/>
      <c r="AF309" s="18">
        <v>24.0</v>
      </c>
      <c r="AG309" s="18">
        <v>0.0</v>
      </c>
      <c r="AH309" s="18">
        <v>0.0</v>
      </c>
      <c r="AI309" s="18">
        <v>0.0</v>
      </c>
      <c r="AJ309" s="18">
        <v>0.0</v>
      </c>
      <c r="AK309" s="18">
        <v>0.0</v>
      </c>
    </row>
    <row r="310">
      <c r="A310" s="14" t="s">
        <v>361</v>
      </c>
      <c r="B310" s="105" t="s">
        <v>3753</v>
      </c>
      <c r="C310" s="14" t="s">
        <v>2969</v>
      </c>
      <c r="D310" s="19" t="s">
        <v>58</v>
      </c>
      <c r="E310" s="14" t="s">
        <v>3421</v>
      </c>
      <c r="F310" s="14" t="s">
        <v>3092</v>
      </c>
      <c r="G310" s="14" t="s">
        <v>3430</v>
      </c>
      <c r="H310" s="14" t="s">
        <v>2214</v>
      </c>
      <c r="I310" s="14" t="s">
        <v>3416</v>
      </c>
      <c r="J310" s="23"/>
      <c r="K310" s="23"/>
      <c r="L310" s="18">
        <v>0.0</v>
      </c>
      <c r="M310" s="18">
        <v>1.0</v>
      </c>
      <c r="N310" s="18">
        <v>0.0</v>
      </c>
      <c r="O310" s="18">
        <v>0.714286</v>
      </c>
      <c r="P310" s="18">
        <v>0.576812</v>
      </c>
      <c r="Q310" s="18">
        <v>0.542531</v>
      </c>
      <c r="U310" s="22" t="s">
        <v>798</v>
      </c>
      <c r="V310" s="18">
        <v>6.298042161603E12</v>
      </c>
      <c r="W310" s="22" t="s">
        <v>2719</v>
      </c>
      <c r="X310" s="18" t="s">
        <v>3417</v>
      </c>
      <c r="Y310" s="22" t="s">
        <v>3463</v>
      </c>
      <c r="Z310" s="14" t="s">
        <v>2540</v>
      </c>
      <c r="AA310" s="18">
        <v>0.523809524</v>
      </c>
      <c r="AB310" s="22" t="s">
        <v>2214</v>
      </c>
      <c r="AC310" s="22" t="s">
        <v>3717</v>
      </c>
      <c r="AD310" s="22" t="s">
        <v>2595</v>
      </c>
      <c r="AE310" s="16"/>
      <c r="AF310" s="18">
        <v>851.0</v>
      </c>
      <c r="AG310" s="18">
        <v>1.0</v>
      </c>
      <c r="AH310" s="18">
        <v>40.22459</v>
      </c>
      <c r="AI310" s="18">
        <v>45.55119</v>
      </c>
      <c r="AJ310" s="18">
        <v>43.95381</v>
      </c>
      <c r="AK310" s="18">
        <v>37.97435</v>
      </c>
    </row>
    <row r="311">
      <c r="A311" s="14" t="s">
        <v>1690</v>
      </c>
      <c r="B311" s="105" t="s">
        <v>3754</v>
      </c>
      <c r="C311" s="14" t="s">
        <v>2475</v>
      </c>
      <c r="D311" s="19" t="s">
        <v>58</v>
      </c>
      <c r="E311" s="14" t="s">
        <v>3415</v>
      </c>
      <c r="F311" s="14" t="s">
        <v>2936</v>
      </c>
      <c r="G311" s="14" t="s">
        <v>2471</v>
      </c>
      <c r="I311" s="14" t="s">
        <v>3416</v>
      </c>
      <c r="J311" s="23"/>
      <c r="K311" s="23"/>
      <c r="L311" s="18">
        <v>552.0</v>
      </c>
      <c r="M311" s="18">
        <v>0.0</v>
      </c>
      <c r="N311" s="18">
        <v>0.0</v>
      </c>
      <c r="O311" s="18">
        <v>0.0</v>
      </c>
      <c r="P311" s="18">
        <v>0.0</v>
      </c>
      <c r="Q311" s="18">
        <v>0.0</v>
      </c>
      <c r="U311" s="22" t="s">
        <v>1690</v>
      </c>
      <c r="V311" s="18">
        <v>8.588007731476E12</v>
      </c>
      <c r="W311" s="22" t="s">
        <v>2956</v>
      </c>
      <c r="X311" s="18" t="s">
        <v>3417</v>
      </c>
      <c r="Y311" s="22" t="s">
        <v>3415</v>
      </c>
      <c r="Z311" s="14" t="s">
        <v>2543</v>
      </c>
      <c r="AA311" s="18">
        <v>0.434065934</v>
      </c>
      <c r="AB311" s="22" t="s">
        <v>2214</v>
      </c>
      <c r="AC311" s="22" t="s">
        <v>3416</v>
      </c>
      <c r="AD311" s="16"/>
      <c r="AE311" s="22" t="s">
        <v>2240</v>
      </c>
      <c r="AF311" s="18">
        <v>528.0</v>
      </c>
      <c r="AG311" s="18">
        <v>0.0</v>
      </c>
      <c r="AH311" s="18">
        <v>0.0</v>
      </c>
      <c r="AI311" s="18">
        <v>0.0</v>
      </c>
      <c r="AJ311" s="18">
        <v>0.0</v>
      </c>
      <c r="AK311" s="18">
        <v>0.0</v>
      </c>
    </row>
    <row r="312">
      <c r="A312" s="14" t="s">
        <v>591</v>
      </c>
      <c r="B312" s="105" t="s">
        <v>3755</v>
      </c>
      <c r="C312" s="14" t="s">
        <v>3128</v>
      </c>
      <c r="D312" s="19" t="s">
        <v>58</v>
      </c>
      <c r="E312" s="23"/>
      <c r="F312" s="14" t="s">
        <v>3127</v>
      </c>
      <c r="G312" s="14" t="s">
        <v>3756</v>
      </c>
      <c r="I312" s="14" t="s">
        <v>3416</v>
      </c>
      <c r="J312" s="23"/>
      <c r="K312" s="23"/>
      <c r="L312" s="18">
        <v>72.0</v>
      </c>
      <c r="M312" s="18">
        <v>0.0</v>
      </c>
      <c r="N312" s="18">
        <v>0.0</v>
      </c>
      <c r="O312" s="18">
        <v>0.0</v>
      </c>
      <c r="P312" s="18">
        <v>0.0</v>
      </c>
      <c r="Q312" s="18">
        <v>0.0</v>
      </c>
      <c r="U312" s="22" t="s">
        <v>1035</v>
      </c>
      <c r="V312" s="18">
        <v>7.33739148209E11</v>
      </c>
      <c r="W312" s="22" t="s">
        <v>2372</v>
      </c>
      <c r="X312" s="18" t="s">
        <v>3417</v>
      </c>
      <c r="Y312" s="22" t="s">
        <v>3415</v>
      </c>
      <c r="Z312" s="14" t="s">
        <v>2533</v>
      </c>
      <c r="AA312" s="18">
        <v>0.851370851</v>
      </c>
      <c r="AB312" s="22"/>
      <c r="AC312" s="22" t="s">
        <v>3416</v>
      </c>
      <c r="AD312" s="16"/>
      <c r="AE312" s="16"/>
      <c r="AF312" s="18">
        <v>552.0</v>
      </c>
      <c r="AG312" s="18">
        <v>0.0</v>
      </c>
      <c r="AH312" s="18">
        <v>0.0</v>
      </c>
      <c r="AI312" s="18">
        <v>0.0</v>
      </c>
      <c r="AJ312" s="18">
        <v>0.0</v>
      </c>
      <c r="AK312" s="18">
        <v>0.0</v>
      </c>
    </row>
    <row r="313">
      <c r="A313" s="14" t="s">
        <v>1812</v>
      </c>
      <c r="B313" s="105" t="s">
        <v>3707</v>
      </c>
      <c r="C313" s="14" t="s">
        <v>3304</v>
      </c>
      <c r="D313" s="19" t="s">
        <v>58</v>
      </c>
      <c r="E313" s="14" t="s">
        <v>3421</v>
      </c>
      <c r="F313" s="14" t="s">
        <v>3305</v>
      </c>
      <c r="G313" s="14" t="s">
        <v>3534</v>
      </c>
      <c r="H313" s="14" t="s">
        <v>2214</v>
      </c>
      <c r="I313" s="14" t="s">
        <v>3416</v>
      </c>
      <c r="J313" s="14" t="s">
        <v>2605</v>
      </c>
      <c r="K313" s="16"/>
      <c r="L313" s="18">
        <v>432.0</v>
      </c>
      <c r="M313" s="18">
        <v>0.0</v>
      </c>
      <c r="N313" s="18">
        <v>5.392942</v>
      </c>
      <c r="O313" s="18">
        <v>0.571429</v>
      </c>
      <c r="P313" s="18">
        <v>1.767893</v>
      </c>
      <c r="Q313" s="18">
        <v>5.250261</v>
      </c>
      <c r="U313" s="22" t="s">
        <v>135</v>
      </c>
      <c r="V313" s="18">
        <v>1.015271004663E12</v>
      </c>
      <c r="W313" s="22" t="s">
        <v>2618</v>
      </c>
      <c r="X313" s="18" t="s">
        <v>3417</v>
      </c>
      <c r="Y313" s="22" t="s">
        <v>3415</v>
      </c>
      <c r="Z313" s="14" t="s">
        <v>2989</v>
      </c>
      <c r="AA313" s="18">
        <v>0.071428571</v>
      </c>
      <c r="AB313" s="22"/>
      <c r="AC313" s="22" t="s">
        <v>3416</v>
      </c>
      <c r="AD313" s="22" t="s">
        <v>2605</v>
      </c>
      <c r="AE313" s="16"/>
      <c r="AF313" s="18">
        <v>48.0</v>
      </c>
      <c r="AG313" s="18">
        <v>0.0</v>
      </c>
      <c r="AH313" s="18">
        <v>0.375</v>
      </c>
      <c r="AI313" s="18">
        <v>0.0</v>
      </c>
      <c r="AJ313" s="18">
        <v>0.0</v>
      </c>
      <c r="AK313" s="18">
        <v>0.375</v>
      </c>
    </row>
    <row r="314">
      <c r="A314" s="14" t="s">
        <v>1812</v>
      </c>
      <c r="B314" s="105" t="s">
        <v>3752</v>
      </c>
      <c r="C314" s="14" t="s">
        <v>3313</v>
      </c>
      <c r="D314" s="19" t="s">
        <v>58</v>
      </c>
      <c r="E314" s="14" t="s">
        <v>3421</v>
      </c>
      <c r="F314" s="14" t="s">
        <v>3314</v>
      </c>
      <c r="G314" s="14" t="s">
        <v>3534</v>
      </c>
      <c r="H314" s="14" t="s">
        <v>2214</v>
      </c>
      <c r="I314" s="14" t="s">
        <v>3416</v>
      </c>
      <c r="J314" s="14" t="s">
        <v>2605</v>
      </c>
      <c r="K314" s="23"/>
      <c r="L314" s="18">
        <v>480.0</v>
      </c>
      <c r="M314" s="18">
        <v>0.0</v>
      </c>
      <c r="N314" s="18">
        <v>4.735195</v>
      </c>
      <c r="O314" s="18">
        <v>0.142857</v>
      </c>
      <c r="P314" s="18">
        <v>1.592857</v>
      </c>
      <c r="Q314" s="18">
        <v>4.840467</v>
      </c>
      <c r="U314" s="22" t="s">
        <v>258</v>
      </c>
      <c r="V314" s="18">
        <v>4.059729382412E12</v>
      </c>
      <c r="W314" s="22" t="s">
        <v>2814</v>
      </c>
      <c r="X314" s="18" t="s">
        <v>3417</v>
      </c>
      <c r="Y314" s="22" t="s">
        <v>3415</v>
      </c>
      <c r="Z314" s="14" t="s">
        <v>3230</v>
      </c>
      <c r="AA314" s="18">
        <v>0.0</v>
      </c>
      <c r="AB314" s="22" t="s">
        <v>2214</v>
      </c>
      <c r="AC314" s="22" t="s">
        <v>3416</v>
      </c>
      <c r="AD314" s="16"/>
      <c r="AE314" s="16"/>
      <c r="AF314" s="18">
        <v>24.0</v>
      </c>
      <c r="AG314" s="18">
        <v>2.0</v>
      </c>
      <c r="AH314" s="18">
        <v>0.0</v>
      </c>
      <c r="AI314" s="18">
        <v>2.915751</v>
      </c>
      <c r="AJ314" s="18">
        <v>3.149936</v>
      </c>
      <c r="AK314" s="18">
        <v>3.326519</v>
      </c>
    </row>
    <row r="315">
      <c r="A315" s="14" t="s">
        <v>1812</v>
      </c>
      <c r="B315" s="105" t="s">
        <v>3683</v>
      </c>
      <c r="C315" s="14" t="s">
        <v>2481</v>
      </c>
      <c r="D315" s="19" t="s">
        <v>58</v>
      </c>
      <c r="E315" s="14" t="s">
        <v>3415</v>
      </c>
      <c r="F315" s="14" t="s">
        <v>2944</v>
      </c>
      <c r="G315" s="14" t="s">
        <v>2479</v>
      </c>
      <c r="H315" s="14" t="s">
        <v>2214</v>
      </c>
      <c r="I315" s="14" t="s">
        <v>3416</v>
      </c>
      <c r="J315" s="23"/>
      <c r="K315" s="23"/>
      <c r="L315" s="18">
        <v>463.0</v>
      </c>
      <c r="M315" s="18">
        <v>8.0</v>
      </c>
      <c r="N315" s="18">
        <v>0.0</v>
      </c>
      <c r="O315" s="18">
        <v>7.506882</v>
      </c>
      <c r="P315" s="18">
        <v>8.296958</v>
      </c>
      <c r="Q315" s="18">
        <v>6.028541</v>
      </c>
      <c r="U315" s="22" t="s">
        <v>65</v>
      </c>
      <c r="V315" s="18">
        <v>8.901216405264E12</v>
      </c>
      <c r="W315" s="22" t="s">
        <v>2226</v>
      </c>
      <c r="X315" s="18" t="s">
        <v>3417</v>
      </c>
      <c r="Y315" s="22" t="s">
        <v>3415</v>
      </c>
      <c r="Z315" s="14" t="s">
        <v>2991</v>
      </c>
      <c r="AA315" s="18">
        <v>0.196428571</v>
      </c>
      <c r="AB315" s="22" t="s">
        <v>2214</v>
      </c>
      <c r="AC315" s="22" t="s">
        <v>3416</v>
      </c>
      <c r="AD315" s="22" t="s">
        <v>2605</v>
      </c>
      <c r="AE315" s="22" t="s">
        <v>2240</v>
      </c>
      <c r="AF315" s="18">
        <v>24.0</v>
      </c>
      <c r="AG315" s="18">
        <v>0.0</v>
      </c>
      <c r="AH315" s="18">
        <v>0.0</v>
      </c>
      <c r="AI315" s="18">
        <v>0.0</v>
      </c>
      <c r="AJ315" s="18">
        <v>0.0</v>
      </c>
      <c r="AK315" s="18">
        <v>0.0</v>
      </c>
    </row>
    <row r="316">
      <c r="A316" s="14" t="s">
        <v>1812</v>
      </c>
      <c r="B316" s="105" t="s">
        <v>3757</v>
      </c>
      <c r="C316" s="14" t="s">
        <v>2517</v>
      </c>
      <c r="D316" s="19" t="s">
        <v>58</v>
      </c>
      <c r="E316" s="14" t="s">
        <v>3415</v>
      </c>
      <c r="F316" s="14" t="s">
        <v>2963</v>
      </c>
      <c r="G316" s="14" t="s">
        <v>2512</v>
      </c>
      <c r="I316" s="14" t="s">
        <v>3416</v>
      </c>
      <c r="J316" s="16"/>
      <c r="K316" s="23"/>
      <c r="L316" s="18">
        <v>552.0</v>
      </c>
      <c r="M316" s="18">
        <v>0.0</v>
      </c>
      <c r="N316" s="18">
        <v>0.0</v>
      </c>
      <c r="O316" s="18">
        <v>0.0</v>
      </c>
      <c r="P316" s="18">
        <v>0.0</v>
      </c>
      <c r="Q316" s="18">
        <v>0.0</v>
      </c>
      <c r="U316" s="22" t="s">
        <v>888</v>
      </c>
      <c r="V316" s="18">
        <v>5.285000838494E12</v>
      </c>
      <c r="W316" s="22" t="s">
        <v>2782</v>
      </c>
      <c r="X316" s="18" t="s">
        <v>3417</v>
      </c>
      <c r="Y316" s="22" t="s">
        <v>3415</v>
      </c>
      <c r="Z316" s="14" t="s">
        <v>2992</v>
      </c>
      <c r="AA316" s="18">
        <v>0.0</v>
      </c>
      <c r="AB316" s="22" t="s">
        <v>2214</v>
      </c>
      <c r="AC316" s="22" t="s">
        <v>3431</v>
      </c>
      <c r="AD316" s="16"/>
      <c r="AE316" s="22" t="s">
        <v>2240</v>
      </c>
      <c r="AF316" s="18">
        <v>504.0</v>
      </c>
      <c r="AG316" s="18">
        <v>0.0</v>
      </c>
      <c r="AH316" s="18">
        <v>0.699767</v>
      </c>
      <c r="AI316" s="18">
        <v>0.0</v>
      </c>
      <c r="AJ316" s="18">
        <v>0.517857</v>
      </c>
      <c r="AK316" s="18">
        <v>0.699767</v>
      </c>
    </row>
    <row r="317">
      <c r="A317" s="14" t="s">
        <v>258</v>
      </c>
      <c r="B317" s="105" t="s">
        <v>3758</v>
      </c>
      <c r="C317" s="14" t="s">
        <v>2406</v>
      </c>
      <c r="D317" s="19" t="s">
        <v>58</v>
      </c>
      <c r="E317" s="14" t="s">
        <v>3421</v>
      </c>
      <c r="F317" s="14" t="s">
        <v>2849</v>
      </c>
      <c r="G317" s="14" t="s">
        <v>2407</v>
      </c>
      <c r="H317" s="14" t="s">
        <v>2214</v>
      </c>
      <c r="I317" s="14" t="s">
        <v>3416</v>
      </c>
      <c r="J317" s="16"/>
      <c r="K317" s="23"/>
      <c r="L317" s="18">
        <v>24.0</v>
      </c>
      <c r="M317" s="18">
        <v>1.0</v>
      </c>
      <c r="N317" s="18">
        <v>0.0</v>
      </c>
      <c r="O317" s="18">
        <v>0.642857</v>
      </c>
      <c r="P317" s="18">
        <v>0.485145</v>
      </c>
      <c r="Q317" s="18">
        <v>0.520405</v>
      </c>
      <c r="U317" s="22" t="s">
        <v>361</v>
      </c>
      <c r="V317" s="18">
        <v>6.772504452169E12</v>
      </c>
      <c r="W317" s="22" t="s">
        <v>2969</v>
      </c>
      <c r="X317" s="18" t="s">
        <v>3417</v>
      </c>
      <c r="Y317" s="22" t="s">
        <v>3415</v>
      </c>
      <c r="Z317" s="14" t="s">
        <v>2993</v>
      </c>
      <c r="AA317" s="18">
        <v>0.0</v>
      </c>
      <c r="AB317" s="22" t="s">
        <v>2214</v>
      </c>
      <c r="AC317" s="22" t="s">
        <v>3416</v>
      </c>
      <c r="AD317" s="16"/>
      <c r="AE317" s="22" t="s">
        <v>2240</v>
      </c>
      <c r="AF317" s="18">
        <v>288.0</v>
      </c>
      <c r="AG317" s="18">
        <v>0.0</v>
      </c>
      <c r="AH317" s="18">
        <v>0.0</v>
      </c>
      <c r="AI317" s="18">
        <v>0.0</v>
      </c>
      <c r="AJ317" s="18">
        <v>0.033333</v>
      </c>
      <c r="AK317" s="18">
        <v>0.018868</v>
      </c>
    </row>
    <row r="318">
      <c r="A318" s="14" t="s">
        <v>1812</v>
      </c>
      <c r="B318" s="105" t="s">
        <v>3759</v>
      </c>
      <c r="C318" s="14" t="s">
        <v>3327</v>
      </c>
      <c r="D318" s="19" t="s">
        <v>58</v>
      </c>
      <c r="E318" s="14" t="s">
        <v>3421</v>
      </c>
      <c r="F318" s="14" t="s">
        <v>3328</v>
      </c>
      <c r="G318" s="14" t="s">
        <v>3534</v>
      </c>
      <c r="H318" s="14" t="s">
        <v>2214</v>
      </c>
      <c r="I318" s="14" t="s">
        <v>3416</v>
      </c>
      <c r="J318" s="14" t="s">
        <v>2605</v>
      </c>
      <c r="K318" s="23"/>
      <c r="L318" s="18">
        <v>288.0</v>
      </c>
      <c r="M318" s="18">
        <v>0.0</v>
      </c>
      <c r="N318" s="18">
        <v>1.940751</v>
      </c>
      <c r="O318" s="18">
        <v>0.715909</v>
      </c>
      <c r="P318" s="18">
        <v>0.702187</v>
      </c>
      <c r="Q318" s="18">
        <v>1.709619</v>
      </c>
      <c r="U318" s="22" t="s">
        <v>1966</v>
      </c>
      <c r="V318" s="18">
        <v>6.291109891079E12</v>
      </c>
      <c r="W318" s="22" t="s">
        <v>2573</v>
      </c>
      <c r="X318" s="18" t="s">
        <v>3417</v>
      </c>
      <c r="Y318" s="22" t="s">
        <v>3415</v>
      </c>
      <c r="Z318" s="14" t="s">
        <v>2994</v>
      </c>
      <c r="AA318" s="18">
        <v>0.0</v>
      </c>
      <c r="AB318" s="22" t="s">
        <v>2252</v>
      </c>
      <c r="AC318" s="22" t="s">
        <v>3416</v>
      </c>
      <c r="AD318" s="22" t="s">
        <v>2605</v>
      </c>
      <c r="AE318" s="16"/>
      <c r="AF318" s="18">
        <v>24.0</v>
      </c>
      <c r="AG318" s="18">
        <v>0.0</v>
      </c>
      <c r="AH318" s="18">
        <v>0.25</v>
      </c>
      <c r="AI318" s="18">
        <v>0.0</v>
      </c>
      <c r="AJ318" s="18">
        <v>0.0</v>
      </c>
      <c r="AK318" s="18">
        <v>0.25</v>
      </c>
    </row>
    <row r="319">
      <c r="A319" s="14" t="s">
        <v>1812</v>
      </c>
      <c r="B319" s="105" t="s">
        <v>3558</v>
      </c>
      <c r="C319" s="14" t="s">
        <v>2743</v>
      </c>
      <c r="D319" s="19" t="s">
        <v>58</v>
      </c>
      <c r="E319" s="14" t="s">
        <v>3421</v>
      </c>
      <c r="F319" s="14" t="s">
        <v>3343</v>
      </c>
      <c r="G319" s="14" t="s">
        <v>3430</v>
      </c>
      <c r="H319" s="14" t="s">
        <v>2214</v>
      </c>
      <c r="I319" s="14" t="s">
        <v>3416</v>
      </c>
      <c r="J319" s="16"/>
      <c r="K319" s="16"/>
      <c r="L319" s="18">
        <v>50.0</v>
      </c>
      <c r="M319" s="18">
        <v>5.0</v>
      </c>
      <c r="N319" s="18">
        <v>0.598901</v>
      </c>
      <c r="O319" s="18">
        <v>1.241758</v>
      </c>
      <c r="P319" s="18">
        <v>0.975615</v>
      </c>
      <c r="Q319" s="18">
        <v>0.916781</v>
      </c>
      <c r="U319" s="22" t="s">
        <v>258</v>
      </c>
      <c r="V319" s="18">
        <v>4.059729323965E12</v>
      </c>
      <c r="W319" s="22" t="s">
        <v>2817</v>
      </c>
      <c r="X319" s="18" t="s">
        <v>3417</v>
      </c>
      <c r="Y319" s="22" t="s">
        <v>3415</v>
      </c>
      <c r="Z319" s="14" t="s">
        <v>2996</v>
      </c>
      <c r="AA319" s="18">
        <v>1.586971362</v>
      </c>
      <c r="AB319" s="22" t="s">
        <v>2214</v>
      </c>
      <c r="AC319" s="22" t="s">
        <v>3416</v>
      </c>
      <c r="AD319" s="16"/>
      <c r="AE319" s="16"/>
      <c r="AF319" s="18">
        <v>24.0</v>
      </c>
      <c r="AG319" s="18">
        <v>0.0</v>
      </c>
      <c r="AH319" s="18">
        <v>0.0</v>
      </c>
      <c r="AI319" s="18">
        <v>1.285714</v>
      </c>
      <c r="AJ319" s="18">
        <v>1.166667</v>
      </c>
      <c r="AK319" s="18">
        <v>1.093027</v>
      </c>
    </row>
    <row r="320">
      <c r="A320" s="14" t="s">
        <v>1035</v>
      </c>
      <c r="B320" s="105" t="s">
        <v>3760</v>
      </c>
      <c r="C320" s="14" t="s">
        <v>2370</v>
      </c>
      <c r="D320" s="19" t="s">
        <v>58</v>
      </c>
      <c r="E320" s="14" t="s">
        <v>3415</v>
      </c>
      <c r="F320" s="14" t="s">
        <v>2807</v>
      </c>
      <c r="G320" s="14" t="s">
        <v>2371</v>
      </c>
      <c r="H320" s="14" t="s">
        <v>2214</v>
      </c>
      <c r="I320" s="14" t="s">
        <v>3416</v>
      </c>
      <c r="J320" s="14" t="s">
        <v>2605</v>
      </c>
      <c r="K320" s="23"/>
      <c r="L320" s="18">
        <v>24.0</v>
      </c>
      <c r="M320" s="18">
        <v>0.0</v>
      </c>
      <c r="N320" s="18">
        <v>0.047619</v>
      </c>
      <c r="O320" s="18">
        <v>0.2</v>
      </c>
      <c r="P320" s="18">
        <v>0.047619</v>
      </c>
      <c r="Q320" s="18">
        <v>0.059608</v>
      </c>
      <c r="U320" s="22" t="s">
        <v>1812</v>
      </c>
      <c r="V320" s="18">
        <v>8.935001727309E12</v>
      </c>
      <c r="W320" s="22" t="s">
        <v>3004</v>
      </c>
      <c r="X320" s="18" t="s">
        <v>3417</v>
      </c>
      <c r="Y320" s="22" t="s">
        <v>3415</v>
      </c>
      <c r="Z320" s="14" t="s">
        <v>2997</v>
      </c>
      <c r="AA320" s="18">
        <v>2.352564103</v>
      </c>
      <c r="AB320" s="22" t="s">
        <v>2214</v>
      </c>
      <c r="AC320" s="22" t="s">
        <v>3416</v>
      </c>
      <c r="AD320" s="16"/>
      <c r="AE320" s="16"/>
      <c r="AF320" s="18">
        <v>87.0</v>
      </c>
      <c r="AG320" s="18">
        <v>1.0</v>
      </c>
      <c r="AH320" s="18">
        <v>1.360714</v>
      </c>
      <c r="AI320" s="18">
        <v>1.807143</v>
      </c>
      <c r="AJ320" s="18">
        <v>1.769048</v>
      </c>
      <c r="AK320" s="18">
        <v>1.852656</v>
      </c>
    </row>
    <row r="321">
      <c r="A321" s="14" t="s">
        <v>1812</v>
      </c>
      <c r="B321" s="105" t="s">
        <v>3761</v>
      </c>
      <c r="C321" s="14" t="s">
        <v>2504</v>
      </c>
      <c r="D321" s="19" t="s">
        <v>58</v>
      </c>
      <c r="E321" s="14" t="s">
        <v>3415</v>
      </c>
      <c r="F321" s="14" t="s">
        <v>2957</v>
      </c>
      <c r="G321" s="14" t="s">
        <v>2498</v>
      </c>
      <c r="H321" s="14" t="s">
        <v>2214</v>
      </c>
      <c r="I321" s="14" t="s">
        <v>3416</v>
      </c>
      <c r="J321" s="14" t="s">
        <v>2605</v>
      </c>
      <c r="K321" s="16"/>
      <c r="L321" s="18">
        <v>24.0</v>
      </c>
      <c r="M321" s="18">
        <v>14.0</v>
      </c>
      <c r="N321" s="18">
        <v>0.0</v>
      </c>
      <c r="O321" s="18">
        <v>11.5</v>
      </c>
      <c r="P321" s="18">
        <v>9.317816</v>
      </c>
      <c r="Q321" s="18">
        <v>9.579828</v>
      </c>
      <c r="U321" s="22" t="s">
        <v>288</v>
      </c>
      <c r="V321" s="18">
        <v>6.28103491622E12</v>
      </c>
      <c r="W321" s="22" t="s">
        <v>3091</v>
      </c>
      <c r="X321" s="18" t="s">
        <v>3417</v>
      </c>
      <c r="Y321" s="22" t="s">
        <v>3415</v>
      </c>
      <c r="Z321" s="14" t="s">
        <v>2999</v>
      </c>
      <c r="AA321" s="18">
        <v>2.721001221</v>
      </c>
      <c r="AB321" s="22" t="s">
        <v>2252</v>
      </c>
      <c r="AC321" s="22" t="s">
        <v>3416</v>
      </c>
      <c r="AD321" s="16"/>
      <c r="AE321" s="16"/>
      <c r="AF321" s="18">
        <v>456.0</v>
      </c>
      <c r="AG321" s="18">
        <v>0.0</v>
      </c>
      <c r="AH321" s="18">
        <v>1.574708</v>
      </c>
      <c r="AI321" s="18">
        <v>0.416667</v>
      </c>
      <c r="AJ321" s="18">
        <v>1.564625</v>
      </c>
      <c r="AK321" s="18">
        <v>1.797411</v>
      </c>
    </row>
    <row r="322">
      <c r="A322" s="14" t="s">
        <v>1812</v>
      </c>
      <c r="B322" s="105" t="s">
        <v>3678</v>
      </c>
      <c r="C322" s="14" t="s">
        <v>3311</v>
      </c>
      <c r="D322" s="19" t="s">
        <v>58</v>
      </c>
      <c r="E322" s="14" t="s">
        <v>3421</v>
      </c>
      <c r="F322" s="14" t="s">
        <v>2963</v>
      </c>
      <c r="G322" s="14" t="s">
        <v>3534</v>
      </c>
      <c r="H322" s="14" t="s">
        <v>2214</v>
      </c>
      <c r="I322" s="14" t="s">
        <v>3416</v>
      </c>
      <c r="J322" s="14" t="s">
        <v>2605</v>
      </c>
      <c r="K322" s="16"/>
      <c r="L322" s="18">
        <v>648.0</v>
      </c>
      <c r="M322" s="18">
        <v>0.0</v>
      </c>
      <c r="N322" s="18">
        <v>22.86315</v>
      </c>
      <c r="O322" s="18">
        <v>1.257143</v>
      </c>
      <c r="P322" s="18">
        <v>30.89215</v>
      </c>
      <c r="Q322" s="18">
        <v>23.40578</v>
      </c>
      <c r="U322" s="22" t="s">
        <v>1812</v>
      </c>
      <c r="V322" s="18">
        <v>5.000159479141E12</v>
      </c>
      <c r="W322" s="22" t="s">
        <v>2544</v>
      </c>
      <c r="X322" s="18" t="s">
        <v>3417</v>
      </c>
      <c r="Y322" s="22" t="s">
        <v>3421</v>
      </c>
      <c r="Z322" s="14" t="s">
        <v>3000</v>
      </c>
      <c r="AA322" s="18">
        <v>2.454365079</v>
      </c>
      <c r="AB322" s="22" t="s">
        <v>2214</v>
      </c>
      <c r="AC322" s="22" t="s">
        <v>3416</v>
      </c>
      <c r="AD322" s="22" t="s">
        <v>2605</v>
      </c>
      <c r="AE322" s="16"/>
      <c r="AF322" s="18">
        <v>72.0</v>
      </c>
      <c r="AG322" s="18">
        <v>0.0</v>
      </c>
      <c r="AH322" s="18">
        <v>0.0</v>
      </c>
      <c r="AI322" s="18">
        <v>0.0</v>
      </c>
      <c r="AJ322" s="18">
        <v>0.0</v>
      </c>
      <c r="AK322" s="18">
        <v>0.0</v>
      </c>
    </row>
    <row r="323">
      <c r="A323" s="14" t="s">
        <v>1251</v>
      </c>
      <c r="B323" s="105" t="s">
        <v>3465</v>
      </c>
      <c r="C323" s="14" t="s">
        <v>2994</v>
      </c>
      <c r="D323" s="19" t="s">
        <v>58</v>
      </c>
      <c r="E323" s="14" t="s">
        <v>3421</v>
      </c>
      <c r="F323" s="14" t="s">
        <v>3231</v>
      </c>
      <c r="G323" s="14" t="s">
        <v>3466</v>
      </c>
      <c r="H323" s="14" t="s">
        <v>2214</v>
      </c>
      <c r="I323" s="14" t="s">
        <v>3431</v>
      </c>
      <c r="J323" s="16"/>
      <c r="K323" s="14" t="s">
        <v>2240</v>
      </c>
      <c r="L323" s="18">
        <v>432.0</v>
      </c>
      <c r="M323" s="18">
        <v>0.0</v>
      </c>
      <c r="N323" s="18">
        <v>0.0</v>
      </c>
      <c r="O323" s="18">
        <v>0.071429</v>
      </c>
      <c r="P323" s="18">
        <v>0.045455</v>
      </c>
      <c r="Q323" s="18">
        <v>0.045455</v>
      </c>
      <c r="U323" s="22" t="s">
        <v>961</v>
      </c>
      <c r="V323" s="18">
        <v>6.14347671139E11</v>
      </c>
      <c r="W323" s="22" t="s">
        <v>3073</v>
      </c>
      <c r="X323" s="18" t="s">
        <v>3417</v>
      </c>
      <c r="Y323" s="22" t="s">
        <v>3415</v>
      </c>
      <c r="Z323" s="14" t="s">
        <v>3002</v>
      </c>
      <c r="AA323" s="18">
        <v>1.181818182</v>
      </c>
      <c r="AB323" s="22" t="s">
        <v>2304</v>
      </c>
      <c r="AC323" s="22" t="s">
        <v>3416</v>
      </c>
      <c r="AD323" s="16"/>
      <c r="AE323" s="22" t="s">
        <v>2240</v>
      </c>
      <c r="AF323" s="18">
        <v>96.0</v>
      </c>
      <c r="AG323" s="18">
        <v>0.0</v>
      </c>
      <c r="AH323" s="18">
        <v>0.0</v>
      </c>
      <c r="AI323" s="18">
        <v>0.0</v>
      </c>
      <c r="AJ323" s="18">
        <v>0.0</v>
      </c>
      <c r="AK323" s="18">
        <v>0.0</v>
      </c>
    </row>
    <row r="324">
      <c r="A324" s="14" t="s">
        <v>288</v>
      </c>
      <c r="B324" s="105" t="s">
        <v>3762</v>
      </c>
      <c r="C324" s="14" t="s">
        <v>2900</v>
      </c>
      <c r="D324" s="19" t="s">
        <v>58</v>
      </c>
      <c r="E324" s="14" t="s">
        <v>3421</v>
      </c>
      <c r="F324" s="14" t="s">
        <v>3074</v>
      </c>
      <c r="G324" s="14" t="s">
        <v>3688</v>
      </c>
      <c r="H324" s="14" t="s">
        <v>2252</v>
      </c>
      <c r="I324" s="14" t="s">
        <v>3416</v>
      </c>
      <c r="J324" s="23"/>
      <c r="K324" s="23"/>
      <c r="L324" s="18">
        <v>48.0</v>
      </c>
      <c r="M324" s="18">
        <v>0.0</v>
      </c>
      <c r="N324" s="18">
        <v>0.0</v>
      </c>
      <c r="O324" s="18">
        <v>0.0</v>
      </c>
      <c r="P324" s="18">
        <v>0.0</v>
      </c>
      <c r="Q324" s="18">
        <v>0.0</v>
      </c>
      <c r="U324" s="22" t="s">
        <v>662</v>
      </c>
      <c r="V324" s="18">
        <v>4.1500805016E10</v>
      </c>
      <c r="W324" s="22" t="s">
        <v>2700</v>
      </c>
      <c r="X324" s="18" t="s">
        <v>3417</v>
      </c>
      <c r="Y324" s="22" t="s">
        <v>3421</v>
      </c>
      <c r="Z324" s="14" t="s">
        <v>3003</v>
      </c>
      <c r="AA324" s="18">
        <v>2.023809524</v>
      </c>
      <c r="AB324" s="22" t="s">
        <v>2214</v>
      </c>
      <c r="AC324" s="22" t="s">
        <v>3416</v>
      </c>
      <c r="AD324" s="22" t="s">
        <v>2605</v>
      </c>
      <c r="AE324" s="16"/>
      <c r="AF324" s="18">
        <v>48.0</v>
      </c>
      <c r="AG324" s="18">
        <v>0.0</v>
      </c>
      <c r="AH324" s="18">
        <v>0.0</v>
      </c>
      <c r="AI324" s="18">
        <v>0.0</v>
      </c>
      <c r="AJ324" s="18">
        <v>0.0</v>
      </c>
      <c r="AK324" s="18">
        <v>0.0</v>
      </c>
    </row>
    <row r="325">
      <c r="A325" s="14" t="s">
        <v>288</v>
      </c>
      <c r="B325" s="105" t="s">
        <v>3763</v>
      </c>
      <c r="C325" s="14" t="s">
        <v>2896</v>
      </c>
      <c r="D325" s="19" t="s">
        <v>58</v>
      </c>
      <c r="E325" s="14" t="s">
        <v>3421</v>
      </c>
      <c r="F325" s="14" t="s">
        <v>3074</v>
      </c>
      <c r="G325" s="14" t="s">
        <v>3688</v>
      </c>
      <c r="H325" s="14" t="s">
        <v>2252</v>
      </c>
      <c r="I325" s="14" t="s">
        <v>3416</v>
      </c>
      <c r="J325" s="23"/>
      <c r="K325" s="14" t="s">
        <v>2240</v>
      </c>
      <c r="L325" s="18">
        <v>240.0</v>
      </c>
      <c r="M325" s="18">
        <v>0.0</v>
      </c>
      <c r="N325" s="18">
        <v>1.369048</v>
      </c>
      <c r="O325" s="18">
        <v>1.369048</v>
      </c>
      <c r="P325" s="18">
        <v>1.369048</v>
      </c>
      <c r="Q325" s="18">
        <v>1.369048</v>
      </c>
      <c r="U325" s="22" t="s">
        <v>1251</v>
      </c>
      <c r="V325" s="18">
        <v>6.291053013121E12</v>
      </c>
      <c r="W325" s="22" t="s">
        <v>2434</v>
      </c>
      <c r="X325" s="18" t="s">
        <v>3417</v>
      </c>
      <c r="Y325" s="22" t="s">
        <v>3415</v>
      </c>
      <c r="Z325" s="14" t="s">
        <v>3004</v>
      </c>
      <c r="AA325" s="18">
        <v>1.735714286</v>
      </c>
      <c r="AB325" s="22" t="s">
        <v>2214</v>
      </c>
      <c r="AC325" s="22" t="s">
        <v>3431</v>
      </c>
      <c r="AD325" s="22" t="s">
        <v>2605</v>
      </c>
      <c r="AE325" s="16"/>
      <c r="AF325" s="18">
        <v>24.0</v>
      </c>
      <c r="AG325" s="18">
        <v>0.0</v>
      </c>
      <c r="AH325" s="18">
        <v>0.0</v>
      </c>
      <c r="AI325" s="18">
        <v>0.0</v>
      </c>
      <c r="AJ325" s="18">
        <v>0.0</v>
      </c>
      <c r="AK325" s="18">
        <v>0.0</v>
      </c>
    </row>
    <row r="326">
      <c r="A326" s="14" t="s">
        <v>888</v>
      </c>
      <c r="B326" s="105" t="s">
        <v>3764</v>
      </c>
      <c r="C326" s="14" t="s">
        <v>2884</v>
      </c>
      <c r="D326" s="19" t="s">
        <v>58</v>
      </c>
      <c r="E326" s="14" t="s">
        <v>3463</v>
      </c>
      <c r="F326" s="14" t="s">
        <v>2720</v>
      </c>
      <c r="G326" s="14" t="s">
        <v>3464</v>
      </c>
      <c r="H326" s="14" t="s">
        <v>2214</v>
      </c>
      <c r="I326" s="14" t="s">
        <v>3431</v>
      </c>
      <c r="J326" s="23"/>
      <c r="K326" s="23"/>
      <c r="L326" s="18">
        <v>59.0</v>
      </c>
      <c r="M326" s="18">
        <v>15.0</v>
      </c>
      <c r="N326" s="18">
        <v>0.333333</v>
      </c>
      <c r="O326" s="18">
        <v>6.989011</v>
      </c>
      <c r="P326" s="18">
        <v>6.340107</v>
      </c>
      <c r="Q326" s="18">
        <v>6.122957</v>
      </c>
      <c r="U326" s="22" t="s">
        <v>888</v>
      </c>
      <c r="V326" s="18">
        <v>7.312930009828E12</v>
      </c>
      <c r="W326" s="22" t="s">
        <v>2330</v>
      </c>
      <c r="X326" s="18" t="s">
        <v>3417</v>
      </c>
      <c r="Y326" s="22" t="s">
        <v>3415</v>
      </c>
      <c r="Z326" s="14" t="s">
        <v>3007</v>
      </c>
      <c r="AA326" s="18">
        <v>0.166666667</v>
      </c>
      <c r="AB326" s="22" t="s">
        <v>2214</v>
      </c>
      <c r="AC326" s="22" t="s">
        <v>3431</v>
      </c>
      <c r="AD326" s="22" t="s">
        <v>2605</v>
      </c>
      <c r="AE326" s="22" t="s">
        <v>2240</v>
      </c>
      <c r="AF326" s="18">
        <v>24.0</v>
      </c>
      <c r="AG326" s="18">
        <v>0.0</v>
      </c>
      <c r="AH326" s="18">
        <v>0.0</v>
      </c>
      <c r="AI326" s="18">
        <v>0.0</v>
      </c>
      <c r="AJ326" s="18">
        <v>0.0</v>
      </c>
      <c r="AK326" s="18">
        <v>0.0</v>
      </c>
    </row>
    <row r="327">
      <c r="A327" s="14" t="s">
        <v>888</v>
      </c>
      <c r="B327" s="105" t="s">
        <v>3765</v>
      </c>
      <c r="C327" s="14" t="s">
        <v>2343</v>
      </c>
      <c r="D327" s="19" t="s">
        <v>58</v>
      </c>
      <c r="E327" s="14" t="s">
        <v>3415</v>
      </c>
      <c r="F327" s="14" t="s">
        <v>2797</v>
      </c>
      <c r="G327" s="14" t="s">
        <v>2344</v>
      </c>
      <c r="H327" s="14" t="s">
        <v>2214</v>
      </c>
      <c r="I327" s="14" t="s">
        <v>3431</v>
      </c>
      <c r="J327" s="16"/>
      <c r="K327" s="23"/>
      <c r="L327" s="18">
        <v>24.0</v>
      </c>
      <c r="M327" s="18">
        <v>2.0</v>
      </c>
      <c r="N327" s="18">
        <v>0.222222</v>
      </c>
      <c r="O327" s="18">
        <v>3.526435</v>
      </c>
      <c r="P327" s="18">
        <v>3.441955</v>
      </c>
      <c r="Q327" s="18">
        <v>3.084654</v>
      </c>
      <c r="U327" s="22" t="s">
        <v>288</v>
      </c>
      <c r="V327" s="18">
        <v>6.291109605997E12</v>
      </c>
      <c r="W327" s="22" t="s">
        <v>3060</v>
      </c>
      <c r="X327" s="18" t="s">
        <v>3417</v>
      </c>
      <c r="Y327" s="22" t="s">
        <v>3415</v>
      </c>
      <c r="Z327" s="14" t="s">
        <v>2329</v>
      </c>
      <c r="AA327" s="18">
        <v>0.0</v>
      </c>
      <c r="AB327" s="22" t="s">
        <v>2214</v>
      </c>
      <c r="AC327" s="22" t="s">
        <v>3416</v>
      </c>
      <c r="AD327" s="16"/>
      <c r="AE327" s="22" t="s">
        <v>2217</v>
      </c>
      <c r="AF327" s="18">
        <v>288.0</v>
      </c>
      <c r="AG327" s="18">
        <v>0.0</v>
      </c>
      <c r="AH327" s="18">
        <v>0.0</v>
      </c>
      <c r="AI327" s="18">
        <v>0.0</v>
      </c>
      <c r="AJ327" s="18">
        <v>0.0</v>
      </c>
      <c r="AK327" s="18">
        <v>0.0</v>
      </c>
    </row>
    <row r="328">
      <c r="A328" s="14" t="s">
        <v>1812</v>
      </c>
      <c r="B328" s="105" t="s">
        <v>3766</v>
      </c>
      <c r="C328" s="14" t="s">
        <v>2536</v>
      </c>
      <c r="D328" s="19" t="s">
        <v>58</v>
      </c>
      <c r="E328" s="14" t="s">
        <v>3415</v>
      </c>
      <c r="F328" s="14" t="s">
        <v>2984</v>
      </c>
      <c r="G328" s="14" t="s">
        <v>2512</v>
      </c>
      <c r="H328" s="14" t="s">
        <v>2214</v>
      </c>
      <c r="I328" s="14" t="s">
        <v>3416</v>
      </c>
      <c r="J328" s="14" t="s">
        <v>2666</v>
      </c>
      <c r="L328" s="18">
        <v>576.0</v>
      </c>
      <c r="M328" s="18">
        <v>0.0</v>
      </c>
      <c r="N328" s="18">
        <v>6.380477</v>
      </c>
      <c r="O328" s="18">
        <v>1.0</v>
      </c>
      <c r="P328" s="18">
        <v>2.921919</v>
      </c>
      <c r="Q328" s="18">
        <v>6.320167</v>
      </c>
      <c r="U328" s="22" t="s">
        <v>1251</v>
      </c>
      <c r="V328" s="18">
        <v>6.291107846019E12</v>
      </c>
      <c r="W328" s="22" t="s">
        <v>3230</v>
      </c>
      <c r="X328" s="18" t="s">
        <v>3417</v>
      </c>
      <c r="Y328" s="22" t="s">
        <v>3415</v>
      </c>
      <c r="Z328" s="14" t="s">
        <v>3008</v>
      </c>
      <c r="AA328" s="18">
        <v>37.37194195</v>
      </c>
      <c r="AB328" s="22" t="s">
        <v>2214</v>
      </c>
      <c r="AC328" s="22" t="s">
        <v>3431</v>
      </c>
      <c r="AD328" s="16"/>
      <c r="AE328" s="22" t="s">
        <v>2240</v>
      </c>
      <c r="AF328" s="18">
        <v>816.0</v>
      </c>
      <c r="AG328" s="18">
        <v>0.0</v>
      </c>
      <c r="AH328" s="18">
        <v>0.0</v>
      </c>
      <c r="AI328" s="18">
        <v>0.0</v>
      </c>
      <c r="AJ328" s="18">
        <v>0.0</v>
      </c>
      <c r="AK328" s="18">
        <v>0.0</v>
      </c>
    </row>
    <row r="329">
      <c r="A329" s="14" t="s">
        <v>1812</v>
      </c>
      <c r="B329" s="105" t="s">
        <v>3625</v>
      </c>
      <c r="C329" s="14" t="s">
        <v>2542</v>
      </c>
      <c r="D329" s="19" t="s">
        <v>58</v>
      </c>
      <c r="E329" s="14" t="s">
        <v>3421</v>
      </c>
      <c r="F329" s="14" t="s">
        <v>2986</v>
      </c>
      <c r="G329" s="14" t="s">
        <v>2512</v>
      </c>
      <c r="H329" s="14" t="s">
        <v>2214</v>
      </c>
      <c r="I329" s="14" t="s">
        <v>3416</v>
      </c>
      <c r="J329" s="14" t="s">
        <v>2666</v>
      </c>
      <c r="L329" s="18">
        <v>528.0</v>
      </c>
      <c r="M329" s="18">
        <v>1.0</v>
      </c>
      <c r="N329" s="18">
        <v>6.132677</v>
      </c>
      <c r="O329" s="18">
        <v>0.0</v>
      </c>
      <c r="P329" s="18">
        <v>0.220833</v>
      </c>
      <c r="Q329" s="18">
        <v>6.295453</v>
      </c>
      <c r="U329" s="22" t="s">
        <v>288</v>
      </c>
      <c r="V329" s="18">
        <v>6.34240279317E11</v>
      </c>
      <c r="W329" s="22" t="s">
        <v>2652</v>
      </c>
      <c r="X329" s="18" t="s">
        <v>3417</v>
      </c>
      <c r="Y329" s="22" t="s">
        <v>3415</v>
      </c>
      <c r="Z329" s="14" t="s">
        <v>3009</v>
      </c>
      <c r="AA329" s="18">
        <v>19.39738595</v>
      </c>
      <c r="AB329" s="22"/>
      <c r="AC329" s="22" t="s">
        <v>3422</v>
      </c>
      <c r="AD329" s="16"/>
      <c r="AE329" s="16"/>
      <c r="AF329" s="18">
        <v>552.0</v>
      </c>
      <c r="AG329" s="18">
        <v>0.0</v>
      </c>
      <c r="AH329" s="18">
        <v>0.0</v>
      </c>
      <c r="AI329" s="18">
        <v>0.0</v>
      </c>
      <c r="AJ329" s="18">
        <v>0.0</v>
      </c>
      <c r="AK329" s="18">
        <v>0.0</v>
      </c>
    </row>
    <row r="330">
      <c r="A330" s="14" t="s">
        <v>1812</v>
      </c>
      <c r="B330" s="105" t="s">
        <v>3509</v>
      </c>
      <c r="C330" s="14" t="s">
        <v>3002</v>
      </c>
      <c r="D330" s="19" t="s">
        <v>58</v>
      </c>
      <c r="E330" s="14" t="s">
        <v>3421</v>
      </c>
      <c r="F330" s="14" t="s">
        <v>3261</v>
      </c>
      <c r="G330" s="14" t="s">
        <v>3510</v>
      </c>
      <c r="H330" s="14" t="s">
        <v>2214</v>
      </c>
      <c r="I330" s="14" t="s">
        <v>3416</v>
      </c>
      <c r="J330" s="23"/>
      <c r="K330" s="23"/>
      <c r="L330" s="18">
        <v>24.0</v>
      </c>
      <c r="M330" s="18">
        <v>4.0</v>
      </c>
      <c r="N330" s="18">
        <v>0.0</v>
      </c>
      <c r="O330" s="18">
        <v>1.125708</v>
      </c>
      <c r="P330" s="18">
        <v>1.125708</v>
      </c>
      <c r="Q330" s="18">
        <v>1.125708</v>
      </c>
      <c r="U330" s="22" t="s">
        <v>1175</v>
      </c>
      <c r="V330" s="18">
        <v>6.291103071392E12</v>
      </c>
      <c r="W330" s="22" t="s">
        <v>3220</v>
      </c>
      <c r="X330" s="18" t="s">
        <v>3417</v>
      </c>
      <c r="Y330" s="22" t="s">
        <v>3415</v>
      </c>
      <c r="Z330" s="14" t="s">
        <v>2654</v>
      </c>
      <c r="AA330" s="18">
        <v>0.0</v>
      </c>
      <c r="AB330" s="22" t="s">
        <v>2214</v>
      </c>
      <c r="AC330" s="22" t="s">
        <v>3416</v>
      </c>
      <c r="AD330" s="16"/>
      <c r="AE330" s="22" t="s">
        <v>2240</v>
      </c>
      <c r="AF330" s="18">
        <v>96.0</v>
      </c>
      <c r="AG330" s="18">
        <v>0.0</v>
      </c>
      <c r="AH330" s="18">
        <v>0.0</v>
      </c>
      <c r="AI330" s="18">
        <v>0.0</v>
      </c>
      <c r="AJ330" s="18">
        <v>0.0</v>
      </c>
      <c r="AK330" s="18">
        <v>0.0</v>
      </c>
    </row>
    <row r="331">
      <c r="A331" s="14" t="s">
        <v>135</v>
      </c>
      <c r="B331" s="105" t="s">
        <v>3767</v>
      </c>
      <c r="C331" s="14" t="s">
        <v>3042</v>
      </c>
      <c r="D331" s="19" t="s">
        <v>58</v>
      </c>
      <c r="E331" s="14" t="s">
        <v>3421</v>
      </c>
      <c r="F331" s="14" t="s">
        <v>3033</v>
      </c>
      <c r="G331" s="14" t="s">
        <v>3768</v>
      </c>
      <c r="H331" s="14" t="s">
        <v>2214</v>
      </c>
      <c r="I331" s="14" t="s">
        <v>3416</v>
      </c>
      <c r="J331" s="14" t="s">
        <v>2666</v>
      </c>
      <c r="L331" s="18">
        <v>408.0</v>
      </c>
      <c r="M331" s="18">
        <v>0.0</v>
      </c>
      <c r="N331" s="18">
        <v>11.90758</v>
      </c>
      <c r="O331" s="18">
        <v>0.0</v>
      </c>
      <c r="P331" s="18">
        <v>12.91388</v>
      </c>
      <c r="Q331" s="18">
        <v>12.91388</v>
      </c>
      <c r="U331" s="22" t="s">
        <v>1035</v>
      </c>
      <c r="V331" s="18">
        <v>7.33739004666E11</v>
      </c>
      <c r="W331" s="22" t="s">
        <v>3055</v>
      </c>
      <c r="X331" s="18" t="s">
        <v>3417</v>
      </c>
      <c r="Y331" s="22" t="s">
        <v>3415</v>
      </c>
      <c r="Z331" s="14" t="s">
        <v>2399</v>
      </c>
      <c r="AA331" s="18">
        <v>2.781385281</v>
      </c>
      <c r="AB331" s="22"/>
      <c r="AC331" s="22" t="s">
        <v>3416</v>
      </c>
      <c r="AD331" s="16"/>
      <c r="AE331" s="16"/>
      <c r="AF331" s="18">
        <v>552.0</v>
      </c>
      <c r="AG331" s="18">
        <v>0.0</v>
      </c>
      <c r="AH331" s="18">
        <v>0.0</v>
      </c>
      <c r="AI331" s="18">
        <v>0.0</v>
      </c>
      <c r="AJ331" s="18">
        <v>0.0</v>
      </c>
      <c r="AK331" s="18">
        <v>0.0</v>
      </c>
    </row>
    <row r="332">
      <c r="A332" s="14" t="s">
        <v>1812</v>
      </c>
      <c r="B332" s="105" t="s">
        <v>3759</v>
      </c>
      <c r="C332" s="14" t="s">
        <v>3327</v>
      </c>
      <c r="D332" s="19" t="s">
        <v>58</v>
      </c>
      <c r="E332" s="14" t="s">
        <v>3415</v>
      </c>
      <c r="F332" s="14" t="s">
        <v>3328</v>
      </c>
      <c r="G332" s="14" t="s">
        <v>3534</v>
      </c>
      <c r="I332" s="14" t="s">
        <v>3416</v>
      </c>
      <c r="J332" s="14" t="s">
        <v>2666</v>
      </c>
      <c r="L332" s="18">
        <v>528.0</v>
      </c>
      <c r="M332" s="18">
        <v>0.0</v>
      </c>
      <c r="N332" s="18">
        <v>0.0</v>
      </c>
      <c r="O332" s="18">
        <v>0.0</v>
      </c>
      <c r="P332" s="18">
        <v>0.0</v>
      </c>
      <c r="Q332" s="18">
        <v>0.0</v>
      </c>
      <c r="U332" s="22" t="s">
        <v>1756</v>
      </c>
      <c r="V332" s="18">
        <v>8.85652001137E11</v>
      </c>
      <c r="W332" s="22" t="s">
        <v>3269</v>
      </c>
      <c r="X332" s="18" t="s">
        <v>3417</v>
      </c>
      <c r="Y332" s="22" t="s">
        <v>3415</v>
      </c>
      <c r="Z332" s="14" t="s">
        <v>2396</v>
      </c>
      <c r="AA332" s="18">
        <v>1.166666667</v>
      </c>
      <c r="AB332" s="22"/>
      <c r="AC332" s="22" t="s">
        <v>3416</v>
      </c>
      <c r="AD332" s="16"/>
      <c r="AE332" s="16"/>
      <c r="AF332" s="18">
        <v>552.0</v>
      </c>
      <c r="AG332" s="18">
        <v>0.0</v>
      </c>
      <c r="AH332" s="18">
        <v>0.0</v>
      </c>
      <c r="AI332" s="18">
        <v>0.0</v>
      </c>
      <c r="AJ332" s="18">
        <v>0.0</v>
      </c>
      <c r="AK332" s="18">
        <v>0.0</v>
      </c>
    </row>
    <row r="333">
      <c r="A333" s="14" t="s">
        <v>288</v>
      </c>
      <c r="B333" s="105" t="s">
        <v>3769</v>
      </c>
      <c r="C333" s="14" t="s">
        <v>2255</v>
      </c>
      <c r="D333" s="19" t="s">
        <v>58</v>
      </c>
      <c r="E333" s="14" t="s">
        <v>3421</v>
      </c>
      <c r="F333" s="14" t="s">
        <v>2658</v>
      </c>
      <c r="G333" s="14" t="s">
        <v>2256</v>
      </c>
      <c r="H333" s="14" t="s">
        <v>2214</v>
      </c>
      <c r="I333" s="14" t="s">
        <v>3416</v>
      </c>
      <c r="J333" s="23"/>
      <c r="K333" s="23"/>
      <c r="L333" s="18">
        <v>24.0</v>
      </c>
      <c r="M333" s="18">
        <v>2.0</v>
      </c>
      <c r="N333" s="18">
        <v>0.0</v>
      </c>
      <c r="O333" s="18">
        <v>6.735181</v>
      </c>
      <c r="P333" s="18">
        <v>7.143423</v>
      </c>
      <c r="Q333" s="18">
        <v>7.367356</v>
      </c>
      <c r="U333" s="22" t="s">
        <v>1812</v>
      </c>
      <c r="V333" s="18">
        <v>3.535800111405E12</v>
      </c>
      <c r="W333" s="22" t="s">
        <v>2852</v>
      </c>
      <c r="X333" s="18" t="s">
        <v>3417</v>
      </c>
      <c r="Y333" s="22" t="s">
        <v>3415</v>
      </c>
      <c r="Z333" s="14" t="s">
        <v>2402</v>
      </c>
      <c r="AA333" s="18">
        <v>2.636530137</v>
      </c>
      <c r="AB333" s="22" t="s">
        <v>2214</v>
      </c>
      <c r="AC333" s="22" t="s">
        <v>3416</v>
      </c>
      <c r="AD333" s="16"/>
      <c r="AE333" s="22" t="s">
        <v>2240</v>
      </c>
      <c r="AF333" s="18">
        <v>264.0</v>
      </c>
      <c r="AG333" s="18">
        <v>0.0</v>
      </c>
      <c r="AH333" s="18">
        <v>0.0</v>
      </c>
      <c r="AI333" s="18">
        <v>0.0</v>
      </c>
      <c r="AJ333" s="18">
        <v>0.0</v>
      </c>
      <c r="AK333" s="18">
        <v>0.0</v>
      </c>
    </row>
    <row r="334">
      <c r="A334" s="14" t="s">
        <v>1812</v>
      </c>
      <c r="B334" s="105" t="s">
        <v>3574</v>
      </c>
      <c r="C334" s="14" t="s">
        <v>3310</v>
      </c>
      <c r="D334" s="19" t="s">
        <v>58</v>
      </c>
      <c r="E334" s="14" t="s">
        <v>3421</v>
      </c>
      <c r="F334" s="14" t="s">
        <v>2963</v>
      </c>
      <c r="G334" s="14" t="s">
        <v>3534</v>
      </c>
      <c r="H334" s="14" t="s">
        <v>2214</v>
      </c>
      <c r="I334" s="14" t="s">
        <v>3416</v>
      </c>
      <c r="J334" s="14" t="s">
        <v>2605</v>
      </c>
      <c r="K334" s="23"/>
      <c r="L334" s="18">
        <v>525.0</v>
      </c>
      <c r="M334" s="18">
        <v>3.0</v>
      </c>
      <c r="N334" s="18">
        <v>2.563165</v>
      </c>
      <c r="O334" s="18">
        <v>0.596429</v>
      </c>
      <c r="P334" s="18">
        <v>1.574206</v>
      </c>
      <c r="Q334" s="18">
        <v>2.522815</v>
      </c>
      <c r="U334" s="22" t="s">
        <v>961</v>
      </c>
      <c r="V334" s="22" t="s">
        <v>3770</v>
      </c>
      <c r="W334" s="22" t="s">
        <v>2350</v>
      </c>
      <c r="X334" s="18" t="s">
        <v>3417</v>
      </c>
      <c r="Y334" s="16"/>
      <c r="Z334" s="14" t="s">
        <v>2400</v>
      </c>
      <c r="AA334" s="18">
        <v>1.714285714</v>
      </c>
      <c r="AB334" s="22" t="s">
        <v>3472</v>
      </c>
      <c r="AC334" s="22" t="s">
        <v>3422</v>
      </c>
      <c r="AD334" s="22" t="s">
        <v>2605</v>
      </c>
      <c r="AE334" s="16"/>
      <c r="AF334" s="18">
        <v>552.0</v>
      </c>
      <c r="AG334" s="18">
        <v>0.0</v>
      </c>
      <c r="AH334" s="18">
        <v>0.0</v>
      </c>
      <c r="AI334" s="18">
        <v>0.0</v>
      </c>
      <c r="AJ334" s="18">
        <v>0.0</v>
      </c>
      <c r="AK334" s="18">
        <v>0.0</v>
      </c>
    </row>
    <row r="335">
      <c r="A335" s="14" t="s">
        <v>961</v>
      </c>
      <c r="B335" s="104" t="s">
        <v>3770</v>
      </c>
      <c r="C335" s="14" t="s">
        <v>2350</v>
      </c>
      <c r="D335" s="19" t="s">
        <v>58</v>
      </c>
      <c r="E335" s="14" t="s">
        <v>3421</v>
      </c>
      <c r="F335" s="14" t="s">
        <v>3157</v>
      </c>
      <c r="G335" s="14" t="s">
        <v>2351</v>
      </c>
      <c r="H335" s="14" t="s">
        <v>2304</v>
      </c>
      <c r="I335" s="14" t="s">
        <v>3422</v>
      </c>
      <c r="J335" s="16"/>
      <c r="K335" s="23"/>
      <c r="L335" s="18">
        <v>24.0</v>
      </c>
      <c r="M335" s="18">
        <v>3.0</v>
      </c>
      <c r="N335" s="18">
        <v>0.0</v>
      </c>
      <c r="O335" s="18">
        <v>1.153846</v>
      </c>
      <c r="P335" s="18">
        <v>1.061905</v>
      </c>
      <c r="Q335" s="18">
        <v>1.061905</v>
      </c>
      <c r="U335" s="22" t="s">
        <v>288</v>
      </c>
      <c r="V335" s="18">
        <v>5.060042491322E12</v>
      </c>
      <c r="W335" s="22" t="s">
        <v>2900</v>
      </c>
      <c r="X335" s="18" t="s">
        <v>3417</v>
      </c>
      <c r="Y335" s="22" t="s">
        <v>3415</v>
      </c>
      <c r="Z335" s="14" t="s">
        <v>2397</v>
      </c>
      <c r="AA335" s="18">
        <v>0.285714286</v>
      </c>
      <c r="AB335" s="22" t="s">
        <v>2252</v>
      </c>
      <c r="AC335" s="22" t="s">
        <v>3416</v>
      </c>
      <c r="AD335" s="16"/>
      <c r="AE335" s="22" t="s">
        <v>2240</v>
      </c>
      <c r="AF335" s="18">
        <v>456.0</v>
      </c>
      <c r="AG335" s="18">
        <v>1.0</v>
      </c>
      <c r="AH335" s="18">
        <v>1.798303</v>
      </c>
      <c r="AI335" s="18">
        <v>0.208333</v>
      </c>
      <c r="AJ335" s="18">
        <v>1.559127</v>
      </c>
      <c r="AK335" s="18">
        <v>1.625684</v>
      </c>
    </row>
    <row r="336">
      <c r="A336" s="14" t="s">
        <v>851</v>
      </c>
      <c r="B336" s="104" t="s">
        <v>3662</v>
      </c>
      <c r="C336" s="14" t="s">
        <v>2314</v>
      </c>
      <c r="D336" s="19" t="s">
        <v>58</v>
      </c>
      <c r="E336" s="14" t="s">
        <v>3421</v>
      </c>
      <c r="F336" s="14" t="s">
        <v>2747</v>
      </c>
      <c r="G336" s="14" t="s">
        <v>2313</v>
      </c>
      <c r="H336" s="14" t="s">
        <v>2304</v>
      </c>
      <c r="I336" s="14" t="s">
        <v>3422</v>
      </c>
      <c r="J336" s="16"/>
      <c r="K336" s="14" t="s">
        <v>2240</v>
      </c>
      <c r="L336" s="18">
        <v>792.0</v>
      </c>
      <c r="M336" s="18">
        <v>0.0</v>
      </c>
      <c r="N336" s="18">
        <v>0.2</v>
      </c>
      <c r="O336" s="18">
        <v>0.0</v>
      </c>
      <c r="P336" s="18">
        <v>0.0</v>
      </c>
      <c r="Q336" s="18">
        <v>0.2</v>
      </c>
      <c r="U336" s="22" t="s">
        <v>1251</v>
      </c>
      <c r="V336" s="18">
        <v>6.291107845784E12</v>
      </c>
      <c r="W336" s="22" t="s">
        <v>2991</v>
      </c>
      <c r="X336" s="18" t="s">
        <v>3417</v>
      </c>
      <c r="Y336" s="22" t="s">
        <v>3415</v>
      </c>
      <c r="Z336" s="14" t="s">
        <v>2403</v>
      </c>
      <c r="AA336" s="18">
        <v>1.214285714</v>
      </c>
      <c r="AB336" s="22" t="s">
        <v>2214</v>
      </c>
      <c r="AC336" s="22" t="s">
        <v>3431</v>
      </c>
      <c r="AD336" s="16"/>
      <c r="AE336" s="16"/>
      <c r="AF336" s="18">
        <v>48.0</v>
      </c>
      <c r="AG336" s="18">
        <v>0.0</v>
      </c>
      <c r="AH336" s="18">
        <v>0.432895</v>
      </c>
      <c r="AI336" s="18">
        <v>0.467857</v>
      </c>
      <c r="AJ336" s="18">
        <v>0.636518</v>
      </c>
      <c r="AK336" s="18">
        <v>0.384091</v>
      </c>
    </row>
    <row r="337">
      <c r="A337" s="14" t="s">
        <v>1812</v>
      </c>
      <c r="B337" s="105" t="s">
        <v>3771</v>
      </c>
      <c r="C337" s="14" t="s">
        <v>3316</v>
      </c>
      <c r="D337" s="19" t="s">
        <v>58</v>
      </c>
      <c r="E337" s="14" t="s">
        <v>3415</v>
      </c>
      <c r="F337" s="14" t="s">
        <v>3308</v>
      </c>
      <c r="G337" s="14" t="s">
        <v>3534</v>
      </c>
      <c r="I337" s="14" t="s">
        <v>3416</v>
      </c>
      <c r="J337" s="14" t="s">
        <v>2666</v>
      </c>
      <c r="L337" s="18">
        <v>528.0</v>
      </c>
      <c r="M337" s="18">
        <v>0.0</v>
      </c>
      <c r="N337" s="18">
        <v>0.0</v>
      </c>
      <c r="O337" s="18">
        <v>0.0</v>
      </c>
      <c r="P337" s="18">
        <v>0.0</v>
      </c>
      <c r="Q337" s="18">
        <v>0.0</v>
      </c>
      <c r="U337" s="22" t="s">
        <v>1783</v>
      </c>
      <c r="V337" s="18">
        <v>6.9534405118E12</v>
      </c>
      <c r="W337" s="22" t="s">
        <v>3286</v>
      </c>
      <c r="X337" s="18" t="s">
        <v>3417</v>
      </c>
      <c r="Y337" s="22" t="s">
        <v>3415</v>
      </c>
      <c r="Z337" s="14" t="s">
        <v>2398</v>
      </c>
      <c r="AA337" s="18">
        <v>1.516483516</v>
      </c>
      <c r="AB337" s="22" t="s">
        <v>2214</v>
      </c>
      <c r="AC337" s="22" t="s">
        <v>3416</v>
      </c>
      <c r="AD337" s="22" t="s">
        <v>2605</v>
      </c>
      <c r="AE337" s="16"/>
      <c r="AF337" s="18">
        <v>360.0</v>
      </c>
      <c r="AG337" s="18">
        <v>0.0</v>
      </c>
      <c r="AH337" s="18">
        <v>5.354762</v>
      </c>
      <c r="AI337" s="18">
        <v>0.0</v>
      </c>
      <c r="AJ337" s="18">
        <v>0.0</v>
      </c>
      <c r="AK337" s="18">
        <v>5.496098</v>
      </c>
    </row>
    <row r="338">
      <c r="A338" s="14" t="s">
        <v>1756</v>
      </c>
      <c r="B338" s="105" t="s">
        <v>3772</v>
      </c>
      <c r="C338" s="14" t="s">
        <v>3266</v>
      </c>
      <c r="D338" s="19" t="s">
        <v>58</v>
      </c>
      <c r="E338" s="14" t="s">
        <v>3415</v>
      </c>
      <c r="F338" s="23"/>
      <c r="G338" s="14" t="s">
        <v>3773</v>
      </c>
      <c r="I338" s="14" t="s">
        <v>3416</v>
      </c>
      <c r="J338" s="23"/>
      <c r="K338" s="23"/>
      <c r="L338" s="18">
        <v>552.0</v>
      </c>
      <c r="M338" s="18">
        <v>0.0</v>
      </c>
      <c r="N338" s="18">
        <v>0.0</v>
      </c>
      <c r="O338" s="18">
        <v>0.0</v>
      </c>
      <c r="P338" s="18">
        <v>0.0</v>
      </c>
      <c r="Q338" s="18">
        <v>0.0</v>
      </c>
      <c r="U338" s="22" t="s">
        <v>288</v>
      </c>
      <c r="V338" s="18">
        <v>6.342402793E11</v>
      </c>
      <c r="W338" s="22" t="s">
        <v>2654</v>
      </c>
      <c r="X338" s="18" t="s">
        <v>3417</v>
      </c>
      <c r="Y338" s="22" t="s">
        <v>3415</v>
      </c>
      <c r="Z338" s="14" t="s">
        <v>2401</v>
      </c>
      <c r="AA338" s="18">
        <v>4.597763348</v>
      </c>
      <c r="AB338" s="22" t="s">
        <v>2214</v>
      </c>
      <c r="AC338" s="22" t="s">
        <v>3422</v>
      </c>
      <c r="AD338" s="16"/>
      <c r="AE338" s="22" t="s">
        <v>2240</v>
      </c>
      <c r="AF338" s="18">
        <v>192.0</v>
      </c>
      <c r="AG338" s="18">
        <v>0.0</v>
      </c>
      <c r="AH338" s="18">
        <v>0.4</v>
      </c>
      <c r="AI338" s="18">
        <v>0.0</v>
      </c>
      <c r="AJ338" s="18">
        <v>0.0</v>
      </c>
      <c r="AK338" s="18">
        <v>0.4</v>
      </c>
    </row>
    <row r="339">
      <c r="A339" s="14" t="s">
        <v>1690</v>
      </c>
      <c r="B339" s="105" t="s">
        <v>3774</v>
      </c>
      <c r="C339" s="14" t="s">
        <v>2474</v>
      </c>
      <c r="D339" s="19" t="s">
        <v>58</v>
      </c>
      <c r="E339" s="14" t="s">
        <v>3415</v>
      </c>
      <c r="F339" s="14" t="s">
        <v>2936</v>
      </c>
      <c r="G339" s="14" t="s">
        <v>2471</v>
      </c>
      <c r="H339" s="14" t="s">
        <v>2214</v>
      </c>
      <c r="I339" s="14" t="s">
        <v>3416</v>
      </c>
      <c r="J339" s="23"/>
      <c r="K339" s="23"/>
      <c r="L339" s="18">
        <v>24.0</v>
      </c>
      <c r="M339" s="18">
        <v>2.0</v>
      </c>
      <c r="N339" s="18">
        <v>0.0</v>
      </c>
      <c r="O339" s="18">
        <v>2.807692</v>
      </c>
      <c r="P339" s="18">
        <v>2.417214</v>
      </c>
      <c r="Q339" s="18">
        <v>1.983705</v>
      </c>
      <c r="U339" s="22" t="s">
        <v>1690</v>
      </c>
      <c r="V339" s="18">
        <v>5.039378005176E12</v>
      </c>
      <c r="W339" s="22" t="s">
        <v>3250</v>
      </c>
      <c r="X339" s="18" t="s">
        <v>3417</v>
      </c>
      <c r="Y339" s="22" t="s">
        <v>3415</v>
      </c>
      <c r="Z339" s="14" t="s">
        <v>3017</v>
      </c>
      <c r="AA339" s="18">
        <v>0.571428571</v>
      </c>
      <c r="AB339" s="22" t="s">
        <v>2214</v>
      </c>
      <c r="AC339" s="22" t="s">
        <v>3416</v>
      </c>
      <c r="AD339" s="22" t="s">
        <v>2605</v>
      </c>
      <c r="AE339" s="16"/>
      <c r="AF339" s="18">
        <v>480.0</v>
      </c>
      <c r="AG339" s="18">
        <v>1.0</v>
      </c>
      <c r="AH339" s="18">
        <v>1.93043</v>
      </c>
      <c r="AI339" s="18">
        <v>0.779004</v>
      </c>
      <c r="AJ339" s="18">
        <v>1.821889</v>
      </c>
      <c r="AK339" s="18">
        <v>1.612983</v>
      </c>
    </row>
    <row r="340">
      <c r="A340" s="14" t="s">
        <v>1812</v>
      </c>
      <c r="B340" s="105" t="s">
        <v>3705</v>
      </c>
      <c r="C340" s="14" t="s">
        <v>2523</v>
      </c>
      <c r="D340" s="19" t="s">
        <v>58</v>
      </c>
      <c r="E340" s="14" t="s">
        <v>3415</v>
      </c>
      <c r="F340" s="14" t="s">
        <v>2963</v>
      </c>
      <c r="G340" s="14" t="s">
        <v>2512</v>
      </c>
      <c r="I340" s="14" t="s">
        <v>3416</v>
      </c>
      <c r="J340" s="23"/>
      <c r="K340" s="23"/>
      <c r="L340" s="18">
        <v>552.0</v>
      </c>
      <c r="M340" s="18">
        <v>0.0</v>
      </c>
      <c r="N340" s="18">
        <v>0.0</v>
      </c>
      <c r="O340" s="18">
        <v>0.0</v>
      </c>
      <c r="P340" s="18">
        <v>0.0</v>
      </c>
      <c r="Q340" s="18">
        <v>0.0</v>
      </c>
      <c r="U340" s="22" t="s">
        <v>288</v>
      </c>
      <c r="V340" s="18">
        <v>6.291109603986E12</v>
      </c>
      <c r="W340" s="22" t="s">
        <v>3063</v>
      </c>
      <c r="X340" s="18" t="s">
        <v>3417</v>
      </c>
      <c r="Y340" s="22" t="s">
        <v>3415</v>
      </c>
      <c r="Z340" s="14" t="s">
        <v>2275</v>
      </c>
      <c r="AA340" s="18">
        <v>1.251165501</v>
      </c>
      <c r="AB340" s="22"/>
      <c r="AC340" s="22" t="s">
        <v>3416</v>
      </c>
      <c r="AD340" s="16"/>
      <c r="AE340" s="16"/>
      <c r="AF340" s="18">
        <v>96.0</v>
      </c>
      <c r="AG340" s="18">
        <v>0.0</v>
      </c>
      <c r="AH340" s="18">
        <v>0.090909</v>
      </c>
      <c r="AI340" s="18">
        <v>0.090909</v>
      </c>
      <c r="AJ340" s="18">
        <v>0.074074</v>
      </c>
      <c r="AK340" s="18">
        <v>0.043478</v>
      </c>
    </row>
    <row r="341">
      <c r="A341" s="14" t="s">
        <v>1812</v>
      </c>
      <c r="B341" s="105" t="s">
        <v>3775</v>
      </c>
      <c r="C341" s="14" t="s">
        <v>2661</v>
      </c>
      <c r="D341" s="19" t="s">
        <v>58</v>
      </c>
      <c r="E341" s="14" t="s">
        <v>3421</v>
      </c>
      <c r="F341" s="14" t="s">
        <v>3265</v>
      </c>
      <c r="G341" s="14" t="s">
        <v>3510</v>
      </c>
      <c r="H341" s="14" t="s">
        <v>2214</v>
      </c>
      <c r="I341" s="14" t="s">
        <v>3416</v>
      </c>
      <c r="J341" s="16"/>
      <c r="K341" s="14" t="s">
        <v>2240</v>
      </c>
      <c r="L341" s="18">
        <v>504.0</v>
      </c>
      <c r="M341" s="18">
        <v>0.0</v>
      </c>
      <c r="N341" s="18">
        <v>0.0</v>
      </c>
      <c r="O341" s="18">
        <v>0.0</v>
      </c>
      <c r="P341" s="18">
        <v>0.0</v>
      </c>
      <c r="Q341" s="18">
        <v>0.0</v>
      </c>
      <c r="U341" s="22" t="s">
        <v>1936</v>
      </c>
      <c r="V341" s="18">
        <v>4.897071928205E12</v>
      </c>
      <c r="W341" s="22" t="s">
        <v>2569</v>
      </c>
      <c r="X341" s="18" t="s">
        <v>3417</v>
      </c>
      <c r="Y341" s="22" t="s">
        <v>3415</v>
      </c>
      <c r="Z341" s="14" t="s">
        <v>2277</v>
      </c>
      <c r="AA341" s="18">
        <v>2.082417582</v>
      </c>
      <c r="AB341" s="22" t="s">
        <v>2214</v>
      </c>
      <c r="AC341" s="22" t="s">
        <v>3416</v>
      </c>
      <c r="AD341" s="16"/>
      <c r="AE341" s="16"/>
      <c r="AF341" s="18">
        <v>432.0</v>
      </c>
      <c r="AG341" s="18">
        <v>0.0</v>
      </c>
      <c r="AH341" s="18">
        <v>0.0</v>
      </c>
      <c r="AI341" s="18">
        <v>0.0</v>
      </c>
      <c r="AJ341" s="18">
        <v>0.0</v>
      </c>
      <c r="AK341" s="18">
        <v>0.0</v>
      </c>
    </row>
    <row r="342">
      <c r="A342" s="14" t="s">
        <v>1650</v>
      </c>
      <c r="B342" s="105" t="s">
        <v>3776</v>
      </c>
      <c r="C342" s="14" t="s">
        <v>3223</v>
      </c>
      <c r="D342" s="19" t="s">
        <v>58</v>
      </c>
      <c r="E342" s="14" t="s">
        <v>3421</v>
      </c>
      <c r="F342" s="14" t="s">
        <v>3248</v>
      </c>
      <c r="G342" s="14" t="s">
        <v>3437</v>
      </c>
      <c r="H342" s="14" t="s">
        <v>2214</v>
      </c>
      <c r="I342" s="14" t="s">
        <v>3416</v>
      </c>
      <c r="J342" s="23"/>
      <c r="K342" s="14" t="s">
        <v>2240</v>
      </c>
      <c r="L342" s="18">
        <v>456.0</v>
      </c>
      <c r="M342" s="18">
        <v>0.0</v>
      </c>
      <c r="N342" s="18">
        <v>0.0</v>
      </c>
      <c r="O342" s="18">
        <v>0.0</v>
      </c>
      <c r="P342" s="18">
        <v>0.0</v>
      </c>
      <c r="Q342" s="18">
        <v>0.0</v>
      </c>
      <c r="U342" s="22" t="s">
        <v>361</v>
      </c>
      <c r="V342" s="18">
        <v>3.387390124439E12</v>
      </c>
      <c r="W342" s="22" t="s">
        <v>2756</v>
      </c>
      <c r="X342" s="18" t="s">
        <v>3417</v>
      </c>
      <c r="Y342" s="22" t="s">
        <v>3415</v>
      </c>
      <c r="Z342" s="14" t="s">
        <v>2505</v>
      </c>
      <c r="AA342" s="18">
        <v>0.434065934</v>
      </c>
      <c r="AB342" s="22" t="s">
        <v>2214</v>
      </c>
      <c r="AC342" s="22" t="s">
        <v>3416</v>
      </c>
      <c r="AD342" s="22" t="s">
        <v>2605</v>
      </c>
      <c r="AE342" s="16"/>
      <c r="AF342" s="18">
        <v>24.0</v>
      </c>
      <c r="AG342" s="18">
        <v>0.0</v>
      </c>
      <c r="AH342" s="18">
        <v>0.0</v>
      </c>
      <c r="AI342" s="18">
        <v>0.071429</v>
      </c>
      <c r="AJ342" s="18">
        <v>0.033333</v>
      </c>
      <c r="AK342" s="18">
        <v>0.018182</v>
      </c>
    </row>
    <row r="343">
      <c r="A343" s="14" t="s">
        <v>258</v>
      </c>
      <c r="B343" s="105" t="s">
        <v>3777</v>
      </c>
      <c r="C343" s="14" t="s">
        <v>2415</v>
      </c>
      <c r="D343" s="19" t="s">
        <v>58</v>
      </c>
      <c r="E343" s="14" t="s">
        <v>3415</v>
      </c>
      <c r="F343" s="14" t="s">
        <v>2849</v>
      </c>
      <c r="G343" s="14" t="s">
        <v>2407</v>
      </c>
      <c r="I343" s="14" t="s">
        <v>3416</v>
      </c>
      <c r="J343" s="23"/>
      <c r="K343" s="23"/>
      <c r="L343" s="18">
        <v>528.0</v>
      </c>
      <c r="M343" s="18">
        <v>0.0</v>
      </c>
      <c r="N343" s="18">
        <v>0.0</v>
      </c>
      <c r="O343" s="18">
        <v>0.0</v>
      </c>
      <c r="P343" s="18">
        <v>0.0</v>
      </c>
      <c r="Q343" s="18">
        <v>0.0</v>
      </c>
      <c r="U343" s="22" t="s">
        <v>1812</v>
      </c>
      <c r="V343" s="18">
        <v>6.298043908016E12</v>
      </c>
      <c r="W343" s="22" t="s">
        <v>2481</v>
      </c>
      <c r="X343" s="18" t="s">
        <v>3417</v>
      </c>
      <c r="Y343" s="22" t="s">
        <v>3415</v>
      </c>
      <c r="Z343" s="14" t="s">
        <v>2508</v>
      </c>
      <c r="AA343" s="18">
        <v>1.357142857</v>
      </c>
      <c r="AB343" s="22"/>
      <c r="AC343" s="22" t="s">
        <v>3416</v>
      </c>
      <c r="AD343" s="16"/>
      <c r="AE343" s="16"/>
      <c r="AF343" s="18">
        <v>120.0</v>
      </c>
      <c r="AG343" s="18">
        <v>0.0</v>
      </c>
      <c r="AH343" s="18">
        <v>0.0</v>
      </c>
      <c r="AI343" s="18">
        <v>0.0</v>
      </c>
      <c r="AJ343" s="18">
        <v>0.0</v>
      </c>
      <c r="AK343" s="18">
        <v>0.0</v>
      </c>
    </row>
    <row r="344">
      <c r="A344" s="14" t="s">
        <v>1812</v>
      </c>
      <c r="B344" s="105" t="s">
        <v>3654</v>
      </c>
      <c r="C344" s="14" t="s">
        <v>2953</v>
      </c>
      <c r="D344" s="19" t="s">
        <v>58</v>
      </c>
      <c r="E344" s="14" t="s">
        <v>3421</v>
      </c>
      <c r="F344" s="14" t="s">
        <v>3357</v>
      </c>
      <c r="G344" s="14" t="s">
        <v>2437</v>
      </c>
      <c r="H344" s="14" t="s">
        <v>2214</v>
      </c>
      <c r="I344" s="14" t="s">
        <v>3416</v>
      </c>
      <c r="J344" s="23"/>
      <c r="K344" s="14" t="s">
        <v>2240</v>
      </c>
      <c r="L344" s="18">
        <v>768.0</v>
      </c>
      <c r="M344" s="18">
        <v>0.0</v>
      </c>
      <c r="N344" s="18">
        <v>0.0</v>
      </c>
      <c r="O344" s="18">
        <v>0.0</v>
      </c>
      <c r="P344" s="18">
        <v>0.0</v>
      </c>
      <c r="Q344" s="18">
        <v>0.0</v>
      </c>
      <c r="U344" s="22" t="s">
        <v>258</v>
      </c>
      <c r="V344" s="18">
        <v>4.059729466242E12</v>
      </c>
      <c r="W344" s="22" t="s">
        <v>2796</v>
      </c>
      <c r="X344" s="18" t="s">
        <v>3417</v>
      </c>
      <c r="Y344" s="22" t="s">
        <v>3415</v>
      </c>
      <c r="Z344" s="14" t="s">
        <v>2507</v>
      </c>
      <c r="AA344" s="18">
        <v>1.928571429</v>
      </c>
      <c r="AB344" s="22" t="s">
        <v>2214</v>
      </c>
      <c r="AC344" s="22" t="s">
        <v>3416</v>
      </c>
      <c r="AD344" s="22" t="s">
        <v>2605</v>
      </c>
      <c r="AE344" s="16"/>
      <c r="AF344" s="18">
        <v>24.0</v>
      </c>
      <c r="AG344" s="18">
        <v>0.0</v>
      </c>
      <c r="AH344" s="18">
        <v>0.0</v>
      </c>
      <c r="AI344" s="18">
        <v>0.071429</v>
      </c>
      <c r="AJ344" s="18">
        <v>0.033333</v>
      </c>
      <c r="AK344" s="18">
        <v>0.084756</v>
      </c>
    </row>
    <row r="345">
      <c r="A345" s="14" t="s">
        <v>1812</v>
      </c>
      <c r="B345" s="105" t="s">
        <v>3778</v>
      </c>
      <c r="C345" s="14" t="s">
        <v>2516</v>
      </c>
      <c r="D345" s="19" t="s">
        <v>58</v>
      </c>
      <c r="E345" s="14" t="s">
        <v>3415</v>
      </c>
      <c r="F345" s="14" t="s">
        <v>2963</v>
      </c>
      <c r="G345" s="14" t="s">
        <v>2512</v>
      </c>
      <c r="H345" s="14" t="s">
        <v>2214</v>
      </c>
      <c r="I345" s="14" t="s">
        <v>3416</v>
      </c>
      <c r="J345" s="14" t="s">
        <v>2666</v>
      </c>
      <c r="L345" s="18">
        <v>144.0</v>
      </c>
      <c r="M345" s="18">
        <v>2.0</v>
      </c>
      <c r="N345" s="18">
        <v>0.424639</v>
      </c>
      <c r="O345" s="18">
        <v>0.20202</v>
      </c>
      <c r="P345" s="18">
        <v>0.343704</v>
      </c>
      <c r="Q345" s="18">
        <v>0.448493</v>
      </c>
      <c r="U345" s="22" t="s">
        <v>288</v>
      </c>
      <c r="V345" s="18">
        <v>7.92105023588E11</v>
      </c>
      <c r="W345" s="22" t="s">
        <v>2250</v>
      </c>
      <c r="X345" s="18" t="s">
        <v>3417</v>
      </c>
      <c r="Y345" s="22" t="s">
        <v>3415</v>
      </c>
      <c r="Z345" s="14" t="s">
        <v>3023</v>
      </c>
      <c r="AA345" s="18">
        <v>0.357142857</v>
      </c>
      <c r="AB345" s="22" t="s">
        <v>2214</v>
      </c>
      <c r="AC345" s="22" t="s">
        <v>3416</v>
      </c>
      <c r="AD345" s="22" t="s">
        <v>2605</v>
      </c>
      <c r="AE345" s="22" t="s">
        <v>2240</v>
      </c>
      <c r="AF345" s="18">
        <v>24.0</v>
      </c>
      <c r="AG345" s="18">
        <v>0.0</v>
      </c>
      <c r="AH345" s="18">
        <v>0.0</v>
      </c>
      <c r="AI345" s="18">
        <v>0.0</v>
      </c>
      <c r="AJ345" s="18">
        <v>0.0</v>
      </c>
      <c r="AK345" s="18">
        <v>0.0</v>
      </c>
    </row>
    <row r="346">
      <c r="A346" s="14" t="s">
        <v>1812</v>
      </c>
      <c r="B346" s="105" t="s">
        <v>3779</v>
      </c>
      <c r="C346" s="14" t="s">
        <v>2851</v>
      </c>
      <c r="D346" s="19" t="s">
        <v>58</v>
      </c>
      <c r="E346" s="14" t="s">
        <v>3421</v>
      </c>
      <c r="F346" s="14" t="s">
        <v>3340</v>
      </c>
      <c r="G346" s="14" t="s">
        <v>3435</v>
      </c>
      <c r="H346" s="14" t="s">
        <v>2214</v>
      </c>
      <c r="I346" s="14" t="s">
        <v>3416</v>
      </c>
      <c r="J346" s="23"/>
      <c r="K346" s="14" t="s">
        <v>2240</v>
      </c>
      <c r="L346" s="18">
        <v>264.0</v>
      </c>
      <c r="M346" s="18">
        <v>0.0</v>
      </c>
      <c r="N346" s="18">
        <v>0.0</v>
      </c>
      <c r="O346" s="18">
        <v>0.0</v>
      </c>
      <c r="P346" s="18">
        <v>0.0</v>
      </c>
      <c r="Q346" s="18">
        <v>0.0</v>
      </c>
      <c r="U346" s="22" t="s">
        <v>1812</v>
      </c>
      <c r="V346" s="18">
        <v>5.000159567022E12</v>
      </c>
      <c r="W346" s="22" t="s">
        <v>2537</v>
      </c>
      <c r="X346" s="18" t="s">
        <v>3417</v>
      </c>
      <c r="Y346" s="22" t="s">
        <v>3415</v>
      </c>
      <c r="Z346" s="14" t="s">
        <v>3375</v>
      </c>
      <c r="AA346" s="18">
        <v>0.0</v>
      </c>
      <c r="AB346" s="22" t="s">
        <v>2214</v>
      </c>
      <c r="AC346" s="22" t="s">
        <v>3416</v>
      </c>
      <c r="AD346" s="22" t="s">
        <v>2605</v>
      </c>
      <c r="AE346" s="16"/>
      <c r="AF346" s="18">
        <v>24.0</v>
      </c>
      <c r="AG346" s="18">
        <v>0.0</v>
      </c>
      <c r="AH346" s="18">
        <v>0.0</v>
      </c>
      <c r="AI346" s="18">
        <v>0.0</v>
      </c>
      <c r="AJ346" s="18">
        <v>0.0</v>
      </c>
      <c r="AK346" s="18">
        <v>0.0</v>
      </c>
    </row>
    <row r="347">
      <c r="A347" s="14" t="s">
        <v>662</v>
      </c>
      <c r="B347" s="105" t="s">
        <v>3780</v>
      </c>
      <c r="C347" s="14" t="s">
        <v>2275</v>
      </c>
      <c r="D347" s="19" t="s">
        <v>58</v>
      </c>
      <c r="E347" s="14" t="s">
        <v>3415</v>
      </c>
      <c r="F347" s="14" t="s">
        <v>2707</v>
      </c>
      <c r="G347" s="14" t="s">
        <v>2276</v>
      </c>
      <c r="I347" s="14" t="s">
        <v>3416</v>
      </c>
      <c r="J347" s="23"/>
      <c r="K347" s="23"/>
      <c r="L347" s="18">
        <v>552.0</v>
      </c>
      <c r="M347" s="18">
        <v>0.0</v>
      </c>
      <c r="N347" s="18">
        <v>0.0</v>
      </c>
      <c r="O347" s="18">
        <v>0.0</v>
      </c>
      <c r="P347" s="18">
        <v>0.0</v>
      </c>
      <c r="Q347" s="18">
        <v>0.0</v>
      </c>
      <c r="U347" s="22" t="s">
        <v>258</v>
      </c>
      <c r="V347" s="18">
        <v>4.059729382412E12</v>
      </c>
      <c r="W347" s="22" t="s">
        <v>2814</v>
      </c>
      <c r="X347" s="18" t="s">
        <v>3417</v>
      </c>
      <c r="Y347" s="22" t="s">
        <v>3415</v>
      </c>
      <c r="Z347" s="14" t="s">
        <v>3025</v>
      </c>
      <c r="AA347" s="18">
        <v>2.061544012</v>
      </c>
      <c r="AB347" s="22" t="s">
        <v>2214</v>
      </c>
      <c r="AC347" s="22" t="s">
        <v>3416</v>
      </c>
      <c r="AD347" s="22" t="s">
        <v>2605</v>
      </c>
      <c r="AE347" s="16"/>
      <c r="AF347" s="18">
        <v>24.0</v>
      </c>
      <c r="AG347" s="18">
        <v>0.0</v>
      </c>
      <c r="AH347" s="18">
        <v>0.348485</v>
      </c>
      <c r="AI347" s="18">
        <v>0.419913</v>
      </c>
      <c r="AJ347" s="18">
        <v>0.391005</v>
      </c>
      <c r="AK347" s="18">
        <v>0.467265</v>
      </c>
    </row>
    <row r="348">
      <c r="A348" s="14" t="s">
        <v>1175</v>
      </c>
      <c r="B348" s="105" t="s">
        <v>3781</v>
      </c>
      <c r="C348" s="14" t="s">
        <v>2393</v>
      </c>
      <c r="D348" s="19" t="s">
        <v>58</v>
      </c>
      <c r="E348" s="14" t="s">
        <v>3415</v>
      </c>
      <c r="F348" s="14" t="s">
        <v>2815</v>
      </c>
      <c r="G348" s="14" t="s">
        <v>2378</v>
      </c>
      <c r="H348" s="14" t="s">
        <v>2214</v>
      </c>
      <c r="I348" s="14" t="s">
        <v>3416</v>
      </c>
      <c r="J348" s="14" t="s">
        <v>2605</v>
      </c>
      <c r="K348" s="16"/>
      <c r="L348" s="18">
        <v>0.0</v>
      </c>
      <c r="M348" s="18">
        <v>0.0</v>
      </c>
      <c r="N348" s="18">
        <v>0.0</v>
      </c>
      <c r="O348" s="18">
        <v>0.142857</v>
      </c>
      <c r="P348" s="18">
        <v>0.066667</v>
      </c>
      <c r="Q348" s="18">
        <v>0.040816</v>
      </c>
      <c r="U348" s="22" t="s">
        <v>888</v>
      </c>
      <c r="V348" s="18">
        <v>4.640167417509E12</v>
      </c>
      <c r="W348" s="22" t="s">
        <v>2341</v>
      </c>
      <c r="X348" s="18" t="s">
        <v>3417</v>
      </c>
      <c r="Y348" s="22" t="s">
        <v>3421</v>
      </c>
      <c r="Z348" s="14" t="s">
        <v>3026</v>
      </c>
      <c r="AA348" s="18">
        <v>12.48424631</v>
      </c>
      <c r="AB348" s="22"/>
      <c r="AC348" s="22" t="s">
        <v>3431</v>
      </c>
      <c r="AD348" s="22" t="s">
        <v>2605</v>
      </c>
      <c r="AE348" s="16"/>
      <c r="AF348" s="18">
        <v>0.0</v>
      </c>
      <c r="AG348" s="18">
        <v>0.0</v>
      </c>
      <c r="AH348" s="18">
        <v>0.0</v>
      </c>
      <c r="AI348" s="18">
        <v>0.0</v>
      </c>
      <c r="AJ348" s="18">
        <v>0.0</v>
      </c>
      <c r="AK348" s="18">
        <v>0.0</v>
      </c>
    </row>
    <row r="349">
      <c r="A349" s="14" t="s">
        <v>1812</v>
      </c>
      <c r="B349" s="105" t="s">
        <v>3782</v>
      </c>
      <c r="C349" s="14" t="s">
        <v>2550</v>
      </c>
      <c r="D349" s="19" t="s">
        <v>58</v>
      </c>
      <c r="E349" s="14" t="s">
        <v>3421</v>
      </c>
      <c r="F349" s="14" t="s">
        <v>2990</v>
      </c>
      <c r="G349" s="14" t="s">
        <v>2453</v>
      </c>
      <c r="I349" s="14" t="s">
        <v>3416</v>
      </c>
      <c r="J349" s="23"/>
      <c r="K349" s="23"/>
      <c r="L349" s="18">
        <v>24.0</v>
      </c>
      <c r="M349" s="18">
        <v>0.0</v>
      </c>
      <c r="N349" s="18">
        <v>0.0</v>
      </c>
      <c r="O349" s="18">
        <v>0.0</v>
      </c>
      <c r="P349" s="18">
        <v>0.0</v>
      </c>
      <c r="Q349" s="18">
        <v>0.0</v>
      </c>
      <c r="U349" s="22" t="s">
        <v>288</v>
      </c>
      <c r="V349" s="18">
        <v>6.281034916237E12</v>
      </c>
      <c r="W349" s="22" t="s">
        <v>3090</v>
      </c>
      <c r="X349" s="18" t="s">
        <v>3417</v>
      </c>
      <c r="Y349" s="22" t="s">
        <v>3415</v>
      </c>
      <c r="Z349" s="14" t="s">
        <v>3027</v>
      </c>
      <c r="AA349" s="18">
        <v>1.112337662</v>
      </c>
      <c r="AB349" s="22" t="s">
        <v>2252</v>
      </c>
      <c r="AC349" s="22" t="s">
        <v>3416</v>
      </c>
      <c r="AD349" s="22" t="s">
        <v>2605</v>
      </c>
      <c r="AE349" s="22" t="s">
        <v>2240</v>
      </c>
      <c r="AF349" s="18">
        <v>24.0</v>
      </c>
      <c r="AG349" s="18">
        <v>0.0</v>
      </c>
      <c r="AH349" s="18">
        <v>0.0</v>
      </c>
      <c r="AI349" s="18">
        <v>0.0</v>
      </c>
      <c r="AJ349" s="18">
        <v>0.0</v>
      </c>
      <c r="AK349" s="18">
        <v>0.0</v>
      </c>
    </row>
    <row r="350">
      <c r="A350" s="14" t="s">
        <v>1175</v>
      </c>
      <c r="B350" s="105" t="s">
        <v>3783</v>
      </c>
      <c r="C350" s="14" t="s">
        <v>2404</v>
      </c>
      <c r="D350" s="19" t="s">
        <v>58</v>
      </c>
      <c r="E350" s="14" t="s">
        <v>3421</v>
      </c>
      <c r="F350" s="14" t="s">
        <v>2837</v>
      </c>
      <c r="G350" s="14" t="s">
        <v>2388</v>
      </c>
      <c r="H350" s="14" t="s">
        <v>2214</v>
      </c>
      <c r="I350" s="14" t="s">
        <v>3416</v>
      </c>
      <c r="J350" s="16"/>
      <c r="K350" s="16"/>
      <c r="L350" s="18">
        <v>53.0</v>
      </c>
      <c r="M350" s="18">
        <v>14.0</v>
      </c>
      <c r="N350" s="18">
        <v>1.713034</v>
      </c>
      <c r="O350" s="18">
        <v>15.07025</v>
      </c>
      <c r="P350" s="18">
        <v>12.03059</v>
      </c>
      <c r="Q350" s="18">
        <v>12.2756</v>
      </c>
      <c r="U350" s="22" t="s">
        <v>1812</v>
      </c>
      <c r="V350" s="18">
        <v>6.291100601141E12</v>
      </c>
      <c r="W350" s="22" t="s">
        <v>2493</v>
      </c>
      <c r="X350" s="18" t="s">
        <v>3417</v>
      </c>
      <c r="Y350" s="22" t="s">
        <v>3415</v>
      </c>
      <c r="Z350" s="14" t="s">
        <v>3031</v>
      </c>
      <c r="AA350" s="18">
        <v>0.4004329</v>
      </c>
      <c r="AB350" s="22"/>
      <c r="AC350" s="22" t="s">
        <v>3416</v>
      </c>
      <c r="AD350" s="16"/>
      <c r="AE350" s="16"/>
      <c r="AF350" s="18">
        <v>552.0</v>
      </c>
      <c r="AG350" s="18">
        <v>0.0</v>
      </c>
      <c r="AH350" s="18">
        <v>0.0</v>
      </c>
      <c r="AI350" s="18">
        <v>0.0</v>
      </c>
      <c r="AJ350" s="18">
        <v>0.0</v>
      </c>
      <c r="AK350" s="18">
        <v>0.0</v>
      </c>
    </row>
    <row r="351">
      <c r="A351" s="14" t="s">
        <v>1175</v>
      </c>
      <c r="B351" s="105" t="s">
        <v>3784</v>
      </c>
      <c r="C351" s="14" t="s">
        <v>3203</v>
      </c>
      <c r="D351" s="19" t="s">
        <v>58</v>
      </c>
      <c r="E351" s="14" t="s">
        <v>3415</v>
      </c>
      <c r="F351" s="23"/>
      <c r="G351" s="14" t="s">
        <v>2391</v>
      </c>
      <c r="I351" s="14" t="s">
        <v>3416</v>
      </c>
      <c r="J351" s="23"/>
      <c r="K351" s="23"/>
      <c r="L351" s="18">
        <v>552.0</v>
      </c>
      <c r="M351" s="18">
        <v>0.0</v>
      </c>
      <c r="N351" s="18">
        <v>0.0</v>
      </c>
      <c r="O351" s="18">
        <v>0.0</v>
      </c>
      <c r="P351" s="18">
        <v>0.0</v>
      </c>
      <c r="Q351" s="18">
        <v>0.0</v>
      </c>
      <c r="U351" s="22" t="s">
        <v>1936</v>
      </c>
      <c r="V351" s="18">
        <v>7.46775036744E11</v>
      </c>
      <c r="W351" s="22" t="s">
        <v>2566</v>
      </c>
      <c r="X351" s="18" t="s">
        <v>3417</v>
      </c>
      <c r="Y351" s="22" t="s">
        <v>3421</v>
      </c>
      <c r="Z351" s="14" t="s">
        <v>3035</v>
      </c>
      <c r="AA351" s="18">
        <v>0.556360306</v>
      </c>
      <c r="AB351" s="22" t="s">
        <v>2214</v>
      </c>
      <c r="AC351" s="22" t="s">
        <v>3416</v>
      </c>
      <c r="AD351" s="16"/>
      <c r="AE351" s="16"/>
      <c r="AF351" s="18">
        <v>640.0</v>
      </c>
      <c r="AG351" s="18">
        <v>0.0</v>
      </c>
      <c r="AH351" s="18">
        <v>3.063698</v>
      </c>
      <c r="AI351" s="18">
        <v>0.0</v>
      </c>
      <c r="AJ351" s="18">
        <v>1.533333</v>
      </c>
      <c r="AK351" s="18">
        <v>3.622572</v>
      </c>
    </row>
    <row r="352">
      <c r="A352" s="14" t="s">
        <v>1812</v>
      </c>
      <c r="B352" s="105" t="s">
        <v>3785</v>
      </c>
      <c r="C352" s="14" t="s">
        <v>2544</v>
      </c>
      <c r="D352" s="19" t="s">
        <v>58</v>
      </c>
      <c r="E352" s="14" t="s">
        <v>3421</v>
      </c>
      <c r="F352" s="14" t="s">
        <v>2982</v>
      </c>
      <c r="G352" s="14" t="s">
        <v>2512</v>
      </c>
      <c r="H352" s="14" t="s">
        <v>2214</v>
      </c>
      <c r="I352" s="14" t="s">
        <v>3416</v>
      </c>
      <c r="J352" s="14" t="s">
        <v>2666</v>
      </c>
      <c r="L352" s="18">
        <v>552.0</v>
      </c>
      <c r="M352" s="18">
        <v>0.0</v>
      </c>
      <c r="N352" s="18">
        <v>8.184775</v>
      </c>
      <c r="O352" s="18">
        <v>0.071429</v>
      </c>
      <c r="P352" s="18">
        <v>0.661111</v>
      </c>
      <c r="Q352" s="18">
        <v>8.251969</v>
      </c>
      <c r="U352" s="22" t="s">
        <v>961</v>
      </c>
      <c r="V352" s="18">
        <v>1.0120432E7</v>
      </c>
      <c r="W352" s="22" t="s">
        <v>3388</v>
      </c>
      <c r="X352" s="18" t="s">
        <v>3417</v>
      </c>
      <c r="Y352" s="22" t="s">
        <v>3421</v>
      </c>
      <c r="Z352" s="14" t="s">
        <v>3037</v>
      </c>
      <c r="AA352" s="18">
        <v>1.795238095</v>
      </c>
      <c r="AB352" s="22"/>
      <c r="AC352" s="22" t="s">
        <v>3416</v>
      </c>
      <c r="AD352" s="22" t="s">
        <v>2605</v>
      </c>
      <c r="AE352" s="16"/>
      <c r="AF352" s="18">
        <v>504.0</v>
      </c>
      <c r="AG352" s="18">
        <v>0.0</v>
      </c>
      <c r="AH352" s="18">
        <v>46.8632</v>
      </c>
      <c r="AI352" s="18">
        <v>0.0</v>
      </c>
      <c r="AJ352" s="18">
        <v>0.0</v>
      </c>
      <c r="AK352" s="18">
        <v>46.8632</v>
      </c>
    </row>
    <row r="353">
      <c r="A353" s="14" t="s">
        <v>361</v>
      </c>
      <c r="B353" s="105" t="s">
        <v>3786</v>
      </c>
      <c r="C353" s="14" t="s">
        <v>2971</v>
      </c>
      <c r="D353" s="19" t="s">
        <v>58</v>
      </c>
      <c r="E353" s="14" t="s">
        <v>3421</v>
      </c>
      <c r="F353" s="14" t="s">
        <v>3092</v>
      </c>
      <c r="G353" s="14" t="s">
        <v>3430</v>
      </c>
      <c r="H353" s="14" t="s">
        <v>2214</v>
      </c>
      <c r="I353" s="14" t="s">
        <v>3416</v>
      </c>
      <c r="J353" s="16"/>
      <c r="K353" s="16"/>
      <c r="L353" s="18">
        <v>0.0</v>
      </c>
      <c r="M353" s="18">
        <v>0.0</v>
      </c>
      <c r="N353" s="18">
        <v>0.0</v>
      </c>
      <c r="O353" s="18">
        <v>0.142857</v>
      </c>
      <c r="P353" s="18">
        <v>0.266667</v>
      </c>
      <c r="Q353" s="18">
        <v>0.280303</v>
      </c>
      <c r="U353" s="22" t="s">
        <v>1812</v>
      </c>
      <c r="V353" s="18">
        <v>7.622202248306E12</v>
      </c>
      <c r="W353" s="22" t="s">
        <v>2519</v>
      </c>
      <c r="X353" s="18" t="s">
        <v>3417</v>
      </c>
      <c r="Y353" s="22" t="s">
        <v>3415</v>
      </c>
      <c r="Z353" s="14" t="s">
        <v>3039</v>
      </c>
      <c r="AA353" s="18">
        <v>1.90952381</v>
      </c>
      <c r="AB353" s="22"/>
      <c r="AC353" s="22" t="s">
        <v>3416</v>
      </c>
      <c r="AD353" s="16"/>
      <c r="AE353" s="16"/>
      <c r="AF353" s="18">
        <v>552.0</v>
      </c>
      <c r="AG353" s="18">
        <v>0.0</v>
      </c>
      <c r="AH353" s="18">
        <v>0.0</v>
      </c>
      <c r="AI353" s="18">
        <v>0.0</v>
      </c>
      <c r="AJ353" s="18">
        <v>0.0</v>
      </c>
      <c r="AK353" s="18">
        <v>0.0</v>
      </c>
    </row>
    <row r="354">
      <c r="A354" s="14" t="s">
        <v>84</v>
      </c>
      <c r="B354" s="105" t="s">
        <v>3787</v>
      </c>
      <c r="C354" s="14" t="s">
        <v>2249</v>
      </c>
      <c r="D354" s="19" t="s">
        <v>58</v>
      </c>
      <c r="E354" s="14" t="s">
        <v>3421</v>
      </c>
      <c r="F354" s="14" t="s">
        <v>2601</v>
      </c>
      <c r="G354" s="14" t="s">
        <v>2239</v>
      </c>
      <c r="H354" s="14" t="s">
        <v>2214</v>
      </c>
      <c r="I354" s="14" t="s">
        <v>3416</v>
      </c>
      <c r="J354" s="23"/>
      <c r="K354" s="14" t="s">
        <v>2240</v>
      </c>
      <c r="L354" s="18">
        <v>408.0</v>
      </c>
      <c r="M354" s="18">
        <v>0.0</v>
      </c>
      <c r="N354" s="18">
        <v>0.153846</v>
      </c>
      <c r="O354" s="18">
        <v>0.0</v>
      </c>
      <c r="P354" s="18">
        <v>0.153846</v>
      </c>
      <c r="Q354" s="18">
        <v>0.064516</v>
      </c>
      <c r="U354" s="22" t="s">
        <v>1812</v>
      </c>
      <c r="V354" s="18">
        <v>8.684704660276E12</v>
      </c>
      <c r="W354" s="22" t="s">
        <v>3354</v>
      </c>
      <c r="X354" s="18" t="s">
        <v>3417</v>
      </c>
      <c r="Y354" s="16"/>
      <c r="Z354" s="14" t="s">
        <v>3041</v>
      </c>
      <c r="AA354" s="18">
        <v>0.271428571</v>
      </c>
      <c r="AB354" s="22"/>
      <c r="AC354" s="22" t="s">
        <v>3416</v>
      </c>
      <c r="AD354" s="16"/>
      <c r="AE354" s="16"/>
      <c r="AF354" s="18">
        <v>456.0</v>
      </c>
      <c r="AG354" s="18">
        <v>0.0</v>
      </c>
      <c r="AH354" s="18">
        <v>0.0</v>
      </c>
      <c r="AI354" s="18">
        <v>0.0</v>
      </c>
      <c r="AJ354" s="18">
        <v>0.0</v>
      </c>
      <c r="AK354" s="18">
        <v>0.0</v>
      </c>
    </row>
    <row r="355">
      <c r="A355" s="14" t="s">
        <v>361</v>
      </c>
      <c r="B355" s="105" t="s">
        <v>3788</v>
      </c>
      <c r="C355" s="14" t="s">
        <v>2768</v>
      </c>
      <c r="D355" s="19" t="s">
        <v>58</v>
      </c>
      <c r="E355" s="14" t="s">
        <v>3421</v>
      </c>
      <c r="F355" s="14" t="s">
        <v>3049</v>
      </c>
      <c r="G355" s="14" t="s">
        <v>3789</v>
      </c>
      <c r="H355" s="14" t="s">
        <v>2214</v>
      </c>
      <c r="I355" s="14" t="s">
        <v>3416</v>
      </c>
      <c r="J355" s="16"/>
      <c r="K355" s="23"/>
      <c r="L355" s="18">
        <v>88.0</v>
      </c>
      <c r="M355" s="18">
        <v>2.0</v>
      </c>
      <c r="N355" s="18">
        <v>0.603846</v>
      </c>
      <c r="O355" s="18">
        <v>1.982967</v>
      </c>
      <c r="P355" s="18">
        <v>1.982967</v>
      </c>
      <c r="Q355" s="18">
        <v>1.982967</v>
      </c>
      <c r="U355" s="22" t="s">
        <v>851</v>
      </c>
      <c r="V355" s="18">
        <v>6.291102013553E12</v>
      </c>
      <c r="W355" s="22" t="s">
        <v>2319</v>
      </c>
      <c r="X355" s="18" t="s">
        <v>3417</v>
      </c>
      <c r="Y355" s="22" t="s">
        <v>3415</v>
      </c>
      <c r="Z355" s="14" t="s">
        <v>3043</v>
      </c>
      <c r="AA355" s="18">
        <v>1.892857143</v>
      </c>
      <c r="AB355" s="22" t="s">
        <v>2304</v>
      </c>
      <c r="AC355" s="22" t="s">
        <v>3422</v>
      </c>
      <c r="AD355" s="16"/>
      <c r="AE355" s="16"/>
      <c r="AF355" s="18">
        <v>226.0</v>
      </c>
      <c r="AG355" s="18">
        <v>4.0</v>
      </c>
      <c r="AH355" s="18">
        <v>1.780963</v>
      </c>
      <c r="AI355" s="18">
        <v>5.151582</v>
      </c>
      <c r="AJ355" s="18">
        <v>4.173818</v>
      </c>
      <c r="AK355" s="18">
        <v>3.547544</v>
      </c>
    </row>
    <row r="356">
      <c r="A356" s="14" t="s">
        <v>1251</v>
      </c>
      <c r="B356" s="105" t="s">
        <v>3790</v>
      </c>
      <c r="C356" s="14" t="s">
        <v>2993</v>
      </c>
      <c r="D356" s="19" t="s">
        <v>58</v>
      </c>
      <c r="E356" s="14" t="s">
        <v>3421</v>
      </c>
      <c r="F356" s="14" t="s">
        <v>3231</v>
      </c>
      <c r="G356" s="14" t="s">
        <v>3466</v>
      </c>
      <c r="H356" s="14" t="s">
        <v>2214</v>
      </c>
      <c r="I356" s="14" t="s">
        <v>3431</v>
      </c>
      <c r="J356" s="23"/>
      <c r="K356" s="14" t="s">
        <v>2240</v>
      </c>
      <c r="L356" s="18">
        <v>432.0</v>
      </c>
      <c r="M356" s="18">
        <v>0.0</v>
      </c>
      <c r="N356" s="18">
        <v>0.0</v>
      </c>
      <c r="O356" s="18">
        <v>0.071429</v>
      </c>
      <c r="P356" s="18">
        <v>0.043478</v>
      </c>
      <c r="Q356" s="18">
        <v>0.043478</v>
      </c>
      <c r="U356" s="22" t="s">
        <v>1690</v>
      </c>
      <c r="V356" s="18">
        <v>5.060670992215E12</v>
      </c>
      <c r="W356" s="22" t="s">
        <v>2474</v>
      </c>
      <c r="X356" s="18" t="s">
        <v>3417</v>
      </c>
      <c r="Y356" s="22" t="s">
        <v>3415</v>
      </c>
      <c r="Z356" s="14" t="s">
        <v>3047</v>
      </c>
      <c r="AA356" s="18">
        <v>0.142857143</v>
      </c>
      <c r="AB356" s="22"/>
      <c r="AC356" s="22" t="s">
        <v>3416</v>
      </c>
      <c r="AD356" s="16"/>
      <c r="AE356" s="16"/>
      <c r="AF356" s="18">
        <v>552.0</v>
      </c>
      <c r="AG356" s="18">
        <v>0.0</v>
      </c>
      <c r="AH356" s="18">
        <v>0.0</v>
      </c>
      <c r="AI356" s="18">
        <v>0.0</v>
      </c>
      <c r="AJ356" s="18">
        <v>0.0</v>
      </c>
      <c r="AK356" s="18">
        <v>0.0</v>
      </c>
    </row>
    <row r="357">
      <c r="A357" s="14" t="s">
        <v>888</v>
      </c>
      <c r="B357" s="105" t="s">
        <v>3791</v>
      </c>
      <c r="C357" s="14" t="s">
        <v>2334</v>
      </c>
      <c r="D357" s="19" t="s">
        <v>58</v>
      </c>
      <c r="E357" s="14" t="s">
        <v>3421</v>
      </c>
      <c r="F357" s="14" t="s">
        <v>2733</v>
      </c>
      <c r="G357" s="14" t="s">
        <v>2333</v>
      </c>
      <c r="H357" s="14" t="s">
        <v>2214</v>
      </c>
      <c r="I357" s="14" t="s">
        <v>3431</v>
      </c>
      <c r="J357" s="23"/>
      <c r="K357" s="23"/>
      <c r="L357" s="18">
        <v>24.0</v>
      </c>
      <c r="M357" s="18">
        <v>0.0</v>
      </c>
      <c r="N357" s="18">
        <v>0.0</v>
      </c>
      <c r="O357" s="18">
        <v>0.576923</v>
      </c>
      <c r="P357" s="18">
        <v>0.403448</v>
      </c>
      <c r="Q357" s="18">
        <v>0.305797</v>
      </c>
      <c r="U357" s="22" t="s">
        <v>1650</v>
      </c>
      <c r="V357" s="18">
        <v>8.908017962583E12</v>
      </c>
      <c r="W357" s="22" t="s">
        <v>3219</v>
      </c>
      <c r="X357" s="18" t="s">
        <v>3417</v>
      </c>
      <c r="Y357" s="22" t="s">
        <v>3415</v>
      </c>
      <c r="Z357" s="14" t="s">
        <v>2376</v>
      </c>
      <c r="AA357" s="18">
        <v>0.476190476</v>
      </c>
      <c r="AB357" s="22" t="s">
        <v>2214</v>
      </c>
      <c r="AC357" s="22" t="s">
        <v>3416</v>
      </c>
      <c r="AD357" s="16"/>
      <c r="AE357" s="22" t="s">
        <v>2240</v>
      </c>
      <c r="AF357" s="18">
        <v>504.0</v>
      </c>
      <c r="AG357" s="18">
        <v>0.0</v>
      </c>
      <c r="AH357" s="18">
        <v>0.142857</v>
      </c>
      <c r="AI357" s="18">
        <v>0.0</v>
      </c>
      <c r="AJ357" s="18">
        <v>0.142857</v>
      </c>
      <c r="AK357" s="18">
        <v>0.142857</v>
      </c>
    </row>
    <row r="358">
      <c r="A358" s="14" t="s">
        <v>1783</v>
      </c>
      <c r="B358" s="105" t="s">
        <v>3792</v>
      </c>
      <c r="C358" s="14" t="s">
        <v>3288</v>
      </c>
      <c r="D358" s="19" t="s">
        <v>58</v>
      </c>
      <c r="E358" s="14" t="s">
        <v>3421</v>
      </c>
      <c r="F358" s="14" t="s">
        <v>3283</v>
      </c>
      <c r="G358" s="14" t="s">
        <v>3442</v>
      </c>
      <c r="H358" s="14" t="s">
        <v>2214</v>
      </c>
      <c r="I358" s="14" t="s">
        <v>3416</v>
      </c>
      <c r="J358" s="14" t="s">
        <v>2605</v>
      </c>
      <c r="K358" s="23"/>
      <c r="L358" s="18">
        <v>120.0</v>
      </c>
      <c r="M358" s="18">
        <v>0.0</v>
      </c>
      <c r="N358" s="18">
        <v>1.218795</v>
      </c>
      <c r="O358" s="18">
        <v>1.63254</v>
      </c>
      <c r="P358" s="18">
        <v>1.411478</v>
      </c>
      <c r="Q358" s="18">
        <v>1.411478</v>
      </c>
      <c r="U358" s="22" t="s">
        <v>1812</v>
      </c>
      <c r="V358" s="18">
        <v>6.291100601066E12</v>
      </c>
      <c r="W358" s="22" t="s">
        <v>2495</v>
      </c>
      <c r="X358" s="18" t="s">
        <v>3417</v>
      </c>
      <c r="Y358" s="22" t="s">
        <v>3415</v>
      </c>
      <c r="Z358" s="14" t="s">
        <v>2372</v>
      </c>
      <c r="AA358" s="18">
        <v>0.142857143</v>
      </c>
      <c r="AB358" s="22" t="s">
        <v>2214</v>
      </c>
      <c r="AC358" s="22" t="s">
        <v>3416</v>
      </c>
      <c r="AD358" s="16"/>
      <c r="AE358" s="22" t="s">
        <v>2240</v>
      </c>
      <c r="AF358" s="18">
        <v>720.0</v>
      </c>
      <c r="AG358" s="18">
        <v>0.0</v>
      </c>
      <c r="AH358" s="18">
        <v>0.0</v>
      </c>
      <c r="AI358" s="18">
        <v>0.0</v>
      </c>
      <c r="AJ358" s="18">
        <v>0.0</v>
      </c>
      <c r="AK358" s="18">
        <v>0.019231</v>
      </c>
    </row>
    <row r="359">
      <c r="A359" s="14" t="s">
        <v>135</v>
      </c>
      <c r="B359" s="105" t="s">
        <v>3622</v>
      </c>
      <c r="C359" s="14" t="s">
        <v>2628</v>
      </c>
      <c r="D359" s="19" t="s">
        <v>58</v>
      </c>
      <c r="E359" s="23"/>
      <c r="F359" s="14" t="s">
        <v>2614</v>
      </c>
      <c r="G359" s="14" t="s">
        <v>2557</v>
      </c>
      <c r="I359" s="14" t="s">
        <v>3416</v>
      </c>
      <c r="J359" s="14" t="s">
        <v>2605</v>
      </c>
      <c r="K359" s="23"/>
      <c r="L359" s="18">
        <v>552.0</v>
      </c>
      <c r="M359" s="18">
        <v>0.0</v>
      </c>
      <c r="N359" s="18">
        <v>0.0</v>
      </c>
      <c r="O359" s="18">
        <v>0.0</v>
      </c>
      <c r="P359" s="18">
        <v>0.0</v>
      </c>
      <c r="Q359" s="18">
        <v>0.0</v>
      </c>
      <c r="U359" s="22" t="s">
        <v>1783</v>
      </c>
      <c r="V359" s="18">
        <v>6.95344051177E12</v>
      </c>
      <c r="W359" s="22" t="s">
        <v>3287</v>
      </c>
      <c r="X359" s="18" t="s">
        <v>3417</v>
      </c>
      <c r="Y359" s="22" t="s">
        <v>3415</v>
      </c>
      <c r="Z359" s="14" t="s">
        <v>2374</v>
      </c>
      <c r="AA359" s="18">
        <v>0.653846154</v>
      </c>
      <c r="AB359" s="22" t="s">
        <v>2214</v>
      </c>
      <c r="AC359" s="22" t="s">
        <v>3416</v>
      </c>
      <c r="AD359" s="22" t="s">
        <v>2605</v>
      </c>
      <c r="AE359" s="22" t="s">
        <v>2240</v>
      </c>
      <c r="AF359" s="18">
        <v>336.0</v>
      </c>
      <c r="AG359" s="18">
        <v>0.0</v>
      </c>
      <c r="AH359" s="18">
        <v>4.357143</v>
      </c>
      <c r="AI359" s="18">
        <v>0.0</v>
      </c>
      <c r="AJ359" s="18">
        <v>0.0</v>
      </c>
      <c r="AK359" s="18">
        <v>4.357143</v>
      </c>
    </row>
    <row r="360">
      <c r="A360" s="14" t="s">
        <v>1812</v>
      </c>
      <c r="B360" s="105" t="s">
        <v>3793</v>
      </c>
      <c r="C360" s="14" t="s">
        <v>2972</v>
      </c>
      <c r="D360" s="19" t="s">
        <v>58</v>
      </c>
      <c r="E360" s="14" t="s">
        <v>3421</v>
      </c>
      <c r="F360" s="14" t="s">
        <v>3092</v>
      </c>
      <c r="G360" s="14" t="s">
        <v>3430</v>
      </c>
      <c r="H360" s="14" t="s">
        <v>2214</v>
      </c>
      <c r="I360" s="14" t="s">
        <v>3416</v>
      </c>
      <c r="J360" s="23"/>
      <c r="K360" s="16"/>
      <c r="L360" s="18">
        <v>0.0</v>
      </c>
      <c r="M360" s="18">
        <v>3.0</v>
      </c>
      <c r="N360" s="18">
        <v>0.0</v>
      </c>
      <c r="O360" s="18">
        <v>1.142857</v>
      </c>
      <c r="P360" s="18">
        <v>1.125238</v>
      </c>
      <c r="Q360" s="18">
        <v>1.086629</v>
      </c>
      <c r="U360" s="22" t="s">
        <v>1365</v>
      </c>
      <c r="V360" s="18">
        <v>6.297000670386E12</v>
      </c>
      <c r="W360" s="22" t="s">
        <v>2446</v>
      </c>
      <c r="X360" s="18" t="s">
        <v>3417</v>
      </c>
      <c r="Y360" s="22" t="s">
        <v>3415</v>
      </c>
      <c r="Z360" s="14" t="s">
        <v>3055</v>
      </c>
      <c r="AA360" s="18">
        <v>0.142857143</v>
      </c>
      <c r="AB360" s="22" t="s">
        <v>2214</v>
      </c>
      <c r="AC360" s="22" t="s">
        <v>3717</v>
      </c>
      <c r="AD360" s="22" t="s">
        <v>2595</v>
      </c>
      <c r="AE360" s="16"/>
      <c r="AF360" s="18">
        <v>96.0</v>
      </c>
      <c r="AG360" s="18">
        <v>0.0</v>
      </c>
      <c r="AH360" s="18">
        <v>0.0</v>
      </c>
      <c r="AI360" s="18">
        <v>0.0</v>
      </c>
      <c r="AJ360" s="18">
        <v>0.0</v>
      </c>
      <c r="AK360" s="18">
        <v>0.0</v>
      </c>
    </row>
    <row r="361">
      <c r="A361" s="14" t="s">
        <v>1783</v>
      </c>
      <c r="B361" s="105" t="s">
        <v>3794</v>
      </c>
      <c r="C361" s="14" t="s">
        <v>3289</v>
      </c>
      <c r="D361" s="19" t="s">
        <v>58</v>
      </c>
      <c r="E361" s="14" t="s">
        <v>3421</v>
      </c>
      <c r="F361" s="14" t="s">
        <v>3283</v>
      </c>
      <c r="G361" s="14" t="s">
        <v>3442</v>
      </c>
      <c r="H361" s="14" t="s">
        <v>2214</v>
      </c>
      <c r="I361" s="14" t="s">
        <v>3416</v>
      </c>
      <c r="J361" s="14" t="s">
        <v>2605</v>
      </c>
      <c r="K361" s="23"/>
      <c r="L361" s="18">
        <v>192.0</v>
      </c>
      <c r="M361" s="18">
        <v>0.0</v>
      </c>
      <c r="N361" s="18">
        <v>2.922619</v>
      </c>
      <c r="O361" s="18">
        <v>0.2</v>
      </c>
      <c r="P361" s="18">
        <v>3.632265</v>
      </c>
      <c r="Q361" s="18">
        <v>3.632265</v>
      </c>
      <c r="U361" s="22" t="s">
        <v>1035</v>
      </c>
      <c r="V361" s="18">
        <v>8.59795006786E11</v>
      </c>
      <c r="W361" s="22" t="s">
        <v>2728</v>
      </c>
      <c r="X361" s="18" t="s">
        <v>3417</v>
      </c>
      <c r="Y361" s="22" t="s">
        <v>3415</v>
      </c>
      <c r="Z361" s="14" t="s">
        <v>2375</v>
      </c>
      <c r="AA361" s="18">
        <v>0.428571429</v>
      </c>
      <c r="AB361" s="22" t="s">
        <v>2214</v>
      </c>
      <c r="AC361" s="22" t="s">
        <v>3416</v>
      </c>
      <c r="AD361" s="16"/>
      <c r="AE361" s="22" t="s">
        <v>2240</v>
      </c>
      <c r="AF361" s="18">
        <v>288.0</v>
      </c>
      <c r="AG361" s="18">
        <v>0.0</v>
      </c>
      <c r="AH361" s="18">
        <v>0.0</v>
      </c>
      <c r="AI361" s="18">
        <v>0.0</v>
      </c>
      <c r="AJ361" s="18">
        <v>0.0</v>
      </c>
      <c r="AK361" s="18">
        <v>0.0</v>
      </c>
    </row>
    <row r="362">
      <c r="A362" s="14" t="s">
        <v>1812</v>
      </c>
      <c r="B362" s="105" t="s">
        <v>3795</v>
      </c>
      <c r="C362" s="14" t="s">
        <v>2977</v>
      </c>
      <c r="D362" s="19" t="s">
        <v>58</v>
      </c>
      <c r="E362" s="14" t="s">
        <v>3421</v>
      </c>
      <c r="F362" s="14" t="s">
        <v>3092</v>
      </c>
      <c r="G362" s="14" t="s">
        <v>3430</v>
      </c>
      <c r="H362" s="14" t="s">
        <v>2214</v>
      </c>
      <c r="I362" s="14" t="s">
        <v>3416</v>
      </c>
      <c r="J362" s="23"/>
      <c r="K362" s="23"/>
      <c r="L362" s="18">
        <v>126.0</v>
      </c>
      <c r="M362" s="18">
        <v>4.0</v>
      </c>
      <c r="N362" s="18">
        <v>2.011447</v>
      </c>
      <c r="O362" s="18">
        <v>2.956502</v>
      </c>
      <c r="P362" s="18">
        <v>1.771227</v>
      </c>
      <c r="Q362" s="18">
        <v>1.76368</v>
      </c>
      <c r="U362" s="22" t="s">
        <v>1812</v>
      </c>
      <c r="V362" s="18">
        <v>5.000168004167E12</v>
      </c>
      <c r="W362" s="22" t="s">
        <v>3334</v>
      </c>
      <c r="X362" s="18" t="s">
        <v>3417</v>
      </c>
      <c r="Y362" s="22" t="s">
        <v>3415</v>
      </c>
      <c r="Z362" s="14" t="s">
        <v>2565</v>
      </c>
      <c r="AA362" s="18">
        <v>6.468487068</v>
      </c>
      <c r="AB362" s="22"/>
      <c r="AC362" s="22" t="s">
        <v>3416</v>
      </c>
      <c r="AD362" s="22" t="s">
        <v>2666</v>
      </c>
      <c r="AF362" s="18">
        <v>24.0</v>
      </c>
      <c r="AG362" s="18">
        <v>0.0</v>
      </c>
      <c r="AH362" s="18">
        <v>0.0</v>
      </c>
      <c r="AI362" s="18">
        <v>0.0</v>
      </c>
      <c r="AJ362" s="18">
        <v>0.0</v>
      </c>
      <c r="AK362" s="18">
        <v>0.0</v>
      </c>
    </row>
    <row r="363">
      <c r="A363" s="14" t="s">
        <v>361</v>
      </c>
      <c r="B363" s="105" t="s">
        <v>3796</v>
      </c>
      <c r="C363" s="14" t="s">
        <v>3025</v>
      </c>
      <c r="D363" s="19" t="s">
        <v>58</v>
      </c>
      <c r="E363" s="14" t="s">
        <v>3421</v>
      </c>
      <c r="F363" s="14" t="s">
        <v>3101</v>
      </c>
      <c r="G363" s="14" t="s">
        <v>2239</v>
      </c>
      <c r="H363" s="14" t="s">
        <v>2214</v>
      </c>
      <c r="I363" s="14" t="s">
        <v>3416</v>
      </c>
      <c r="J363" s="16"/>
      <c r="K363" s="23"/>
      <c r="L363" s="18">
        <v>0.0</v>
      </c>
      <c r="M363" s="18">
        <v>0.0</v>
      </c>
      <c r="N363" s="18">
        <v>0.0</v>
      </c>
      <c r="O363" s="18">
        <v>3.387698</v>
      </c>
      <c r="P363" s="18">
        <v>3.082266</v>
      </c>
      <c r="Q363" s="18">
        <v>3.082266</v>
      </c>
      <c r="U363" s="22" t="s">
        <v>1035</v>
      </c>
      <c r="V363" s="18">
        <v>8.10011080027E11</v>
      </c>
      <c r="W363" s="22" t="s">
        <v>3207</v>
      </c>
      <c r="X363" s="18" t="s">
        <v>3417</v>
      </c>
      <c r="Y363" s="22" t="s">
        <v>3415</v>
      </c>
      <c r="Z363" s="14" t="s">
        <v>2487</v>
      </c>
      <c r="AA363" s="18">
        <v>3.979270729</v>
      </c>
      <c r="AB363" s="22" t="s">
        <v>2214</v>
      </c>
      <c r="AC363" s="22" t="s">
        <v>3416</v>
      </c>
      <c r="AD363" s="16"/>
      <c r="AE363" s="22" t="s">
        <v>2240</v>
      </c>
      <c r="AF363" s="18">
        <v>288.0</v>
      </c>
      <c r="AG363" s="18">
        <v>0.0</v>
      </c>
      <c r="AH363" s="18">
        <v>0.0</v>
      </c>
      <c r="AI363" s="18">
        <v>0.0</v>
      </c>
      <c r="AJ363" s="18">
        <v>0.0</v>
      </c>
      <c r="AK363" s="18">
        <v>0.0</v>
      </c>
    </row>
    <row r="364">
      <c r="A364" s="14" t="s">
        <v>1251</v>
      </c>
      <c r="B364" s="105" t="s">
        <v>3797</v>
      </c>
      <c r="C364" s="14" t="s">
        <v>2436</v>
      </c>
      <c r="D364" s="19" t="s">
        <v>58</v>
      </c>
      <c r="E364" s="14" t="s">
        <v>3421</v>
      </c>
      <c r="F364" s="14" t="s">
        <v>2882</v>
      </c>
      <c r="G364" s="14" t="s">
        <v>2437</v>
      </c>
      <c r="H364" s="14" t="s">
        <v>2214</v>
      </c>
      <c r="I364" s="14" t="s">
        <v>3431</v>
      </c>
      <c r="J364" s="23"/>
      <c r="K364" s="23"/>
      <c r="L364" s="18">
        <v>0.0</v>
      </c>
      <c r="M364" s="18">
        <v>0.0</v>
      </c>
      <c r="N364" s="18">
        <v>0.0</v>
      </c>
      <c r="O364" s="18">
        <v>1.071429</v>
      </c>
      <c r="P364" s="18">
        <v>1.336782</v>
      </c>
      <c r="Q364" s="18">
        <v>1.096226</v>
      </c>
      <c r="U364" s="22" t="s">
        <v>1035</v>
      </c>
      <c r="V364" s="18">
        <v>8.10011080478E11</v>
      </c>
      <c r="W364" s="22" t="s">
        <v>3164</v>
      </c>
      <c r="X364" s="18" t="s">
        <v>3417</v>
      </c>
      <c r="Y364" s="22" t="s">
        <v>3415</v>
      </c>
      <c r="Z364" s="14" t="s">
        <v>2483</v>
      </c>
      <c r="AA364" s="18">
        <v>1.496103896</v>
      </c>
      <c r="AB364" s="22" t="s">
        <v>2214</v>
      </c>
      <c r="AC364" s="22" t="s">
        <v>3416</v>
      </c>
      <c r="AD364" s="22" t="s">
        <v>2605</v>
      </c>
      <c r="AE364" s="16"/>
      <c r="AF364" s="18">
        <v>24.0</v>
      </c>
      <c r="AG364" s="18">
        <v>0.0</v>
      </c>
      <c r="AH364" s="18">
        <v>0.0</v>
      </c>
      <c r="AI364" s="18">
        <v>0.0</v>
      </c>
      <c r="AJ364" s="18">
        <v>0.0</v>
      </c>
      <c r="AK364" s="18">
        <v>0.0</v>
      </c>
    </row>
    <row r="365">
      <c r="A365" s="14" t="s">
        <v>1488</v>
      </c>
      <c r="B365" s="105" t="s">
        <v>3798</v>
      </c>
      <c r="C365" s="14" t="s">
        <v>2457</v>
      </c>
      <c r="D365" s="19" t="s">
        <v>58</v>
      </c>
      <c r="E365" s="14" t="s">
        <v>3415</v>
      </c>
      <c r="F365" s="14" t="s">
        <v>2919</v>
      </c>
      <c r="G365" s="14" t="s">
        <v>2458</v>
      </c>
      <c r="H365" s="14" t="s">
        <v>2214</v>
      </c>
      <c r="I365" s="14" t="s">
        <v>3416</v>
      </c>
      <c r="J365" s="23"/>
      <c r="K365" s="23"/>
      <c r="L365" s="18">
        <v>0.0</v>
      </c>
      <c r="M365" s="18">
        <v>1.0</v>
      </c>
      <c r="N365" s="18">
        <v>0.0</v>
      </c>
      <c r="O365" s="18">
        <v>0.142857</v>
      </c>
      <c r="P365" s="18">
        <v>0.066667</v>
      </c>
      <c r="Q365" s="18">
        <v>0.037736</v>
      </c>
      <c r="U365" s="22" t="s">
        <v>258</v>
      </c>
      <c r="V365" s="18">
        <v>6.281006594012E12</v>
      </c>
      <c r="W365" s="22" t="s">
        <v>2424</v>
      </c>
      <c r="X365" s="18" t="s">
        <v>3417</v>
      </c>
      <c r="Y365" s="22" t="s">
        <v>3415</v>
      </c>
      <c r="Z365" s="14" t="s">
        <v>2485</v>
      </c>
      <c r="AA365" s="18">
        <v>3.504578755</v>
      </c>
      <c r="AB365" s="22" t="s">
        <v>2214</v>
      </c>
      <c r="AC365" s="22" t="s">
        <v>3416</v>
      </c>
      <c r="AD365" s="22" t="s">
        <v>2605</v>
      </c>
      <c r="AE365" s="16"/>
      <c r="AF365" s="18">
        <v>24.0</v>
      </c>
      <c r="AG365" s="18">
        <v>0.0</v>
      </c>
      <c r="AH365" s="18">
        <v>0.0</v>
      </c>
      <c r="AI365" s="18">
        <v>0.0</v>
      </c>
      <c r="AJ365" s="18">
        <v>0.0</v>
      </c>
      <c r="AK365" s="18">
        <v>0.0</v>
      </c>
    </row>
    <row r="366">
      <c r="A366" s="14" t="s">
        <v>1365</v>
      </c>
      <c r="B366" s="105" t="s">
        <v>3652</v>
      </c>
      <c r="C366" s="14" t="s">
        <v>2596</v>
      </c>
      <c r="D366" s="19" t="s">
        <v>58</v>
      </c>
      <c r="E366" s="14" t="s">
        <v>3421</v>
      </c>
      <c r="F366" s="14" t="s">
        <v>2897</v>
      </c>
      <c r="G366" s="14" t="s">
        <v>2449</v>
      </c>
      <c r="H366" s="14" t="s">
        <v>2304</v>
      </c>
      <c r="I366" s="14" t="s">
        <v>3422</v>
      </c>
      <c r="J366" s="14" t="s">
        <v>2605</v>
      </c>
      <c r="K366" s="23"/>
      <c r="L366" s="18">
        <v>24.0</v>
      </c>
      <c r="M366" s="18">
        <v>0.0</v>
      </c>
      <c r="N366" s="18">
        <v>0.0</v>
      </c>
      <c r="O366" s="18">
        <v>0.0</v>
      </c>
      <c r="P366" s="18">
        <v>0.0</v>
      </c>
      <c r="Q366" s="18">
        <v>0.0</v>
      </c>
      <c r="U366" s="22" t="s">
        <v>888</v>
      </c>
      <c r="V366" s="18">
        <v>7.312930009835E12</v>
      </c>
      <c r="W366" s="22" t="s">
        <v>2329</v>
      </c>
      <c r="X366" s="18" t="s">
        <v>3417</v>
      </c>
      <c r="Y366" s="22" t="s">
        <v>3415</v>
      </c>
      <c r="Z366" s="14" t="s">
        <v>2486</v>
      </c>
      <c r="AA366" s="18">
        <v>1.236263736</v>
      </c>
      <c r="AB366" s="22" t="s">
        <v>2214</v>
      </c>
      <c r="AC366" s="22" t="s">
        <v>3431</v>
      </c>
      <c r="AD366" s="22" t="s">
        <v>2605</v>
      </c>
      <c r="AE366" s="22" t="s">
        <v>2240</v>
      </c>
      <c r="AF366" s="18">
        <v>24.0</v>
      </c>
      <c r="AG366" s="18">
        <v>0.0</v>
      </c>
      <c r="AH366" s="18">
        <v>0.0</v>
      </c>
      <c r="AI366" s="18">
        <v>0.0</v>
      </c>
      <c r="AJ366" s="18">
        <v>0.0</v>
      </c>
      <c r="AK366" s="18">
        <v>0.0</v>
      </c>
    </row>
    <row r="367">
      <c r="A367" s="14" t="s">
        <v>468</v>
      </c>
      <c r="B367" s="105" t="s">
        <v>3799</v>
      </c>
      <c r="C367" s="14" t="s">
        <v>2608</v>
      </c>
      <c r="D367" s="19" t="s">
        <v>58</v>
      </c>
      <c r="E367" s="14" t="s">
        <v>3415</v>
      </c>
      <c r="F367" s="14" t="s">
        <v>2685</v>
      </c>
      <c r="G367" s="14" t="s">
        <v>3551</v>
      </c>
      <c r="H367" s="14" t="s">
        <v>2214</v>
      </c>
      <c r="I367" s="14" t="s">
        <v>3422</v>
      </c>
      <c r="J367" s="23"/>
      <c r="K367" s="23"/>
      <c r="L367" s="18">
        <v>24.0</v>
      </c>
      <c r="M367" s="18">
        <v>2.0</v>
      </c>
      <c r="N367" s="18">
        <v>0.0</v>
      </c>
      <c r="O367" s="18">
        <v>3.805861</v>
      </c>
      <c r="P367" s="18">
        <v>4.851215</v>
      </c>
      <c r="Q367" s="18">
        <v>4.89265</v>
      </c>
      <c r="U367" s="22" t="s">
        <v>1092</v>
      </c>
      <c r="V367" s="18">
        <v>6.291108549988E12</v>
      </c>
      <c r="W367" s="22" t="s">
        <v>3181</v>
      </c>
      <c r="X367" s="18" t="s">
        <v>3417</v>
      </c>
      <c r="Y367" s="22" t="s">
        <v>3415</v>
      </c>
      <c r="Z367" s="14" t="s">
        <v>2910</v>
      </c>
      <c r="AA367" s="18">
        <v>0.0</v>
      </c>
      <c r="AB367" s="22" t="s">
        <v>2214</v>
      </c>
      <c r="AC367" s="22" t="s">
        <v>3416</v>
      </c>
      <c r="AD367" s="22" t="s">
        <v>2605</v>
      </c>
      <c r="AE367" s="22" t="s">
        <v>2240</v>
      </c>
      <c r="AF367" s="18">
        <v>24.0</v>
      </c>
      <c r="AG367" s="18">
        <v>0.0</v>
      </c>
      <c r="AH367" s="18">
        <v>0.0</v>
      </c>
      <c r="AI367" s="18">
        <v>0.0</v>
      </c>
      <c r="AJ367" s="18">
        <v>0.0</v>
      </c>
      <c r="AK367" s="18">
        <v>0.0</v>
      </c>
    </row>
    <row r="368">
      <c r="A368" s="14" t="s">
        <v>961</v>
      </c>
      <c r="B368" s="105" t="s">
        <v>3709</v>
      </c>
      <c r="C368" s="14" t="s">
        <v>3385</v>
      </c>
      <c r="D368" s="19" t="s">
        <v>58</v>
      </c>
      <c r="E368" s="14" t="s">
        <v>3421</v>
      </c>
      <c r="F368" s="14" t="s">
        <v>3710</v>
      </c>
      <c r="G368" s="14" t="s">
        <v>2349</v>
      </c>
      <c r="H368" s="14" t="s">
        <v>2304</v>
      </c>
      <c r="I368" s="14" t="s">
        <v>3422</v>
      </c>
      <c r="J368" s="14" t="s">
        <v>2605</v>
      </c>
      <c r="K368" s="23"/>
      <c r="L368" s="18">
        <v>792.0</v>
      </c>
      <c r="M368" s="18">
        <v>0.0</v>
      </c>
      <c r="N368" s="18">
        <v>61.54444</v>
      </c>
      <c r="O368" s="18">
        <v>0.0</v>
      </c>
      <c r="P368" s="18">
        <v>0.0</v>
      </c>
      <c r="Q368" s="18">
        <v>61.54444</v>
      </c>
      <c r="U368" s="22" t="s">
        <v>888</v>
      </c>
      <c r="V368" s="18">
        <v>6.291079388692E12</v>
      </c>
      <c r="W368" s="22" t="s">
        <v>2334</v>
      </c>
      <c r="X368" s="18" t="s">
        <v>3417</v>
      </c>
      <c r="Y368" s="22" t="s">
        <v>3415</v>
      </c>
      <c r="Z368" s="14" t="s">
        <v>2913</v>
      </c>
      <c r="AA368" s="18">
        <v>0.0</v>
      </c>
      <c r="AB368" s="22" t="s">
        <v>2214</v>
      </c>
      <c r="AC368" s="22" t="s">
        <v>3431</v>
      </c>
      <c r="AD368" s="22" t="s">
        <v>2605</v>
      </c>
      <c r="AE368" s="22" t="s">
        <v>2240</v>
      </c>
      <c r="AF368" s="18">
        <v>24.0</v>
      </c>
      <c r="AG368" s="18">
        <v>0.0</v>
      </c>
      <c r="AH368" s="18">
        <v>0.0</v>
      </c>
      <c r="AI368" s="18">
        <v>0.0</v>
      </c>
      <c r="AJ368" s="18">
        <v>0.0</v>
      </c>
      <c r="AK368" s="18">
        <v>0.0</v>
      </c>
    </row>
    <row r="369">
      <c r="A369" s="14" t="s">
        <v>798</v>
      </c>
      <c r="B369" s="105" t="s">
        <v>3800</v>
      </c>
      <c r="C369" s="14" t="s">
        <v>2727</v>
      </c>
      <c r="D369" s="19" t="s">
        <v>58</v>
      </c>
      <c r="E369" s="14" t="s">
        <v>3463</v>
      </c>
      <c r="F369" s="14" t="s">
        <v>2720</v>
      </c>
      <c r="G369" s="14" t="s">
        <v>3592</v>
      </c>
      <c r="H369" s="14" t="s">
        <v>2214</v>
      </c>
      <c r="I369" s="14" t="s">
        <v>3422</v>
      </c>
      <c r="J369" s="14" t="s">
        <v>2605</v>
      </c>
      <c r="K369" s="14" t="s">
        <v>2217</v>
      </c>
      <c r="L369" s="18">
        <v>792.0</v>
      </c>
      <c r="M369" s="18">
        <v>0.0</v>
      </c>
      <c r="N369" s="18">
        <v>420.312</v>
      </c>
      <c r="O369" s="18">
        <v>0.0</v>
      </c>
      <c r="P369" s="18">
        <v>64.60714</v>
      </c>
      <c r="Q369" s="18">
        <v>420.312</v>
      </c>
      <c r="U369" s="22" t="s">
        <v>65</v>
      </c>
      <c r="V369" s="18">
        <v>8.901216407275E12</v>
      </c>
      <c r="W369" s="22" t="s">
        <v>2220</v>
      </c>
      <c r="X369" s="18" t="s">
        <v>3417</v>
      </c>
      <c r="Y369" s="22" t="s">
        <v>3415</v>
      </c>
      <c r="Z369" s="14" t="s">
        <v>3801</v>
      </c>
      <c r="AA369" s="18">
        <v>0.0</v>
      </c>
      <c r="AB369" s="22" t="s">
        <v>2214</v>
      </c>
      <c r="AC369" s="22" t="s">
        <v>3416</v>
      </c>
      <c r="AD369" s="22" t="s">
        <v>2605</v>
      </c>
      <c r="AE369" s="22" t="s">
        <v>2240</v>
      </c>
      <c r="AF369" s="18">
        <v>24.0</v>
      </c>
      <c r="AG369" s="18">
        <v>0.0</v>
      </c>
      <c r="AH369" s="18">
        <v>0.0</v>
      </c>
      <c r="AI369" s="18">
        <v>0.0</v>
      </c>
      <c r="AJ369" s="18">
        <v>0.0</v>
      </c>
      <c r="AK369" s="18">
        <v>0.016667</v>
      </c>
    </row>
    <row r="370">
      <c r="A370" s="14" t="s">
        <v>1488</v>
      </c>
      <c r="B370" s="105" t="s">
        <v>3802</v>
      </c>
      <c r="C370" s="14" t="s">
        <v>2832</v>
      </c>
      <c r="D370" s="19" t="s">
        <v>58</v>
      </c>
      <c r="E370" s="14" t="s">
        <v>3421</v>
      </c>
      <c r="F370" s="14" t="s">
        <v>3132</v>
      </c>
      <c r="G370" s="14" t="s">
        <v>2268</v>
      </c>
      <c r="H370" s="14" t="s">
        <v>2214</v>
      </c>
      <c r="I370" s="14" t="s">
        <v>3416</v>
      </c>
      <c r="J370" s="16"/>
      <c r="K370" s="16"/>
      <c r="L370" s="18">
        <v>24.0</v>
      </c>
      <c r="M370" s="18">
        <v>2.0</v>
      </c>
      <c r="N370" s="18">
        <v>0.0</v>
      </c>
      <c r="O370" s="18">
        <v>0.5</v>
      </c>
      <c r="P370" s="18">
        <v>0.233333</v>
      </c>
      <c r="Q370" s="18">
        <v>0.225806</v>
      </c>
      <c r="U370" s="22" t="s">
        <v>1650</v>
      </c>
      <c r="V370" s="18">
        <v>6.291109852377E12</v>
      </c>
      <c r="W370" s="22" t="s">
        <v>2463</v>
      </c>
      <c r="X370" s="18" t="s">
        <v>3417</v>
      </c>
      <c r="Y370" s="22" t="s">
        <v>3415</v>
      </c>
      <c r="Z370" s="14" t="s">
        <v>3064</v>
      </c>
      <c r="AA370" s="18">
        <v>1.550671551</v>
      </c>
      <c r="AB370" s="22" t="s">
        <v>2214</v>
      </c>
      <c r="AC370" s="22" t="s">
        <v>3416</v>
      </c>
      <c r="AD370" s="16"/>
      <c r="AE370" s="16"/>
      <c r="AF370" s="18">
        <v>0.0</v>
      </c>
      <c r="AG370" s="18">
        <v>0.0</v>
      </c>
      <c r="AH370" s="18">
        <v>0.0</v>
      </c>
      <c r="AI370" s="18">
        <v>0.0</v>
      </c>
      <c r="AJ370" s="18">
        <v>0.0</v>
      </c>
      <c r="AK370" s="18">
        <v>0.0</v>
      </c>
    </row>
    <row r="371">
      <c r="A371" s="14" t="s">
        <v>888</v>
      </c>
      <c r="B371" s="105" t="s">
        <v>3582</v>
      </c>
      <c r="C371" s="14" t="s">
        <v>2788</v>
      </c>
      <c r="D371" s="19" t="s">
        <v>58</v>
      </c>
      <c r="E371" s="14" t="s">
        <v>3415</v>
      </c>
      <c r="F371" s="14" t="s">
        <v>2783</v>
      </c>
      <c r="G371" s="14" t="s">
        <v>2337</v>
      </c>
      <c r="H371" s="14" t="s">
        <v>2214</v>
      </c>
      <c r="I371" s="14" t="s">
        <v>3431</v>
      </c>
      <c r="J371" s="16"/>
      <c r="K371" s="14" t="s">
        <v>2240</v>
      </c>
      <c r="L371" s="18">
        <v>432.0</v>
      </c>
      <c r="M371" s="18">
        <v>0.0</v>
      </c>
      <c r="N371" s="18">
        <v>0.05</v>
      </c>
      <c r="O371" s="18">
        <v>0.321429</v>
      </c>
      <c r="P371" s="18">
        <v>0.093478</v>
      </c>
      <c r="Q371" s="18">
        <v>0.086957</v>
      </c>
      <c r="U371" s="22" t="s">
        <v>1812</v>
      </c>
      <c r="V371" s="18">
        <v>3.4000140718E10</v>
      </c>
      <c r="W371" s="22" t="s">
        <v>2551</v>
      </c>
      <c r="X371" s="18" t="s">
        <v>3417</v>
      </c>
      <c r="Y371" s="22" t="s">
        <v>3415</v>
      </c>
      <c r="Z371" s="14" t="s">
        <v>2370</v>
      </c>
      <c r="AA371" s="18">
        <v>0.748051948</v>
      </c>
      <c r="AB371" s="22"/>
      <c r="AC371" s="22" t="s">
        <v>3416</v>
      </c>
      <c r="AD371" s="16"/>
      <c r="AE371" s="16"/>
      <c r="AF371" s="18">
        <v>24.0</v>
      </c>
      <c r="AG371" s="18">
        <v>0.0</v>
      </c>
      <c r="AH371" s="18">
        <v>0.0</v>
      </c>
      <c r="AI371" s="18">
        <v>0.0</v>
      </c>
      <c r="AJ371" s="18">
        <v>0.0</v>
      </c>
      <c r="AK371" s="18">
        <v>0.0</v>
      </c>
    </row>
    <row r="372">
      <c r="A372" s="14" t="s">
        <v>591</v>
      </c>
      <c r="B372" s="105" t="s">
        <v>3803</v>
      </c>
      <c r="C372" s="14" t="s">
        <v>3123</v>
      </c>
      <c r="D372" s="19" t="s">
        <v>58</v>
      </c>
      <c r="E372" s="14" t="s">
        <v>3415</v>
      </c>
      <c r="F372" s="14" t="s">
        <v>3116</v>
      </c>
      <c r="G372" s="14" t="s">
        <v>3609</v>
      </c>
      <c r="H372" s="14" t="s">
        <v>2214</v>
      </c>
      <c r="I372" s="14" t="s">
        <v>3416</v>
      </c>
      <c r="J372" s="14" t="s">
        <v>2595</v>
      </c>
      <c r="K372" s="23"/>
      <c r="L372" s="18">
        <v>504.0</v>
      </c>
      <c r="M372" s="18">
        <v>0.0</v>
      </c>
      <c r="N372" s="18">
        <v>3.400411</v>
      </c>
      <c r="O372" s="18">
        <v>4.738636</v>
      </c>
      <c r="P372" s="18">
        <v>3.903285</v>
      </c>
      <c r="Q372" s="18">
        <v>3.000384</v>
      </c>
      <c r="U372" s="22" t="s">
        <v>1812</v>
      </c>
      <c r="V372" s="18">
        <v>3.4000140718E10</v>
      </c>
      <c r="W372" s="22" t="s">
        <v>2551</v>
      </c>
      <c r="X372" s="18" t="s">
        <v>3417</v>
      </c>
      <c r="Y372" s="22" t="s">
        <v>3415</v>
      </c>
      <c r="Z372" s="14" t="s">
        <v>3067</v>
      </c>
      <c r="AA372" s="18">
        <v>12.78261183</v>
      </c>
      <c r="AB372" s="22" t="s">
        <v>2214</v>
      </c>
      <c r="AC372" s="22" t="s">
        <v>3416</v>
      </c>
      <c r="AD372" s="22" t="s">
        <v>2605</v>
      </c>
      <c r="AE372" s="22" t="s">
        <v>2240</v>
      </c>
      <c r="AF372" s="18">
        <v>24.0</v>
      </c>
      <c r="AG372" s="18">
        <v>0.0</v>
      </c>
      <c r="AH372" s="18">
        <v>0.0</v>
      </c>
      <c r="AI372" s="18">
        <v>0.0</v>
      </c>
      <c r="AJ372" s="18">
        <v>0.0</v>
      </c>
      <c r="AK372" s="18">
        <v>0.0</v>
      </c>
    </row>
    <row r="373">
      <c r="A373" s="14" t="s">
        <v>65</v>
      </c>
      <c r="B373" s="105" t="s">
        <v>3433</v>
      </c>
      <c r="C373" s="14" t="s">
        <v>2946</v>
      </c>
      <c r="D373" s="19" t="s">
        <v>58</v>
      </c>
      <c r="E373" s="14" t="s">
        <v>3415</v>
      </c>
      <c r="F373" s="14" t="s">
        <v>2590</v>
      </c>
      <c r="G373" s="14" t="s">
        <v>2216</v>
      </c>
      <c r="H373" s="14" t="s">
        <v>2214</v>
      </c>
      <c r="I373" s="14" t="s">
        <v>3416</v>
      </c>
      <c r="J373" s="23"/>
      <c r="K373" s="16"/>
      <c r="L373" s="18">
        <v>24.0</v>
      </c>
      <c r="M373" s="18">
        <v>1.0</v>
      </c>
      <c r="N373" s="18">
        <v>0.0</v>
      </c>
      <c r="O373" s="18">
        <v>1.265054</v>
      </c>
      <c r="P373" s="18">
        <v>1.265054</v>
      </c>
      <c r="Q373" s="18">
        <v>1.265054</v>
      </c>
      <c r="U373" s="22" t="s">
        <v>756</v>
      </c>
      <c r="V373" s="18">
        <v>6.3699728235E11</v>
      </c>
      <c r="W373" s="22" t="s">
        <v>2299</v>
      </c>
      <c r="X373" s="18" t="s">
        <v>3417</v>
      </c>
      <c r="Y373" s="22" t="s">
        <v>3415</v>
      </c>
      <c r="Z373" s="14" t="s">
        <v>2389</v>
      </c>
      <c r="AA373" s="18">
        <v>4.277020202</v>
      </c>
      <c r="AB373" s="22" t="s">
        <v>2214</v>
      </c>
      <c r="AC373" s="22" t="s">
        <v>3416</v>
      </c>
      <c r="AD373" s="22" t="s">
        <v>2605</v>
      </c>
      <c r="AE373" s="16"/>
      <c r="AF373" s="18">
        <v>144.0</v>
      </c>
      <c r="AG373" s="18">
        <v>0.0</v>
      </c>
      <c r="AH373" s="18">
        <v>0.0</v>
      </c>
      <c r="AI373" s="18">
        <v>0.0</v>
      </c>
      <c r="AJ373" s="18">
        <v>0.0</v>
      </c>
      <c r="AK373" s="18">
        <v>0.0</v>
      </c>
    </row>
    <row r="374">
      <c r="A374" s="14" t="s">
        <v>1812</v>
      </c>
      <c r="B374" s="105" t="s">
        <v>3804</v>
      </c>
      <c r="C374" s="14" t="s">
        <v>2954</v>
      </c>
      <c r="D374" s="19" t="s">
        <v>58</v>
      </c>
      <c r="E374" s="14" t="s">
        <v>3421</v>
      </c>
      <c r="F374" s="14" t="s">
        <v>3357</v>
      </c>
      <c r="G374" s="14" t="s">
        <v>2437</v>
      </c>
      <c r="H374" s="14" t="s">
        <v>2214</v>
      </c>
      <c r="I374" s="14" t="s">
        <v>3416</v>
      </c>
      <c r="J374" s="23"/>
      <c r="K374" s="14" t="s">
        <v>2240</v>
      </c>
      <c r="L374" s="18">
        <v>768.0</v>
      </c>
      <c r="M374" s="18">
        <v>0.0</v>
      </c>
      <c r="N374" s="18">
        <v>0.0</v>
      </c>
      <c r="O374" s="18">
        <v>0.0</v>
      </c>
      <c r="P374" s="18">
        <v>0.0</v>
      </c>
      <c r="Q374" s="18">
        <v>0.0</v>
      </c>
      <c r="U374" s="22" t="s">
        <v>1783</v>
      </c>
      <c r="V374" s="18">
        <v>6.953440511718E12</v>
      </c>
      <c r="W374" s="22" t="s">
        <v>3288</v>
      </c>
      <c r="X374" s="18" t="s">
        <v>3417</v>
      </c>
      <c r="Y374" s="22" t="s">
        <v>3415</v>
      </c>
      <c r="Z374" s="14" t="s">
        <v>3071</v>
      </c>
      <c r="AA374" s="18">
        <v>37.93669109</v>
      </c>
      <c r="AB374" s="22" t="s">
        <v>2214</v>
      </c>
      <c r="AC374" s="22" t="s">
        <v>3416</v>
      </c>
      <c r="AD374" s="22" t="s">
        <v>2605</v>
      </c>
      <c r="AE374" s="22" t="s">
        <v>2240</v>
      </c>
      <c r="AF374" s="18">
        <v>288.0</v>
      </c>
      <c r="AG374" s="18">
        <v>0.0</v>
      </c>
      <c r="AH374" s="18">
        <v>2.141457</v>
      </c>
      <c r="AI374" s="18">
        <v>0.071429</v>
      </c>
      <c r="AJ374" s="18">
        <v>0.033333</v>
      </c>
      <c r="AK374" s="18">
        <v>2.108867</v>
      </c>
    </row>
    <row r="375">
      <c r="A375" s="14" t="s">
        <v>1488</v>
      </c>
      <c r="B375" s="105" t="s">
        <v>3805</v>
      </c>
      <c r="C375" s="14" t="s">
        <v>2829</v>
      </c>
      <c r="D375" s="19" t="s">
        <v>58</v>
      </c>
      <c r="E375" s="14" t="s">
        <v>3421</v>
      </c>
      <c r="F375" s="14" t="s">
        <v>3132</v>
      </c>
      <c r="G375" s="14" t="s">
        <v>2268</v>
      </c>
      <c r="H375" s="14" t="s">
        <v>2214</v>
      </c>
      <c r="I375" s="14" t="s">
        <v>3416</v>
      </c>
      <c r="J375" s="23"/>
      <c r="K375" s="14" t="s">
        <v>2240</v>
      </c>
      <c r="L375" s="18">
        <v>264.0</v>
      </c>
      <c r="M375" s="18">
        <v>0.0</v>
      </c>
      <c r="N375" s="18">
        <v>0.0</v>
      </c>
      <c r="O375" s="18">
        <v>0.071429</v>
      </c>
      <c r="P375" s="18">
        <v>0.04</v>
      </c>
      <c r="Q375" s="18">
        <v>0.04</v>
      </c>
      <c r="U375" s="22" t="s">
        <v>1251</v>
      </c>
      <c r="V375" s="18">
        <v>6.291107845999E12</v>
      </c>
      <c r="W375" s="22" t="s">
        <v>2992</v>
      </c>
      <c r="X375" s="18" t="s">
        <v>3417</v>
      </c>
      <c r="Y375" s="22" t="s">
        <v>3415</v>
      </c>
      <c r="Z375" s="14" t="s">
        <v>3073</v>
      </c>
      <c r="AA375" s="18">
        <v>8.925937951</v>
      </c>
      <c r="AB375" s="22" t="s">
        <v>2214</v>
      </c>
      <c r="AC375" s="22" t="s">
        <v>3431</v>
      </c>
      <c r="AD375" s="16"/>
      <c r="AE375" s="22" t="s">
        <v>2240</v>
      </c>
      <c r="AF375" s="18">
        <v>432.0</v>
      </c>
      <c r="AG375" s="18">
        <v>0.0</v>
      </c>
      <c r="AH375" s="18">
        <v>0.0</v>
      </c>
      <c r="AI375" s="18">
        <v>0.0</v>
      </c>
      <c r="AJ375" s="18">
        <v>0.0</v>
      </c>
      <c r="AK375" s="18">
        <v>0.0</v>
      </c>
    </row>
    <row r="376">
      <c r="A376" s="14" t="s">
        <v>591</v>
      </c>
      <c r="B376" s="105" t="s">
        <v>3806</v>
      </c>
      <c r="C376" s="14" t="s">
        <v>3125</v>
      </c>
      <c r="D376" s="19" t="s">
        <v>58</v>
      </c>
      <c r="E376" s="14" t="s">
        <v>3415</v>
      </c>
      <c r="F376" s="14" t="s">
        <v>3116</v>
      </c>
      <c r="G376" s="14" t="s">
        <v>3609</v>
      </c>
      <c r="H376" s="14" t="s">
        <v>2214</v>
      </c>
      <c r="I376" s="14" t="s">
        <v>3416</v>
      </c>
      <c r="J376" s="14" t="s">
        <v>2595</v>
      </c>
      <c r="K376" s="23"/>
      <c r="L376" s="18">
        <v>278.0</v>
      </c>
      <c r="M376" s="18">
        <v>1.0</v>
      </c>
      <c r="N376" s="18">
        <v>1.296654</v>
      </c>
      <c r="O376" s="18">
        <v>2.872594</v>
      </c>
      <c r="P376" s="18">
        <v>0.993697</v>
      </c>
      <c r="Q376" s="18">
        <v>0.7647</v>
      </c>
      <c r="U376" s="22" t="s">
        <v>135</v>
      </c>
      <c r="V376" s="18">
        <v>1.015260003806E12</v>
      </c>
      <c r="W376" s="22" t="s">
        <v>2639</v>
      </c>
      <c r="X376" s="18" t="s">
        <v>3417</v>
      </c>
      <c r="Y376" s="22" t="s">
        <v>3421</v>
      </c>
      <c r="Z376" s="14" t="s">
        <v>3075</v>
      </c>
      <c r="AA376" s="18">
        <v>6.08496226</v>
      </c>
      <c r="AB376" s="22" t="s">
        <v>2214</v>
      </c>
      <c r="AC376" s="22" t="s">
        <v>3416</v>
      </c>
      <c r="AD376" s="22" t="s">
        <v>2605</v>
      </c>
      <c r="AE376" s="22" t="s">
        <v>2240</v>
      </c>
      <c r="AF376" s="18">
        <v>792.0</v>
      </c>
      <c r="AG376" s="18">
        <v>0.0</v>
      </c>
      <c r="AH376" s="18">
        <v>5.605556</v>
      </c>
      <c r="AI376" s="18">
        <v>0.1</v>
      </c>
      <c r="AJ376" s="18">
        <v>0.076923</v>
      </c>
      <c r="AK376" s="18">
        <v>5.66627</v>
      </c>
    </row>
    <row r="377">
      <c r="A377" s="14" t="s">
        <v>1812</v>
      </c>
      <c r="B377" s="105" t="s">
        <v>3807</v>
      </c>
      <c r="C377" s="14" t="s">
        <v>2651</v>
      </c>
      <c r="D377" s="19" t="s">
        <v>58</v>
      </c>
      <c r="E377" s="14" t="s">
        <v>3421</v>
      </c>
      <c r="F377" s="14" t="s">
        <v>3345</v>
      </c>
      <c r="G377" s="14" t="s">
        <v>3430</v>
      </c>
      <c r="H377" s="14" t="s">
        <v>2214</v>
      </c>
      <c r="I377" s="14" t="s">
        <v>3416</v>
      </c>
      <c r="J377" s="16"/>
      <c r="K377" s="14" t="s">
        <v>2240</v>
      </c>
      <c r="L377" s="18">
        <v>312.0</v>
      </c>
      <c r="M377" s="18">
        <v>0.0</v>
      </c>
      <c r="N377" s="18">
        <v>0.0</v>
      </c>
      <c r="O377" s="18">
        <v>0.0</v>
      </c>
      <c r="P377" s="18">
        <v>0.0</v>
      </c>
      <c r="Q377" s="18">
        <v>0.0</v>
      </c>
      <c r="U377" s="22" t="s">
        <v>258</v>
      </c>
      <c r="V377" s="18">
        <v>7.64302290315E11</v>
      </c>
      <c r="W377" s="22" t="s">
        <v>2408</v>
      </c>
      <c r="X377" s="18" t="s">
        <v>3417</v>
      </c>
      <c r="Y377" s="22" t="s">
        <v>3415</v>
      </c>
      <c r="Z377" s="14" t="s">
        <v>2360</v>
      </c>
      <c r="AA377" s="18">
        <v>0.0</v>
      </c>
      <c r="AB377" s="22"/>
      <c r="AC377" s="22" t="s">
        <v>3416</v>
      </c>
      <c r="AD377" s="16"/>
      <c r="AE377" s="16"/>
      <c r="AF377" s="18">
        <v>456.0</v>
      </c>
      <c r="AG377" s="18">
        <v>0.0</v>
      </c>
      <c r="AH377" s="18">
        <v>0.0</v>
      </c>
      <c r="AI377" s="18">
        <v>0.0</v>
      </c>
      <c r="AJ377" s="18">
        <v>0.0</v>
      </c>
      <c r="AK377" s="18">
        <v>0.0</v>
      </c>
    </row>
    <row r="378">
      <c r="A378" s="14" t="s">
        <v>1783</v>
      </c>
      <c r="B378" s="105" t="s">
        <v>3808</v>
      </c>
      <c r="C378" s="14" t="s">
        <v>3290</v>
      </c>
      <c r="D378" s="19" t="s">
        <v>58</v>
      </c>
      <c r="E378" s="14" t="s">
        <v>3421</v>
      </c>
      <c r="F378" s="14" t="s">
        <v>3283</v>
      </c>
      <c r="G378" s="14" t="s">
        <v>3442</v>
      </c>
      <c r="H378" s="14" t="s">
        <v>2214</v>
      </c>
      <c r="I378" s="14" t="s">
        <v>3416</v>
      </c>
      <c r="J378" s="14" t="s">
        <v>2605</v>
      </c>
      <c r="K378" s="16"/>
      <c r="L378" s="18">
        <v>144.0</v>
      </c>
      <c r="M378" s="18">
        <v>0.0</v>
      </c>
      <c r="N378" s="18">
        <v>2.065476</v>
      </c>
      <c r="O378" s="18">
        <v>0.0</v>
      </c>
      <c r="P378" s="18">
        <v>3.333382</v>
      </c>
      <c r="Q378" s="18">
        <v>3.333382</v>
      </c>
      <c r="U378" s="22" t="s">
        <v>361</v>
      </c>
      <c r="V378" s="18">
        <v>6.298042724389E12</v>
      </c>
      <c r="W378" s="22" t="s">
        <v>3098</v>
      </c>
      <c r="X378" s="18" t="s">
        <v>3417</v>
      </c>
      <c r="Y378" s="16"/>
      <c r="Z378" s="14" t="s">
        <v>3080</v>
      </c>
      <c r="AA378" s="18">
        <v>0.214285714</v>
      </c>
      <c r="AB378" s="22"/>
      <c r="AC378" s="22" t="s">
        <v>3416</v>
      </c>
      <c r="AD378" s="22" t="s">
        <v>2605</v>
      </c>
      <c r="AE378" s="16"/>
      <c r="AF378" s="18">
        <v>456.0</v>
      </c>
      <c r="AG378" s="18">
        <v>0.0</v>
      </c>
      <c r="AH378" s="18">
        <v>0.0</v>
      </c>
      <c r="AI378" s="18">
        <v>0.0</v>
      </c>
      <c r="AJ378" s="18">
        <v>0.0</v>
      </c>
      <c r="AK378" s="18">
        <v>0.0</v>
      </c>
    </row>
    <row r="379">
      <c r="A379" s="14" t="s">
        <v>1812</v>
      </c>
      <c r="B379" s="105" t="s">
        <v>3809</v>
      </c>
      <c r="C379" s="14" t="s">
        <v>2537</v>
      </c>
      <c r="D379" s="19" t="s">
        <v>58</v>
      </c>
      <c r="E379" s="14" t="s">
        <v>3415</v>
      </c>
      <c r="F379" s="14" t="s">
        <v>2985</v>
      </c>
      <c r="G379" s="14" t="s">
        <v>2512</v>
      </c>
      <c r="H379" s="14" t="s">
        <v>2214</v>
      </c>
      <c r="I379" s="14" t="s">
        <v>3416</v>
      </c>
      <c r="J379" s="14" t="s">
        <v>2666</v>
      </c>
      <c r="L379" s="18">
        <v>336.0</v>
      </c>
      <c r="M379" s="18">
        <v>0.0</v>
      </c>
      <c r="N379" s="18">
        <v>2.916494</v>
      </c>
      <c r="O379" s="18">
        <v>0.0</v>
      </c>
      <c r="P379" s="18">
        <v>0.740711</v>
      </c>
      <c r="Q379" s="18">
        <v>3.0089</v>
      </c>
      <c r="U379" s="22" t="s">
        <v>1812</v>
      </c>
      <c r="V379" s="18">
        <v>8.50064303018E11</v>
      </c>
      <c r="W379" s="22" t="s">
        <v>2503</v>
      </c>
      <c r="X379" s="18" t="s">
        <v>3417</v>
      </c>
      <c r="Y379" s="22" t="s">
        <v>3415</v>
      </c>
      <c r="Z379" s="14" t="s">
        <v>3083</v>
      </c>
      <c r="AA379" s="18">
        <v>0.357142857</v>
      </c>
      <c r="AB379" s="22" t="s">
        <v>2214</v>
      </c>
      <c r="AC379" s="22" t="s">
        <v>3416</v>
      </c>
      <c r="AD379" s="16"/>
      <c r="AE379" s="16"/>
      <c r="AF379" s="18">
        <v>0.0</v>
      </c>
      <c r="AG379" s="18">
        <v>7.0</v>
      </c>
      <c r="AH379" s="18">
        <v>0.0</v>
      </c>
      <c r="AI379" s="18">
        <v>11.31441</v>
      </c>
      <c r="AJ379" s="18">
        <v>11.59062</v>
      </c>
      <c r="AK379" s="18">
        <v>9.181147</v>
      </c>
    </row>
    <row r="380">
      <c r="A380" s="14" t="s">
        <v>662</v>
      </c>
      <c r="B380" s="105" t="s">
        <v>3810</v>
      </c>
      <c r="C380" s="14" t="s">
        <v>3139</v>
      </c>
      <c r="D380" s="19" t="s">
        <v>58</v>
      </c>
      <c r="E380" s="14" t="s">
        <v>3421</v>
      </c>
      <c r="F380" s="14" t="s">
        <v>3140</v>
      </c>
      <c r="G380" s="14" t="s">
        <v>2276</v>
      </c>
      <c r="H380" s="14" t="s">
        <v>2214</v>
      </c>
      <c r="I380" s="14" t="s">
        <v>3416</v>
      </c>
      <c r="J380" s="14" t="s">
        <v>2595</v>
      </c>
      <c r="K380" s="16"/>
      <c r="L380" s="18">
        <v>24.0</v>
      </c>
      <c r="M380" s="18">
        <v>0.0</v>
      </c>
      <c r="N380" s="18">
        <v>0.0</v>
      </c>
      <c r="O380" s="18">
        <v>1.247253</v>
      </c>
      <c r="P380" s="18">
        <v>1.102591</v>
      </c>
      <c r="Q380" s="18">
        <v>1.102591</v>
      </c>
      <c r="U380" s="22" t="s">
        <v>288</v>
      </c>
      <c r="V380" s="18">
        <v>6.34240279324E11</v>
      </c>
      <c r="W380" s="22" t="s">
        <v>2648</v>
      </c>
      <c r="X380" s="18" t="s">
        <v>3417</v>
      </c>
      <c r="Y380" s="22" t="s">
        <v>3415</v>
      </c>
      <c r="Z380" s="14" t="s">
        <v>3087</v>
      </c>
      <c r="AA380" s="18">
        <v>0.142857143</v>
      </c>
      <c r="AB380" s="22"/>
      <c r="AC380" s="22" t="s">
        <v>3422</v>
      </c>
      <c r="AD380" s="16"/>
      <c r="AE380" s="16"/>
      <c r="AF380" s="18">
        <v>552.0</v>
      </c>
      <c r="AG380" s="18">
        <v>0.0</v>
      </c>
      <c r="AH380" s="18">
        <v>0.0</v>
      </c>
      <c r="AI380" s="18">
        <v>0.0</v>
      </c>
      <c r="AJ380" s="18">
        <v>0.0</v>
      </c>
      <c r="AK380" s="18">
        <v>0.0</v>
      </c>
    </row>
    <row r="381">
      <c r="A381" s="14" t="s">
        <v>1783</v>
      </c>
      <c r="B381" s="105" t="s">
        <v>3811</v>
      </c>
      <c r="C381" s="14" t="s">
        <v>3301</v>
      </c>
      <c r="D381" s="19" t="s">
        <v>58</v>
      </c>
      <c r="E381" s="14" t="s">
        <v>3421</v>
      </c>
      <c r="F381" s="14" t="s">
        <v>3283</v>
      </c>
      <c r="G381" s="14" t="s">
        <v>3442</v>
      </c>
      <c r="H381" s="14" t="s">
        <v>2214</v>
      </c>
      <c r="I381" s="14" t="s">
        <v>3416</v>
      </c>
      <c r="J381" s="14" t="s">
        <v>2605</v>
      </c>
      <c r="K381" s="14" t="s">
        <v>2240</v>
      </c>
      <c r="L381" s="18">
        <v>288.0</v>
      </c>
      <c r="M381" s="18">
        <v>0.0</v>
      </c>
      <c r="N381" s="18">
        <v>0.0</v>
      </c>
      <c r="O381" s="18">
        <v>0.0</v>
      </c>
      <c r="P381" s="18">
        <v>0.0</v>
      </c>
      <c r="Q381" s="18">
        <v>0.0</v>
      </c>
      <c r="U381" s="22" t="s">
        <v>1812</v>
      </c>
      <c r="V381" s="18">
        <v>7.622201734848E12</v>
      </c>
      <c r="W381" s="22" t="s">
        <v>2527</v>
      </c>
      <c r="X381" s="18" t="s">
        <v>3417</v>
      </c>
      <c r="Y381" s="22" t="s">
        <v>3415</v>
      </c>
      <c r="Z381" s="14" t="s">
        <v>3089</v>
      </c>
      <c r="AA381" s="18">
        <v>0.214285714</v>
      </c>
      <c r="AB381" s="22" t="s">
        <v>2214</v>
      </c>
      <c r="AC381" s="22" t="s">
        <v>3416</v>
      </c>
      <c r="AD381" s="22" t="s">
        <v>2666</v>
      </c>
      <c r="AF381" s="18">
        <v>240.0</v>
      </c>
      <c r="AG381" s="18">
        <v>1.0</v>
      </c>
      <c r="AH381" s="18">
        <v>1.126223</v>
      </c>
      <c r="AI381" s="18">
        <v>1.428571</v>
      </c>
      <c r="AJ381" s="18">
        <v>0.616588</v>
      </c>
      <c r="AK381" s="18">
        <v>1.149123</v>
      </c>
    </row>
    <row r="382">
      <c r="A382" s="14" t="s">
        <v>888</v>
      </c>
      <c r="B382" s="105" t="s">
        <v>3619</v>
      </c>
      <c r="C382" s="14" t="s">
        <v>2346</v>
      </c>
      <c r="D382" s="19" t="s">
        <v>58</v>
      </c>
      <c r="E382" s="14" t="s">
        <v>3421</v>
      </c>
      <c r="F382" s="14" t="s">
        <v>2800</v>
      </c>
      <c r="G382" s="14" t="s">
        <v>2337</v>
      </c>
      <c r="I382" s="14" t="s">
        <v>3431</v>
      </c>
      <c r="J382" s="16"/>
      <c r="K382" s="16"/>
      <c r="L382" s="18">
        <v>48.0</v>
      </c>
      <c r="M382" s="18">
        <v>0.0</v>
      </c>
      <c r="N382" s="18">
        <v>0.25</v>
      </c>
      <c r="O382" s="18">
        <v>0.25</v>
      </c>
      <c r="P382" s="18">
        <v>0.142857</v>
      </c>
      <c r="Q382" s="18">
        <v>0.142857</v>
      </c>
      <c r="U382" s="22" t="s">
        <v>84</v>
      </c>
      <c r="V382" s="18">
        <v>8.445291284098E12</v>
      </c>
      <c r="W382" s="22" t="s">
        <v>2244</v>
      </c>
      <c r="X382" s="18" t="s">
        <v>3417</v>
      </c>
      <c r="Y382" s="22" t="s">
        <v>3415</v>
      </c>
      <c r="Z382" s="14" t="s">
        <v>2384</v>
      </c>
      <c r="AA382" s="18">
        <v>0.214285714</v>
      </c>
      <c r="AB382" s="22" t="s">
        <v>2214</v>
      </c>
      <c r="AC382" s="22" t="s">
        <v>3416</v>
      </c>
      <c r="AD382" s="16"/>
      <c r="AE382" s="16"/>
      <c r="AF382" s="18">
        <v>216.0</v>
      </c>
      <c r="AG382" s="18">
        <v>0.0</v>
      </c>
      <c r="AH382" s="18">
        <v>0.908333</v>
      </c>
      <c r="AI382" s="18">
        <v>0.559524</v>
      </c>
      <c r="AJ382" s="18">
        <v>0.571429</v>
      </c>
      <c r="AK382" s="18">
        <v>0.690106</v>
      </c>
    </row>
    <row r="383">
      <c r="A383" s="14" t="s">
        <v>591</v>
      </c>
      <c r="B383" s="105" t="s">
        <v>3812</v>
      </c>
      <c r="C383" s="14" t="s">
        <v>2752</v>
      </c>
      <c r="D383" s="19" t="s">
        <v>58</v>
      </c>
      <c r="E383" s="23"/>
      <c r="F383" s="14" t="s">
        <v>3137</v>
      </c>
      <c r="G383" s="14" t="s">
        <v>3491</v>
      </c>
      <c r="I383" s="14" t="s">
        <v>3416</v>
      </c>
      <c r="J383" s="23"/>
      <c r="K383" s="23"/>
      <c r="L383" s="18">
        <v>528.0</v>
      </c>
      <c r="M383" s="18">
        <v>0.0</v>
      </c>
      <c r="N383" s="18">
        <v>0.0</v>
      </c>
      <c r="O383" s="18">
        <v>0.0</v>
      </c>
      <c r="P383" s="18">
        <v>0.0</v>
      </c>
      <c r="Q383" s="18">
        <v>0.0</v>
      </c>
      <c r="U383" s="22" t="s">
        <v>888</v>
      </c>
      <c r="V383" s="18">
        <v>7.312930009842E12</v>
      </c>
      <c r="W383" s="22" t="s">
        <v>2328</v>
      </c>
      <c r="X383" s="18" t="s">
        <v>3417</v>
      </c>
      <c r="Y383" s="22" t="s">
        <v>3415</v>
      </c>
      <c r="Z383" s="14" t="s">
        <v>2379</v>
      </c>
      <c r="AA383" s="18">
        <v>1.97985348</v>
      </c>
      <c r="AB383" s="22" t="s">
        <v>2214</v>
      </c>
      <c r="AC383" s="22" t="s">
        <v>3431</v>
      </c>
      <c r="AD383" s="16"/>
      <c r="AE383" s="22" t="s">
        <v>2240</v>
      </c>
      <c r="AF383" s="18">
        <v>677.0</v>
      </c>
      <c r="AG383" s="18">
        <v>1.0</v>
      </c>
      <c r="AH383" s="18">
        <v>0.0</v>
      </c>
      <c r="AI383" s="18">
        <v>0.0</v>
      </c>
      <c r="AJ383" s="18">
        <v>0.066667</v>
      </c>
      <c r="AK383" s="18">
        <v>0.055556</v>
      </c>
    </row>
    <row r="384">
      <c r="A384" s="14" t="s">
        <v>1488</v>
      </c>
      <c r="B384" s="105" t="s">
        <v>3798</v>
      </c>
      <c r="C384" s="14" t="s">
        <v>2457</v>
      </c>
      <c r="D384" s="19" t="s">
        <v>58</v>
      </c>
      <c r="E384" s="14" t="s">
        <v>3415</v>
      </c>
      <c r="F384" s="14" t="s">
        <v>2919</v>
      </c>
      <c r="G384" s="14" t="s">
        <v>2458</v>
      </c>
      <c r="H384" s="14" t="s">
        <v>2214</v>
      </c>
      <c r="I384" s="14" t="s">
        <v>3416</v>
      </c>
      <c r="J384" s="14" t="s">
        <v>2605</v>
      </c>
      <c r="K384" s="23"/>
      <c r="L384" s="18">
        <v>576.0</v>
      </c>
      <c r="M384" s="18">
        <v>0.0</v>
      </c>
      <c r="N384" s="18">
        <v>1.825433</v>
      </c>
      <c r="O384" s="18">
        <v>1.020671</v>
      </c>
      <c r="P384" s="18">
        <v>1.886042</v>
      </c>
      <c r="Q384" s="18">
        <v>1.965462</v>
      </c>
      <c r="U384" s="22" t="s">
        <v>1035</v>
      </c>
      <c r="V384" s="18">
        <v>5.060216564142E12</v>
      </c>
      <c r="W384" s="22" t="s">
        <v>2660</v>
      </c>
      <c r="X384" s="18" t="s">
        <v>3417</v>
      </c>
      <c r="Y384" s="22" t="s">
        <v>3415</v>
      </c>
      <c r="Z384" s="14" t="s">
        <v>2380</v>
      </c>
      <c r="AA384" s="18">
        <v>1.157142857</v>
      </c>
      <c r="AB384" s="22" t="s">
        <v>2214</v>
      </c>
      <c r="AC384" s="22" t="s">
        <v>3416</v>
      </c>
      <c r="AD384" s="16"/>
      <c r="AE384" s="16"/>
      <c r="AF384" s="18">
        <v>0.0</v>
      </c>
      <c r="AG384" s="18">
        <v>0.0</v>
      </c>
      <c r="AH384" s="18">
        <v>0.0</v>
      </c>
      <c r="AI384" s="18">
        <v>0.357143</v>
      </c>
      <c r="AJ384" s="18">
        <v>0.2</v>
      </c>
      <c r="AK384" s="18">
        <v>0.219608</v>
      </c>
    </row>
    <row r="385">
      <c r="A385" s="14" t="s">
        <v>1812</v>
      </c>
      <c r="B385" s="105" t="s">
        <v>3813</v>
      </c>
      <c r="C385" s="14" t="s">
        <v>2492</v>
      </c>
      <c r="D385" s="19" t="s">
        <v>58</v>
      </c>
      <c r="E385" s="14" t="s">
        <v>3415</v>
      </c>
      <c r="F385" s="14" t="s">
        <v>2951</v>
      </c>
      <c r="G385" s="14" t="s">
        <v>2489</v>
      </c>
      <c r="H385" s="14" t="s">
        <v>2214</v>
      </c>
      <c r="I385" s="14" t="s">
        <v>3416</v>
      </c>
      <c r="J385" s="23"/>
      <c r="K385" s="14" t="s">
        <v>2240</v>
      </c>
      <c r="L385" s="18">
        <v>744.0</v>
      </c>
      <c r="M385" s="18">
        <v>0.0</v>
      </c>
      <c r="N385" s="18">
        <v>0.833333</v>
      </c>
      <c r="O385" s="18">
        <v>2.0</v>
      </c>
      <c r="P385" s="18">
        <v>0.166667</v>
      </c>
      <c r="Q385" s="18">
        <v>0.833333</v>
      </c>
      <c r="U385" s="22" t="s">
        <v>1812</v>
      </c>
      <c r="V385" s="18">
        <v>9.341070003685E12</v>
      </c>
      <c r="W385" s="22" t="s">
        <v>2857</v>
      </c>
      <c r="X385" s="18" t="s">
        <v>3417</v>
      </c>
      <c r="Y385" s="22" t="s">
        <v>3415</v>
      </c>
      <c r="Z385" s="14" t="s">
        <v>2381</v>
      </c>
      <c r="AA385" s="18">
        <v>0.0</v>
      </c>
      <c r="AB385" s="22" t="s">
        <v>2214</v>
      </c>
      <c r="AC385" s="22" t="s">
        <v>3416</v>
      </c>
      <c r="AD385" s="22" t="s">
        <v>2666</v>
      </c>
      <c r="AF385" s="18">
        <v>264.0</v>
      </c>
      <c r="AG385" s="18">
        <v>0.0</v>
      </c>
      <c r="AH385" s="18">
        <v>2.372024</v>
      </c>
      <c r="AI385" s="18">
        <v>0.0</v>
      </c>
      <c r="AJ385" s="18">
        <v>0.316667</v>
      </c>
      <c r="AK385" s="18">
        <v>2.354435</v>
      </c>
    </row>
    <row r="386">
      <c r="A386" s="14" t="s">
        <v>1251</v>
      </c>
      <c r="B386" s="105" t="s">
        <v>3814</v>
      </c>
      <c r="C386" s="14" t="s">
        <v>2427</v>
      </c>
      <c r="D386" s="19" t="s">
        <v>58</v>
      </c>
      <c r="E386" s="14" t="s">
        <v>3415</v>
      </c>
      <c r="F386" s="14" t="s">
        <v>2866</v>
      </c>
      <c r="G386" s="14" t="s">
        <v>2426</v>
      </c>
      <c r="I386" s="14" t="s">
        <v>3431</v>
      </c>
      <c r="J386" s="14" t="s">
        <v>2605</v>
      </c>
      <c r="K386" s="23"/>
      <c r="L386" s="18">
        <v>528.0</v>
      </c>
      <c r="M386" s="18">
        <v>0.0</v>
      </c>
      <c r="N386" s="18">
        <v>0.0</v>
      </c>
      <c r="O386" s="18">
        <v>0.0</v>
      </c>
      <c r="P386" s="18">
        <v>0.0</v>
      </c>
      <c r="Q386" s="18">
        <v>0.0</v>
      </c>
      <c r="U386" s="22" t="s">
        <v>830</v>
      </c>
      <c r="V386" s="18">
        <v>7.226221000595E12</v>
      </c>
      <c r="W386" s="22" t="s">
        <v>3151</v>
      </c>
      <c r="X386" s="18" t="s">
        <v>3417</v>
      </c>
      <c r="Y386" s="22" t="s">
        <v>3415</v>
      </c>
      <c r="Z386" s="14" t="s">
        <v>2383</v>
      </c>
      <c r="AA386" s="18">
        <v>0.071428571</v>
      </c>
      <c r="AB386" s="22" t="s">
        <v>3478</v>
      </c>
      <c r="AC386" s="22" t="s">
        <v>3422</v>
      </c>
      <c r="AD386" s="22" t="s">
        <v>2605</v>
      </c>
      <c r="AE386" s="22" t="s">
        <v>2240</v>
      </c>
      <c r="AF386" s="18">
        <v>24.0</v>
      </c>
      <c r="AG386" s="18">
        <v>0.0</v>
      </c>
      <c r="AH386" s="18">
        <v>0.0</v>
      </c>
      <c r="AI386" s="18">
        <v>0.0</v>
      </c>
      <c r="AJ386" s="18">
        <v>0.0</v>
      </c>
      <c r="AK386" s="18">
        <v>0.0</v>
      </c>
    </row>
    <row r="387">
      <c r="A387" s="14" t="s">
        <v>1251</v>
      </c>
      <c r="B387" s="105" t="s">
        <v>3596</v>
      </c>
      <c r="C387" s="14" t="s">
        <v>2429</v>
      </c>
      <c r="D387" s="19" t="s">
        <v>58</v>
      </c>
      <c r="E387" s="14" t="s">
        <v>3415</v>
      </c>
      <c r="F387" s="14" t="s">
        <v>2868</v>
      </c>
      <c r="G387" s="14" t="s">
        <v>2366</v>
      </c>
      <c r="I387" s="14" t="s">
        <v>3431</v>
      </c>
      <c r="J387" s="23"/>
      <c r="K387" s="23"/>
      <c r="L387" s="18">
        <v>552.0</v>
      </c>
      <c r="M387" s="18">
        <v>0.0</v>
      </c>
      <c r="N387" s="18">
        <v>0.0</v>
      </c>
      <c r="O387" s="18">
        <v>0.0</v>
      </c>
      <c r="P387" s="18">
        <v>0.0</v>
      </c>
      <c r="Q387" s="18">
        <v>0.0</v>
      </c>
      <c r="U387" s="22" t="s">
        <v>258</v>
      </c>
      <c r="V387" s="18">
        <v>7.64302215844E11</v>
      </c>
      <c r="W387" s="22" t="s">
        <v>2413</v>
      </c>
      <c r="X387" s="18" t="s">
        <v>3417</v>
      </c>
      <c r="Y387" s="22" t="s">
        <v>3415</v>
      </c>
      <c r="Z387" s="14" t="s">
        <v>2382</v>
      </c>
      <c r="AA387" s="18">
        <v>0.214285714</v>
      </c>
      <c r="AB387" s="22" t="s">
        <v>2214</v>
      </c>
      <c r="AC387" s="22" t="s">
        <v>3416</v>
      </c>
      <c r="AD387" s="22" t="s">
        <v>2605</v>
      </c>
      <c r="AE387" s="16"/>
      <c r="AF387" s="18">
        <v>24.0</v>
      </c>
      <c r="AG387" s="18">
        <v>0.0</v>
      </c>
      <c r="AH387" s="18">
        <v>0.0</v>
      </c>
      <c r="AI387" s="18">
        <v>0.0</v>
      </c>
      <c r="AJ387" s="18">
        <v>0.0</v>
      </c>
      <c r="AK387" s="18">
        <v>0.0</v>
      </c>
    </row>
    <row r="388">
      <c r="A388" s="14" t="s">
        <v>1488</v>
      </c>
      <c r="B388" s="105" t="s">
        <v>3815</v>
      </c>
      <c r="C388" s="14" t="s">
        <v>2879</v>
      </c>
      <c r="D388" s="19" t="s">
        <v>58</v>
      </c>
      <c r="E388" s="23"/>
      <c r="F388" s="14" t="s">
        <v>2720</v>
      </c>
      <c r="G388" s="14" t="s">
        <v>3545</v>
      </c>
      <c r="I388" s="14" t="s">
        <v>3416</v>
      </c>
      <c r="J388" s="23"/>
      <c r="K388" s="23"/>
      <c r="L388" s="18">
        <v>72.0</v>
      </c>
      <c r="M388" s="18">
        <v>0.0</v>
      </c>
      <c r="N388" s="18">
        <v>0.0</v>
      </c>
      <c r="O388" s="18">
        <v>0.0</v>
      </c>
      <c r="P388" s="18">
        <v>0.0</v>
      </c>
      <c r="Q388" s="18">
        <v>0.0</v>
      </c>
      <c r="U388" s="22" t="s">
        <v>851</v>
      </c>
      <c r="V388" s="18">
        <v>9.421903461483E12</v>
      </c>
      <c r="W388" s="22" t="s">
        <v>2309</v>
      </c>
      <c r="X388" s="18" t="s">
        <v>3417</v>
      </c>
      <c r="Y388" s="22" t="s">
        <v>3415</v>
      </c>
      <c r="Z388" s="14" t="s">
        <v>3097</v>
      </c>
      <c r="AA388" s="18">
        <v>1.642857143</v>
      </c>
      <c r="AB388" s="22" t="s">
        <v>3472</v>
      </c>
      <c r="AC388" s="22" t="s">
        <v>3422</v>
      </c>
      <c r="AD388" s="22" t="s">
        <v>2605</v>
      </c>
      <c r="AE388" s="16"/>
      <c r="AF388" s="18">
        <v>120.0</v>
      </c>
      <c r="AG388" s="18">
        <v>0.0</v>
      </c>
      <c r="AH388" s="18">
        <v>0.0</v>
      </c>
      <c r="AI388" s="18">
        <v>0.0</v>
      </c>
      <c r="AJ388" s="18">
        <v>0.0</v>
      </c>
      <c r="AK388" s="18">
        <v>0.0</v>
      </c>
    </row>
    <row r="389">
      <c r="A389" s="14" t="s">
        <v>830</v>
      </c>
      <c r="B389" s="105" t="s">
        <v>3816</v>
      </c>
      <c r="C389" s="14" t="s">
        <v>3143</v>
      </c>
      <c r="D389" s="19" t="s">
        <v>58</v>
      </c>
      <c r="E389" s="14" t="s">
        <v>3421</v>
      </c>
      <c r="F389" s="14" t="s">
        <v>3144</v>
      </c>
      <c r="G389" s="14" t="s">
        <v>3521</v>
      </c>
      <c r="H389" s="14" t="s">
        <v>3478</v>
      </c>
      <c r="I389" s="14" t="s">
        <v>3422</v>
      </c>
      <c r="J389" s="14" t="s">
        <v>2605</v>
      </c>
      <c r="K389" s="14" t="s">
        <v>2240</v>
      </c>
      <c r="L389" s="18">
        <v>792.0</v>
      </c>
      <c r="M389" s="18">
        <v>0.0</v>
      </c>
      <c r="N389" s="18">
        <v>0.166667</v>
      </c>
      <c r="O389" s="18">
        <v>0.0</v>
      </c>
      <c r="P389" s="18">
        <v>0.0</v>
      </c>
      <c r="Q389" s="18">
        <v>0.166667</v>
      </c>
      <c r="U389" s="22" t="s">
        <v>1175</v>
      </c>
      <c r="V389" s="18">
        <v>4.006000173306E12</v>
      </c>
      <c r="W389" s="22" t="s">
        <v>3035</v>
      </c>
      <c r="X389" s="18" t="s">
        <v>3417</v>
      </c>
      <c r="Y389" s="22" t="s">
        <v>3415</v>
      </c>
      <c r="Z389" s="14" t="s">
        <v>2253</v>
      </c>
      <c r="AA389" s="18">
        <v>12.02131202</v>
      </c>
      <c r="AB389" s="22" t="s">
        <v>2252</v>
      </c>
      <c r="AC389" s="22" t="s">
        <v>3416</v>
      </c>
      <c r="AD389" s="22" t="s">
        <v>2605</v>
      </c>
      <c r="AE389" s="16"/>
      <c r="AF389" s="18">
        <v>24.0</v>
      </c>
      <c r="AG389" s="18">
        <v>0.0</v>
      </c>
      <c r="AH389" s="18">
        <v>0.0</v>
      </c>
      <c r="AI389" s="18">
        <v>0.0</v>
      </c>
      <c r="AJ389" s="18">
        <v>0.0</v>
      </c>
      <c r="AK389" s="18">
        <v>0.0</v>
      </c>
    </row>
    <row r="390">
      <c r="A390" s="14" t="s">
        <v>1812</v>
      </c>
      <c r="B390" s="105" t="s">
        <v>3817</v>
      </c>
      <c r="C390" s="14" t="s">
        <v>2511</v>
      </c>
      <c r="D390" s="19" t="s">
        <v>58</v>
      </c>
      <c r="E390" s="14" t="s">
        <v>3421</v>
      </c>
      <c r="F390" s="14" t="s">
        <v>2963</v>
      </c>
      <c r="G390" s="14" t="s">
        <v>2512</v>
      </c>
      <c r="I390" s="14" t="s">
        <v>3416</v>
      </c>
      <c r="J390" s="23"/>
      <c r="K390" s="23"/>
      <c r="L390" s="18">
        <v>552.0</v>
      </c>
      <c r="M390" s="18">
        <v>0.0</v>
      </c>
      <c r="N390" s="18">
        <v>0.0</v>
      </c>
      <c r="O390" s="18">
        <v>0.0</v>
      </c>
      <c r="P390" s="18">
        <v>0.0</v>
      </c>
      <c r="Q390" s="18">
        <v>0.0</v>
      </c>
      <c r="U390" s="22" t="s">
        <v>258</v>
      </c>
      <c r="V390" s="18">
        <v>6.281006618138E12</v>
      </c>
      <c r="W390" s="22" t="s">
        <v>2423</v>
      </c>
      <c r="X390" s="18" t="s">
        <v>3417</v>
      </c>
      <c r="Y390" s="22" t="s">
        <v>3415</v>
      </c>
      <c r="Z390" s="14" t="s">
        <v>2345</v>
      </c>
      <c r="AA390" s="18">
        <v>1.983516484</v>
      </c>
      <c r="AB390" s="22"/>
      <c r="AC390" s="22" t="s">
        <v>3416</v>
      </c>
      <c r="AD390" s="16"/>
      <c r="AE390" s="16"/>
      <c r="AF390" s="18">
        <v>24.0</v>
      </c>
      <c r="AG390" s="18">
        <v>0.0</v>
      </c>
      <c r="AH390" s="18">
        <v>0.0</v>
      </c>
      <c r="AI390" s="18">
        <v>0.0</v>
      </c>
      <c r="AJ390" s="18">
        <v>0.0</v>
      </c>
      <c r="AK390" s="18">
        <v>0.0</v>
      </c>
    </row>
    <row r="391">
      <c r="A391" s="14" t="s">
        <v>84</v>
      </c>
      <c r="B391" s="105" t="s">
        <v>3818</v>
      </c>
      <c r="C391" s="14" t="s">
        <v>2248</v>
      </c>
      <c r="D391" s="19" t="s">
        <v>58</v>
      </c>
      <c r="E391" s="14" t="s">
        <v>3415</v>
      </c>
      <c r="F391" s="14" t="s">
        <v>2606</v>
      </c>
      <c r="G391" s="14" t="s">
        <v>2239</v>
      </c>
      <c r="H391" s="14" t="s">
        <v>2214</v>
      </c>
      <c r="I391" s="14" t="s">
        <v>3416</v>
      </c>
      <c r="J391" s="23"/>
      <c r="K391" s="14" t="s">
        <v>2240</v>
      </c>
      <c r="L391" s="18">
        <v>504.0</v>
      </c>
      <c r="M391" s="18">
        <v>0.0</v>
      </c>
      <c r="N391" s="18">
        <v>0.0</v>
      </c>
      <c r="O391" s="18">
        <v>0.0</v>
      </c>
      <c r="P391" s="18">
        <v>0.0</v>
      </c>
      <c r="Q391" s="18">
        <v>0.0</v>
      </c>
      <c r="U391" s="22" t="s">
        <v>1812</v>
      </c>
      <c r="V391" s="18">
        <v>9.352047002792E12</v>
      </c>
      <c r="W391" s="22" t="s">
        <v>2688</v>
      </c>
      <c r="X391" s="18" t="s">
        <v>3417</v>
      </c>
      <c r="Y391" s="22" t="s">
        <v>3415</v>
      </c>
      <c r="Z391" s="14" t="s">
        <v>2343</v>
      </c>
      <c r="AA391" s="18">
        <v>3.246287046</v>
      </c>
      <c r="AB391" s="22" t="s">
        <v>2214</v>
      </c>
      <c r="AC391" s="22" t="s">
        <v>3416</v>
      </c>
      <c r="AD391" s="22" t="s">
        <v>2605</v>
      </c>
      <c r="AE391" s="16"/>
      <c r="AF391" s="18">
        <v>24.0</v>
      </c>
      <c r="AG391" s="18">
        <v>0.0</v>
      </c>
      <c r="AH391" s="18">
        <v>0.0</v>
      </c>
      <c r="AI391" s="18">
        <v>0.0</v>
      </c>
      <c r="AJ391" s="18">
        <v>0.0</v>
      </c>
      <c r="AK391" s="18">
        <v>0.0</v>
      </c>
    </row>
    <row r="392">
      <c r="A392" s="14" t="s">
        <v>84</v>
      </c>
      <c r="B392" s="105" t="s">
        <v>3660</v>
      </c>
      <c r="C392" s="14" t="s">
        <v>2247</v>
      </c>
      <c r="D392" s="19" t="s">
        <v>58</v>
      </c>
      <c r="E392" s="14" t="s">
        <v>3421</v>
      </c>
      <c r="F392" s="14" t="s">
        <v>2601</v>
      </c>
      <c r="G392" s="14" t="s">
        <v>2239</v>
      </c>
      <c r="H392" s="14" t="s">
        <v>2214</v>
      </c>
      <c r="I392" s="14" t="s">
        <v>3416</v>
      </c>
      <c r="J392" s="23"/>
      <c r="K392" s="14" t="s">
        <v>2240</v>
      </c>
      <c r="L392" s="18">
        <v>432.0</v>
      </c>
      <c r="M392" s="18">
        <v>0.0</v>
      </c>
      <c r="N392" s="18">
        <v>0.0</v>
      </c>
      <c r="O392" s="18">
        <v>0.0</v>
      </c>
      <c r="P392" s="18">
        <v>0.0</v>
      </c>
      <c r="Q392" s="18">
        <v>0.0</v>
      </c>
      <c r="U392" s="22" t="s">
        <v>1035</v>
      </c>
      <c r="V392" s="18">
        <v>5.060216564098E12</v>
      </c>
      <c r="W392" s="22" t="s">
        <v>3146</v>
      </c>
      <c r="X392" s="18" t="s">
        <v>3417</v>
      </c>
      <c r="Y392" s="22" t="s">
        <v>3415</v>
      </c>
      <c r="Z392" s="14" t="s">
        <v>2478</v>
      </c>
      <c r="AA392" s="18">
        <v>25.55704296</v>
      </c>
      <c r="AB392" s="22" t="s">
        <v>2214</v>
      </c>
      <c r="AC392" s="22" t="s">
        <v>3416</v>
      </c>
      <c r="AD392" s="22" t="s">
        <v>2605</v>
      </c>
      <c r="AE392" s="16"/>
      <c r="AF392" s="18">
        <v>24.0</v>
      </c>
      <c r="AG392" s="18">
        <v>0.0</v>
      </c>
      <c r="AH392" s="18">
        <v>0.0</v>
      </c>
      <c r="AI392" s="18">
        <v>0.0</v>
      </c>
      <c r="AJ392" s="18">
        <v>0.0</v>
      </c>
      <c r="AK392" s="18">
        <v>0.0</v>
      </c>
    </row>
    <row r="393">
      <c r="A393" s="14" t="s">
        <v>1812</v>
      </c>
      <c r="B393" s="105" t="s">
        <v>3819</v>
      </c>
      <c r="C393" s="14" t="s">
        <v>2749</v>
      </c>
      <c r="D393" s="19" t="s">
        <v>58</v>
      </c>
      <c r="E393" s="14" t="s">
        <v>3421</v>
      </c>
      <c r="F393" s="14" t="s">
        <v>3343</v>
      </c>
      <c r="G393" s="14" t="s">
        <v>3430</v>
      </c>
      <c r="H393" s="14" t="s">
        <v>2214</v>
      </c>
      <c r="I393" s="14" t="s">
        <v>3416</v>
      </c>
      <c r="J393" s="23"/>
      <c r="K393" s="16"/>
      <c r="L393" s="18">
        <v>112.0</v>
      </c>
      <c r="M393" s="18">
        <v>4.0</v>
      </c>
      <c r="N393" s="18">
        <v>1.296953</v>
      </c>
      <c r="O393" s="18">
        <v>1.951715</v>
      </c>
      <c r="P393" s="18">
        <v>1.497879</v>
      </c>
      <c r="Q393" s="18">
        <v>1.429154</v>
      </c>
      <c r="U393" s="22" t="s">
        <v>851</v>
      </c>
      <c r="V393" s="22" t="s">
        <v>3641</v>
      </c>
      <c r="W393" s="22" t="s">
        <v>2312</v>
      </c>
      <c r="X393" s="18" t="s">
        <v>3417</v>
      </c>
      <c r="Y393" s="22" t="s">
        <v>3636</v>
      </c>
      <c r="Z393" s="14" t="s">
        <v>2482</v>
      </c>
      <c r="AA393" s="18">
        <v>11.21456321</v>
      </c>
      <c r="AB393" s="22" t="s">
        <v>3472</v>
      </c>
      <c r="AC393" s="22" t="s">
        <v>3422</v>
      </c>
      <c r="AD393" s="22" t="s">
        <v>2605</v>
      </c>
      <c r="AE393" s="16"/>
      <c r="AF393" s="18">
        <v>48.0</v>
      </c>
      <c r="AG393" s="18">
        <v>0.0</v>
      </c>
      <c r="AH393" s="18">
        <v>0.0</v>
      </c>
      <c r="AI393" s="18">
        <v>0.0</v>
      </c>
      <c r="AJ393" s="18">
        <v>0.0</v>
      </c>
      <c r="AK393" s="18">
        <v>0.0</v>
      </c>
    </row>
    <row r="394">
      <c r="A394" s="14" t="s">
        <v>135</v>
      </c>
      <c r="B394" s="105" t="s">
        <v>3820</v>
      </c>
      <c r="C394" s="14" t="s">
        <v>3009</v>
      </c>
      <c r="D394" s="19" t="s">
        <v>58</v>
      </c>
      <c r="E394" s="14" t="s">
        <v>3415</v>
      </c>
      <c r="F394" s="14" t="s">
        <v>2868</v>
      </c>
      <c r="G394" s="14" t="s">
        <v>2366</v>
      </c>
      <c r="H394" s="14" t="s">
        <v>3472</v>
      </c>
      <c r="I394" s="14" t="s">
        <v>3416</v>
      </c>
      <c r="J394" s="14" t="s">
        <v>2605</v>
      </c>
      <c r="K394" s="16"/>
      <c r="L394" s="18">
        <v>768.0</v>
      </c>
      <c r="M394" s="18">
        <v>0.0</v>
      </c>
      <c r="N394" s="18">
        <v>11.67822</v>
      </c>
      <c r="O394" s="18">
        <v>0.0</v>
      </c>
      <c r="P394" s="18">
        <v>14.01598</v>
      </c>
      <c r="Q394" s="18">
        <v>11.6149</v>
      </c>
      <c r="U394" s="22" t="s">
        <v>1365</v>
      </c>
      <c r="V394" s="18">
        <v>5.202178001901E12</v>
      </c>
      <c r="W394" s="22" t="s">
        <v>2913</v>
      </c>
      <c r="X394" s="18" t="s">
        <v>3417</v>
      </c>
      <c r="Y394" s="22" t="s">
        <v>3415</v>
      </c>
      <c r="Z394" s="14" t="s">
        <v>2480</v>
      </c>
      <c r="AA394" s="18">
        <v>19.8530303</v>
      </c>
      <c r="AB394" s="22" t="s">
        <v>2214</v>
      </c>
      <c r="AC394" s="22" t="s">
        <v>3422</v>
      </c>
      <c r="AD394" s="22" t="s">
        <v>2605</v>
      </c>
      <c r="AE394" s="16"/>
      <c r="AF394" s="18">
        <v>24.0</v>
      </c>
      <c r="AG394" s="18">
        <v>0.0</v>
      </c>
      <c r="AH394" s="18">
        <v>0.0</v>
      </c>
      <c r="AI394" s="18">
        <v>0.0</v>
      </c>
      <c r="AJ394" s="18">
        <v>0.0</v>
      </c>
      <c r="AK394" s="18">
        <v>0.0</v>
      </c>
    </row>
    <row r="395">
      <c r="A395" s="14" t="s">
        <v>135</v>
      </c>
      <c r="B395" s="105" t="s">
        <v>3821</v>
      </c>
      <c r="C395" s="14" t="s">
        <v>3038</v>
      </c>
      <c r="D395" s="19" t="s">
        <v>58</v>
      </c>
      <c r="E395" s="14" t="s">
        <v>3421</v>
      </c>
      <c r="F395" s="14" t="s">
        <v>3033</v>
      </c>
      <c r="G395" s="14" t="s">
        <v>3768</v>
      </c>
      <c r="H395" s="14" t="s">
        <v>2214</v>
      </c>
      <c r="I395" s="14" t="s">
        <v>3416</v>
      </c>
      <c r="J395" s="14" t="s">
        <v>2666</v>
      </c>
      <c r="L395" s="18">
        <v>620.0</v>
      </c>
      <c r="M395" s="18">
        <v>0.0</v>
      </c>
      <c r="N395" s="18">
        <v>13.15357</v>
      </c>
      <c r="O395" s="18">
        <v>0.0</v>
      </c>
      <c r="P395" s="18">
        <v>13.29643</v>
      </c>
      <c r="Q395" s="18">
        <v>13.29643</v>
      </c>
      <c r="U395" s="22" t="s">
        <v>1812</v>
      </c>
      <c r="V395" s="18">
        <v>7.622202295447E12</v>
      </c>
      <c r="W395" s="22" t="s">
        <v>2515</v>
      </c>
      <c r="X395" s="18" t="s">
        <v>3417</v>
      </c>
      <c r="Y395" s="22" t="s">
        <v>3415</v>
      </c>
      <c r="Z395" s="14" t="s">
        <v>2481</v>
      </c>
      <c r="AA395" s="18">
        <v>8.763941614</v>
      </c>
      <c r="AB395" s="22" t="s">
        <v>2214</v>
      </c>
      <c r="AC395" s="22" t="s">
        <v>3416</v>
      </c>
      <c r="AD395" s="22" t="s">
        <v>2605</v>
      </c>
      <c r="AE395" s="16"/>
      <c r="AF395" s="18">
        <v>24.0</v>
      </c>
      <c r="AG395" s="18">
        <v>0.0</v>
      </c>
      <c r="AH395" s="18">
        <v>0.0</v>
      </c>
      <c r="AI395" s="18">
        <v>0.0</v>
      </c>
      <c r="AJ395" s="18">
        <v>0.0</v>
      </c>
      <c r="AK395" s="18">
        <v>0.0</v>
      </c>
    </row>
    <row r="396">
      <c r="A396" s="14" t="s">
        <v>1812</v>
      </c>
      <c r="B396" s="105" t="s">
        <v>3822</v>
      </c>
      <c r="C396" s="14" t="s">
        <v>2500</v>
      </c>
      <c r="D396" s="19" t="s">
        <v>58</v>
      </c>
      <c r="E396" s="14" t="s">
        <v>3415</v>
      </c>
      <c r="F396" s="14" t="s">
        <v>2957</v>
      </c>
      <c r="G396" s="14" t="s">
        <v>2498</v>
      </c>
      <c r="H396" s="14" t="s">
        <v>2214</v>
      </c>
      <c r="I396" s="14" t="s">
        <v>3416</v>
      </c>
      <c r="J396" s="23"/>
      <c r="K396" s="23"/>
      <c r="L396" s="18">
        <v>39.0</v>
      </c>
      <c r="M396" s="18">
        <v>6.0</v>
      </c>
      <c r="N396" s="18">
        <v>0.516484</v>
      </c>
      <c r="O396" s="18">
        <v>7.318648</v>
      </c>
      <c r="P396" s="18">
        <v>5.416465</v>
      </c>
      <c r="Q396" s="18">
        <v>5.510319</v>
      </c>
      <c r="U396" s="22" t="s">
        <v>1812</v>
      </c>
      <c r="V396" s="18">
        <v>7.622201734862E12</v>
      </c>
      <c r="W396" s="22" t="s">
        <v>2526</v>
      </c>
      <c r="X396" s="18" t="s">
        <v>3417</v>
      </c>
      <c r="Y396" s="22" t="s">
        <v>3415</v>
      </c>
      <c r="Z396" s="14" t="s">
        <v>2788</v>
      </c>
      <c r="AA396" s="18">
        <v>1.528221778</v>
      </c>
      <c r="AB396" s="22" t="s">
        <v>2214</v>
      </c>
      <c r="AC396" s="22" t="s">
        <v>3416</v>
      </c>
      <c r="AD396" s="22" t="s">
        <v>2666</v>
      </c>
      <c r="AF396" s="18">
        <v>336.0</v>
      </c>
      <c r="AG396" s="18">
        <v>1.0</v>
      </c>
      <c r="AH396" s="18">
        <v>1.577918</v>
      </c>
      <c r="AI396" s="18">
        <v>0.388528</v>
      </c>
      <c r="AJ396" s="18">
        <v>0.172751</v>
      </c>
      <c r="AK396" s="18">
        <v>1.606318</v>
      </c>
    </row>
    <row r="397">
      <c r="A397" s="14" t="s">
        <v>288</v>
      </c>
      <c r="B397" s="105" t="s">
        <v>3823</v>
      </c>
      <c r="C397" s="14" t="s">
        <v>3062</v>
      </c>
      <c r="D397" s="19" t="s">
        <v>58</v>
      </c>
      <c r="E397" s="14" t="s">
        <v>3421</v>
      </c>
      <c r="F397" s="14" t="s">
        <v>3057</v>
      </c>
      <c r="G397" s="14" t="s">
        <v>3456</v>
      </c>
      <c r="I397" s="14" t="s">
        <v>3416</v>
      </c>
      <c r="J397" s="23"/>
      <c r="K397" s="23"/>
      <c r="L397" s="18">
        <v>72.0</v>
      </c>
      <c r="M397" s="18">
        <v>0.0</v>
      </c>
      <c r="N397" s="18">
        <v>0.0</v>
      </c>
      <c r="O397" s="18">
        <v>0.0</v>
      </c>
      <c r="P397" s="18">
        <v>0.0</v>
      </c>
      <c r="Q397" s="18">
        <v>0.0</v>
      </c>
      <c r="U397" s="22" t="s">
        <v>851</v>
      </c>
      <c r="V397" s="18">
        <v>6.291106763553E12</v>
      </c>
      <c r="W397" s="22" t="s">
        <v>2621</v>
      </c>
      <c r="X397" s="18" t="s">
        <v>3417</v>
      </c>
      <c r="Y397" s="22" t="s">
        <v>3421</v>
      </c>
      <c r="Z397" s="14" t="s">
        <v>2336</v>
      </c>
      <c r="AA397" s="18">
        <v>1.490842491</v>
      </c>
      <c r="AB397" s="22" t="s">
        <v>3629</v>
      </c>
      <c r="AC397" s="22" t="s">
        <v>3422</v>
      </c>
      <c r="AD397" s="22" t="s">
        <v>2605</v>
      </c>
      <c r="AE397" s="16"/>
      <c r="AF397" s="18">
        <v>624.0</v>
      </c>
      <c r="AG397" s="18">
        <v>0.0</v>
      </c>
      <c r="AH397" s="18">
        <v>0.0</v>
      </c>
      <c r="AI397" s="18">
        <v>0.0</v>
      </c>
      <c r="AJ397" s="18">
        <v>0.0</v>
      </c>
      <c r="AK397" s="18">
        <v>0.0</v>
      </c>
    </row>
    <row r="398">
      <c r="A398" s="14" t="s">
        <v>1488</v>
      </c>
      <c r="B398" s="105" t="s">
        <v>3824</v>
      </c>
      <c r="C398" s="14" t="s">
        <v>2880</v>
      </c>
      <c r="D398" s="19" t="s">
        <v>58</v>
      </c>
      <c r="E398" s="23"/>
      <c r="F398" s="14" t="s">
        <v>2720</v>
      </c>
      <c r="G398" s="14" t="s">
        <v>3545</v>
      </c>
      <c r="I398" s="14" t="s">
        <v>3416</v>
      </c>
      <c r="J398" s="23"/>
      <c r="K398" s="23"/>
      <c r="L398" s="18">
        <v>72.0</v>
      </c>
      <c r="M398" s="18">
        <v>0.0</v>
      </c>
      <c r="N398" s="18">
        <v>0.0</v>
      </c>
      <c r="O398" s="18">
        <v>0.0</v>
      </c>
      <c r="P398" s="18">
        <v>0.0</v>
      </c>
      <c r="Q398" s="18">
        <v>0.0</v>
      </c>
      <c r="U398" s="22" t="s">
        <v>1936</v>
      </c>
      <c r="V398" s="18">
        <v>6.291061136294E12</v>
      </c>
      <c r="W398" s="22" t="s">
        <v>2562</v>
      </c>
      <c r="X398" s="18" t="s">
        <v>3417</v>
      </c>
      <c r="Y398" s="22" t="s">
        <v>3415</v>
      </c>
      <c r="Z398" s="14" t="s">
        <v>2782</v>
      </c>
      <c r="AA398" s="18">
        <v>1.623459873</v>
      </c>
      <c r="AB398" s="22" t="s">
        <v>2214</v>
      </c>
      <c r="AC398" s="22" t="s">
        <v>3416</v>
      </c>
      <c r="AD398" s="16"/>
      <c r="AE398" s="16"/>
      <c r="AF398" s="18">
        <v>432.0</v>
      </c>
      <c r="AG398" s="18">
        <v>0.0</v>
      </c>
      <c r="AH398" s="18">
        <v>0.0</v>
      </c>
      <c r="AI398" s="18">
        <v>0.0</v>
      </c>
      <c r="AJ398" s="18">
        <v>0.0</v>
      </c>
      <c r="AK398" s="18">
        <v>0.0</v>
      </c>
    </row>
    <row r="399">
      <c r="A399" s="14" t="s">
        <v>258</v>
      </c>
      <c r="B399" s="105" t="s">
        <v>3602</v>
      </c>
      <c r="C399" s="14" t="s">
        <v>2421</v>
      </c>
      <c r="D399" s="19" t="s">
        <v>58</v>
      </c>
      <c r="E399" s="14" t="s">
        <v>3421</v>
      </c>
      <c r="F399" s="14" t="s">
        <v>2858</v>
      </c>
      <c r="G399" s="14" t="s">
        <v>2407</v>
      </c>
      <c r="H399" s="14" t="s">
        <v>2214</v>
      </c>
      <c r="I399" s="14" t="s">
        <v>3416</v>
      </c>
      <c r="J399" s="16"/>
      <c r="K399" s="23"/>
      <c r="L399" s="18">
        <v>24.0</v>
      </c>
      <c r="M399" s="18">
        <v>0.0</v>
      </c>
      <c r="N399" s="18">
        <v>0.0</v>
      </c>
      <c r="O399" s="18">
        <v>0.733766</v>
      </c>
      <c r="P399" s="18">
        <v>0.87</v>
      </c>
      <c r="Q399" s="18">
        <v>0.86829</v>
      </c>
      <c r="U399" s="22" t="s">
        <v>888</v>
      </c>
      <c r="V399" s="18">
        <v>6.291079388708E12</v>
      </c>
      <c r="W399" s="22" t="s">
        <v>2332</v>
      </c>
      <c r="X399" s="18" t="s">
        <v>3417</v>
      </c>
      <c r="Y399" s="22" t="s">
        <v>3415</v>
      </c>
      <c r="Z399" s="14" t="s">
        <v>2346</v>
      </c>
      <c r="AA399" s="18">
        <v>0.0</v>
      </c>
      <c r="AB399" s="22" t="s">
        <v>2214</v>
      </c>
      <c r="AC399" s="22" t="s">
        <v>3431</v>
      </c>
      <c r="AD399" s="16"/>
      <c r="AE399" s="16"/>
      <c r="AF399" s="18">
        <v>0.0</v>
      </c>
      <c r="AG399" s="18">
        <v>0.0</v>
      </c>
      <c r="AH399" s="18">
        <v>0.0</v>
      </c>
      <c r="AI399" s="18">
        <v>0.285714</v>
      </c>
      <c r="AJ399" s="18">
        <v>0.2</v>
      </c>
      <c r="AK399" s="18">
        <v>0.302201</v>
      </c>
    </row>
    <row r="400">
      <c r="A400" s="14" t="s">
        <v>1092</v>
      </c>
      <c r="B400" s="105" t="s">
        <v>3825</v>
      </c>
      <c r="C400" s="14" t="s">
        <v>2383</v>
      </c>
      <c r="D400" s="19" t="s">
        <v>58</v>
      </c>
      <c r="E400" s="14" t="s">
        <v>3415</v>
      </c>
      <c r="F400" s="14" t="s">
        <v>2818</v>
      </c>
      <c r="G400" s="14" t="s">
        <v>2268</v>
      </c>
      <c r="I400" s="14" t="s">
        <v>3416</v>
      </c>
      <c r="J400" s="23"/>
      <c r="K400" s="16"/>
      <c r="L400" s="18">
        <v>552.0</v>
      </c>
      <c r="M400" s="18">
        <v>0.0</v>
      </c>
      <c r="N400" s="18">
        <v>0.0</v>
      </c>
      <c r="O400" s="18">
        <v>0.0</v>
      </c>
      <c r="P400" s="18">
        <v>0.0</v>
      </c>
      <c r="Q400" s="18">
        <v>0.0</v>
      </c>
      <c r="U400" s="22" t="s">
        <v>1175</v>
      </c>
      <c r="V400" s="18">
        <v>1.94251133508E11</v>
      </c>
      <c r="W400" s="22" t="s">
        <v>3215</v>
      </c>
      <c r="X400" s="18" t="s">
        <v>3417</v>
      </c>
      <c r="Y400" s="22" t="s">
        <v>3421</v>
      </c>
      <c r="Z400" s="14" t="s">
        <v>3354</v>
      </c>
      <c r="AA400" s="18">
        <v>0.071428571</v>
      </c>
      <c r="AB400" s="22" t="s">
        <v>2214</v>
      </c>
      <c r="AC400" s="22" t="s">
        <v>3416</v>
      </c>
      <c r="AD400" s="22" t="s">
        <v>2605</v>
      </c>
      <c r="AE400" s="16"/>
      <c r="AF400" s="18">
        <v>408.0</v>
      </c>
      <c r="AG400" s="18">
        <v>0.0</v>
      </c>
      <c r="AH400" s="18">
        <v>0.310256</v>
      </c>
      <c r="AI400" s="18">
        <v>0.148352</v>
      </c>
      <c r="AJ400" s="18">
        <v>0.067816</v>
      </c>
      <c r="AK400" s="18">
        <v>0.268734</v>
      </c>
    </row>
    <row r="401">
      <c r="A401" s="14" t="s">
        <v>591</v>
      </c>
      <c r="B401" s="105" t="s">
        <v>3826</v>
      </c>
      <c r="C401" s="14" t="s">
        <v>3130</v>
      </c>
      <c r="D401" s="19" t="s">
        <v>58</v>
      </c>
      <c r="E401" s="23"/>
      <c r="F401" s="14" t="s">
        <v>3127</v>
      </c>
      <c r="G401" s="14" t="s">
        <v>3756</v>
      </c>
      <c r="I401" s="14" t="s">
        <v>3416</v>
      </c>
      <c r="J401" s="23"/>
      <c r="K401" s="23"/>
      <c r="L401" s="18">
        <v>72.0</v>
      </c>
      <c r="M401" s="18">
        <v>0.0</v>
      </c>
      <c r="N401" s="18">
        <v>0.0</v>
      </c>
      <c r="O401" s="18">
        <v>0.0</v>
      </c>
      <c r="P401" s="18">
        <v>0.0</v>
      </c>
      <c r="Q401" s="18">
        <v>0.0</v>
      </c>
      <c r="U401" s="22" t="s">
        <v>1812</v>
      </c>
      <c r="V401" s="18">
        <v>8.50064303032E11</v>
      </c>
      <c r="W401" s="22" t="s">
        <v>2502</v>
      </c>
      <c r="X401" s="18" t="s">
        <v>3417</v>
      </c>
      <c r="Y401" s="22" t="s">
        <v>3415</v>
      </c>
      <c r="Z401" s="14" t="s">
        <v>2424</v>
      </c>
      <c r="AA401" s="18">
        <v>0.071428571</v>
      </c>
      <c r="AB401" s="22"/>
      <c r="AC401" s="22" t="s">
        <v>3416</v>
      </c>
      <c r="AD401" s="16"/>
      <c r="AE401" s="22" t="s">
        <v>2240</v>
      </c>
      <c r="AF401" s="18">
        <v>552.0</v>
      </c>
      <c r="AG401" s="18">
        <v>0.0</v>
      </c>
      <c r="AH401" s="18">
        <v>0.0</v>
      </c>
      <c r="AI401" s="18">
        <v>0.0</v>
      </c>
      <c r="AJ401" s="18">
        <v>0.0</v>
      </c>
      <c r="AK401" s="18">
        <v>0.0</v>
      </c>
    </row>
    <row r="402">
      <c r="A402" s="14" t="s">
        <v>888</v>
      </c>
      <c r="B402" s="105" t="s">
        <v>3679</v>
      </c>
      <c r="C402" s="14" t="s">
        <v>2875</v>
      </c>
      <c r="D402" s="19" t="s">
        <v>58</v>
      </c>
      <c r="E402" s="23"/>
      <c r="F402" s="14" t="s">
        <v>2720</v>
      </c>
      <c r="G402" s="14" t="s">
        <v>3464</v>
      </c>
      <c r="I402" s="14" t="s">
        <v>3431</v>
      </c>
      <c r="J402" s="23"/>
      <c r="K402" s="23"/>
      <c r="L402" s="18">
        <v>528.0</v>
      </c>
      <c r="M402" s="18">
        <v>0.0</v>
      </c>
      <c r="N402" s="18">
        <v>0.0</v>
      </c>
      <c r="O402" s="18">
        <v>0.0</v>
      </c>
      <c r="P402" s="18">
        <v>0.0</v>
      </c>
      <c r="Q402" s="18">
        <v>0.0</v>
      </c>
      <c r="U402" s="22" t="s">
        <v>258</v>
      </c>
      <c r="V402" s="18">
        <v>4.059729466242E12</v>
      </c>
      <c r="W402" s="22" t="s">
        <v>2796</v>
      </c>
      <c r="X402" s="18" t="s">
        <v>3417</v>
      </c>
      <c r="Y402" s="22" t="s">
        <v>3415</v>
      </c>
      <c r="Z402" s="14" t="s">
        <v>3175</v>
      </c>
      <c r="AA402" s="18">
        <v>0.0</v>
      </c>
      <c r="AB402" s="22" t="s">
        <v>2214</v>
      </c>
      <c r="AC402" s="22" t="s">
        <v>3416</v>
      </c>
      <c r="AD402" s="16"/>
      <c r="AE402" s="16"/>
      <c r="AF402" s="18">
        <v>48.0</v>
      </c>
      <c r="AG402" s="18">
        <v>4.0</v>
      </c>
      <c r="AH402" s="18">
        <v>0.281818</v>
      </c>
      <c r="AI402" s="18">
        <v>1.234199</v>
      </c>
      <c r="AJ402" s="18">
        <v>1.032906</v>
      </c>
      <c r="AK402" s="18">
        <v>0.848784</v>
      </c>
    </row>
    <row r="403">
      <c r="A403" s="14" t="s">
        <v>288</v>
      </c>
      <c r="B403" s="105" t="s">
        <v>3827</v>
      </c>
      <c r="C403" s="14" t="s">
        <v>2865</v>
      </c>
      <c r="D403" s="19" t="s">
        <v>58</v>
      </c>
      <c r="E403" s="14" t="s">
        <v>3421</v>
      </c>
      <c r="F403" s="14" t="s">
        <v>3079</v>
      </c>
      <c r="G403" s="14" t="s">
        <v>2254</v>
      </c>
      <c r="H403" s="14" t="s">
        <v>2252</v>
      </c>
      <c r="I403" s="14" t="s">
        <v>3416</v>
      </c>
      <c r="J403" s="23"/>
      <c r="K403" s="16"/>
      <c r="L403" s="18">
        <v>270.0</v>
      </c>
      <c r="M403" s="18">
        <v>0.0</v>
      </c>
      <c r="N403" s="18">
        <v>0.0</v>
      </c>
      <c r="O403" s="18">
        <v>0.0</v>
      </c>
      <c r="P403" s="18">
        <v>0.0</v>
      </c>
      <c r="Q403" s="18">
        <v>0.0</v>
      </c>
      <c r="U403" s="22" t="s">
        <v>1966</v>
      </c>
      <c r="V403" s="18">
        <v>6.291109891079E12</v>
      </c>
      <c r="W403" s="22" t="s">
        <v>2573</v>
      </c>
      <c r="X403" s="18" t="s">
        <v>3417</v>
      </c>
      <c r="Y403" s="22" t="s">
        <v>3415</v>
      </c>
      <c r="Z403" s="14" t="s">
        <v>3120</v>
      </c>
      <c r="AA403" s="18">
        <v>0.0</v>
      </c>
      <c r="AB403" s="22" t="s">
        <v>2252</v>
      </c>
      <c r="AC403" s="22" t="s">
        <v>3416</v>
      </c>
      <c r="AD403" s="16"/>
      <c r="AE403" s="16"/>
      <c r="AF403" s="18">
        <v>572.0</v>
      </c>
      <c r="AG403" s="18">
        <v>1.0</v>
      </c>
      <c r="AH403" s="18">
        <v>10.71168</v>
      </c>
      <c r="AI403" s="18">
        <v>11.54048</v>
      </c>
      <c r="AJ403" s="18">
        <v>15.06025</v>
      </c>
      <c r="AK403" s="18">
        <v>11.10334</v>
      </c>
    </row>
    <row r="404">
      <c r="A404" s="14" t="s">
        <v>756</v>
      </c>
      <c r="B404" s="105" t="s">
        <v>3828</v>
      </c>
      <c r="C404" s="14" t="s">
        <v>2286</v>
      </c>
      <c r="D404" s="19" t="s">
        <v>58</v>
      </c>
      <c r="E404" s="14" t="s">
        <v>3415</v>
      </c>
      <c r="F404" s="14" t="s">
        <v>2709</v>
      </c>
      <c r="G404" s="14" t="s">
        <v>2282</v>
      </c>
      <c r="H404" s="14" t="s">
        <v>2214</v>
      </c>
      <c r="I404" s="14" t="s">
        <v>3416</v>
      </c>
      <c r="J404" s="14" t="s">
        <v>2605</v>
      </c>
      <c r="K404" s="23"/>
      <c r="L404" s="18">
        <v>168.0</v>
      </c>
      <c r="M404" s="18">
        <v>0.0</v>
      </c>
      <c r="N404" s="18">
        <v>0.060606</v>
      </c>
      <c r="O404" s="18">
        <v>0.0</v>
      </c>
      <c r="P404" s="18">
        <v>0.366667</v>
      </c>
      <c r="Q404" s="18">
        <v>0.093939</v>
      </c>
      <c r="U404" s="22" t="s">
        <v>1812</v>
      </c>
      <c r="V404" s="18">
        <v>5.00015955563E12</v>
      </c>
      <c r="W404" s="22" t="s">
        <v>2540</v>
      </c>
      <c r="X404" s="18" t="s">
        <v>3417</v>
      </c>
      <c r="Y404" s="22" t="s">
        <v>3415</v>
      </c>
      <c r="Z404" s="14" t="s">
        <v>3176</v>
      </c>
      <c r="AA404" s="18">
        <v>0.0</v>
      </c>
      <c r="AB404" s="22" t="s">
        <v>2214</v>
      </c>
      <c r="AC404" s="22" t="s">
        <v>3416</v>
      </c>
      <c r="AD404" s="22" t="s">
        <v>2666</v>
      </c>
      <c r="AF404" s="18">
        <v>192.0</v>
      </c>
      <c r="AG404" s="18">
        <v>0.0</v>
      </c>
      <c r="AH404" s="18">
        <v>0.781778</v>
      </c>
      <c r="AI404" s="18">
        <v>0.595238</v>
      </c>
      <c r="AJ404" s="18">
        <v>2.369697</v>
      </c>
      <c r="AK404" s="18">
        <v>0.915844</v>
      </c>
    </row>
    <row r="405">
      <c r="A405" s="14" t="s">
        <v>591</v>
      </c>
      <c r="B405" s="105" t="s">
        <v>3829</v>
      </c>
      <c r="C405" s="14" t="s">
        <v>3118</v>
      </c>
      <c r="D405" s="19" t="s">
        <v>58</v>
      </c>
      <c r="E405" s="14" t="s">
        <v>3415</v>
      </c>
      <c r="F405" s="14" t="s">
        <v>3116</v>
      </c>
      <c r="G405" s="14" t="s">
        <v>3609</v>
      </c>
      <c r="H405" s="14" t="s">
        <v>2214</v>
      </c>
      <c r="I405" s="14" t="s">
        <v>3416</v>
      </c>
      <c r="J405" s="14" t="s">
        <v>2595</v>
      </c>
      <c r="K405" s="16"/>
      <c r="L405" s="18">
        <v>120.0</v>
      </c>
      <c r="M405" s="18">
        <v>0.0</v>
      </c>
      <c r="N405" s="18">
        <v>0.114379</v>
      </c>
      <c r="O405" s="18">
        <v>0.142857</v>
      </c>
      <c r="P405" s="18">
        <v>0.277778</v>
      </c>
      <c r="Q405" s="18">
        <v>0.245958</v>
      </c>
      <c r="U405" s="22" t="s">
        <v>1175</v>
      </c>
      <c r="V405" s="18">
        <v>1.94251139913E11</v>
      </c>
      <c r="W405" s="22" t="s">
        <v>3212</v>
      </c>
      <c r="X405" s="18" t="s">
        <v>3417</v>
      </c>
      <c r="Y405" s="22" t="s">
        <v>3415</v>
      </c>
      <c r="Z405" s="14" t="s">
        <v>3122</v>
      </c>
      <c r="AA405" s="18">
        <v>26.8489899</v>
      </c>
      <c r="AB405" s="22" t="s">
        <v>2214</v>
      </c>
      <c r="AC405" s="22" t="s">
        <v>3416</v>
      </c>
      <c r="AD405" s="16"/>
      <c r="AE405" s="16"/>
      <c r="AF405" s="18">
        <v>432.0</v>
      </c>
      <c r="AG405" s="18">
        <v>0.0</v>
      </c>
      <c r="AH405" s="18">
        <v>0.0</v>
      </c>
      <c r="AI405" s="18">
        <v>0.0</v>
      </c>
      <c r="AJ405" s="18">
        <v>0.0</v>
      </c>
      <c r="AK405" s="18">
        <v>0.0</v>
      </c>
    </row>
    <row r="406">
      <c r="A406" s="14" t="s">
        <v>135</v>
      </c>
      <c r="B406" s="105" t="s">
        <v>3820</v>
      </c>
      <c r="C406" s="14" t="s">
        <v>3009</v>
      </c>
      <c r="D406" s="19" t="s">
        <v>58</v>
      </c>
      <c r="E406" s="14" t="s">
        <v>3415</v>
      </c>
      <c r="F406" s="14" t="s">
        <v>2868</v>
      </c>
      <c r="G406" s="14" t="s">
        <v>2366</v>
      </c>
      <c r="H406" s="14" t="s">
        <v>3472</v>
      </c>
      <c r="I406" s="14" t="s">
        <v>3416</v>
      </c>
      <c r="J406" s="23"/>
      <c r="K406" s="16"/>
      <c r="L406" s="18">
        <v>24.0</v>
      </c>
      <c r="M406" s="18">
        <v>0.0</v>
      </c>
      <c r="N406" s="18">
        <v>0.22619</v>
      </c>
      <c r="O406" s="18">
        <v>0.0</v>
      </c>
      <c r="P406" s="18">
        <v>0.0</v>
      </c>
      <c r="Q406" s="18">
        <v>0.22619</v>
      </c>
      <c r="U406" s="22" t="s">
        <v>468</v>
      </c>
      <c r="V406" s="18">
        <v>6.281007073066E12</v>
      </c>
      <c r="W406" s="22" t="s">
        <v>2607</v>
      </c>
      <c r="X406" s="18" t="s">
        <v>3417</v>
      </c>
      <c r="Y406" s="22" t="s">
        <v>3421</v>
      </c>
      <c r="Z406" s="14" t="s">
        <v>3124</v>
      </c>
      <c r="AA406" s="18">
        <v>0.0</v>
      </c>
      <c r="AB406" s="22" t="s">
        <v>2214</v>
      </c>
      <c r="AC406" s="22" t="s">
        <v>3717</v>
      </c>
      <c r="AD406" s="22" t="s">
        <v>2595</v>
      </c>
      <c r="AE406" s="16"/>
      <c r="AF406" s="18">
        <v>0.0</v>
      </c>
      <c r="AG406" s="18">
        <v>2.0</v>
      </c>
      <c r="AH406" s="18">
        <v>0.0</v>
      </c>
      <c r="AI406" s="18">
        <v>1.142374</v>
      </c>
      <c r="AJ406" s="18">
        <v>1.573546</v>
      </c>
      <c r="AK406" s="18">
        <v>2.017897</v>
      </c>
    </row>
    <row r="407">
      <c r="A407" s="14" t="s">
        <v>1175</v>
      </c>
      <c r="B407" s="105" t="s">
        <v>3830</v>
      </c>
      <c r="C407" s="14" t="s">
        <v>3039</v>
      </c>
      <c r="D407" s="19" t="s">
        <v>58</v>
      </c>
      <c r="E407" s="14" t="s">
        <v>3421</v>
      </c>
      <c r="F407" s="14" t="s">
        <v>3206</v>
      </c>
      <c r="G407" s="14" t="s">
        <v>2268</v>
      </c>
      <c r="H407" s="14" t="s">
        <v>2214</v>
      </c>
      <c r="I407" s="14" t="s">
        <v>3416</v>
      </c>
      <c r="J407" s="23"/>
      <c r="K407" s="23"/>
      <c r="L407" s="18">
        <v>0.0</v>
      </c>
      <c r="M407" s="18">
        <v>0.0</v>
      </c>
      <c r="N407" s="18">
        <v>0.0</v>
      </c>
      <c r="O407" s="18">
        <v>0.5</v>
      </c>
      <c r="P407" s="18">
        <v>0.443333</v>
      </c>
      <c r="Q407" s="18">
        <v>0.443333</v>
      </c>
      <c r="U407" s="22" t="s">
        <v>135</v>
      </c>
      <c r="V407" s="18">
        <v>8.002873014186E12</v>
      </c>
      <c r="W407" s="22" t="s">
        <v>3042</v>
      </c>
      <c r="X407" s="18" t="s">
        <v>3417</v>
      </c>
      <c r="Y407" s="22" t="s">
        <v>3415</v>
      </c>
      <c r="Z407" s="14" t="s">
        <v>3376</v>
      </c>
      <c r="AA407" s="18">
        <v>0.0</v>
      </c>
      <c r="AB407" s="22" t="s">
        <v>2214</v>
      </c>
      <c r="AC407" s="22" t="s">
        <v>3416</v>
      </c>
      <c r="AD407" s="22" t="s">
        <v>2605</v>
      </c>
      <c r="AE407" s="16"/>
      <c r="AF407" s="18">
        <v>672.0</v>
      </c>
      <c r="AG407" s="18">
        <v>0.0</v>
      </c>
      <c r="AH407" s="18">
        <v>12.04148</v>
      </c>
      <c r="AI407" s="18">
        <v>0.453968</v>
      </c>
      <c r="AJ407" s="18">
        <v>0.485238</v>
      </c>
      <c r="AK407" s="18">
        <v>12.3583</v>
      </c>
    </row>
    <row r="408">
      <c r="A408" s="14" t="s">
        <v>288</v>
      </c>
      <c r="B408" s="105" t="s">
        <v>3831</v>
      </c>
      <c r="C408" s="14" t="s">
        <v>2634</v>
      </c>
      <c r="D408" s="19" t="s">
        <v>58</v>
      </c>
      <c r="E408" s="14" t="s">
        <v>3421</v>
      </c>
      <c r="F408" s="14" t="s">
        <v>2868</v>
      </c>
      <c r="G408" s="14" t="s">
        <v>2366</v>
      </c>
      <c r="H408" s="14" t="s">
        <v>3472</v>
      </c>
      <c r="I408" s="14" t="s">
        <v>3422</v>
      </c>
      <c r="J408" s="23"/>
      <c r="K408" s="14" t="s">
        <v>2240</v>
      </c>
      <c r="L408" s="18">
        <v>408.0</v>
      </c>
      <c r="M408" s="18">
        <v>0.0</v>
      </c>
      <c r="N408" s="18">
        <v>0.0</v>
      </c>
      <c r="O408" s="18">
        <v>0.0</v>
      </c>
      <c r="P408" s="18">
        <v>0.0</v>
      </c>
      <c r="Q408" s="18">
        <v>0.0</v>
      </c>
      <c r="U408" s="22" t="s">
        <v>1812</v>
      </c>
      <c r="V408" s="18">
        <v>5.05635791511E12</v>
      </c>
      <c r="W408" s="22" t="s">
        <v>2987</v>
      </c>
      <c r="X408" s="18" t="s">
        <v>3417</v>
      </c>
      <c r="Y408" s="16"/>
      <c r="Z408" s="14" t="s">
        <v>3339</v>
      </c>
      <c r="AA408" s="18">
        <v>0.0</v>
      </c>
      <c r="AB408" s="22"/>
      <c r="AC408" s="22" t="s">
        <v>3416</v>
      </c>
      <c r="AD408" s="16"/>
      <c r="AE408" s="22" t="s">
        <v>2240</v>
      </c>
      <c r="AF408" s="18">
        <v>552.0</v>
      </c>
      <c r="AG408" s="18">
        <v>0.0</v>
      </c>
      <c r="AH408" s="18">
        <v>0.0</v>
      </c>
      <c r="AI408" s="18">
        <v>0.0</v>
      </c>
      <c r="AJ408" s="18">
        <v>0.0</v>
      </c>
      <c r="AK408" s="18">
        <v>0.0</v>
      </c>
    </row>
    <row r="409">
      <c r="A409" s="14" t="s">
        <v>1812</v>
      </c>
      <c r="B409" s="105" t="s">
        <v>3832</v>
      </c>
      <c r="C409" s="14" t="s">
        <v>2515</v>
      </c>
      <c r="D409" s="19" t="s">
        <v>58</v>
      </c>
      <c r="E409" s="14" t="s">
        <v>3415</v>
      </c>
      <c r="F409" s="14" t="s">
        <v>2963</v>
      </c>
      <c r="G409" s="14" t="s">
        <v>2512</v>
      </c>
      <c r="H409" s="14" t="s">
        <v>2214</v>
      </c>
      <c r="I409" s="14" t="s">
        <v>3416</v>
      </c>
      <c r="J409" s="14" t="s">
        <v>2666</v>
      </c>
      <c r="L409" s="18">
        <v>288.0</v>
      </c>
      <c r="M409" s="18">
        <v>0.0</v>
      </c>
      <c r="N409" s="18">
        <v>2.140862</v>
      </c>
      <c r="O409" s="18">
        <v>0.111111</v>
      </c>
      <c r="P409" s="18">
        <v>1.392778</v>
      </c>
      <c r="Q409" s="18">
        <v>2.234576</v>
      </c>
      <c r="U409" s="22" t="s">
        <v>756</v>
      </c>
      <c r="V409" s="18">
        <v>6.36997293745E11</v>
      </c>
      <c r="W409" s="22" t="s">
        <v>2287</v>
      </c>
      <c r="X409" s="18" t="s">
        <v>3417</v>
      </c>
      <c r="Y409" s="22" t="s">
        <v>3415</v>
      </c>
      <c r="Z409" s="14" t="s">
        <v>2477</v>
      </c>
      <c r="AA409" s="18">
        <v>2.490842491</v>
      </c>
      <c r="AB409" s="22" t="s">
        <v>2214</v>
      </c>
      <c r="AC409" s="22" t="s">
        <v>3416</v>
      </c>
      <c r="AD409" s="22" t="s">
        <v>2605</v>
      </c>
      <c r="AE409" s="16"/>
      <c r="AF409" s="18">
        <v>144.0</v>
      </c>
      <c r="AG409" s="18">
        <v>0.0</v>
      </c>
      <c r="AH409" s="18">
        <v>0.0</v>
      </c>
      <c r="AI409" s="18">
        <v>0.0</v>
      </c>
      <c r="AJ409" s="18">
        <v>0.0</v>
      </c>
      <c r="AK409" s="18">
        <v>0.0</v>
      </c>
    </row>
    <row r="410">
      <c r="A410" s="14" t="s">
        <v>591</v>
      </c>
      <c r="B410" s="105" t="s">
        <v>3755</v>
      </c>
      <c r="C410" s="14" t="s">
        <v>3128</v>
      </c>
      <c r="D410" s="19" t="s">
        <v>58</v>
      </c>
      <c r="E410" s="14" t="s">
        <v>3415</v>
      </c>
      <c r="F410" s="14" t="s">
        <v>3127</v>
      </c>
      <c r="G410" s="14" t="s">
        <v>3756</v>
      </c>
      <c r="H410" s="14" t="s">
        <v>2214</v>
      </c>
      <c r="I410" s="14" t="s">
        <v>3416</v>
      </c>
      <c r="J410" s="14" t="s">
        <v>2605</v>
      </c>
      <c r="K410" s="23"/>
      <c r="L410" s="18">
        <v>312.0</v>
      </c>
      <c r="M410" s="18">
        <v>0.0</v>
      </c>
      <c r="N410" s="18">
        <v>0.0</v>
      </c>
      <c r="O410" s="18">
        <v>0.0</v>
      </c>
      <c r="P410" s="18">
        <v>0.0</v>
      </c>
      <c r="Q410" s="18">
        <v>0.0</v>
      </c>
      <c r="U410" s="22" t="s">
        <v>1783</v>
      </c>
      <c r="V410" s="18">
        <v>6.953440511817E12</v>
      </c>
      <c r="W410" s="22" t="s">
        <v>3285</v>
      </c>
      <c r="X410" s="18" t="s">
        <v>3417</v>
      </c>
      <c r="Y410" s="22" t="s">
        <v>3415</v>
      </c>
      <c r="Z410" s="14" t="s">
        <v>3091</v>
      </c>
      <c r="AA410" s="18">
        <v>0.416666667</v>
      </c>
      <c r="AB410" s="22" t="s">
        <v>2214</v>
      </c>
      <c r="AC410" s="22" t="s">
        <v>3416</v>
      </c>
      <c r="AD410" s="22" t="s">
        <v>2605</v>
      </c>
      <c r="AE410" s="16"/>
      <c r="AF410" s="18">
        <v>240.0</v>
      </c>
      <c r="AG410" s="18">
        <v>0.0</v>
      </c>
      <c r="AH410" s="18">
        <v>2.785673</v>
      </c>
      <c r="AI410" s="18">
        <v>0.0</v>
      </c>
      <c r="AJ410" s="18">
        <v>0.1</v>
      </c>
      <c r="AK410" s="18">
        <v>3.085123</v>
      </c>
    </row>
    <row r="411">
      <c r="A411" s="14" t="s">
        <v>135</v>
      </c>
      <c r="B411" s="105" t="s">
        <v>3833</v>
      </c>
      <c r="C411" s="14" t="s">
        <v>2622</v>
      </c>
      <c r="D411" s="19" t="s">
        <v>58</v>
      </c>
      <c r="E411" s="14" t="s">
        <v>3421</v>
      </c>
      <c r="F411" s="14" t="s">
        <v>2614</v>
      </c>
      <c r="G411" s="14" t="s">
        <v>2557</v>
      </c>
      <c r="I411" s="14" t="s">
        <v>3416</v>
      </c>
      <c r="J411" s="14" t="s">
        <v>2605</v>
      </c>
      <c r="K411" s="16"/>
      <c r="L411" s="18">
        <v>48.0</v>
      </c>
      <c r="M411" s="18">
        <v>0.0</v>
      </c>
      <c r="N411" s="18">
        <v>0.0</v>
      </c>
      <c r="O411" s="18">
        <v>0.0</v>
      </c>
      <c r="P411" s="18">
        <v>0.0</v>
      </c>
      <c r="Q411" s="18">
        <v>0.0</v>
      </c>
      <c r="U411" s="22" t="s">
        <v>258</v>
      </c>
      <c r="V411" s="18">
        <v>4.059729382665E12</v>
      </c>
      <c r="W411" s="22" t="s">
        <v>2793</v>
      </c>
      <c r="X411" s="18" t="s">
        <v>3417</v>
      </c>
      <c r="Y411" s="22" t="s">
        <v>3415</v>
      </c>
      <c r="Z411" s="14" t="s">
        <v>3090</v>
      </c>
      <c r="AA411" s="18">
        <v>0.976190476</v>
      </c>
      <c r="AB411" s="22" t="s">
        <v>2214</v>
      </c>
      <c r="AC411" s="22" t="s">
        <v>3416</v>
      </c>
      <c r="AD411" s="16"/>
      <c r="AE411" s="16"/>
      <c r="AF411" s="18">
        <v>31.0</v>
      </c>
      <c r="AG411" s="18">
        <v>0.0</v>
      </c>
      <c r="AH411" s="18">
        <v>0.142857</v>
      </c>
      <c r="AI411" s="18">
        <v>1.142857</v>
      </c>
      <c r="AJ411" s="18">
        <v>0.903448</v>
      </c>
      <c r="AK411" s="18">
        <v>0.772854</v>
      </c>
    </row>
    <row r="412">
      <c r="A412" s="14" t="s">
        <v>288</v>
      </c>
      <c r="B412" s="105" t="s">
        <v>3834</v>
      </c>
      <c r="C412" s="14" t="s">
        <v>2654</v>
      </c>
      <c r="D412" s="19" t="s">
        <v>58</v>
      </c>
      <c r="E412" s="14" t="s">
        <v>3415</v>
      </c>
      <c r="F412" s="14" t="s">
        <v>2649</v>
      </c>
      <c r="G412" s="14" t="s">
        <v>3614</v>
      </c>
      <c r="H412" s="14" t="s">
        <v>2214</v>
      </c>
      <c r="I412" s="14" t="s">
        <v>3422</v>
      </c>
      <c r="J412" s="23"/>
      <c r="K412" s="16"/>
      <c r="L412" s="18">
        <v>600.0</v>
      </c>
      <c r="M412" s="18">
        <v>0.0</v>
      </c>
      <c r="N412" s="18">
        <v>0.546471</v>
      </c>
      <c r="O412" s="18">
        <v>0.0</v>
      </c>
      <c r="P412" s="18">
        <v>0.718137</v>
      </c>
      <c r="Q412" s="18">
        <v>0.372299</v>
      </c>
      <c r="U412" s="22" t="s">
        <v>1365</v>
      </c>
      <c r="V412" s="18">
        <v>5.20223463038E12</v>
      </c>
      <c r="W412" s="22" t="s">
        <v>2909</v>
      </c>
      <c r="X412" s="18" t="s">
        <v>3417</v>
      </c>
      <c r="Y412" s="22" t="s">
        <v>3421</v>
      </c>
      <c r="Z412" s="14" t="s">
        <v>3088</v>
      </c>
      <c r="AA412" s="18">
        <v>1.258241758</v>
      </c>
      <c r="AB412" s="22" t="s">
        <v>2214</v>
      </c>
      <c r="AC412" s="22" t="s">
        <v>3422</v>
      </c>
      <c r="AD412" s="16"/>
      <c r="AE412" s="16"/>
      <c r="AF412" s="18">
        <v>0.0</v>
      </c>
      <c r="AG412" s="18">
        <v>0.0</v>
      </c>
      <c r="AH412" s="18">
        <v>0.0</v>
      </c>
      <c r="AI412" s="18">
        <v>1.119048</v>
      </c>
      <c r="AJ412" s="18">
        <v>1.73609</v>
      </c>
      <c r="AK412" s="18">
        <v>1.400283</v>
      </c>
    </row>
    <row r="413">
      <c r="A413" s="14" t="s">
        <v>1812</v>
      </c>
      <c r="B413" s="105" t="s">
        <v>3747</v>
      </c>
      <c r="C413" s="14" t="s">
        <v>2499</v>
      </c>
      <c r="D413" s="19" t="s">
        <v>58</v>
      </c>
      <c r="E413" s="14" t="s">
        <v>3415</v>
      </c>
      <c r="F413" s="14" t="s">
        <v>2957</v>
      </c>
      <c r="G413" s="14" t="s">
        <v>2498</v>
      </c>
      <c r="I413" s="14" t="s">
        <v>3416</v>
      </c>
      <c r="J413" s="23"/>
      <c r="K413" s="14" t="s">
        <v>2240</v>
      </c>
      <c r="L413" s="18">
        <v>552.0</v>
      </c>
      <c r="M413" s="18">
        <v>0.0</v>
      </c>
      <c r="N413" s="18">
        <v>0.0</v>
      </c>
      <c r="O413" s="18">
        <v>0.0</v>
      </c>
      <c r="P413" s="18">
        <v>0.0</v>
      </c>
      <c r="Q413" s="18">
        <v>0.0</v>
      </c>
      <c r="U413" s="22" t="s">
        <v>135</v>
      </c>
      <c r="V413" s="18">
        <v>8.002873015145E12</v>
      </c>
      <c r="W413" s="22" t="s">
        <v>3038</v>
      </c>
      <c r="X413" s="18" t="s">
        <v>3417</v>
      </c>
      <c r="Y413" s="22" t="s">
        <v>3415</v>
      </c>
      <c r="Z413" s="14" t="s">
        <v>3084</v>
      </c>
      <c r="AA413" s="18">
        <v>0.0</v>
      </c>
      <c r="AB413" s="22" t="s">
        <v>2214</v>
      </c>
      <c r="AC413" s="22" t="s">
        <v>3416</v>
      </c>
      <c r="AD413" s="22" t="s">
        <v>2605</v>
      </c>
      <c r="AE413" s="16"/>
      <c r="AF413" s="18">
        <v>672.0</v>
      </c>
      <c r="AG413" s="18">
        <v>0.0</v>
      </c>
      <c r="AH413" s="18">
        <v>13.28188</v>
      </c>
      <c r="AI413" s="18">
        <v>0.071429</v>
      </c>
      <c r="AJ413" s="18">
        <v>0.37619</v>
      </c>
      <c r="AK413" s="18">
        <v>13.33995</v>
      </c>
    </row>
    <row r="414">
      <c r="A414" s="14" t="s">
        <v>888</v>
      </c>
      <c r="B414" s="105" t="s">
        <v>3582</v>
      </c>
      <c r="C414" s="14" t="s">
        <v>2788</v>
      </c>
      <c r="D414" s="19" t="s">
        <v>58</v>
      </c>
      <c r="E414" s="14" t="s">
        <v>3415</v>
      </c>
      <c r="F414" s="14" t="s">
        <v>2783</v>
      </c>
      <c r="G414" s="14" t="s">
        <v>2337</v>
      </c>
      <c r="I414" s="14" t="s">
        <v>3431</v>
      </c>
      <c r="J414" s="16"/>
      <c r="K414" s="23"/>
      <c r="L414" s="18">
        <v>552.0</v>
      </c>
      <c r="M414" s="18">
        <v>0.0</v>
      </c>
      <c r="N414" s="18">
        <v>0.0</v>
      </c>
      <c r="O414" s="18">
        <v>0.0</v>
      </c>
      <c r="P414" s="18">
        <v>0.0</v>
      </c>
      <c r="Q414" s="18">
        <v>0.0</v>
      </c>
      <c r="U414" s="22" t="s">
        <v>1035</v>
      </c>
      <c r="V414" s="18">
        <v>8.59795006793E11</v>
      </c>
      <c r="W414" s="22" t="s">
        <v>2731</v>
      </c>
      <c r="X414" s="18" t="s">
        <v>3417</v>
      </c>
      <c r="Y414" s="22" t="s">
        <v>3415</v>
      </c>
      <c r="Z414" s="14" t="s">
        <v>2547</v>
      </c>
      <c r="AA414" s="18">
        <v>0.174242424</v>
      </c>
      <c r="AB414" s="22" t="s">
        <v>2214</v>
      </c>
      <c r="AC414" s="22" t="s">
        <v>3416</v>
      </c>
      <c r="AD414" s="16"/>
      <c r="AE414" s="16"/>
      <c r="AF414" s="18">
        <v>26.0</v>
      </c>
      <c r="AG414" s="18">
        <v>7.0</v>
      </c>
      <c r="AH414" s="18">
        <v>0.539683</v>
      </c>
      <c r="AI414" s="18">
        <v>4.237118</v>
      </c>
      <c r="AJ414" s="18">
        <v>6.694899</v>
      </c>
      <c r="AK414" s="18">
        <v>6.632134</v>
      </c>
    </row>
    <row r="415">
      <c r="A415" s="14" t="s">
        <v>1812</v>
      </c>
      <c r="B415" s="105" t="s">
        <v>3835</v>
      </c>
      <c r="C415" s="14" t="s">
        <v>2520</v>
      </c>
      <c r="D415" s="19" t="s">
        <v>58</v>
      </c>
      <c r="E415" s="14" t="s">
        <v>3415</v>
      </c>
      <c r="F415" s="14" t="s">
        <v>2963</v>
      </c>
      <c r="G415" s="14" t="s">
        <v>2512</v>
      </c>
      <c r="H415" s="14" t="s">
        <v>2214</v>
      </c>
      <c r="I415" s="14" t="s">
        <v>3416</v>
      </c>
      <c r="J415" s="14" t="s">
        <v>2666</v>
      </c>
      <c r="L415" s="18">
        <v>48.0</v>
      </c>
      <c r="M415" s="18">
        <v>0.0</v>
      </c>
      <c r="N415" s="18">
        <v>0.0</v>
      </c>
      <c r="O415" s="18">
        <v>0.0</v>
      </c>
      <c r="P415" s="18">
        <v>0.1</v>
      </c>
      <c r="Q415" s="18">
        <v>0.180996</v>
      </c>
      <c r="U415" s="22" t="s">
        <v>206</v>
      </c>
      <c r="V415" s="18">
        <v>8.908006217892E12</v>
      </c>
      <c r="W415" s="22" t="s">
        <v>3044</v>
      </c>
      <c r="X415" s="18" t="s">
        <v>3417</v>
      </c>
      <c r="Y415" s="22" t="s">
        <v>3415</v>
      </c>
      <c r="Z415" s="14" t="s">
        <v>2549</v>
      </c>
      <c r="AA415" s="18">
        <v>0.0</v>
      </c>
      <c r="AB415" s="22" t="s">
        <v>2214</v>
      </c>
      <c r="AC415" s="22" t="s">
        <v>3416</v>
      </c>
      <c r="AD415" s="16"/>
      <c r="AE415" s="16"/>
      <c r="AF415" s="18">
        <v>0.0</v>
      </c>
      <c r="AG415" s="18">
        <v>2.0</v>
      </c>
      <c r="AH415" s="18">
        <v>0.0</v>
      </c>
      <c r="AI415" s="18">
        <v>1.0</v>
      </c>
      <c r="AJ415" s="18">
        <v>1.030769</v>
      </c>
      <c r="AK415" s="18">
        <v>0.734412</v>
      </c>
    </row>
    <row r="416">
      <c r="A416" s="14" t="s">
        <v>1812</v>
      </c>
      <c r="B416" s="105" t="s">
        <v>3836</v>
      </c>
      <c r="C416" s="14" t="s">
        <v>2975</v>
      </c>
      <c r="D416" s="19" t="s">
        <v>58</v>
      </c>
      <c r="E416" s="14" t="s">
        <v>3421</v>
      </c>
      <c r="F416" s="14" t="s">
        <v>3092</v>
      </c>
      <c r="G416" s="14" t="s">
        <v>3430</v>
      </c>
      <c r="H416" s="14" t="s">
        <v>2214</v>
      </c>
      <c r="I416" s="14" t="s">
        <v>3416</v>
      </c>
      <c r="J416" s="23"/>
      <c r="K416" s="16"/>
      <c r="L416" s="18">
        <v>0.0</v>
      </c>
      <c r="M416" s="18">
        <v>3.0</v>
      </c>
      <c r="N416" s="18">
        <v>0.0</v>
      </c>
      <c r="O416" s="18">
        <v>0.626623</v>
      </c>
      <c r="P416" s="18">
        <v>0.523598</v>
      </c>
      <c r="Q416" s="18">
        <v>0.553852</v>
      </c>
      <c r="U416" s="22" t="s">
        <v>258</v>
      </c>
      <c r="V416" s="18">
        <v>7.64302215844E11</v>
      </c>
      <c r="W416" s="22" t="s">
        <v>2413</v>
      </c>
      <c r="X416" s="18" t="s">
        <v>3417</v>
      </c>
      <c r="Y416" s="22" t="s">
        <v>3415</v>
      </c>
      <c r="Z416" s="14" t="s">
        <v>2548</v>
      </c>
      <c r="AA416" s="18">
        <v>0.071428571</v>
      </c>
      <c r="AB416" s="22" t="s">
        <v>2214</v>
      </c>
      <c r="AC416" s="22" t="s">
        <v>3416</v>
      </c>
      <c r="AD416" s="16"/>
      <c r="AE416" s="16"/>
      <c r="AF416" s="18">
        <v>0.0</v>
      </c>
      <c r="AG416" s="18">
        <v>2.0</v>
      </c>
      <c r="AH416" s="18">
        <v>0.0</v>
      </c>
      <c r="AI416" s="18">
        <v>1.058442</v>
      </c>
      <c r="AJ416" s="18">
        <v>0.612261</v>
      </c>
      <c r="AK416" s="18">
        <v>0.627059</v>
      </c>
    </row>
    <row r="417">
      <c r="A417" s="14" t="s">
        <v>1690</v>
      </c>
      <c r="B417" s="105" t="s">
        <v>3837</v>
      </c>
      <c r="C417" s="14" t="s">
        <v>2933</v>
      </c>
      <c r="D417" s="19" t="s">
        <v>58</v>
      </c>
      <c r="E417" s="14" t="s">
        <v>3421</v>
      </c>
      <c r="F417" s="14" t="s">
        <v>3253</v>
      </c>
      <c r="G417" s="14" t="s">
        <v>3453</v>
      </c>
      <c r="H417" s="14" t="s">
        <v>2214</v>
      </c>
      <c r="I417" s="14" t="s">
        <v>3416</v>
      </c>
      <c r="J417" s="16"/>
      <c r="K417" s="14" t="s">
        <v>2240</v>
      </c>
      <c r="L417" s="18">
        <v>504.0</v>
      </c>
      <c r="M417" s="18">
        <v>0.0</v>
      </c>
      <c r="N417" s="18">
        <v>0.413131</v>
      </c>
      <c r="O417" s="18">
        <v>1.222222</v>
      </c>
      <c r="P417" s="18">
        <v>0.315909</v>
      </c>
      <c r="Q417" s="18">
        <v>0.315909</v>
      </c>
      <c r="U417" s="22" t="s">
        <v>1175</v>
      </c>
      <c r="V417" s="18">
        <v>8.906103790942E12</v>
      </c>
      <c r="W417" s="22" t="s">
        <v>2395</v>
      </c>
      <c r="X417" s="18" t="s">
        <v>3417</v>
      </c>
      <c r="Y417" s="22" t="s">
        <v>3415</v>
      </c>
      <c r="Z417" s="14" t="s">
        <v>2550</v>
      </c>
      <c r="AA417" s="18">
        <v>0.090909091</v>
      </c>
      <c r="AB417" s="22" t="s">
        <v>2214</v>
      </c>
      <c r="AC417" s="22" t="s">
        <v>3416</v>
      </c>
      <c r="AD417" s="16"/>
      <c r="AE417" s="16"/>
      <c r="AF417" s="18">
        <v>0.0</v>
      </c>
      <c r="AG417" s="18">
        <v>2.0</v>
      </c>
      <c r="AH417" s="18">
        <v>0.0</v>
      </c>
      <c r="AI417" s="18">
        <v>2.594322</v>
      </c>
      <c r="AJ417" s="18">
        <v>2.532313</v>
      </c>
      <c r="AK417" s="18">
        <v>2.060775</v>
      </c>
    </row>
    <row r="418">
      <c r="A418" s="14" t="s">
        <v>468</v>
      </c>
      <c r="B418" s="105" t="s">
        <v>3838</v>
      </c>
      <c r="C418" s="14" t="s">
        <v>3111</v>
      </c>
      <c r="D418" s="19" t="s">
        <v>58</v>
      </c>
      <c r="E418" s="14" t="s">
        <v>3421</v>
      </c>
      <c r="F418" s="14" t="s">
        <v>3112</v>
      </c>
      <c r="G418" s="14" t="s">
        <v>3839</v>
      </c>
      <c r="H418" s="14" t="s">
        <v>2214</v>
      </c>
      <c r="I418" s="14" t="s">
        <v>3431</v>
      </c>
      <c r="J418" s="23"/>
      <c r="K418" s="23"/>
      <c r="L418" s="18">
        <v>576.0</v>
      </c>
      <c r="M418" s="18">
        <v>0.0</v>
      </c>
      <c r="N418" s="18">
        <v>0.0</v>
      </c>
      <c r="O418" s="18">
        <v>0.0</v>
      </c>
      <c r="P418" s="18">
        <v>0.0</v>
      </c>
      <c r="Q418" s="18">
        <v>0.0</v>
      </c>
      <c r="U418" s="22" t="s">
        <v>1092</v>
      </c>
      <c r="V418" s="18">
        <v>6.291108549988E12</v>
      </c>
      <c r="W418" s="22" t="s">
        <v>3181</v>
      </c>
      <c r="X418" s="18" t="s">
        <v>3417</v>
      </c>
      <c r="Y418" s="22" t="s">
        <v>3415</v>
      </c>
      <c r="Z418" s="14" t="s">
        <v>3840</v>
      </c>
      <c r="AA418" s="18">
        <v>0.0</v>
      </c>
      <c r="AB418" s="22" t="s">
        <v>2214</v>
      </c>
      <c r="AC418" s="22" t="s">
        <v>3416</v>
      </c>
      <c r="AD418" s="16"/>
      <c r="AE418" s="22" t="s">
        <v>2240</v>
      </c>
      <c r="AF418" s="18">
        <v>792.0</v>
      </c>
      <c r="AG418" s="18">
        <v>0.0</v>
      </c>
      <c r="AH418" s="18">
        <v>0.222222</v>
      </c>
      <c r="AI418" s="18">
        <v>0.0</v>
      </c>
      <c r="AJ418" s="18">
        <v>0.0</v>
      </c>
      <c r="AK418" s="18">
        <v>0.222222</v>
      </c>
    </row>
    <row r="419">
      <c r="A419" s="14" t="s">
        <v>1251</v>
      </c>
      <c r="B419" s="105" t="s">
        <v>3701</v>
      </c>
      <c r="C419" s="14" t="s">
        <v>2430</v>
      </c>
      <c r="D419" s="19" t="s">
        <v>58</v>
      </c>
      <c r="E419" s="14" t="s">
        <v>3415</v>
      </c>
      <c r="F419" s="14" t="s">
        <v>2868</v>
      </c>
      <c r="G419" s="14" t="s">
        <v>2366</v>
      </c>
      <c r="I419" s="14" t="s">
        <v>3431</v>
      </c>
      <c r="J419" s="23"/>
      <c r="K419" s="23"/>
      <c r="L419" s="18">
        <v>552.0</v>
      </c>
      <c r="M419" s="18">
        <v>0.0</v>
      </c>
      <c r="N419" s="18">
        <v>0.0</v>
      </c>
      <c r="O419" s="18">
        <v>0.0</v>
      </c>
      <c r="P419" s="18">
        <v>0.0</v>
      </c>
      <c r="Q419" s="18">
        <v>0.0</v>
      </c>
      <c r="U419" s="22" t="s">
        <v>1812</v>
      </c>
      <c r="V419" s="18">
        <v>5.000159479141E12</v>
      </c>
      <c r="W419" s="22" t="s">
        <v>2544</v>
      </c>
      <c r="X419" s="18" t="s">
        <v>3417</v>
      </c>
      <c r="Y419" s="22" t="s">
        <v>3421</v>
      </c>
      <c r="Z419" s="14" t="s">
        <v>2262</v>
      </c>
      <c r="AA419" s="18">
        <v>0.142857143</v>
      </c>
      <c r="AB419" s="22" t="s">
        <v>2214</v>
      </c>
      <c r="AC419" s="22" t="s">
        <v>3416</v>
      </c>
      <c r="AD419" s="22" t="s">
        <v>2666</v>
      </c>
      <c r="AE419" s="22" t="s">
        <v>2240</v>
      </c>
      <c r="AF419" s="18">
        <v>96.0</v>
      </c>
      <c r="AG419" s="18">
        <v>0.0</v>
      </c>
      <c r="AH419" s="18">
        <v>0.0</v>
      </c>
      <c r="AI419" s="18">
        <v>0.0</v>
      </c>
      <c r="AJ419" s="18">
        <v>0.0</v>
      </c>
      <c r="AK419" s="18">
        <v>0.0</v>
      </c>
    </row>
    <row r="420">
      <c r="A420" s="14" t="s">
        <v>1175</v>
      </c>
      <c r="B420" s="105" t="s">
        <v>3475</v>
      </c>
      <c r="C420" s="14" t="s">
        <v>3205</v>
      </c>
      <c r="D420" s="19" t="s">
        <v>58</v>
      </c>
      <c r="E420" s="14" t="s">
        <v>3415</v>
      </c>
      <c r="F420" s="23"/>
      <c r="G420" s="14" t="s">
        <v>2391</v>
      </c>
      <c r="I420" s="14" t="s">
        <v>3416</v>
      </c>
      <c r="J420" s="23"/>
      <c r="K420" s="16"/>
      <c r="L420" s="18">
        <v>552.0</v>
      </c>
      <c r="M420" s="18">
        <v>0.0</v>
      </c>
      <c r="N420" s="18">
        <v>0.0</v>
      </c>
      <c r="O420" s="18">
        <v>0.0</v>
      </c>
      <c r="P420" s="18">
        <v>0.0</v>
      </c>
      <c r="Q420" s="18">
        <v>0.0</v>
      </c>
      <c r="U420" s="22" t="s">
        <v>1251</v>
      </c>
      <c r="V420" s="18">
        <v>6.290361984642E12</v>
      </c>
      <c r="W420" s="22" t="s">
        <v>2428</v>
      </c>
      <c r="X420" s="18" t="s">
        <v>3417</v>
      </c>
      <c r="Y420" s="22" t="s">
        <v>3415</v>
      </c>
      <c r="Z420" s="14" t="s">
        <v>2243</v>
      </c>
      <c r="AA420" s="18">
        <v>0.0</v>
      </c>
      <c r="AB420" s="22"/>
      <c r="AC420" s="22" t="s">
        <v>3431</v>
      </c>
      <c r="AD420" s="16"/>
      <c r="AE420" s="16"/>
      <c r="AF420" s="18">
        <v>552.0</v>
      </c>
      <c r="AG420" s="18">
        <v>0.0</v>
      </c>
      <c r="AH420" s="18">
        <v>0.0</v>
      </c>
      <c r="AI420" s="18">
        <v>0.0</v>
      </c>
      <c r="AJ420" s="18">
        <v>0.0</v>
      </c>
      <c r="AK420" s="18">
        <v>0.0</v>
      </c>
    </row>
    <row r="421">
      <c r="A421" s="14" t="s">
        <v>1035</v>
      </c>
      <c r="B421" s="105" t="s">
        <v>3841</v>
      </c>
      <c r="C421" s="14" t="s">
        <v>3392</v>
      </c>
      <c r="D421" s="19" t="s">
        <v>58</v>
      </c>
      <c r="E421" s="14" t="s">
        <v>3415</v>
      </c>
      <c r="F421" s="14" t="s">
        <v>3842</v>
      </c>
      <c r="G421" s="14" t="s">
        <v>3843</v>
      </c>
      <c r="H421" s="14" t="s">
        <v>2214</v>
      </c>
      <c r="I421" s="14" t="s">
        <v>3416</v>
      </c>
      <c r="J421" s="23"/>
      <c r="K421" s="23"/>
      <c r="L421" s="18">
        <v>24.0</v>
      </c>
      <c r="M421" s="18">
        <v>0.0</v>
      </c>
      <c r="N421" s="18">
        <v>0.0</v>
      </c>
      <c r="O421" s="18">
        <v>0.0</v>
      </c>
      <c r="P421" s="18">
        <v>0.0</v>
      </c>
      <c r="Q421" s="18">
        <v>0.0</v>
      </c>
      <c r="U421" s="22" t="s">
        <v>1812</v>
      </c>
      <c r="V421" s="18">
        <v>8.50064303018E11</v>
      </c>
      <c r="W421" s="22" t="s">
        <v>2503</v>
      </c>
      <c r="X421" s="18" t="s">
        <v>3417</v>
      </c>
      <c r="Y421" s="22" t="s">
        <v>3415</v>
      </c>
      <c r="Z421" s="14" t="s">
        <v>2242</v>
      </c>
      <c r="AA421" s="18">
        <v>0.0</v>
      </c>
      <c r="AB421" s="22" t="s">
        <v>2214</v>
      </c>
      <c r="AC421" s="22" t="s">
        <v>3416</v>
      </c>
      <c r="AD421" s="22" t="s">
        <v>2605</v>
      </c>
      <c r="AE421" s="16"/>
      <c r="AF421" s="18">
        <v>72.0</v>
      </c>
      <c r="AG421" s="18">
        <v>0.0</v>
      </c>
      <c r="AH421" s="18">
        <v>0.026316</v>
      </c>
      <c r="AI421" s="18">
        <v>0.0</v>
      </c>
      <c r="AJ421" s="18">
        <v>0.0</v>
      </c>
      <c r="AK421" s="18">
        <v>0.026316</v>
      </c>
    </row>
    <row r="422">
      <c r="A422" s="14" t="s">
        <v>756</v>
      </c>
      <c r="B422" s="105" t="s">
        <v>3844</v>
      </c>
      <c r="C422" s="14" t="s">
        <v>2294</v>
      </c>
      <c r="D422" s="19" t="s">
        <v>58</v>
      </c>
      <c r="E422" s="14" t="s">
        <v>3415</v>
      </c>
      <c r="F422" s="14" t="s">
        <v>2709</v>
      </c>
      <c r="G422" s="14" t="s">
        <v>2282</v>
      </c>
      <c r="H422" s="14" t="s">
        <v>2214</v>
      </c>
      <c r="I422" s="14" t="s">
        <v>3416</v>
      </c>
      <c r="J422" s="14" t="s">
        <v>2605</v>
      </c>
      <c r="K422" s="23"/>
      <c r="L422" s="18">
        <v>240.0</v>
      </c>
      <c r="M422" s="18">
        <v>0.0</v>
      </c>
      <c r="N422" s="18">
        <v>0.404775</v>
      </c>
      <c r="O422" s="18">
        <v>0.0</v>
      </c>
      <c r="P422" s="18">
        <v>1.145238</v>
      </c>
      <c r="Q422" s="18">
        <v>0.488108</v>
      </c>
      <c r="U422" s="22" t="s">
        <v>361</v>
      </c>
      <c r="V422" s="18">
        <v>6.772504452701E12</v>
      </c>
      <c r="W422" s="22" t="s">
        <v>2970</v>
      </c>
      <c r="X422" s="18" t="s">
        <v>3417</v>
      </c>
      <c r="Y422" s="22" t="s">
        <v>3415</v>
      </c>
      <c r="Z422" s="14" t="s">
        <v>2238</v>
      </c>
      <c r="AA422" s="18">
        <v>0.214285714</v>
      </c>
      <c r="AB422" s="22" t="s">
        <v>2214</v>
      </c>
      <c r="AC422" s="22" t="s">
        <v>3416</v>
      </c>
      <c r="AD422" s="16"/>
      <c r="AE422" s="22" t="s">
        <v>2240</v>
      </c>
      <c r="AF422" s="18">
        <v>288.0</v>
      </c>
      <c r="AG422" s="18">
        <v>0.0</v>
      </c>
      <c r="AH422" s="18">
        <v>0.0</v>
      </c>
      <c r="AI422" s="18">
        <v>0.0</v>
      </c>
      <c r="AJ422" s="18">
        <v>0.0</v>
      </c>
      <c r="AK422" s="18">
        <v>0.0</v>
      </c>
    </row>
    <row r="423">
      <c r="A423" s="14" t="s">
        <v>1175</v>
      </c>
      <c r="B423" s="105" t="s">
        <v>3845</v>
      </c>
      <c r="C423" s="14" t="s">
        <v>3196</v>
      </c>
      <c r="D423" s="19" t="s">
        <v>58</v>
      </c>
      <c r="E423" s="14" t="s">
        <v>3415</v>
      </c>
      <c r="F423" s="23"/>
      <c r="G423" s="14" t="s">
        <v>2391</v>
      </c>
      <c r="H423" s="14" t="s">
        <v>2214</v>
      </c>
      <c r="I423" s="14" t="s">
        <v>3416</v>
      </c>
      <c r="J423" s="14" t="s">
        <v>2605</v>
      </c>
      <c r="K423" s="23"/>
      <c r="L423" s="18">
        <v>528.0</v>
      </c>
      <c r="M423" s="18">
        <v>0.0</v>
      </c>
      <c r="N423" s="18">
        <v>0.1625</v>
      </c>
      <c r="O423" s="18">
        <v>0.25</v>
      </c>
      <c r="P423" s="18">
        <v>0.1625</v>
      </c>
      <c r="Q423" s="18">
        <v>0.1625</v>
      </c>
      <c r="U423" s="22" t="s">
        <v>1812</v>
      </c>
      <c r="V423" s="18">
        <v>7.340001807363E12</v>
      </c>
      <c r="W423" s="22" t="s">
        <v>2642</v>
      </c>
      <c r="X423" s="18" t="s">
        <v>3417</v>
      </c>
      <c r="Y423" s="22" t="s">
        <v>3415</v>
      </c>
      <c r="Z423" s="14" t="s">
        <v>3142</v>
      </c>
      <c r="AA423" s="18">
        <v>0.416666667</v>
      </c>
      <c r="AB423" s="22" t="s">
        <v>2214</v>
      </c>
      <c r="AC423" s="22" t="s">
        <v>3416</v>
      </c>
      <c r="AD423" s="16"/>
      <c r="AE423" s="22" t="s">
        <v>2240</v>
      </c>
      <c r="AF423" s="18">
        <v>624.0</v>
      </c>
      <c r="AG423" s="18">
        <v>0.0</v>
      </c>
      <c r="AH423" s="18">
        <v>1.0</v>
      </c>
      <c r="AI423" s="18">
        <v>0.0</v>
      </c>
      <c r="AJ423" s="18">
        <v>0.0</v>
      </c>
      <c r="AK423" s="18">
        <v>1.0</v>
      </c>
    </row>
    <row r="424">
      <c r="A424" s="14" t="s">
        <v>1175</v>
      </c>
      <c r="B424" s="105" t="s">
        <v>3846</v>
      </c>
      <c r="C424" s="14" t="s">
        <v>2405</v>
      </c>
      <c r="D424" s="19" t="s">
        <v>58</v>
      </c>
      <c r="E424" s="14" t="s">
        <v>3415</v>
      </c>
      <c r="F424" s="14" t="s">
        <v>2815</v>
      </c>
      <c r="G424" s="14" t="s">
        <v>2378</v>
      </c>
      <c r="H424" s="14" t="s">
        <v>2214</v>
      </c>
      <c r="I424" s="14" t="s">
        <v>3416</v>
      </c>
      <c r="J424" s="23"/>
      <c r="K424" s="23"/>
      <c r="L424" s="18">
        <v>24.0</v>
      </c>
      <c r="M424" s="18">
        <v>0.0</v>
      </c>
      <c r="N424" s="18">
        <v>0.0</v>
      </c>
      <c r="O424" s="18">
        <v>0.5</v>
      </c>
      <c r="P424" s="18">
        <v>0.366667</v>
      </c>
      <c r="Q424" s="18">
        <v>0.305537</v>
      </c>
      <c r="U424" s="22" t="s">
        <v>1175</v>
      </c>
      <c r="V424" s="18">
        <v>7.73602642861E11</v>
      </c>
      <c r="W424" s="22" t="s">
        <v>3202</v>
      </c>
      <c r="X424" s="18" t="s">
        <v>3417</v>
      </c>
      <c r="Y424" s="22" t="s">
        <v>3415</v>
      </c>
      <c r="Z424" s="14" t="s">
        <v>3146</v>
      </c>
      <c r="AA424" s="18">
        <v>0.214285714</v>
      </c>
      <c r="AB424" s="22"/>
      <c r="AC424" s="22" t="s">
        <v>3416</v>
      </c>
      <c r="AD424" s="16"/>
      <c r="AE424" s="16"/>
      <c r="AF424" s="18">
        <v>552.0</v>
      </c>
      <c r="AG424" s="18">
        <v>0.0</v>
      </c>
      <c r="AH424" s="18">
        <v>0.0</v>
      </c>
      <c r="AI424" s="18">
        <v>0.0</v>
      </c>
      <c r="AJ424" s="18">
        <v>0.0</v>
      </c>
      <c r="AK424" s="18">
        <v>0.0</v>
      </c>
    </row>
    <row r="425">
      <c r="A425" s="14" t="s">
        <v>756</v>
      </c>
      <c r="B425" s="105" t="s">
        <v>3847</v>
      </c>
      <c r="C425" s="14" t="s">
        <v>2288</v>
      </c>
      <c r="D425" s="19" t="s">
        <v>58</v>
      </c>
      <c r="E425" s="14" t="s">
        <v>3415</v>
      </c>
      <c r="F425" s="14" t="s">
        <v>2709</v>
      </c>
      <c r="G425" s="14" t="s">
        <v>2282</v>
      </c>
      <c r="H425" s="14" t="s">
        <v>2214</v>
      </c>
      <c r="I425" s="14" t="s">
        <v>3416</v>
      </c>
      <c r="J425" s="14" t="s">
        <v>2605</v>
      </c>
      <c r="K425" s="16"/>
      <c r="L425" s="18">
        <v>168.0</v>
      </c>
      <c r="M425" s="18">
        <v>0.0</v>
      </c>
      <c r="N425" s="18">
        <v>0.35392</v>
      </c>
      <c r="O425" s="18">
        <v>0.071429</v>
      </c>
      <c r="P425" s="18">
        <v>0.281818</v>
      </c>
      <c r="Q425" s="18">
        <v>0.361939</v>
      </c>
      <c r="U425" s="22" t="s">
        <v>361</v>
      </c>
      <c r="V425" s="18">
        <v>6.772504452718E12</v>
      </c>
      <c r="W425" s="22" t="s">
        <v>2971</v>
      </c>
      <c r="X425" s="18" t="s">
        <v>3417</v>
      </c>
      <c r="Y425" s="22" t="s">
        <v>3415</v>
      </c>
      <c r="Z425" s="14" t="s">
        <v>3148</v>
      </c>
      <c r="AA425" s="18">
        <v>0.071428571</v>
      </c>
      <c r="AB425" s="22" t="s">
        <v>2214</v>
      </c>
      <c r="AC425" s="22" t="s">
        <v>3416</v>
      </c>
      <c r="AD425" s="16"/>
      <c r="AE425" s="16"/>
      <c r="AF425" s="18">
        <v>0.0</v>
      </c>
      <c r="AG425" s="18">
        <v>1.0</v>
      </c>
      <c r="AH425" s="18">
        <v>0.0</v>
      </c>
      <c r="AI425" s="18">
        <v>0.571429</v>
      </c>
      <c r="AJ425" s="18">
        <v>0.633333</v>
      </c>
      <c r="AK425" s="18">
        <v>0.439238</v>
      </c>
    </row>
    <row r="426">
      <c r="A426" s="14" t="s">
        <v>1812</v>
      </c>
      <c r="B426" s="105" t="s">
        <v>3848</v>
      </c>
      <c r="C426" s="14" t="s">
        <v>2997</v>
      </c>
      <c r="D426" s="19" t="s">
        <v>58</v>
      </c>
      <c r="E426" s="14" t="s">
        <v>3421</v>
      </c>
      <c r="F426" s="14" t="s">
        <v>3261</v>
      </c>
      <c r="G426" s="14" t="s">
        <v>3510</v>
      </c>
      <c r="H426" s="14" t="s">
        <v>2214</v>
      </c>
      <c r="I426" s="14" t="s">
        <v>3416</v>
      </c>
      <c r="J426" s="23"/>
      <c r="K426" s="23"/>
      <c r="L426" s="18">
        <v>24.0</v>
      </c>
      <c r="M426" s="18">
        <v>3.0</v>
      </c>
      <c r="N426" s="18">
        <v>0.0</v>
      </c>
      <c r="O426" s="18">
        <v>1.234615</v>
      </c>
      <c r="P426" s="18">
        <v>1.234615</v>
      </c>
      <c r="Q426" s="18">
        <v>1.234615</v>
      </c>
      <c r="U426" s="22" t="s">
        <v>591</v>
      </c>
      <c r="V426" s="18">
        <v>5.060941970027E12</v>
      </c>
      <c r="W426" s="22" t="s">
        <v>3097</v>
      </c>
      <c r="X426" s="18" t="s">
        <v>3417</v>
      </c>
      <c r="Y426" s="22" t="s">
        <v>3415</v>
      </c>
      <c r="Z426" s="14" t="s">
        <v>2459</v>
      </c>
      <c r="AA426" s="18">
        <v>0.642857143</v>
      </c>
      <c r="AB426" s="22" t="s">
        <v>2214</v>
      </c>
      <c r="AC426" s="22" t="s">
        <v>3416</v>
      </c>
      <c r="AD426" s="16"/>
      <c r="AE426" s="22" t="s">
        <v>2240</v>
      </c>
      <c r="AF426" s="18">
        <v>192.0</v>
      </c>
      <c r="AG426" s="18">
        <v>0.0</v>
      </c>
      <c r="AH426" s="18">
        <v>0.0</v>
      </c>
      <c r="AI426" s="18">
        <v>0.0</v>
      </c>
      <c r="AJ426" s="18">
        <v>0.0</v>
      </c>
      <c r="AK426" s="18">
        <v>0.0</v>
      </c>
    </row>
    <row r="427">
      <c r="A427" s="14" t="s">
        <v>1783</v>
      </c>
      <c r="B427" s="105" t="s">
        <v>3849</v>
      </c>
      <c r="C427" s="14" t="s">
        <v>3298</v>
      </c>
      <c r="D427" s="19" t="s">
        <v>58</v>
      </c>
      <c r="E427" s="14" t="s">
        <v>3421</v>
      </c>
      <c r="F427" s="14" t="s">
        <v>3283</v>
      </c>
      <c r="G427" s="14" t="s">
        <v>3442</v>
      </c>
      <c r="H427" s="14" t="s">
        <v>2214</v>
      </c>
      <c r="I427" s="14" t="s">
        <v>3416</v>
      </c>
      <c r="J427" s="14" t="s">
        <v>2605</v>
      </c>
      <c r="K427" s="23"/>
      <c r="L427" s="18">
        <v>0.0</v>
      </c>
      <c r="M427" s="18">
        <v>0.0</v>
      </c>
      <c r="N427" s="18">
        <v>0.0</v>
      </c>
      <c r="O427" s="18">
        <v>0.0</v>
      </c>
      <c r="P427" s="18">
        <v>1.799591</v>
      </c>
      <c r="Q427" s="18">
        <v>1.799591</v>
      </c>
      <c r="U427" s="22" t="s">
        <v>361</v>
      </c>
      <c r="V427" s="18">
        <v>8.445291773066E12</v>
      </c>
      <c r="W427" s="22" t="s">
        <v>3743</v>
      </c>
      <c r="X427" s="18" t="s">
        <v>3417</v>
      </c>
      <c r="Y427" s="22" t="s">
        <v>3415</v>
      </c>
      <c r="Z427" s="14" t="s">
        <v>2411</v>
      </c>
      <c r="AA427" s="18">
        <v>0.823015873</v>
      </c>
      <c r="AB427" s="22" t="s">
        <v>2214</v>
      </c>
      <c r="AC427" s="22" t="s">
        <v>3416</v>
      </c>
      <c r="AD427" s="22" t="s">
        <v>2605</v>
      </c>
      <c r="AE427" s="16"/>
      <c r="AF427" s="18">
        <v>504.0</v>
      </c>
      <c r="AG427" s="18">
        <v>0.0</v>
      </c>
      <c r="AH427" s="18">
        <v>0.068966</v>
      </c>
      <c r="AI427" s="18">
        <v>0.428571</v>
      </c>
      <c r="AJ427" s="18">
        <v>0.82</v>
      </c>
      <c r="AK427" s="18">
        <v>0.498225</v>
      </c>
    </row>
    <row r="428">
      <c r="A428" s="14" t="s">
        <v>1812</v>
      </c>
      <c r="B428" s="105" t="s">
        <v>3850</v>
      </c>
      <c r="C428" s="14" t="s">
        <v>3329</v>
      </c>
      <c r="D428" s="19" t="s">
        <v>58</v>
      </c>
      <c r="E428" s="14" t="s">
        <v>3421</v>
      </c>
      <c r="F428" s="14" t="s">
        <v>3314</v>
      </c>
      <c r="G428" s="14" t="s">
        <v>3534</v>
      </c>
      <c r="H428" s="14" t="s">
        <v>2214</v>
      </c>
      <c r="I428" s="14" t="s">
        <v>3416</v>
      </c>
      <c r="J428" s="14" t="s">
        <v>2605</v>
      </c>
      <c r="K428" s="16"/>
      <c r="L428" s="18">
        <v>552.0</v>
      </c>
      <c r="M428" s="18">
        <v>0.0</v>
      </c>
      <c r="N428" s="18">
        <v>2.405263</v>
      </c>
      <c r="O428" s="18">
        <v>1.178211</v>
      </c>
      <c r="P428" s="18">
        <v>4.763792</v>
      </c>
      <c r="Q428" s="18">
        <v>2.013341</v>
      </c>
      <c r="U428" s="22" t="s">
        <v>361</v>
      </c>
      <c r="V428" s="18">
        <v>5.900020047571E12</v>
      </c>
      <c r="W428" s="22" t="s">
        <v>3025</v>
      </c>
      <c r="X428" s="18" t="s">
        <v>3417</v>
      </c>
      <c r="Y428" s="22" t="s">
        <v>3415</v>
      </c>
      <c r="Z428" s="14" t="s">
        <v>2406</v>
      </c>
      <c r="AA428" s="18">
        <v>0.5</v>
      </c>
      <c r="AB428" s="22" t="s">
        <v>2214</v>
      </c>
      <c r="AC428" s="22" t="s">
        <v>3416</v>
      </c>
      <c r="AD428" s="16"/>
      <c r="AE428" s="16"/>
      <c r="AF428" s="18">
        <v>0.0</v>
      </c>
      <c r="AG428" s="18">
        <v>2.0</v>
      </c>
      <c r="AH428" s="18">
        <v>0.0</v>
      </c>
      <c r="AI428" s="18">
        <v>2.132973</v>
      </c>
      <c r="AJ428" s="18">
        <v>1.703045</v>
      </c>
      <c r="AK428" s="18">
        <v>1.962261</v>
      </c>
    </row>
    <row r="429">
      <c r="A429" s="14" t="s">
        <v>288</v>
      </c>
      <c r="B429" s="105" t="s">
        <v>3851</v>
      </c>
      <c r="C429" s="14" t="s">
        <v>2636</v>
      </c>
      <c r="D429" s="19" t="s">
        <v>58</v>
      </c>
      <c r="E429" s="14" t="s">
        <v>3421</v>
      </c>
      <c r="F429" s="14" t="s">
        <v>2868</v>
      </c>
      <c r="G429" s="14" t="s">
        <v>2366</v>
      </c>
      <c r="H429" s="14" t="s">
        <v>3472</v>
      </c>
      <c r="I429" s="14" t="s">
        <v>3422</v>
      </c>
      <c r="J429" s="16"/>
      <c r="K429" s="14" t="s">
        <v>2240</v>
      </c>
      <c r="L429" s="18">
        <v>408.0</v>
      </c>
      <c r="M429" s="18">
        <v>0.0</v>
      </c>
      <c r="N429" s="18">
        <v>0.090909</v>
      </c>
      <c r="O429" s="18">
        <v>0.0</v>
      </c>
      <c r="P429" s="18">
        <v>0.125</v>
      </c>
      <c r="Q429" s="18">
        <v>0.090909</v>
      </c>
      <c r="U429" s="22" t="s">
        <v>888</v>
      </c>
      <c r="V429" s="18">
        <v>6.291079388692E12</v>
      </c>
      <c r="W429" s="22" t="s">
        <v>2334</v>
      </c>
      <c r="X429" s="18" t="s">
        <v>3417</v>
      </c>
      <c r="Y429" s="22" t="s">
        <v>3415</v>
      </c>
      <c r="Z429" s="14" t="s">
        <v>2415</v>
      </c>
      <c r="AA429" s="18">
        <v>0.357142857</v>
      </c>
      <c r="AB429" s="22" t="s">
        <v>2214</v>
      </c>
      <c r="AC429" s="22" t="s">
        <v>3431</v>
      </c>
      <c r="AD429" s="16"/>
      <c r="AE429" s="16"/>
      <c r="AF429" s="18">
        <v>0.0</v>
      </c>
      <c r="AG429" s="18">
        <v>0.0</v>
      </c>
      <c r="AH429" s="18">
        <v>0.0</v>
      </c>
      <c r="AI429" s="18">
        <v>0.142857</v>
      </c>
      <c r="AJ429" s="18">
        <v>0.1</v>
      </c>
      <c r="AK429" s="18">
        <v>0.216949</v>
      </c>
    </row>
    <row r="430">
      <c r="A430" s="14" t="s">
        <v>288</v>
      </c>
      <c r="B430" s="105" t="s">
        <v>3852</v>
      </c>
      <c r="C430" s="14" t="s">
        <v>2902</v>
      </c>
      <c r="D430" s="19" t="s">
        <v>58</v>
      </c>
      <c r="E430" s="14" t="s">
        <v>3421</v>
      </c>
      <c r="F430" s="14" t="s">
        <v>3074</v>
      </c>
      <c r="G430" s="14" t="s">
        <v>3688</v>
      </c>
      <c r="H430" s="14" t="s">
        <v>2252</v>
      </c>
      <c r="I430" s="14" t="s">
        <v>3416</v>
      </c>
      <c r="J430" s="23"/>
      <c r="K430" s="14" t="s">
        <v>2240</v>
      </c>
      <c r="L430" s="18">
        <v>360.0</v>
      </c>
      <c r="M430" s="18">
        <v>0.0</v>
      </c>
      <c r="N430" s="18">
        <v>2.822258</v>
      </c>
      <c r="O430" s="18">
        <v>2.822258</v>
      </c>
      <c r="P430" s="18">
        <v>2.822258</v>
      </c>
      <c r="Q430" s="18">
        <v>2.822258</v>
      </c>
      <c r="U430" s="22" t="s">
        <v>135</v>
      </c>
      <c r="V430" s="18">
        <v>1.01526000382E12</v>
      </c>
      <c r="W430" s="22" t="s">
        <v>2637</v>
      </c>
      <c r="X430" s="18" t="s">
        <v>3417</v>
      </c>
      <c r="Y430" s="22" t="s">
        <v>3421</v>
      </c>
      <c r="Z430" s="14" t="s">
        <v>2409</v>
      </c>
      <c r="AA430" s="18">
        <v>0.571428571</v>
      </c>
      <c r="AB430" s="22" t="s">
        <v>2214</v>
      </c>
      <c r="AC430" s="22" t="s">
        <v>3416</v>
      </c>
      <c r="AD430" s="22" t="s">
        <v>2605</v>
      </c>
      <c r="AE430" s="22" t="s">
        <v>2240</v>
      </c>
      <c r="AF430" s="18">
        <v>696.0</v>
      </c>
      <c r="AG430" s="18">
        <v>0.0</v>
      </c>
      <c r="AH430" s="18">
        <v>5.097849</v>
      </c>
      <c r="AI430" s="18">
        <v>0.0</v>
      </c>
      <c r="AJ430" s="18">
        <v>1.0</v>
      </c>
      <c r="AK430" s="18">
        <v>5.097849</v>
      </c>
    </row>
    <row r="431">
      <c r="A431" s="14" t="s">
        <v>888</v>
      </c>
      <c r="B431" s="105" t="s">
        <v>3853</v>
      </c>
      <c r="C431" s="14" t="s">
        <v>2335</v>
      </c>
      <c r="D431" s="19" t="s">
        <v>58</v>
      </c>
      <c r="E431" s="14" t="s">
        <v>3421</v>
      </c>
      <c r="F431" s="14" t="s">
        <v>2733</v>
      </c>
      <c r="G431" s="14" t="s">
        <v>2333</v>
      </c>
      <c r="H431" s="14" t="s">
        <v>2214</v>
      </c>
      <c r="I431" s="14" t="s">
        <v>3431</v>
      </c>
      <c r="J431" s="23"/>
      <c r="K431" s="16"/>
      <c r="L431" s="18">
        <v>24.0</v>
      </c>
      <c r="M431" s="18">
        <v>1.0</v>
      </c>
      <c r="N431" s="18">
        <v>0.0</v>
      </c>
      <c r="O431" s="18">
        <v>1.736513</v>
      </c>
      <c r="P431" s="18">
        <v>0.918893</v>
      </c>
      <c r="Q431" s="18">
        <v>0.857181</v>
      </c>
      <c r="U431" s="22" t="s">
        <v>288</v>
      </c>
      <c r="V431" s="18">
        <v>5.903839080074E12</v>
      </c>
      <c r="W431" s="22" t="s">
        <v>2255</v>
      </c>
      <c r="X431" s="18" t="s">
        <v>3417</v>
      </c>
      <c r="Y431" s="16"/>
      <c r="Z431" s="14" t="s">
        <v>2408</v>
      </c>
      <c r="AA431" s="18">
        <v>0.66025641</v>
      </c>
      <c r="AB431" s="22"/>
      <c r="AC431" s="22" t="s">
        <v>3416</v>
      </c>
      <c r="AD431" s="16"/>
      <c r="AE431" s="16"/>
      <c r="AF431" s="18">
        <v>552.0</v>
      </c>
      <c r="AG431" s="18">
        <v>0.0</v>
      </c>
      <c r="AH431" s="18">
        <v>0.0</v>
      </c>
      <c r="AI431" s="18">
        <v>0.0</v>
      </c>
      <c r="AJ431" s="18">
        <v>0.0</v>
      </c>
      <c r="AK431" s="18">
        <v>0.0</v>
      </c>
    </row>
    <row r="432">
      <c r="A432" s="14" t="s">
        <v>258</v>
      </c>
      <c r="B432" s="105" t="s">
        <v>3854</v>
      </c>
      <c r="C432" s="14" t="s">
        <v>2399</v>
      </c>
      <c r="D432" s="19" t="s">
        <v>58</v>
      </c>
      <c r="E432" s="14" t="s">
        <v>3421</v>
      </c>
      <c r="F432" s="14" t="s">
        <v>2834</v>
      </c>
      <c r="G432" s="14" t="s">
        <v>2268</v>
      </c>
      <c r="H432" s="14" t="s">
        <v>2214</v>
      </c>
      <c r="I432" s="14" t="s">
        <v>3416</v>
      </c>
      <c r="J432" s="16"/>
      <c r="K432" s="23"/>
      <c r="L432" s="18">
        <v>24.0</v>
      </c>
      <c r="M432" s="18">
        <v>1.0</v>
      </c>
      <c r="N432" s="18">
        <v>0.0</v>
      </c>
      <c r="O432" s="18">
        <v>4.340049</v>
      </c>
      <c r="P432" s="18">
        <v>4.484719</v>
      </c>
      <c r="Q432" s="18">
        <v>4.22503</v>
      </c>
      <c r="U432" s="22" t="s">
        <v>1251</v>
      </c>
      <c r="V432" s="18">
        <v>6.291053041612E12</v>
      </c>
      <c r="W432" s="22" t="s">
        <v>3226</v>
      </c>
      <c r="X432" s="18" t="s">
        <v>3417</v>
      </c>
      <c r="Y432" s="22" t="s">
        <v>3415</v>
      </c>
      <c r="Z432" s="14" t="s">
        <v>2413</v>
      </c>
      <c r="AA432" s="18">
        <v>0.915584416</v>
      </c>
      <c r="AB432" s="22" t="s">
        <v>2214</v>
      </c>
      <c r="AC432" s="22" t="s">
        <v>3431</v>
      </c>
      <c r="AD432" s="16"/>
      <c r="AE432" s="16"/>
      <c r="AF432" s="18">
        <v>0.0</v>
      </c>
      <c r="AG432" s="18">
        <v>0.0</v>
      </c>
      <c r="AH432" s="18">
        <v>0.0</v>
      </c>
      <c r="AI432" s="18">
        <v>0.0</v>
      </c>
      <c r="AJ432" s="18">
        <v>0.0</v>
      </c>
      <c r="AK432" s="18">
        <v>0.0</v>
      </c>
    </row>
    <row r="433">
      <c r="A433" s="14" t="s">
        <v>1812</v>
      </c>
      <c r="B433" s="105" t="s">
        <v>3855</v>
      </c>
      <c r="C433" s="14" t="s">
        <v>2495</v>
      </c>
      <c r="D433" s="19" t="s">
        <v>58</v>
      </c>
      <c r="E433" s="14" t="s">
        <v>3415</v>
      </c>
      <c r="F433" s="14" t="s">
        <v>2951</v>
      </c>
      <c r="G433" s="14" t="s">
        <v>2489</v>
      </c>
      <c r="H433" s="14" t="s">
        <v>2214</v>
      </c>
      <c r="I433" s="14" t="s">
        <v>3416</v>
      </c>
      <c r="J433" s="23"/>
      <c r="K433" s="23"/>
      <c r="L433" s="18">
        <v>0.0</v>
      </c>
      <c r="M433" s="18">
        <v>0.0</v>
      </c>
      <c r="N433" s="18">
        <v>0.0</v>
      </c>
      <c r="O433" s="18">
        <v>0.0</v>
      </c>
      <c r="P433" s="18">
        <v>0.033333</v>
      </c>
      <c r="Q433" s="18">
        <v>0.016667</v>
      </c>
      <c r="U433" s="22" t="s">
        <v>591</v>
      </c>
      <c r="V433" s="18">
        <v>6.290360081564E12</v>
      </c>
      <c r="W433" s="22" t="s">
        <v>3125</v>
      </c>
      <c r="X433" s="18" t="s">
        <v>3417</v>
      </c>
      <c r="Y433" s="22" t="s">
        <v>3421</v>
      </c>
      <c r="Z433" s="14" t="s">
        <v>2410</v>
      </c>
      <c r="AA433" s="18">
        <v>0.730769231</v>
      </c>
      <c r="AB433" s="22" t="s">
        <v>2214</v>
      </c>
      <c r="AC433" s="22" t="s">
        <v>3416</v>
      </c>
      <c r="AD433" s="22" t="s">
        <v>2605</v>
      </c>
      <c r="AE433" s="16"/>
      <c r="AF433" s="18">
        <v>24.0</v>
      </c>
      <c r="AG433" s="18">
        <v>0.0</v>
      </c>
      <c r="AH433" s="18">
        <v>0.0</v>
      </c>
      <c r="AI433" s="18">
        <v>0.0</v>
      </c>
      <c r="AJ433" s="18">
        <v>0.0</v>
      </c>
      <c r="AK433" s="18">
        <v>0.0</v>
      </c>
    </row>
    <row r="434">
      <c r="A434" s="14" t="s">
        <v>591</v>
      </c>
      <c r="B434" s="105" t="s">
        <v>3856</v>
      </c>
      <c r="C434" s="14" t="s">
        <v>3129</v>
      </c>
      <c r="D434" s="19" t="s">
        <v>58</v>
      </c>
      <c r="E434" s="14" t="s">
        <v>3415</v>
      </c>
      <c r="F434" s="14" t="s">
        <v>3127</v>
      </c>
      <c r="G434" s="14" t="s">
        <v>3756</v>
      </c>
      <c r="H434" s="14" t="s">
        <v>2214</v>
      </c>
      <c r="I434" s="14" t="s">
        <v>3416</v>
      </c>
      <c r="J434" s="14" t="s">
        <v>2605</v>
      </c>
      <c r="K434" s="14" t="s">
        <v>2240</v>
      </c>
      <c r="L434" s="18">
        <v>480.0</v>
      </c>
      <c r="M434" s="18">
        <v>0.0</v>
      </c>
      <c r="N434" s="18">
        <v>0.0</v>
      </c>
      <c r="O434" s="18">
        <v>0.0</v>
      </c>
      <c r="P434" s="18">
        <v>0.0</v>
      </c>
      <c r="Q434" s="18">
        <v>0.0</v>
      </c>
      <c r="U434" s="22" t="s">
        <v>1488</v>
      </c>
      <c r="V434" s="18">
        <v>6.298042161771E12</v>
      </c>
      <c r="W434" s="22" t="s">
        <v>2879</v>
      </c>
      <c r="X434" s="18" t="s">
        <v>3417</v>
      </c>
      <c r="Y434" s="22" t="s">
        <v>3463</v>
      </c>
      <c r="Z434" s="14" t="s">
        <v>2412</v>
      </c>
      <c r="AA434" s="18">
        <v>1.010989011</v>
      </c>
      <c r="AB434" s="22" t="s">
        <v>2214</v>
      </c>
      <c r="AC434" s="22" t="s">
        <v>3416</v>
      </c>
      <c r="AD434" s="16"/>
      <c r="AE434" s="16"/>
      <c r="AF434" s="18">
        <v>109.0</v>
      </c>
      <c r="AG434" s="18">
        <v>2.0</v>
      </c>
      <c r="AH434" s="18">
        <v>0.411034</v>
      </c>
      <c r="AI434" s="18">
        <v>6.502381</v>
      </c>
      <c r="AJ434" s="18">
        <v>5.218994</v>
      </c>
      <c r="AK434" s="18">
        <v>5.569439</v>
      </c>
    </row>
    <row r="435">
      <c r="A435" s="14" t="s">
        <v>1650</v>
      </c>
      <c r="B435" s="105" t="s">
        <v>3474</v>
      </c>
      <c r="C435" s="14" t="s">
        <v>2465</v>
      </c>
      <c r="D435" s="19" t="s">
        <v>58</v>
      </c>
      <c r="E435" s="14" t="s">
        <v>3421</v>
      </c>
      <c r="F435" s="14" t="s">
        <v>2930</v>
      </c>
      <c r="G435" s="14" t="s">
        <v>2239</v>
      </c>
      <c r="H435" s="14" t="s">
        <v>2214</v>
      </c>
      <c r="I435" s="14" t="s">
        <v>3416</v>
      </c>
      <c r="J435" s="16"/>
      <c r="K435" s="23"/>
      <c r="L435" s="18">
        <v>115.0</v>
      </c>
      <c r="M435" s="18">
        <v>7.0</v>
      </c>
      <c r="N435" s="18">
        <v>1.78373</v>
      </c>
      <c r="O435" s="18">
        <v>6.801079</v>
      </c>
      <c r="P435" s="18">
        <v>5.98345</v>
      </c>
      <c r="Q435" s="18">
        <v>6.083774</v>
      </c>
      <c r="U435" s="22" t="s">
        <v>1175</v>
      </c>
      <c r="V435" s="18">
        <v>4.006000172019E12</v>
      </c>
      <c r="W435" s="22" t="s">
        <v>3037</v>
      </c>
      <c r="X435" s="18" t="s">
        <v>3417</v>
      </c>
      <c r="Y435" s="22" t="s">
        <v>3415</v>
      </c>
      <c r="Z435" s="14" t="s">
        <v>2414</v>
      </c>
      <c r="AA435" s="18">
        <v>0.801298701</v>
      </c>
      <c r="AB435" s="22" t="s">
        <v>2252</v>
      </c>
      <c r="AC435" s="22" t="s">
        <v>3416</v>
      </c>
      <c r="AD435" s="16"/>
      <c r="AE435" s="16"/>
      <c r="AF435" s="18">
        <v>106.0</v>
      </c>
      <c r="AG435" s="18">
        <v>3.0</v>
      </c>
      <c r="AH435" s="18">
        <v>0.608126</v>
      </c>
      <c r="AI435" s="18">
        <v>1.783333</v>
      </c>
      <c r="AJ435" s="18">
        <v>0.873479</v>
      </c>
      <c r="AK435" s="18">
        <v>0.707123</v>
      </c>
    </row>
    <row r="436">
      <c r="A436" s="14" t="s">
        <v>1812</v>
      </c>
      <c r="B436" s="105" t="s">
        <v>3857</v>
      </c>
      <c r="C436" s="14" t="s">
        <v>2513</v>
      </c>
      <c r="D436" s="19" t="s">
        <v>58</v>
      </c>
      <c r="E436" s="14" t="s">
        <v>3421</v>
      </c>
      <c r="F436" s="14" t="s">
        <v>2963</v>
      </c>
      <c r="G436" s="14" t="s">
        <v>2512</v>
      </c>
      <c r="H436" s="14" t="s">
        <v>2214</v>
      </c>
      <c r="I436" s="14" t="s">
        <v>3416</v>
      </c>
      <c r="J436" s="14" t="s">
        <v>2666</v>
      </c>
      <c r="L436" s="18">
        <v>528.0</v>
      </c>
      <c r="M436" s="18">
        <v>0.0</v>
      </c>
      <c r="N436" s="18">
        <v>4.056801</v>
      </c>
      <c r="O436" s="18">
        <v>0.861111</v>
      </c>
      <c r="P436" s="18">
        <v>1.475263</v>
      </c>
      <c r="Q436" s="18">
        <v>4.071032</v>
      </c>
      <c r="U436" s="22" t="s">
        <v>1690</v>
      </c>
      <c r="V436" s="18">
        <v>8.588007731919E12</v>
      </c>
      <c r="W436" s="22" t="s">
        <v>2996</v>
      </c>
      <c r="X436" s="18" t="s">
        <v>3417</v>
      </c>
      <c r="Y436" s="22" t="s">
        <v>3415</v>
      </c>
      <c r="Z436" s="14" t="s">
        <v>2463</v>
      </c>
      <c r="AA436" s="18">
        <v>0.071428571</v>
      </c>
      <c r="AB436" s="22" t="s">
        <v>2214</v>
      </c>
      <c r="AC436" s="22" t="s">
        <v>3416</v>
      </c>
      <c r="AD436" s="16"/>
      <c r="AE436" s="16"/>
      <c r="AF436" s="18">
        <v>24.0</v>
      </c>
      <c r="AG436" s="18">
        <v>1.0</v>
      </c>
      <c r="AH436" s="18">
        <v>0.0</v>
      </c>
      <c r="AI436" s="18">
        <v>1.729829</v>
      </c>
      <c r="AJ436" s="18">
        <v>3.404338</v>
      </c>
      <c r="AK436" s="18">
        <v>3.066062</v>
      </c>
    </row>
    <row r="437">
      <c r="A437" s="14" t="s">
        <v>1812</v>
      </c>
      <c r="B437" s="105" t="s">
        <v>3637</v>
      </c>
      <c r="C437" s="14" t="s">
        <v>2496</v>
      </c>
      <c r="D437" s="19" t="s">
        <v>58</v>
      </c>
      <c r="E437" s="14" t="s">
        <v>3415</v>
      </c>
      <c r="F437" s="14" t="s">
        <v>2951</v>
      </c>
      <c r="G437" s="14" t="s">
        <v>2489</v>
      </c>
      <c r="H437" s="14" t="s">
        <v>2214</v>
      </c>
      <c r="I437" s="14" t="s">
        <v>3416</v>
      </c>
      <c r="J437" s="23"/>
      <c r="K437" s="14" t="s">
        <v>2240</v>
      </c>
      <c r="L437" s="18">
        <v>696.0</v>
      </c>
      <c r="M437" s="18">
        <v>0.0</v>
      </c>
      <c r="N437" s="18">
        <v>0.0</v>
      </c>
      <c r="O437" s="18">
        <v>0.0</v>
      </c>
      <c r="P437" s="18">
        <v>0.0</v>
      </c>
      <c r="Q437" s="18">
        <v>0.0</v>
      </c>
      <c r="U437" s="22" t="s">
        <v>1175</v>
      </c>
      <c r="V437" s="18">
        <v>1.94251142999E11</v>
      </c>
      <c r="W437" s="22" t="s">
        <v>3210</v>
      </c>
      <c r="X437" s="18" t="s">
        <v>3417</v>
      </c>
      <c r="Y437" s="22" t="s">
        <v>3415</v>
      </c>
      <c r="Z437" s="14" t="s">
        <v>2394</v>
      </c>
      <c r="AA437" s="18">
        <v>6.793589744</v>
      </c>
      <c r="AB437" s="22" t="s">
        <v>2214</v>
      </c>
      <c r="AC437" s="22" t="s">
        <v>3416</v>
      </c>
      <c r="AD437" s="16"/>
      <c r="AE437" s="16"/>
      <c r="AF437" s="18">
        <v>432.0</v>
      </c>
      <c r="AG437" s="18">
        <v>0.0</v>
      </c>
      <c r="AH437" s="18">
        <v>0.0</v>
      </c>
      <c r="AI437" s="18">
        <v>0.0</v>
      </c>
      <c r="AJ437" s="18">
        <v>0.0</v>
      </c>
      <c r="AK437" s="18">
        <v>0.0</v>
      </c>
    </row>
    <row r="438">
      <c r="A438" s="14" t="s">
        <v>1812</v>
      </c>
      <c r="B438" s="105" t="s">
        <v>3858</v>
      </c>
      <c r="C438" s="14" t="s">
        <v>3323</v>
      </c>
      <c r="D438" s="19" t="s">
        <v>58</v>
      </c>
      <c r="E438" s="14" t="s">
        <v>3415</v>
      </c>
      <c r="F438" s="14" t="s">
        <v>3324</v>
      </c>
      <c r="G438" s="14" t="s">
        <v>3534</v>
      </c>
      <c r="I438" s="14" t="s">
        <v>3416</v>
      </c>
      <c r="J438" s="14" t="s">
        <v>2666</v>
      </c>
      <c r="L438" s="18">
        <v>528.0</v>
      </c>
      <c r="M438" s="18">
        <v>0.0</v>
      </c>
      <c r="N438" s="18">
        <v>0.0</v>
      </c>
      <c r="O438" s="18">
        <v>0.0</v>
      </c>
      <c r="P438" s="18">
        <v>0.0</v>
      </c>
      <c r="Q438" s="18">
        <v>0.0</v>
      </c>
      <c r="U438" s="22" t="s">
        <v>851</v>
      </c>
      <c r="V438" s="18">
        <v>6.291106763553E12</v>
      </c>
      <c r="W438" s="22" t="s">
        <v>2621</v>
      </c>
      <c r="X438" s="18" t="s">
        <v>3417</v>
      </c>
      <c r="Y438" s="22" t="s">
        <v>3421</v>
      </c>
      <c r="Z438" s="14" t="s">
        <v>2405</v>
      </c>
      <c r="AA438" s="18">
        <v>0.357142857</v>
      </c>
      <c r="AB438" s="22"/>
      <c r="AC438" s="22" t="s">
        <v>3422</v>
      </c>
      <c r="AD438" s="22" t="s">
        <v>2605</v>
      </c>
      <c r="AE438" s="16"/>
      <c r="AF438" s="18">
        <v>144.0</v>
      </c>
      <c r="AG438" s="18">
        <v>0.0</v>
      </c>
      <c r="AH438" s="18">
        <v>0.0</v>
      </c>
      <c r="AI438" s="18">
        <v>0.0</v>
      </c>
      <c r="AJ438" s="18">
        <v>0.0</v>
      </c>
      <c r="AK438" s="18">
        <v>0.0</v>
      </c>
    </row>
    <row r="439">
      <c r="A439" s="14" t="s">
        <v>1783</v>
      </c>
      <c r="B439" s="105" t="s">
        <v>3859</v>
      </c>
      <c r="C439" s="14" t="s">
        <v>3300</v>
      </c>
      <c r="D439" s="19" t="s">
        <v>58</v>
      </c>
      <c r="E439" s="14" t="s">
        <v>3421</v>
      </c>
      <c r="F439" s="14" t="s">
        <v>3283</v>
      </c>
      <c r="G439" s="14" t="s">
        <v>3442</v>
      </c>
      <c r="H439" s="14" t="s">
        <v>2214</v>
      </c>
      <c r="I439" s="14" t="s">
        <v>3416</v>
      </c>
      <c r="J439" s="14" t="s">
        <v>2605</v>
      </c>
      <c r="K439" s="14" t="s">
        <v>2240</v>
      </c>
      <c r="L439" s="18">
        <v>288.0</v>
      </c>
      <c r="M439" s="18">
        <v>0.0</v>
      </c>
      <c r="N439" s="18">
        <v>0.0</v>
      </c>
      <c r="O439" s="18">
        <v>0.0</v>
      </c>
      <c r="P439" s="18">
        <v>0.0</v>
      </c>
      <c r="Q439" s="18">
        <v>0.0</v>
      </c>
      <c r="U439" s="22" t="s">
        <v>135</v>
      </c>
      <c r="V439" s="18">
        <v>1.01526000382E12</v>
      </c>
      <c r="W439" s="22" t="s">
        <v>2637</v>
      </c>
      <c r="X439" s="18" t="s">
        <v>3417</v>
      </c>
      <c r="Y439" s="22" t="s">
        <v>3421</v>
      </c>
      <c r="Z439" s="14" t="s">
        <v>2377</v>
      </c>
      <c r="AA439" s="18">
        <v>1.122294372</v>
      </c>
      <c r="AB439" s="22" t="s">
        <v>2214</v>
      </c>
      <c r="AC439" s="22" t="s">
        <v>3416</v>
      </c>
      <c r="AD439" s="22" t="s">
        <v>2605</v>
      </c>
      <c r="AE439" s="16"/>
      <c r="AF439" s="18">
        <v>48.0</v>
      </c>
      <c r="AG439" s="18">
        <v>0.0</v>
      </c>
      <c r="AH439" s="18">
        <v>0.666667</v>
      </c>
      <c r="AI439" s="18">
        <v>0.0</v>
      </c>
      <c r="AJ439" s="18">
        <v>0.0</v>
      </c>
      <c r="AK439" s="18">
        <v>0.666667</v>
      </c>
    </row>
    <row r="440">
      <c r="A440" s="14" t="s">
        <v>84</v>
      </c>
      <c r="B440" s="105" t="s">
        <v>3557</v>
      </c>
      <c r="C440" s="14" t="s">
        <v>2242</v>
      </c>
      <c r="D440" s="19" t="s">
        <v>58</v>
      </c>
      <c r="E440" s="14" t="s">
        <v>3421</v>
      </c>
      <c r="F440" s="14" t="s">
        <v>2597</v>
      </c>
      <c r="G440" s="14" t="s">
        <v>2239</v>
      </c>
      <c r="H440" s="14" t="s">
        <v>2214</v>
      </c>
      <c r="I440" s="14" t="s">
        <v>3416</v>
      </c>
      <c r="J440" s="23"/>
      <c r="K440" s="14" t="s">
        <v>2240</v>
      </c>
      <c r="L440" s="18">
        <v>408.0</v>
      </c>
      <c r="M440" s="18">
        <v>0.0</v>
      </c>
      <c r="N440" s="18">
        <v>0.0</v>
      </c>
      <c r="O440" s="18">
        <v>0.0</v>
      </c>
      <c r="P440" s="18">
        <v>0.0</v>
      </c>
      <c r="Q440" s="18">
        <v>0.0</v>
      </c>
      <c r="U440" s="22" t="s">
        <v>851</v>
      </c>
      <c r="V440" s="18">
        <v>6.291106763553E12</v>
      </c>
      <c r="W440" s="22" t="s">
        <v>2621</v>
      </c>
      <c r="X440" s="18" t="s">
        <v>3417</v>
      </c>
      <c r="Y440" s="22" t="s">
        <v>3421</v>
      </c>
      <c r="Z440" s="14" t="s">
        <v>2392</v>
      </c>
      <c r="AA440" s="18">
        <v>0.476623377</v>
      </c>
      <c r="AB440" s="22" t="s">
        <v>3629</v>
      </c>
      <c r="AC440" s="22" t="s">
        <v>3422</v>
      </c>
      <c r="AD440" s="16"/>
      <c r="AE440" s="16"/>
      <c r="AF440" s="18">
        <v>24.0</v>
      </c>
      <c r="AG440" s="18">
        <v>0.0</v>
      </c>
      <c r="AH440" s="18">
        <v>0.033333</v>
      </c>
      <c r="AI440" s="18">
        <v>0.0</v>
      </c>
      <c r="AJ440" s="18">
        <v>0.0</v>
      </c>
      <c r="AK440" s="18">
        <v>0.033333</v>
      </c>
    </row>
    <row r="441">
      <c r="A441" s="14" t="s">
        <v>135</v>
      </c>
      <c r="B441" s="105" t="s">
        <v>3860</v>
      </c>
      <c r="C441" s="14" t="s">
        <v>3036</v>
      </c>
      <c r="D441" s="19" t="s">
        <v>58</v>
      </c>
      <c r="E441" s="14" t="s">
        <v>3421</v>
      </c>
      <c r="F441" s="14" t="s">
        <v>3033</v>
      </c>
      <c r="G441" s="14" t="s">
        <v>3768</v>
      </c>
      <c r="H441" s="14" t="s">
        <v>2214</v>
      </c>
      <c r="I441" s="14" t="s">
        <v>3416</v>
      </c>
      <c r="J441" s="14" t="s">
        <v>2666</v>
      </c>
      <c r="L441" s="18">
        <v>552.0</v>
      </c>
      <c r="M441" s="18">
        <v>0.0</v>
      </c>
      <c r="N441" s="18">
        <v>10.80952</v>
      </c>
      <c r="O441" s="18">
        <v>0.0</v>
      </c>
      <c r="P441" s="18">
        <v>10.99172</v>
      </c>
      <c r="Q441" s="18">
        <v>10.99172</v>
      </c>
      <c r="U441" s="22" t="s">
        <v>1251</v>
      </c>
      <c r="V441" s="18">
        <v>3.701295700411E12</v>
      </c>
      <c r="W441" s="22" t="s">
        <v>2436</v>
      </c>
      <c r="X441" s="18" t="s">
        <v>3417</v>
      </c>
      <c r="Y441" s="22" t="s">
        <v>3415</v>
      </c>
      <c r="Z441" s="14" t="s">
        <v>3168</v>
      </c>
      <c r="AA441" s="18">
        <v>0.0</v>
      </c>
      <c r="AB441" s="22" t="s">
        <v>2214</v>
      </c>
      <c r="AC441" s="22" t="s">
        <v>3431</v>
      </c>
      <c r="AD441" s="22" t="s">
        <v>2605</v>
      </c>
      <c r="AE441" s="16"/>
      <c r="AF441" s="18">
        <v>0.0</v>
      </c>
      <c r="AG441" s="18">
        <v>0.0</v>
      </c>
      <c r="AH441" s="18">
        <v>0.0</v>
      </c>
      <c r="AI441" s="18">
        <v>0.0</v>
      </c>
      <c r="AJ441" s="18">
        <v>0.0</v>
      </c>
      <c r="AK441" s="18">
        <v>0.0</v>
      </c>
    </row>
    <row r="442">
      <c r="A442" s="14" t="s">
        <v>1812</v>
      </c>
      <c r="B442" s="105" t="s">
        <v>3861</v>
      </c>
      <c r="C442" s="14" t="s">
        <v>2978</v>
      </c>
      <c r="D442" s="19" t="s">
        <v>58</v>
      </c>
      <c r="E442" s="14" t="s">
        <v>3421</v>
      </c>
      <c r="F442" s="14" t="s">
        <v>3092</v>
      </c>
      <c r="G442" s="14" t="s">
        <v>3430</v>
      </c>
      <c r="H442" s="14" t="s">
        <v>2214</v>
      </c>
      <c r="I442" s="14" t="s">
        <v>3416</v>
      </c>
      <c r="J442" s="16"/>
      <c r="K442" s="14" t="s">
        <v>2240</v>
      </c>
      <c r="L442" s="18">
        <v>312.0</v>
      </c>
      <c r="M442" s="18">
        <v>0.0</v>
      </c>
      <c r="N442" s="18">
        <v>0.0</v>
      </c>
      <c r="O442" s="18">
        <v>0.0</v>
      </c>
      <c r="P442" s="18">
        <v>0.0</v>
      </c>
      <c r="Q442" s="18">
        <v>0.0</v>
      </c>
      <c r="U442" s="22" t="s">
        <v>1092</v>
      </c>
      <c r="V442" s="18">
        <v>4.057278012422E12</v>
      </c>
      <c r="W442" s="22" t="s">
        <v>2383</v>
      </c>
      <c r="X442" s="18" t="s">
        <v>3417</v>
      </c>
      <c r="Y442" s="22" t="s">
        <v>3415</v>
      </c>
      <c r="Z442" s="14" t="s">
        <v>3170</v>
      </c>
      <c r="AA442" s="18">
        <v>0.596825397</v>
      </c>
      <c r="AB442" s="22" t="s">
        <v>2214</v>
      </c>
      <c r="AC442" s="22" t="s">
        <v>3416</v>
      </c>
      <c r="AD442" s="16"/>
      <c r="AE442" s="16"/>
      <c r="AF442" s="18">
        <v>0.0</v>
      </c>
      <c r="AG442" s="18">
        <v>0.0</v>
      </c>
      <c r="AH442" s="18">
        <v>0.0</v>
      </c>
      <c r="AI442" s="18">
        <v>0.071429</v>
      </c>
      <c r="AJ442" s="18">
        <v>0.2</v>
      </c>
      <c r="AK442" s="18">
        <v>0.233333</v>
      </c>
    </row>
    <row r="443">
      <c r="A443" s="14" t="s">
        <v>1650</v>
      </c>
      <c r="B443" s="105" t="s">
        <v>3647</v>
      </c>
      <c r="C443" s="14" t="s">
        <v>3171</v>
      </c>
      <c r="D443" s="19" t="s">
        <v>58</v>
      </c>
      <c r="E443" s="14" t="s">
        <v>3421</v>
      </c>
      <c r="F443" s="14" t="s">
        <v>3045</v>
      </c>
      <c r="G443" s="14" t="s">
        <v>3648</v>
      </c>
      <c r="H443" s="14" t="s">
        <v>2214</v>
      </c>
      <c r="I443" s="14" t="s">
        <v>3416</v>
      </c>
      <c r="J443" s="23"/>
      <c r="K443" s="23"/>
      <c r="L443" s="18">
        <v>0.0</v>
      </c>
      <c r="M443" s="18">
        <v>0.0</v>
      </c>
      <c r="N443" s="18">
        <v>0.0</v>
      </c>
      <c r="O443" s="18">
        <v>1.260073</v>
      </c>
      <c r="P443" s="18">
        <v>1.250507</v>
      </c>
      <c r="Q443" s="18">
        <v>1.250507</v>
      </c>
      <c r="U443" s="22" t="s">
        <v>1812</v>
      </c>
      <c r="V443" s="18">
        <v>3.4000952779E10</v>
      </c>
      <c r="W443" s="22" t="s">
        <v>2545</v>
      </c>
      <c r="X443" s="18" t="s">
        <v>3417</v>
      </c>
      <c r="Y443" s="22" t="s">
        <v>3415</v>
      </c>
      <c r="Z443" s="14" t="s">
        <v>3048</v>
      </c>
      <c r="AA443" s="18">
        <v>1.428571429</v>
      </c>
      <c r="AB443" s="22" t="s">
        <v>2214</v>
      </c>
      <c r="AC443" s="22" t="s">
        <v>3416</v>
      </c>
      <c r="AD443" s="22" t="s">
        <v>2666</v>
      </c>
      <c r="AE443" s="22" t="s">
        <v>2240</v>
      </c>
      <c r="AF443" s="18">
        <v>288.0</v>
      </c>
      <c r="AG443" s="18">
        <v>0.0</v>
      </c>
      <c r="AH443" s="18">
        <v>1.26369</v>
      </c>
      <c r="AI443" s="18">
        <v>1.5</v>
      </c>
      <c r="AJ443" s="18">
        <v>1.443546</v>
      </c>
      <c r="AK443" s="18">
        <v>1.339066</v>
      </c>
    </row>
    <row r="444">
      <c r="A444" s="14" t="s">
        <v>361</v>
      </c>
      <c r="B444" s="105" t="s">
        <v>3862</v>
      </c>
      <c r="C444" s="14" t="s">
        <v>3107</v>
      </c>
      <c r="D444" s="19" t="s">
        <v>58</v>
      </c>
      <c r="E444" s="14" t="s">
        <v>3421</v>
      </c>
      <c r="F444" s="14" t="s">
        <v>3105</v>
      </c>
      <c r="G444" s="14" t="s">
        <v>3510</v>
      </c>
      <c r="H444" s="14" t="s">
        <v>2214</v>
      </c>
      <c r="I444" s="14" t="s">
        <v>3416</v>
      </c>
      <c r="J444" s="16"/>
      <c r="K444" s="16"/>
      <c r="L444" s="18">
        <v>0.0</v>
      </c>
      <c r="M444" s="18">
        <v>0.0</v>
      </c>
      <c r="N444" s="18">
        <v>0.0</v>
      </c>
      <c r="O444" s="18">
        <v>0.071429</v>
      </c>
      <c r="P444" s="18">
        <v>0.071429</v>
      </c>
      <c r="Q444" s="18">
        <v>0.071429</v>
      </c>
      <c r="U444" s="22" t="s">
        <v>258</v>
      </c>
      <c r="V444" s="18">
        <v>7.64302290629E11</v>
      </c>
      <c r="W444" s="22" t="s">
        <v>2406</v>
      </c>
      <c r="X444" s="18" t="s">
        <v>3417</v>
      </c>
      <c r="Y444" s="22" t="s">
        <v>3415</v>
      </c>
      <c r="Z444" s="14" t="s">
        <v>3171</v>
      </c>
      <c r="AA444" s="18">
        <v>5.385714286</v>
      </c>
      <c r="AB444" s="22" t="s">
        <v>2214</v>
      </c>
      <c r="AC444" s="22" t="s">
        <v>3416</v>
      </c>
      <c r="AD444" s="16"/>
      <c r="AE444" s="16"/>
      <c r="AF444" s="18">
        <v>0.0</v>
      </c>
      <c r="AG444" s="18">
        <v>1.0</v>
      </c>
      <c r="AH444" s="18">
        <v>0.0</v>
      </c>
      <c r="AI444" s="18">
        <v>0.571429</v>
      </c>
      <c r="AJ444" s="18">
        <v>0.781169</v>
      </c>
      <c r="AK444" s="18">
        <v>0.637934</v>
      </c>
    </row>
    <row r="445">
      <c r="A445" s="14" t="s">
        <v>662</v>
      </c>
      <c r="B445" s="105" t="s">
        <v>3741</v>
      </c>
      <c r="C445" s="14" t="s">
        <v>2702</v>
      </c>
      <c r="D445" s="19" t="s">
        <v>58</v>
      </c>
      <c r="E445" s="14" t="s">
        <v>3421</v>
      </c>
      <c r="F445" s="14" t="s">
        <v>2701</v>
      </c>
      <c r="G445" s="14" t="s">
        <v>2273</v>
      </c>
      <c r="H445" s="14" t="s">
        <v>2214</v>
      </c>
      <c r="I445" s="14" t="s">
        <v>3416</v>
      </c>
      <c r="J445" s="23"/>
      <c r="K445" s="14" t="s">
        <v>2240</v>
      </c>
      <c r="L445" s="18">
        <v>192.0</v>
      </c>
      <c r="M445" s="18">
        <v>0.0</v>
      </c>
      <c r="N445" s="18">
        <v>0.0</v>
      </c>
      <c r="O445" s="18">
        <v>0.0</v>
      </c>
      <c r="P445" s="18">
        <v>0.0</v>
      </c>
      <c r="Q445" s="18">
        <v>0.0</v>
      </c>
      <c r="U445" s="22" t="s">
        <v>961</v>
      </c>
      <c r="V445" s="22" t="s">
        <v>3481</v>
      </c>
      <c r="W445" s="22" t="s">
        <v>2804</v>
      </c>
      <c r="X445" s="18" t="s">
        <v>3417</v>
      </c>
      <c r="Y445" s="22" t="s">
        <v>3421</v>
      </c>
      <c r="Z445" s="14" t="s">
        <v>3044</v>
      </c>
      <c r="AA445" s="18">
        <v>0.914285714</v>
      </c>
      <c r="AB445" s="22"/>
      <c r="AC445" s="22" t="s">
        <v>3422</v>
      </c>
      <c r="AD445" s="16"/>
      <c r="AE445" s="16"/>
      <c r="AF445" s="18">
        <v>552.0</v>
      </c>
      <c r="AG445" s="18">
        <v>0.0</v>
      </c>
      <c r="AH445" s="18">
        <v>0.0</v>
      </c>
      <c r="AI445" s="18">
        <v>0.0</v>
      </c>
      <c r="AJ445" s="18">
        <v>0.0</v>
      </c>
      <c r="AK445" s="18">
        <v>0.0</v>
      </c>
    </row>
    <row r="446">
      <c r="A446" s="14" t="s">
        <v>1812</v>
      </c>
      <c r="B446" s="105" t="s">
        <v>3863</v>
      </c>
      <c r="C446" s="14" t="s">
        <v>2968</v>
      </c>
      <c r="D446" s="19" t="s">
        <v>58</v>
      </c>
      <c r="E446" s="14" t="s">
        <v>3421</v>
      </c>
      <c r="F446" s="14" t="s">
        <v>2959</v>
      </c>
      <c r="G446" s="14" t="s">
        <v>2464</v>
      </c>
      <c r="H446" s="14" t="s">
        <v>2214</v>
      </c>
      <c r="I446" s="14" t="s">
        <v>3416</v>
      </c>
      <c r="J446" s="23"/>
      <c r="K446" s="16"/>
      <c r="L446" s="18">
        <v>0.0</v>
      </c>
      <c r="M446" s="18">
        <v>0.0</v>
      </c>
      <c r="N446" s="18">
        <v>0.0</v>
      </c>
      <c r="O446" s="18">
        <v>0.214286</v>
      </c>
      <c r="P446" s="18">
        <v>0.198337</v>
      </c>
      <c r="Q446" s="18">
        <v>0.198337</v>
      </c>
      <c r="U446" s="22" t="s">
        <v>591</v>
      </c>
      <c r="V446" s="18">
        <v>6.271100041574E12</v>
      </c>
      <c r="W446" s="22" t="s">
        <v>2600</v>
      </c>
      <c r="X446" s="18" t="s">
        <v>3417</v>
      </c>
      <c r="Y446" s="22" t="s">
        <v>3415</v>
      </c>
      <c r="Z446" s="14" t="s">
        <v>2461</v>
      </c>
      <c r="AA446" s="18">
        <v>13.33724054</v>
      </c>
      <c r="AB446" s="22" t="s">
        <v>2214</v>
      </c>
      <c r="AC446" s="22" t="s">
        <v>3416</v>
      </c>
      <c r="AD446" s="22" t="s">
        <v>2605</v>
      </c>
      <c r="AE446" s="16"/>
      <c r="AF446" s="18">
        <v>0.0</v>
      </c>
      <c r="AG446" s="18">
        <v>0.0</v>
      </c>
      <c r="AH446" s="18">
        <v>0.0</v>
      </c>
      <c r="AI446" s="18">
        <v>0.0</v>
      </c>
      <c r="AJ446" s="18">
        <v>0.0</v>
      </c>
      <c r="AK446" s="18">
        <v>0.016667</v>
      </c>
    </row>
    <row r="447">
      <c r="A447" s="14" t="s">
        <v>1812</v>
      </c>
      <c r="B447" s="105" t="s">
        <v>3746</v>
      </c>
      <c r="C447" s="14" t="s">
        <v>2514</v>
      </c>
      <c r="D447" s="19" t="s">
        <v>58</v>
      </c>
      <c r="E447" s="14" t="s">
        <v>3421</v>
      </c>
      <c r="F447" s="14" t="s">
        <v>2963</v>
      </c>
      <c r="G447" s="14" t="s">
        <v>2512</v>
      </c>
      <c r="H447" s="14" t="s">
        <v>2214</v>
      </c>
      <c r="I447" s="14" t="s">
        <v>3416</v>
      </c>
      <c r="J447" s="14" t="s">
        <v>2666</v>
      </c>
      <c r="L447" s="18">
        <v>72.0</v>
      </c>
      <c r="M447" s="18">
        <v>0.0</v>
      </c>
      <c r="N447" s="18">
        <v>0.174242</v>
      </c>
      <c r="O447" s="18">
        <v>0.214286</v>
      </c>
      <c r="P447" s="18">
        <v>0.266667</v>
      </c>
      <c r="Q447" s="18">
        <v>0.370378</v>
      </c>
      <c r="U447" s="22" t="s">
        <v>961</v>
      </c>
      <c r="V447" s="18">
        <v>504759.0</v>
      </c>
      <c r="W447" s="22" t="s">
        <v>2348</v>
      </c>
      <c r="X447" s="18" t="s">
        <v>3417</v>
      </c>
      <c r="Y447" s="22" t="s">
        <v>3421</v>
      </c>
      <c r="Z447" s="14" t="s">
        <v>3159</v>
      </c>
      <c r="AA447" s="18">
        <v>0.142857143</v>
      </c>
      <c r="AB447" s="22"/>
      <c r="AC447" s="22" t="s">
        <v>3416</v>
      </c>
      <c r="AD447" s="16"/>
      <c r="AE447" s="16"/>
      <c r="AF447" s="18">
        <v>528.0</v>
      </c>
      <c r="AG447" s="18">
        <v>0.0</v>
      </c>
      <c r="AH447" s="18">
        <v>0.0</v>
      </c>
      <c r="AI447" s="18">
        <v>0.0</v>
      </c>
      <c r="AJ447" s="18">
        <v>0.0</v>
      </c>
      <c r="AK447" s="18">
        <v>0.0</v>
      </c>
    </row>
    <row r="448">
      <c r="A448" s="14" t="s">
        <v>1936</v>
      </c>
      <c r="B448" s="105" t="s">
        <v>3554</v>
      </c>
      <c r="C448" s="14" t="s">
        <v>2564</v>
      </c>
      <c r="D448" s="19" t="s">
        <v>58</v>
      </c>
      <c r="E448" s="14" t="s">
        <v>3415</v>
      </c>
      <c r="F448" s="14" t="s">
        <v>3005</v>
      </c>
      <c r="G448" s="14" t="s">
        <v>2561</v>
      </c>
      <c r="H448" s="14" t="s">
        <v>2214</v>
      </c>
      <c r="I448" s="14" t="s">
        <v>3416</v>
      </c>
      <c r="J448" s="14" t="s">
        <v>2605</v>
      </c>
      <c r="K448" s="23"/>
      <c r="L448" s="18">
        <v>24.0</v>
      </c>
      <c r="M448" s="18">
        <v>0.0</v>
      </c>
      <c r="N448" s="18">
        <v>0.236111</v>
      </c>
      <c r="O448" s="18">
        <v>0.30754</v>
      </c>
      <c r="P448" s="18">
        <v>0.115</v>
      </c>
      <c r="Q448" s="18">
        <v>0.105219</v>
      </c>
      <c r="U448" s="22" t="s">
        <v>288</v>
      </c>
      <c r="V448" s="18">
        <v>6.290361987636E12</v>
      </c>
      <c r="W448" s="22" t="s">
        <v>2636</v>
      </c>
      <c r="X448" s="18" t="s">
        <v>3417</v>
      </c>
      <c r="Y448" s="22" t="s">
        <v>3415</v>
      </c>
      <c r="Z448" s="14" t="s">
        <v>2418</v>
      </c>
      <c r="AA448" s="18">
        <v>0.5</v>
      </c>
      <c r="AB448" s="22" t="s">
        <v>3472</v>
      </c>
      <c r="AC448" s="22" t="s">
        <v>3422</v>
      </c>
      <c r="AD448" s="16"/>
      <c r="AE448" s="16"/>
      <c r="AF448" s="18">
        <v>144.0</v>
      </c>
      <c r="AG448" s="18">
        <v>1.0</v>
      </c>
      <c r="AH448" s="18">
        <v>2.074908</v>
      </c>
      <c r="AI448" s="18">
        <v>2.779004</v>
      </c>
      <c r="AJ448" s="18">
        <v>3.4284</v>
      </c>
      <c r="AK448" s="18">
        <v>2.545159</v>
      </c>
    </row>
    <row r="449">
      <c r="A449" s="14" t="s">
        <v>1326</v>
      </c>
      <c r="B449" s="105" t="s">
        <v>3864</v>
      </c>
      <c r="C449" s="14" t="s">
        <v>2742</v>
      </c>
      <c r="D449" s="19" t="s">
        <v>58</v>
      </c>
      <c r="E449" s="14" t="s">
        <v>3415</v>
      </c>
      <c r="F449" s="14" t="s">
        <v>3865</v>
      </c>
      <c r="G449" s="14" t="s">
        <v>2407</v>
      </c>
      <c r="H449" s="14" t="s">
        <v>2252</v>
      </c>
      <c r="I449" s="14" t="s">
        <v>3416</v>
      </c>
      <c r="J449" s="14" t="s">
        <v>2605</v>
      </c>
      <c r="K449" s="23"/>
      <c r="L449" s="18">
        <v>0.0</v>
      </c>
      <c r="M449" s="18">
        <v>0.0</v>
      </c>
      <c r="N449" s="18">
        <v>0.0</v>
      </c>
      <c r="O449" s="18">
        <v>0.0</v>
      </c>
      <c r="P449" s="18">
        <v>0.0</v>
      </c>
      <c r="Q449" s="18">
        <v>0.020408</v>
      </c>
      <c r="U449" s="22" t="s">
        <v>288</v>
      </c>
      <c r="V449" s="18">
        <v>6.290361987636E12</v>
      </c>
      <c r="W449" s="22" t="s">
        <v>2636</v>
      </c>
      <c r="X449" s="18" t="s">
        <v>3417</v>
      </c>
      <c r="Y449" s="22" t="s">
        <v>3415</v>
      </c>
      <c r="Z449" s="14" t="s">
        <v>2423</v>
      </c>
      <c r="AA449" s="18">
        <v>0.214285714</v>
      </c>
      <c r="AB449" s="22" t="s">
        <v>3472</v>
      </c>
      <c r="AC449" s="22" t="s">
        <v>3422</v>
      </c>
      <c r="AD449" s="16"/>
      <c r="AE449" s="22" t="s">
        <v>2240</v>
      </c>
      <c r="AF449" s="18">
        <v>432.0</v>
      </c>
      <c r="AG449" s="18">
        <v>0.0</v>
      </c>
      <c r="AH449" s="18">
        <v>0.142857</v>
      </c>
      <c r="AI449" s="18">
        <v>0.0</v>
      </c>
      <c r="AJ449" s="18">
        <v>0.0</v>
      </c>
      <c r="AK449" s="18">
        <v>0.142857</v>
      </c>
    </row>
    <row r="450">
      <c r="A450" s="14" t="s">
        <v>135</v>
      </c>
      <c r="B450" s="105" t="s">
        <v>3866</v>
      </c>
      <c r="C450" s="14" t="s">
        <v>2940</v>
      </c>
      <c r="D450" s="19" t="s">
        <v>58</v>
      </c>
      <c r="E450" s="14" t="s">
        <v>3867</v>
      </c>
      <c r="F450" s="14" t="s">
        <v>3028</v>
      </c>
      <c r="G450" s="14" t="s">
        <v>3868</v>
      </c>
      <c r="H450" s="14" t="s">
        <v>3472</v>
      </c>
      <c r="I450" s="14" t="s">
        <v>3422</v>
      </c>
      <c r="J450" s="23"/>
      <c r="K450" s="23"/>
      <c r="L450" s="18">
        <v>8.0</v>
      </c>
      <c r="M450" s="18">
        <v>0.0</v>
      </c>
      <c r="N450" s="18">
        <v>0.1</v>
      </c>
      <c r="O450" s="18">
        <v>0.211111</v>
      </c>
      <c r="P450" s="18">
        <v>0.160256</v>
      </c>
      <c r="Q450" s="18">
        <v>0.138095</v>
      </c>
      <c r="U450" s="22" t="s">
        <v>1812</v>
      </c>
      <c r="V450" s="18">
        <v>6.298043908023E12</v>
      </c>
      <c r="W450" s="22" t="s">
        <v>2480</v>
      </c>
      <c r="X450" s="18" t="s">
        <v>3417</v>
      </c>
      <c r="Y450" s="22" t="s">
        <v>3415</v>
      </c>
      <c r="Z450" s="14" t="s">
        <v>2422</v>
      </c>
      <c r="AA450" s="18">
        <v>0.125</v>
      </c>
      <c r="AB450" s="22" t="s">
        <v>2214</v>
      </c>
      <c r="AC450" s="22" t="s">
        <v>3416</v>
      </c>
      <c r="AD450" s="16"/>
      <c r="AE450" s="16"/>
      <c r="AF450" s="18">
        <v>496.0</v>
      </c>
      <c r="AG450" s="18">
        <v>9.0</v>
      </c>
      <c r="AH450" s="18">
        <v>1.623876</v>
      </c>
      <c r="AI450" s="18">
        <v>22.65981</v>
      </c>
      <c r="AJ450" s="18">
        <v>21.84611</v>
      </c>
      <c r="AK450" s="18">
        <v>16.84686</v>
      </c>
    </row>
    <row r="451">
      <c r="A451" s="14" t="s">
        <v>1812</v>
      </c>
      <c r="B451" s="105" t="s">
        <v>3744</v>
      </c>
      <c r="C451" s="14" t="s">
        <v>2553</v>
      </c>
      <c r="D451" s="19" t="s">
        <v>58</v>
      </c>
      <c r="E451" s="14" t="s">
        <v>3421</v>
      </c>
      <c r="F451" s="14" t="s">
        <v>2998</v>
      </c>
      <c r="G451" s="14" t="s">
        <v>2554</v>
      </c>
      <c r="H451" s="14" t="s">
        <v>2214</v>
      </c>
      <c r="I451" s="14" t="s">
        <v>3416</v>
      </c>
      <c r="J451" s="14" t="s">
        <v>2666</v>
      </c>
      <c r="L451" s="18">
        <v>720.0</v>
      </c>
      <c r="M451" s="18">
        <v>0.0</v>
      </c>
      <c r="N451" s="18">
        <v>40.67836</v>
      </c>
      <c r="O451" s="18">
        <v>1.190476</v>
      </c>
      <c r="P451" s="18">
        <v>57.8986</v>
      </c>
      <c r="Q451" s="18">
        <v>41.39726</v>
      </c>
      <c r="U451" s="22" t="s">
        <v>888</v>
      </c>
      <c r="V451" s="18">
        <v>7.312930008975E12</v>
      </c>
      <c r="W451" s="22" t="s">
        <v>2325</v>
      </c>
      <c r="X451" s="18" t="s">
        <v>3417</v>
      </c>
      <c r="Y451" s="22" t="s">
        <v>3415</v>
      </c>
      <c r="Z451" s="14" t="s">
        <v>2421</v>
      </c>
      <c r="AA451" s="18">
        <v>0.5</v>
      </c>
      <c r="AB451" s="22" t="s">
        <v>2214</v>
      </c>
      <c r="AC451" s="22" t="s">
        <v>3431</v>
      </c>
      <c r="AD451" s="16"/>
      <c r="AE451" s="22" t="s">
        <v>2240</v>
      </c>
      <c r="AF451" s="18">
        <v>24.0</v>
      </c>
      <c r="AG451" s="18">
        <v>0.0</v>
      </c>
      <c r="AH451" s="18">
        <v>0.0</v>
      </c>
      <c r="AI451" s="18">
        <v>0.0</v>
      </c>
      <c r="AJ451" s="18">
        <v>0.0</v>
      </c>
      <c r="AK451" s="18">
        <v>0.0</v>
      </c>
    </row>
    <row r="452">
      <c r="A452" s="14" t="s">
        <v>258</v>
      </c>
      <c r="B452" s="105" t="s">
        <v>3869</v>
      </c>
      <c r="C452" s="14" t="s">
        <v>2408</v>
      </c>
      <c r="D452" s="19" t="s">
        <v>58</v>
      </c>
      <c r="E452" s="14" t="s">
        <v>3421</v>
      </c>
      <c r="F452" s="14" t="s">
        <v>2849</v>
      </c>
      <c r="G452" s="14" t="s">
        <v>2407</v>
      </c>
      <c r="H452" s="14" t="s">
        <v>2214</v>
      </c>
      <c r="I452" s="14" t="s">
        <v>3416</v>
      </c>
      <c r="J452" s="23"/>
      <c r="K452" s="23"/>
      <c r="L452" s="18">
        <v>24.0</v>
      </c>
      <c r="M452" s="18">
        <v>1.0</v>
      </c>
      <c r="N452" s="18">
        <v>0.0</v>
      </c>
      <c r="O452" s="18">
        <v>0.928571</v>
      </c>
      <c r="P452" s="18">
        <v>0.566667</v>
      </c>
      <c r="Q452" s="18">
        <v>0.549067</v>
      </c>
      <c r="U452" s="22" t="s">
        <v>1251</v>
      </c>
      <c r="V452" s="18">
        <v>6.290361984642E12</v>
      </c>
      <c r="W452" s="22" t="s">
        <v>2428</v>
      </c>
      <c r="X452" s="18" t="s">
        <v>3417</v>
      </c>
      <c r="Y452" s="22" t="s">
        <v>3415</v>
      </c>
      <c r="Z452" s="14" t="s">
        <v>2420</v>
      </c>
      <c r="AA452" s="18">
        <v>0.0</v>
      </c>
      <c r="AB452" s="22" t="s">
        <v>2214</v>
      </c>
      <c r="AC452" s="22" t="s">
        <v>3431</v>
      </c>
      <c r="AD452" s="16"/>
      <c r="AE452" s="16"/>
      <c r="AF452" s="18">
        <v>95.0</v>
      </c>
      <c r="AG452" s="18">
        <v>22.0</v>
      </c>
      <c r="AH452" s="18">
        <v>4.434077</v>
      </c>
      <c r="AI452" s="18">
        <v>16.01884</v>
      </c>
      <c r="AJ452" s="18">
        <v>12.09467</v>
      </c>
      <c r="AK452" s="18">
        <v>10.49213</v>
      </c>
    </row>
    <row r="453">
      <c r="A453" s="14" t="s">
        <v>1812</v>
      </c>
      <c r="B453" s="105" t="s">
        <v>3870</v>
      </c>
      <c r="C453" s="14" t="s">
        <v>2662</v>
      </c>
      <c r="D453" s="19" t="s">
        <v>58</v>
      </c>
      <c r="E453" s="14" t="s">
        <v>3421</v>
      </c>
      <c r="F453" s="14" t="s">
        <v>3265</v>
      </c>
      <c r="G453" s="14" t="s">
        <v>3510</v>
      </c>
      <c r="H453" s="14" t="s">
        <v>2214</v>
      </c>
      <c r="I453" s="14" t="s">
        <v>3416</v>
      </c>
      <c r="J453" s="23"/>
      <c r="K453" s="14" t="s">
        <v>2240</v>
      </c>
      <c r="L453" s="18">
        <v>504.0</v>
      </c>
      <c r="M453" s="18">
        <v>0.0</v>
      </c>
      <c r="N453" s="18">
        <v>0.0</v>
      </c>
      <c r="O453" s="18">
        <v>0.0</v>
      </c>
      <c r="P453" s="18">
        <v>0.0</v>
      </c>
      <c r="Q453" s="18">
        <v>0.0</v>
      </c>
      <c r="U453" s="22" t="s">
        <v>591</v>
      </c>
      <c r="V453" s="18">
        <v>6.291109429531E12</v>
      </c>
      <c r="W453" s="22" t="s">
        <v>2826</v>
      </c>
      <c r="X453" s="18" t="s">
        <v>3417</v>
      </c>
      <c r="Y453" s="22" t="s">
        <v>3415</v>
      </c>
      <c r="Z453" s="14" t="s">
        <v>2416</v>
      </c>
      <c r="AA453" s="18">
        <v>0.214285714</v>
      </c>
      <c r="AB453" s="22" t="s">
        <v>2214</v>
      </c>
      <c r="AC453" s="22" t="s">
        <v>3416</v>
      </c>
      <c r="AD453" s="16"/>
      <c r="AE453" s="16"/>
      <c r="AF453" s="18">
        <v>114.0</v>
      </c>
      <c r="AG453" s="18">
        <v>5.0</v>
      </c>
      <c r="AH453" s="18">
        <v>3.754257</v>
      </c>
      <c r="AI453" s="18">
        <v>8.431063</v>
      </c>
      <c r="AJ453" s="18">
        <v>9.109444</v>
      </c>
      <c r="AK453" s="18">
        <v>8.606786</v>
      </c>
    </row>
    <row r="454">
      <c r="A454" s="14" t="s">
        <v>851</v>
      </c>
      <c r="B454" s="105" t="s">
        <v>3719</v>
      </c>
      <c r="C454" s="14" t="s">
        <v>3378</v>
      </c>
      <c r="D454" s="19" t="s">
        <v>58</v>
      </c>
      <c r="E454" s="14" t="s">
        <v>3421</v>
      </c>
      <c r="F454" s="14" t="s">
        <v>3720</v>
      </c>
      <c r="G454" s="14" t="s">
        <v>3551</v>
      </c>
      <c r="H454" s="14" t="s">
        <v>3472</v>
      </c>
      <c r="I454" s="14" t="s">
        <v>3422</v>
      </c>
      <c r="J454" s="23"/>
      <c r="K454" s="23"/>
      <c r="L454" s="18">
        <v>528.0</v>
      </c>
      <c r="M454" s="18">
        <v>0.0</v>
      </c>
      <c r="N454" s="18">
        <v>0.0</v>
      </c>
      <c r="O454" s="18">
        <v>0.0</v>
      </c>
      <c r="P454" s="18">
        <v>0.0</v>
      </c>
      <c r="Q454" s="18">
        <v>0.0</v>
      </c>
      <c r="U454" s="22" t="s">
        <v>1936</v>
      </c>
      <c r="V454" s="18">
        <v>6.291061130971E12</v>
      </c>
      <c r="W454" s="22" t="s">
        <v>2563</v>
      </c>
      <c r="X454" s="18" t="s">
        <v>3417</v>
      </c>
      <c r="Y454" s="22" t="s">
        <v>3415</v>
      </c>
      <c r="Z454" s="14" t="s">
        <v>2417</v>
      </c>
      <c r="AA454" s="18">
        <v>1.214285714</v>
      </c>
      <c r="AB454" s="22"/>
      <c r="AC454" s="22" t="s">
        <v>3416</v>
      </c>
      <c r="AD454" s="16"/>
      <c r="AE454" s="16"/>
      <c r="AF454" s="18">
        <v>120.0</v>
      </c>
      <c r="AG454" s="18">
        <v>0.0</v>
      </c>
      <c r="AH454" s="18">
        <v>0.0</v>
      </c>
      <c r="AI454" s="18">
        <v>0.0</v>
      </c>
      <c r="AJ454" s="18">
        <v>0.0</v>
      </c>
      <c r="AK454" s="18">
        <v>0.0</v>
      </c>
    </row>
    <row r="455">
      <c r="A455" s="14" t="s">
        <v>1812</v>
      </c>
      <c r="B455" s="105" t="s">
        <v>3611</v>
      </c>
      <c r="C455" s="14" t="s">
        <v>3353</v>
      </c>
      <c r="D455" s="19" t="s">
        <v>58</v>
      </c>
      <c r="E455" s="14" t="s">
        <v>3421</v>
      </c>
      <c r="F455" s="14" t="s">
        <v>2982</v>
      </c>
      <c r="G455" s="14" t="s">
        <v>2512</v>
      </c>
      <c r="H455" s="14" t="s">
        <v>2214</v>
      </c>
      <c r="I455" s="14" t="s">
        <v>3416</v>
      </c>
      <c r="J455" s="14" t="s">
        <v>2666</v>
      </c>
      <c r="K455" s="14" t="s">
        <v>2240</v>
      </c>
      <c r="L455" s="18">
        <v>792.0</v>
      </c>
      <c r="M455" s="18">
        <v>0.0</v>
      </c>
      <c r="N455" s="18">
        <v>0.333333</v>
      </c>
      <c r="O455" s="18">
        <v>0.0</v>
      </c>
      <c r="P455" s="18">
        <v>0.333333</v>
      </c>
      <c r="Q455" s="18">
        <v>0.333333</v>
      </c>
      <c r="U455" s="22" t="s">
        <v>888</v>
      </c>
      <c r="V455" s="18">
        <v>6.291102145766E12</v>
      </c>
      <c r="W455" s="22" t="s">
        <v>2345</v>
      </c>
      <c r="X455" s="18" t="s">
        <v>3417</v>
      </c>
      <c r="Y455" s="22" t="s">
        <v>3421</v>
      </c>
      <c r="Z455" s="14" t="s">
        <v>2419</v>
      </c>
      <c r="AA455" s="18">
        <v>0.5</v>
      </c>
      <c r="AB455" s="22" t="s">
        <v>2214</v>
      </c>
      <c r="AC455" s="22" t="s">
        <v>3431</v>
      </c>
      <c r="AD455" s="22" t="s">
        <v>2605</v>
      </c>
      <c r="AE455" s="16"/>
      <c r="AF455" s="18">
        <v>48.0</v>
      </c>
      <c r="AG455" s="18">
        <v>0.0</v>
      </c>
      <c r="AH455" s="18">
        <v>0.5</v>
      </c>
      <c r="AI455" s="18">
        <v>0.0</v>
      </c>
      <c r="AJ455" s="18">
        <v>0.5</v>
      </c>
      <c r="AK455" s="18">
        <v>0.5</v>
      </c>
    </row>
    <row r="456">
      <c r="A456" s="14" t="s">
        <v>1690</v>
      </c>
      <c r="B456" s="105" t="s">
        <v>3871</v>
      </c>
      <c r="C456" s="14" t="s">
        <v>2678</v>
      </c>
      <c r="D456" s="19" t="s">
        <v>58</v>
      </c>
      <c r="E456" s="23"/>
      <c r="F456" s="14" t="s">
        <v>3260</v>
      </c>
      <c r="G456" s="14" t="s">
        <v>2437</v>
      </c>
      <c r="I456" s="14" t="s">
        <v>3416</v>
      </c>
      <c r="J456" s="23"/>
      <c r="K456" s="23"/>
      <c r="L456" s="18">
        <v>72.0</v>
      </c>
      <c r="M456" s="18">
        <v>0.0</v>
      </c>
      <c r="N456" s="18">
        <v>0.0</v>
      </c>
      <c r="O456" s="18">
        <v>0.0</v>
      </c>
      <c r="P456" s="18">
        <v>0.0</v>
      </c>
      <c r="Q456" s="18">
        <v>0.0</v>
      </c>
      <c r="U456" s="22" t="s">
        <v>1812</v>
      </c>
      <c r="V456" s="18">
        <v>7.622201730413E12</v>
      </c>
      <c r="W456" s="22" t="s">
        <v>3310</v>
      </c>
      <c r="X456" s="18" t="s">
        <v>3417</v>
      </c>
      <c r="Y456" s="22" t="s">
        <v>3415</v>
      </c>
      <c r="Z456" s="14" t="s">
        <v>3111</v>
      </c>
      <c r="AA456" s="18">
        <v>0.0</v>
      </c>
      <c r="AB456" s="22"/>
      <c r="AC456" s="22" t="s">
        <v>3416</v>
      </c>
      <c r="AD456" s="22" t="s">
        <v>2666</v>
      </c>
      <c r="AF456" s="18">
        <v>480.0</v>
      </c>
      <c r="AG456" s="18">
        <v>0.0</v>
      </c>
      <c r="AH456" s="18">
        <v>0.0</v>
      </c>
      <c r="AI456" s="18">
        <v>0.0</v>
      </c>
      <c r="AJ456" s="18">
        <v>0.0</v>
      </c>
      <c r="AK456" s="18">
        <v>0.0</v>
      </c>
    </row>
    <row r="457">
      <c r="A457" s="14" t="s">
        <v>851</v>
      </c>
      <c r="B457" s="105" t="s">
        <v>3872</v>
      </c>
      <c r="C457" s="14" t="s">
        <v>2753</v>
      </c>
      <c r="D457" s="19" t="s">
        <v>58</v>
      </c>
      <c r="E457" s="14" t="s">
        <v>3415</v>
      </c>
      <c r="F457" s="14" t="s">
        <v>2754</v>
      </c>
      <c r="G457" s="14" t="s">
        <v>2339</v>
      </c>
      <c r="H457" s="14" t="s">
        <v>2304</v>
      </c>
      <c r="I457" s="14" t="s">
        <v>3422</v>
      </c>
      <c r="J457" s="14" t="s">
        <v>2605</v>
      </c>
      <c r="K457" s="14" t="s">
        <v>2240</v>
      </c>
      <c r="L457" s="18">
        <v>696.0</v>
      </c>
      <c r="M457" s="18">
        <v>0.0</v>
      </c>
      <c r="N457" s="18">
        <v>0.0</v>
      </c>
      <c r="O457" s="18">
        <v>0.0</v>
      </c>
      <c r="P457" s="18">
        <v>0.0</v>
      </c>
      <c r="Q457" s="18">
        <v>0.0</v>
      </c>
      <c r="U457" s="22" t="s">
        <v>1251</v>
      </c>
      <c r="V457" s="18">
        <v>6.291053013145E12</v>
      </c>
      <c r="W457" s="22" t="s">
        <v>2431</v>
      </c>
      <c r="X457" s="18" t="s">
        <v>3417</v>
      </c>
      <c r="Y457" s="22" t="s">
        <v>3415</v>
      </c>
      <c r="Z457" s="14" t="s">
        <v>3129</v>
      </c>
      <c r="AA457" s="18">
        <v>0.0</v>
      </c>
      <c r="AB457" s="22"/>
      <c r="AC457" s="22" t="s">
        <v>3431</v>
      </c>
      <c r="AD457" s="16"/>
      <c r="AE457" s="16"/>
      <c r="AF457" s="18">
        <v>552.0</v>
      </c>
      <c r="AG457" s="18">
        <v>0.0</v>
      </c>
      <c r="AH457" s="18">
        <v>0.0</v>
      </c>
      <c r="AI457" s="18">
        <v>0.0</v>
      </c>
      <c r="AJ457" s="18">
        <v>0.0</v>
      </c>
      <c r="AK457" s="18">
        <v>0.0</v>
      </c>
    </row>
    <row r="458">
      <c r="A458" s="14" t="s">
        <v>1783</v>
      </c>
      <c r="B458" s="105" t="s">
        <v>3873</v>
      </c>
      <c r="C458" s="14" t="s">
        <v>2853</v>
      </c>
      <c r="D458" s="19" t="s">
        <v>58</v>
      </c>
      <c r="E458" s="14" t="s">
        <v>3421</v>
      </c>
      <c r="F458" s="14" t="s">
        <v>3182</v>
      </c>
      <c r="G458" s="14" t="s">
        <v>2386</v>
      </c>
      <c r="H458" s="14" t="s">
        <v>2214</v>
      </c>
      <c r="I458" s="14" t="s">
        <v>3416</v>
      </c>
      <c r="J458" s="23"/>
      <c r="K458" s="16"/>
      <c r="L458" s="18">
        <v>156.0</v>
      </c>
      <c r="M458" s="18">
        <v>6.0</v>
      </c>
      <c r="N458" s="18">
        <v>2.349009</v>
      </c>
      <c r="O458" s="18">
        <v>5.530056</v>
      </c>
      <c r="P458" s="18">
        <v>5.530056</v>
      </c>
      <c r="Q458" s="18">
        <v>5.530056</v>
      </c>
      <c r="U458" s="22" t="s">
        <v>135</v>
      </c>
      <c r="V458" s="18">
        <v>1.015271004571E12</v>
      </c>
      <c r="W458" s="22" t="s">
        <v>2631</v>
      </c>
      <c r="X458" s="18" t="s">
        <v>3417</v>
      </c>
      <c r="Y458" s="22" t="s">
        <v>3415</v>
      </c>
      <c r="Z458" s="14" t="s">
        <v>3128</v>
      </c>
      <c r="AA458" s="18">
        <v>0.0</v>
      </c>
      <c r="AB458" s="22"/>
      <c r="AC458" s="22" t="s">
        <v>3416</v>
      </c>
      <c r="AD458" s="22" t="s">
        <v>2605</v>
      </c>
      <c r="AE458" s="16"/>
      <c r="AF458" s="18">
        <v>48.0</v>
      </c>
      <c r="AG458" s="18">
        <v>0.0</v>
      </c>
      <c r="AH458" s="18">
        <v>0.0</v>
      </c>
      <c r="AI458" s="18">
        <v>0.0</v>
      </c>
      <c r="AJ458" s="18">
        <v>0.0</v>
      </c>
      <c r="AK458" s="18">
        <v>0.0</v>
      </c>
    </row>
    <row r="459">
      <c r="A459" s="14" t="s">
        <v>1175</v>
      </c>
      <c r="B459" s="105" t="s">
        <v>3874</v>
      </c>
      <c r="C459" s="14" t="s">
        <v>3067</v>
      </c>
      <c r="D459" s="19" t="s">
        <v>58</v>
      </c>
      <c r="E459" s="14" t="s">
        <v>3415</v>
      </c>
      <c r="F459" s="14" t="s">
        <v>3875</v>
      </c>
      <c r="G459" s="14" t="s">
        <v>3450</v>
      </c>
      <c r="I459" s="14" t="s">
        <v>3416</v>
      </c>
      <c r="J459" s="16"/>
      <c r="K459" s="23"/>
      <c r="L459" s="18">
        <v>528.0</v>
      </c>
      <c r="M459" s="18">
        <v>0.0</v>
      </c>
      <c r="N459" s="18">
        <v>0.0</v>
      </c>
      <c r="O459" s="18">
        <v>0.0</v>
      </c>
      <c r="P459" s="18">
        <v>0.0</v>
      </c>
      <c r="Q459" s="18">
        <v>0.0</v>
      </c>
      <c r="U459" s="22" t="s">
        <v>1966</v>
      </c>
      <c r="V459" s="18">
        <v>6.291109891086E12</v>
      </c>
      <c r="W459" s="22" t="s">
        <v>2571</v>
      </c>
      <c r="X459" s="18" t="s">
        <v>3417</v>
      </c>
      <c r="Y459" s="22" t="s">
        <v>3415</v>
      </c>
      <c r="Z459" s="14" t="s">
        <v>3130</v>
      </c>
      <c r="AA459" s="18">
        <v>0.0</v>
      </c>
      <c r="AB459" s="22" t="s">
        <v>2252</v>
      </c>
      <c r="AC459" s="22" t="s">
        <v>3416</v>
      </c>
      <c r="AD459" s="16"/>
      <c r="AE459" s="22" t="s">
        <v>2240</v>
      </c>
      <c r="AF459" s="18">
        <v>96.0</v>
      </c>
      <c r="AG459" s="18">
        <v>0.0</v>
      </c>
      <c r="AH459" s="18">
        <v>0.0</v>
      </c>
      <c r="AI459" s="18">
        <v>0.0</v>
      </c>
      <c r="AJ459" s="18">
        <v>0.0</v>
      </c>
      <c r="AK459" s="18">
        <v>0.0</v>
      </c>
    </row>
    <row r="460">
      <c r="A460" s="14" t="s">
        <v>961</v>
      </c>
      <c r="B460" s="105" t="s">
        <v>3876</v>
      </c>
      <c r="C460" s="14" t="s">
        <v>3877</v>
      </c>
      <c r="D460" s="19" t="s">
        <v>58</v>
      </c>
      <c r="E460" s="14" t="s">
        <v>3415</v>
      </c>
      <c r="F460" s="14" t="s">
        <v>3488</v>
      </c>
      <c r="G460" s="14" t="s">
        <v>2355</v>
      </c>
      <c r="H460" s="14" t="s">
        <v>2304</v>
      </c>
      <c r="I460" s="14" t="s">
        <v>3416</v>
      </c>
      <c r="J460" s="14" t="s">
        <v>2605</v>
      </c>
      <c r="K460" s="14" t="s">
        <v>2240</v>
      </c>
      <c r="L460" s="18">
        <v>96.0</v>
      </c>
      <c r="M460" s="18">
        <v>0.0</v>
      </c>
      <c r="N460" s="18">
        <v>0.0</v>
      </c>
      <c r="O460" s="18">
        <v>0.0</v>
      </c>
      <c r="P460" s="18">
        <v>0.0</v>
      </c>
      <c r="Q460" s="18">
        <v>0.0</v>
      </c>
      <c r="U460" s="22" t="s">
        <v>851</v>
      </c>
      <c r="V460" s="18">
        <v>6.291106763577E12</v>
      </c>
      <c r="W460" s="22" t="s">
        <v>2619</v>
      </c>
      <c r="X460" s="18" t="s">
        <v>3417</v>
      </c>
      <c r="Y460" s="22" t="s">
        <v>3421</v>
      </c>
      <c r="Z460" s="14" t="s">
        <v>2474</v>
      </c>
      <c r="AA460" s="18">
        <v>2.206043956</v>
      </c>
      <c r="AB460" s="18">
        <v>0.0</v>
      </c>
      <c r="AC460" s="22" t="s">
        <v>3422</v>
      </c>
      <c r="AD460" s="22" t="s">
        <v>2605</v>
      </c>
      <c r="AE460" s="16"/>
      <c r="AF460" s="18">
        <v>24.0</v>
      </c>
      <c r="AG460" s="18">
        <v>0.0</v>
      </c>
      <c r="AH460" s="18">
        <v>0.0</v>
      </c>
      <c r="AI460" s="18">
        <v>0.0</v>
      </c>
      <c r="AJ460" s="18">
        <v>0.0</v>
      </c>
      <c r="AK460" s="18">
        <v>0.0</v>
      </c>
    </row>
    <row r="461">
      <c r="A461" s="14" t="s">
        <v>1251</v>
      </c>
      <c r="B461" s="105" t="s">
        <v>3878</v>
      </c>
      <c r="C461" s="14" t="s">
        <v>2443</v>
      </c>
      <c r="D461" s="19" t="s">
        <v>58</v>
      </c>
      <c r="E461" s="14" t="s">
        <v>3421</v>
      </c>
      <c r="F461" s="14" t="s">
        <v>2882</v>
      </c>
      <c r="G461" s="14" t="s">
        <v>2437</v>
      </c>
      <c r="H461" s="14" t="s">
        <v>2214</v>
      </c>
      <c r="I461" s="14" t="s">
        <v>3431</v>
      </c>
      <c r="J461" s="23"/>
      <c r="K461" s="23"/>
      <c r="L461" s="18">
        <v>0.0</v>
      </c>
      <c r="M461" s="18">
        <v>0.0</v>
      </c>
      <c r="N461" s="18">
        <v>0.0</v>
      </c>
      <c r="O461" s="18">
        <v>1.428571</v>
      </c>
      <c r="P461" s="18">
        <v>1.230435</v>
      </c>
      <c r="Q461" s="18">
        <v>1.04087</v>
      </c>
      <c r="U461" s="22" t="s">
        <v>830</v>
      </c>
      <c r="V461" s="18">
        <v>8.906094141211E12</v>
      </c>
      <c r="W461" s="22" t="s">
        <v>2305</v>
      </c>
      <c r="X461" s="18" t="s">
        <v>3417</v>
      </c>
      <c r="Y461" s="22" t="s">
        <v>3421</v>
      </c>
      <c r="Z461" s="14" t="s">
        <v>2473</v>
      </c>
      <c r="AA461" s="18">
        <v>1.642857143</v>
      </c>
      <c r="AB461" s="22" t="s">
        <v>2304</v>
      </c>
      <c r="AC461" s="22" t="s">
        <v>3416</v>
      </c>
      <c r="AD461" s="22" t="s">
        <v>2605</v>
      </c>
      <c r="AE461" s="22" t="s">
        <v>2240</v>
      </c>
      <c r="AF461" s="18">
        <v>48.0</v>
      </c>
      <c r="AG461" s="18">
        <v>0.0</v>
      </c>
      <c r="AH461" s="18">
        <v>0.0</v>
      </c>
      <c r="AI461" s="18">
        <v>0.0</v>
      </c>
      <c r="AJ461" s="18">
        <v>0.0</v>
      </c>
      <c r="AK461" s="18">
        <v>0.0</v>
      </c>
    </row>
    <row r="462">
      <c r="A462" s="14" t="s">
        <v>1812</v>
      </c>
      <c r="B462" s="105" t="s">
        <v>3858</v>
      </c>
      <c r="C462" s="14" t="s">
        <v>3323</v>
      </c>
      <c r="D462" s="19" t="s">
        <v>58</v>
      </c>
      <c r="E462" s="14" t="s">
        <v>3421</v>
      </c>
      <c r="F462" s="14" t="s">
        <v>3324</v>
      </c>
      <c r="G462" s="14" t="s">
        <v>3534</v>
      </c>
      <c r="H462" s="14" t="s">
        <v>2214</v>
      </c>
      <c r="I462" s="14" t="s">
        <v>3416</v>
      </c>
      <c r="J462" s="14" t="s">
        <v>2605</v>
      </c>
      <c r="K462" s="16"/>
      <c r="L462" s="18">
        <v>528.0</v>
      </c>
      <c r="M462" s="18">
        <v>0.0</v>
      </c>
      <c r="N462" s="18">
        <v>3.266964</v>
      </c>
      <c r="O462" s="18">
        <v>1.620671</v>
      </c>
      <c r="P462" s="18">
        <v>5.503579</v>
      </c>
      <c r="Q462" s="18">
        <v>3.001568</v>
      </c>
      <c r="U462" s="22" t="s">
        <v>591</v>
      </c>
      <c r="V462" s="18">
        <v>5.070002032632E12</v>
      </c>
      <c r="W462" s="22" t="s">
        <v>3128</v>
      </c>
      <c r="X462" s="18" t="s">
        <v>3417</v>
      </c>
      <c r="Y462" s="16"/>
      <c r="Z462" s="14" t="s">
        <v>2475</v>
      </c>
      <c r="AA462" s="18">
        <v>2.285714286</v>
      </c>
      <c r="AB462" s="22"/>
      <c r="AC462" s="22" t="s">
        <v>3416</v>
      </c>
      <c r="AD462" s="16"/>
      <c r="AE462" s="16"/>
      <c r="AF462" s="18">
        <v>528.0</v>
      </c>
      <c r="AG462" s="18">
        <v>0.0</v>
      </c>
      <c r="AH462" s="18">
        <v>0.0</v>
      </c>
      <c r="AI462" s="18">
        <v>0.0</v>
      </c>
      <c r="AJ462" s="18">
        <v>0.0</v>
      </c>
      <c r="AK462" s="18">
        <v>0.0</v>
      </c>
    </row>
    <row r="463">
      <c r="A463" s="14" t="s">
        <v>135</v>
      </c>
      <c r="B463" s="105" t="s">
        <v>3727</v>
      </c>
      <c r="C463" s="14" t="s">
        <v>2632</v>
      </c>
      <c r="D463" s="19" t="s">
        <v>58</v>
      </c>
      <c r="E463" s="14" t="s">
        <v>3421</v>
      </c>
      <c r="F463" s="14" t="s">
        <v>2614</v>
      </c>
      <c r="G463" s="14" t="s">
        <v>2557</v>
      </c>
      <c r="I463" s="14" t="s">
        <v>3416</v>
      </c>
      <c r="J463" s="14" t="s">
        <v>2605</v>
      </c>
      <c r="K463" s="16"/>
      <c r="L463" s="18">
        <v>48.0</v>
      </c>
      <c r="M463" s="18">
        <v>0.0</v>
      </c>
      <c r="N463" s="18">
        <v>0.204762</v>
      </c>
      <c r="O463" s="18">
        <v>0.0</v>
      </c>
      <c r="P463" s="18">
        <v>0.0</v>
      </c>
      <c r="Q463" s="18">
        <v>0.204762</v>
      </c>
      <c r="U463" s="22" t="s">
        <v>1251</v>
      </c>
      <c r="V463" s="18">
        <v>3.701295700299E12</v>
      </c>
      <c r="W463" s="22" t="s">
        <v>2440</v>
      </c>
      <c r="X463" s="18" t="s">
        <v>3417</v>
      </c>
      <c r="Y463" s="22" t="s">
        <v>3415</v>
      </c>
      <c r="Z463" s="14" t="s">
        <v>2472</v>
      </c>
      <c r="AA463" s="18">
        <v>4.443556444</v>
      </c>
      <c r="AB463" s="22" t="s">
        <v>2214</v>
      </c>
      <c r="AC463" s="22" t="s">
        <v>3431</v>
      </c>
      <c r="AD463" s="16"/>
      <c r="AE463" s="16"/>
      <c r="AF463" s="18">
        <v>0.0</v>
      </c>
      <c r="AG463" s="18">
        <v>3.0</v>
      </c>
      <c r="AH463" s="18">
        <v>0.0</v>
      </c>
      <c r="AI463" s="18">
        <v>0.5</v>
      </c>
      <c r="AJ463" s="18">
        <v>0.566667</v>
      </c>
      <c r="AK463" s="18">
        <v>0.891915</v>
      </c>
    </row>
    <row r="464">
      <c r="A464" s="14" t="s">
        <v>135</v>
      </c>
      <c r="B464" s="105" t="s">
        <v>3493</v>
      </c>
      <c r="C464" s="14" t="s">
        <v>2624</v>
      </c>
      <c r="D464" s="19" t="s">
        <v>58</v>
      </c>
      <c r="E464" s="14" t="s">
        <v>3421</v>
      </c>
      <c r="F464" s="14" t="s">
        <v>2614</v>
      </c>
      <c r="G464" s="14" t="s">
        <v>2557</v>
      </c>
      <c r="I464" s="14" t="s">
        <v>3416</v>
      </c>
      <c r="J464" s="14" t="s">
        <v>2605</v>
      </c>
      <c r="K464" s="16"/>
      <c r="L464" s="18">
        <v>48.0</v>
      </c>
      <c r="M464" s="18">
        <v>0.0</v>
      </c>
      <c r="N464" s="18">
        <v>0.242647</v>
      </c>
      <c r="O464" s="18">
        <v>0.0</v>
      </c>
      <c r="P464" s="18">
        <v>0.0</v>
      </c>
      <c r="Q464" s="18">
        <v>0.242647</v>
      </c>
      <c r="U464" s="22" t="s">
        <v>1092</v>
      </c>
      <c r="V464" s="18">
        <v>4.057278012491E12</v>
      </c>
      <c r="W464" s="22" t="s">
        <v>2380</v>
      </c>
      <c r="X464" s="18" t="s">
        <v>3417</v>
      </c>
      <c r="Y464" s="22" t="s">
        <v>3415</v>
      </c>
      <c r="Z464" s="14" t="s">
        <v>2476</v>
      </c>
      <c r="AA464" s="18">
        <v>0.785714286</v>
      </c>
      <c r="AB464" s="22"/>
      <c r="AC464" s="22" t="s">
        <v>3416</v>
      </c>
      <c r="AD464" s="16"/>
      <c r="AE464" s="16"/>
      <c r="AF464" s="18">
        <v>552.0</v>
      </c>
      <c r="AG464" s="18">
        <v>0.0</v>
      </c>
      <c r="AH464" s="18">
        <v>0.0</v>
      </c>
      <c r="AI464" s="18">
        <v>0.0</v>
      </c>
      <c r="AJ464" s="18">
        <v>0.0</v>
      </c>
      <c r="AK464" s="18">
        <v>0.0</v>
      </c>
    </row>
    <row r="465">
      <c r="A465" s="14" t="s">
        <v>1035</v>
      </c>
      <c r="B465" s="105" t="s">
        <v>3879</v>
      </c>
      <c r="C465" s="14" t="s">
        <v>3207</v>
      </c>
      <c r="D465" s="19" t="s">
        <v>58</v>
      </c>
      <c r="E465" s="14" t="s">
        <v>3421</v>
      </c>
      <c r="F465" s="14" t="s">
        <v>3165</v>
      </c>
      <c r="G465" s="14" t="s">
        <v>3450</v>
      </c>
      <c r="H465" s="14" t="s">
        <v>2214</v>
      </c>
      <c r="I465" s="14" t="s">
        <v>3416</v>
      </c>
      <c r="J465" s="16"/>
      <c r="K465" s="23"/>
      <c r="L465" s="18">
        <v>130.0</v>
      </c>
      <c r="M465" s="18">
        <v>3.0</v>
      </c>
      <c r="N465" s="18">
        <v>2.099553</v>
      </c>
      <c r="O465" s="18">
        <v>4.483111</v>
      </c>
      <c r="P465" s="18">
        <v>4.076161</v>
      </c>
      <c r="Q465" s="18">
        <v>4.076161</v>
      </c>
      <c r="U465" s="22" t="s">
        <v>258</v>
      </c>
      <c r="V465" s="18">
        <v>7.64302215592E11</v>
      </c>
      <c r="W465" s="22" t="s">
        <v>2415</v>
      </c>
      <c r="X465" s="18" t="s">
        <v>3417</v>
      </c>
      <c r="Y465" s="22" t="s">
        <v>3415</v>
      </c>
      <c r="Z465" s="14" t="s">
        <v>2470</v>
      </c>
      <c r="AA465" s="18">
        <v>0.357142857</v>
      </c>
      <c r="AB465" s="22"/>
      <c r="AC465" s="22" t="s">
        <v>3416</v>
      </c>
      <c r="AD465" s="16"/>
      <c r="AE465" s="16"/>
      <c r="AF465" s="18">
        <v>456.0</v>
      </c>
      <c r="AG465" s="18">
        <v>0.0</v>
      </c>
      <c r="AH465" s="18">
        <v>0.0</v>
      </c>
      <c r="AI465" s="18">
        <v>0.0</v>
      </c>
      <c r="AJ465" s="18">
        <v>0.0</v>
      </c>
      <c r="AK465" s="18">
        <v>0.0</v>
      </c>
    </row>
    <row r="466">
      <c r="A466" s="14" t="s">
        <v>288</v>
      </c>
      <c r="B466" s="105" t="s">
        <v>3880</v>
      </c>
      <c r="C466" s="14" t="s">
        <v>3091</v>
      </c>
      <c r="D466" s="19" t="s">
        <v>58</v>
      </c>
      <c r="E466" s="14" t="s">
        <v>3421</v>
      </c>
      <c r="F466" s="14" t="s">
        <v>3085</v>
      </c>
      <c r="G466" s="14" t="s">
        <v>3881</v>
      </c>
      <c r="H466" s="14" t="s">
        <v>2252</v>
      </c>
      <c r="I466" s="14" t="s">
        <v>3416</v>
      </c>
      <c r="J466" s="16"/>
      <c r="K466" s="14" t="s">
        <v>2240</v>
      </c>
      <c r="L466" s="18">
        <v>98.0</v>
      </c>
      <c r="M466" s="18">
        <v>4.0</v>
      </c>
      <c r="N466" s="18">
        <v>0.166667</v>
      </c>
      <c r="O466" s="18">
        <v>2.487179</v>
      </c>
      <c r="P466" s="18">
        <v>2.487179</v>
      </c>
      <c r="Q466" s="18">
        <v>2.487179</v>
      </c>
      <c r="U466" s="22" t="s">
        <v>591</v>
      </c>
      <c r="V466" s="18">
        <v>6.29804233201E12</v>
      </c>
      <c r="W466" s="22" t="s">
        <v>3131</v>
      </c>
      <c r="X466" s="18" t="s">
        <v>3417</v>
      </c>
      <c r="Y466" s="22" t="s">
        <v>3415</v>
      </c>
      <c r="Z466" s="14" t="s">
        <v>2310</v>
      </c>
      <c r="AA466" s="18">
        <v>4.90965701</v>
      </c>
      <c r="AB466" s="22"/>
      <c r="AC466" s="22" t="s">
        <v>3416</v>
      </c>
      <c r="AD466" s="16"/>
      <c r="AE466" s="16"/>
      <c r="AF466" s="18">
        <v>552.0</v>
      </c>
      <c r="AG466" s="18">
        <v>0.0</v>
      </c>
      <c r="AH466" s="18">
        <v>0.0</v>
      </c>
      <c r="AI466" s="18">
        <v>0.0</v>
      </c>
      <c r="AJ466" s="18">
        <v>0.0</v>
      </c>
      <c r="AK466" s="18">
        <v>0.0</v>
      </c>
    </row>
    <row r="467">
      <c r="A467" s="14" t="s">
        <v>961</v>
      </c>
      <c r="B467" s="105" t="s">
        <v>3882</v>
      </c>
      <c r="C467" s="14" t="s">
        <v>2368</v>
      </c>
      <c r="D467" s="19" t="s">
        <v>58</v>
      </c>
      <c r="E467" s="14" t="s">
        <v>3421</v>
      </c>
      <c r="F467" s="14" t="s">
        <v>3157</v>
      </c>
      <c r="G467" s="14" t="s">
        <v>2369</v>
      </c>
      <c r="H467" s="14" t="s">
        <v>2304</v>
      </c>
      <c r="I467" s="14" t="s">
        <v>3416</v>
      </c>
      <c r="J467" s="14" t="s">
        <v>2605</v>
      </c>
      <c r="K467" s="14" t="s">
        <v>2240</v>
      </c>
      <c r="L467" s="18">
        <v>99.0</v>
      </c>
      <c r="M467" s="18">
        <v>10.0</v>
      </c>
      <c r="N467" s="18">
        <v>2.552922</v>
      </c>
      <c r="O467" s="18">
        <v>6.0</v>
      </c>
      <c r="P467" s="18">
        <v>7.75</v>
      </c>
      <c r="Q467" s="18">
        <v>13.83707</v>
      </c>
      <c r="U467" s="22" t="s">
        <v>1690</v>
      </c>
      <c r="V467" s="18">
        <v>5.060670992208E12</v>
      </c>
      <c r="W467" s="22" t="s">
        <v>2475</v>
      </c>
      <c r="X467" s="18" t="s">
        <v>3417</v>
      </c>
      <c r="Y467" s="22" t="s">
        <v>3415</v>
      </c>
      <c r="Z467" s="14" t="s">
        <v>3076</v>
      </c>
      <c r="AA467" s="18">
        <v>0.214285714</v>
      </c>
      <c r="AB467" s="22"/>
      <c r="AC467" s="22" t="s">
        <v>3416</v>
      </c>
      <c r="AD467" s="16"/>
      <c r="AE467" s="16"/>
      <c r="AF467" s="18">
        <v>552.0</v>
      </c>
      <c r="AG467" s="18">
        <v>0.0</v>
      </c>
      <c r="AH467" s="18">
        <v>0.0</v>
      </c>
      <c r="AI467" s="18">
        <v>0.0</v>
      </c>
      <c r="AJ467" s="18">
        <v>0.0</v>
      </c>
      <c r="AK467" s="18">
        <v>0.0</v>
      </c>
    </row>
    <row r="468">
      <c r="A468" s="14" t="s">
        <v>591</v>
      </c>
      <c r="B468" s="105" t="s">
        <v>3883</v>
      </c>
      <c r="C468" s="14" t="s">
        <v>2826</v>
      </c>
      <c r="D468" s="19" t="s">
        <v>58</v>
      </c>
      <c r="E468" s="14" t="s">
        <v>3421</v>
      </c>
      <c r="F468" s="14" t="s">
        <v>3132</v>
      </c>
      <c r="G468" s="14" t="s">
        <v>2268</v>
      </c>
      <c r="H468" s="14" t="s">
        <v>2214</v>
      </c>
      <c r="I468" s="14" t="s">
        <v>3416</v>
      </c>
      <c r="J468" s="23"/>
      <c r="K468" s="14" t="s">
        <v>2240</v>
      </c>
      <c r="L468" s="18">
        <v>312.0</v>
      </c>
      <c r="M468" s="18">
        <v>0.0</v>
      </c>
      <c r="N468" s="18">
        <v>0.592857</v>
      </c>
      <c r="O468" s="18">
        <v>0.142857</v>
      </c>
      <c r="P468" s="18">
        <v>0.583333</v>
      </c>
      <c r="Q468" s="18">
        <v>0.583333</v>
      </c>
      <c r="U468" s="22" t="s">
        <v>1035</v>
      </c>
      <c r="V468" s="18">
        <v>6.295199000274E12</v>
      </c>
      <c r="W468" s="22" t="s">
        <v>3556</v>
      </c>
      <c r="X468" s="18" t="s">
        <v>3417</v>
      </c>
      <c r="Y468" s="22" t="s">
        <v>3421</v>
      </c>
      <c r="Z468" s="14" t="s">
        <v>3226</v>
      </c>
      <c r="AA468" s="18">
        <v>0.5</v>
      </c>
      <c r="AB468" s="22" t="s">
        <v>2214</v>
      </c>
      <c r="AC468" s="22" t="s">
        <v>3416</v>
      </c>
      <c r="AD468" s="16"/>
      <c r="AE468" s="22" t="s">
        <v>2240</v>
      </c>
      <c r="AF468" s="18">
        <v>72.0</v>
      </c>
      <c r="AG468" s="18">
        <v>0.0</v>
      </c>
      <c r="AH468" s="18">
        <v>0.0</v>
      </c>
      <c r="AI468" s="18">
        <v>0.071429</v>
      </c>
      <c r="AJ468" s="18">
        <v>0.104762</v>
      </c>
      <c r="AK468" s="18">
        <v>0.068391</v>
      </c>
    </row>
    <row r="469">
      <c r="A469" s="14" t="s">
        <v>1326</v>
      </c>
      <c r="B469" s="105" t="s">
        <v>3884</v>
      </c>
      <c r="C469" s="14" t="s">
        <v>2739</v>
      </c>
      <c r="D469" s="19" t="s">
        <v>58</v>
      </c>
      <c r="E469" s="14" t="s">
        <v>3415</v>
      </c>
      <c r="F469" s="14" t="s">
        <v>3865</v>
      </c>
      <c r="G469" s="14" t="s">
        <v>2407</v>
      </c>
      <c r="H469" s="14" t="s">
        <v>2252</v>
      </c>
      <c r="I469" s="14" t="s">
        <v>3416</v>
      </c>
      <c r="J469" s="23"/>
      <c r="K469" s="23"/>
      <c r="L469" s="18">
        <v>318.0</v>
      </c>
      <c r="M469" s="18">
        <v>1.0</v>
      </c>
      <c r="N469" s="18">
        <v>1.604242</v>
      </c>
      <c r="O469" s="18">
        <v>0.767399</v>
      </c>
      <c r="P469" s="18">
        <v>2.430118</v>
      </c>
      <c r="Q469" s="18">
        <v>1.807993</v>
      </c>
      <c r="U469" s="22" t="s">
        <v>1966</v>
      </c>
      <c r="V469" s="18">
        <v>6.291109891079E12</v>
      </c>
      <c r="W469" s="22" t="s">
        <v>2573</v>
      </c>
      <c r="X469" s="18" t="s">
        <v>3417</v>
      </c>
      <c r="Y469" s="22" t="s">
        <v>3415</v>
      </c>
      <c r="Z469" s="14" t="s">
        <v>3068</v>
      </c>
      <c r="AA469" s="18">
        <v>3.659798535</v>
      </c>
      <c r="AB469" s="22"/>
      <c r="AC469" s="22" t="s">
        <v>3416</v>
      </c>
      <c r="AD469" s="16"/>
      <c r="AE469" s="16"/>
      <c r="AF469" s="18">
        <v>552.0</v>
      </c>
      <c r="AG469" s="18">
        <v>0.0</v>
      </c>
      <c r="AH469" s="18">
        <v>0.0</v>
      </c>
      <c r="AI469" s="18">
        <v>0.0</v>
      </c>
      <c r="AJ469" s="18">
        <v>0.0</v>
      </c>
      <c r="AK469" s="18">
        <v>0.0</v>
      </c>
    </row>
    <row r="470">
      <c r="A470" s="14" t="s">
        <v>1812</v>
      </c>
      <c r="B470" s="105" t="s">
        <v>3885</v>
      </c>
      <c r="C470" s="14" t="s">
        <v>2973</v>
      </c>
      <c r="D470" s="19" t="s">
        <v>58</v>
      </c>
      <c r="E470" s="14" t="s">
        <v>3421</v>
      </c>
      <c r="F470" s="14" t="s">
        <v>3092</v>
      </c>
      <c r="G470" s="14" t="s">
        <v>3430</v>
      </c>
      <c r="H470" s="14" t="s">
        <v>2214</v>
      </c>
      <c r="I470" s="14" t="s">
        <v>3416</v>
      </c>
      <c r="J470" s="23"/>
      <c r="K470" s="16"/>
      <c r="L470" s="18">
        <v>0.0</v>
      </c>
      <c r="M470" s="18">
        <v>2.0</v>
      </c>
      <c r="N470" s="18">
        <v>0.0</v>
      </c>
      <c r="O470" s="18">
        <v>0.873626</v>
      </c>
      <c r="P470" s="18">
        <v>0.845156</v>
      </c>
      <c r="Q470" s="18">
        <v>0.788569</v>
      </c>
      <c r="U470" s="22" t="s">
        <v>961</v>
      </c>
      <c r="V470" s="22" t="s">
        <v>3770</v>
      </c>
      <c r="W470" s="22" t="s">
        <v>2350</v>
      </c>
      <c r="X470" s="18" t="s">
        <v>3417</v>
      </c>
      <c r="Y470" s="22" t="s">
        <v>3415</v>
      </c>
      <c r="Z470" s="14" t="s">
        <v>3066</v>
      </c>
      <c r="AA470" s="18">
        <v>1.044516595</v>
      </c>
      <c r="AB470" s="22" t="s">
        <v>3472</v>
      </c>
      <c r="AC470" s="22" t="s">
        <v>3422</v>
      </c>
      <c r="AD470" s="22" t="s">
        <v>2605</v>
      </c>
      <c r="AE470" s="16"/>
      <c r="AF470" s="18">
        <v>690.0</v>
      </c>
      <c r="AG470" s="18">
        <v>16.0</v>
      </c>
      <c r="AH470" s="18">
        <v>186.9913</v>
      </c>
      <c r="AI470" s="18">
        <v>212.6929</v>
      </c>
      <c r="AJ470" s="18">
        <v>192.1679</v>
      </c>
      <c r="AK470" s="18">
        <v>176.6743</v>
      </c>
    </row>
    <row r="471">
      <c r="A471" s="14" t="s">
        <v>361</v>
      </c>
      <c r="B471" s="105" t="s">
        <v>3886</v>
      </c>
      <c r="C471" s="14" t="s">
        <v>3109</v>
      </c>
      <c r="D471" s="19" t="s">
        <v>58</v>
      </c>
      <c r="E471" s="14" t="s">
        <v>3421</v>
      </c>
      <c r="F471" s="14" t="s">
        <v>3105</v>
      </c>
      <c r="G471" s="14" t="s">
        <v>3510</v>
      </c>
      <c r="H471" s="14" t="s">
        <v>2214</v>
      </c>
      <c r="I471" s="14" t="s">
        <v>3416</v>
      </c>
      <c r="J471" s="23"/>
      <c r="K471" s="16"/>
      <c r="L471" s="18">
        <v>6.0</v>
      </c>
      <c r="M471" s="18">
        <v>1.0</v>
      </c>
      <c r="N471" s="18">
        <v>0.0</v>
      </c>
      <c r="O471" s="18">
        <v>0.956935</v>
      </c>
      <c r="P471" s="18">
        <v>0.956935</v>
      </c>
      <c r="Q471" s="18">
        <v>0.956935</v>
      </c>
      <c r="U471" s="22" t="s">
        <v>756</v>
      </c>
      <c r="V471" s="18">
        <v>6.36997281971E11</v>
      </c>
      <c r="W471" s="22" t="s">
        <v>2300</v>
      </c>
      <c r="X471" s="18" t="s">
        <v>3417</v>
      </c>
      <c r="Y471" s="22" t="s">
        <v>3415</v>
      </c>
      <c r="Z471" s="14" t="s">
        <v>3065</v>
      </c>
      <c r="AA471" s="18">
        <v>37.63193751</v>
      </c>
      <c r="AB471" s="22" t="s">
        <v>2214</v>
      </c>
      <c r="AC471" s="22" t="s">
        <v>3416</v>
      </c>
      <c r="AD471" s="22" t="s">
        <v>2605</v>
      </c>
      <c r="AE471" s="16"/>
      <c r="AF471" s="18">
        <v>312.0</v>
      </c>
      <c r="AG471" s="18">
        <v>0.0</v>
      </c>
      <c r="AH471" s="18">
        <v>0.351815</v>
      </c>
      <c r="AI471" s="18">
        <v>0.0</v>
      </c>
      <c r="AJ471" s="18">
        <v>0.666667</v>
      </c>
      <c r="AK471" s="18">
        <v>0.456943</v>
      </c>
    </row>
    <row r="472">
      <c r="A472" s="14" t="s">
        <v>1690</v>
      </c>
      <c r="B472" s="105" t="s">
        <v>3461</v>
      </c>
      <c r="C472" s="14" t="s">
        <v>2473</v>
      </c>
      <c r="D472" s="19" t="s">
        <v>58</v>
      </c>
      <c r="E472" s="14" t="s">
        <v>3415</v>
      </c>
      <c r="F472" s="14" t="s">
        <v>2936</v>
      </c>
      <c r="G472" s="14" t="s">
        <v>2471</v>
      </c>
      <c r="H472" s="14" t="s">
        <v>2214</v>
      </c>
      <c r="I472" s="14" t="s">
        <v>3416</v>
      </c>
      <c r="J472" s="16"/>
      <c r="K472" s="23"/>
      <c r="L472" s="18">
        <v>46.0</v>
      </c>
      <c r="M472" s="18">
        <v>4.0</v>
      </c>
      <c r="N472" s="18">
        <v>0.379121</v>
      </c>
      <c r="O472" s="18">
        <v>3.520147</v>
      </c>
      <c r="P472" s="18">
        <v>2.960671</v>
      </c>
      <c r="Q472" s="18">
        <v>2.578131</v>
      </c>
      <c r="U472" s="22" t="s">
        <v>888</v>
      </c>
      <c r="V472" s="18">
        <v>4.640167417547E12</v>
      </c>
      <c r="W472" s="22" t="s">
        <v>2340</v>
      </c>
      <c r="X472" s="18" t="s">
        <v>3417</v>
      </c>
      <c r="Y472" s="22" t="s">
        <v>3415</v>
      </c>
      <c r="Z472" s="14" t="s">
        <v>3060</v>
      </c>
      <c r="AA472" s="18">
        <v>0.071428571</v>
      </c>
      <c r="AB472" s="22" t="s">
        <v>2214</v>
      </c>
      <c r="AC472" s="22" t="s">
        <v>3431</v>
      </c>
      <c r="AD472" s="16"/>
      <c r="AE472" s="22" t="s">
        <v>2240</v>
      </c>
      <c r="AF472" s="18">
        <v>96.0</v>
      </c>
      <c r="AG472" s="18">
        <v>0.0</v>
      </c>
      <c r="AH472" s="18">
        <v>0.0</v>
      </c>
      <c r="AI472" s="18">
        <v>0.0</v>
      </c>
      <c r="AJ472" s="18">
        <v>0.0</v>
      </c>
      <c r="AK472" s="18">
        <v>0.0</v>
      </c>
    </row>
    <row r="473">
      <c r="A473" s="14" t="s">
        <v>1690</v>
      </c>
      <c r="B473" s="105" t="s">
        <v>3887</v>
      </c>
      <c r="C473" s="14" t="s">
        <v>2472</v>
      </c>
      <c r="D473" s="19" t="s">
        <v>58</v>
      </c>
      <c r="E473" s="14" t="s">
        <v>3415</v>
      </c>
      <c r="F473" s="14" t="s">
        <v>2936</v>
      </c>
      <c r="G473" s="14" t="s">
        <v>2471</v>
      </c>
      <c r="H473" s="14" t="s">
        <v>2214</v>
      </c>
      <c r="I473" s="14" t="s">
        <v>3416</v>
      </c>
      <c r="J473" s="16"/>
      <c r="K473" s="23"/>
      <c r="L473" s="18">
        <v>30.0</v>
      </c>
      <c r="M473" s="18">
        <v>7.0</v>
      </c>
      <c r="N473" s="18">
        <v>0.214286</v>
      </c>
      <c r="O473" s="18">
        <v>6.941758</v>
      </c>
      <c r="P473" s="18">
        <v>6.149327</v>
      </c>
      <c r="Q473" s="18">
        <v>6.251528</v>
      </c>
      <c r="U473" s="22" t="s">
        <v>1092</v>
      </c>
      <c r="V473" s="18">
        <v>4.057278012422E12</v>
      </c>
      <c r="W473" s="22" t="s">
        <v>2383</v>
      </c>
      <c r="X473" s="18" t="s">
        <v>3417</v>
      </c>
      <c r="Y473" s="22" t="s">
        <v>3415</v>
      </c>
      <c r="Z473" s="14" t="s">
        <v>3063</v>
      </c>
      <c r="AA473" s="18">
        <v>11.36925019</v>
      </c>
      <c r="AB473" s="22"/>
      <c r="AC473" s="22" t="s">
        <v>3416</v>
      </c>
      <c r="AD473" s="16"/>
      <c r="AE473" s="16"/>
      <c r="AF473" s="18">
        <v>552.0</v>
      </c>
      <c r="AG473" s="18">
        <v>0.0</v>
      </c>
      <c r="AH473" s="18">
        <v>0.0</v>
      </c>
      <c r="AI473" s="18">
        <v>0.0</v>
      </c>
      <c r="AJ473" s="18">
        <v>0.0</v>
      </c>
      <c r="AK473" s="18">
        <v>0.0</v>
      </c>
    </row>
    <row r="474">
      <c r="A474" s="14" t="s">
        <v>1488</v>
      </c>
      <c r="B474" s="105" t="s">
        <v>3805</v>
      </c>
      <c r="C474" s="14" t="s">
        <v>2829</v>
      </c>
      <c r="D474" s="19" t="s">
        <v>58</v>
      </c>
      <c r="E474" s="14" t="s">
        <v>3421</v>
      </c>
      <c r="F474" s="14" t="s">
        <v>3132</v>
      </c>
      <c r="G474" s="14" t="s">
        <v>2268</v>
      </c>
      <c r="H474" s="14" t="s">
        <v>2214</v>
      </c>
      <c r="I474" s="14" t="s">
        <v>3416</v>
      </c>
      <c r="J474" s="23"/>
      <c r="K474" s="23"/>
      <c r="L474" s="18">
        <v>24.0</v>
      </c>
      <c r="M474" s="18">
        <v>0.0</v>
      </c>
      <c r="N474" s="18">
        <v>0.0</v>
      </c>
      <c r="O474" s="18">
        <v>0.071429</v>
      </c>
      <c r="P474" s="18">
        <v>0.066667</v>
      </c>
      <c r="Q474" s="18">
        <v>0.064516</v>
      </c>
      <c r="U474" s="22" t="s">
        <v>888</v>
      </c>
      <c r="V474" s="18">
        <v>4.640167403755E12</v>
      </c>
      <c r="W474" s="22" t="s">
        <v>3142</v>
      </c>
      <c r="X474" s="18" t="s">
        <v>3417</v>
      </c>
      <c r="Y474" s="22" t="s">
        <v>3415</v>
      </c>
      <c r="Z474" s="14" t="s">
        <v>3193</v>
      </c>
      <c r="AA474" s="18">
        <v>0.071428571</v>
      </c>
      <c r="AB474" s="22" t="s">
        <v>2214</v>
      </c>
      <c r="AC474" s="22" t="s">
        <v>3431</v>
      </c>
      <c r="AD474" s="16"/>
      <c r="AE474" s="22" t="s">
        <v>2240</v>
      </c>
      <c r="AF474" s="18">
        <v>312.0</v>
      </c>
      <c r="AG474" s="18">
        <v>0.0</v>
      </c>
      <c r="AH474" s="18">
        <v>0.0</v>
      </c>
      <c r="AI474" s="18">
        <v>0.0</v>
      </c>
      <c r="AJ474" s="18">
        <v>0.0</v>
      </c>
      <c r="AK474" s="18">
        <v>0.0</v>
      </c>
    </row>
    <row r="475">
      <c r="A475" s="14" t="s">
        <v>1035</v>
      </c>
      <c r="B475" s="105" t="s">
        <v>3879</v>
      </c>
      <c r="C475" s="14" t="s">
        <v>3207</v>
      </c>
      <c r="D475" s="19" t="s">
        <v>58</v>
      </c>
      <c r="E475" s="14" t="s">
        <v>3421</v>
      </c>
      <c r="F475" s="14" t="s">
        <v>3165</v>
      </c>
      <c r="G475" s="14" t="s">
        <v>3450</v>
      </c>
      <c r="H475" s="14" t="s">
        <v>2214</v>
      </c>
      <c r="I475" s="14" t="s">
        <v>3416</v>
      </c>
      <c r="J475" s="23"/>
      <c r="K475" s="14" t="s">
        <v>2240</v>
      </c>
      <c r="L475" s="18">
        <v>288.0</v>
      </c>
      <c r="M475" s="18">
        <v>0.0</v>
      </c>
      <c r="N475" s="18">
        <v>0.0</v>
      </c>
      <c r="O475" s="18">
        <v>0.0</v>
      </c>
      <c r="P475" s="18">
        <v>0.0</v>
      </c>
      <c r="Q475" s="18">
        <v>0.0</v>
      </c>
      <c r="U475" s="22" t="s">
        <v>288</v>
      </c>
      <c r="V475" s="18">
        <v>6.291109605997E12</v>
      </c>
      <c r="W475" s="22" t="s">
        <v>3060</v>
      </c>
      <c r="X475" s="18" t="s">
        <v>3417</v>
      </c>
      <c r="Y475" s="22" t="s">
        <v>3415</v>
      </c>
      <c r="Z475" s="14" t="s">
        <v>3059</v>
      </c>
      <c r="AA475" s="18">
        <v>0.0</v>
      </c>
      <c r="AB475" s="22" t="s">
        <v>2214</v>
      </c>
      <c r="AC475" s="22" t="s">
        <v>3416</v>
      </c>
      <c r="AD475" s="16"/>
      <c r="AE475" s="22" t="s">
        <v>2240</v>
      </c>
      <c r="AF475" s="18">
        <v>408.0</v>
      </c>
      <c r="AG475" s="18">
        <v>0.0</v>
      </c>
      <c r="AH475" s="18">
        <v>0.138095</v>
      </c>
      <c r="AI475" s="18">
        <v>0.0</v>
      </c>
      <c r="AJ475" s="18">
        <v>0.0</v>
      </c>
      <c r="AK475" s="18">
        <v>0.138095</v>
      </c>
    </row>
    <row r="476">
      <c r="A476" s="14" t="s">
        <v>1175</v>
      </c>
      <c r="B476" s="105" t="s">
        <v>3888</v>
      </c>
      <c r="C476" s="14" t="s">
        <v>3199</v>
      </c>
      <c r="D476" s="19" t="s">
        <v>58</v>
      </c>
      <c r="E476" s="14" t="s">
        <v>3415</v>
      </c>
      <c r="F476" s="23"/>
      <c r="G476" s="14" t="s">
        <v>2391</v>
      </c>
      <c r="H476" s="14" t="s">
        <v>2214</v>
      </c>
      <c r="I476" s="14" t="s">
        <v>3416</v>
      </c>
      <c r="J476" s="14" t="s">
        <v>2605</v>
      </c>
      <c r="K476" s="16"/>
      <c r="L476" s="18">
        <v>312.0</v>
      </c>
      <c r="M476" s="18">
        <v>0.0</v>
      </c>
      <c r="N476" s="18">
        <v>0.215909</v>
      </c>
      <c r="O476" s="18">
        <v>0.090909</v>
      </c>
      <c r="P476" s="18">
        <v>0.168478</v>
      </c>
      <c r="Q476" s="18">
        <v>0.168478</v>
      </c>
      <c r="U476" s="22" t="s">
        <v>1966</v>
      </c>
      <c r="V476" s="18">
        <v>6.291109891086E12</v>
      </c>
      <c r="W476" s="22" t="s">
        <v>2571</v>
      </c>
      <c r="X476" s="18" t="s">
        <v>3417</v>
      </c>
      <c r="Y476" s="22" t="s">
        <v>3415</v>
      </c>
      <c r="Z476" s="14" t="s">
        <v>3062</v>
      </c>
      <c r="AA476" s="18">
        <v>12.8220252</v>
      </c>
      <c r="AB476" s="22" t="s">
        <v>2252</v>
      </c>
      <c r="AC476" s="22" t="s">
        <v>3416</v>
      </c>
      <c r="AD476" s="16"/>
      <c r="AE476" s="16"/>
      <c r="AF476" s="18">
        <v>93.0</v>
      </c>
      <c r="AG476" s="18">
        <v>10.0</v>
      </c>
      <c r="AH476" s="18">
        <v>3.60868</v>
      </c>
      <c r="AI476" s="18">
        <v>12.76593</v>
      </c>
      <c r="AJ476" s="18">
        <v>10.14058</v>
      </c>
      <c r="AK476" s="18">
        <v>9.273191</v>
      </c>
    </row>
    <row r="477">
      <c r="A477" s="14" t="s">
        <v>288</v>
      </c>
      <c r="B477" s="105" t="s">
        <v>3834</v>
      </c>
      <c r="C477" s="14" t="s">
        <v>2654</v>
      </c>
      <c r="D477" s="19" t="s">
        <v>58</v>
      </c>
      <c r="E477" s="14" t="s">
        <v>3415</v>
      </c>
      <c r="F477" s="14" t="s">
        <v>2649</v>
      </c>
      <c r="G477" s="14" t="s">
        <v>3614</v>
      </c>
      <c r="H477" s="14" t="s">
        <v>2214</v>
      </c>
      <c r="I477" s="14" t="s">
        <v>3422</v>
      </c>
      <c r="J477" s="16"/>
      <c r="K477" s="14" t="s">
        <v>2240</v>
      </c>
      <c r="L477" s="18">
        <v>192.0</v>
      </c>
      <c r="M477" s="18">
        <v>0.0</v>
      </c>
      <c r="N477" s="18">
        <v>0.229312</v>
      </c>
      <c r="O477" s="18">
        <v>0.0</v>
      </c>
      <c r="P477" s="18">
        <v>0.514881</v>
      </c>
      <c r="Q477" s="18">
        <v>0.232829</v>
      </c>
      <c r="U477" s="22" t="s">
        <v>361</v>
      </c>
      <c r="V477" s="18">
        <v>5.425038430424E12</v>
      </c>
      <c r="W477" s="22" t="s">
        <v>3107</v>
      </c>
      <c r="X477" s="18" t="s">
        <v>3417</v>
      </c>
      <c r="Y477" s="22" t="s">
        <v>3415</v>
      </c>
      <c r="Z477" s="14" t="s">
        <v>3061</v>
      </c>
      <c r="AA477" s="18">
        <v>0.816183816</v>
      </c>
      <c r="AB477" s="22" t="s">
        <v>2214</v>
      </c>
      <c r="AC477" s="22" t="s">
        <v>3416</v>
      </c>
      <c r="AD477" s="16"/>
      <c r="AE477" s="22" t="s">
        <v>2240</v>
      </c>
      <c r="AF477" s="18">
        <v>552.0</v>
      </c>
      <c r="AG477" s="18">
        <v>0.0</v>
      </c>
      <c r="AH477" s="18">
        <v>0.0</v>
      </c>
      <c r="AI477" s="18">
        <v>0.0</v>
      </c>
      <c r="AJ477" s="18">
        <v>0.0</v>
      </c>
      <c r="AK477" s="18">
        <v>0.0</v>
      </c>
    </row>
    <row r="478">
      <c r="A478" s="14" t="s">
        <v>1812</v>
      </c>
      <c r="B478" s="105" t="s">
        <v>3889</v>
      </c>
      <c r="C478" s="14" t="s">
        <v>2543</v>
      </c>
      <c r="D478" s="19" t="s">
        <v>58</v>
      </c>
      <c r="E478" s="14" t="s">
        <v>3415</v>
      </c>
      <c r="F478" s="14" t="s">
        <v>2982</v>
      </c>
      <c r="G478" s="14" t="s">
        <v>2512</v>
      </c>
      <c r="H478" s="14" t="s">
        <v>2214</v>
      </c>
      <c r="I478" s="14" t="s">
        <v>3416</v>
      </c>
      <c r="J478" s="14" t="s">
        <v>2666</v>
      </c>
      <c r="K478" s="14" t="s">
        <v>2240</v>
      </c>
      <c r="L478" s="18">
        <v>48.0</v>
      </c>
      <c r="M478" s="18">
        <v>0.0</v>
      </c>
      <c r="N478" s="18">
        <v>0.0</v>
      </c>
      <c r="O478" s="18">
        <v>0.0</v>
      </c>
      <c r="P478" s="18">
        <v>0.0</v>
      </c>
      <c r="Q478" s="18">
        <v>0.0</v>
      </c>
      <c r="U478" s="22" t="s">
        <v>1783</v>
      </c>
      <c r="V478" s="18">
        <v>6.953440511619E12</v>
      </c>
      <c r="W478" s="22" t="s">
        <v>3291</v>
      </c>
      <c r="X478" s="18" t="s">
        <v>3417</v>
      </c>
      <c r="Y478" s="22" t="s">
        <v>3415</v>
      </c>
      <c r="Z478" s="14" t="s">
        <v>3056</v>
      </c>
      <c r="AA478" s="18">
        <v>0.0</v>
      </c>
      <c r="AB478" s="22" t="s">
        <v>2214</v>
      </c>
      <c r="AC478" s="22" t="s">
        <v>3416</v>
      </c>
      <c r="AD478" s="22" t="s">
        <v>2605</v>
      </c>
      <c r="AE478" s="22" t="s">
        <v>2240</v>
      </c>
      <c r="AF478" s="18">
        <v>144.0</v>
      </c>
      <c r="AG478" s="18">
        <v>0.0</v>
      </c>
      <c r="AH478" s="18">
        <v>0.696429</v>
      </c>
      <c r="AI478" s="18">
        <v>0.0</v>
      </c>
      <c r="AJ478" s="18">
        <v>0.0</v>
      </c>
      <c r="AK478" s="18">
        <v>0.721429</v>
      </c>
    </row>
    <row r="479">
      <c r="A479" s="14" t="s">
        <v>288</v>
      </c>
      <c r="B479" s="105" t="s">
        <v>3890</v>
      </c>
      <c r="C479" s="14" t="s">
        <v>2905</v>
      </c>
      <c r="D479" s="19" t="s">
        <v>58</v>
      </c>
      <c r="E479" s="14" t="s">
        <v>3421</v>
      </c>
      <c r="F479" s="14" t="s">
        <v>3074</v>
      </c>
      <c r="G479" s="14" t="s">
        <v>3688</v>
      </c>
      <c r="H479" s="14" t="s">
        <v>2252</v>
      </c>
      <c r="I479" s="14" t="s">
        <v>3416</v>
      </c>
      <c r="J479" s="23"/>
      <c r="K479" s="23"/>
      <c r="L479" s="18">
        <v>48.0</v>
      </c>
      <c r="M479" s="18">
        <v>0.0</v>
      </c>
      <c r="N479" s="18">
        <v>0.0</v>
      </c>
      <c r="O479" s="18">
        <v>0.0</v>
      </c>
      <c r="P479" s="18">
        <v>0.0</v>
      </c>
      <c r="Q479" s="18">
        <v>0.0</v>
      </c>
      <c r="U479" s="22" t="s">
        <v>258</v>
      </c>
      <c r="V479" s="18">
        <v>4.059729271136E12</v>
      </c>
      <c r="W479" s="22" t="s">
        <v>2812</v>
      </c>
      <c r="X479" s="18" t="s">
        <v>3417</v>
      </c>
      <c r="Y479" s="22" t="s">
        <v>3415</v>
      </c>
      <c r="Z479" s="14" t="s">
        <v>2656</v>
      </c>
      <c r="AA479" s="18">
        <v>0.0</v>
      </c>
      <c r="AB479" s="22" t="s">
        <v>2214</v>
      </c>
      <c r="AC479" s="22" t="s">
        <v>3416</v>
      </c>
      <c r="AD479" s="22" t="s">
        <v>2605</v>
      </c>
      <c r="AE479" s="16"/>
      <c r="AF479" s="18">
        <v>0.0</v>
      </c>
      <c r="AG479" s="18">
        <v>0.0</v>
      </c>
      <c r="AH479" s="18">
        <v>0.0</v>
      </c>
      <c r="AI479" s="18">
        <v>0.0</v>
      </c>
      <c r="AJ479" s="18">
        <v>0.0</v>
      </c>
      <c r="AK479" s="18">
        <v>0.033333</v>
      </c>
    </row>
    <row r="480">
      <c r="A480" s="14" t="s">
        <v>361</v>
      </c>
      <c r="B480" s="105" t="s">
        <v>3788</v>
      </c>
      <c r="C480" s="14" t="s">
        <v>2768</v>
      </c>
      <c r="D480" s="19" t="s">
        <v>58</v>
      </c>
      <c r="E480" s="14" t="s">
        <v>3421</v>
      </c>
      <c r="F480" s="14" t="s">
        <v>3049</v>
      </c>
      <c r="G480" s="14" t="s">
        <v>3789</v>
      </c>
      <c r="I480" s="14" t="s">
        <v>3416</v>
      </c>
      <c r="J480" s="23"/>
      <c r="K480" s="23"/>
      <c r="L480" s="18">
        <v>0.0</v>
      </c>
      <c r="M480" s="18">
        <v>0.0</v>
      </c>
      <c r="N480" s="18">
        <v>0.0</v>
      </c>
      <c r="O480" s="18">
        <v>0.0</v>
      </c>
      <c r="P480" s="18">
        <v>0.0</v>
      </c>
      <c r="Q480" s="18">
        <v>0.0</v>
      </c>
      <c r="U480" s="22" t="s">
        <v>1092</v>
      </c>
      <c r="V480" s="18">
        <v>6.291108549964E12</v>
      </c>
      <c r="W480" s="22" t="s">
        <v>3480</v>
      </c>
      <c r="X480" s="18" t="s">
        <v>3417</v>
      </c>
      <c r="Y480" s="22" t="s">
        <v>3415</v>
      </c>
      <c r="Z480" s="14" t="s">
        <v>3201</v>
      </c>
      <c r="AA480" s="18">
        <v>10.31395826</v>
      </c>
      <c r="AB480" s="22" t="s">
        <v>2214</v>
      </c>
      <c r="AC480" s="22" t="s">
        <v>3416</v>
      </c>
      <c r="AD480" s="22" t="s">
        <v>2605</v>
      </c>
      <c r="AE480" s="22" t="s">
        <v>2240</v>
      </c>
      <c r="AF480" s="18">
        <v>24.0</v>
      </c>
      <c r="AG480" s="18">
        <v>0.0</v>
      </c>
      <c r="AH480" s="18">
        <v>0.0</v>
      </c>
      <c r="AI480" s="18">
        <v>0.0</v>
      </c>
      <c r="AJ480" s="18">
        <v>0.0</v>
      </c>
      <c r="AK480" s="18">
        <v>0.0</v>
      </c>
    </row>
    <row r="481">
      <c r="A481" s="14" t="s">
        <v>851</v>
      </c>
      <c r="B481" s="105" t="s">
        <v>3470</v>
      </c>
      <c r="C481" s="14" t="s">
        <v>2310</v>
      </c>
      <c r="D481" s="19" t="s">
        <v>58</v>
      </c>
      <c r="E481" s="23"/>
      <c r="F481" s="14" t="s">
        <v>3471</v>
      </c>
      <c r="G481" s="14" t="s">
        <v>2311</v>
      </c>
      <c r="H481" s="14" t="s">
        <v>3472</v>
      </c>
      <c r="I481" s="14" t="s">
        <v>3422</v>
      </c>
      <c r="J481" s="23"/>
      <c r="K481" s="23"/>
      <c r="L481" s="18">
        <v>528.0</v>
      </c>
      <c r="M481" s="18">
        <v>0.0</v>
      </c>
      <c r="N481" s="18">
        <v>0.0</v>
      </c>
      <c r="O481" s="18">
        <v>0.0</v>
      </c>
      <c r="P481" s="18">
        <v>0.0</v>
      </c>
      <c r="Q481" s="18">
        <v>0.0</v>
      </c>
      <c r="U481" s="22" t="s">
        <v>1812</v>
      </c>
      <c r="V481" s="18">
        <v>5.056357915189E12</v>
      </c>
      <c r="W481" s="22" t="s">
        <v>3007</v>
      </c>
      <c r="X481" s="18" t="s">
        <v>3417</v>
      </c>
      <c r="Y481" s="22" t="s">
        <v>3415</v>
      </c>
      <c r="Z481" s="14" t="s">
        <v>2328</v>
      </c>
      <c r="AA481" s="18">
        <v>0.0</v>
      </c>
      <c r="AB481" s="22" t="s">
        <v>2214</v>
      </c>
      <c r="AC481" s="22" t="s">
        <v>3416</v>
      </c>
      <c r="AD481" s="22" t="s">
        <v>2605</v>
      </c>
      <c r="AE481" s="16"/>
      <c r="AF481" s="18">
        <v>24.0</v>
      </c>
      <c r="AG481" s="18">
        <v>0.0</v>
      </c>
      <c r="AH481" s="18">
        <v>0.0</v>
      </c>
      <c r="AI481" s="18">
        <v>0.0</v>
      </c>
      <c r="AJ481" s="18">
        <v>0.0</v>
      </c>
      <c r="AK481" s="18">
        <v>0.0</v>
      </c>
    </row>
    <row r="482">
      <c r="A482" s="14" t="s">
        <v>1092</v>
      </c>
      <c r="B482" s="105" t="s">
        <v>3891</v>
      </c>
      <c r="C482" s="14" t="s">
        <v>3175</v>
      </c>
      <c r="D482" s="19" t="s">
        <v>58</v>
      </c>
      <c r="E482" s="14" t="s">
        <v>3415</v>
      </c>
      <c r="F482" s="14" t="s">
        <v>3173</v>
      </c>
      <c r="G482" s="14" t="s">
        <v>3892</v>
      </c>
      <c r="H482" s="14" t="s">
        <v>2214</v>
      </c>
      <c r="I482" s="14" t="s">
        <v>3416</v>
      </c>
      <c r="J482" s="16"/>
      <c r="K482" s="14" t="s">
        <v>2240</v>
      </c>
      <c r="L482" s="18">
        <v>768.0</v>
      </c>
      <c r="M482" s="18">
        <v>0.0</v>
      </c>
      <c r="N482" s="18">
        <v>0.2</v>
      </c>
      <c r="O482" s="18">
        <v>0.2</v>
      </c>
      <c r="P482" s="18">
        <v>0.105263</v>
      </c>
      <c r="Q482" s="18">
        <v>0.105263</v>
      </c>
      <c r="U482" s="22" t="s">
        <v>888</v>
      </c>
      <c r="V482" s="18">
        <v>8.904063259356E12</v>
      </c>
      <c r="W482" s="22" t="s">
        <v>2906</v>
      </c>
      <c r="X482" s="18" t="s">
        <v>3417</v>
      </c>
      <c r="Y482" s="22" t="s">
        <v>3421</v>
      </c>
      <c r="Z482" s="14" t="s">
        <v>3204</v>
      </c>
      <c r="AA482" s="18">
        <v>1.123626374</v>
      </c>
      <c r="AB482" s="22"/>
      <c r="AC482" s="22" t="s">
        <v>3431</v>
      </c>
      <c r="AD482" s="16"/>
      <c r="AE482" s="16"/>
      <c r="AF482" s="18">
        <v>24.0</v>
      </c>
      <c r="AG482" s="18">
        <v>0.0</v>
      </c>
      <c r="AH482" s="18">
        <v>0.0</v>
      </c>
      <c r="AI482" s="18">
        <v>0.0</v>
      </c>
      <c r="AJ482" s="18">
        <v>0.0</v>
      </c>
      <c r="AK482" s="18">
        <v>0.0</v>
      </c>
    </row>
    <row r="483">
      <c r="A483" s="14" t="s">
        <v>1812</v>
      </c>
      <c r="B483" s="105" t="s">
        <v>3893</v>
      </c>
      <c r="C483" s="14" t="s">
        <v>2507</v>
      </c>
      <c r="D483" s="19" t="s">
        <v>58</v>
      </c>
      <c r="E483" s="14" t="s">
        <v>3415</v>
      </c>
      <c r="F483" s="14" t="s">
        <v>2958</v>
      </c>
      <c r="G483" s="14" t="s">
        <v>2506</v>
      </c>
      <c r="H483" s="14" t="s">
        <v>2214</v>
      </c>
      <c r="I483" s="14" t="s">
        <v>3416</v>
      </c>
      <c r="J483" s="23"/>
      <c r="K483" s="16"/>
      <c r="L483" s="18">
        <v>336.0</v>
      </c>
      <c r="M483" s="18">
        <v>1.0</v>
      </c>
      <c r="N483" s="18">
        <v>4.125374</v>
      </c>
      <c r="O483" s="18">
        <v>3.32952</v>
      </c>
      <c r="P483" s="18">
        <v>4.188438</v>
      </c>
      <c r="Q483" s="18">
        <v>4.354218</v>
      </c>
      <c r="U483" s="22" t="s">
        <v>1812</v>
      </c>
      <c r="V483" s="18">
        <v>3.535800009795E12</v>
      </c>
      <c r="W483" s="22" t="s">
        <v>2847</v>
      </c>
      <c r="X483" s="18" t="s">
        <v>3417</v>
      </c>
      <c r="Y483" s="22" t="s">
        <v>3415</v>
      </c>
      <c r="Z483" s="14" t="s">
        <v>3615</v>
      </c>
      <c r="AA483" s="18">
        <v>0.0</v>
      </c>
      <c r="AB483" s="22" t="s">
        <v>2214</v>
      </c>
      <c r="AC483" s="22" t="s">
        <v>3416</v>
      </c>
      <c r="AD483" s="22" t="s">
        <v>2605</v>
      </c>
      <c r="AE483" s="16"/>
      <c r="AF483" s="18">
        <v>24.0</v>
      </c>
      <c r="AG483" s="18">
        <v>0.0</v>
      </c>
      <c r="AH483" s="18">
        <v>0.0</v>
      </c>
      <c r="AI483" s="18">
        <v>0.0</v>
      </c>
      <c r="AJ483" s="18">
        <v>0.0</v>
      </c>
      <c r="AK483" s="18">
        <v>0.0</v>
      </c>
    </row>
    <row r="484">
      <c r="A484" s="14" t="s">
        <v>361</v>
      </c>
      <c r="B484" s="105" t="s">
        <v>3886</v>
      </c>
      <c r="C484" s="14" t="s">
        <v>3109</v>
      </c>
      <c r="D484" s="19" t="s">
        <v>58</v>
      </c>
      <c r="E484" s="14" t="s">
        <v>3421</v>
      </c>
      <c r="F484" s="14" t="s">
        <v>3105</v>
      </c>
      <c r="G484" s="14" t="s">
        <v>3510</v>
      </c>
      <c r="H484" s="14" t="s">
        <v>2214</v>
      </c>
      <c r="I484" s="14" t="s">
        <v>3416</v>
      </c>
      <c r="J484" s="23"/>
      <c r="K484" s="14" t="s">
        <v>2240</v>
      </c>
      <c r="L484" s="18">
        <v>504.0</v>
      </c>
      <c r="M484" s="18">
        <v>0.0</v>
      </c>
      <c r="N484" s="18">
        <v>0.0</v>
      </c>
      <c r="O484" s="18">
        <v>0.0</v>
      </c>
      <c r="P484" s="18">
        <v>0.0</v>
      </c>
      <c r="Q484" s="18">
        <v>0.0</v>
      </c>
      <c r="U484" s="22" t="s">
        <v>1650</v>
      </c>
      <c r="V484" s="18">
        <v>6.294017137109E12</v>
      </c>
      <c r="W484" s="22" t="s">
        <v>2468</v>
      </c>
      <c r="X484" s="18" t="s">
        <v>3417</v>
      </c>
      <c r="Y484" s="22" t="s">
        <v>3415</v>
      </c>
      <c r="Z484" s="14" t="s">
        <v>3164</v>
      </c>
      <c r="AA484" s="18">
        <v>0.142857143</v>
      </c>
      <c r="AB484" s="22" t="s">
        <v>2214</v>
      </c>
      <c r="AC484" s="22" t="s">
        <v>3416</v>
      </c>
      <c r="AD484" s="22" t="s">
        <v>2605</v>
      </c>
      <c r="AE484" s="16"/>
      <c r="AF484" s="18">
        <v>24.0</v>
      </c>
      <c r="AG484" s="18">
        <v>0.0</v>
      </c>
      <c r="AH484" s="18">
        <v>0.0</v>
      </c>
      <c r="AI484" s="18">
        <v>0.071429</v>
      </c>
      <c r="AJ484" s="18">
        <v>0.066667</v>
      </c>
      <c r="AK484" s="18">
        <v>0.05</v>
      </c>
    </row>
    <row r="485">
      <c r="A485" s="14" t="s">
        <v>888</v>
      </c>
      <c r="B485" s="105" t="s">
        <v>3595</v>
      </c>
      <c r="C485" s="14" t="s">
        <v>2323</v>
      </c>
      <c r="D485" s="19" t="s">
        <v>58</v>
      </c>
      <c r="E485" s="14" t="s">
        <v>3421</v>
      </c>
      <c r="F485" s="14" t="s">
        <v>2763</v>
      </c>
      <c r="G485" s="14" t="s">
        <v>2324</v>
      </c>
      <c r="H485" s="14" t="s">
        <v>2214</v>
      </c>
      <c r="I485" s="14" t="s">
        <v>3431</v>
      </c>
      <c r="J485" s="23"/>
      <c r="K485" s="14" t="s">
        <v>2240</v>
      </c>
      <c r="L485" s="18">
        <v>432.0</v>
      </c>
      <c r="M485" s="18">
        <v>0.0</v>
      </c>
      <c r="N485" s="18">
        <v>0.285714</v>
      </c>
      <c r="O485" s="18">
        <v>0.0</v>
      </c>
      <c r="P485" s="18">
        <v>0.0</v>
      </c>
      <c r="Q485" s="18">
        <v>0.285714</v>
      </c>
      <c r="U485" s="22" t="s">
        <v>1251</v>
      </c>
      <c r="V485" s="18">
        <v>6.291107845951E12</v>
      </c>
      <c r="W485" s="22" t="s">
        <v>2989</v>
      </c>
      <c r="X485" s="18" t="s">
        <v>3417</v>
      </c>
      <c r="Y485" s="22" t="s">
        <v>3415</v>
      </c>
      <c r="Z485" s="14" t="s">
        <v>3207</v>
      </c>
      <c r="AA485" s="18">
        <v>3.316269841</v>
      </c>
      <c r="AB485" s="22" t="s">
        <v>2214</v>
      </c>
      <c r="AC485" s="22" t="s">
        <v>3431</v>
      </c>
      <c r="AD485" s="22" t="s">
        <v>2605</v>
      </c>
      <c r="AE485" s="16"/>
      <c r="AF485" s="18">
        <v>24.0</v>
      </c>
      <c r="AG485" s="18">
        <v>0.0</v>
      </c>
      <c r="AH485" s="18">
        <v>0.0</v>
      </c>
      <c r="AI485" s="18">
        <v>0.0</v>
      </c>
      <c r="AJ485" s="18">
        <v>0.0</v>
      </c>
      <c r="AK485" s="18">
        <v>0.0</v>
      </c>
    </row>
    <row r="486">
      <c r="A486" s="14" t="s">
        <v>1783</v>
      </c>
      <c r="B486" s="105" t="s">
        <v>3894</v>
      </c>
      <c r="C486" s="14" t="s">
        <v>2855</v>
      </c>
      <c r="D486" s="19" t="s">
        <v>58</v>
      </c>
      <c r="E486" s="14" t="s">
        <v>3421</v>
      </c>
      <c r="F486" s="14" t="s">
        <v>3182</v>
      </c>
      <c r="G486" s="14" t="s">
        <v>2386</v>
      </c>
      <c r="H486" s="14" t="s">
        <v>2214</v>
      </c>
      <c r="I486" s="14" t="s">
        <v>3416</v>
      </c>
      <c r="J486" s="23"/>
      <c r="K486" s="23"/>
      <c r="L486" s="18">
        <v>118.0</v>
      </c>
      <c r="M486" s="18">
        <v>2.0</v>
      </c>
      <c r="N486" s="18">
        <v>2.260786</v>
      </c>
      <c r="O486" s="18">
        <v>6.03307</v>
      </c>
      <c r="P486" s="18">
        <v>6.03307</v>
      </c>
      <c r="Q486" s="18">
        <v>6.03307</v>
      </c>
      <c r="U486" s="22" t="s">
        <v>1175</v>
      </c>
      <c r="V486" s="18">
        <v>4.006000174594E12</v>
      </c>
      <c r="W486" s="22" t="s">
        <v>3043</v>
      </c>
      <c r="X486" s="18" t="s">
        <v>3417</v>
      </c>
      <c r="Y486" s="22" t="s">
        <v>3415</v>
      </c>
      <c r="Z486" s="14" t="s">
        <v>3895</v>
      </c>
      <c r="AA486" s="18">
        <v>0.0</v>
      </c>
      <c r="AB486" s="22" t="s">
        <v>2252</v>
      </c>
      <c r="AC486" s="22" t="s">
        <v>3416</v>
      </c>
      <c r="AD486" s="22" t="s">
        <v>2605</v>
      </c>
      <c r="AE486" s="16"/>
      <c r="AF486" s="18">
        <v>24.0</v>
      </c>
      <c r="AG486" s="18">
        <v>0.0</v>
      </c>
      <c r="AH486" s="18">
        <v>0.0</v>
      </c>
      <c r="AI486" s="18">
        <v>0.0</v>
      </c>
      <c r="AJ486" s="18">
        <v>0.0</v>
      </c>
      <c r="AK486" s="18">
        <v>0.0</v>
      </c>
    </row>
    <row r="487">
      <c r="A487" s="14" t="s">
        <v>756</v>
      </c>
      <c r="B487" s="105" t="s">
        <v>3896</v>
      </c>
      <c r="C487" s="14" t="s">
        <v>2289</v>
      </c>
      <c r="D487" s="19" t="s">
        <v>58</v>
      </c>
      <c r="E487" s="14" t="s">
        <v>3415</v>
      </c>
      <c r="F487" s="14" t="s">
        <v>2709</v>
      </c>
      <c r="G487" s="14" t="s">
        <v>2282</v>
      </c>
      <c r="H487" s="14" t="s">
        <v>2214</v>
      </c>
      <c r="I487" s="14" t="s">
        <v>3416</v>
      </c>
      <c r="J487" s="14" t="s">
        <v>2605</v>
      </c>
      <c r="K487" s="23"/>
      <c r="L487" s="18">
        <v>96.0</v>
      </c>
      <c r="M487" s="18">
        <v>0.0</v>
      </c>
      <c r="N487" s="18">
        <v>0.066667</v>
      </c>
      <c r="O487" s="18">
        <v>0.071429</v>
      </c>
      <c r="P487" s="18">
        <v>0.1</v>
      </c>
      <c r="Q487" s="18">
        <v>0.116667</v>
      </c>
      <c r="U487" s="22" t="s">
        <v>888</v>
      </c>
      <c r="V487" s="18">
        <v>7.312930003406E12</v>
      </c>
      <c r="W487" s="22" t="s">
        <v>2327</v>
      </c>
      <c r="X487" s="18" t="s">
        <v>3417</v>
      </c>
      <c r="Y487" s="22" t="s">
        <v>3415</v>
      </c>
      <c r="Z487" s="14" t="s">
        <v>3107</v>
      </c>
      <c r="AA487" s="18">
        <v>0.396103896</v>
      </c>
      <c r="AB487" s="22" t="s">
        <v>2214</v>
      </c>
      <c r="AC487" s="22" t="s">
        <v>3431</v>
      </c>
      <c r="AD487" s="16"/>
      <c r="AE487" s="22" t="s">
        <v>2240</v>
      </c>
      <c r="AF487" s="18">
        <v>24.0</v>
      </c>
      <c r="AG487" s="18">
        <v>0.0</v>
      </c>
      <c r="AH487" s="18">
        <v>0.0</v>
      </c>
      <c r="AI487" s="18">
        <v>0.071429</v>
      </c>
      <c r="AJ487" s="18">
        <v>0.033333</v>
      </c>
      <c r="AK487" s="18">
        <v>0.019608</v>
      </c>
    </row>
    <row r="488">
      <c r="A488" s="14" t="s">
        <v>1812</v>
      </c>
      <c r="B488" s="105" t="s">
        <v>3897</v>
      </c>
      <c r="C488" s="14" t="s">
        <v>2979</v>
      </c>
      <c r="D488" s="19" t="s">
        <v>58</v>
      </c>
      <c r="E488" s="14" t="s">
        <v>3421</v>
      </c>
      <c r="F488" s="14" t="s">
        <v>3092</v>
      </c>
      <c r="G488" s="14" t="s">
        <v>3430</v>
      </c>
      <c r="H488" s="14" t="s">
        <v>2214</v>
      </c>
      <c r="I488" s="14" t="s">
        <v>3416</v>
      </c>
      <c r="J488" s="23"/>
      <c r="K488" s="23"/>
      <c r="L488" s="18">
        <v>0.0</v>
      </c>
      <c r="M488" s="18">
        <v>1.0</v>
      </c>
      <c r="N488" s="18">
        <v>0.0</v>
      </c>
      <c r="O488" s="18">
        <v>1.022727</v>
      </c>
      <c r="P488" s="18">
        <v>0.828451</v>
      </c>
      <c r="Q488" s="18">
        <v>0.776843</v>
      </c>
      <c r="U488" s="22" t="s">
        <v>84</v>
      </c>
      <c r="V488" s="18">
        <v>8.886472108367E12</v>
      </c>
      <c r="W488" s="22" t="s">
        <v>2242</v>
      </c>
      <c r="X488" s="18" t="s">
        <v>3417</v>
      </c>
      <c r="Y488" s="22" t="s">
        <v>3415</v>
      </c>
      <c r="Z488" s="14" t="s">
        <v>3104</v>
      </c>
      <c r="AA488" s="18">
        <v>0.571428571</v>
      </c>
      <c r="AB488" s="22" t="s">
        <v>2214</v>
      </c>
      <c r="AC488" s="22" t="s">
        <v>3416</v>
      </c>
      <c r="AD488" s="22" t="s">
        <v>2605</v>
      </c>
      <c r="AE488" s="16"/>
      <c r="AF488" s="18">
        <v>24.0</v>
      </c>
      <c r="AG488" s="18">
        <v>0.0</v>
      </c>
      <c r="AH488" s="18">
        <v>0.0</v>
      </c>
      <c r="AI488" s="18">
        <v>0.0</v>
      </c>
      <c r="AJ488" s="18">
        <v>0.0</v>
      </c>
      <c r="AK488" s="18">
        <v>0.0</v>
      </c>
    </row>
    <row r="489">
      <c r="A489" s="14" t="s">
        <v>135</v>
      </c>
      <c r="B489" s="105" t="s">
        <v>3501</v>
      </c>
      <c r="C489" s="14" t="s">
        <v>3008</v>
      </c>
      <c r="D489" s="19" t="s">
        <v>58</v>
      </c>
      <c r="E489" s="14" t="s">
        <v>3415</v>
      </c>
      <c r="F489" s="14" t="s">
        <v>2868</v>
      </c>
      <c r="G489" s="14" t="s">
        <v>2366</v>
      </c>
      <c r="H489" s="14" t="s">
        <v>3472</v>
      </c>
      <c r="I489" s="14" t="s">
        <v>3416</v>
      </c>
      <c r="J489" s="23"/>
      <c r="K489" s="23"/>
      <c r="L489" s="18">
        <v>24.0</v>
      </c>
      <c r="M489" s="18">
        <v>0.0</v>
      </c>
      <c r="N489" s="18">
        <v>0.40202</v>
      </c>
      <c r="O489" s="18">
        <v>0.0</v>
      </c>
      <c r="P489" s="18">
        <v>1.083333</v>
      </c>
      <c r="Q489" s="18">
        <v>0.40202</v>
      </c>
      <c r="U489" s="22" t="s">
        <v>1812</v>
      </c>
      <c r="V489" s="18">
        <v>5.000168041469E12</v>
      </c>
      <c r="W489" s="22" t="s">
        <v>3331</v>
      </c>
      <c r="X489" s="18" t="s">
        <v>3417</v>
      </c>
      <c r="Y489" s="22" t="s">
        <v>3415</v>
      </c>
      <c r="Z489" s="14" t="s">
        <v>3109</v>
      </c>
      <c r="AA489" s="18">
        <v>0.142857143</v>
      </c>
      <c r="AB489" s="22"/>
      <c r="AC489" s="22" t="s">
        <v>3416</v>
      </c>
      <c r="AD489" s="22" t="s">
        <v>2666</v>
      </c>
      <c r="AF489" s="18">
        <v>24.0</v>
      </c>
      <c r="AG489" s="18">
        <v>0.0</v>
      </c>
      <c r="AH489" s="18">
        <v>0.0</v>
      </c>
      <c r="AI489" s="18">
        <v>0.0</v>
      </c>
      <c r="AJ489" s="18">
        <v>0.0</v>
      </c>
      <c r="AK489" s="18">
        <v>0.0</v>
      </c>
    </row>
    <row r="490">
      <c r="A490" s="14" t="s">
        <v>258</v>
      </c>
      <c r="B490" s="105" t="s">
        <v>3898</v>
      </c>
      <c r="C490" s="14" t="s">
        <v>2396</v>
      </c>
      <c r="D490" s="19" t="s">
        <v>58</v>
      </c>
      <c r="E490" s="14" t="s">
        <v>3421</v>
      </c>
      <c r="F490" s="14" t="s">
        <v>2834</v>
      </c>
      <c r="G490" s="14" t="s">
        <v>2268</v>
      </c>
      <c r="H490" s="14" t="s">
        <v>2214</v>
      </c>
      <c r="I490" s="14" t="s">
        <v>3416</v>
      </c>
      <c r="J490" s="14" t="s">
        <v>2605</v>
      </c>
      <c r="K490" s="23"/>
      <c r="L490" s="18">
        <v>24.0</v>
      </c>
      <c r="M490" s="18">
        <v>0.0</v>
      </c>
      <c r="N490" s="18">
        <v>0.0</v>
      </c>
      <c r="O490" s="18">
        <v>0.0</v>
      </c>
      <c r="P490" s="18">
        <v>0.0</v>
      </c>
      <c r="Q490" s="18">
        <v>0.0</v>
      </c>
      <c r="U490" s="22" t="s">
        <v>361</v>
      </c>
      <c r="V490" s="18">
        <v>5.425038430387E12</v>
      </c>
      <c r="W490" s="22" t="s">
        <v>3109</v>
      </c>
      <c r="X490" s="18" t="s">
        <v>3417</v>
      </c>
      <c r="Y490" s="22" t="s">
        <v>3415</v>
      </c>
      <c r="Z490" s="14" t="s">
        <v>3108</v>
      </c>
      <c r="AA490" s="18">
        <v>1.005494505</v>
      </c>
      <c r="AB490" s="22" t="s">
        <v>2214</v>
      </c>
      <c r="AC490" s="22" t="s">
        <v>3416</v>
      </c>
      <c r="AD490" s="16"/>
      <c r="AE490" s="22" t="s">
        <v>2240</v>
      </c>
      <c r="AF490" s="18">
        <v>528.0</v>
      </c>
      <c r="AG490" s="18">
        <v>0.0</v>
      </c>
      <c r="AH490" s="18">
        <v>0.0</v>
      </c>
      <c r="AI490" s="18">
        <v>0.0</v>
      </c>
      <c r="AJ490" s="18">
        <v>0.0</v>
      </c>
      <c r="AK490" s="18">
        <v>0.0</v>
      </c>
    </row>
    <row r="491">
      <c r="A491" s="14" t="s">
        <v>961</v>
      </c>
      <c r="B491" s="105" t="s">
        <v>3517</v>
      </c>
      <c r="C491" s="14" t="s">
        <v>2354</v>
      </c>
      <c r="D491" s="19" t="s">
        <v>58</v>
      </c>
      <c r="E491" s="14" t="s">
        <v>3415</v>
      </c>
      <c r="F491" s="14" t="s">
        <v>3499</v>
      </c>
      <c r="G491" s="14" t="s">
        <v>2355</v>
      </c>
      <c r="H491" s="14" t="s">
        <v>3472</v>
      </c>
      <c r="I491" s="14" t="s">
        <v>3416</v>
      </c>
      <c r="J491" s="14" t="s">
        <v>2605</v>
      </c>
      <c r="K491" s="23"/>
      <c r="L491" s="18">
        <v>432.0</v>
      </c>
      <c r="M491" s="18">
        <v>0.0</v>
      </c>
      <c r="N491" s="18">
        <v>2.863159</v>
      </c>
      <c r="O491" s="18">
        <v>0.0</v>
      </c>
      <c r="P491" s="18">
        <v>1.583333</v>
      </c>
      <c r="Q491" s="18">
        <v>2.863159</v>
      </c>
      <c r="U491" s="22" t="s">
        <v>756</v>
      </c>
      <c r="V491" s="18">
        <v>6.36997304403E11</v>
      </c>
      <c r="W491" s="22" t="s">
        <v>2281</v>
      </c>
      <c r="X491" s="18" t="s">
        <v>3417</v>
      </c>
      <c r="Y491" s="22" t="s">
        <v>3415</v>
      </c>
      <c r="Z491" s="14" t="s">
        <v>2558</v>
      </c>
      <c r="AA491" s="18">
        <v>0.0</v>
      </c>
      <c r="AB491" s="22" t="s">
        <v>2214</v>
      </c>
      <c r="AC491" s="22" t="s">
        <v>3416</v>
      </c>
      <c r="AD491" s="22" t="s">
        <v>2605</v>
      </c>
      <c r="AE491" s="16"/>
      <c r="AF491" s="18">
        <v>216.0</v>
      </c>
      <c r="AG491" s="18">
        <v>0.0</v>
      </c>
      <c r="AH491" s="18">
        <v>0.0</v>
      </c>
      <c r="AI491" s="18">
        <v>0.0</v>
      </c>
      <c r="AJ491" s="18">
        <v>0.0</v>
      </c>
      <c r="AK491" s="18">
        <v>0.033333</v>
      </c>
    </row>
    <row r="492">
      <c r="A492" s="14" t="s">
        <v>1035</v>
      </c>
      <c r="B492" s="105" t="s">
        <v>3899</v>
      </c>
      <c r="C492" s="14" t="s">
        <v>3390</v>
      </c>
      <c r="D492" s="19" t="s">
        <v>58</v>
      </c>
      <c r="E492" s="14" t="s">
        <v>3415</v>
      </c>
      <c r="F492" s="14" t="s">
        <v>3842</v>
      </c>
      <c r="G492" s="14" t="s">
        <v>3843</v>
      </c>
      <c r="H492" s="14" t="s">
        <v>2214</v>
      </c>
      <c r="I492" s="14" t="s">
        <v>3416</v>
      </c>
      <c r="J492" s="16"/>
      <c r="K492" s="23"/>
      <c r="L492" s="18">
        <v>24.0</v>
      </c>
      <c r="M492" s="18">
        <v>0.0</v>
      </c>
      <c r="N492" s="18">
        <v>0.0</v>
      </c>
      <c r="O492" s="18">
        <v>0.0</v>
      </c>
      <c r="P492" s="18">
        <v>0.0</v>
      </c>
      <c r="Q492" s="18">
        <v>0.0</v>
      </c>
      <c r="U492" s="22" t="s">
        <v>1092</v>
      </c>
      <c r="V492" s="18">
        <v>5.060517511289E12</v>
      </c>
      <c r="W492" s="22" t="s">
        <v>3120</v>
      </c>
      <c r="X492" s="18" t="s">
        <v>3417</v>
      </c>
      <c r="Y492" s="22" t="s">
        <v>3415</v>
      </c>
      <c r="Z492" s="14" t="s">
        <v>2455</v>
      </c>
      <c r="AA492" s="18">
        <v>0.142857143</v>
      </c>
      <c r="AB492" s="22" t="s">
        <v>2214</v>
      </c>
      <c r="AC492" s="22" t="s">
        <v>3416</v>
      </c>
      <c r="AD492" s="16"/>
      <c r="AE492" s="22" t="s">
        <v>2240</v>
      </c>
      <c r="AF492" s="18">
        <v>720.0</v>
      </c>
      <c r="AG492" s="18">
        <v>0.0</v>
      </c>
      <c r="AH492" s="18">
        <v>0.0</v>
      </c>
      <c r="AI492" s="18">
        <v>0.0</v>
      </c>
      <c r="AJ492" s="18">
        <v>0.0</v>
      </c>
      <c r="AK492" s="18">
        <v>0.0</v>
      </c>
    </row>
    <row r="493">
      <c r="A493" s="14" t="s">
        <v>1812</v>
      </c>
      <c r="B493" s="105" t="s">
        <v>3900</v>
      </c>
      <c r="C493" s="14" t="s">
        <v>2965</v>
      </c>
      <c r="D493" s="19" t="s">
        <v>58</v>
      </c>
      <c r="E493" s="14" t="s">
        <v>3421</v>
      </c>
      <c r="F493" s="14" t="s">
        <v>2959</v>
      </c>
      <c r="G493" s="14" t="s">
        <v>2464</v>
      </c>
      <c r="H493" s="14" t="s">
        <v>2214</v>
      </c>
      <c r="I493" s="14" t="s">
        <v>3416</v>
      </c>
      <c r="J493" s="23"/>
      <c r="K493" s="14" t="s">
        <v>2240</v>
      </c>
      <c r="L493" s="18">
        <v>600.0</v>
      </c>
      <c r="M493" s="18">
        <v>0.0</v>
      </c>
      <c r="N493" s="18">
        <v>0.0</v>
      </c>
      <c r="O493" s="18">
        <v>0.0</v>
      </c>
      <c r="P493" s="18">
        <v>0.0</v>
      </c>
      <c r="Q493" s="18">
        <v>0.0</v>
      </c>
      <c r="U493" s="22" t="s">
        <v>288</v>
      </c>
      <c r="V493" s="18">
        <v>6.281034916237E12</v>
      </c>
      <c r="W493" s="22" t="s">
        <v>3090</v>
      </c>
      <c r="X493" s="18" t="s">
        <v>3417</v>
      </c>
      <c r="Y493" s="22" t="s">
        <v>3415</v>
      </c>
      <c r="Z493" s="14" t="s">
        <v>2566</v>
      </c>
      <c r="AA493" s="18">
        <v>0.0</v>
      </c>
      <c r="AB493" s="22" t="s">
        <v>2252</v>
      </c>
      <c r="AC493" s="22" t="s">
        <v>3416</v>
      </c>
      <c r="AD493" s="16"/>
      <c r="AE493" s="16"/>
      <c r="AF493" s="18">
        <v>24.0</v>
      </c>
      <c r="AG493" s="18">
        <v>0.0</v>
      </c>
      <c r="AH493" s="18">
        <v>0.0</v>
      </c>
      <c r="AI493" s="18">
        <v>1.047619</v>
      </c>
      <c r="AJ493" s="18">
        <v>2.11946</v>
      </c>
      <c r="AK493" s="18">
        <v>3.557925</v>
      </c>
    </row>
    <row r="494">
      <c r="A494" s="14" t="s">
        <v>1488</v>
      </c>
      <c r="B494" s="105" t="s">
        <v>3824</v>
      </c>
      <c r="C494" s="14" t="s">
        <v>2880</v>
      </c>
      <c r="D494" s="19" t="s">
        <v>58</v>
      </c>
      <c r="E494" s="14" t="s">
        <v>3463</v>
      </c>
      <c r="F494" s="14" t="s">
        <v>2720</v>
      </c>
      <c r="G494" s="14" t="s">
        <v>3545</v>
      </c>
      <c r="H494" s="14" t="s">
        <v>2214</v>
      </c>
      <c r="I494" s="14" t="s">
        <v>3416</v>
      </c>
      <c r="J494" s="23"/>
      <c r="K494" s="16"/>
      <c r="L494" s="18">
        <v>656.0</v>
      </c>
      <c r="M494" s="18">
        <v>2.0</v>
      </c>
      <c r="N494" s="18">
        <v>11.49718</v>
      </c>
      <c r="O494" s="18">
        <v>12.1611</v>
      </c>
      <c r="P494" s="18">
        <v>12.12314</v>
      </c>
      <c r="Q494" s="18">
        <v>12.12314</v>
      </c>
      <c r="U494" s="22" t="s">
        <v>1783</v>
      </c>
      <c r="V494" s="18">
        <v>7.1662470029E10</v>
      </c>
      <c r="W494" s="22" t="s">
        <v>3272</v>
      </c>
      <c r="X494" s="18" t="s">
        <v>3417</v>
      </c>
      <c r="Y494" s="22" t="s">
        <v>3421</v>
      </c>
      <c r="Z494" s="14" t="s">
        <v>2568</v>
      </c>
      <c r="AA494" s="18">
        <v>0.0</v>
      </c>
      <c r="AB494" s="22" t="s">
        <v>2214</v>
      </c>
      <c r="AC494" s="22" t="s">
        <v>3416</v>
      </c>
      <c r="AD494" s="22" t="s">
        <v>2605</v>
      </c>
      <c r="AE494" s="16"/>
      <c r="AF494" s="18">
        <v>0.0</v>
      </c>
      <c r="AG494" s="18">
        <v>0.0</v>
      </c>
      <c r="AH494" s="18">
        <v>0.0</v>
      </c>
      <c r="AI494" s="18">
        <v>0.0</v>
      </c>
      <c r="AJ494" s="18">
        <v>0.0</v>
      </c>
      <c r="AK494" s="18">
        <v>0.016667</v>
      </c>
    </row>
    <row r="495">
      <c r="A495" s="14" t="s">
        <v>1812</v>
      </c>
      <c r="B495" s="105" t="s">
        <v>3901</v>
      </c>
      <c r="C495" s="14" t="s">
        <v>2519</v>
      </c>
      <c r="D495" s="19" t="s">
        <v>58</v>
      </c>
      <c r="E495" s="14" t="s">
        <v>3415</v>
      </c>
      <c r="F495" s="14" t="s">
        <v>2963</v>
      </c>
      <c r="G495" s="14" t="s">
        <v>2512</v>
      </c>
      <c r="I495" s="14" t="s">
        <v>3416</v>
      </c>
      <c r="J495" s="16"/>
      <c r="K495" s="23"/>
      <c r="L495" s="18">
        <v>552.0</v>
      </c>
      <c r="M495" s="18">
        <v>0.0</v>
      </c>
      <c r="N495" s="18">
        <v>0.0</v>
      </c>
      <c r="O495" s="18">
        <v>0.0</v>
      </c>
      <c r="P495" s="18">
        <v>0.0</v>
      </c>
      <c r="Q495" s="18">
        <v>0.0</v>
      </c>
      <c r="U495" s="22" t="s">
        <v>1783</v>
      </c>
      <c r="V495" s="18">
        <v>6.29110854965E12</v>
      </c>
      <c r="W495" s="22" t="s">
        <v>3278</v>
      </c>
      <c r="X495" s="18" t="s">
        <v>3417</v>
      </c>
      <c r="Y495" s="22" t="s">
        <v>3421</v>
      </c>
      <c r="Z495" s="14" t="s">
        <v>3024</v>
      </c>
      <c r="AA495" s="18">
        <v>7.581010656</v>
      </c>
      <c r="AB495" s="22"/>
      <c r="AC495" s="22" t="s">
        <v>3416</v>
      </c>
      <c r="AD495" s="16"/>
      <c r="AE495" s="16"/>
      <c r="AF495" s="18">
        <v>552.0</v>
      </c>
      <c r="AG495" s="18">
        <v>0.0</v>
      </c>
      <c r="AH495" s="18">
        <v>0.0</v>
      </c>
      <c r="AI495" s="18">
        <v>0.0</v>
      </c>
      <c r="AJ495" s="18">
        <v>0.0</v>
      </c>
      <c r="AK495" s="18">
        <v>0.0</v>
      </c>
    </row>
    <row r="496">
      <c r="A496" s="14" t="s">
        <v>1175</v>
      </c>
      <c r="B496" s="105" t="s">
        <v>3902</v>
      </c>
      <c r="C496" s="14" t="s">
        <v>3214</v>
      </c>
      <c r="D496" s="19" t="s">
        <v>58</v>
      </c>
      <c r="E496" s="14" t="s">
        <v>3415</v>
      </c>
      <c r="F496" s="23"/>
      <c r="G496" s="14" t="s">
        <v>2391</v>
      </c>
      <c r="H496" s="14" t="s">
        <v>2214</v>
      </c>
      <c r="I496" s="14" t="s">
        <v>3416</v>
      </c>
      <c r="J496" s="14" t="s">
        <v>2605</v>
      </c>
      <c r="K496" s="23"/>
      <c r="L496" s="18">
        <v>192.0</v>
      </c>
      <c r="M496" s="18">
        <v>0.0</v>
      </c>
      <c r="N496" s="18">
        <v>0.0625</v>
      </c>
      <c r="O496" s="18">
        <v>0.25</v>
      </c>
      <c r="P496" s="18">
        <v>0.0625</v>
      </c>
      <c r="Q496" s="18">
        <v>0.0625</v>
      </c>
      <c r="U496" s="22" t="s">
        <v>1812</v>
      </c>
      <c r="V496" s="18">
        <v>5.9946328E7</v>
      </c>
      <c r="W496" s="22" t="s">
        <v>3316</v>
      </c>
      <c r="X496" s="18" t="s">
        <v>3417</v>
      </c>
      <c r="Y496" s="22" t="s">
        <v>3415</v>
      </c>
      <c r="Z496" s="14" t="s">
        <v>3213</v>
      </c>
      <c r="AA496" s="18">
        <v>1.880952381</v>
      </c>
      <c r="AB496" s="22"/>
      <c r="AC496" s="22" t="s">
        <v>3416</v>
      </c>
      <c r="AD496" s="22" t="s">
        <v>2666</v>
      </c>
      <c r="AF496" s="18">
        <v>480.0</v>
      </c>
      <c r="AG496" s="18">
        <v>0.0</v>
      </c>
      <c r="AH496" s="18">
        <v>0.0</v>
      </c>
      <c r="AI496" s="18">
        <v>0.0</v>
      </c>
      <c r="AJ496" s="18">
        <v>0.0</v>
      </c>
      <c r="AK496" s="18">
        <v>0.0</v>
      </c>
    </row>
    <row r="497">
      <c r="A497" s="14" t="s">
        <v>1756</v>
      </c>
      <c r="B497" s="105" t="s">
        <v>3903</v>
      </c>
      <c r="C497" s="14" t="s">
        <v>3269</v>
      </c>
      <c r="D497" s="19" t="s">
        <v>58</v>
      </c>
      <c r="E497" s="14" t="s">
        <v>3415</v>
      </c>
      <c r="F497" s="23"/>
      <c r="G497" s="14" t="s">
        <v>3773</v>
      </c>
      <c r="I497" s="14" t="s">
        <v>3416</v>
      </c>
      <c r="J497" s="23"/>
      <c r="K497" s="23"/>
      <c r="L497" s="18">
        <v>552.0</v>
      </c>
      <c r="M497" s="18">
        <v>0.0</v>
      </c>
      <c r="N497" s="18">
        <v>0.0</v>
      </c>
      <c r="O497" s="18">
        <v>0.0</v>
      </c>
      <c r="P497" s="18">
        <v>0.0</v>
      </c>
      <c r="Q497" s="18">
        <v>0.0</v>
      </c>
      <c r="U497" s="22" t="s">
        <v>1812</v>
      </c>
      <c r="V497" s="18">
        <v>7.92105701653E11</v>
      </c>
      <c r="W497" s="22" t="s">
        <v>2486</v>
      </c>
      <c r="X497" s="18" t="s">
        <v>3417</v>
      </c>
      <c r="Y497" s="22" t="s">
        <v>3415</v>
      </c>
      <c r="Z497" s="14" t="s">
        <v>2368</v>
      </c>
      <c r="AA497" s="18">
        <v>0.0</v>
      </c>
      <c r="AB497" s="22" t="s">
        <v>2214</v>
      </c>
      <c r="AC497" s="22" t="s">
        <v>3416</v>
      </c>
      <c r="AD497" s="16"/>
      <c r="AE497" s="16"/>
      <c r="AF497" s="18">
        <v>47.0</v>
      </c>
      <c r="AG497" s="18">
        <v>1.0</v>
      </c>
      <c r="AH497" s="18">
        <v>0.230769</v>
      </c>
      <c r="AI497" s="18">
        <v>1.307692</v>
      </c>
      <c r="AJ497" s="18">
        <v>1.553038</v>
      </c>
      <c r="AK497" s="18">
        <v>1.618904</v>
      </c>
    </row>
    <row r="498">
      <c r="A498" s="14" t="s">
        <v>1251</v>
      </c>
      <c r="B498" s="105" t="s">
        <v>3904</v>
      </c>
      <c r="C498" s="14" t="s">
        <v>3226</v>
      </c>
      <c r="D498" s="19" t="s">
        <v>58</v>
      </c>
      <c r="E498" s="14" t="s">
        <v>3415</v>
      </c>
      <c r="F498" s="14" t="s">
        <v>3227</v>
      </c>
      <c r="G498" s="14" t="s">
        <v>3905</v>
      </c>
      <c r="H498" s="14" t="s">
        <v>2214</v>
      </c>
      <c r="I498" s="14" t="s">
        <v>3431</v>
      </c>
      <c r="J498" s="16"/>
      <c r="K498" s="14" t="s">
        <v>2240</v>
      </c>
      <c r="L498" s="18">
        <v>744.0</v>
      </c>
      <c r="M498" s="18">
        <v>0.0</v>
      </c>
      <c r="N498" s="18">
        <v>0.0</v>
      </c>
      <c r="O498" s="18">
        <v>0.071429</v>
      </c>
      <c r="P498" s="18">
        <v>0.043478</v>
      </c>
      <c r="Q498" s="18">
        <v>0.043478</v>
      </c>
      <c r="U498" s="22" t="s">
        <v>288</v>
      </c>
      <c r="V498" s="18">
        <v>5.902854106387E12</v>
      </c>
      <c r="W498" s="22" t="s">
        <v>2257</v>
      </c>
      <c r="X498" s="18" t="s">
        <v>3417</v>
      </c>
      <c r="Y498" s="22" t="s">
        <v>3415</v>
      </c>
      <c r="Z498" s="14" t="s">
        <v>3021</v>
      </c>
      <c r="AA498" s="18">
        <v>6.19469697</v>
      </c>
      <c r="AB498" s="22" t="s">
        <v>2214</v>
      </c>
      <c r="AC498" s="22" t="s">
        <v>3416</v>
      </c>
      <c r="AD498" s="16"/>
      <c r="AE498" s="16"/>
      <c r="AF498" s="18">
        <v>66.0</v>
      </c>
      <c r="AG498" s="18">
        <v>21.0</v>
      </c>
      <c r="AH498" s="18">
        <v>1.42291</v>
      </c>
      <c r="AI498" s="18">
        <v>14.93666</v>
      </c>
      <c r="AJ498" s="18">
        <v>14.1276</v>
      </c>
      <c r="AK498" s="18">
        <v>15.28608</v>
      </c>
    </row>
    <row r="499">
      <c r="A499" s="14" t="s">
        <v>1812</v>
      </c>
      <c r="B499" s="105" t="s">
        <v>3906</v>
      </c>
      <c r="C499" s="14" t="s">
        <v>2642</v>
      </c>
      <c r="D499" s="19" t="s">
        <v>58</v>
      </c>
      <c r="E499" s="14" t="s">
        <v>3421</v>
      </c>
      <c r="F499" s="14" t="s">
        <v>2981</v>
      </c>
      <c r="G499" s="14" t="s">
        <v>2532</v>
      </c>
      <c r="H499" s="14" t="s">
        <v>2214</v>
      </c>
      <c r="I499" s="14" t="s">
        <v>3416</v>
      </c>
      <c r="J499" s="23"/>
      <c r="K499" s="14" t="s">
        <v>2240</v>
      </c>
      <c r="L499" s="18">
        <v>600.0</v>
      </c>
      <c r="M499" s="18">
        <v>0.0</v>
      </c>
      <c r="N499" s="18">
        <v>1.0</v>
      </c>
      <c r="O499" s="18">
        <v>0.0</v>
      </c>
      <c r="P499" s="18">
        <v>1.0</v>
      </c>
      <c r="Q499" s="18">
        <v>1.0</v>
      </c>
      <c r="U499" s="22" t="s">
        <v>798</v>
      </c>
      <c r="V499" s="18">
        <v>6.29804216161E12</v>
      </c>
      <c r="W499" s="22" t="s">
        <v>2727</v>
      </c>
      <c r="X499" s="18" t="s">
        <v>3417</v>
      </c>
      <c r="Y499" s="16"/>
      <c r="Z499" s="14" t="s">
        <v>3219</v>
      </c>
      <c r="AA499" s="18">
        <v>0.214285714</v>
      </c>
      <c r="AB499" s="22"/>
      <c r="AC499" s="22" t="s">
        <v>3717</v>
      </c>
      <c r="AD499" s="22" t="s">
        <v>2605</v>
      </c>
      <c r="AE499" s="16"/>
      <c r="AF499" s="18">
        <v>456.0</v>
      </c>
      <c r="AG499" s="18">
        <v>0.0</v>
      </c>
      <c r="AH499" s="18">
        <v>0.0</v>
      </c>
      <c r="AI499" s="18">
        <v>0.0</v>
      </c>
      <c r="AJ499" s="18">
        <v>0.0</v>
      </c>
      <c r="AK499" s="18">
        <v>0.0</v>
      </c>
    </row>
    <row r="500">
      <c r="A500" s="14" t="s">
        <v>1488</v>
      </c>
      <c r="B500" s="105" t="s">
        <v>3815</v>
      </c>
      <c r="C500" s="14" t="s">
        <v>2879</v>
      </c>
      <c r="D500" s="19" t="s">
        <v>58</v>
      </c>
      <c r="E500" s="14" t="s">
        <v>3421</v>
      </c>
      <c r="F500" s="14" t="s">
        <v>2720</v>
      </c>
      <c r="G500" s="14" t="s">
        <v>3545</v>
      </c>
      <c r="H500" s="14" t="s">
        <v>2214</v>
      </c>
      <c r="I500" s="14" t="s">
        <v>3416</v>
      </c>
      <c r="J500" s="23"/>
      <c r="K500" s="23"/>
      <c r="L500" s="18">
        <v>264.0</v>
      </c>
      <c r="M500" s="18">
        <v>2.0</v>
      </c>
      <c r="N500" s="18">
        <v>3.736952</v>
      </c>
      <c r="O500" s="18">
        <v>5.50893</v>
      </c>
      <c r="P500" s="18">
        <v>5.429719</v>
      </c>
      <c r="Q500" s="18">
        <v>5.429719</v>
      </c>
      <c r="U500" s="22" t="s">
        <v>288</v>
      </c>
      <c r="V500" s="18">
        <v>6.291109603986E12</v>
      </c>
      <c r="W500" s="22" t="s">
        <v>3063</v>
      </c>
      <c r="X500" s="18" t="s">
        <v>3417</v>
      </c>
      <c r="Y500" s="22" t="s">
        <v>3415</v>
      </c>
      <c r="Z500" s="14" t="s">
        <v>3221</v>
      </c>
      <c r="AA500" s="18">
        <v>0.571428571</v>
      </c>
      <c r="AB500" s="22" t="s">
        <v>2214</v>
      </c>
      <c r="AC500" s="22" t="s">
        <v>3416</v>
      </c>
      <c r="AD500" s="16"/>
      <c r="AE500" s="16"/>
      <c r="AF500" s="18">
        <v>111.0</v>
      </c>
      <c r="AG500" s="18">
        <v>7.0</v>
      </c>
      <c r="AH500" s="18">
        <v>1.81978</v>
      </c>
      <c r="AI500" s="18">
        <v>12.83054</v>
      </c>
      <c r="AJ500" s="18">
        <v>11.09017</v>
      </c>
      <c r="AK500" s="18">
        <v>9.523648</v>
      </c>
    </row>
    <row r="501">
      <c r="A501" s="14" t="s">
        <v>1966</v>
      </c>
      <c r="B501" s="105" t="s">
        <v>3907</v>
      </c>
      <c r="C501" s="14" t="s">
        <v>2571</v>
      </c>
      <c r="D501" s="19" t="s">
        <v>58</v>
      </c>
      <c r="E501" s="14" t="s">
        <v>3415</v>
      </c>
      <c r="F501" s="14" t="s">
        <v>3013</v>
      </c>
      <c r="G501" s="14" t="s">
        <v>2572</v>
      </c>
      <c r="H501" s="14" t="s">
        <v>2252</v>
      </c>
      <c r="I501" s="14" t="s">
        <v>3416</v>
      </c>
      <c r="J501" s="23"/>
      <c r="K501" s="14" t="s">
        <v>2240</v>
      </c>
      <c r="L501" s="18">
        <v>96.0</v>
      </c>
      <c r="M501" s="18">
        <v>0.0</v>
      </c>
      <c r="N501" s="18">
        <v>0.148352</v>
      </c>
      <c r="O501" s="18">
        <v>0.148352</v>
      </c>
      <c r="P501" s="18">
        <v>0.067816</v>
      </c>
      <c r="Q501" s="18">
        <v>0.039608</v>
      </c>
      <c r="U501" s="22" t="s">
        <v>851</v>
      </c>
      <c r="V501" s="18">
        <v>6.297001618462E12</v>
      </c>
      <c r="W501" s="22" t="s">
        <v>2758</v>
      </c>
      <c r="X501" s="18" t="s">
        <v>3417</v>
      </c>
      <c r="Y501" s="22" t="s">
        <v>3415</v>
      </c>
      <c r="Z501" s="14" t="s">
        <v>3223</v>
      </c>
      <c r="AA501" s="18">
        <v>0.214285714</v>
      </c>
      <c r="AB501" s="22" t="s">
        <v>2304</v>
      </c>
      <c r="AC501" s="22" t="s">
        <v>3422</v>
      </c>
      <c r="AD501" s="22" t="s">
        <v>2605</v>
      </c>
      <c r="AE501" s="22" t="s">
        <v>2240</v>
      </c>
      <c r="AF501" s="18">
        <v>720.0</v>
      </c>
      <c r="AG501" s="18">
        <v>0.0</v>
      </c>
      <c r="AH501" s="18">
        <v>0.0</v>
      </c>
      <c r="AI501" s="18">
        <v>0.0</v>
      </c>
      <c r="AJ501" s="18">
        <v>0.0</v>
      </c>
      <c r="AK501" s="18">
        <v>0.0</v>
      </c>
    </row>
    <row r="502">
      <c r="A502" s="14" t="s">
        <v>888</v>
      </c>
      <c r="B502" s="105" t="s">
        <v>3908</v>
      </c>
      <c r="C502" s="14" t="s">
        <v>2906</v>
      </c>
      <c r="D502" s="19" t="s">
        <v>58</v>
      </c>
      <c r="E502" s="14" t="s">
        <v>3415</v>
      </c>
      <c r="F502" s="23"/>
      <c r="G502" s="14" t="s">
        <v>3909</v>
      </c>
      <c r="H502" s="14" t="s">
        <v>2214</v>
      </c>
      <c r="I502" s="14" t="s">
        <v>3431</v>
      </c>
      <c r="J502" s="14" t="s">
        <v>2595</v>
      </c>
      <c r="K502" s="23"/>
      <c r="L502" s="18">
        <v>48.0</v>
      </c>
      <c r="M502" s="18">
        <v>0.0</v>
      </c>
      <c r="N502" s="18">
        <v>0.388889</v>
      </c>
      <c r="O502" s="18">
        <v>2.95696</v>
      </c>
      <c r="P502" s="18">
        <v>1.77654</v>
      </c>
      <c r="Q502" s="18">
        <v>1.77654</v>
      </c>
      <c r="U502" s="22" t="s">
        <v>1365</v>
      </c>
      <c r="V502" s="18">
        <v>5.202234630458E12</v>
      </c>
      <c r="W502" s="22" t="s">
        <v>2907</v>
      </c>
      <c r="X502" s="18" t="s">
        <v>3417</v>
      </c>
      <c r="Y502" s="22" t="s">
        <v>3421</v>
      </c>
      <c r="Z502" s="14" t="s">
        <v>3225</v>
      </c>
      <c r="AA502" s="18">
        <v>0.142857143</v>
      </c>
      <c r="AB502" s="22" t="s">
        <v>2214</v>
      </c>
      <c r="AC502" s="22" t="s">
        <v>3422</v>
      </c>
      <c r="AD502" s="16"/>
      <c r="AE502" s="16"/>
      <c r="AF502" s="18">
        <v>29.0</v>
      </c>
      <c r="AG502" s="18">
        <v>3.0</v>
      </c>
      <c r="AH502" s="18">
        <v>0.517857</v>
      </c>
      <c r="AI502" s="18">
        <v>2.87381</v>
      </c>
      <c r="AJ502" s="18">
        <v>4.055181</v>
      </c>
      <c r="AK502" s="18">
        <v>2.584761</v>
      </c>
    </row>
    <row r="503">
      <c r="A503" s="14" t="s">
        <v>1175</v>
      </c>
      <c r="B503" s="105" t="s">
        <v>3910</v>
      </c>
      <c r="C503" s="14" t="s">
        <v>3037</v>
      </c>
      <c r="D503" s="19" t="s">
        <v>58</v>
      </c>
      <c r="E503" s="14" t="s">
        <v>3421</v>
      </c>
      <c r="F503" s="14" t="s">
        <v>3206</v>
      </c>
      <c r="G503" s="14" t="s">
        <v>2268</v>
      </c>
      <c r="H503" s="14" t="s">
        <v>2214</v>
      </c>
      <c r="I503" s="14" t="s">
        <v>3416</v>
      </c>
      <c r="J503" s="23"/>
      <c r="K503" s="14" t="s">
        <v>2240</v>
      </c>
      <c r="L503" s="18">
        <v>384.0</v>
      </c>
      <c r="M503" s="18">
        <v>0.0</v>
      </c>
      <c r="N503" s="18">
        <v>0.0</v>
      </c>
      <c r="O503" s="18">
        <v>0.0</v>
      </c>
      <c r="P503" s="18">
        <v>0.0</v>
      </c>
      <c r="Q503" s="18">
        <v>0.0</v>
      </c>
      <c r="U503" s="22" t="s">
        <v>1690</v>
      </c>
      <c r="V503" s="18">
        <v>8.588004638624E12</v>
      </c>
      <c r="W503" s="22" t="s">
        <v>2661</v>
      </c>
      <c r="X503" s="18" t="s">
        <v>3417</v>
      </c>
      <c r="Y503" s="22" t="s">
        <v>3415</v>
      </c>
      <c r="Z503" s="14" t="s">
        <v>3229</v>
      </c>
      <c r="AA503" s="18">
        <v>0.514285714</v>
      </c>
      <c r="AB503" s="22" t="s">
        <v>2214</v>
      </c>
      <c r="AC503" s="22" t="s">
        <v>3416</v>
      </c>
      <c r="AD503" s="16"/>
      <c r="AE503" s="22" t="s">
        <v>2240</v>
      </c>
      <c r="AF503" s="18">
        <v>408.0</v>
      </c>
      <c r="AG503" s="18">
        <v>0.0</v>
      </c>
      <c r="AH503" s="18">
        <v>0.0</v>
      </c>
      <c r="AI503" s="18">
        <v>0.0</v>
      </c>
      <c r="AJ503" s="18">
        <v>0.0</v>
      </c>
      <c r="AK503" s="18">
        <v>0.0</v>
      </c>
    </row>
    <row r="504">
      <c r="A504" s="14" t="s">
        <v>1488</v>
      </c>
      <c r="B504" s="105" t="s">
        <v>3911</v>
      </c>
      <c r="C504" s="14" t="s">
        <v>2455</v>
      </c>
      <c r="D504" s="19" t="s">
        <v>58</v>
      </c>
      <c r="E504" s="14" t="s">
        <v>3415</v>
      </c>
      <c r="F504" s="14" t="s">
        <v>2916</v>
      </c>
      <c r="G504" s="14" t="s">
        <v>2456</v>
      </c>
      <c r="H504" s="14" t="s">
        <v>2214</v>
      </c>
      <c r="I504" s="14" t="s">
        <v>3416</v>
      </c>
      <c r="J504" s="23"/>
      <c r="K504" s="16"/>
      <c r="L504" s="18">
        <v>24.0</v>
      </c>
      <c r="M504" s="18">
        <v>0.0</v>
      </c>
      <c r="N504" s="18">
        <v>0.0</v>
      </c>
      <c r="O504" s="18">
        <v>0.142857</v>
      </c>
      <c r="P504" s="18">
        <v>0.1</v>
      </c>
      <c r="Q504" s="18">
        <v>0.184524</v>
      </c>
      <c r="U504" s="22" t="s">
        <v>206</v>
      </c>
      <c r="V504" s="18">
        <v>7.30167934503E11</v>
      </c>
      <c r="W504" s="22" t="s">
        <v>2771</v>
      </c>
      <c r="X504" s="18" t="s">
        <v>3417</v>
      </c>
      <c r="Y504" s="22" t="s">
        <v>3415</v>
      </c>
      <c r="Z504" s="14" t="s">
        <v>3233</v>
      </c>
      <c r="AA504" s="18">
        <v>0.69047619</v>
      </c>
      <c r="AB504" s="22" t="s">
        <v>2214</v>
      </c>
      <c r="AC504" s="22" t="s">
        <v>3416</v>
      </c>
      <c r="AD504" s="16"/>
      <c r="AE504" s="16"/>
      <c r="AF504" s="18">
        <v>0.0</v>
      </c>
      <c r="AG504" s="18">
        <v>2.0</v>
      </c>
      <c r="AH504" s="18">
        <v>0.0</v>
      </c>
      <c r="AI504" s="18">
        <v>1.141941</v>
      </c>
      <c r="AJ504" s="18">
        <v>1.251264</v>
      </c>
      <c r="AK504" s="18">
        <v>1.288663</v>
      </c>
    </row>
    <row r="505">
      <c r="A505" s="14" t="s">
        <v>1175</v>
      </c>
      <c r="B505" s="105" t="s">
        <v>3912</v>
      </c>
      <c r="C505" s="14" t="s">
        <v>3027</v>
      </c>
      <c r="D505" s="19" t="s">
        <v>58</v>
      </c>
      <c r="E505" s="14" t="s">
        <v>3421</v>
      </c>
      <c r="F505" s="14" t="s">
        <v>3206</v>
      </c>
      <c r="G505" s="14" t="s">
        <v>2268</v>
      </c>
      <c r="H505" s="14" t="s">
        <v>2214</v>
      </c>
      <c r="I505" s="14" t="s">
        <v>3416</v>
      </c>
      <c r="J505" s="23"/>
      <c r="K505" s="16"/>
      <c r="L505" s="18">
        <v>0.0</v>
      </c>
      <c r="M505" s="18">
        <v>0.0</v>
      </c>
      <c r="N505" s="18">
        <v>0.0</v>
      </c>
      <c r="O505" s="18">
        <v>1.106227</v>
      </c>
      <c r="P505" s="18">
        <v>0.690819</v>
      </c>
      <c r="Q505" s="18">
        <v>0.690819</v>
      </c>
      <c r="U505" s="22" t="s">
        <v>135</v>
      </c>
      <c r="V505" s="18">
        <v>1.015271004533E12</v>
      </c>
      <c r="W505" s="22" t="s">
        <v>2633</v>
      </c>
      <c r="X505" s="18" t="s">
        <v>3417</v>
      </c>
      <c r="Y505" s="16"/>
      <c r="Z505" s="14" t="s">
        <v>3234</v>
      </c>
      <c r="AA505" s="18">
        <v>0.626873127</v>
      </c>
      <c r="AB505" s="22"/>
      <c r="AC505" s="22" t="s">
        <v>3416</v>
      </c>
      <c r="AD505" s="22" t="s">
        <v>2605</v>
      </c>
      <c r="AE505" s="16"/>
      <c r="AF505" s="18">
        <v>480.0</v>
      </c>
      <c r="AG505" s="18">
        <v>0.0</v>
      </c>
      <c r="AH505" s="18">
        <v>0.0</v>
      </c>
      <c r="AI505" s="18">
        <v>0.0</v>
      </c>
      <c r="AJ505" s="18">
        <v>0.0</v>
      </c>
      <c r="AK505" s="18">
        <v>0.0</v>
      </c>
    </row>
    <row r="506">
      <c r="A506" s="14" t="s">
        <v>961</v>
      </c>
      <c r="B506" s="105" t="s">
        <v>3522</v>
      </c>
      <c r="C506" s="14" t="s">
        <v>3388</v>
      </c>
      <c r="D506" s="19" t="s">
        <v>58</v>
      </c>
      <c r="E506" s="14" t="s">
        <v>3421</v>
      </c>
      <c r="F506" s="14" t="s">
        <v>3523</v>
      </c>
      <c r="G506" s="14" t="s">
        <v>3524</v>
      </c>
      <c r="I506" s="14" t="s">
        <v>3416</v>
      </c>
      <c r="J506" s="14" t="s">
        <v>2605</v>
      </c>
      <c r="K506" s="23"/>
      <c r="L506" s="18">
        <v>480.0</v>
      </c>
      <c r="M506" s="18">
        <v>0.0</v>
      </c>
      <c r="N506" s="18">
        <v>46.8632</v>
      </c>
      <c r="O506" s="18">
        <v>29.33333</v>
      </c>
      <c r="P506" s="18">
        <v>46.8632</v>
      </c>
      <c r="Q506" s="18">
        <v>46.8632</v>
      </c>
      <c r="U506" s="22" t="s">
        <v>1812</v>
      </c>
      <c r="V506" s="18">
        <v>5.03685400236E12</v>
      </c>
      <c r="W506" s="22" t="s">
        <v>3318</v>
      </c>
      <c r="X506" s="18" t="s">
        <v>3417</v>
      </c>
      <c r="Y506" s="22" t="s">
        <v>3415</v>
      </c>
      <c r="Z506" s="14" t="s">
        <v>3235</v>
      </c>
      <c r="AA506" s="18">
        <v>1.501923077</v>
      </c>
      <c r="AB506" s="22"/>
      <c r="AC506" s="22" t="s">
        <v>3416</v>
      </c>
      <c r="AD506" s="22" t="s">
        <v>2666</v>
      </c>
      <c r="AF506" s="18">
        <v>480.0</v>
      </c>
      <c r="AG506" s="18">
        <v>0.0</v>
      </c>
      <c r="AH506" s="18">
        <v>0.0</v>
      </c>
      <c r="AI506" s="18">
        <v>0.0</v>
      </c>
      <c r="AJ506" s="18">
        <v>0.0</v>
      </c>
      <c r="AK506" s="18">
        <v>0.0</v>
      </c>
    </row>
    <row r="507">
      <c r="A507" s="14" t="s">
        <v>851</v>
      </c>
      <c r="B507" s="105" t="s">
        <v>3483</v>
      </c>
      <c r="C507" s="14" t="s">
        <v>2621</v>
      </c>
      <c r="D507" s="19" t="s">
        <v>58</v>
      </c>
      <c r="E507" s="14" t="s">
        <v>3421</v>
      </c>
      <c r="F507" s="14" t="s">
        <v>3152</v>
      </c>
      <c r="G507" s="14" t="s">
        <v>3484</v>
      </c>
      <c r="H507" s="14" t="s">
        <v>3629</v>
      </c>
      <c r="I507" s="14" t="s">
        <v>3422</v>
      </c>
      <c r="J507" s="23"/>
      <c r="K507" s="23"/>
      <c r="L507" s="18">
        <v>0.0</v>
      </c>
      <c r="M507" s="18">
        <v>0.0</v>
      </c>
      <c r="N507" s="18">
        <v>0.0</v>
      </c>
      <c r="O507" s="18">
        <v>0.090909</v>
      </c>
      <c r="P507" s="18">
        <v>0.047619</v>
      </c>
      <c r="Q507" s="18">
        <v>0.035714</v>
      </c>
      <c r="U507" s="22" t="s">
        <v>1365</v>
      </c>
      <c r="V507" s="18">
        <v>5.202234630458E12</v>
      </c>
      <c r="W507" s="22" t="s">
        <v>2907</v>
      </c>
      <c r="X507" s="18" t="s">
        <v>3417</v>
      </c>
      <c r="Y507" s="22" t="s">
        <v>3421</v>
      </c>
      <c r="Z507" s="14" t="s">
        <v>3236</v>
      </c>
      <c r="AA507" s="18">
        <v>0.071428571</v>
      </c>
      <c r="AB507" s="22" t="s">
        <v>2214</v>
      </c>
      <c r="AC507" s="22" t="s">
        <v>3422</v>
      </c>
      <c r="AD507" s="16"/>
      <c r="AE507" s="22" t="s">
        <v>2240</v>
      </c>
      <c r="AF507" s="18">
        <v>504.0</v>
      </c>
      <c r="AG507" s="18">
        <v>0.0</v>
      </c>
      <c r="AH507" s="18">
        <v>0.5671</v>
      </c>
      <c r="AI507" s="18">
        <v>0.0</v>
      </c>
      <c r="AJ507" s="18">
        <v>0.0</v>
      </c>
      <c r="AK507" s="18">
        <v>0.5671</v>
      </c>
    </row>
    <row r="508">
      <c r="A508" s="14" t="s">
        <v>1035</v>
      </c>
      <c r="B508" s="105" t="s">
        <v>3913</v>
      </c>
      <c r="C508" s="14" t="s">
        <v>2372</v>
      </c>
      <c r="D508" s="19" t="s">
        <v>58</v>
      </c>
      <c r="E508" s="14" t="s">
        <v>3415</v>
      </c>
      <c r="F508" s="14" t="s">
        <v>2810</v>
      </c>
      <c r="G508" s="14" t="s">
        <v>2373</v>
      </c>
      <c r="H508" s="14" t="s">
        <v>2214</v>
      </c>
      <c r="I508" s="14" t="s">
        <v>3416</v>
      </c>
      <c r="J508" s="23"/>
      <c r="K508" s="23"/>
      <c r="L508" s="18">
        <v>24.0</v>
      </c>
      <c r="M508" s="18">
        <v>0.0</v>
      </c>
      <c r="N508" s="18">
        <v>0.0</v>
      </c>
      <c r="O508" s="18">
        <v>0.214286</v>
      </c>
      <c r="P508" s="18">
        <v>0.3</v>
      </c>
      <c r="Q508" s="18">
        <v>0.293427</v>
      </c>
      <c r="U508" s="22" t="s">
        <v>258</v>
      </c>
      <c r="V508" s="18">
        <v>8.10005414562E11</v>
      </c>
      <c r="W508" s="22" t="s">
        <v>2398</v>
      </c>
      <c r="X508" s="18" t="s">
        <v>3417</v>
      </c>
      <c r="Y508" s="22" t="s">
        <v>3415</v>
      </c>
      <c r="Z508" s="14" t="s">
        <v>3237</v>
      </c>
      <c r="AA508" s="18">
        <v>0.30952381</v>
      </c>
      <c r="AB508" s="22" t="s">
        <v>2214</v>
      </c>
      <c r="AC508" s="22" t="s">
        <v>3416</v>
      </c>
      <c r="AD508" s="22" t="s">
        <v>2605</v>
      </c>
      <c r="AE508" s="16"/>
      <c r="AF508" s="18">
        <v>24.0</v>
      </c>
      <c r="AG508" s="18">
        <v>0.0</v>
      </c>
      <c r="AH508" s="18">
        <v>0.0</v>
      </c>
      <c r="AI508" s="18">
        <v>0.0</v>
      </c>
      <c r="AJ508" s="18">
        <v>0.0</v>
      </c>
      <c r="AK508" s="18">
        <v>0.016667</v>
      </c>
    </row>
    <row r="509">
      <c r="A509" s="14" t="s">
        <v>258</v>
      </c>
      <c r="B509" s="105" t="s">
        <v>3914</v>
      </c>
      <c r="C509" s="14" t="s">
        <v>2795</v>
      </c>
      <c r="D509" s="19" t="s">
        <v>58</v>
      </c>
      <c r="E509" s="14" t="s">
        <v>3421</v>
      </c>
      <c r="F509" s="14" t="s">
        <v>3192</v>
      </c>
      <c r="G509" s="14" t="s">
        <v>3427</v>
      </c>
      <c r="H509" s="14" t="s">
        <v>2214</v>
      </c>
      <c r="I509" s="14" t="s">
        <v>3416</v>
      </c>
      <c r="J509" s="23"/>
      <c r="K509" s="23"/>
      <c r="L509" s="18">
        <v>24.0</v>
      </c>
      <c r="M509" s="18">
        <v>0.0</v>
      </c>
      <c r="N509" s="18">
        <v>0.0</v>
      </c>
      <c r="O509" s="18">
        <v>0.869048</v>
      </c>
      <c r="P509" s="18">
        <v>1.085979</v>
      </c>
      <c r="Q509" s="18">
        <v>1.012271</v>
      </c>
      <c r="U509" s="22" t="s">
        <v>961</v>
      </c>
      <c r="V509" s="18">
        <v>6.14347628133E11</v>
      </c>
      <c r="W509" s="22" t="s">
        <v>3576</v>
      </c>
      <c r="X509" s="18" t="s">
        <v>3417</v>
      </c>
      <c r="Y509" s="22" t="s">
        <v>3415</v>
      </c>
      <c r="Z509" s="14" t="s">
        <v>3216</v>
      </c>
      <c r="AA509" s="18">
        <v>3.228021978</v>
      </c>
      <c r="AB509" s="22" t="s">
        <v>2304</v>
      </c>
      <c r="AC509" s="22" t="s">
        <v>3416</v>
      </c>
      <c r="AD509" s="22" t="s">
        <v>2605</v>
      </c>
      <c r="AE509" s="22" t="s">
        <v>2240</v>
      </c>
      <c r="AF509" s="18">
        <v>144.0</v>
      </c>
      <c r="AG509" s="18">
        <v>0.0</v>
      </c>
      <c r="AH509" s="18">
        <v>0.0</v>
      </c>
      <c r="AI509" s="18">
        <v>0.0</v>
      </c>
      <c r="AJ509" s="18">
        <v>0.0</v>
      </c>
      <c r="AK509" s="18">
        <v>0.0</v>
      </c>
    </row>
    <row r="510">
      <c r="A510" s="14" t="s">
        <v>591</v>
      </c>
      <c r="B510" s="105" t="s">
        <v>3915</v>
      </c>
      <c r="C510" s="14" t="s">
        <v>3131</v>
      </c>
      <c r="D510" s="19" t="s">
        <v>58</v>
      </c>
      <c r="E510" s="14" t="s">
        <v>3415</v>
      </c>
      <c r="F510" s="14" t="s">
        <v>3116</v>
      </c>
      <c r="G510" s="14" t="s">
        <v>3609</v>
      </c>
      <c r="I510" s="14" t="s">
        <v>3416</v>
      </c>
      <c r="J510" s="23"/>
      <c r="K510" s="23"/>
      <c r="L510" s="18">
        <v>552.0</v>
      </c>
      <c r="M510" s="18">
        <v>0.0</v>
      </c>
      <c r="N510" s="18">
        <v>0.0</v>
      </c>
      <c r="O510" s="18">
        <v>0.0</v>
      </c>
      <c r="P510" s="18">
        <v>0.0</v>
      </c>
      <c r="Q510" s="18">
        <v>0.0</v>
      </c>
      <c r="U510" s="22" t="s">
        <v>1092</v>
      </c>
      <c r="V510" s="18">
        <v>6.291108549971E12</v>
      </c>
      <c r="W510" s="22" t="s">
        <v>3184</v>
      </c>
      <c r="X510" s="18" t="s">
        <v>3417</v>
      </c>
      <c r="Y510" s="22" t="s">
        <v>3415</v>
      </c>
      <c r="Z510" s="14" t="s">
        <v>3220</v>
      </c>
      <c r="AA510" s="18">
        <v>6.846237096</v>
      </c>
      <c r="AB510" s="22" t="s">
        <v>2214</v>
      </c>
      <c r="AC510" s="22" t="s">
        <v>3416</v>
      </c>
      <c r="AD510" s="22" t="s">
        <v>2605</v>
      </c>
      <c r="AE510" s="22" t="s">
        <v>2240</v>
      </c>
      <c r="AF510" s="18">
        <v>24.0</v>
      </c>
      <c r="AG510" s="18">
        <v>0.0</v>
      </c>
      <c r="AH510" s="18">
        <v>0.0</v>
      </c>
      <c r="AI510" s="18">
        <v>0.0</v>
      </c>
      <c r="AJ510" s="18">
        <v>0.0</v>
      </c>
      <c r="AK510" s="18">
        <v>0.0</v>
      </c>
    </row>
    <row r="511">
      <c r="A511" s="14" t="s">
        <v>1650</v>
      </c>
      <c r="B511" s="105" t="s">
        <v>3916</v>
      </c>
      <c r="C511" s="14" t="s">
        <v>2468</v>
      </c>
      <c r="D511" s="19" t="s">
        <v>58</v>
      </c>
      <c r="E511" s="23"/>
      <c r="F511" s="14" t="s">
        <v>2930</v>
      </c>
      <c r="G511" s="14" t="s">
        <v>2239</v>
      </c>
      <c r="I511" s="14" t="s">
        <v>3416</v>
      </c>
      <c r="J511" s="23"/>
      <c r="K511" s="16"/>
      <c r="L511" s="18">
        <v>528.0</v>
      </c>
      <c r="M511" s="18">
        <v>0.0</v>
      </c>
      <c r="N511" s="18">
        <v>0.0</v>
      </c>
      <c r="O511" s="18">
        <v>0.0</v>
      </c>
      <c r="P511" s="18">
        <v>0.0</v>
      </c>
      <c r="Q511" s="18">
        <v>0.0</v>
      </c>
      <c r="U511" s="22" t="s">
        <v>206</v>
      </c>
      <c r="V511" s="18">
        <v>7.30167934503E11</v>
      </c>
      <c r="W511" s="22" t="s">
        <v>2771</v>
      </c>
      <c r="X511" s="18" t="s">
        <v>3417</v>
      </c>
      <c r="Y511" s="22" t="s">
        <v>3415</v>
      </c>
      <c r="Z511" s="14" t="s">
        <v>3222</v>
      </c>
      <c r="AA511" s="18">
        <v>3.986530137</v>
      </c>
      <c r="AB511" s="22"/>
      <c r="AC511" s="22" t="s">
        <v>3416</v>
      </c>
      <c r="AD511" s="16"/>
      <c r="AE511" s="16"/>
      <c r="AF511" s="18">
        <v>0.0</v>
      </c>
      <c r="AG511" s="18">
        <v>0.0</v>
      </c>
      <c r="AH511" s="18">
        <v>0.0</v>
      </c>
      <c r="AI511" s="18">
        <v>0.0</v>
      </c>
      <c r="AJ511" s="18">
        <v>0.0</v>
      </c>
      <c r="AK511" s="18">
        <v>0.0</v>
      </c>
    </row>
    <row r="512">
      <c r="A512" s="14" t="s">
        <v>798</v>
      </c>
      <c r="B512" s="105" t="s">
        <v>3485</v>
      </c>
      <c r="C512" s="14" t="s">
        <v>2729</v>
      </c>
      <c r="D512" s="19" t="s">
        <v>58</v>
      </c>
      <c r="E512" s="14" t="s">
        <v>3415</v>
      </c>
      <c r="F512" s="14" t="s">
        <v>2730</v>
      </c>
      <c r="G512" s="14" t="s">
        <v>3486</v>
      </c>
      <c r="H512" s="14" t="s">
        <v>3472</v>
      </c>
      <c r="I512" s="14" t="s">
        <v>3422</v>
      </c>
      <c r="J512" s="14" t="s">
        <v>2605</v>
      </c>
      <c r="K512" s="14" t="s">
        <v>2240</v>
      </c>
      <c r="L512" s="18">
        <v>221.0</v>
      </c>
      <c r="M512" s="18">
        <v>9.0</v>
      </c>
      <c r="N512" s="18">
        <v>7.261752</v>
      </c>
      <c r="O512" s="18">
        <v>23.92303</v>
      </c>
      <c r="P512" s="18">
        <v>15.72548</v>
      </c>
      <c r="Q512" s="18">
        <v>14.68721</v>
      </c>
      <c r="U512" s="22" t="s">
        <v>1812</v>
      </c>
      <c r="V512" s="18">
        <v>6.29804390803E12</v>
      </c>
      <c r="W512" s="22" t="s">
        <v>2478</v>
      </c>
      <c r="X512" s="18" t="s">
        <v>3417</v>
      </c>
      <c r="Y512" s="22" t="s">
        <v>3415</v>
      </c>
      <c r="Z512" s="106" t="s">
        <v>3917</v>
      </c>
      <c r="AA512" s="107">
        <v>1700.268765</v>
      </c>
      <c r="AB512" s="22" t="s">
        <v>2214</v>
      </c>
      <c r="AC512" s="22" t="s">
        <v>3416</v>
      </c>
      <c r="AD512" s="22" t="s">
        <v>2605</v>
      </c>
      <c r="AE512" s="16"/>
      <c r="AF512" s="18">
        <v>48.0</v>
      </c>
      <c r="AG512" s="18">
        <v>0.0</v>
      </c>
      <c r="AH512" s="18">
        <v>1.0</v>
      </c>
      <c r="AI512" s="18">
        <v>0.0</v>
      </c>
      <c r="AJ512" s="18">
        <v>0.0</v>
      </c>
      <c r="AK512" s="18">
        <v>1.0</v>
      </c>
    </row>
    <row r="513">
      <c r="A513" s="14" t="s">
        <v>1175</v>
      </c>
      <c r="B513" s="105" t="s">
        <v>3845</v>
      </c>
      <c r="C513" s="14" t="s">
        <v>3196</v>
      </c>
      <c r="D513" s="19" t="s">
        <v>58</v>
      </c>
      <c r="E513" s="14" t="s">
        <v>3415</v>
      </c>
      <c r="F513" s="23"/>
      <c r="G513" s="14" t="s">
        <v>2391</v>
      </c>
      <c r="I513" s="14" t="s">
        <v>3416</v>
      </c>
      <c r="J513" s="23"/>
      <c r="K513" s="16"/>
      <c r="L513" s="18">
        <v>552.0</v>
      </c>
      <c r="M513" s="18">
        <v>0.0</v>
      </c>
      <c r="N513" s="18">
        <v>0.0</v>
      </c>
      <c r="O513" s="18">
        <v>0.0</v>
      </c>
      <c r="P513" s="18">
        <v>0.0</v>
      </c>
      <c r="Q513" s="18">
        <v>0.0</v>
      </c>
      <c r="U513" s="22" t="s">
        <v>1812</v>
      </c>
      <c r="V513" s="18">
        <v>6.772504452299E12</v>
      </c>
      <c r="W513" s="22" t="s">
        <v>2975</v>
      </c>
      <c r="X513" s="18" t="s">
        <v>3417</v>
      </c>
      <c r="Y513" s="22" t="s">
        <v>3415</v>
      </c>
      <c r="Z513" s="22" t="s">
        <v>3092</v>
      </c>
      <c r="AA513" s="22" t="s">
        <v>3430</v>
      </c>
      <c r="AB513" s="22" t="s">
        <v>2214</v>
      </c>
      <c r="AC513" s="22" t="s">
        <v>3416</v>
      </c>
      <c r="AD513" s="22" t="s">
        <v>2605</v>
      </c>
      <c r="AE513" s="16"/>
      <c r="AF513" s="18">
        <v>24.0</v>
      </c>
      <c r="AG513" s="18">
        <v>0.0</v>
      </c>
      <c r="AH513" s="18">
        <v>0.0</v>
      </c>
      <c r="AI513" s="18">
        <v>0.0</v>
      </c>
      <c r="AJ513" s="18">
        <v>0.0</v>
      </c>
      <c r="AK513" s="18">
        <v>0.0</v>
      </c>
    </row>
    <row r="514">
      <c r="A514" s="14" t="s">
        <v>888</v>
      </c>
      <c r="B514" s="105" t="s">
        <v>3467</v>
      </c>
      <c r="C514" s="14" t="s">
        <v>2864</v>
      </c>
      <c r="D514" s="19" t="s">
        <v>58</v>
      </c>
      <c r="E514" s="14" t="s">
        <v>3421</v>
      </c>
      <c r="F514" s="14" t="s">
        <v>3468</v>
      </c>
      <c r="G514" s="14" t="s">
        <v>3469</v>
      </c>
      <c r="H514" s="14" t="s">
        <v>2214</v>
      </c>
      <c r="I514" s="14" t="s">
        <v>3431</v>
      </c>
      <c r="J514" s="23"/>
      <c r="K514" s="14" t="s">
        <v>2240</v>
      </c>
      <c r="L514" s="18">
        <v>408.0</v>
      </c>
      <c r="M514" s="18">
        <v>0.0</v>
      </c>
      <c r="N514" s="18">
        <v>0.213054</v>
      </c>
      <c r="O514" s="18">
        <v>0.071429</v>
      </c>
      <c r="P514" s="18">
        <v>0.3</v>
      </c>
      <c r="Q514" s="18">
        <v>0.263054</v>
      </c>
      <c r="U514" s="22" t="s">
        <v>1650</v>
      </c>
      <c r="V514" s="18">
        <v>8.908017962545E12</v>
      </c>
      <c r="W514" s="22" t="s">
        <v>3221</v>
      </c>
      <c r="X514" s="18" t="s">
        <v>3417</v>
      </c>
      <c r="Y514" s="22" t="s">
        <v>3415</v>
      </c>
      <c r="Z514" s="22" t="s">
        <v>3248</v>
      </c>
      <c r="AA514" s="22" t="s">
        <v>3437</v>
      </c>
      <c r="AB514" s="22" t="s">
        <v>2214</v>
      </c>
      <c r="AC514" s="22" t="s">
        <v>3416</v>
      </c>
      <c r="AD514" s="22" t="s">
        <v>2605</v>
      </c>
      <c r="AE514" s="16"/>
      <c r="AF514" s="18">
        <v>24.0</v>
      </c>
      <c r="AG514" s="18">
        <v>0.0</v>
      </c>
      <c r="AH514" s="18">
        <v>0.0</v>
      </c>
      <c r="AI514" s="18">
        <v>0.0</v>
      </c>
      <c r="AJ514" s="18">
        <v>0.0</v>
      </c>
      <c r="AK514" s="18">
        <v>0.0</v>
      </c>
    </row>
    <row r="515">
      <c r="A515" s="14" t="s">
        <v>1301</v>
      </c>
      <c r="B515" s="105" t="s">
        <v>3918</v>
      </c>
      <c r="C515" s="14" t="s">
        <v>2444</v>
      </c>
      <c r="D515" s="19" t="s">
        <v>58</v>
      </c>
      <c r="E515" s="14" t="s">
        <v>3415</v>
      </c>
      <c r="F515" s="14" t="s">
        <v>2889</v>
      </c>
      <c r="G515" s="14" t="s">
        <v>2445</v>
      </c>
      <c r="H515" s="14" t="s">
        <v>2214</v>
      </c>
      <c r="I515" s="14" t="s">
        <v>3416</v>
      </c>
      <c r="J515" s="14" t="s">
        <v>2595</v>
      </c>
      <c r="K515" s="16"/>
      <c r="L515" s="18">
        <v>24.0</v>
      </c>
      <c r="M515" s="18">
        <v>0.0</v>
      </c>
      <c r="N515" s="18">
        <v>0.0</v>
      </c>
      <c r="O515" s="18">
        <v>0.642857</v>
      </c>
      <c r="P515" s="18">
        <v>0.633333</v>
      </c>
      <c r="Q515" s="18">
        <v>0.635747</v>
      </c>
      <c r="U515" s="22" t="s">
        <v>1812</v>
      </c>
      <c r="V515" s="18">
        <v>6.295151302392E12</v>
      </c>
      <c r="W515" s="22" t="s">
        <v>2508</v>
      </c>
      <c r="X515" s="18" t="s">
        <v>3417</v>
      </c>
      <c r="Y515" s="22" t="s">
        <v>3415</v>
      </c>
      <c r="Z515" s="22" t="s">
        <v>2958</v>
      </c>
      <c r="AA515" s="22" t="s">
        <v>2506</v>
      </c>
      <c r="AB515" s="22" t="s">
        <v>2214</v>
      </c>
      <c r="AC515" s="22" t="s">
        <v>3416</v>
      </c>
      <c r="AD515" s="22" t="s">
        <v>2605</v>
      </c>
      <c r="AE515" s="16"/>
      <c r="AF515" s="18">
        <v>24.0</v>
      </c>
      <c r="AG515" s="18">
        <v>0.0</v>
      </c>
      <c r="AH515" s="18">
        <v>0.0</v>
      </c>
      <c r="AI515" s="18">
        <v>0.0</v>
      </c>
      <c r="AJ515" s="18">
        <v>0.0</v>
      </c>
      <c r="AK515" s="18">
        <v>0.0</v>
      </c>
    </row>
    <row r="516">
      <c r="A516" s="14" t="s">
        <v>1812</v>
      </c>
      <c r="B516" s="105" t="s">
        <v>3919</v>
      </c>
      <c r="C516" s="14" t="s">
        <v>2485</v>
      </c>
      <c r="D516" s="19" t="s">
        <v>58</v>
      </c>
      <c r="E516" s="14" t="s">
        <v>3415</v>
      </c>
      <c r="F516" s="14" t="s">
        <v>2947</v>
      </c>
      <c r="G516" s="14" t="s">
        <v>2484</v>
      </c>
      <c r="H516" s="14" t="s">
        <v>2214</v>
      </c>
      <c r="I516" s="14" t="s">
        <v>3416</v>
      </c>
      <c r="J516" s="23"/>
      <c r="K516" s="16"/>
      <c r="L516" s="18">
        <v>24.0</v>
      </c>
      <c r="M516" s="18">
        <v>2.0</v>
      </c>
      <c r="N516" s="18">
        <v>0.0</v>
      </c>
      <c r="O516" s="18">
        <v>3.576007</v>
      </c>
      <c r="P516" s="18">
        <v>3.287647</v>
      </c>
      <c r="Q516" s="18">
        <v>3.548534</v>
      </c>
      <c r="U516" s="22" t="s">
        <v>1092</v>
      </c>
      <c r="V516" s="18">
        <v>6.291108548721E12</v>
      </c>
      <c r="W516" s="22" t="s">
        <v>2385</v>
      </c>
      <c r="X516" s="18" t="s">
        <v>3417</v>
      </c>
      <c r="Y516" s="22" t="s">
        <v>3415</v>
      </c>
      <c r="Z516" s="22" t="s">
        <v>2821</v>
      </c>
      <c r="AA516" s="22" t="s">
        <v>2386</v>
      </c>
      <c r="AB516" s="22" t="s">
        <v>2214</v>
      </c>
      <c r="AC516" s="22" t="s">
        <v>3416</v>
      </c>
      <c r="AD516" s="22" t="s">
        <v>2605</v>
      </c>
      <c r="AE516" s="16"/>
      <c r="AF516" s="18">
        <v>24.0</v>
      </c>
      <c r="AG516" s="18">
        <v>0.0</v>
      </c>
      <c r="AH516" s="18">
        <v>0.0</v>
      </c>
      <c r="AI516" s="18">
        <v>0.0</v>
      </c>
      <c r="AJ516" s="18">
        <v>0.0</v>
      </c>
      <c r="AK516" s="18">
        <v>0.0</v>
      </c>
    </row>
    <row r="517">
      <c r="A517" s="14" t="s">
        <v>756</v>
      </c>
      <c r="B517" s="105" t="s">
        <v>3920</v>
      </c>
      <c r="C517" s="14" t="s">
        <v>2301</v>
      </c>
      <c r="D517" s="19" t="s">
        <v>58</v>
      </c>
      <c r="E517" s="14" t="s">
        <v>3415</v>
      </c>
      <c r="F517" s="14" t="s">
        <v>2714</v>
      </c>
      <c r="G517" s="14" t="s">
        <v>2282</v>
      </c>
      <c r="H517" s="14" t="s">
        <v>2214</v>
      </c>
      <c r="I517" s="14" t="s">
        <v>3416</v>
      </c>
      <c r="J517" s="14" t="s">
        <v>2605</v>
      </c>
      <c r="K517" s="16"/>
      <c r="L517" s="18">
        <v>144.0</v>
      </c>
      <c r="M517" s="18">
        <v>0.0</v>
      </c>
      <c r="N517" s="18">
        <v>0.325595</v>
      </c>
      <c r="O517" s="18">
        <v>0.071429</v>
      </c>
      <c r="P517" s="18">
        <v>0.803108</v>
      </c>
      <c r="Q517" s="18">
        <v>0.418324</v>
      </c>
      <c r="U517" s="22" t="s">
        <v>258</v>
      </c>
      <c r="V517" s="18">
        <v>8.10005414456E11</v>
      </c>
      <c r="W517" s="22" t="s">
        <v>2403</v>
      </c>
      <c r="X517" s="18" t="s">
        <v>3417</v>
      </c>
      <c r="Y517" s="22" t="s">
        <v>3415</v>
      </c>
      <c r="Z517" s="22" t="s">
        <v>2834</v>
      </c>
      <c r="AA517" s="22" t="s">
        <v>2268</v>
      </c>
      <c r="AB517" s="22" t="s">
        <v>2214</v>
      </c>
      <c r="AC517" s="22" t="s">
        <v>3416</v>
      </c>
      <c r="AD517" s="16"/>
      <c r="AE517" s="16"/>
      <c r="AF517" s="18">
        <v>0.0</v>
      </c>
      <c r="AG517" s="18">
        <v>3.0</v>
      </c>
      <c r="AH517" s="18">
        <v>0.0</v>
      </c>
      <c r="AI517" s="18">
        <v>1.357143</v>
      </c>
      <c r="AJ517" s="18">
        <v>1.333333</v>
      </c>
      <c r="AK517" s="18">
        <v>1.734101</v>
      </c>
    </row>
    <row r="518">
      <c r="A518" s="14" t="s">
        <v>1035</v>
      </c>
      <c r="B518" s="105" t="s">
        <v>3921</v>
      </c>
      <c r="C518" s="14" t="s">
        <v>2374</v>
      </c>
      <c r="D518" s="19" t="s">
        <v>58</v>
      </c>
      <c r="E518" s="14" t="s">
        <v>3415</v>
      </c>
      <c r="F518" s="14" t="s">
        <v>2810</v>
      </c>
      <c r="G518" s="14" t="s">
        <v>2373</v>
      </c>
      <c r="H518" s="14" t="s">
        <v>2214</v>
      </c>
      <c r="I518" s="14" t="s">
        <v>3416</v>
      </c>
      <c r="J518" s="23"/>
      <c r="K518" s="23"/>
      <c r="L518" s="18">
        <v>24.0</v>
      </c>
      <c r="M518" s="18">
        <v>1.0</v>
      </c>
      <c r="N518" s="18">
        <v>0.0</v>
      </c>
      <c r="O518" s="18">
        <v>0.52381</v>
      </c>
      <c r="P518" s="18">
        <v>0.338095</v>
      </c>
      <c r="Q518" s="18">
        <v>0.414344</v>
      </c>
      <c r="U518" s="22" t="s">
        <v>1812</v>
      </c>
      <c r="V518" s="18">
        <v>5.000168041469E12</v>
      </c>
      <c r="W518" s="22" t="s">
        <v>3331</v>
      </c>
      <c r="X518" s="18" t="s">
        <v>3417</v>
      </c>
      <c r="Y518" s="22" t="s">
        <v>3415</v>
      </c>
      <c r="Z518" s="22" t="s">
        <v>3326</v>
      </c>
      <c r="AA518" s="22" t="s">
        <v>2324</v>
      </c>
      <c r="AC518" s="22" t="s">
        <v>3416</v>
      </c>
      <c r="AD518" s="22" t="s">
        <v>2666</v>
      </c>
      <c r="AE518" s="22" t="s">
        <v>2240</v>
      </c>
      <c r="AF518" s="18">
        <v>456.0</v>
      </c>
      <c r="AG518" s="18">
        <v>0.0</v>
      </c>
      <c r="AH518" s="18">
        <v>0.0</v>
      </c>
      <c r="AI518" s="18">
        <v>0.0</v>
      </c>
      <c r="AJ518" s="18">
        <v>0.0</v>
      </c>
      <c r="AK518" s="18">
        <v>0.0</v>
      </c>
    </row>
    <row r="519">
      <c r="A519" s="14" t="s">
        <v>1365</v>
      </c>
      <c r="B519" s="105" t="s">
        <v>3922</v>
      </c>
      <c r="C519" s="14" t="s">
        <v>2446</v>
      </c>
      <c r="D519" s="19" t="s">
        <v>58</v>
      </c>
      <c r="E519" s="14" t="s">
        <v>3415</v>
      </c>
      <c r="F519" s="14" t="s">
        <v>2894</v>
      </c>
      <c r="G519" s="14" t="s">
        <v>2447</v>
      </c>
      <c r="I519" s="14" t="s">
        <v>3422</v>
      </c>
      <c r="J519" s="16"/>
      <c r="K519" s="14" t="s">
        <v>2240</v>
      </c>
      <c r="L519" s="18">
        <v>552.0</v>
      </c>
      <c r="M519" s="18">
        <v>0.0</v>
      </c>
      <c r="N519" s="18">
        <v>0.0</v>
      </c>
      <c r="O519" s="18">
        <v>0.0</v>
      </c>
      <c r="P519" s="18">
        <v>0.0</v>
      </c>
      <c r="Q519" s="18">
        <v>0.0</v>
      </c>
      <c r="U519" s="22" t="s">
        <v>961</v>
      </c>
      <c r="V519" s="18">
        <v>504735.0</v>
      </c>
      <c r="W519" s="22" t="s">
        <v>2712</v>
      </c>
      <c r="X519" s="18" t="s">
        <v>3417</v>
      </c>
      <c r="Y519" s="22" t="s">
        <v>3421</v>
      </c>
      <c r="Z519" s="22" t="s">
        <v>3923</v>
      </c>
      <c r="AA519" s="22" t="s">
        <v>3524</v>
      </c>
      <c r="AC519" s="22" t="s">
        <v>3422</v>
      </c>
      <c r="AD519" s="16"/>
      <c r="AE519" s="16"/>
      <c r="AF519" s="18">
        <v>528.0</v>
      </c>
      <c r="AG519" s="18">
        <v>0.0</v>
      </c>
      <c r="AH519" s="18">
        <v>0.0</v>
      </c>
      <c r="AI519" s="18">
        <v>0.0</v>
      </c>
      <c r="AJ519" s="18">
        <v>0.0</v>
      </c>
      <c r="AK519" s="18">
        <v>0.0</v>
      </c>
    </row>
    <row r="520">
      <c r="A520" s="14" t="s">
        <v>258</v>
      </c>
      <c r="B520" s="105" t="s">
        <v>3869</v>
      </c>
      <c r="C520" s="14" t="s">
        <v>2408</v>
      </c>
      <c r="D520" s="19" t="s">
        <v>58</v>
      </c>
      <c r="E520" s="14" t="s">
        <v>3415</v>
      </c>
      <c r="F520" s="14" t="s">
        <v>2849</v>
      </c>
      <c r="G520" s="14" t="s">
        <v>2407</v>
      </c>
      <c r="I520" s="14" t="s">
        <v>3416</v>
      </c>
      <c r="J520" s="16"/>
      <c r="K520" s="23"/>
      <c r="L520" s="18">
        <v>528.0</v>
      </c>
      <c r="M520" s="18">
        <v>0.0</v>
      </c>
      <c r="N520" s="18">
        <v>0.0</v>
      </c>
      <c r="O520" s="18">
        <v>0.0</v>
      </c>
      <c r="P520" s="18">
        <v>0.0</v>
      </c>
      <c r="Q520" s="18">
        <v>0.0</v>
      </c>
      <c r="U520" s="22" t="s">
        <v>1690</v>
      </c>
      <c r="V520" s="18">
        <v>7.33603100968E11</v>
      </c>
      <c r="W520" s="22" t="s">
        <v>2932</v>
      </c>
      <c r="X520" s="18" t="s">
        <v>3417</v>
      </c>
      <c r="Y520" s="22" t="s">
        <v>3421</v>
      </c>
      <c r="Z520" s="22" t="s">
        <v>3253</v>
      </c>
      <c r="AA520" s="22" t="s">
        <v>3453</v>
      </c>
      <c r="AB520" s="22" t="s">
        <v>2214</v>
      </c>
      <c r="AC520" s="22" t="s">
        <v>3416</v>
      </c>
      <c r="AD520" s="16"/>
      <c r="AE520" s="22" t="s">
        <v>2240</v>
      </c>
      <c r="AF520" s="18">
        <v>456.0</v>
      </c>
      <c r="AG520" s="18">
        <v>0.0</v>
      </c>
      <c r="AH520" s="18">
        <v>0.952381</v>
      </c>
      <c r="AI520" s="18">
        <v>1.0</v>
      </c>
      <c r="AJ520" s="18">
        <v>0.285714</v>
      </c>
      <c r="AK520" s="18">
        <v>0.952381</v>
      </c>
    </row>
    <row r="521">
      <c r="A521" s="14" t="s">
        <v>888</v>
      </c>
      <c r="B521" s="105" t="s">
        <v>3467</v>
      </c>
      <c r="C521" s="14" t="s">
        <v>2864</v>
      </c>
      <c r="D521" s="19" t="s">
        <v>58</v>
      </c>
      <c r="E521" s="14" t="s">
        <v>3421</v>
      </c>
      <c r="F521" s="14" t="s">
        <v>3468</v>
      </c>
      <c r="G521" s="14" t="s">
        <v>3469</v>
      </c>
      <c r="H521" s="14" t="s">
        <v>2214</v>
      </c>
      <c r="I521" s="14" t="s">
        <v>3431</v>
      </c>
      <c r="J521" s="23"/>
      <c r="K521" s="23"/>
      <c r="L521" s="18">
        <v>0.0</v>
      </c>
      <c r="M521" s="18">
        <v>1.0</v>
      </c>
      <c r="N521" s="18">
        <v>0.0</v>
      </c>
      <c r="O521" s="18">
        <v>0.802198</v>
      </c>
      <c r="P521" s="18">
        <v>1.168639</v>
      </c>
      <c r="Q521" s="18">
        <v>0.979558</v>
      </c>
      <c r="U521" s="22" t="s">
        <v>662</v>
      </c>
      <c r="V521" s="22" t="s">
        <v>3924</v>
      </c>
      <c r="W521" s="22" t="s">
        <v>2691</v>
      </c>
      <c r="X521" s="18" t="s">
        <v>3417</v>
      </c>
      <c r="Y521" s="22" t="s">
        <v>3415</v>
      </c>
      <c r="Z521" s="22" t="s">
        <v>2692</v>
      </c>
      <c r="AA521" s="22" t="s">
        <v>2268</v>
      </c>
      <c r="AB521" s="22" t="s">
        <v>2214</v>
      </c>
      <c r="AC521" s="22" t="s">
        <v>3416</v>
      </c>
      <c r="AD521" s="22" t="s">
        <v>2605</v>
      </c>
      <c r="AE521" s="22" t="s">
        <v>2240</v>
      </c>
      <c r="AF521" s="18">
        <v>816.0</v>
      </c>
      <c r="AG521" s="18">
        <v>0.0</v>
      </c>
      <c r="AH521" s="18">
        <v>0.0</v>
      </c>
      <c r="AI521" s="18">
        <v>0.0</v>
      </c>
      <c r="AJ521" s="18">
        <v>0.0</v>
      </c>
      <c r="AK521" s="18">
        <v>0.0</v>
      </c>
    </row>
    <row r="522">
      <c r="A522" s="14" t="s">
        <v>1783</v>
      </c>
      <c r="B522" s="105" t="s">
        <v>3643</v>
      </c>
      <c r="C522" s="14" t="s">
        <v>3275</v>
      </c>
      <c r="D522" s="19" t="s">
        <v>58</v>
      </c>
      <c r="E522" s="14" t="s">
        <v>3421</v>
      </c>
      <c r="F522" s="14" t="s">
        <v>3273</v>
      </c>
      <c r="G522" s="14" t="s">
        <v>2570</v>
      </c>
      <c r="I522" s="14" t="s">
        <v>3416</v>
      </c>
      <c r="J522" s="23"/>
      <c r="K522" s="23"/>
      <c r="L522" s="18">
        <v>528.0</v>
      </c>
      <c r="M522" s="18">
        <v>0.0</v>
      </c>
      <c r="N522" s="18">
        <v>0.0</v>
      </c>
      <c r="O522" s="18">
        <v>0.0</v>
      </c>
      <c r="P522" s="18">
        <v>0.0</v>
      </c>
      <c r="Q522" s="18">
        <v>0.0</v>
      </c>
      <c r="U522" s="22" t="s">
        <v>662</v>
      </c>
      <c r="V522" s="18">
        <v>4.901515006678E12</v>
      </c>
      <c r="W522" s="22" t="s">
        <v>2274</v>
      </c>
      <c r="X522" s="18" t="s">
        <v>3417</v>
      </c>
      <c r="Y522" s="22" t="s">
        <v>3415</v>
      </c>
      <c r="Z522" s="22" t="s">
        <v>2705</v>
      </c>
      <c r="AA522" s="22" t="s">
        <v>2268</v>
      </c>
      <c r="AC522" s="22" t="s">
        <v>3416</v>
      </c>
      <c r="AD522" s="16"/>
      <c r="AE522" s="16"/>
      <c r="AF522" s="18">
        <v>120.0</v>
      </c>
      <c r="AG522" s="18">
        <v>0.0</v>
      </c>
      <c r="AH522" s="18">
        <v>0.0</v>
      </c>
      <c r="AI522" s="18">
        <v>0.0</v>
      </c>
      <c r="AJ522" s="18">
        <v>0.0</v>
      </c>
      <c r="AK522" s="18">
        <v>0.0</v>
      </c>
    </row>
    <row r="523">
      <c r="A523" s="14" t="s">
        <v>1936</v>
      </c>
      <c r="B523" s="105" t="s">
        <v>3925</v>
      </c>
      <c r="C523" s="14" t="s">
        <v>2568</v>
      </c>
      <c r="D523" s="19" t="s">
        <v>58</v>
      </c>
      <c r="E523" s="14" t="s">
        <v>3421</v>
      </c>
      <c r="F523" s="14" t="s">
        <v>3010</v>
      </c>
      <c r="G523" s="14" t="s">
        <v>2567</v>
      </c>
      <c r="H523" s="14" t="s">
        <v>2214</v>
      </c>
      <c r="I523" s="14" t="s">
        <v>3416</v>
      </c>
      <c r="J523" s="23"/>
      <c r="K523" s="23"/>
      <c r="L523" s="18">
        <v>624.0</v>
      </c>
      <c r="M523" s="18">
        <v>0.0</v>
      </c>
      <c r="N523" s="18">
        <v>4.273173</v>
      </c>
      <c r="O523" s="18">
        <v>0.0</v>
      </c>
      <c r="P523" s="18">
        <v>2.087439</v>
      </c>
      <c r="Q523" s="18">
        <v>4.281613</v>
      </c>
      <c r="U523" s="22" t="s">
        <v>1365</v>
      </c>
      <c r="V523" s="22" t="s">
        <v>3926</v>
      </c>
      <c r="W523" s="22" t="s">
        <v>2452</v>
      </c>
      <c r="X523" s="18" t="s">
        <v>3417</v>
      </c>
      <c r="Y523" s="22" t="s">
        <v>3415</v>
      </c>
      <c r="Z523" s="22" t="s">
        <v>2903</v>
      </c>
      <c r="AA523" s="22" t="s">
        <v>2453</v>
      </c>
      <c r="AB523" s="22" t="s">
        <v>2214</v>
      </c>
      <c r="AC523" s="22" t="s">
        <v>3416</v>
      </c>
      <c r="AD523" s="22" t="s">
        <v>2605</v>
      </c>
      <c r="AE523" s="22" t="s">
        <v>2240</v>
      </c>
      <c r="AF523" s="18">
        <v>816.0</v>
      </c>
      <c r="AG523" s="18">
        <v>0.0</v>
      </c>
      <c r="AH523" s="18">
        <v>0.0</v>
      </c>
      <c r="AI523" s="18">
        <v>0.0</v>
      </c>
      <c r="AJ523" s="18">
        <v>0.0</v>
      </c>
      <c r="AK523" s="18">
        <v>0.0</v>
      </c>
    </row>
    <row r="524">
      <c r="A524" s="14" t="s">
        <v>1812</v>
      </c>
      <c r="B524" s="105" t="s">
        <v>3850</v>
      </c>
      <c r="C524" s="14" t="s">
        <v>3329</v>
      </c>
      <c r="D524" s="19" t="s">
        <v>58</v>
      </c>
      <c r="E524" s="14" t="s">
        <v>3415</v>
      </c>
      <c r="F524" s="14" t="s">
        <v>3314</v>
      </c>
      <c r="G524" s="14" t="s">
        <v>3534</v>
      </c>
      <c r="I524" s="14" t="s">
        <v>3416</v>
      </c>
      <c r="J524" s="14" t="s">
        <v>2666</v>
      </c>
      <c r="L524" s="18">
        <v>528.0</v>
      </c>
      <c r="M524" s="18">
        <v>0.0</v>
      </c>
      <c r="N524" s="18">
        <v>0.0</v>
      </c>
      <c r="O524" s="18">
        <v>0.0</v>
      </c>
      <c r="P524" s="18">
        <v>0.0</v>
      </c>
      <c r="Q524" s="18">
        <v>0.0</v>
      </c>
      <c r="U524" s="22" t="s">
        <v>1650</v>
      </c>
      <c r="V524" s="18">
        <v>6.29401713713E12</v>
      </c>
      <c r="W524" s="22" t="s">
        <v>2466</v>
      </c>
      <c r="X524" s="18" t="s">
        <v>3417</v>
      </c>
      <c r="Y524" s="22" t="s">
        <v>3415</v>
      </c>
      <c r="Z524" s="22" t="s">
        <v>2930</v>
      </c>
      <c r="AA524" s="22" t="s">
        <v>2239</v>
      </c>
      <c r="AB524" s="22" t="s">
        <v>2214</v>
      </c>
      <c r="AC524" s="22" t="s">
        <v>3416</v>
      </c>
      <c r="AD524" s="16"/>
      <c r="AE524" s="16"/>
      <c r="AF524" s="18">
        <v>3.0</v>
      </c>
      <c r="AG524" s="18">
        <v>10.0</v>
      </c>
      <c r="AH524" s="18">
        <v>0.083333</v>
      </c>
      <c r="AI524" s="18">
        <v>5.455841</v>
      </c>
      <c r="AJ524" s="18">
        <v>4.611862</v>
      </c>
      <c r="AK524" s="18">
        <v>2.942102</v>
      </c>
    </row>
    <row r="525">
      <c r="A525" s="14" t="s">
        <v>135</v>
      </c>
      <c r="B525" s="105" t="s">
        <v>3651</v>
      </c>
      <c r="C525" s="14" t="s">
        <v>2620</v>
      </c>
      <c r="D525" s="19" t="s">
        <v>58</v>
      </c>
      <c r="E525" s="14" t="s">
        <v>3421</v>
      </c>
      <c r="F525" s="14" t="s">
        <v>2614</v>
      </c>
      <c r="G525" s="14" t="s">
        <v>2557</v>
      </c>
      <c r="I525" s="14" t="s">
        <v>3416</v>
      </c>
      <c r="J525" s="14" t="s">
        <v>2605</v>
      </c>
      <c r="K525" s="16"/>
      <c r="L525" s="18">
        <v>48.0</v>
      </c>
      <c r="M525" s="18">
        <v>0.0</v>
      </c>
      <c r="N525" s="18">
        <v>0.0</v>
      </c>
      <c r="O525" s="18">
        <v>0.0</v>
      </c>
      <c r="P525" s="18">
        <v>0.0</v>
      </c>
      <c r="Q525" s="18">
        <v>0.0</v>
      </c>
      <c r="U525" s="22" t="s">
        <v>888</v>
      </c>
      <c r="V525" s="18">
        <v>4.640167417547E12</v>
      </c>
      <c r="W525" s="22" t="s">
        <v>2340</v>
      </c>
      <c r="X525" s="18" t="s">
        <v>3417</v>
      </c>
      <c r="Y525" s="22" t="s">
        <v>3415</v>
      </c>
      <c r="Z525" s="22" t="s">
        <v>2790</v>
      </c>
      <c r="AA525" s="22" t="s">
        <v>2339</v>
      </c>
      <c r="AB525" s="22" t="s">
        <v>2214</v>
      </c>
      <c r="AC525" s="22" t="s">
        <v>3431</v>
      </c>
      <c r="AD525" s="16"/>
      <c r="AE525" s="16"/>
      <c r="AF525" s="18">
        <v>552.0</v>
      </c>
      <c r="AG525" s="18">
        <v>0.0</v>
      </c>
      <c r="AH525" s="18">
        <v>1.659086</v>
      </c>
      <c r="AI525" s="18">
        <v>1.458333</v>
      </c>
      <c r="AJ525" s="18">
        <v>0.718253</v>
      </c>
      <c r="AK525" s="18">
        <v>1.55051</v>
      </c>
    </row>
    <row r="526">
      <c r="A526" s="14" t="s">
        <v>961</v>
      </c>
      <c r="B526" s="104" t="s">
        <v>3927</v>
      </c>
      <c r="C526" s="14" t="s">
        <v>2362</v>
      </c>
      <c r="D526" s="19" t="s">
        <v>58</v>
      </c>
      <c r="E526" s="14" t="s">
        <v>3421</v>
      </c>
      <c r="F526" s="14" t="s">
        <v>3099</v>
      </c>
      <c r="G526" s="14" t="s">
        <v>2359</v>
      </c>
      <c r="H526" s="14" t="s">
        <v>2304</v>
      </c>
      <c r="I526" s="14" t="s">
        <v>3416</v>
      </c>
      <c r="J526" s="14" t="s">
        <v>2605</v>
      </c>
      <c r="K526" s="14" t="s">
        <v>2240</v>
      </c>
      <c r="L526" s="18">
        <v>792.0</v>
      </c>
      <c r="M526" s="18">
        <v>0.0</v>
      </c>
      <c r="N526" s="18">
        <v>0.0</v>
      </c>
      <c r="O526" s="18">
        <v>0.0</v>
      </c>
      <c r="P526" s="18">
        <v>0.0</v>
      </c>
      <c r="Q526" s="18">
        <v>0.0</v>
      </c>
      <c r="U526" s="22" t="s">
        <v>591</v>
      </c>
      <c r="V526" s="18">
        <v>5.070002032601E12</v>
      </c>
      <c r="W526" s="22" t="s">
        <v>3129</v>
      </c>
      <c r="X526" s="18" t="s">
        <v>3417</v>
      </c>
      <c r="Y526" s="16"/>
      <c r="Z526" s="22" t="s">
        <v>3127</v>
      </c>
      <c r="AA526" s="22" t="s">
        <v>3756</v>
      </c>
      <c r="AC526" s="22" t="s">
        <v>3416</v>
      </c>
      <c r="AD526" s="16"/>
      <c r="AE526" s="16"/>
      <c r="AF526" s="18">
        <v>528.0</v>
      </c>
      <c r="AG526" s="18">
        <v>0.0</v>
      </c>
      <c r="AH526" s="18">
        <v>0.0</v>
      </c>
      <c r="AI526" s="18">
        <v>0.0</v>
      </c>
      <c r="AJ526" s="18">
        <v>0.0</v>
      </c>
      <c r="AK526" s="18">
        <v>0.0</v>
      </c>
    </row>
    <row r="527">
      <c r="A527" s="14" t="s">
        <v>1035</v>
      </c>
      <c r="B527" s="105" t="s">
        <v>3760</v>
      </c>
      <c r="C527" s="14" t="s">
        <v>2370</v>
      </c>
      <c r="D527" s="19" t="s">
        <v>58</v>
      </c>
      <c r="E527" s="14" t="s">
        <v>3415</v>
      </c>
      <c r="F527" s="14" t="s">
        <v>2807</v>
      </c>
      <c r="G527" s="14" t="s">
        <v>2371</v>
      </c>
      <c r="I527" s="14" t="s">
        <v>3416</v>
      </c>
      <c r="J527" s="23"/>
      <c r="K527" s="23"/>
      <c r="L527" s="18">
        <v>552.0</v>
      </c>
      <c r="M527" s="18">
        <v>0.0</v>
      </c>
      <c r="N527" s="18">
        <v>0.0</v>
      </c>
      <c r="O527" s="18">
        <v>0.0</v>
      </c>
      <c r="P527" s="18">
        <v>0.0</v>
      </c>
      <c r="Q527" s="18">
        <v>0.0</v>
      </c>
      <c r="U527" s="22" t="s">
        <v>1035</v>
      </c>
      <c r="V527" s="18">
        <v>7.48927052237E11</v>
      </c>
      <c r="W527" s="22" t="s">
        <v>2370</v>
      </c>
      <c r="X527" s="18" t="s">
        <v>3417</v>
      </c>
      <c r="Y527" s="22" t="s">
        <v>3415</v>
      </c>
      <c r="Z527" s="22" t="s">
        <v>2807</v>
      </c>
      <c r="AA527" s="22" t="s">
        <v>2371</v>
      </c>
      <c r="AC527" s="22" t="s">
        <v>3416</v>
      </c>
      <c r="AD527" s="16"/>
      <c r="AE527" s="16"/>
      <c r="AF527" s="18">
        <v>552.0</v>
      </c>
      <c r="AG527" s="18">
        <v>0.0</v>
      </c>
      <c r="AH527" s="18">
        <v>0.0</v>
      </c>
      <c r="AI527" s="18">
        <v>0.0</v>
      </c>
      <c r="AJ527" s="18">
        <v>0.0</v>
      </c>
      <c r="AK527" s="18">
        <v>0.0</v>
      </c>
    </row>
    <row r="528">
      <c r="A528" s="14" t="s">
        <v>1812</v>
      </c>
      <c r="B528" s="105" t="s">
        <v>3928</v>
      </c>
      <c r="C528" s="14" t="s">
        <v>2966</v>
      </c>
      <c r="D528" s="19" t="s">
        <v>58</v>
      </c>
      <c r="E528" s="14" t="s">
        <v>3421</v>
      </c>
      <c r="F528" s="14" t="s">
        <v>2959</v>
      </c>
      <c r="G528" s="14" t="s">
        <v>2464</v>
      </c>
      <c r="H528" s="14" t="s">
        <v>2214</v>
      </c>
      <c r="I528" s="14" t="s">
        <v>3416</v>
      </c>
      <c r="J528" s="23"/>
      <c r="K528" s="14" t="s">
        <v>2240</v>
      </c>
      <c r="L528" s="18">
        <v>600.0</v>
      </c>
      <c r="M528" s="18">
        <v>0.0</v>
      </c>
      <c r="N528" s="18">
        <v>0.0</v>
      </c>
      <c r="O528" s="18">
        <v>0.0</v>
      </c>
      <c r="P528" s="18">
        <v>0.0</v>
      </c>
      <c r="Q528" s="18">
        <v>0.0</v>
      </c>
      <c r="U528" s="22" t="s">
        <v>1690</v>
      </c>
      <c r="V528" s="18">
        <v>8.588004638624E12</v>
      </c>
      <c r="W528" s="22" t="s">
        <v>2661</v>
      </c>
      <c r="X528" s="18" t="s">
        <v>3417</v>
      </c>
      <c r="Y528" s="22" t="s">
        <v>3415</v>
      </c>
      <c r="Z528" s="22" t="s">
        <v>3265</v>
      </c>
      <c r="AA528" s="22" t="s">
        <v>3510</v>
      </c>
      <c r="AB528" s="22" t="s">
        <v>2214</v>
      </c>
      <c r="AC528" s="22" t="s">
        <v>3416</v>
      </c>
      <c r="AD528" s="16"/>
      <c r="AE528" s="16"/>
      <c r="AF528" s="18">
        <v>0.0</v>
      </c>
      <c r="AG528" s="18">
        <v>1.0</v>
      </c>
      <c r="AH528" s="18">
        <v>0.0</v>
      </c>
      <c r="AI528" s="18">
        <v>0.404762</v>
      </c>
      <c r="AJ528" s="18">
        <v>0.513333</v>
      </c>
      <c r="AK528" s="18">
        <v>0.504754</v>
      </c>
    </row>
    <row r="529">
      <c r="A529" s="14" t="s">
        <v>1326</v>
      </c>
      <c r="B529" s="105" t="s">
        <v>3884</v>
      </c>
      <c r="C529" s="14" t="s">
        <v>2739</v>
      </c>
      <c r="D529" s="19" t="s">
        <v>58</v>
      </c>
      <c r="E529" s="14" t="s">
        <v>3415</v>
      </c>
      <c r="F529" s="14" t="s">
        <v>3865</v>
      </c>
      <c r="G529" s="14" t="s">
        <v>2407</v>
      </c>
      <c r="I529" s="14" t="s">
        <v>3416</v>
      </c>
      <c r="J529" s="23"/>
      <c r="K529" s="23"/>
      <c r="L529" s="18">
        <v>552.0</v>
      </c>
      <c r="M529" s="18">
        <v>0.0</v>
      </c>
      <c r="N529" s="18">
        <v>0.0</v>
      </c>
      <c r="O529" s="18">
        <v>0.0</v>
      </c>
      <c r="P529" s="18">
        <v>0.0</v>
      </c>
      <c r="Q529" s="18">
        <v>0.0</v>
      </c>
      <c r="U529" s="22" t="s">
        <v>1812</v>
      </c>
      <c r="V529" s="18">
        <v>7.613287509505E12</v>
      </c>
      <c r="W529" s="22" t="s">
        <v>3312</v>
      </c>
      <c r="X529" s="18" t="s">
        <v>3417</v>
      </c>
      <c r="Y529" s="22" t="s">
        <v>3415</v>
      </c>
      <c r="Z529" s="22" t="s">
        <v>3305</v>
      </c>
      <c r="AA529" s="22" t="s">
        <v>3534</v>
      </c>
      <c r="AC529" s="22" t="s">
        <v>3416</v>
      </c>
      <c r="AD529" s="22" t="s">
        <v>2666</v>
      </c>
      <c r="AF529" s="18">
        <v>480.0</v>
      </c>
      <c r="AG529" s="18">
        <v>0.0</v>
      </c>
      <c r="AH529" s="18">
        <v>0.0</v>
      </c>
      <c r="AI529" s="18">
        <v>0.0</v>
      </c>
      <c r="AJ529" s="18">
        <v>0.0</v>
      </c>
      <c r="AK529" s="18">
        <v>0.0</v>
      </c>
    </row>
    <row r="530">
      <c r="A530" s="14" t="s">
        <v>1175</v>
      </c>
      <c r="B530" s="105" t="s">
        <v>3663</v>
      </c>
      <c r="C530" s="14" t="s">
        <v>3211</v>
      </c>
      <c r="D530" s="19" t="s">
        <v>58</v>
      </c>
      <c r="E530" s="14" t="s">
        <v>3415</v>
      </c>
      <c r="F530" s="23"/>
      <c r="G530" s="14" t="s">
        <v>2391</v>
      </c>
      <c r="H530" s="14" t="s">
        <v>2214</v>
      </c>
      <c r="I530" s="14" t="s">
        <v>3416</v>
      </c>
      <c r="J530" s="23"/>
      <c r="K530" s="16"/>
      <c r="L530" s="18">
        <v>432.0</v>
      </c>
      <c r="M530" s="18">
        <v>0.0</v>
      </c>
      <c r="N530" s="18">
        <v>0.0</v>
      </c>
      <c r="O530" s="18">
        <v>0.0</v>
      </c>
      <c r="P530" s="18">
        <v>0.0</v>
      </c>
      <c r="Q530" s="18">
        <v>0.0</v>
      </c>
      <c r="U530" s="22" t="s">
        <v>1812</v>
      </c>
      <c r="V530" s="18">
        <v>9.3410700004E12</v>
      </c>
      <c r="W530" s="22" t="s">
        <v>2861</v>
      </c>
      <c r="X530" s="18" t="s">
        <v>3417</v>
      </c>
      <c r="Y530" s="22" t="s">
        <v>3415</v>
      </c>
      <c r="Z530" s="22" t="s">
        <v>3348</v>
      </c>
      <c r="AA530" s="22" t="s">
        <v>2512</v>
      </c>
      <c r="AB530" s="22" t="s">
        <v>2214</v>
      </c>
      <c r="AC530" s="22" t="s">
        <v>3416</v>
      </c>
      <c r="AD530" s="22" t="s">
        <v>2605</v>
      </c>
      <c r="AE530" s="16"/>
      <c r="AF530" s="18">
        <v>24.0</v>
      </c>
      <c r="AG530" s="18">
        <v>0.0</v>
      </c>
      <c r="AH530" s="18">
        <v>0.0</v>
      </c>
      <c r="AI530" s="18">
        <v>0.0</v>
      </c>
      <c r="AJ530" s="18">
        <v>0.0</v>
      </c>
      <c r="AK530" s="18">
        <v>0.0</v>
      </c>
    </row>
    <row r="531">
      <c r="A531" s="14" t="s">
        <v>468</v>
      </c>
      <c r="B531" s="104" t="s">
        <v>3929</v>
      </c>
      <c r="C531" s="14" t="s">
        <v>2267</v>
      </c>
      <c r="D531" s="19" t="s">
        <v>58</v>
      </c>
      <c r="E531" s="14" t="s">
        <v>3421</v>
      </c>
      <c r="F531" s="14" t="s">
        <v>2683</v>
      </c>
      <c r="G531" s="14" t="s">
        <v>2268</v>
      </c>
      <c r="H531" s="14" t="s">
        <v>2214</v>
      </c>
      <c r="I531" s="14" t="s">
        <v>3422</v>
      </c>
      <c r="J531" s="14" t="s">
        <v>2605</v>
      </c>
      <c r="K531" s="14" t="s">
        <v>2240</v>
      </c>
      <c r="L531" s="18">
        <v>792.0</v>
      </c>
      <c r="M531" s="18">
        <v>0.0</v>
      </c>
      <c r="N531" s="18">
        <v>0.0</v>
      </c>
      <c r="O531" s="18">
        <v>0.0</v>
      </c>
      <c r="P531" s="18">
        <v>0.0</v>
      </c>
      <c r="Q531" s="18">
        <v>0.0</v>
      </c>
      <c r="U531" s="22" t="s">
        <v>961</v>
      </c>
      <c r="V531" s="18">
        <v>6.14347614372E11</v>
      </c>
      <c r="W531" s="22" t="s">
        <v>3071</v>
      </c>
      <c r="X531" s="18" t="s">
        <v>3417</v>
      </c>
      <c r="Y531" s="22" t="s">
        <v>3415</v>
      </c>
      <c r="Z531" s="22" t="s">
        <v>3488</v>
      </c>
      <c r="AA531" s="22" t="s">
        <v>2355</v>
      </c>
      <c r="AB531" s="22" t="s">
        <v>2214</v>
      </c>
      <c r="AC531" s="22" t="s">
        <v>3416</v>
      </c>
      <c r="AD531" s="22" t="s">
        <v>3577</v>
      </c>
      <c r="AE531" s="22" t="s">
        <v>2240</v>
      </c>
      <c r="AF531" s="18">
        <v>72.0</v>
      </c>
      <c r="AG531" s="18">
        <v>0.0</v>
      </c>
      <c r="AH531" s="18">
        <v>0.0</v>
      </c>
      <c r="AI531" s="18">
        <v>0.0</v>
      </c>
      <c r="AJ531" s="18">
        <v>0.0</v>
      </c>
      <c r="AK531" s="18">
        <v>0.0</v>
      </c>
    </row>
    <row r="532">
      <c r="A532" s="14" t="s">
        <v>591</v>
      </c>
      <c r="B532" s="105" t="s">
        <v>3930</v>
      </c>
      <c r="C532" s="14" t="s">
        <v>2269</v>
      </c>
      <c r="D532" s="19" t="s">
        <v>58</v>
      </c>
      <c r="E532" s="14" t="s">
        <v>3415</v>
      </c>
      <c r="F532" s="14" t="s">
        <v>2689</v>
      </c>
      <c r="G532" s="14" t="s">
        <v>2270</v>
      </c>
      <c r="I532" s="14" t="s">
        <v>3416</v>
      </c>
      <c r="J532" s="23"/>
      <c r="K532" s="23"/>
      <c r="L532" s="18">
        <v>576.0</v>
      </c>
      <c r="M532" s="18">
        <v>0.0</v>
      </c>
      <c r="N532" s="18">
        <v>0.0</v>
      </c>
      <c r="O532" s="18">
        <v>0.0</v>
      </c>
      <c r="P532" s="18">
        <v>0.0</v>
      </c>
      <c r="Q532" s="18">
        <v>0.0</v>
      </c>
      <c r="U532" s="22" t="s">
        <v>84</v>
      </c>
      <c r="V532" s="18">
        <v>9.062300131434E12</v>
      </c>
      <c r="W532" s="22" t="s">
        <v>2929</v>
      </c>
      <c r="X532" s="18" t="s">
        <v>3417</v>
      </c>
      <c r="Y532" s="22" t="s">
        <v>3415</v>
      </c>
      <c r="Z532" s="22" t="s">
        <v>3015</v>
      </c>
      <c r="AA532" s="22" t="s">
        <v>3700</v>
      </c>
      <c r="AB532" s="22" t="s">
        <v>2214</v>
      </c>
      <c r="AC532" s="22" t="s">
        <v>3416</v>
      </c>
      <c r="AD532" s="22" t="s">
        <v>2605</v>
      </c>
      <c r="AE532" s="16"/>
      <c r="AF532" s="18">
        <v>24.0</v>
      </c>
      <c r="AG532" s="18">
        <v>0.0</v>
      </c>
      <c r="AH532" s="18">
        <v>0.0</v>
      </c>
      <c r="AI532" s="18">
        <v>0.0</v>
      </c>
      <c r="AJ532" s="18">
        <v>0.0</v>
      </c>
      <c r="AK532" s="18">
        <v>0.0</v>
      </c>
    </row>
    <row r="533">
      <c r="A533" s="14" t="s">
        <v>1812</v>
      </c>
      <c r="B533" s="105" t="s">
        <v>3889</v>
      </c>
      <c r="C533" s="14" t="s">
        <v>2543</v>
      </c>
      <c r="D533" s="19" t="s">
        <v>58</v>
      </c>
      <c r="E533" s="14" t="s">
        <v>3415</v>
      </c>
      <c r="F533" s="14" t="s">
        <v>2982</v>
      </c>
      <c r="G533" s="14" t="s">
        <v>2512</v>
      </c>
      <c r="H533" s="14" t="s">
        <v>2214</v>
      </c>
      <c r="I533" s="14" t="s">
        <v>3416</v>
      </c>
      <c r="J533" s="14" t="s">
        <v>2666</v>
      </c>
      <c r="L533" s="18">
        <v>264.0</v>
      </c>
      <c r="M533" s="18">
        <v>0.0</v>
      </c>
      <c r="N533" s="18">
        <v>1.606239</v>
      </c>
      <c r="O533" s="18">
        <v>0.357143</v>
      </c>
      <c r="P533" s="18">
        <v>1.227778</v>
      </c>
      <c r="Q533" s="18">
        <v>1.626416</v>
      </c>
      <c r="U533" s="22" t="s">
        <v>84</v>
      </c>
      <c r="V533" s="18">
        <v>8.886472108312E12</v>
      </c>
      <c r="W533" s="22" t="s">
        <v>2243</v>
      </c>
      <c r="X533" s="18" t="s">
        <v>3417</v>
      </c>
      <c r="Y533" s="22" t="s">
        <v>3421</v>
      </c>
      <c r="Z533" s="22" t="s">
        <v>2597</v>
      </c>
      <c r="AA533" s="22" t="s">
        <v>2239</v>
      </c>
      <c r="AB533" s="22" t="s">
        <v>2214</v>
      </c>
      <c r="AC533" s="22" t="s">
        <v>3416</v>
      </c>
      <c r="AD533" s="22" t="s">
        <v>2605</v>
      </c>
      <c r="AE533" s="16"/>
      <c r="AF533" s="18">
        <v>24.0</v>
      </c>
      <c r="AG533" s="18">
        <v>0.0</v>
      </c>
      <c r="AH533" s="18">
        <v>0.0</v>
      </c>
      <c r="AI533" s="18">
        <v>0.0</v>
      </c>
      <c r="AJ533" s="18">
        <v>0.0</v>
      </c>
      <c r="AK533" s="18">
        <v>0.0</v>
      </c>
    </row>
    <row r="534">
      <c r="A534" s="14" t="s">
        <v>1812</v>
      </c>
      <c r="B534" s="105" t="s">
        <v>3573</v>
      </c>
      <c r="C534" s="14" t="s">
        <v>2503</v>
      </c>
      <c r="D534" s="19" t="s">
        <v>58</v>
      </c>
      <c r="E534" s="14" t="s">
        <v>3415</v>
      </c>
      <c r="F534" s="14" t="s">
        <v>2957</v>
      </c>
      <c r="G534" s="14" t="s">
        <v>2498</v>
      </c>
      <c r="H534" s="14" t="s">
        <v>2214</v>
      </c>
      <c r="I534" s="14" t="s">
        <v>3416</v>
      </c>
      <c r="J534" s="14" t="s">
        <v>2605</v>
      </c>
      <c r="K534" s="16"/>
      <c r="L534" s="18">
        <v>24.0</v>
      </c>
      <c r="M534" s="18">
        <v>0.0</v>
      </c>
      <c r="N534" s="18">
        <v>0.385531</v>
      </c>
      <c r="O534" s="18">
        <v>0.0</v>
      </c>
      <c r="P534" s="18">
        <v>0.0</v>
      </c>
      <c r="Q534" s="18">
        <v>0.385531</v>
      </c>
      <c r="U534" s="22" t="s">
        <v>1783</v>
      </c>
      <c r="V534" s="18">
        <v>6.924635797811E12</v>
      </c>
      <c r="W534" s="22" t="s">
        <v>3276</v>
      </c>
      <c r="X534" s="18" t="s">
        <v>3417</v>
      </c>
      <c r="Y534" s="22" t="s">
        <v>3415</v>
      </c>
      <c r="Z534" s="22" t="s">
        <v>3182</v>
      </c>
      <c r="AA534" s="22" t="s">
        <v>2386</v>
      </c>
      <c r="AB534" s="22" t="s">
        <v>2214</v>
      </c>
      <c r="AC534" s="22" t="s">
        <v>3416</v>
      </c>
      <c r="AD534" s="22" t="s">
        <v>2605</v>
      </c>
      <c r="AE534" s="16"/>
      <c r="AF534" s="18">
        <v>696.0</v>
      </c>
      <c r="AG534" s="18">
        <v>0.0</v>
      </c>
      <c r="AH534" s="18">
        <v>0.44561</v>
      </c>
      <c r="AI534" s="18">
        <v>0.0</v>
      </c>
      <c r="AJ534" s="18">
        <v>0.0</v>
      </c>
      <c r="AK534" s="18">
        <v>0.44561</v>
      </c>
    </row>
    <row r="535">
      <c r="A535" s="14" t="s">
        <v>961</v>
      </c>
      <c r="B535" s="105" t="s">
        <v>3876</v>
      </c>
      <c r="C535" s="14" t="s">
        <v>3877</v>
      </c>
      <c r="D535" s="19" t="s">
        <v>58</v>
      </c>
      <c r="E535" s="14" t="s">
        <v>3415</v>
      </c>
      <c r="F535" s="14" t="s">
        <v>3488</v>
      </c>
      <c r="G535" s="14" t="s">
        <v>2355</v>
      </c>
      <c r="H535" s="14" t="s">
        <v>2214</v>
      </c>
      <c r="I535" s="14" t="s">
        <v>3416</v>
      </c>
      <c r="J535" s="14" t="s">
        <v>3577</v>
      </c>
      <c r="K535" s="23"/>
      <c r="L535" s="18">
        <v>72.0</v>
      </c>
      <c r="M535" s="18">
        <v>0.0</v>
      </c>
      <c r="N535" s="18">
        <v>0.0</v>
      </c>
      <c r="O535" s="18">
        <v>0.0</v>
      </c>
      <c r="P535" s="18">
        <v>0.0</v>
      </c>
      <c r="Q535" s="18">
        <v>0.0</v>
      </c>
      <c r="U535" s="22" t="s">
        <v>288</v>
      </c>
      <c r="V535" s="18">
        <v>6.281034916244E12</v>
      </c>
      <c r="W535" s="22" t="s">
        <v>3088</v>
      </c>
      <c r="X535" s="18" t="s">
        <v>3417</v>
      </c>
      <c r="Y535" s="22" t="s">
        <v>3415</v>
      </c>
      <c r="Z535" s="22" t="s">
        <v>3085</v>
      </c>
      <c r="AA535" s="22" t="s">
        <v>3881</v>
      </c>
      <c r="AB535" s="22" t="s">
        <v>2252</v>
      </c>
      <c r="AC535" s="22" t="s">
        <v>3416</v>
      </c>
      <c r="AD535" s="16"/>
      <c r="AE535" s="16"/>
      <c r="AF535" s="18">
        <v>48.0</v>
      </c>
      <c r="AG535" s="18">
        <v>0.0</v>
      </c>
      <c r="AH535" s="18">
        <v>0.066667</v>
      </c>
      <c r="AI535" s="18">
        <v>1.341575</v>
      </c>
      <c r="AJ535" s="18">
        <v>2.135934</v>
      </c>
      <c r="AK535" s="18">
        <v>2.986107</v>
      </c>
    </row>
    <row r="536">
      <c r="A536" s="14" t="s">
        <v>1365</v>
      </c>
      <c r="B536" s="105" t="s">
        <v>3931</v>
      </c>
      <c r="C536" s="14" t="s">
        <v>2901</v>
      </c>
      <c r="D536" s="19" t="s">
        <v>58</v>
      </c>
      <c r="E536" s="14" t="s">
        <v>3421</v>
      </c>
      <c r="F536" s="14" t="s">
        <v>2897</v>
      </c>
      <c r="G536" s="14" t="s">
        <v>2449</v>
      </c>
      <c r="H536" s="14" t="s">
        <v>2304</v>
      </c>
      <c r="I536" s="14" t="s">
        <v>3422</v>
      </c>
      <c r="J536" s="23"/>
      <c r="K536" s="14" t="s">
        <v>2240</v>
      </c>
      <c r="L536" s="18">
        <v>792.0</v>
      </c>
      <c r="M536" s="18">
        <v>0.0</v>
      </c>
      <c r="N536" s="18">
        <v>0.142857</v>
      </c>
      <c r="O536" s="18">
        <v>0.0</v>
      </c>
      <c r="P536" s="18">
        <v>0.0</v>
      </c>
      <c r="Q536" s="18">
        <v>0.142857</v>
      </c>
      <c r="U536" s="22" t="s">
        <v>888</v>
      </c>
      <c r="V536" s="18">
        <v>7.312930008975E12</v>
      </c>
      <c r="W536" s="22" t="s">
        <v>2325</v>
      </c>
      <c r="X536" s="18" t="s">
        <v>3417</v>
      </c>
      <c r="Y536" s="22" t="s">
        <v>3415</v>
      </c>
      <c r="Z536" s="22" t="s">
        <v>2765</v>
      </c>
      <c r="AA536" s="22" t="s">
        <v>2326</v>
      </c>
      <c r="AB536" s="22" t="s">
        <v>2214</v>
      </c>
      <c r="AC536" s="22" t="s">
        <v>3431</v>
      </c>
      <c r="AD536" s="16"/>
      <c r="AE536" s="16"/>
      <c r="AF536" s="18">
        <v>0.0</v>
      </c>
      <c r="AG536" s="18">
        <v>1.0</v>
      </c>
      <c r="AH536" s="18">
        <v>0.0</v>
      </c>
      <c r="AI536" s="18">
        <v>0.582418</v>
      </c>
      <c r="AJ536" s="18">
        <v>0.468966</v>
      </c>
      <c r="AK536" s="18">
        <v>0.652982</v>
      </c>
    </row>
    <row r="537">
      <c r="A537" s="14" t="s">
        <v>1175</v>
      </c>
      <c r="B537" s="105" t="s">
        <v>3932</v>
      </c>
      <c r="C537" s="14" t="s">
        <v>3089</v>
      </c>
      <c r="D537" s="19" t="s">
        <v>58</v>
      </c>
      <c r="E537" s="14" t="s">
        <v>3421</v>
      </c>
      <c r="F537" s="14" t="s">
        <v>3449</v>
      </c>
      <c r="G537" s="14" t="s">
        <v>3450</v>
      </c>
      <c r="H537" s="14" t="s">
        <v>2214</v>
      </c>
      <c r="I537" s="14" t="s">
        <v>3416</v>
      </c>
      <c r="J537" s="23"/>
      <c r="K537" s="14" t="s">
        <v>2240</v>
      </c>
      <c r="L537" s="18">
        <v>408.0</v>
      </c>
      <c r="M537" s="18">
        <v>0.0</v>
      </c>
      <c r="N537" s="18">
        <v>0.0</v>
      </c>
      <c r="O537" s="18">
        <v>0.0</v>
      </c>
      <c r="P537" s="18">
        <v>0.0</v>
      </c>
      <c r="Q537" s="18">
        <v>0.0</v>
      </c>
      <c r="U537" s="22" t="s">
        <v>1812</v>
      </c>
      <c r="V537" s="18">
        <v>1.015271004373E12</v>
      </c>
      <c r="W537" s="22" t="s">
        <v>2559</v>
      </c>
      <c r="X537" s="18" t="s">
        <v>3417</v>
      </c>
      <c r="Y537" s="22" t="s">
        <v>3415</v>
      </c>
      <c r="Z537" s="22" t="s">
        <v>2614</v>
      </c>
      <c r="AA537" s="22" t="s">
        <v>2557</v>
      </c>
      <c r="AB537" s="22" t="s">
        <v>2214</v>
      </c>
      <c r="AC537" s="22" t="s">
        <v>3416</v>
      </c>
      <c r="AD537" s="16"/>
      <c r="AE537" s="22" t="s">
        <v>2240</v>
      </c>
      <c r="AF537" s="18">
        <v>792.0</v>
      </c>
      <c r="AG537" s="18">
        <v>0.0</v>
      </c>
      <c r="AH537" s="18">
        <v>0.0</v>
      </c>
      <c r="AI537" s="18">
        <v>0.0</v>
      </c>
      <c r="AJ537" s="18">
        <v>0.0</v>
      </c>
      <c r="AK537" s="18">
        <v>0.0</v>
      </c>
    </row>
    <row r="538">
      <c r="A538" s="14" t="s">
        <v>1812</v>
      </c>
      <c r="B538" s="105" t="s">
        <v>3795</v>
      </c>
      <c r="C538" s="14" t="s">
        <v>2977</v>
      </c>
      <c r="D538" s="19" t="s">
        <v>58</v>
      </c>
      <c r="E538" s="14" t="s">
        <v>3421</v>
      </c>
      <c r="F538" s="14" t="s">
        <v>3092</v>
      </c>
      <c r="G538" s="14" t="s">
        <v>3430</v>
      </c>
      <c r="H538" s="14" t="s">
        <v>2214</v>
      </c>
      <c r="I538" s="14" t="s">
        <v>3416</v>
      </c>
      <c r="J538" s="16"/>
      <c r="K538" s="14" t="s">
        <v>2240</v>
      </c>
      <c r="L538" s="18">
        <v>312.0</v>
      </c>
      <c r="M538" s="18">
        <v>0.0</v>
      </c>
      <c r="N538" s="18">
        <v>0.0</v>
      </c>
      <c r="O538" s="18">
        <v>0.0</v>
      </c>
      <c r="P538" s="18">
        <v>0.0</v>
      </c>
      <c r="Q538" s="18">
        <v>0.0</v>
      </c>
      <c r="U538" s="22" t="s">
        <v>1812</v>
      </c>
      <c r="V538" s="18">
        <v>7.340001807363E12</v>
      </c>
      <c r="W538" s="22" t="s">
        <v>2642</v>
      </c>
      <c r="X538" s="18" t="s">
        <v>3417</v>
      </c>
      <c r="Y538" s="22" t="s">
        <v>3415</v>
      </c>
      <c r="Z538" s="22" t="s">
        <v>2981</v>
      </c>
      <c r="AA538" s="22" t="s">
        <v>2532</v>
      </c>
      <c r="AB538" s="22" t="s">
        <v>2214</v>
      </c>
      <c r="AC538" s="22" t="s">
        <v>3416</v>
      </c>
      <c r="AD538" s="16"/>
      <c r="AE538" s="16"/>
      <c r="AF538" s="18">
        <v>24.0</v>
      </c>
      <c r="AG538" s="18">
        <v>10.0</v>
      </c>
      <c r="AH538" s="18">
        <v>0.569444</v>
      </c>
      <c r="AI538" s="18">
        <v>6.43297</v>
      </c>
      <c r="AJ538" s="18">
        <v>5.742824</v>
      </c>
      <c r="AK538" s="18">
        <v>3.947461</v>
      </c>
    </row>
    <row r="539">
      <c r="A539" s="14" t="s">
        <v>1650</v>
      </c>
      <c r="B539" s="105" t="s">
        <v>3693</v>
      </c>
      <c r="C539" s="14" t="s">
        <v>2466</v>
      </c>
      <c r="D539" s="19" t="s">
        <v>58</v>
      </c>
      <c r="E539" s="14" t="s">
        <v>3421</v>
      </c>
      <c r="F539" s="14" t="s">
        <v>2930</v>
      </c>
      <c r="G539" s="14" t="s">
        <v>2239</v>
      </c>
      <c r="H539" s="14" t="s">
        <v>2214</v>
      </c>
      <c r="I539" s="14" t="s">
        <v>3416</v>
      </c>
      <c r="J539" s="23"/>
      <c r="K539" s="23"/>
      <c r="L539" s="18">
        <v>24.0</v>
      </c>
      <c r="M539" s="18">
        <v>0.0</v>
      </c>
      <c r="N539" s="18">
        <v>0.0</v>
      </c>
      <c r="O539" s="18">
        <v>1.148052</v>
      </c>
      <c r="P539" s="18">
        <v>1.032068</v>
      </c>
      <c r="Q539" s="18">
        <v>1.299336</v>
      </c>
      <c r="U539" s="22" t="s">
        <v>1251</v>
      </c>
      <c r="V539" s="18">
        <v>3.701295700299E12</v>
      </c>
      <c r="W539" s="22" t="s">
        <v>2440</v>
      </c>
      <c r="X539" s="18" t="s">
        <v>3417</v>
      </c>
      <c r="Y539" s="22" t="s">
        <v>3415</v>
      </c>
      <c r="Z539" s="22" t="s">
        <v>2882</v>
      </c>
      <c r="AA539" s="22" t="s">
        <v>2437</v>
      </c>
      <c r="AB539" s="22" t="s">
        <v>2214</v>
      </c>
      <c r="AC539" s="22" t="s">
        <v>3431</v>
      </c>
      <c r="AD539" s="16"/>
      <c r="AE539" s="22" t="s">
        <v>2240</v>
      </c>
      <c r="AF539" s="18">
        <v>192.0</v>
      </c>
      <c r="AG539" s="18">
        <v>0.0</v>
      </c>
      <c r="AH539" s="18">
        <v>0.0</v>
      </c>
      <c r="AI539" s="18">
        <v>0.0</v>
      </c>
      <c r="AJ539" s="18">
        <v>0.0</v>
      </c>
      <c r="AK539" s="18">
        <v>0.0</v>
      </c>
    </row>
    <row r="540">
      <c r="A540" s="14" t="s">
        <v>756</v>
      </c>
      <c r="B540" s="105" t="s">
        <v>3933</v>
      </c>
      <c r="C540" s="14" t="s">
        <v>2291</v>
      </c>
      <c r="D540" s="19" t="s">
        <v>58</v>
      </c>
      <c r="E540" s="14" t="s">
        <v>3415</v>
      </c>
      <c r="F540" s="14" t="s">
        <v>2709</v>
      </c>
      <c r="G540" s="14" t="s">
        <v>2282</v>
      </c>
      <c r="H540" s="14" t="s">
        <v>2214</v>
      </c>
      <c r="I540" s="14" t="s">
        <v>3416</v>
      </c>
      <c r="J540" s="14" t="s">
        <v>2605</v>
      </c>
      <c r="K540" s="23"/>
      <c r="L540" s="18">
        <v>288.0</v>
      </c>
      <c r="M540" s="18">
        <v>0.0</v>
      </c>
      <c r="N540" s="18">
        <v>1.647385</v>
      </c>
      <c r="O540" s="18">
        <v>1.357143</v>
      </c>
      <c r="P540" s="18">
        <v>2.717215</v>
      </c>
      <c r="Q540" s="18">
        <v>1.345678</v>
      </c>
      <c r="U540" s="22" t="s">
        <v>1650</v>
      </c>
      <c r="V540" s="18">
        <v>8.908017962484E12</v>
      </c>
      <c r="W540" s="22" t="s">
        <v>3225</v>
      </c>
      <c r="X540" s="18" t="s">
        <v>3417</v>
      </c>
      <c r="Y540" s="22" t="s">
        <v>3415</v>
      </c>
      <c r="Z540" s="22" t="s">
        <v>3248</v>
      </c>
      <c r="AA540" s="22" t="s">
        <v>3437</v>
      </c>
      <c r="AB540" s="22" t="s">
        <v>2214</v>
      </c>
      <c r="AC540" s="22" t="s">
        <v>3416</v>
      </c>
      <c r="AD540" s="16"/>
      <c r="AE540" s="16"/>
      <c r="AF540" s="18">
        <v>0.0</v>
      </c>
      <c r="AG540" s="18">
        <v>1.0</v>
      </c>
      <c r="AH540" s="18">
        <v>0.0</v>
      </c>
      <c r="AI540" s="18">
        <v>0.75</v>
      </c>
      <c r="AJ540" s="18">
        <v>0.615435</v>
      </c>
      <c r="AK540" s="18">
        <v>0.531418</v>
      </c>
    </row>
    <row r="541">
      <c r="A541" s="14" t="s">
        <v>961</v>
      </c>
      <c r="B541" s="105" t="s">
        <v>3934</v>
      </c>
      <c r="C541" s="14" t="s">
        <v>2348</v>
      </c>
      <c r="D541" s="19" t="s">
        <v>58</v>
      </c>
      <c r="E541" s="14" t="s">
        <v>3421</v>
      </c>
      <c r="F541" s="14" t="s">
        <v>3935</v>
      </c>
      <c r="G541" s="14" t="s">
        <v>2349</v>
      </c>
      <c r="I541" s="14" t="s">
        <v>3416</v>
      </c>
      <c r="J541" s="23"/>
      <c r="K541" s="23"/>
      <c r="L541" s="18">
        <v>504.0</v>
      </c>
      <c r="M541" s="18">
        <v>0.0</v>
      </c>
      <c r="N541" s="18">
        <v>0.0</v>
      </c>
      <c r="O541" s="18">
        <v>0.0</v>
      </c>
      <c r="P541" s="18">
        <v>0.0</v>
      </c>
      <c r="Q541" s="18">
        <v>0.0</v>
      </c>
      <c r="U541" s="22" t="s">
        <v>1812</v>
      </c>
      <c r="V541" s="18">
        <v>5.000159551281E12</v>
      </c>
      <c r="W541" s="22" t="s">
        <v>3353</v>
      </c>
      <c r="X541" s="18" t="s">
        <v>3417</v>
      </c>
      <c r="Y541" s="22" t="s">
        <v>3415</v>
      </c>
      <c r="Z541" s="22" t="s">
        <v>2982</v>
      </c>
      <c r="AA541" s="22" t="s">
        <v>2512</v>
      </c>
      <c r="AB541" s="22" t="s">
        <v>2214</v>
      </c>
      <c r="AC541" s="22" t="s">
        <v>3416</v>
      </c>
      <c r="AD541" s="22" t="s">
        <v>2666</v>
      </c>
      <c r="AE541" s="22" t="s">
        <v>2240</v>
      </c>
      <c r="AF541" s="18">
        <v>792.0</v>
      </c>
      <c r="AG541" s="18">
        <v>0.0</v>
      </c>
      <c r="AH541" s="18">
        <v>0.333333</v>
      </c>
      <c r="AI541" s="18">
        <v>0.0</v>
      </c>
      <c r="AJ541" s="18">
        <v>0.0</v>
      </c>
      <c r="AK541" s="18">
        <v>0.333333</v>
      </c>
    </row>
    <row r="542">
      <c r="A542" s="14" t="s">
        <v>591</v>
      </c>
      <c r="B542" s="105" t="s">
        <v>3936</v>
      </c>
      <c r="C542" s="14" t="s">
        <v>3121</v>
      </c>
      <c r="D542" s="19" t="s">
        <v>58</v>
      </c>
      <c r="E542" s="14" t="s">
        <v>3415</v>
      </c>
      <c r="F542" s="14" t="s">
        <v>3116</v>
      </c>
      <c r="G542" s="14" t="s">
        <v>3609</v>
      </c>
      <c r="I542" s="14" t="s">
        <v>3416</v>
      </c>
      <c r="J542" s="16"/>
      <c r="K542" s="16"/>
      <c r="L542" s="18">
        <v>552.0</v>
      </c>
      <c r="M542" s="18">
        <v>0.0</v>
      </c>
      <c r="N542" s="18">
        <v>0.0</v>
      </c>
      <c r="O542" s="18">
        <v>0.0</v>
      </c>
      <c r="P542" s="18">
        <v>0.0</v>
      </c>
      <c r="Q542" s="18">
        <v>0.0</v>
      </c>
      <c r="U542" s="22" t="s">
        <v>851</v>
      </c>
      <c r="V542" s="18">
        <v>6.281028104121E12</v>
      </c>
      <c r="W542" s="22" t="s">
        <v>2310</v>
      </c>
      <c r="X542" s="18" t="s">
        <v>3417</v>
      </c>
      <c r="Y542" s="16"/>
      <c r="Z542" s="22" t="s">
        <v>3471</v>
      </c>
      <c r="AA542" s="22" t="s">
        <v>2311</v>
      </c>
      <c r="AB542" s="22" t="s">
        <v>3472</v>
      </c>
      <c r="AC542" s="22" t="s">
        <v>3422</v>
      </c>
      <c r="AD542" s="16"/>
      <c r="AE542" s="16"/>
      <c r="AF542" s="18">
        <v>480.0</v>
      </c>
      <c r="AG542" s="18">
        <v>0.0</v>
      </c>
      <c r="AH542" s="18">
        <v>0.0</v>
      </c>
      <c r="AI542" s="18">
        <v>0.0</v>
      </c>
      <c r="AJ542" s="18">
        <v>0.0</v>
      </c>
      <c r="AK542" s="18">
        <v>0.0</v>
      </c>
    </row>
    <row r="543">
      <c r="A543" s="14" t="s">
        <v>1812</v>
      </c>
      <c r="B543" s="105" t="s">
        <v>3855</v>
      </c>
      <c r="C543" s="14" t="s">
        <v>2495</v>
      </c>
      <c r="D543" s="19" t="s">
        <v>58</v>
      </c>
      <c r="E543" s="14" t="s">
        <v>3415</v>
      </c>
      <c r="F543" s="14" t="s">
        <v>2951</v>
      </c>
      <c r="G543" s="14" t="s">
        <v>2489</v>
      </c>
      <c r="H543" s="14" t="s">
        <v>2214</v>
      </c>
      <c r="I543" s="14" t="s">
        <v>3416</v>
      </c>
      <c r="J543" s="16"/>
      <c r="K543" s="14" t="s">
        <v>2240</v>
      </c>
      <c r="L543" s="18">
        <v>696.0</v>
      </c>
      <c r="M543" s="18">
        <v>0.0</v>
      </c>
      <c r="N543" s="18">
        <v>0.0</v>
      </c>
      <c r="O543" s="18">
        <v>0.071429</v>
      </c>
      <c r="P543" s="18">
        <v>0.04</v>
      </c>
      <c r="Q543" s="18">
        <v>0.060408</v>
      </c>
      <c r="U543" s="22" t="s">
        <v>1175</v>
      </c>
      <c r="V543" s="18">
        <v>4.006000175027E12</v>
      </c>
      <c r="W543" s="22" t="s">
        <v>3027</v>
      </c>
      <c r="X543" s="18" t="s">
        <v>3417</v>
      </c>
      <c r="Y543" s="22" t="s">
        <v>3415</v>
      </c>
      <c r="Z543" s="22" t="s">
        <v>3206</v>
      </c>
      <c r="AA543" s="22" t="s">
        <v>2268</v>
      </c>
      <c r="AB543" s="22" t="s">
        <v>2252</v>
      </c>
      <c r="AC543" s="22" t="s">
        <v>3416</v>
      </c>
      <c r="AD543" s="16"/>
      <c r="AE543" s="22" t="s">
        <v>2240</v>
      </c>
      <c r="AF543" s="18">
        <v>456.0</v>
      </c>
      <c r="AG543" s="18">
        <v>0.0</v>
      </c>
      <c r="AH543" s="18">
        <v>0.068966</v>
      </c>
      <c r="AI543" s="18">
        <v>0.0</v>
      </c>
      <c r="AJ543" s="18">
        <v>0.285714</v>
      </c>
      <c r="AK543" s="18">
        <v>0.068966</v>
      </c>
    </row>
    <row r="544">
      <c r="A544" s="14" t="s">
        <v>1812</v>
      </c>
      <c r="B544" s="105" t="s">
        <v>3638</v>
      </c>
      <c r="C544" s="14" t="s">
        <v>3317</v>
      </c>
      <c r="D544" s="19" t="s">
        <v>58</v>
      </c>
      <c r="E544" s="14" t="s">
        <v>3415</v>
      </c>
      <c r="F544" s="14" t="s">
        <v>2963</v>
      </c>
      <c r="G544" s="14" t="s">
        <v>3534</v>
      </c>
      <c r="I544" s="14" t="s">
        <v>3416</v>
      </c>
      <c r="J544" s="14" t="s">
        <v>2666</v>
      </c>
      <c r="L544" s="18">
        <v>528.0</v>
      </c>
      <c r="M544" s="18">
        <v>0.0</v>
      </c>
      <c r="N544" s="18">
        <v>0.0</v>
      </c>
      <c r="O544" s="18">
        <v>0.0</v>
      </c>
      <c r="P544" s="18">
        <v>0.0</v>
      </c>
      <c r="Q544" s="18">
        <v>0.0</v>
      </c>
      <c r="U544" s="22" t="s">
        <v>888</v>
      </c>
      <c r="V544" s="18">
        <v>8.80995020049E12</v>
      </c>
      <c r="W544" s="22" t="s">
        <v>2864</v>
      </c>
      <c r="X544" s="18" t="s">
        <v>3417</v>
      </c>
      <c r="Y544" s="22" t="s">
        <v>3636</v>
      </c>
      <c r="Z544" s="22" t="s">
        <v>3468</v>
      </c>
      <c r="AA544" s="22" t="s">
        <v>3469</v>
      </c>
      <c r="AB544" s="22" t="s">
        <v>2214</v>
      </c>
      <c r="AC544" s="22" t="s">
        <v>3431</v>
      </c>
      <c r="AD544" s="16"/>
      <c r="AE544" s="22" t="s">
        <v>2240</v>
      </c>
      <c r="AF544" s="18">
        <v>383.0</v>
      </c>
      <c r="AG544" s="18">
        <v>0.0</v>
      </c>
      <c r="AH544" s="18">
        <v>0.333333</v>
      </c>
      <c r="AI544" s="18">
        <v>0.0</v>
      </c>
      <c r="AJ544" s="18">
        <v>0.0</v>
      </c>
      <c r="AK544" s="18">
        <v>0.352941</v>
      </c>
    </row>
    <row r="545">
      <c r="A545" s="14" t="s">
        <v>1812</v>
      </c>
      <c r="B545" s="105" t="s">
        <v>3713</v>
      </c>
      <c r="C545" s="14" t="s">
        <v>2653</v>
      </c>
      <c r="D545" s="19" t="s">
        <v>58</v>
      </c>
      <c r="E545" s="23"/>
      <c r="F545" s="14" t="s">
        <v>3345</v>
      </c>
      <c r="G545" s="14" t="s">
        <v>3430</v>
      </c>
      <c r="I545" s="14" t="s">
        <v>3416</v>
      </c>
      <c r="J545" s="23"/>
      <c r="K545" s="23"/>
      <c r="L545" s="18">
        <v>72.0</v>
      </c>
      <c r="M545" s="18">
        <v>0.0</v>
      </c>
      <c r="N545" s="18">
        <v>0.0</v>
      </c>
      <c r="O545" s="18">
        <v>0.0</v>
      </c>
      <c r="P545" s="18">
        <v>0.0</v>
      </c>
      <c r="Q545" s="18">
        <v>0.0</v>
      </c>
      <c r="U545" s="22" t="s">
        <v>830</v>
      </c>
      <c r="V545" s="18">
        <v>7.226221000598E12</v>
      </c>
      <c r="W545" s="22" t="s">
        <v>3147</v>
      </c>
      <c r="X545" s="18" t="s">
        <v>3417</v>
      </c>
      <c r="Y545" s="22" t="s">
        <v>3415</v>
      </c>
      <c r="Z545" s="22" t="s">
        <v>3144</v>
      </c>
      <c r="AA545" s="22" t="s">
        <v>3521</v>
      </c>
      <c r="AB545" s="22" t="s">
        <v>3478</v>
      </c>
      <c r="AC545" s="22" t="s">
        <v>3422</v>
      </c>
      <c r="AD545" s="22" t="s">
        <v>2605</v>
      </c>
      <c r="AE545" s="22" t="s">
        <v>2240</v>
      </c>
      <c r="AF545" s="18">
        <v>24.0</v>
      </c>
      <c r="AG545" s="18">
        <v>0.0</v>
      </c>
      <c r="AH545" s="18">
        <v>0.0</v>
      </c>
      <c r="AI545" s="18">
        <v>0.0</v>
      </c>
      <c r="AJ545" s="18">
        <v>0.0</v>
      </c>
      <c r="AK545" s="18">
        <v>0.0</v>
      </c>
    </row>
    <row r="546">
      <c r="A546" s="14" t="s">
        <v>1812</v>
      </c>
      <c r="B546" s="105" t="s">
        <v>3937</v>
      </c>
      <c r="C546" s="14" t="s">
        <v>2480</v>
      </c>
      <c r="D546" s="19" t="s">
        <v>58</v>
      </c>
      <c r="E546" s="14" t="s">
        <v>3415</v>
      </c>
      <c r="F546" s="14" t="s">
        <v>2944</v>
      </c>
      <c r="G546" s="14" t="s">
        <v>2479</v>
      </c>
      <c r="I546" s="14" t="s">
        <v>3416</v>
      </c>
      <c r="J546" s="23"/>
      <c r="K546" s="23"/>
      <c r="L546" s="18">
        <v>144.0</v>
      </c>
      <c r="M546" s="18">
        <v>0.0</v>
      </c>
      <c r="N546" s="18">
        <v>0.0</v>
      </c>
      <c r="O546" s="18">
        <v>0.0</v>
      </c>
      <c r="P546" s="18">
        <v>0.0</v>
      </c>
      <c r="Q546" s="18">
        <v>0.0</v>
      </c>
      <c r="U546" s="22" t="s">
        <v>1365</v>
      </c>
      <c r="V546" s="18">
        <v>6.291030006436E12</v>
      </c>
      <c r="W546" s="22" t="s">
        <v>2450</v>
      </c>
      <c r="X546" s="18" t="s">
        <v>3417</v>
      </c>
      <c r="Y546" s="22" t="s">
        <v>3415</v>
      </c>
      <c r="Z546" s="22" t="s">
        <v>2897</v>
      </c>
      <c r="AA546" s="22" t="s">
        <v>2449</v>
      </c>
      <c r="AB546" s="22" t="s">
        <v>2304</v>
      </c>
      <c r="AC546" s="22" t="s">
        <v>3422</v>
      </c>
      <c r="AD546" s="22" t="s">
        <v>2605</v>
      </c>
      <c r="AE546" s="16"/>
      <c r="AF546" s="18">
        <v>192.0</v>
      </c>
      <c r="AG546" s="18">
        <v>0.0</v>
      </c>
      <c r="AH546" s="18">
        <v>0.87735</v>
      </c>
      <c r="AI546" s="18">
        <v>0.0</v>
      </c>
      <c r="AJ546" s="18">
        <v>0.815909</v>
      </c>
      <c r="AK546" s="18">
        <v>0.720416</v>
      </c>
    </row>
    <row r="547">
      <c r="A547" s="14" t="s">
        <v>1783</v>
      </c>
      <c r="B547" s="105" t="s">
        <v>3495</v>
      </c>
      <c r="C547" s="14" t="s">
        <v>3276</v>
      </c>
      <c r="D547" s="19" t="s">
        <v>58</v>
      </c>
      <c r="E547" s="14" t="s">
        <v>3421</v>
      </c>
      <c r="F547" s="14" t="s">
        <v>3182</v>
      </c>
      <c r="G547" s="14" t="s">
        <v>2386</v>
      </c>
      <c r="H547" s="14" t="s">
        <v>2214</v>
      </c>
      <c r="I547" s="14" t="s">
        <v>3416</v>
      </c>
      <c r="J547" s="14" t="s">
        <v>2605</v>
      </c>
      <c r="K547" s="14" t="s">
        <v>2240</v>
      </c>
      <c r="L547" s="18">
        <v>96.0</v>
      </c>
      <c r="M547" s="18">
        <v>0.0</v>
      </c>
      <c r="N547" s="18">
        <v>0.0</v>
      </c>
      <c r="O547" s="18">
        <v>0.0</v>
      </c>
      <c r="P547" s="18">
        <v>0.0</v>
      </c>
      <c r="Q547" s="18">
        <v>0.0</v>
      </c>
      <c r="U547" s="22" t="s">
        <v>1783</v>
      </c>
      <c r="V547" s="18">
        <v>7.1662470029E10</v>
      </c>
      <c r="W547" s="22" t="s">
        <v>3272</v>
      </c>
      <c r="X547" s="18" t="s">
        <v>3417</v>
      </c>
      <c r="Y547" s="22" t="s">
        <v>3421</v>
      </c>
      <c r="Z547" s="22" t="s">
        <v>3273</v>
      </c>
      <c r="AA547" s="22" t="s">
        <v>2570</v>
      </c>
      <c r="AB547" s="22" t="s">
        <v>2214</v>
      </c>
      <c r="AC547" s="22" t="s">
        <v>3416</v>
      </c>
      <c r="AD547" s="22" t="s">
        <v>2605</v>
      </c>
      <c r="AE547" s="22" t="s">
        <v>2240</v>
      </c>
      <c r="AF547" s="18">
        <v>48.0</v>
      </c>
      <c r="AG547" s="18">
        <v>0.0</v>
      </c>
      <c r="AH547" s="18">
        <v>0.0</v>
      </c>
      <c r="AI547" s="18">
        <v>0.0</v>
      </c>
      <c r="AJ547" s="18">
        <v>0.0</v>
      </c>
      <c r="AK547" s="18">
        <v>0.0</v>
      </c>
    </row>
    <row r="548">
      <c r="A548" s="14" t="s">
        <v>1783</v>
      </c>
      <c r="B548" s="105" t="s">
        <v>3792</v>
      </c>
      <c r="C548" s="14" t="s">
        <v>3288</v>
      </c>
      <c r="D548" s="19" t="s">
        <v>58</v>
      </c>
      <c r="E548" s="14" t="s">
        <v>3421</v>
      </c>
      <c r="F548" s="14" t="s">
        <v>3283</v>
      </c>
      <c r="G548" s="14" t="s">
        <v>3442</v>
      </c>
      <c r="H548" s="14" t="s">
        <v>2214</v>
      </c>
      <c r="I548" s="14" t="s">
        <v>3416</v>
      </c>
      <c r="J548" s="14" t="s">
        <v>2605</v>
      </c>
      <c r="K548" s="14" t="s">
        <v>2240</v>
      </c>
      <c r="L548" s="18">
        <v>216.0</v>
      </c>
      <c r="M548" s="18">
        <v>0.0</v>
      </c>
      <c r="N548" s="18">
        <v>2.152381</v>
      </c>
      <c r="O548" s="18">
        <v>0.2</v>
      </c>
      <c r="P548" s="18">
        <v>2.117647</v>
      </c>
      <c r="Q548" s="18">
        <v>2.117647</v>
      </c>
      <c r="U548" s="22" t="s">
        <v>1035</v>
      </c>
      <c r="V548" s="18">
        <v>8.908004343203E12</v>
      </c>
      <c r="W548" s="22" t="s">
        <v>2377</v>
      </c>
      <c r="X548" s="18" t="s">
        <v>3417</v>
      </c>
      <c r="Y548" s="22" t="s">
        <v>3415</v>
      </c>
      <c r="Z548" s="22" t="s">
        <v>2815</v>
      </c>
      <c r="AA548" s="22" t="s">
        <v>2378</v>
      </c>
      <c r="AB548" s="22" t="s">
        <v>2214</v>
      </c>
      <c r="AC548" s="22" t="s">
        <v>3416</v>
      </c>
      <c r="AD548" s="22" t="s">
        <v>2605</v>
      </c>
      <c r="AE548" s="16"/>
      <c r="AF548" s="18">
        <v>24.0</v>
      </c>
      <c r="AG548" s="18">
        <v>0.0</v>
      </c>
      <c r="AH548" s="18">
        <v>0.0</v>
      </c>
      <c r="AI548" s="18">
        <v>0.0</v>
      </c>
      <c r="AJ548" s="18">
        <v>0.0</v>
      </c>
      <c r="AK548" s="18">
        <v>0.0</v>
      </c>
    </row>
    <row r="549">
      <c r="A549" s="14" t="s">
        <v>135</v>
      </c>
      <c r="B549" s="105" t="s">
        <v>3938</v>
      </c>
      <c r="C549" s="14" t="s">
        <v>3040</v>
      </c>
      <c r="D549" s="19" t="s">
        <v>58</v>
      </c>
      <c r="E549" s="14" t="s">
        <v>3421</v>
      </c>
      <c r="F549" s="14" t="s">
        <v>3033</v>
      </c>
      <c r="G549" s="14" t="s">
        <v>3768</v>
      </c>
      <c r="H549" s="14" t="s">
        <v>2214</v>
      </c>
      <c r="I549" s="14" t="s">
        <v>3416</v>
      </c>
      <c r="J549" s="14" t="s">
        <v>2666</v>
      </c>
      <c r="L549" s="18">
        <v>552.0</v>
      </c>
      <c r="M549" s="18">
        <v>0.0</v>
      </c>
      <c r="N549" s="18">
        <v>23.59524</v>
      </c>
      <c r="O549" s="18">
        <v>0.24359</v>
      </c>
      <c r="P549" s="18">
        <v>24.14756</v>
      </c>
      <c r="Q549" s="18">
        <v>24.14756</v>
      </c>
      <c r="U549" s="22" t="s">
        <v>288</v>
      </c>
      <c r="V549" s="18">
        <v>5.060042490004E12</v>
      </c>
      <c r="W549" s="22" t="s">
        <v>2899</v>
      </c>
      <c r="X549" s="18" t="s">
        <v>3417</v>
      </c>
      <c r="Y549" s="22" t="s">
        <v>3415</v>
      </c>
      <c r="Z549" s="22" t="s">
        <v>3074</v>
      </c>
      <c r="AA549" s="22" t="s">
        <v>3688</v>
      </c>
      <c r="AB549" s="22" t="s">
        <v>2252</v>
      </c>
      <c r="AC549" s="22" t="s">
        <v>3416</v>
      </c>
      <c r="AD549" s="22" t="s">
        <v>2605</v>
      </c>
      <c r="AE549" s="22" t="s">
        <v>2240</v>
      </c>
      <c r="AF549" s="18">
        <v>24.0</v>
      </c>
      <c r="AG549" s="18">
        <v>0.0</v>
      </c>
      <c r="AH549" s="18">
        <v>0.0</v>
      </c>
      <c r="AI549" s="18">
        <v>0.0</v>
      </c>
      <c r="AJ549" s="18">
        <v>0.0</v>
      </c>
      <c r="AK549" s="18">
        <v>0.0</v>
      </c>
    </row>
    <row r="550">
      <c r="A550" s="14" t="s">
        <v>662</v>
      </c>
      <c r="B550" s="104" t="s">
        <v>3924</v>
      </c>
      <c r="C550" s="14" t="s">
        <v>2691</v>
      </c>
      <c r="D550" s="19" t="s">
        <v>58</v>
      </c>
      <c r="E550" s="14" t="s">
        <v>3421</v>
      </c>
      <c r="F550" s="14" t="s">
        <v>2692</v>
      </c>
      <c r="G550" s="14" t="s">
        <v>2268</v>
      </c>
      <c r="H550" s="14" t="s">
        <v>2214</v>
      </c>
      <c r="I550" s="14" t="s">
        <v>3416</v>
      </c>
      <c r="J550" s="14" t="s">
        <v>2605</v>
      </c>
      <c r="K550" s="14" t="s">
        <v>2240</v>
      </c>
      <c r="L550" s="18">
        <v>792.0</v>
      </c>
      <c r="M550" s="18">
        <v>0.0</v>
      </c>
      <c r="N550" s="18">
        <v>0.0</v>
      </c>
      <c r="O550" s="18">
        <v>0.0</v>
      </c>
      <c r="P550" s="18">
        <v>0.0</v>
      </c>
      <c r="Q550" s="18">
        <v>0.0</v>
      </c>
      <c r="U550" s="22" t="s">
        <v>288</v>
      </c>
      <c r="V550" s="18">
        <v>5.060042490011E12</v>
      </c>
      <c r="W550" s="22" t="s">
        <v>2902</v>
      </c>
      <c r="X550" s="18" t="s">
        <v>3417</v>
      </c>
      <c r="Y550" s="22" t="s">
        <v>3415</v>
      </c>
      <c r="Z550" s="22" t="s">
        <v>3074</v>
      </c>
      <c r="AA550" s="22" t="s">
        <v>3688</v>
      </c>
      <c r="AB550" s="22" t="s">
        <v>2252</v>
      </c>
      <c r="AC550" s="22" t="s">
        <v>3416</v>
      </c>
      <c r="AD550" s="16"/>
      <c r="AE550" s="22" t="s">
        <v>2240</v>
      </c>
      <c r="AF550" s="18">
        <v>480.0</v>
      </c>
      <c r="AG550" s="18">
        <v>1.0</v>
      </c>
      <c r="AH550" s="18">
        <v>3.182912</v>
      </c>
      <c r="AI550" s="18">
        <v>0.111111</v>
      </c>
      <c r="AJ550" s="18">
        <v>1.463611</v>
      </c>
      <c r="AK550" s="18">
        <v>3.072042</v>
      </c>
    </row>
    <row r="551">
      <c r="A551" s="14" t="s">
        <v>258</v>
      </c>
      <c r="B551" s="105" t="s">
        <v>3939</v>
      </c>
      <c r="C551" s="14" t="s">
        <v>2412</v>
      </c>
      <c r="D551" s="19" t="s">
        <v>58</v>
      </c>
      <c r="E551" s="14" t="s">
        <v>3421</v>
      </c>
      <c r="F551" s="14" t="s">
        <v>2849</v>
      </c>
      <c r="G551" s="14" t="s">
        <v>2407</v>
      </c>
      <c r="H551" s="14" t="s">
        <v>2214</v>
      </c>
      <c r="I551" s="14" t="s">
        <v>3416</v>
      </c>
      <c r="J551" s="23"/>
      <c r="K551" s="23"/>
      <c r="L551" s="18">
        <v>24.0</v>
      </c>
      <c r="M551" s="18">
        <v>0.0</v>
      </c>
      <c r="N551" s="18">
        <v>0.0</v>
      </c>
      <c r="O551" s="18">
        <v>0.648352</v>
      </c>
      <c r="P551" s="18">
        <v>0.623416</v>
      </c>
      <c r="Q551" s="18">
        <v>0.7065</v>
      </c>
      <c r="U551" s="22" t="s">
        <v>888</v>
      </c>
      <c r="V551" s="18">
        <v>6.298042161368E12</v>
      </c>
      <c r="W551" s="22" t="s">
        <v>2884</v>
      </c>
      <c r="X551" s="18" t="s">
        <v>3417</v>
      </c>
      <c r="Y551" s="22" t="s">
        <v>3463</v>
      </c>
      <c r="Z551" s="22" t="s">
        <v>2720</v>
      </c>
      <c r="AA551" s="22" t="s">
        <v>3464</v>
      </c>
      <c r="AB551" s="22" t="s">
        <v>2214</v>
      </c>
      <c r="AC551" s="22" t="s">
        <v>3431</v>
      </c>
      <c r="AD551" s="16"/>
      <c r="AE551" s="16"/>
      <c r="AF551" s="18">
        <v>187.0</v>
      </c>
      <c r="AG551" s="18">
        <v>5.0</v>
      </c>
      <c r="AH551" s="18">
        <v>3.002281</v>
      </c>
      <c r="AI551" s="18">
        <v>12.70238</v>
      </c>
      <c r="AJ551" s="18">
        <v>11.75405</v>
      </c>
      <c r="AK551" s="18">
        <v>9.203423</v>
      </c>
    </row>
    <row r="552">
      <c r="A552" s="14" t="s">
        <v>662</v>
      </c>
      <c r="B552" s="105" t="s">
        <v>3500</v>
      </c>
      <c r="C552" s="14" t="s">
        <v>2274</v>
      </c>
      <c r="D552" s="19" t="s">
        <v>58</v>
      </c>
      <c r="E552" s="14" t="s">
        <v>3415</v>
      </c>
      <c r="F552" s="14" t="s">
        <v>2705</v>
      </c>
      <c r="G552" s="14" t="s">
        <v>2268</v>
      </c>
      <c r="H552" s="14" t="s">
        <v>2214</v>
      </c>
      <c r="I552" s="14" t="s">
        <v>3416</v>
      </c>
      <c r="J552" s="14" t="s">
        <v>2595</v>
      </c>
      <c r="K552" s="16"/>
      <c r="L552" s="18">
        <v>432.0</v>
      </c>
      <c r="M552" s="18">
        <v>0.0</v>
      </c>
      <c r="N552" s="18">
        <v>0.0</v>
      </c>
      <c r="O552" s="18">
        <v>0.0</v>
      </c>
      <c r="P552" s="18">
        <v>0.0</v>
      </c>
      <c r="Q552" s="18">
        <v>0.0</v>
      </c>
      <c r="U552" s="22" t="s">
        <v>258</v>
      </c>
      <c r="V552" s="18">
        <v>7.64302290209E11</v>
      </c>
      <c r="W552" s="22" t="s">
        <v>2409</v>
      </c>
      <c r="X552" s="18" t="s">
        <v>3417</v>
      </c>
      <c r="Y552" s="22" t="s">
        <v>3415</v>
      </c>
      <c r="Z552" s="22" t="s">
        <v>2849</v>
      </c>
      <c r="AA552" s="22" t="s">
        <v>2407</v>
      </c>
      <c r="AB552" s="22" t="s">
        <v>2214</v>
      </c>
      <c r="AC552" s="22" t="s">
        <v>3416</v>
      </c>
      <c r="AD552" s="16"/>
      <c r="AE552" s="16"/>
      <c r="AF552" s="18">
        <v>0.0</v>
      </c>
      <c r="AG552" s="18">
        <v>1.0</v>
      </c>
      <c r="AH552" s="18">
        <v>0.0</v>
      </c>
      <c r="AI552" s="18">
        <v>0.714286</v>
      </c>
      <c r="AJ552" s="18">
        <v>0.766667</v>
      </c>
      <c r="AK552" s="18">
        <v>0.620034</v>
      </c>
    </row>
    <row r="553">
      <c r="A553" s="14" t="s">
        <v>361</v>
      </c>
      <c r="B553" s="105" t="s">
        <v>3940</v>
      </c>
      <c r="C553" s="14" t="s">
        <v>2970</v>
      </c>
      <c r="D553" s="19" t="s">
        <v>58</v>
      </c>
      <c r="E553" s="14" t="s">
        <v>3421</v>
      </c>
      <c r="F553" s="14" t="s">
        <v>3092</v>
      </c>
      <c r="G553" s="14" t="s">
        <v>3430</v>
      </c>
      <c r="H553" s="14" t="s">
        <v>2214</v>
      </c>
      <c r="I553" s="14" t="s">
        <v>3416</v>
      </c>
      <c r="J553" s="23"/>
      <c r="K553" s="14" t="s">
        <v>2240</v>
      </c>
      <c r="L553" s="18">
        <v>312.0</v>
      </c>
      <c r="M553" s="18">
        <v>0.0</v>
      </c>
      <c r="N553" s="18">
        <v>0.0</v>
      </c>
      <c r="O553" s="18">
        <v>0.0</v>
      </c>
      <c r="P553" s="18">
        <v>0.0</v>
      </c>
      <c r="Q553" s="18">
        <v>0.0</v>
      </c>
      <c r="U553" s="22" t="s">
        <v>361</v>
      </c>
      <c r="V553" s="18">
        <v>5.425038430424E12</v>
      </c>
      <c r="W553" s="22" t="s">
        <v>3107</v>
      </c>
      <c r="X553" s="18" t="s">
        <v>3417</v>
      </c>
      <c r="Y553" s="22" t="s">
        <v>3415</v>
      </c>
      <c r="Z553" s="22" t="s">
        <v>3105</v>
      </c>
      <c r="AA553" s="22" t="s">
        <v>3510</v>
      </c>
      <c r="AB553" s="22" t="s">
        <v>2214</v>
      </c>
      <c r="AC553" s="22" t="s">
        <v>3416</v>
      </c>
      <c r="AD553" s="16"/>
      <c r="AE553" s="16"/>
      <c r="AF553" s="18">
        <v>240.0</v>
      </c>
      <c r="AG553" s="18">
        <v>0.0</v>
      </c>
      <c r="AH553" s="18">
        <v>0.281818</v>
      </c>
      <c r="AI553" s="18">
        <v>0.496104</v>
      </c>
      <c r="AJ553" s="18">
        <v>0.28433</v>
      </c>
      <c r="AK553" s="18">
        <v>0.21347</v>
      </c>
    </row>
    <row r="554">
      <c r="A554" s="14" t="s">
        <v>1175</v>
      </c>
      <c r="B554" s="105" t="s">
        <v>3912</v>
      </c>
      <c r="C554" s="14" t="s">
        <v>3027</v>
      </c>
      <c r="D554" s="19" t="s">
        <v>58</v>
      </c>
      <c r="E554" s="14" t="s">
        <v>3421</v>
      </c>
      <c r="F554" s="14" t="s">
        <v>3206</v>
      </c>
      <c r="G554" s="14" t="s">
        <v>2268</v>
      </c>
      <c r="H554" s="14" t="s">
        <v>2214</v>
      </c>
      <c r="I554" s="14" t="s">
        <v>3416</v>
      </c>
      <c r="J554" s="23"/>
      <c r="K554" s="14" t="s">
        <v>2240</v>
      </c>
      <c r="L554" s="18">
        <v>384.0</v>
      </c>
      <c r="M554" s="18">
        <v>0.0</v>
      </c>
      <c r="N554" s="18">
        <v>0.0</v>
      </c>
      <c r="O554" s="18">
        <v>0.0</v>
      </c>
      <c r="P554" s="18">
        <v>0.0</v>
      </c>
      <c r="Q554" s="18">
        <v>0.0</v>
      </c>
      <c r="U554" s="22" t="s">
        <v>135</v>
      </c>
      <c r="V554" s="18">
        <v>1.015271004663E12</v>
      </c>
      <c r="W554" s="22" t="s">
        <v>2618</v>
      </c>
      <c r="X554" s="18" t="s">
        <v>3417</v>
      </c>
      <c r="Y554" s="22" t="s">
        <v>3415</v>
      </c>
      <c r="Z554" s="22" t="s">
        <v>2614</v>
      </c>
      <c r="AA554" s="22" t="s">
        <v>2557</v>
      </c>
      <c r="AB554" s="22" t="s">
        <v>2214</v>
      </c>
      <c r="AC554" s="22" t="s">
        <v>3416</v>
      </c>
      <c r="AD554" s="22" t="s">
        <v>2605</v>
      </c>
      <c r="AE554" s="22" t="s">
        <v>2240</v>
      </c>
      <c r="AF554" s="18">
        <v>744.0</v>
      </c>
      <c r="AG554" s="18">
        <v>0.0</v>
      </c>
      <c r="AH554" s="18">
        <v>21.35007</v>
      </c>
      <c r="AI554" s="18">
        <v>0.0</v>
      </c>
      <c r="AJ554" s="18">
        <v>0.333333</v>
      </c>
      <c r="AK554" s="18">
        <v>21.35007</v>
      </c>
    </row>
    <row r="555">
      <c r="A555" s="14" t="s">
        <v>1175</v>
      </c>
      <c r="B555" s="105" t="s">
        <v>3941</v>
      </c>
      <c r="C555" s="14" t="s">
        <v>3212</v>
      </c>
      <c r="D555" s="19" t="s">
        <v>58</v>
      </c>
      <c r="E555" s="14" t="s">
        <v>3415</v>
      </c>
      <c r="F555" s="23"/>
      <c r="G555" s="14" t="s">
        <v>2391</v>
      </c>
      <c r="H555" s="14" t="s">
        <v>2214</v>
      </c>
      <c r="I555" s="14" t="s">
        <v>3416</v>
      </c>
      <c r="J555" s="14" t="s">
        <v>2605</v>
      </c>
      <c r="K555" s="23"/>
      <c r="L555" s="18">
        <v>192.0</v>
      </c>
      <c r="M555" s="18">
        <v>0.0</v>
      </c>
      <c r="N555" s="18">
        <v>0.076923</v>
      </c>
      <c r="O555" s="18">
        <v>0.076923</v>
      </c>
      <c r="P555" s="18">
        <v>0.038462</v>
      </c>
      <c r="Q555" s="18">
        <v>0.038462</v>
      </c>
      <c r="U555" s="22" t="s">
        <v>1488</v>
      </c>
      <c r="V555" s="18">
        <v>6.291109429555E12</v>
      </c>
      <c r="W555" s="22" t="s">
        <v>2829</v>
      </c>
      <c r="X555" s="18" t="s">
        <v>3417</v>
      </c>
      <c r="Y555" s="22" t="s">
        <v>3415</v>
      </c>
      <c r="Z555" s="22" t="s">
        <v>3132</v>
      </c>
      <c r="AA555" s="22" t="s">
        <v>2268</v>
      </c>
      <c r="AB555" s="22" t="s">
        <v>2214</v>
      </c>
      <c r="AC555" s="22" t="s">
        <v>3416</v>
      </c>
      <c r="AD555" s="16"/>
      <c r="AE555" s="22" t="s">
        <v>2240</v>
      </c>
      <c r="AF555" s="18">
        <v>264.0</v>
      </c>
      <c r="AG555" s="18">
        <v>0.0</v>
      </c>
      <c r="AH555" s="18">
        <v>0.0</v>
      </c>
      <c r="AI555" s="18">
        <v>0.0</v>
      </c>
      <c r="AJ555" s="18">
        <v>0.0</v>
      </c>
      <c r="AK555" s="18">
        <v>0.017857</v>
      </c>
    </row>
    <row r="556">
      <c r="A556" s="14" t="s">
        <v>135</v>
      </c>
      <c r="B556" s="105" t="s">
        <v>3942</v>
      </c>
      <c r="C556" s="14" t="s">
        <v>2637</v>
      </c>
      <c r="D556" s="19" t="s">
        <v>58</v>
      </c>
      <c r="E556" s="14" t="s">
        <v>3421</v>
      </c>
      <c r="F556" s="14" t="s">
        <v>2614</v>
      </c>
      <c r="G556" s="14" t="s">
        <v>2557</v>
      </c>
      <c r="H556" s="14" t="s">
        <v>2214</v>
      </c>
      <c r="I556" s="14" t="s">
        <v>3416</v>
      </c>
      <c r="J556" s="14" t="s">
        <v>2605</v>
      </c>
      <c r="K556" s="14" t="s">
        <v>2240</v>
      </c>
      <c r="L556" s="18">
        <v>696.0</v>
      </c>
      <c r="M556" s="18">
        <v>0.0</v>
      </c>
      <c r="N556" s="18">
        <v>4.887865</v>
      </c>
      <c r="O556" s="18">
        <v>0.071429</v>
      </c>
      <c r="P556" s="18">
        <v>5.15</v>
      </c>
      <c r="Q556" s="18">
        <v>4.929532</v>
      </c>
      <c r="U556" s="22" t="s">
        <v>1812</v>
      </c>
      <c r="V556" s="18">
        <v>7.622202255526E12</v>
      </c>
      <c r="W556" s="22" t="s">
        <v>2518</v>
      </c>
      <c r="X556" s="18" t="s">
        <v>3417</v>
      </c>
      <c r="Y556" s="22" t="s">
        <v>3415</v>
      </c>
      <c r="Z556" s="22" t="s">
        <v>2963</v>
      </c>
      <c r="AA556" s="22" t="s">
        <v>2512</v>
      </c>
      <c r="AB556" s="22" t="s">
        <v>2214</v>
      </c>
      <c r="AC556" s="22" t="s">
        <v>3416</v>
      </c>
      <c r="AD556" s="22" t="s">
        <v>2666</v>
      </c>
      <c r="AF556" s="18">
        <v>360.0</v>
      </c>
      <c r="AG556" s="18">
        <v>0.0</v>
      </c>
      <c r="AH556" s="18">
        <v>1.911401</v>
      </c>
      <c r="AI556" s="18">
        <v>1.027417</v>
      </c>
      <c r="AJ556" s="18">
        <v>1.985677</v>
      </c>
      <c r="AK556" s="18">
        <v>1.928598</v>
      </c>
    </row>
    <row r="557">
      <c r="A557" s="14" t="s">
        <v>662</v>
      </c>
      <c r="B557" s="105" t="s">
        <v>3741</v>
      </c>
      <c r="C557" s="14" t="s">
        <v>2702</v>
      </c>
      <c r="D557" s="19" t="s">
        <v>58</v>
      </c>
      <c r="E557" s="14" t="s">
        <v>3421</v>
      </c>
      <c r="F557" s="14" t="s">
        <v>2701</v>
      </c>
      <c r="G557" s="14" t="s">
        <v>2273</v>
      </c>
      <c r="H557" s="14" t="s">
        <v>2214</v>
      </c>
      <c r="I557" s="14" t="s">
        <v>3416</v>
      </c>
      <c r="J557" s="16"/>
      <c r="K557" s="16"/>
      <c r="L557" s="18">
        <v>24.0</v>
      </c>
      <c r="M557" s="18">
        <v>1.0</v>
      </c>
      <c r="N557" s="18">
        <v>0.0</v>
      </c>
      <c r="O557" s="18">
        <v>1.5</v>
      </c>
      <c r="P557" s="18">
        <v>1.319298</v>
      </c>
      <c r="Q557" s="18">
        <v>1.427153</v>
      </c>
      <c r="U557" s="22" t="s">
        <v>1301</v>
      </c>
      <c r="V557" s="22" t="s">
        <v>3943</v>
      </c>
      <c r="W557" s="22" t="s">
        <v>3238</v>
      </c>
      <c r="X557" s="18" t="s">
        <v>3417</v>
      </c>
      <c r="Y557" s="22" t="s">
        <v>3415</v>
      </c>
      <c r="Z557" s="16"/>
      <c r="AA557" s="22" t="s">
        <v>3609</v>
      </c>
      <c r="AC557" s="22" t="s">
        <v>3416</v>
      </c>
      <c r="AD557" s="16"/>
      <c r="AE557" s="16"/>
      <c r="AF557" s="18">
        <v>552.0</v>
      </c>
      <c r="AG557" s="18">
        <v>0.0</v>
      </c>
      <c r="AH557" s="18">
        <v>0.0</v>
      </c>
      <c r="AI557" s="18">
        <v>0.0</v>
      </c>
      <c r="AJ557" s="18">
        <v>0.0</v>
      </c>
      <c r="AK557" s="18">
        <v>0.0</v>
      </c>
    </row>
    <row r="558">
      <c r="A558" s="14" t="s">
        <v>1812</v>
      </c>
      <c r="B558" s="105" t="s">
        <v>3944</v>
      </c>
      <c r="C558" s="14" t="s">
        <v>2545</v>
      </c>
      <c r="D558" s="19" t="s">
        <v>58</v>
      </c>
      <c r="E558" s="14" t="s">
        <v>3421</v>
      </c>
      <c r="F558" s="14" t="s">
        <v>3424</v>
      </c>
      <c r="G558" s="14" t="s">
        <v>2453</v>
      </c>
      <c r="H558" s="14" t="s">
        <v>2214</v>
      </c>
      <c r="I558" s="14" t="s">
        <v>3416</v>
      </c>
      <c r="J558" s="14" t="s">
        <v>2666</v>
      </c>
      <c r="K558" s="14" t="s">
        <v>2240</v>
      </c>
      <c r="L558" s="18">
        <v>168.0</v>
      </c>
      <c r="M558" s="18">
        <v>0.0</v>
      </c>
      <c r="N558" s="18">
        <v>0.533214</v>
      </c>
      <c r="O558" s="18">
        <v>0.741209</v>
      </c>
      <c r="P558" s="18">
        <v>1.135924</v>
      </c>
      <c r="Q558" s="18">
        <v>0.684612</v>
      </c>
      <c r="U558" s="22" t="s">
        <v>1783</v>
      </c>
      <c r="V558" s="18">
        <v>6.953440511619E12</v>
      </c>
      <c r="W558" s="22" t="s">
        <v>3291</v>
      </c>
      <c r="X558" s="18" t="s">
        <v>3417</v>
      </c>
      <c r="Y558" s="22" t="s">
        <v>3415</v>
      </c>
      <c r="Z558" s="22" t="s">
        <v>3283</v>
      </c>
      <c r="AA558" s="22" t="s">
        <v>3442</v>
      </c>
      <c r="AB558" s="22" t="s">
        <v>2214</v>
      </c>
      <c r="AC558" s="22" t="s">
        <v>3416</v>
      </c>
      <c r="AD558" s="22" t="s">
        <v>2605</v>
      </c>
      <c r="AE558" s="16"/>
      <c r="AF558" s="18">
        <v>24.0</v>
      </c>
      <c r="AG558" s="18">
        <v>0.0</v>
      </c>
      <c r="AH558" s="18">
        <v>0.0</v>
      </c>
      <c r="AI558" s="18">
        <v>0.0</v>
      </c>
      <c r="AJ558" s="18">
        <v>0.0</v>
      </c>
      <c r="AK558" s="18">
        <v>0.15312</v>
      </c>
    </row>
    <row r="559">
      <c r="A559" s="14" t="s">
        <v>1812</v>
      </c>
      <c r="B559" s="105" t="s">
        <v>3945</v>
      </c>
      <c r="C559" s="14" t="s">
        <v>3307</v>
      </c>
      <c r="D559" s="19" t="s">
        <v>58</v>
      </c>
      <c r="E559" s="14" t="s">
        <v>3421</v>
      </c>
      <c r="F559" s="14" t="s">
        <v>3308</v>
      </c>
      <c r="G559" s="14" t="s">
        <v>3534</v>
      </c>
      <c r="H559" s="14" t="s">
        <v>2214</v>
      </c>
      <c r="I559" s="14" t="s">
        <v>3416</v>
      </c>
      <c r="J559" s="14" t="s">
        <v>2605</v>
      </c>
      <c r="K559" s="23"/>
      <c r="L559" s="18">
        <v>624.0</v>
      </c>
      <c r="M559" s="18">
        <v>0.0</v>
      </c>
      <c r="N559" s="18">
        <v>5.187476</v>
      </c>
      <c r="O559" s="18">
        <v>3.39533</v>
      </c>
      <c r="P559" s="18">
        <v>4.160396</v>
      </c>
      <c r="Q559" s="18">
        <v>4.65024</v>
      </c>
      <c r="U559" s="22" t="s">
        <v>1812</v>
      </c>
      <c r="V559" s="18">
        <v>8.50064303179E11</v>
      </c>
      <c r="W559" s="22" t="s">
        <v>2500</v>
      </c>
      <c r="X559" s="18" t="s">
        <v>3417</v>
      </c>
      <c r="Y559" s="22" t="s">
        <v>3415</v>
      </c>
      <c r="Z559" s="22" t="s">
        <v>2957</v>
      </c>
      <c r="AA559" s="22" t="s">
        <v>2498</v>
      </c>
      <c r="AC559" s="22" t="s">
        <v>3416</v>
      </c>
      <c r="AD559" s="16"/>
      <c r="AE559" s="22" t="s">
        <v>2240</v>
      </c>
      <c r="AF559" s="18">
        <v>552.0</v>
      </c>
      <c r="AG559" s="18">
        <v>0.0</v>
      </c>
      <c r="AH559" s="18">
        <v>0.0</v>
      </c>
      <c r="AI559" s="18">
        <v>0.0</v>
      </c>
      <c r="AJ559" s="18">
        <v>0.0</v>
      </c>
      <c r="AK559" s="18">
        <v>0.0</v>
      </c>
    </row>
    <row r="560">
      <c r="A560" s="14" t="s">
        <v>1783</v>
      </c>
      <c r="B560" s="105" t="s">
        <v>3946</v>
      </c>
      <c r="C560" s="14" t="s">
        <v>2854</v>
      </c>
      <c r="D560" s="19" t="s">
        <v>58</v>
      </c>
      <c r="E560" s="14" t="s">
        <v>3421</v>
      </c>
      <c r="F560" s="14" t="s">
        <v>3182</v>
      </c>
      <c r="G560" s="14" t="s">
        <v>2386</v>
      </c>
      <c r="H560" s="14" t="s">
        <v>2214</v>
      </c>
      <c r="I560" s="14" t="s">
        <v>3416</v>
      </c>
      <c r="J560" s="23"/>
      <c r="K560" s="16"/>
      <c r="L560" s="18">
        <v>349.0</v>
      </c>
      <c r="M560" s="18">
        <v>10.0</v>
      </c>
      <c r="N560" s="18">
        <v>5.667685</v>
      </c>
      <c r="O560" s="18">
        <v>9.332082</v>
      </c>
      <c r="P560" s="18">
        <v>9.332082</v>
      </c>
      <c r="Q560" s="18">
        <v>9.332082</v>
      </c>
      <c r="U560" s="22" t="s">
        <v>756</v>
      </c>
      <c r="V560" s="18">
        <v>6.36997304397E11</v>
      </c>
      <c r="W560" s="22" t="s">
        <v>2283</v>
      </c>
      <c r="X560" s="18" t="s">
        <v>3417</v>
      </c>
      <c r="Y560" s="22" t="s">
        <v>3415</v>
      </c>
      <c r="Z560" s="22" t="s">
        <v>2709</v>
      </c>
      <c r="AA560" s="22" t="s">
        <v>2282</v>
      </c>
      <c r="AB560" s="22" t="s">
        <v>2214</v>
      </c>
      <c r="AC560" s="22" t="s">
        <v>3416</v>
      </c>
      <c r="AD560" s="22" t="s">
        <v>2605</v>
      </c>
      <c r="AE560" s="16"/>
      <c r="AF560" s="18">
        <v>456.0</v>
      </c>
      <c r="AG560" s="18">
        <v>0.0</v>
      </c>
      <c r="AH560" s="18">
        <v>2.265909</v>
      </c>
      <c r="AI560" s="18">
        <v>0.090909</v>
      </c>
      <c r="AJ560" s="18">
        <v>0.295455</v>
      </c>
      <c r="AK560" s="18">
        <v>2.320455</v>
      </c>
    </row>
    <row r="561">
      <c r="A561" s="14" t="s">
        <v>1812</v>
      </c>
      <c r="B561" s="105" t="s">
        <v>3947</v>
      </c>
      <c r="C561" s="14" t="s">
        <v>2530</v>
      </c>
      <c r="D561" s="19" t="s">
        <v>58</v>
      </c>
      <c r="E561" s="14" t="s">
        <v>3415</v>
      </c>
      <c r="F561" s="14" t="s">
        <v>2963</v>
      </c>
      <c r="G561" s="14" t="s">
        <v>2512</v>
      </c>
      <c r="H561" s="14" t="s">
        <v>2214</v>
      </c>
      <c r="I561" s="14" t="s">
        <v>3416</v>
      </c>
      <c r="J561" s="14" t="s">
        <v>2666</v>
      </c>
      <c r="L561" s="18">
        <v>96.0</v>
      </c>
      <c r="M561" s="18">
        <v>0.0</v>
      </c>
      <c r="N561" s="18">
        <v>0.291667</v>
      </c>
      <c r="O561" s="18">
        <v>0.0</v>
      </c>
      <c r="P561" s="18">
        <v>0.166667</v>
      </c>
      <c r="Q561" s="18">
        <v>0.509058</v>
      </c>
      <c r="U561" s="22" t="s">
        <v>288</v>
      </c>
      <c r="V561" s="18">
        <v>6.29110960556E12</v>
      </c>
      <c r="W561" s="22" t="s">
        <v>3062</v>
      </c>
      <c r="X561" s="18" t="s">
        <v>3417</v>
      </c>
      <c r="Y561" s="22" t="s">
        <v>3415</v>
      </c>
      <c r="Z561" s="22" t="s">
        <v>3057</v>
      </c>
      <c r="AA561" s="22" t="s">
        <v>3456</v>
      </c>
      <c r="AB561" s="22" t="s">
        <v>2214</v>
      </c>
      <c r="AC561" s="22" t="s">
        <v>3416</v>
      </c>
      <c r="AD561" s="16"/>
      <c r="AE561" s="16"/>
      <c r="AF561" s="18">
        <v>82.0</v>
      </c>
      <c r="AG561" s="18">
        <v>14.0</v>
      </c>
      <c r="AH561" s="18">
        <v>1.72702</v>
      </c>
      <c r="AI561" s="18">
        <v>14.59435</v>
      </c>
      <c r="AJ561" s="18">
        <v>11.97461</v>
      </c>
      <c r="AK561" s="18">
        <v>10.46131</v>
      </c>
    </row>
    <row r="562">
      <c r="A562" s="14" t="s">
        <v>288</v>
      </c>
      <c r="B562" s="105" t="s">
        <v>3948</v>
      </c>
      <c r="C562" s="14" t="s">
        <v>3124</v>
      </c>
      <c r="D562" s="19" t="s">
        <v>58</v>
      </c>
      <c r="E562" s="14" t="s">
        <v>3421</v>
      </c>
      <c r="F562" s="14" t="s">
        <v>3949</v>
      </c>
      <c r="G562" s="14" t="s">
        <v>2532</v>
      </c>
      <c r="H562" s="14" t="s">
        <v>2252</v>
      </c>
      <c r="I562" s="14" t="s">
        <v>3416</v>
      </c>
      <c r="J562" s="16"/>
      <c r="K562" s="14" t="s">
        <v>2240</v>
      </c>
      <c r="L562" s="18">
        <v>744.0</v>
      </c>
      <c r="M562" s="18">
        <v>0.0</v>
      </c>
      <c r="N562" s="18">
        <v>0.433333</v>
      </c>
      <c r="O562" s="18">
        <v>0.433333</v>
      </c>
      <c r="P562" s="18">
        <v>0.433333</v>
      </c>
      <c r="Q562" s="18">
        <v>0.433333</v>
      </c>
      <c r="U562" s="22" t="s">
        <v>888</v>
      </c>
      <c r="V562" s="18">
        <v>8.809950200483E12</v>
      </c>
      <c r="W562" s="22" t="s">
        <v>2863</v>
      </c>
      <c r="X562" s="18" t="s">
        <v>3417</v>
      </c>
      <c r="Y562" s="22" t="s">
        <v>3421</v>
      </c>
      <c r="Z562" s="22" t="s">
        <v>3468</v>
      </c>
      <c r="AA562" s="22" t="s">
        <v>3469</v>
      </c>
      <c r="AB562" s="22" t="s">
        <v>2214</v>
      </c>
      <c r="AC562" s="22" t="s">
        <v>3431</v>
      </c>
      <c r="AD562" s="16"/>
      <c r="AE562" s="22" t="s">
        <v>2240</v>
      </c>
      <c r="AF562" s="18">
        <v>408.0</v>
      </c>
      <c r="AG562" s="18">
        <v>0.0</v>
      </c>
      <c r="AH562" s="18">
        <v>0.0</v>
      </c>
      <c r="AI562" s="18">
        <v>0.071429</v>
      </c>
      <c r="AJ562" s="18">
        <v>0.033333</v>
      </c>
      <c r="AK562" s="18">
        <v>0.019608</v>
      </c>
    </row>
    <row r="563">
      <c r="A563" s="14" t="s">
        <v>135</v>
      </c>
      <c r="B563" s="105" t="s">
        <v>3721</v>
      </c>
      <c r="C563" s="14" t="s">
        <v>2941</v>
      </c>
      <c r="D563" s="19" t="s">
        <v>58</v>
      </c>
      <c r="E563" s="14" t="s">
        <v>3415</v>
      </c>
      <c r="F563" s="14" t="s">
        <v>2868</v>
      </c>
      <c r="G563" s="14" t="s">
        <v>2366</v>
      </c>
      <c r="H563" s="14" t="s">
        <v>3472</v>
      </c>
      <c r="I563" s="14" t="s">
        <v>3416</v>
      </c>
      <c r="J563" s="23"/>
      <c r="K563" s="23"/>
      <c r="L563" s="18">
        <v>266.0</v>
      </c>
      <c r="M563" s="18">
        <v>14.0</v>
      </c>
      <c r="N563" s="18">
        <v>5.153305</v>
      </c>
      <c r="O563" s="18">
        <v>13.99784</v>
      </c>
      <c r="P563" s="18">
        <v>15.23166</v>
      </c>
      <c r="Q563" s="18">
        <v>15.27944</v>
      </c>
      <c r="U563" s="22" t="s">
        <v>1301</v>
      </c>
      <c r="V563" s="22" t="s">
        <v>3608</v>
      </c>
      <c r="W563" s="22" t="s">
        <v>3240</v>
      </c>
      <c r="X563" s="18" t="s">
        <v>3417</v>
      </c>
      <c r="Y563" s="22" t="s">
        <v>3421</v>
      </c>
      <c r="Z563" s="16"/>
      <c r="AA563" s="22" t="s">
        <v>3609</v>
      </c>
      <c r="AB563" s="22" t="s">
        <v>2214</v>
      </c>
      <c r="AC563" s="22" t="s">
        <v>3416</v>
      </c>
      <c r="AD563" s="22" t="s">
        <v>2595</v>
      </c>
      <c r="AE563" s="16"/>
      <c r="AF563" s="18">
        <v>72.0</v>
      </c>
      <c r="AG563" s="18">
        <v>0.0</v>
      </c>
      <c r="AH563" s="18">
        <v>0.0</v>
      </c>
      <c r="AI563" s="18">
        <v>0.214286</v>
      </c>
      <c r="AJ563" s="18">
        <v>0.1</v>
      </c>
      <c r="AK563" s="18">
        <v>0.083333</v>
      </c>
    </row>
    <row r="564">
      <c r="A564" s="14" t="s">
        <v>662</v>
      </c>
      <c r="B564" s="105" t="s">
        <v>3950</v>
      </c>
      <c r="C564" s="14" t="s">
        <v>3017</v>
      </c>
      <c r="D564" s="19" t="s">
        <v>58</v>
      </c>
      <c r="E564" s="14" t="s">
        <v>3415</v>
      </c>
      <c r="F564" s="14" t="s">
        <v>2707</v>
      </c>
      <c r="G564" s="14" t="s">
        <v>2276</v>
      </c>
      <c r="H564" s="14" t="s">
        <v>2214</v>
      </c>
      <c r="I564" s="14" t="s">
        <v>3416</v>
      </c>
      <c r="J564" s="16"/>
      <c r="K564" s="23"/>
      <c r="L564" s="18">
        <v>24.0</v>
      </c>
      <c r="M564" s="18">
        <v>1.0</v>
      </c>
      <c r="N564" s="18">
        <v>0.0</v>
      </c>
      <c r="O564" s="18">
        <v>0.5</v>
      </c>
      <c r="P564" s="18">
        <v>0.333333</v>
      </c>
      <c r="Q564" s="18">
        <v>0.404762</v>
      </c>
      <c r="U564" s="22" t="s">
        <v>288</v>
      </c>
      <c r="V564" s="18">
        <v>5.000289933605E12</v>
      </c>
      <c r="W564" s="22" t="s">
        <v>2865</v>
      </c>
      <c r="X564" s="18" t="s">
        <v>3417</v>
      </c>
      <c r="Y564" s="22" t="s">
        <v>3415</v>
      </c>
      <c r="Z564" s="22" t="s">
        <v>3079</v>
      </c>
      <c r="AA564" s="22" t="s">
        <v>2254</v>
      </c>
      <c r="AB564" s="22" t="s">
        <v>2252</v>
      </c>
      <c r="AC564" s="22" t="s">
        <v>3416</v>
      </c>
      <c r="AD564" s="16"/>
      <c r="AE564" s="16"/>
      <c r="AF564" s="18">
        <v>144.0</v>
      </c>
      <c r="AG564" s="18">
        <v>1.0</v>
      </c>
      <c r="AH564" s="18">
        <v>0.090909</v>
      </c>
      <c r="AI564" s="18">
        <v>0.090909</v>
      </c>
      <c r="AJ564" s="18">
        <v>0.182733</v>
      </c>
      <c r="AK564" s="18">
        <v>0.566449</v>
      </c>
    </row>
    <row r="565">
      <c r="A565" s="14" t="s">
        <v>1251</v>
      </c>
      <c r="B565" s="105" t="s">
        <v>3951</v>
      </c>
      <c r="C565" s="14" t="s">
        <v>2434</v>
      </c>
      <c r="D565" s="19" t="s">
        <v>58</v>
      </c>
      <c r="E565" s="14" t="s">
        <v>3415</v>
      </c>
      <c r="F565" s="14" t="s">
        <v>2876</v>
      </c>
      <c r="G565" s="14" t="s">
        <v>2432</v>
      </c>
      <c r="H565" s="14" t="s">
        <v>2214</v>
      </c>
      <c r="I565" s="14" t="s">
        <v>3431</v>
      </c>
      <c r="J565" s="16"/>
      <c r="K565" s="14" t="s">
        <v>2240</v>
      </c>
      <c r="L565" s="18">
        <v>480.0</v>
      </c>
      <c r="M565" s="18">
        <v>0.0</v>
      </c>
      <c r="N565" s="18">
        <v>0.071429</v>
      </c>
      <c r="O565" s="18">
        <v>0.0</v>
      </c>
      <c r="P565" s="18">
        <v>0.0</v>
      </c>
      <c r="Q565" s="18">
        <v>0.071429</v>
      </c>
      <c r="U565" s="22" t="s">
        <v>1690</v>
      </c>
      <c r="V565" s="18">
        <v>8.588007731513E12</v>
      </c>
      <c r="W565" s="22" t="s">
        <v>3003</v>
      </c>
      <c r="X565" s="18" t="s">
        <v>3417</v>
      </c>
      <c r="Y565" s="22" t="s">
        <v>3415</v>
      </c>
      <c r="Z565" s="22" t="s">
        <v>3261</v>
      </c>
      <c r="AA565" s="22" t="s">
        <v>3510</v>
      </c>
      <c r="AB565" s="22" t="s">
        <v>2214</v>
      </c>
      <c r="AC565" s="22" t="s">
        <v>3416</v>
      </c>
      <c r="AD565" s="16"/>
      <c r="AE565" s="16"/>
      <c r="AF565" s="18">
        <v>27.0</v>
      </c>
      <c r="AG565" s="18">
        <v>4.0</v>
      </c>
      <c r="AH565" s="18">
        <v>0.0</v>
      </c>
      <c r="AI565" s="18">
        <v>2.095238</v>
      </c>
      <c r="AJ565" s="18">
        <v>2.403704</v>
      </c>
      <c r="AK565" s="18">
        <v>2.037962</v>
      </c>
    </row>
    <row r="566">
      <c r="A566" s="14" t="s">
        <v>1365</v>
      </c>
      <c r="B566" s="105" t="s">
        <v>3443</v>
      </c>
      <c r="C566" s="14" t="s">
        <v>2910</v>
      </c>
      <c r="D566" s="19" t="s">
        <v>58</v>
      </c>
      <c r="E566" s="23"/>
      <c r="F566" s="14" t="s">
        <v>2911</v>
      </c>
      <c r="G566" s="14" t="s">
        <v>2268</v>
      </c>
      <c r="I566" s="14" t="s">
        <v>3422</v>
      </c>
      <c r="J566" s="23"/>
      <c r="K566" s="16"/>
      <c r="L566" s="18">
        <v>504.0</v>
      </c>
      <c r="M566" s="18">
        <v>0.0</v>
      </c>
      <c r="N566" s="18">
        <v>0.0</v>
      </c>
      <c r="O566" s="18">
        <v>0.0</v>
      </c>
      <c r="P566" s="18">
        <v>0.0</v>
      </c>
      <c r="Q566" s="18">
        <v>0.0</v>
      </c>
      <c r="U566" s="22" t="s">
        <v>258</v>
      </c>
      <c r="V566" s="18">
        <v>8.10005414463E11</v>
      </c>
      <c r="W566" s="22" t="s">
        <v>2402</v>
      </c>
      <c r="X566" s="18" t="s">
        <v>3417</v>
      </c>
      <c r="Y566" s="22" t="s">
        <v>3415</v>
      </c>
      <c r="Z566" s="22" t="s">
        <v>2834</v>
      </c>
      <c r="AA566" s="22" t="s">
        <v>2268</v>
      </c>
      <c r="AB566" s="22" t="s">
        <v>2214</v>
      </c>
      <c r="AC566" s="22" t="s">
        <v>3416</v>
      </c>
      <c r="AD566" s="22" t="s">
        <v>2605</v>
      </c>
      <c r="AE566" s="16"/>
      <c r="AF566" s="18">
        <v>24.0</v>
      </c>
      <c r="AG566" s="18">
        <v>0.0</v>
      </c>
      <c r="AH566" s="18">
        <v>0.0</v>
      </c>
      <c r="AI566" s="18">
        <v>0.0</v>
      </c>
      <c r="AJ566" s="18">
        <v>0.033333</v>
      </c>
      <c r="AK566" s="18">
        <v>0.016667</v>
      </c>
    </row>
    <row r="567">
      <c r="A567" s="14" t="s">
        <v>756</v>
      </c>
      <c r="B567" s="105" t="s">
        <v>3952</v>
      </c>
      <c r="C567" s="14" t="s">
        <v>2281</v>
      </c>
      <c r="D567" s="19" t="s">
        <v>58</v>
      </c>
      <c r="E567" s="14" t="s">
        <v>3415</v>
      </c>
      <c r="F567" s="14" t="s">
        <v>2709</v>
      </c>
      <c r="G567" s="14" t="s">
        <v>2282</v>
      </c>
      <c r="H567" s="14" t="s">
        <v>2214</v>
      </c>
      <c r="I567" s="14" t="s">
        <v>3416</v>
      </c>
      <c r="J567" s="14" t="s">
        <v>2605</v>
      </c>
      <c r="K567" s="16"/>
      <c r="L567" s="18">
        <v>192.0</v>
      </c>
      <c r="M567" s="18">
        <v>0.0</v>
      </c>
      <c r="N567" s="18">
        <v>0.0</v>
      </c>
      <c r="O567" s="18">
        <v>0.0</v>
      </c>
      <c r="P567" s="18">
        <v>0.066667</v>
      </c>
      <c r="Q567" s="18">
        <v>0.033333</v>
      </c>
      <c r="U567" s="22" t="s">
        <v>1175</v>
      </c>
      <c r="V567" s="18">
        <v>6.291103078261E12</v>
      </c>
      <c r="W567" s="22" t="s">
        <v>3216</v>
      </c>
      <c r="X567" s="18" t="s">
        <v>3417</v>
      </c>
      <c r="Y567" s="22" t="s">
        <v>3415</v>
      </c>
      <c r="Z567" s="22" t="s">
        <v>3217</v>
      </c>
      <c r="AA567" s="22" t="s">
        <v>3600</v>
      </c>
      <c r="AB567" s="22" t="s">
        <v>2214</v>
      </c>
      <c r="AC567" s="22" t="s">
        <v>3416</v>
      </c>
      <c r="AD567" s="22" t="s">
        <v>2605</v>
      </c>
      <c r="AE567" s="16"/>
      <c r="AF567" s="18">
        <v>24.0</v>
      </c>
      <c r="AG567" s="18">
        <v>0.0</v>
      </c>
      <c r="AH567" s="18">
        <v>0.0</v>
      </c>
      <c r="AI567" s="18">
        <v>0.0</v>
      </c>
      <c r="AJ567" s="18">
        <v>0.0</v>
      </c>
      <c r="AK567" s="18">
        <v>0.041241</v>
      </c>
    </row>
    <row r="568">
      <c r="A568" s="14" t="s">
        <v>1812</v>
      </c>
      <c r="B568" s="105" t="s">
        <v>3766</v>
      </c>
      <c r="C568" s="14" t="s">
        <v>2536</v>
      </c>
      <c r="D568" s="19" t="s">
        <v>58</v>
      </c>
      <c r="E568" s="14" t="s">
        <v>3415</v>
      </c>
      <c r="F568" s="14" t="s">
        <v>2984</v>
      </c>
      <c r="G568" s="14" t="s">
        <v>2512</v>
      </c>
      <c r="I568" s="14" t="s">
        <v>3416</v>
      </c>
      <c r="J568" s="23"/>
      <c r="K568" s="14" t="s">
        <v>2240</v>
      </c>
      <c r="L568" s="18">
        <v>552.0</v>
      </c>
      <c r="M568" s="18">
        <v>0.0</v>
      </c>
      <c r="N568" s="18">
        <v>0.0</v>
      </c>
      <c r="O568" s="18">
        <v>0.0</v>
      </c>
      <c r="P568" s="18">
        <v>0.0</v>
      </c>
      <c r="Q568" s="18">
        <v>0.0</v>
      </c>
      <c r="U568" s="22" t="s">
        <v>1812</v>
      </c>
      <c r="V568" s="18">
        <v>6.291100607747E12</v>
      </c>
      <c r="W568" s="22" t="s">
        <v>2490</v>
      </c>
      <c r="X568" s="18" t="s">
        <v>3417</v>
      </c>
      <c r="Y568" s="22" t="s">
        <v>3415</v>
      </c>
      <c r="Z568" s="22" t="s">
        <v>2951</v>
      </c>
      <c r="AA568" s="22" t="s">
        <v>2489</v>
      </c>
      <c r="AB568" s="22" t="s">
        <v>2214</v>
      </c>
      <c r="AC568" s="22" t="s">
        <v>3416</v>
      </c>
      <c r="AD568" s="22" t="s">
        <v>2605</v>
      </c>
      <c r="AE568" s="22" t="s">
        <v>2240</v>
      </c>
      <c r="AF568" s="18">
        <v>24.0</v>
      </c>
      <c r="AG568" s="18">
        <v>0.0</v>
      </c>
      <c r="AH568" s="18">
        <v>0.0</v>
      </c>
      <c r="AI568" s="18">
        <v>0.0</v>
      </c>
      <c r="AJ568" s="18">
        <v>0.0</v>
      </c>
      <c r="AK568" s="18">
        <v>0.046512</v>
      </c>
    </row>
    <row r="569">
      <c r="A569" s="14" t="s">
        <v>1251</v>
      </c>
      <c r="B569" s="105" t="s">
        <v>3733</v>
      </c>
      <c r="C569" s="14" t="s">
        <v>2431</v>
      </c>
      <c r="D569" s="19" t="s">
        <v>58</v>
      </c>
      <c r="E569" s="14" t="s">
        <v>3415</v>
      </c>
      <c r="F569" s="14" t="s">
        <v>2876</v>
      </c>
      <c r="G569" s="14" t="s">
        <v>2432</v>
      </c>
      <c r="I569" s="14" t="s">
        <v>3431</v>
      </c>
      <c r="J569" s="23"/>
      <c r="K569" s="16"/>
      <c r="L569" s="18">
        <v>552.0</v>
      </c>
      <c r="M569" s="18">
        <v>0.0</v>
      </c>
      <c r="N569" s="18">
        <v>0.0</v>
      </c>
      <c r="O569" s="18">
        <v>0.0</v>
      </c>
      <c r="P569" s="18">
        <v>0.0</v>
      </c>
      <c r="Q569" s="18">
        <v>0.0</v>
      </c>
      <c r="U569" s="22" t="s">
        <v>135</v>
      </c>
      <c r="V569" s="18">
        <v>1.015271004694E12</v>
      </c>
      <c r="W569" s="22" t="s">
        <v>2617</v>
      </c>
      <c r="X569" s="18" t="s">
        <v>3417</v>
      </c>
      <c r="Y569" s="22" t="s">
        <v>3415</v>
      </c>
      <c r="Z569" s="22" t="s">
        <v>2614</v>
      </c>
      <c r="AA569" s="22" t="s">
        <v>2557</v>
      </c>
      <c r="AB569" s="22" t="s">
        <v>2214</v>
      </c>
      <c r="AC569" s="22" t="s">
        <v>3416</v>
      </c>
      <c r="AD569" s="22" t="s">
        <v>2605</v>
      </c>
      <c r="AE569" s="16"/>
      <c r="AF569" s="18">
        <v>48.0</v>
      </c>
      <c r="AG569" s="18">
        <v>0.0</v>
      </c>
      <c r="AH569" s="18">
        <v>0.0</v>
      </c>
      <c r="AI569" s="18">
        <v>0.0</v>
      </c>
      <c r="AJ569" s="18">
        <v>0.0</v>
      </c>
      <c r="AK569" s="18">
        <v>0.0</v>
      </c>
    </row>
    <row r="570">
      <c r="A570" s="14" t="s">
        <v>288</v>
      </c>
      <c r="B570" s="105" t="s">
        <v>3890</v>
      </c>
      <c r="C570" s="14" t="s">
        <v>2905</v>
      </c>
      <c r="D570" s="19" t="s">
        <v>58</v>
      </c>
      <c r="E570" s="14" t="s">
        <v>3421</v>
      </c>
      <c r="F570" s="14" t="s">
        <v>3074</v>
      </c>
      <c r="G570" s="14" t="s">
        <v>3688</v>
      </c>
      <c r="H570" s="14" t="s">
        <v>2252</v>
      </c>
      <c r="I570" s="14" t="s">
        <v>3416</v>
      </c>
      <c r="J570" s="23"/>
      <c r="K570" s="14" t="s">
        <v>2240</v>
      </c>
      <c r="L570" s="18">
        <v>312.0</v>
      </c>
      <c r="M570" s="18">
        <v>0.0</v>
      </c>
      <c r="N570" s="18">
        <v>1.503571</v>
      </c>
      <c r="O570" s="18">
        <v>1.594481</v>
      </c>
      <c r="P570" s="18">
        <v>1.594481</v>
      </c>
      <c r="Q570" s="18">
        <v>1.594481</v>
      </c>
      <c r="U570" s="22" t="s">
        <v>1650</v>
      </c>
      <c r="V570" s="18">
        <v>6.294017137048E12</v>
      </c>
      <c r="W570" s="22" t="s">
        <v>2467</v>
      </c>
      <c r="X570" s="18" t="s">
        <v>3417</v>
      </c>
      <c r="Y570" s="22" t="s">
        <v>3415</v>
      </c>
      <c r="Z570" s="22" t="s">
        <v>2930</v>
      </c>
      <c r="AA570" s="22" t="s">
        <v>2239</v>
      </c>
      <c r="AB570" s="22" t="s">
        <v>2214</v>
      </c>
      <c r="AC570" s="22" t="s">
        <v>3416</v>
      </c>
      <c r="AD570" s="22" t="s">
        <v>2605</v>
      </c>
      <c r="AE570" s="16"/>
      <c r="AF570" s="18">
        <v>24.0</v>
      </c>
      <c r="AG570" s="18">
        <v>0.0</v>
      </c>
      <c r="AH570" s="18">
        <v>0.0</v>
      </c>
      <c r="AI570" s="18">
        <v>0.0</v>
      </c>
      <c r="AJ570" s="18">
        <v>0.0</v>
      </c>
      <c r="AK570" s="18">
        <v>0.016667</v>
      </c>
    </row>
    <row r="571">
      <c r="A571" s="14" t="s">
        <v>1812</v>
      </c>
      <c r="B571" s="105" t="s">
        <v>3677</v>
      </c>
      <c r="C571" s="14" t="s">
        <v>2565</v>
      </c>
      <c r="D571" s="19" t="s">
        <v>58</v>
      </c>
      <c r="E571" s="14" t="s">
        <v>3415</v>
      </c>
      <c r="F571" s="14" t="s">
        <v>2947</v>
      </c>
      <c r="G571" s="14" t="s">
        <v>2484</v>
      </c>
      <c r="H571" s="14" t="s">
        <v>2214</v>
      </c>
      <c r="I571" s="14" t="s">
        <v>3416</v>
      </c>
      <c r="J571" s="23"/>
      <c r="K571" s="16"/>
      <c r="L571" s="18">
        <v>24.0</v>
      </c>
      <c r="M571" s="18">
        <v>1.0</v>
      </c>
      <c r="N571" s="18">
        <v>0.0</v>
      </c>
      <c r="O571" s="18">
        <v>2.462454</v>
      </c>
      <c r="P571" s="18">
        <v>2.272521</v>
      </c>
      <c r="Q571" s="18">
        <v>2.952024</v>
      </c>
      <c r="U571" s="22" t="s">
        <v>1650</v>
      </c>
      <c r="V571" s="18">
        <v>8.908017962552E12</v>
      </c>
      <c r="W571" s="22" t="s">
        <v>3237</v>
      </c>
      <c r="X571" s="18" t="s">
        <v>3417</v>
      </c>
      <c r="Y571" s="22" t="s">
        <v>3415</v>
      </c>
      <c r="Z571" s="22" t="s">
        <v>3248</v>
      </c>
      <c r="AA571" s="22" t="s">
        <v>3437</v>
      </c>
      <c r="AB571" s="22" t="s">
        <v>2214</v>
      </c>
      <c r="AC571" s="22" t="s">
        <v>3416</v>
      </c>
      <c r="AD571" s="22" t="s">
        <v>2605</v>
      </c>
      <c r="AE571" s="16"/>
      <c r="AF571" s="18">
        <v>24.0</v>
      </c>
      <c r="AG571" s="18">
        <v>0.0</v>
      </c>
      <c r="AH571" s="18">
        <v>0.0</v>
      </c>
      <c r="AI571" s="18">
        <v>0.0</v>
      </c>
      <c r="AJ571" s="18">
        <v>0.0</v>
      </c>
      <c r="AK571" s="18">
        <v>0.0</v>
      </c>
    </row>
    <row r="572">
      <c r="A572" s="14" t="s">
        <v>288</v>
      </c>
      <c r="B572" s="105" t="s">
        <v>3953</v>
      </c>
      <c r="C572" s="14" t="s">
        <v>3376</v>
      </c>
      <c r="D572" s="19" t="s">
        <v>58</v>
      </c>
      <c r="E572" s="14" t="s">
        <v>3421</v>
      </c>
      <c r="F572" s="14" t="s">
        <v>3949</v>
      </c>
      <c r="G572" s="14" t="s">
        <v>2532</v>
      </c>
      <c r="H572" s="14" t="s">
        <v>2252</v>
      </c>
      <c r="I572" s="14" t="s">
        <v>3416</v>
      </c>
      <c r="J572" s="23"/>
      <c r="K572" s="14" t="s">
        <v>2240</v>
      </c>
      <c r="L572" s="18">
        <v>720.0</v>
      </c>
      <c r="M572" s="18">
        <v>0.0</v>
      </c>
      <c r="N572" s="18">
        <v>0.333333</v>
      </c>
      <c r="O572" s="18">
        <v>0.333333</v>
      </c>
      <c r="P572" s="18">
        <v>0.333333</v>
      </c>
      <c r="Q572" s="18">
        <v>0.333333</v>
      </c>
      <c r="U572" s="22" t="s">
        <v>1092</v>
      </c>
      <c r="V572" s="18">
        <v>6.00109134589E12</v>
      </c>
      <c r="W572" s="22" t="s">
        <v>2379</v>
      </c>
      <c r="X572" s="18" t="s">
        <v>3417</v>
      </c>
      <c r="Y572" s="22" t="s">
        <v>3415</v>
      </c>
      <c r="Z572" s="22" t="s">
        <v>2818</v>
      </c>
      <c r="AA572" s="22" t="s">
        <v>2268</v>
      </c>
      <c r="AB572" s="22" t="s">
        <v>2214</v>
      </c>
      <c r="AC572" s="22" t="s">
        <v>3416</v>
      </c>
      <c r="AD572" s="22" t="s">
        <v>2605</v>
      </c>
      <c r="AE572" s="16"/>
      <c r="AF572" s="18">
        <v>24.0</v>
      </c>
      <c r="AG572" s="18">
        <v>0.0</v>
      </c>
      <c r="AH572" s="18">
        <v>0.0</v>
      </c>
      <c r="AI572" s="18">
        <v>0.0</v>
      </c>
      <c r="AJ572" s="18">
        <v>0.0</v>
      </c>
      <c r="AK572" s="18">
        <v>0.0</v>
      </c>
    </row>
    <row r="573">
      <c r="A573" s="14" t="s">
        <v>288</v>
      </c>
      <c r="B573" s="105" t="s">
        <v>3954</v>
      </c>
      <c r="C573" s="14" t="s">
        <v>3088</v>
      </c>
      <c r="D573" s="19" t="s">
        <v>58</v>
      </c>
      <c r="E573" s="14" t="s">
        <v>3421</v>
      </c>
      <c r="F573" s="14" t="s">
        <v>3085</v>
      </c>
      <c r="G573" s="14" t="s">
        <v>3881</v>
      </c>
      <c r="H573" s="14" t="s">
        <v>2252</v>
      </c>
      <c r="I573" s="14" t="s">
        <v>3416</v>
      </c>
      <c r="J573" s="16"/>
      <c r="K573" s="14" t="s">
        <v>2240</v>
      </c>
      <c r="L573" s="18">
        <v>76.0</v>
      </c>
      <c r="M573" s="18">
        <v>4.0</v>
      </c>
      <c r="N573" s="18">
        <v>0.833333</v>
      </c>
      <c r="O573" s="18">
        <v>4.37296</v>
      </c>
      <c r="P573" s="18">
        <v>4.37296</v>
      </c>
      <c r="Q573" s="18">
        <v>4.37296</v>
      </c>
      <c r="U573" s="22" t="s">
        <v>1175</v>
      </c>
      <c r="V573" s="18">
        <v>4.006000172187E12</v>
      </c>
      <c r="W573" s="22" t="s">
        <v>3039</v>
      </c>
      <c r="X573" s="18" t="s">
        <v>3417</v>
      </c>
      <c r="Y573" s="22" t="s">
        <v>3415</v>
      </c>
      <c r="Z573" s="22" t="s">
        <v>3206</v>
      </c>
      <c r="AA573" s="22" t="s">
        <v>2268</v>
      </c>
      <c r="AB573" s="22" t="s">
        <v>2252</v>
      </c>
      <c r="AC573" s="22" t="s">
        <v>3416</v>
      </c>
      <c r="AD573" s="16"/>
      <c r="AE573" s="16"/>
      <c r="AF573" s="18">
        <v>72.0</v>
      </c>
      <c r="AG573" s="18">
        <v>0.0</v>
      </c>
      <c r="AH573" s="18">
        <v>0.94772</v>
      </c>
      <c r="AI573" s="18">
        <v>1.880952</v>
      </c>
      <c r="AJ573" s="18">
        <v>1.214386</v>
      </c>
      <c r="AK573" s="18">
        <v>0.697557</v>
      </c>
    </row>
    <row r="574">
      <c r="A574" s="14" t="s">
        <v>662</v>
      </c>
      <c r="B574" s="105" t="s">
        <v>3955</v>
      </c>
      <c r="C574" s="14" t="s">
        <v>2699</v>
      </c>
      <c r="D574" s="19" t="s">
        <v>58</v>
      </c>
      <c r="E574" s="14" t="s">
        <v>3415</v>
      </c>
      <c r="F574" s="14" t="s">
        <v>2697</v>
      </c>
      <c r="G574" s="14" t="s">
        <v>2273</v>
      </c>
      <c r="H574" s="14" t="s">
        <v>2214</v>
      </c>
      <c r="I574" s="14" t="s">
        <v>3416</v>
      </c>
      <c r="J574" s="16"/>
      <c r="K574" s="14" t="s">
        <v>2240</v>
      </c>
      <c r="L574" s="18">
        <v>768.0</v>
      </c>
      <c r="M574" s="18">
        <v>0.0</v>
      </c>
      <c r="N574" s="18">
        <v>0.083333</v>
      </c>
      <c r="O574" s="18">
        <v>0.083333</v>
      </c>
      <c r="P574" s="18">
        <v>0.086957</v>
      </c>
      <c r="Q574" s="18">
        <v>0.086957</v>
      </c>
      <c r="U574" s="22" t="s">
        <v>135</v>
      </c>
      <c r="V574" s="18">
        <v>6.291108361122E12</v>
      </c>
      <c r="W574" s="22" t="s">
        <v>3024</v>
      </c>
      <c r="X574" s="18" t="s">
        <v>3417</v>
      </c>
      <c r="Y574" s="22" t="s">
        <v>3421</v>
      </c>
      <c r="Z574" s="22" t="s">
        <v>2868</v>
      </c>
      <c r="AA574" s="22" t="s">
        <v>2366</v>
      </c>
      <c r="AB574" s="22" t="s">
        <v>3472</v>
      </c>
      <c r="AC574" s="22" t="s">
        <v>3416</v>
      </c>
      <c r="AD574" s="16"/>
      <c r="AE574" s="16"/>
      <c r="AF574" s="18">
        <v>463.0</v>
      </c>
      <c r="AG574" s="18">
        <v>4.0</v>
      </c>
      <c r="AH574" s="18">
        <v>4.025955</v>
      </c>
      <c r="AI574" s="18">
        <v>9.462596</v>
      </c>
      <c r="AJ574" s="18">
        <v>8.942624</v>
      </c>
      <c r="AK574" s="18">
        <v>8.307997</v>
      </c>
    </row>
    <row r="575">
      <c r="A575" s="14" t="s">
        <v>591</v>
      </c>
      <c r="B575" s="105" t="s">
        <v>3597</v>
      </c>
      <c r="C575" s="14" t="s">
        <v>2751</v>
      </c>
      <c r="D575" s="19" t="s">
        <v>58</v>
      </c>
      <c r="E575" s="23"/>
      <c r="F575" s="14" t="s">
        <v>3137</v>
      </c>
      <c r="G575" s="14" t="s">
        <v>3491</v>
      </c>
      <c r="I575" s="14" t="s">
        <v>3416</v>
      </c>
      <c r="J575" s="23"/>
      <c r="K575" s="23"/>
      <c r="L575" s="18">
        <v>528.0</v>
      </c>
      <c r="M575" s="18">
        <v>0.0</v>
      </c>
      <c r="N575" s="18">
        <v>0.0</v>
      </c>
      <c r="O575" s="18">
        <v>0.0</v>
      </c>
      <c r="P575" s="18">
        <v>0.0</v>
      </c>
      <c r="Q575" s="18">
        <v>0.0</v>
      </c>
      <c r="U575" s="22" t="s">
        <v>206</v>
      </c>
      <c r="V575" s="18">
        <v>8.90800621709E12</v>
      </c>
      <c r="W575" s="22" t="s">
        <v>3048</v>
      </c>
      <c r="X575" s="18" t="s">
        <v>3417</v>
      </c>
      <c r="Y575" s="16"/>
      <c r="Z575" s="22" t="s">
        <v>3045</v>
      </c>
      <c r="AA575" s="22" t="s">
        <v>3648</v>
      </c>
      <c r="AC575" s="22" t="s">
        <v>3416</v>
      </c>
      <c r="AD575" s="16"/>
      <c r="AE575" s="16"/>
      <c r="AF575" s="18">
        <v>456.0</v>
      </c>
      <c r="AG575" s="18">
        <v>0.0</v>
      </c>
      <c r="AH575" s="18">
        <v>0.0</v>
      </c>
      <c r="AI575" s="18">
        <v>0.0</v>
      </c>
      <c r="AJ575" s="18">
        <v>0.0</v>
      </c>
      <c r="AK575" s="18">
        <v>0.0</v>
      </c>
    </row>
    <row r="576">
      <c r="A576" s="14" t="s">
        <v>258</v>
      </c>
      <c r="B576" s="105" t="s">
        <v>3956</v>
      </c>
      <c r="C576" s="14" t="s">
        <v>2817</v>
      </c>
      <c r="D576" s="19" t="s">
        <v>58</v>
      </c>
      <c r="E576" s="14" t="s">
        <v>3421</v>
      </c>
      <c r="F576" s="14" t="s">
        <v>3192</v>
      </c>
      <c r="G576" s="14" t="s">
        <v>3427</v>
      </c>
      <c r="H576" s="14" t="s">
        <v>2214</v>
      </c>
      <c r="I576" s="14" t="s">
        <v>3416</v>
      </c>
      <c r="J576" s="23"/>
      <c r="K576" s="23"/>
      <c r="L576" s="18">
        <v>24.0</v>
      </c>
      <c r="M576" s="18">
        <v>0.0</v>
      </c>
      <c r="N576" s="18">
        <v>0.0</v>
      </c>
      <c r="O576" s="18">
        <v>0.808608</v>
      </c>
      <c r="P576" s="18">
        <v>1.052399</v>
      </c>
      <c r="Q576" s="18">
        <v>0.959842</v>
      </c>
      <c r="U576" s="22" t="s">
        <v>1092</v>
      </c>
      <c r="V576" s="18">
        <v>6.291108548721E12</v>
      </c>
      <c r="W576" s="22" t="s">
        <v>2385</v>
      </c>
      <c r="X576" s="18" t="s">
        <v>3417</v>
      </c>
      <c r="Y576" s="22" t="s">
        <v>3415</v>
      </c>
      <c r="Z576" s="22" t="s">
        <v>2821</v>
      </c>
      <c r="AA576" s="22" t="s">
        <v>2386</v>
      </c>
      <c r="AC576" s="22" t="s">
        <v>3416</v>
      </c>
      <c r="AD576" s="16"/>
      <c r="AE576" s="16"/>
      <c r="AF576" s="18">
        <v>552.0</v>
      </c>
      <c r="AG576" s="18">
        <v>0.0</v>
      </c>
      <c r="AH576" s="18">
        <v>0.0</v>
      </c>
      <c r="AI576" s="18">
        <v>0.0</v>
      </c>
      <c r="AJ576" s="18">
        <v>0.0</v>
      </c>
      <c r="AK576" s="18">
        <v>0.0</v>
      </c>
    </row>
    <row r="577">
      <c r="A577" s="14" t="s">
        <v>1783</v>
      </c>
      <c r="B577" s="105" t="s">
        <v>3742</v>
      </c>
      <c r="C577" s="14" t="s">
        <v>3278</v>
      </c>
      <c r="D577" s="19" t="s">
        <v>58</v>
      </c>
      <c r="E577" s="14" t="s">
        <v>3421</v>
      </c>
      <c r="F577" s="14" t="s">
        <v>3182</v>
      </c>
      <c r="G577" s="14" t="s">
        <v>2386</v>
      </c>
      <c r="H577" s="14" t="s">
        <v>2214</v>
      </c>
      <c r="I577" s="14" t="s">
        <v>3416</v>
      </c>
      <c r="J577" s="14" t="s">
        <v>2605</v>
      </c>
      <c r="K577" s="14" t="s">
        <v>2240</v>
      </c>
      <c r="L577" s="18">
        <v>96.0</v>
      </c>
      <c r="M577" s="18">
        <v>0.0</v>
      </c>
      <c r="N577" s="18">
        <v>0.0</v>
      </c>
      <c r="O577" s="18">
        <v>0.0</v>
      </c>
      <c r="P577" s="18">
        <v>0.0</v>
      </c>
      <c r="Q577" s="18">
        <v>0.0</v>
      </c>
      <c r="U577" s="22" t="s">
        <v>135</v>
      </c>
      <c r="V577" s="18">
        <v>6.291108361122E12</v>
      </c>
      <c r="W577" s="22" t="s">
        <v>3024</v>
      </c>
      <c r="X577" s="18" t="s">
        <v>3417</v>
      </c>
      <c r="Y577" s="22" t="s">
        <v>3415</v>
      </c>
      <c r="Z577" s="22" t="s">
        <v>2868</v>
      </c>
      <c r="AA577" s="22" t="s">
        <v>2366</v>
      </c>
      <c r="AC577" s="22" t="s">
        <v>3416</v>
      </c>
      <c r="AD577" s="16"/>
      <c r="AE577" s="16"/>
      <c r="AF577" s="18">
        <v>552.0</v>
      </c>
      <c r="AG577" s="18">
        <v>0.0</v>
      </c>
      <c r="AH577" s="18">
        <v>0.0</v>
      </c>
      <c r="AI577" s="18">
        <v>0.0</v>
      </c>
      <c r="AJ577" s="18">
        <v>0.0</v>
      </c>
      <c r="AK577" s="18">
        <v>0.0</v>
      </c>
    </row>
    <row r="578">
      <c r="A578" s="14" t="s">
        <v>1966</v>
      </c>
      <c r="B578" s="105" t="s">
        <v>3616</v>
      </c>
      <c r="C578" s="14" t="s">
        <v>2574</v>
      </c>
      <c r="D578" s="19" t="s">
        <v>58</v>
      </c>
      <c r="E578" s="14" t="s">
        <v>3415</v>
      </c>
      <c r="F578" s="14" t="s">
        <v>3013</v>
      </c>
      <c r="G578" s="14" t="s">
        <v>2572</v>
      </c>
      <c r="H578" s="14" t="s">
        <v>2252</v>
      </c>
      <c r="I578" s="14" t="s">
        <v>3416</v>
      </c>
      <c r="J578" s="14" t="s">
        <v>2605</v>
      </c>
      <c r="K578" s="23"/>
      <c r="L578" s="18">
        <v>24.0</v>
      </c>
      <c r="M578" s="18">
        <v>0.0</v>
      </c>
      <c r="N578" s="18">
        <v>0.158266</v>
      </c>
      <c r="O578" s="18">
        <v>0.0</v>
      </c>
      <c r="P578" s="18">
        <v>0.2</v>
      </c>
      <c r="Q578" s="18">
        <v>0.158266</v>
      </c>
      <c r="U578" s="22" t="s">
        <v>206</v>
      </c>
      <c r="V578" s="18">
        <v>8.908006217892E12</v>
      </c>
      <c r="W578" s="22" t="s">
        <v>3044</v>
      </c>
      <c r="X578" s="18" t="s">
        <v>3417</v>
      </c>
      <c r="Y578" s="22" t="s">
        <v>3415</v>
      </c>
      <c r="Z578" s="22" t="s">
        <v>3045</v>
      </c>
      <c r="AA578" s="22" t="s">
        <v>3648</v>
      </c>
      <c r="AB578" s="22" t="s">
        <v>2214</v>
      </c>
      <c r="AC578" s="22" t="s">
        <v>3416</v>
      </c>
      <c r="AD578" s="22" t="s">
        <v>2605</v>
      </c>
      <c r="AE578" s="16"/>
      <c r="AF578" s="18">
        <v>24.0</v>
      </c>
      <c r="AG578" s="18">
        <v>0.0</v>
      </c>
      <c r="AH578" s="18">
        <v>0.0</v>
      </c>
      <c r="AI578" s="18">
        <v>0.0</v>
      </c>
      <c r="AJ578" s="18">
        <v>0.0</v>
      </c>
      <c r="AK578" s="18">
        <v>0.0</v>
      </c>
    </row>
    <row r="579">
      <c r="A579" s="14" t="s">
        <v>1365</v>
      </c>
      <c r="B579" s="105" t="s">
        <v>3957</v>
      </c>
      <c r="C579" s="14" t="s">
        <v>2594</v>
      </c>
      <c r="D579" s="19" t="s">
        <v>58</v>
      </c>
      <c r="E579" s="14" t="s">
        <v>3421</v>
      </c>
      <c r="F579" s="14" t="s">
        <v>2897</v>
      </c>
      <c r="G579" s="14" t="s">
        <v>2449</v>
      </c>
      <c r="H579" s="14" t="s">
        <v>2304</v>
      </c>
      <c r="I579" s="14" t="s">
        <v>3422</v>
      </c>
      <c r="J579" s="14" t="s">
        <v>2605</v>
      </c>
      <c r="K579" s="23"/>
      <c r="L579" s="18">
        <v>96.0</v>
      </c>
      <c r="M579" s="18">
        <v>0.0</v>
      </c>
      <c r="N579" s="18">
        <v>0.359203</v>
      </c>
      <c r="O579" s="18">
        <v>0.0</v>
      </c>
      <c r="P579" s="18">
        <v>0.2</v>
      </c>
      <c r="Q579" s="18">
        <v>0.359203</v>
      </c>
      <c r="U579" s="22" t="s">
        <v>961</v>
      </c>
      <c r="V579" s="22" t="s">
        <v>3605</v>
      </c>
      <c r="W579" s="22" t="s">
        <v>2365</v>
      </c>
      <c r="X579" s="18" t="s">
        <v>3417</v>
      </c>
      <c r="Y579" s="22" t="s">
        <v>3415</v>
      </c>
      <c r="Z579" s="22" t="s">
        <v>3606</v>
      </c>
      <c r="AA579" s="22" t="s">
        <v>2366</v>
      </c>
      <c r="AB579" s="22" t="s">
        <v>2304</v>
      </c>
      <c r="AC579" s="22" t="s">
        <v>3416</v>
      </c>
      <c r="AD579" s="22" t="s">
        <v>2605</v>
      </c>
      <c r="AE579" s="22" t="s">
        <v>2240</v>
      </c>
      <c r="AF579" s="18">
        <v>816.0</v>
      </c>
      <c r="AG579" s="18">
        <v>0.0</v>
      </c>
      <c r="AH579" s="18">
        <v>0.0</v>
      </c>
      <c r="AI579" s="18">
        <v>0.0</v>
      </c>
      <c r="AJ579" s="18">
        <v>0.0</v>
      </c>
      <c r="AK579" s="18">
        <v>0.0</v>
      </c>
    </row>
    <row r="580">
      <c r="A580" s="14" t="s">
        <v>1812</v>
      </c>
      <c r="B580" s="105" t="s">
        <v>3958</v>
      </c>
      <c r="C580" s="14" t="s">
        <v>2518</v>
      </c>
      <c r="D580" s="19" t="s">
        <v>58</v>
      </c>
      <c r="E580" s="14" t="s">
        <v>3415</v>
      </c>
      <c r="F580" s="14" t="s">
        <v>2963</v>
      </c>
      <c r="G580" s="14" t="s">
        <v>2512</v>
      </c>
      <c r="H580" s="14" t="s">
        <v>2214</v>
      </c>
      <c r="I580" s="14" t="s">
        <v>3416</v>
      </c>
      <c r="J580" s="14" t="s">
        <v>2666</v>
      </c>
      <c r="K580" s="14" t="s">
        <v>2240</v>
      </c>
      <c r="L580" s="18">
        <v>72.0</v>
      </c>
      <c r="M580" s="18">
        <v>0.0</v>
      </c>
      <c r="N580" s="18">
        <v>0.6</v>
      </c>
      <c r="O580" s="18">
        <v>0.0</v>
      </c>
      <c r="P580" s="18">
        <v>0.0</v>
      </c>
      <c r="Q580" s="18">
        <v>0.6</v>
      </c>
      <c r="U580" s="22" t="s">
        <v>1812</v>
      </c>
      <c r="V580" s="18">
        <v>5.056357915189E12</v>
      </c>
      <c r="W580" s="22" t="s">
        <v>3007</v>
      </c>
      <c r="X580" s="18" t="s">
        <v>3417</v>
      </c>
      <c r="Y580" s="22" t="s">
        <v>3415</v>
      </c>
      <c r="Z580" s="22" t="s">
        <v>3350</v>
      </c>
      <c r="AA580" s="22" t="s">
        <v>2512</v>
      </c>
      <c r="AB580" s="22" t="s">
        <v>2214</v>
      </c>
      <c r="AC580" s="22" t="s">
        <v>3416</v>
      </c>
      <c r="AD580" s="22" t="s">
        <v>2666</v>
      </c>
      <c r="AF580" s="18">
        <v>264.0</v>
      </c>
      <c r="AG580" s="18">
        <v>0.0</v>
      </c>
      <c r="AH580" s="18">
        <v>1.845447</v>
      </c>
      <c r="AI580" s="18">
        <v>0.166667</v>
      </c>
      <c r="AJ580" s="18">
        <v>0.456566</v>
      </c>
      <c r="AK580" s="18">
        <v>1.809805</v>
      </c>
    </row>
    <row r="581">
      <c r="A581" s="14" t="s">
        <v>888</v>
      </c>
      <c r="B581" s="105" t="s">
        <v>3791</v>
      </c>
      <c r="C581" s="14" t="s">
        <v>2334</v>
      </c>
      <c r="D581" s="19" t="s">
        <v>58</v>
      </c>
      <c r="E581" s="14" t="s">
        <v>3421</v>
      </c>
      <c r="F581" s="14" t="s">
        <v>2733</v>
      </c>
      <c r="G581" s="14" t="s">
        <v>2333</v>
      </c>
      <c r="H581" s="14" t="s">
        <v>2214</v>
      </c>
      <c r="I581" s="14" t="s">
        <v>3431</v>
      </c>
      <c r="J581" s="23"/>
      <c r="K581" s="14" t="s">
        <v>2240</v>
      </c>
      <c r="L581" s="18">
        <v>384.0</v>
      </c>
      <c r="M581" s="18">
        <v>0.0</v>
      </c>
      <c r="N581" s="18">
        <v>0.0</v>
      </c>
      <c r="O581" s="18">
        <v>0.0</v>
      </c>
      <c r="P581" s="18">
        <v>0.0</v>
      </c>
      <c r="Q581" s="18">
        <v>0.0</v>
      </c>
      <c r="U581" s="22" t="s">
        <v>888</v>
      </c>
      <c r="V581" s="18">
        <v>5.283013333364E12</v>
      </c>
      <c r="W581" s="22" t="s">
        <v>2788</v>
      </c>
      <c r="X581" s="18" t="s">
        <v>3417</v>
      </c>
      <c r="Y581" s="22" t="s">
        <v>3415</v>
      </c>
      <c r="Z581" s="22" t="s">
        <v>2783</v>
      </c>
      <c r="AA581" s="22" t="s">
        <v>2337</v>
      </c>
      <c r="AB581" s="22" t="s">
        <v>2214</v>
      </c>
      <c r="AC581" s="22" t="s">
        <v>3431</v>
      </c>
      <c r="AD581" s="16"/>
      <c r="AE581" s="22" t="s">
        <v>2240</v>
      </c>
      <c r="AF581" s="18">
        <v>408.0</v>
      </c>
      <c r="AG581" s="18">
        <v>0.0</v>
      </c>
      <c r="AH581" s="18">
        <v>0.266917</v>
      </c>
      <c r="AI581" s="18">
        <v>0.238095</v>
      </c>
      <c r="AJ581" s="18">
        <v>0.18523</v>
      </c>
      <c r="AK581" s="18">
        <v>0.195557</v>
      </c>
    </row>
    <row r="582">
      <c r="A582" s="14" t="s">
        <v>288</v>
      </c>
      <c r="B582" s="105" t="s">
        <v>3959</v>
      </c>
      <c r="C582" s="14" t="s">
        <v>3084</v>
      </c>
      <c r="D582" s="19" t="s">
        <v>58</v>
      </c>
      <c r="E582" s="14" t="s">
        <v>3421</v>
      </c>
      <c r="F582" s="14" t="s">
        <v>3085</v>
      </c>
      <c r="G582" s="14" t="s">
        <v>3881</v>
      </c>
      <c r="H582" s="14" t="s">
        <v>2252</v>
      </c>
      <c r="I582" s="14" t="s">
        <v>3416</v>
      </c>
      <c r="J582" s="23"/>
      <c r="K582" s="14" t="s">
        <v>2240</v>
      </c>
      <c r="L582" s="18">
        <v>100.0</v>
      </c>
      <c r="M582" s="18">
        <v>2.0</v>
      </c>
      <c r="N582" s="18">
        <v>0.416667</v>
      </c>
      <c r="O582" s="18">
        <v>5.938462</v>
      </c>
      <c r="P582" s="18">
        <v>5.938462</v>
      </c>
      <c r="Q582" s="18">
        <v>5.938462</v>
      </c>
      <c r="U582" s="22" t="s">
        <v>1326</v>
      </c>
      <c r="V582" s="16"/>
      <c r="W582" s="22" t="s">
        <v>3801</v>
      </c>
      <c r="X582" s="18" t="s">
        <v>3417</v>
      </c>
      <c r="Y582" s="22" t="s">
        <v>3421</v>
      </c>
      <c r="Z582" s="22" t="s">
        <v>3960</v>
      </c>
      <c r="AA582" s="22" t="s">
        <v>2407</v>
      </c>
      <c r="AB582" s="22" t="s">
        <v>2214</v>
      </c>
      <c r="AC582" s="22" t="s">
        <v>3416</v>
      </c>
      <c r="AD582" s="16"/>
      <c r="AE582" s="22" t="s">
        <v>2240</v>
      </c>
      <c r="AF582" s="18">
        <v>120.0</v>
      </c>
      <c r="AG582" s="18">
        <v>0.0</v>
      </c>
      <c r="AH582" s="18">
        <v>0.0</v>
      </c>
      <c r="AI582" s="18">
        <v>0.0</v>
      </c>
      <c r="AJ582" s="18">
        <v>0.0</v>
      </c>
      <c r="AK582" s="18">
        <v>0.0</v>
      </c>
    </row>
    <row r="583">
      <c r="A583" s="14" t="s">
        <v>361</v>
      </c>
      <c r="B583" s="105" t="s">
        <v>3862</v>
      </c>
      <c r="C583" s="14" t="s">
        <v>3107</v>
      </c>
      <c r="D583" s="19" t="s">
        <v>58</v>
      </c>
      <c r="E583" s="14" t="s">
        <v>3421</v>
      </c>
      <c r="F583" s="14" t="s">
        <v>3105</v>
      </c>
      <c r="G583" s="14" t="s">
        <v>3510</v>
      </c>
      <c r="H583" s="14" t="s">
        <v>2214</v>
      </c>
      <c r="I583" s="14" t="s">
        <v>3416</v>
      </c>
      <c r="J583" s="23"/>
      <c r="K583" s="14" t="s">
        <v>2240</v>
      </c>
      <c r="L583" s="18">
        <v>504.0</v>
      </c>
      <c r="M583" s="18">
        <v>0.0</v>
      </c>
      <c r="N583" s="18">
        <v>0.0</v>
      </c>
      <c r="O583" s="18">
        <v>0.0</v>
      </c>
      <c r="P583" s="18">
        <v>0.0</v>
      </c>
      <c r="Q583" s="18">
        <v>0.0</v>
      </c>
      <c r="U583" s="22" t="s">
        <v>1650</v>
      </c>
      <c r="V583" s="18">
        <v>8.908017962569E12</v>
      </c>
      <c r="W583" s="22" t="s">
        <v>3234</v>
      </c>
      <c r="X583" s="18" t="s">
        <v>3417</v>
      </c>
      <c r="Y583" s="22" t="s">
        <v>3415</v>
      </c>
      <c r="Z583" s="22" t="s">
        <v>3248</v>
      </c>
      <c r="AA583" s="22" t="s">
        <v>3437</v>
      </c>
      <c r="AB583" s="22" t="s">
        <v>2214</v>
      </c>
      <c r="AC583" s="22" t="s">
        <v>3416</v>
      </c>
      <c r="AD583" s="16"/>
      <c r="AE583" s="16"/>
      <c r="AF583" s="18">
        <v>0.0</v>
      </c>
      <c r="AG583" s="18">
        <v>0.0</v>
      </c>
      <c r="AH583" s="18">
        <v>0.0</v>
      </c>
      <c r="AI583" s="18">
        <v>0.445055</v>
      </c>
      <c r="AJ583" s="18">
        <v>0.448686</v>
      </c>
      <c r="AK583" s="18">
        <v>0.373242</v>
      </c>
    </row>
    <row r="584">
      <c r="A584" s="14" t="s">
        <v>1175</v>
      </c>
      <c r="B584" s="105" t="s">
        <v>3961</v>
      </c>
      <c r="C584" s="14" t="s">
        <v>3215</v>
      </c>
      <c r="D584" s="19" t="s">
        <v>58</v>
      </c>
      <c r="E584" s="14" t="s">
        <v>3415</v>
      </c>
      <c r="F584" s="23"/>
      <c r="G584" s="14" t="s">
        <v>2391</v>
      </c>
      <c r="H584" s="14" t="s">
        <v>2214</v>
      </c>
      <c r="I584" s="14" t="s">
        <v>3416</v>
      </c>
      <c r="J584" s="14" t="s">
        <v>2605</v>
      </c>
      <c r="K584" s="23"/>
      <c r="L584" s="18">
        <v>288.0</v>
      </c>
      <c r="M584" s="18">
        <v>0.0</v>
      </c>
      <c r="N584" s="18">
        <v>0.275</v>
      </c>
      <c r="O584" s="18">
        <v>0.416667</v>
      </c>
      <c r="P584" s="18">
        <v>0.233333</v>
      </c>
      <c r="Q584" s="18">
        <v>0.233333</v>
      </c>
      <c r="U584" s="22" t="s">
        <v>961</v>
      </c>
      <c r="V584" s="18">
        <v>6.14347628102E11</v>
      </c>
      <c r="W584" s="22" t="s">
        <v>3075</v>
      </c>
      <c r="X584" s="18" t="s">
        <v>3417</v>
      </c>
      <c r="Y584" s="22" t="s">
        <v>3415</v>
      </c>
      <c r="Z584" s="22" t="s">
        <v>3488</v>
      </c>
      <c r="AA584" s="22" t="s">
        <v>2355</v>
      </c>
      <c r="AB584" s="22" t="s">
        <v>2214</v>
      </c>
      <c r="AC584" s="22" t="s">
        <v>3416</v>
      </c>
      <c r="AD584" s="22" t="s">
        <v>3577</v>
      </c>
      <c r="AE584" s="22" t="s">
        <v>2240</v>
      </c>
      <c r="AF584" s="18">
        <v>72.0</v>
      </c>
      <c r="AG584" s="18">
        <v>0.0</v>
      </c>
      <c r="AH584" s="18">
        <v>0.0</v>
      </c>
      <c r="AI584" s="18">
        <v>0.0</v>
      </c>
      <c r="AJ584" s="18">
        <v>0.0</v>
      </c>
      <c r="AK584" s="18">
        <v>0.0</v>
      </c>
    </row>
    <row r="585">
      <c r="A585" s="14" t="s">
        <v>1812</v>
      </c>
      <c r="B585" s="105" t="s">
        <v>3673</v>
      </c>
      <c r="C585" s="14" t="s">
        <v>2527</v>
      </c>
      <c r="D585" s="19" t="s">
        <v>58</v>
      </c>
      <c r="E585" s="14" t="s">
        <v>3415</v>
      </c>
      <c r="F585" s="14" t="s">
        <v>2963</v>
      </c>
      <c r="G585" s="14" t="s">
        <v>2512</v>
      </c>
      <c r="H585" s="14" t="s">
        <v>2214</v>
      </c>
      <c r="I585" s="14" t="s">
        <v>3416</v>
      </c>
      <c r="J585" s="14" t="s">
        <v>2666</v>
      </c>
      <c r="L585" s="18">
        <v>120.0</v>
      </c>
      <c r="M585" s="18">
        <v>0.0</v>
      </c>
      <c r="N585" s="18">
        <v>0.715354</v>
      </c>
      <c r="O585" s="18">
        <v>0.214286</v>
      </c>
      <c r="P585" s="18">
        <v>1.076255</v>
      </c>
      <c r="Q585" s="18">
        <v>1.008912</v>
      </c>
      <c r="U585" s="22" t="s">
        <v>135</v>
      </c>
      <c r="V585" s="18">
        <v>1.015271004533E12</v>
      </c>
      <c r="W585" s="22" t="s">
        <v>2633</v>
      </c>
      <c r="X585" s="18" t="s">
        <v>3417</v>
      </c>
      <c r="Y585" s="22" t="s">
        <v>3415</v>
      </c>
      <c r="Z585" s="22" t="s">
        <v>2614</v>
      </c>
      <c r="AA585" s="22" t="s">
        <v>2557</v>
      </c>
      <c r="AC585" s="22" t="s">
        <v>3416</v>
      </c>
      <c r="AD585" s="22" t="s">
        <v>2605</v>
      </c>
      <c r="AE585" s="16"/>
      <c r="AF585" s="18">
        <v>48.0</v>
      </c>
      <c r="AG585" s="18">
        <v>0.0</v>
      </c>
      <c r="AH585" s="18">
        <v>0.0</v>
      </c>
      <c r="AI585" s="18">
        <v>0.0</v>
      </c>
      <c r="AJ585" s="18">
        <v>0.0</v>
      </c>
      <c r="AK585" s="18">
        <v>0.0</v>
      </c>
    </row>
    <row r="586">
      <c r="A586" s="14" t="s">
        <v>1035</v>
      </c>
      <c r="B586" s="105" t="s">
        <v>3617</v>
      </c>
      <c r="C586" s="14" t="s">
        <v>3146</v>
      </c>
      <c r="D586" s="19" t="s">
        <v>58</v>
      </c>
      <c r="E586" s="14" t="s">
        <v>3415</v>
      </c>
      <c r="F586" s="14" t="s">
        <v>3169</v>
      </c>
      <c r="G586" s="14" t="s">
        <v>3515</v>
      </c>
      <c r="H586" s="14" t="s">
        <v>2214</v>
      </c>
      <c r="I586" s="14" t="s">
        <v>3416</v>
      </c>
      <c r="J586" s="23"/>
      <c r="K586" s="23"/>
      <c r="L586" s="18">
        <v>24.0</v>
      </c>
      <c r="M586" s="18">
        <v>0.0</v>
      </c>
      <c r="N586" s="18">
        <v>0.0</v>
      </c>
      <c r="O586" s="18">
        <v>0.505495</v>
      </c>
      <c r="P586" s="18">
        <v>0.392713</v>
      </c>
      <c r="Q586" s="18">
        <v>0.392713</v>
      </c>
      <c r="U586" s="22" t="s">
        <v>288</v>
      </c>
      <c r="V586" s="18">
        <v>5.060042490035E12</v>
      </c>
      <c r="W586" s="22" t="s">
        <v>2905</v>
      </c>
      <c r="X586" s="18" t="s">
        <v>3417</v>
      </c>
      <c r="Y586" s="22" t="s">
        <v>3415</v>
      </c>
      <c r="Z586" s="22" t="s">
        <v>3074</v>
      </c>
      <c r="AA586" s="22" t="s">
        <v>3688</v>
      </c>
      <c r="AB586" s="22" t="s">
        <v>2252</v>
      </c>
      <c r="AC586" s="22" t="s">
        <v>3416</v>
      </c>
      <c r="AD586" s="22" t="s">
        <v>2605</v>
      </c>
      <c r="AE586" s="22" t="s">
        <v>2240</v>
      </c>
      <c r="AF586" s="18">
        <v>24.0</v>
      </c>
      <c r="AG586" s="18">
        <v>0.0</v>
      </c>
      <c r="AH586" s="18">
        <v>0.0</v>
      </c>
      <c r="AI586" s="18">
        <v>0.0</v>
      </c>
      <c r="AJ586" s="18">
        <v>0.0</v>
      </c>
      <c r="AK586" s="18">
        <v>0.0</v>
      </c>
    </row>
    <row r="587">
      <c r="A587" s="14" t="s">
        <v>888</v>
      </c>
      <c r="B587" s="105" t="s">
        <v>3595</v>
      </c>
      <c r="C587" s="14" t="s">
        <v>2323</v>
      </c>
      <c r="D587" s="19" t="s">
        <v>58</v>
      </c>
      <c r="E587" s="14" t="s">
        <v>3421</v>
      </c>
      <c r="F587" s="14" t="s">
        <v>2763</v>
      </c>
      <c r="G587" s="14" t="s">
        <v>2324</v>
      </c>
      <c r="H587" s="14" t="s">
        <v>2214</v>
      </c>
      <c r="I587" s="14" t="s">
        <v>3431</v>
      </c>
      <c r="J587" s="23"/>
      <c r="K587" s="23"/>
      <c r="L587" s="18">
        <v>0.0</v>
      </c>
      <c r="M587" s="18">
        <v>1.0</v>
      </c>
      <c r="N587" s="18">
        <v>0.0</v>
      </c>
      <c r="O587" s="18">
        <v>0.510989</v>
      </c>
      <c r="P587" s="18">
        <v>1.092151</v>
      </c>
      <c r="Q587" s="18">
        <v>1.780147</v>
      </c>
      <c r="U587" s="22" t="s">
        <v>1092</v>
      </c>
      <c r="V587" s="18">
        <v>4.057278012408E12</v>
      </c>
      <c r="W587" s="22" t="s">
        <v>2384</v>
      </c>
      <c r="X587" s="18" t="s">
        <v>3417</v>
      </c>
      <c r="Y587" s="22" t="s">
        <v>3415</v>
      </c>
      <c r="Z587" s="22" t="s">
        <v>2818</v>
      </c>
      <c r="AA587" s="22" t="s">
        <v>2268</v>
      </c>
      <c r="AB587" s="22" t="s">
        <v>2214</v>
      </c>
      <c r="AC587" s="22" t="s">
        <v>3416</v>
      </c>
      <c r="AD587" s="16"/>
      <c r="AE587" s="22" t="s">
        <v>2240</v>
      </c>
      <c r="AF587" s="18">
        <v>0.0</v>
      </c>
      <c r="AG587" s="18">
        <v>0.0</v>
      </c>
      <c r="AH587" s="18">
        <v>0.0</v>
      </c>
      <c r="AI587" s="18">
        <v>0.0</v>
      </c>
      <c r="AJ587" s="18">
        <v>0.0</v>
      </c>
      <c r="AK587" s="18">
        <v>0.0</v>
      </c>
    </row>
    <row r="588">
      <c r="A588" s="14" t="s">
        <v>1035</v>
      </c>
      <c r="B588" s="105" t="s">
        <v>3685</v>
      </c>
      <c r="C588" s="14" t="s">
        <v>3148</v>
      </c>
      <c r="D588" s="19" t="s">
        <v>58</v>
      </c>
      <c r="E588" s="14" t="s">
        <v>3415</v>
      </c>
      <c r="F588" s="14" t="s">
        <v>3169</v>
      </c>
      <c r="G588" s="14" t="s">
        <v>3515</v>
      </c>
      <c r="I588" s="14" t="s">
        <v>3416</v>
      </c>
      <c r="J588" s="16"/>
      <c r="K588" s="23"/>
      <c r="L588" s="18">
        <v>552.0</v>
      </c>
      <c r="M588" s="18">
        <v>0.0</v>
      </c>
      <c r="N588" s="18">
        <v>0.0</v>
      </c>
      <c r="O588" s="18">
        <v>0.0</v>
      </c>
      <c r="P588" s="18">
        <v>0.0</v>
      </c>
      <c r="Q588" s="18">
        <v>0.0</v>
      </c>
      <c r="U588" s="22" t="s">
        <v>1690</v>
      </c>
      <c r="V588" s="18">
        <v>5.060670992062E12</v>
      </c>
      <c r="W588" s="22" t="s">
        <v>2476</v>
      </c>
      <c r="X588" s="18" t="s">
        <v>3417</v>
      </c>
      <c r="Y588" s="22" t="s">
        <v>3415</v>
      </c>
      <c r="Z588" s="22" t="s">
        <v>2936</v>
      </c>
      <c r="AA588" s="22" t="s">
        <v>2471</v>
      </c>
      <c r="AB588" s="22" t="s">
        <v>2214</v>
      </c>
      <c r="AC588" s="22" t="s">
        <v>3416</v>
      </c>
      <c r="AD588" s="16"/>
      <c r="AE588" s="16"/>
      <c r="AF588" s="18">
        <v>45.0</v>
      </c>
      <c r="AG588" s="18">
        <v>1.0</v>
      </c>
      <c r="AH588" s="18">
        <v>0.214286</v>
      </c>
      <c r="AI588" s="18">
        <v>1.071429</v>
      </c>
      <c r="AJ588" s="18">
        <v>1.266667</v>
      </c>
      <c r="AK588" s="18">
        <v>1.150725</v>
      </c>
    </row>
    <row r="589">
      <c r="A589" s="14" t="s">
        <v>361</v>
      </c>
      <c r="B589" s="105" t="s">
        <v>3962</v>
      </c>
      <c r="C589" s="14" t="s">
        <v>3098</v>
      </c>
      <c r="D589" s="19" t="s">
        <v>58</v>
      </c>
      <c r="E589" s="23"/>
      <c r="F589" s="14" t="s">
        <v>3099</v>
      </c>
      <c r="G589" s="14" t="s">
        <v>2359</v>
      </c>
      <c r="I589" s="14" t="s">
        <v>3416</v>
      </c>
      <c r="J589" s="16"/>
      <c r="K589" s="23"/>
      <c r="L589" s="18">
        <v>72.0</v>
      </c>
      <c r="M589" s="18">
        <v>0.0</v>
      </c>
      <c r="N589" s="18">
        <v>0.0</v>
      </c>
      <c r="O589" s="18">
        <v>0.0</v>
      </c>
      <c r="P589" s="18">
        <v>0.0</v>
      </c>
      <c r="Q589" s="18">
        <v>0.0</v>
      </c>
      <c r="U589" s="22" t="s">
        <v>135</v>
      </c>
      <c r="V589" s="18">
        <v>6.291108361719E12</v>
      </c>
      <c r="W589" s="22" t="s">
        <v>2941</v>
      </c>
      <c r="X589" s="18" t="s">
        <v>3417</v>
      </c>
      <c r="Y589" s="22" t="s">
        <v>3421</v>
      </c>
      <c r="Z589" s="22" t="s">
        <v>2868</v>
      </c>
      <c r="AA589" s="22" t="s">
        <v>2366</v>
      </c>
      <c r="AB589" s="22" t="s">
        <v>3472</v>
      </c>
      <c r="AC589" s="22" t="s">
        <v>3416</v>
      </c>
      <c r="AD589" s="16"/>
      <c r="AE589" s="16"/>
      <c r="AF589" s="18">
        <v>330.0</v>
      </c>
      <c r="AG589" s="18">
        <v>19.0</v>
      </c>
      <c r="AH589" s="18">
        <v>6.87409</v>
      </c>
      <c r="AI589" s="18">
        <v>26.7142</v>
      </c>
      <c r="AJ589" s="18">
        <v>27.50238</v>
      </c>
      <c r="AK589" s="18">
        <v>23.15867</v>
      </c>
    </row>
    <row r="590">
      <c r="A590" s="14" t="s">
        <v>1175</v>
      </c>
      <c r="B590" s="105" t="s">
        <v>3663</v>
      </c>
      <c r="C590" s="14" t="s">
        <v>3211</v>
      </c>
      <c r="D590" s="19" t="s">
        <v>58</v>
      </c>
      <c r="E590" s="14" t="s">
        <v>3415</v>
      </c>
      <c r="F590" s="23"/>
      <c r="G590" s="14" t="s">
        <v>2391</v>
      </c>
      <c r="H590" s="14" t="s">
        <v>2214</v>
      </c>
      <c r="I590" s="14" t="s">
        <v>3416</v>
      </c>
      <c r="J590" s="14" t="s">
        <v>2605</v>
      </c>
      <c r="K590" s="16"/>
      <c r="L590" s="18">
        <v>216.0</v>
      </c>
      <c r="M590" s="18">
        <v>0.0</v>
      </c>
      <c r="N590" s="18">
        <v>0.283333</v>
      </c>
      <c r="O590" s="18">
        <v>0.0</v>
      </c>
      <c r="P590" s="18">
        <v>0.321795</v>
      </c>
      <c r="Q590" s="18">
        <v>0.321795</v>
      </c>
      <c r="U590" s="22" t="s">
        <v>1812</v>
      </c>
      <c r="V590" s="18">
        <v>6.221073008012E12</v>
      </c>
      <c r="W590" s="22" t="s">
        <v>2651</v>
      </c>
      <c r="X590" s="18" t="s">
        <v>3417</v>
      </c>
      <c r="Y590" s="22" t="s">
        <v>3415</v>
      </c>
      <c r="Z590" s="22" t="s">
        <v>3345</v>
      </c>
      <c r="AA590" s="22" t="s">
        <v>3430</v>
      </c>
      <c r="AB590" s="22" t="s">
        <v>2214</v>
      </c>
      <c r="AC590" s="22" t="s">
        <v>3416</v>
      </c>
      <c r="AD590" s="16"/>
      <c r="AE590" s="16"/>
      <c r="AF590" s="18">
        <v>13.0</v>
      </c>
      <c r="AG590" s="18">
        <v>20.0</v>
      </c>
      <c r="AH590" s="18">
        <v>0.0</v>
      </c>
      <c r="AI590" s="18">
        <v>8.648271</v>
      </c>
      <c r="AJ590" s="18">
        <v>9.95915</v>
      </c>
      <c r="AK590" s="18">
        <v>6.333833</v>
      </c>
    </row>
    <row r="591">
      <c r="A591" s="14" t="s">
        <v>1812</v>
      </c>
      <c r="B591" s="105" t="s">
        <v>3963</v>
      </c>
      <c r="C591" s="14" t="s">
        <v>2493</v>
      </c>
      <c r="D591" s="19" t="s">
        <v>58</v>
      </c>
      <c r="E591" s="14" t="s">
        <v>3415</v>
      </c>
      <c r="F591" s="14" t="s">
        <v>2951</v>
      </c>
      <c r="G591" s="14" t="s">
        <v>2489</v>
      </c>
      <c r="I591" s="14" t="s">
        <v>3416</v>
      </c>
      <c r="J591" s="16"/>
      <c r="K591" s="16"/>
      <c r="L591" s="18">
        <v>552.0</v>
      </c>
      <c r="M591" s="18">
        <v>0.0</v>
      </c>
      <c r="N591" s="18">
        <v>0.0</v>
      </c>
      <c r="O591" s="18">
        <v>0.0</v>
      </c>
      <c r="P591" s="18">
        <v>0.0</v>
      </c>
      <c r="Q591" s="18">
        <v>0.0</v>
      </c>
      <c r="U591" s="22" t="s">
        <v>1175</v>
      </c>
      <c r="V591" s="18">
        <v>8.906103795312E12</v>
      </c>
      <c r="W591" s="22" t="s">
        <v>2394</v>
      </c>
      <c r="X591" s="18" t="s">
        <v>3417</v>
      </c>
      <c r="Y591" s="22" t="s">
        <v>3415</v>
      </c>
      <c r="Z591" s="22" t="s">
        <v>2815</v>
      </c>
      <c r="AA591" s="22" t="s">
        <v>2378</v>
      </c>
      <c r="AB591" s="22" t="s">
        <v>2214</v>
      </c>
      <c r="AC591" s="22" t="s">
        <v>3416</v>
      </c>
      <c r="AD591" s="16"/>
      <c r="AE591" s="16"/>
      <c r="AF591" s="18">
        <v>518.0</v>
      </c>
      <c r="AG591" s="18">
        <v>3.0</v>
      </c>
      <c r="AH591" s="18">
        <v>5.029654</v>
      </c>
      <c r="AI591" s="18">
        <v>8.824975</v>
      </c>
      <c r="AJ591" s="18">
        <v>5.400985</v>
      </c>
      <c r="AK591" s="18">
        <v>4.706948</v>
      </c>
    </row>
    <row r="592">
      <c r="A592" s="14" t="s">
        <v>206</v>
      </c>
      <c r="B592" s="105" t="s">
        <v>3964</v>
      </c>
      <c r="C592" s="14" t="s">
        <v>2771</v>
      </c>
      <c r="D592" s="19" t="s">
        <v>58</v>
      </c>
      <c r="E592" s="14" t="s">
        <v>3421</v>
      </c>
      <c r="F592" s="14" t="s">
        <v>3049</v>
      </c>
      <c r="G592" s="14" t="s">
        <v>3789</v>
      </c>
      <c r="I592" s="14" t="s">
        <v>3416</v>
      </c>
      <c r="J592" s="23"/>
      <c r="K592" s="16"/>
      <c r="L592" s="18">
        <v>0.0</v>
      </c>
      <c r="M592" s="18">
        <v>0.0</v>
      </c>
      <c r="N592" s="18">
        <v>0.0</v>
      </c>
      <c r="O592" s="18">
        <v>0.0</v>
      </c>
      <c r="P592" s="18">
        <v>0.0</v>
      </c>
      <c r="Q592" s="18">
        <v>0.0</v>
      </c>
      <c r="U592" s="22" t="s">
        <v>1175</v>
      </c>
      <c r="V592" s="18">
        <v>8.908004343302E12</v>
      </c>
      <c r="W592" s="22" t="s">
        <v>2393</v>
      </c>
      <c r="X592" s="18" t="s">
        <v>3417</v>
      </c>
      <c r="Y592" s="22" t="s">
        <v>3415</v>
      </c>
      <c r="Z592" s="22" t="s">
        <v>2815</v>
      </c>
      <c r="AA592" s="22" t="s">
        <v>2378</v>
      </c>
      <c r="AB592" s="22" t="s">
        <v>2214</v>
      </c>
      <c r="AC592" s="22" t="s">
        <v>3416</v>
      </c>
      <c r="AD592" s="22" t="s">
        <v>2605</v>
      </c>
      <c r="AE592" s="16"/>
      <c r="AF592" s="18">
        <v>72.0</v>
      </c>
      <c r="AG592" s="18">
        <v>0.0</v>
      </c>
      <c r="AH592" s="18">
        <v>0.34478</v>
      </c>
      <c r="AI592" s="18">
        <v>1.059066</v>
      </c>
      <c r="AJ592" s="18">
        <v>0.623331</v>
      </c>
      <c r="AK592" s="18">
        <v>0.561695</v>
      </c>
    </row>
    <row r="593">
      <c r="A593" s="14" t="s">
        <v>135</v>
      </c>
      <c r="B593" s="105" t="s">
        <v>3965</v>
      </c>
      <c r="C593" s="14" t="s">
        <v>3375</v>
      </c>
      <c r="D593" s="19" t="s">
        <v>58</v>
      </c>
      <c r="E593" s="14" t="s">
        <v>3421</v>
      </c>
      <c r="F593" s="14" t="s">
        <v>3966</v>
      </c>
      <c r="G593" s="14" t="s">
        <v>3966</v>
      </c>
      <c r="H593" s="14" t="s">
        <v>2214</v>
      </c>
      <c r="I593" s="14" t="s">
        <v>3416</v>
      </c>
      <c r="J593" s="14" t="s">
        <v>2666</v>
      </c>
      <c r="K593" s="14" t="s">
        <v>2240</v>
      </c>
      <c r="L593" s="18">
        <v>144.0</v>
      </c>
      <c r="M593" s="18">
        <v>0.0</v>
      </c>
      <c r="N593" s="18">
        <v>0.975</v>
      </c>
      <c r="O593" s="18">
        <v>0.071429</v>
      </c>
      <c r="P593" s="18">
        <v>1.390238</v>
      </c>
      <c r="Q593" s="18">
        <v>1.390238</v>
      </c>
      <c r="U593" s="22" t="s">
        <v>888</v>
      </c>
      <c r="V593" s="18">
        <v>6.291102145766E12</v>
      </c>
      <c r="W593" s="22" t="s">
        <v>2345</v>
      </c>
      <c r="X593" s="18" t="s">
        <v>3417</v>
      </c>
      <c r="Y593" s="22" t="s">
        <v>3415</v>
      </c>
      <c r="Z593" s="22" t="s">
        <v>2797</v>
      </c>
      <c r="AA593" s="22" t="s">
        <v>2344</v>
      </c>
      <c r="AC593" s="22" t="s">
        <v>3431</v>
      </c>
      <c r="AD593" s="16"/>
      <c r="AE593" s="16"/>
      <c r="AF593" s="18">
        <v>552.0</v>
      </c>
      <c r="AG593" s="18">
        <v>0.0</v>
      </c>
      <c r="AH593" s="18">
        <v>0.0</v>
      </c>
      <c r="AI593" s="18">
        <v>0.0</v>
      </c>
      <c r="AJ593" s="18">
        <v>0.0</v>
      </c>
      <c r="AK593" s="18">
        <v>0.0</v>
      </c>
    </row>
    <row r="594">
      <c r="A594" s="14" t="s">
        <v>888</v>
      </c>
      <c r="B594" s="105" t="s">
        <v>3627</v>
      </c>
      <c r="C594" s="14" t="s">
        <v>2338</v>
      </c>
      <c r="D594" s="19" t="s">
        <v>58</v>
      </c>
      <c r="E594" s="14" t="s">
        <v>3421</v>
      </c>
      <c r="F594" s="14" t="s">
        <v>2790</v>
      </c>
      <c r="G594" s="14" t="s">
        <v>2339</v>
      </c>
      <c r="I594" s="14" t="s">
        <v>3431</v>
      </c>
      <c r="J594" s="23"/>
      <c r="K594" s="14" t="s">
        <v>2240</v>
      </c>
      <c r="L594" s="18">
        <v>552.0</v>
      </c>
      <c r="M594" s="18">
        <v>0.0</v>
      </c>
      <c r="N594" s="18">
        <v>0.0</v>
      </c>
      <c r="O594" s="18">
        <v>0.0</v>
      </c>
      <c r="P594" s="18">
        <v>0.0</v>
      </c>
      <c r="Q594" s="18">
        <v>0.0</v>
      </c>
      <c r="U594" s="22" t="s">
        <v>591</v>
      </c>
      <c r="V594" s="18">
        <v>6.291109429531E12</v>
      </c>
      <c r="W594" s="22" t="s">
        <v>2826</v>
      </c>
      <c r="X594" s="18" t="s">
        <v>3417</v>
      </c>
      <c r="Y594" s="22" t="s">
        <v>3415</v>
      </c>
      <c r="Z594" s="22" t="s">
        <v>3132</v>
      </c>
      <c r="AA594" s="22" t="s">
        <v>2268</v>
      </c>
      <c r="AB594" s="22" t="s">
        <v>2214</v>
      </c>
      <c r="AC594" s="22" t="s">
        <v>3416</v>
      </c>
      <c r="AD594" s="22" t="s">
        <v>2605</v>
      </c>
      <c r="AE594" s="16"/>
      <c r="AF594" s="18">
        <v>0.0</v>
      </c>
      <c r="AG594" s="18">
        <v>0.0</v>
      </c>
      <c r="AH594" s="18">
        <v>0.0</v>
      </c>
      <c r="AI594" s="18">
        <v>0.0</v>
      </c>
      <c r="AJ594" s="18">
        <v>0.0</v>
      </c>
      <c r="AK594" s="18">
        <v>0.0</v>
      </c>
    </row>
    <row r="595">
      <c r="A595" s="14" t="s">
        <v>1251</v>
      </c>
      <c r="B595" s="105" t="s">
        <v>3739</v>
      </c>
      <c r="C595" s="14" t="s">
        <v>2442</v>
      </c>
      <c r="D595" s="19" t="s">
        <v>58</v>
      </c>
      <c r="E595" s="14" t="s">
        <v>3421</v>
      </c>
      <c r="F595" s="14" t="s">
        <v>2882</v>
      </c>
      <c r="G595" s="14" t="s">
        <v>2437</v>
      </c>
      <c r="H595" s="14" t="s">
        <v>2214</v>
      </c>
      <c r="I595" s="14" t="s">
        <v>3431</v>
      </c>
      <c r="J595" s="23"/>
      <c r="K595" s="14" t="s">
        <v>2240</v>
      </c>
      <c r="L595" s="18">
        <v>216.0</v>
      </c>
      <c r="M595" s="18">
        <v>0.0</v>
      </c>
      <c r="N595" s="18">
        <v>0.05</v>
      </c>
      <c r="O595" s="18">
        <v>0.0</v>
      </c>
      <c r="P595" s="18">
        <v>0.2</v>
      </c>
      <c r="Q595" s="18">
        <v>0.05</v>
      </c>
      <c r="U595" s="22" t="s">
        <v>1812</v>
      </c>
      <c r="V595" s="18">
        <v>7.613036193047E12</v>
      </c>
      <c r="W595" s="22" t="s">
        <v>3315</v>
      </c>
      <c r="X595" s="18" t="s">
        <v>3417</v>
      </c>
      <c r="Y595" s="22" t="s">
        <v>3415</v>
      </c>
      <c r="Z595" s="22" t="s">
        <v>3314</v>
      </c>
      <c r="AA595" s="22" t="s">
        <v>3534</v>
      </c>
      <c r="AB595" s="22" t="s">
        <v>2214</v>
      </c>
      <c r="AC595" s="22" t="s">
        <v>3416</v>
      </c>
      <c r="AD595" s="22" t="s">
        <v>2605</v>
      </c>
      <c r="AE595" s="16"/>
      <c r="AF595" s="18">
        <v>696.0</v>
      </c>
      <c r="AG595" s="18">
        <v>0.0</v>
      </c>
      <c r="AH595" s="18">
        <v>2.128244</v>
      </c>
      <c r="AI595" s="18">
        <v>0.611111</v>
      </c>
      <c r="AJ595" s="18">
        <v>0.135556</v>
      </c>
      <c r="AK595" s="18">
        <v>2.04005</v>
      </c>
    </row>
    <row r="596">
      <c r="A596" s="14" t="s">
        <v>1812</v>
      </c>
      <c r="B596" s="105" t="s">
        <v>3967</v>
      </c>
      <c r="C596" s="14" t="s">
        <v>2482</v>
      </c>
      <c r="D596" s="19" t="s">
        <v>58</v>
      </c>
      <c r="E596" s="14" t="s">
        <v>3415</v>
      </c>
      <c r="F596" s="14" t="s">
        <v>2944</v>
      </c>
      <c r="G596" s="14" t="s">
        <v>2479</v>
      </c>
      <c r="H596" s="14" t="s">
        <v>2214</v>
      </c>
      <c r="I596" s="14" t="s">
        <v>3416</v>
      </c>
      <c r="J596" s="16"/>
      <c r="K596" s="16"/>
      <c r="L596" s="18">
        <v>509.0</v>
      </c>
      <c r="M596" s="18">
        <v>11.0</v>
      </c>
      <c r="N596" s="18">
        <v>1.418337</v>
      </c>
      <c r="O596" s="18">
        <v>6.466919</v>
      </c>
      <c r="P596" s="18">
        <v>5.51807</v>
      </c>
      <c r="Q596" s="18">
        <v>4.551435</v>
      </c>
      <c r="U596" s="22" t="s">
        <v>961</v>
      </c>
      <c r="V596" s="18">
        <v>6.14347714133E11</v>
      </c>
      <c r="W596" s="22" t="s">
        <v>3877</v>
      </c>
      <c r="X596" s="18" t="s">
        <v>3417</v>
      </c>
      <c r="Y596" s="22" t="s">
        <v>3415</v>
      </c>
      <c r="Z596" s="22" t="s">
        <v>3488</v>
      </c>
      <c r="AA596" s="22" t="s">
        <v>2355</v>
      </c>
      <c r="AB596" s="22" t="s">
        <v>2214</v>
      </c>
      <c r="AC596" s="22" t="s">
        <v>3416</v>
      </c>
      <c r="AD596" s="16"/>
      <c r="AE596" s="16"/>
      <c r="AF596" s="18">
        <v>480.0</v>
      </c>
      <c r="AG596" s="18">
        <v>0.0</v>
      </c>
      <c r="AH596" s="18">
        <v>0.0</v>
      </c>
      <c r="AI596" s="18">
        <v>0.0</v>
      </c>
      <c r="AJ596" s="18">
        <v>0.0</v>
      </c>
      <c r="AK596" s="18">
        <v>0.0</v>
      </c>
    </row>
    <row r="597">
      <c r="A597" s="14" t="s">
        <v>1812</v>
      </c>
      <c r="B597" s="105" t="s">
        <v>3813</v>
      </c>
      <c r="C597" s="14" t="s">
        <v>2492</v>
      </c>
      <c r="D597" s="19" t="s">
        <v>58</v>
      </c>
      <c r="E597" s="14" t="s">
        <v>3415</v>
      </c>
      <c r="F597" s="14" t="s">
        <v>2951</v>
      </c>
      <c r="G597" s="14" t="s">
        <v>2489</v>
      </c>
      <c r="H597" s="14" t="s">
        <v>2214</v>
      </c>
      <c r="I597" s="14" t="s">
        <v>3416</v>
      </c>
      <c r="J597" s="16"/>
      <c r="K597" s="23"/>
      <c r="L597" s="18">
        <v>0.0</v>
      </c>
      <c r="M597" s="18">
        <v>0.0</v>
      </c>
      <c r="N597" s="18">
        <v>0.0</v>
      </c>
      <c r="O597" s="18">
        <v>0.071429</v>
      </c>
      <c r="P597" s="18">
        <v>0.033333</v>
      </c>
      <c r="Q597" s="18">
        <v>0.033333</v>
      </c>
      <c r="U597" s="22" t="s">
        <v>1812</v>
      </c>
      <c r="V597" s="18">
        <v>6.295151302415E12</v>
      </c>
      <c r="W597" s="22" t="s">
        <v>2505</v>
      </c>
      <c r="X597" s="18" t="s">
        <v>3417</v>
      </c>
      <c r="Y597" s="22" t="s">
        <v>3415</v>
      </c>
      <c r="Z597" s="22" t="s">
        <v>2958</v>
      </c>
      <c r="AA597" s="22" t="s">
        <v>2506</v>
      </c>
      <c r="AB597" s="22" t="s">
        <v>2214</v>
      </c>
      <c r="AC597" s="22" t="s">
        <v>3416</v>
      </c>
      <c r="AD597" s="16"/>
      <c r="AE597" s="16"/>
      <c r="AF597" s="18">
        <v>571.0</v>
      </c>
      <c r="AG597" s="18">
        <v>1.0</v>
      </c>
      <c r="AH597" s="18">
        <v>6.518484</v>
      </c>
      <c r="AI597" s="18">
        <v>0.672161</v>
      </c>
      <c r="AJ597" s="18">
        <v>6.829073</v>
      </c>
      <c r="AK597" s="18">
        <v>6.217153</v>
      </c>
    </row>
    <row r="598">
      <c r="A598" s="14" t="s">
        <v>84</v>
      </c>
      <c r="B598" s="105" t="s">
        <v>3968</v>
      </c>
      <c r="C598" s="14" t="s">
        <v>2238</v>
      </c>
      <c r="D598" s="19" t="s">
        <v>58</v>
      </c>
      <c r="E598" s="14" t="s">
        <v>3421</v>
      </c>
      <c r="F598" s="14" t="s">
        <v>2597</v>
      </c>
      <c r="G598" s="14" t="s">
        <v>2239</v>
      </c>
      <c r="H598" s="14" t="s">
        <v>2214</v>
      </c>
      <c r="I598" s="14" t="s">
        <v>3416</v>
      </c>
      <c r="J598" s="16"/>
      <c r="K598" s="14" t="s">
        <v>2240</v>
      </c>
      <c r="L598" s="18">
        <v>408.0</v>
      </c>
      <c r="M598" s="18">
        <v>0.0</v>
      </c>
      <c r="N598" s="18">
        <v>0.0</v>
      </c>
      <c r="O598" s="18">
        <v>0.0</v>
      </c>
      <c r="P598" s="18">
        <v>0.0</v>
      </c>
      <c r="Q598" s="18">
        <v>0.0</v>
      </c>
      <c r="U598" s="22" t="s">
        <v>288</v>
      </c>
      <c r="V598" s="18">
        <v>6.291109604167E12</v>
      </c>
      <c r="W598" s="22" t="s">
        <v>3072</v>
      </c>
      <c r="X598" s="18" t="s">
        <v>3417</v>
      </c>
      <c r="Y598" s="16"/>
      <c r="Z598" s="22" t="s">
        <v>3057</v>
      </c>
      <c r="AA598" s="22" t="s">
        <v>3456</v>
      </c>
      <c r="AC598" s="22" t="s">
        <v>3416</v>
      </c>
      <c r="AD598" s="16"/>
      <c r="AE598" s="16"/>
      <c r="AF598" s="18">
        <v>456.0</v>
      </c>
      <c r="AG598" s="18">
        <v>0.0</v>
      </c>
      <c r="AH598" s="18">
        <v>0.0</v>
      </c>
      <c r="AI598" s="18">
        <v>0.0</v>
      </c>
      <c r="AJ598" s="18">
        <v>0.0</v>
      </c>
      <c r="AK598" s="18">
        <v>0.0</v>
      </c>
    </row>
    <row r="599">
      <c r="A599" s="14" t="s">
        <v>288</v>
      </c>
      <c r="B599" s="105" t="s">
        <v>3969</v>
      </c>
      <c r="C599" s="14" t="s">
        <v>2648</v>
      </c>
      <c r="D599" s="19" t="s">
        <v>58</v>
      </c>
      <c r="E599" s="14" t="s">
        <v>3415</v>
      </c>
      <c r="F599" s="14" t="s">
        <v>2649</v>
      </c>
      <c r="G599" s="14" t="s">
        <v>3614</v>
      </c>
      <c r="H599" s="14" t="s">
        <v>2214</v>
      </c>
      <c r="I599" s="14" t="s">
        <v>3422</v>
      </c>
      <c r="J599" s="16"/>
      <c r="K599" s="14" t="s">
        <v>2240</v>
      </c>
      <c r="L599" s="18">
        <v>192.0</v>
      </c>
      <c r="M599" s="18">
        <v>0.0</v>
      </c>
      <c r="N599" s="18">
        <v>0.532652</v>
      </c>
      <c r="O599" s="18">
        <v>0.0</v>
      </c>
      <c r="P599" s="18">
        <v>3.390152</v>
      </c>
      <c r="Q599" s="18">
        <v>0.373412</v>
      </c>
      <c r="U599" s="22" t="s">
        <v>591</v>
      </c>
      <c r="V599" s="18">
        <v>8.906002770793E12</v>
      </c>
      <c r="W599" s="22" t="s">
        <v>2751</v>
      </c>
      <c r="X599" s="18" t="s">
        <v>3417</v>
      </c>
      <c r="Y599" s="22" t="s">
        <v>3415</v>
      </c>
      <c r="Z599" s="22" t="s">
        <v>3137</v>
      </c>
      <c r="AA599" s="22" t="s">
        <v>3491</v>
      </c>
      <c r="AB599" s="22" t="s">
        <v>2214</v>
      </c>
      <c r="AC599" s="22" t="s">
        <v>3416</v>
      </c>
      <c r="AD599" s="16"/>
      <c r="AE599" s="16"/>
      <c r="AF599" s="18">
        <v>0.0</v>
      </c>
      <c r="AG599" s="18">
        <v>0.0</v>
      </c>
      <c r="AH599" s="18">
        <v>0.0</v>
      </c>
      <c r="AI599" s="18">
        <v>0.214286</v>
      </c>
      <c r="AJ599" s="18">
        <v>0.3</v>
      </c>
      <c r="AK599" s="18">
        <v>0.125</v>
      </c>
    </row>
    <row r="600">
      <c r="A600" s="14" t="s">
        <v>1812</v>
      </c>
      <c r="B600" s="105" t="s">
        <v>3779</v>
      </c>
      <c r="C600" s="14" t="s">
        <v>2851</v>
      </c>
      <c r="D600" s="19" t="s">
        <v>58</v>
      </c>
      <c r="E600" s="14" t="s">
        <v>3421</v>
      </c>
      <c r="F600" s="14" t="s">
        <v>3340</v>
      </c>
      <c r="G600" s="14" t="s">
        <v>3435</v>
      </c>
      <c r="H600" s="14" t="s">
        <v>2214</v>
      </c>
      <c r="I600" s="14" t="s">
        <v>3416</v>
      </c>
      <c r="J600" s="23"/>
      <c r="K600" s="23"/>
      <c r="L600" s="18">
        <v>0.0</v>
      </c>
      <c r="M600" s="18">
        <v>0.0</v>
      </c>
      <c r="N600" s="18">
        <v>0.0</v>
      </c>
      <c r="O600" s="18">
        <v>0.214286</v>
      </c>
      <c r="P600" s="18">
        <v>0.306667</v>
      </c>
      <c r="Q600" s="18">
        <v>0.434773</v>
      </c>
      <c r="U600" s="22" t="s">
        <v>288</v>
      </c>
      <c r="V600" s="18">
        <v>6.291109604167E12</v>
      </c>
      <c r="W600" s="22" t="s">
        <v>3072</v>
      </c>
      <c r="X600" s="18" t="s">
        <v>3417</v>
      </c>
      <c r="Y600" s="22" t="s">
        <v>3415</v>
      </c>
      <c r="Z600" s="22" t="s">
        <v>3057</v>
      </c>
      <c r="AA600" s="22" t="s">
        <v>3456</v>
      </c>
      <c r="AB600" s="22" t="s">
        <v>2214</v>
      </c>
      <c r="AC600" s="22" t="s">
        <v>3416</v>
      </c>
      <c r="AD600" s="22" t="s">
        <v>2605</v>
      </c>
      <c r="AE600" s="16"/>
      <c r="AF600" s="18">
        <v>486.0</v>
      </c>
      <c r="AG600" s="18">
        <v>1.0</v>
      </c>
      <c r="AH600" s="18">
        <v>2.241206</v>
      </c>
      <c r="AI600" s="18">
        <v>3.332143</v>
      </c>
      <c r="AJ600" s="18">
        <v>2.860083</v>
      </c>
      <c r="AK600" s="18">
        <v>1.754371</v>
      </c>
    </row>
    <row r="601">
      <c r="A601" s="14" t="s">
        <v>1812</v>
      </c>
      <c r="B601" s="105" t="s">
        <v>3863</v>
      </c>
      <c r="C601" s="14" t="s">
        <v>2968</v>
      </c>
      <c r="D601" s="19" t="s">
        <v>58</v>
      </c>
      <c r="E601" s="14" t="s">
        <v>3421</v>
      </c>
      <c r="F601" s="14" t="s">
        <v>2959</v>
      </c>
      <c r="G601" s="14" t="s">
        <v>2464</v>
      </c>
      <c r="H601" s="14" t="s">
        <v>2214</v>
      </c>
      <c r="I601" s="14" t="s">
        <v>3416</v>
      </c>
      <c r="J601" s="16"/>
      <c r="K601" s="14" t="s">
        <v>2240</v>
      </c>
      <c r="L601" s="18">
        <v>600.0</v>
      </c>
      <c r="M601" s="18">
        <v>0.0</v>
      </c>
      <c r="N601" s="18">
        <v>0.0</v>
      </c>
      <c r="O601" s="18">
        <v>0.0</v>
      </c>
      <c r="P601" s="18">
        <v>0.0</v>
      </c>
      <c r="Q601" s="18">
        <v>0.0</v>
      </c>
      <c r="U601" s="22" t="s">
        <v>1690</v>
      </c>
      <c r="V601" s="18">
        <v>7.33603100951E11</v>
      </c>
      <c r="W601" s="22" t="s">
        <v>2935</v>
      </c>
      <c r="X601" s="18" t="s">
        <v>3417</v>
      </c>
      <c r="Y601" s="22" t="s">
        <v>3421</v>
      </c>
      <c r="Z601" s="22" t="s">
        <v>3253</v>
      </c>
      <c r="AA601" s="22" t="s">
        <v>3453</v>
      </c>
      <c r="AB601" s="22" t="s">
        <v>2214</v>
      </c>
      <c r="AC601" s="22" t="s">
        <v>3416</v>
      </c>
      <c r="AD601" s="16"/>
      <c r="AE601" s="22" t="s">
        <v>2240</v>
      </c>
      <c r="AF601" s="18">
        <v>456.0</v>
      </c>
      <c r="AG601" s="18">
        <v>0.0</v>
      </c>
      <c r="AH601" s="18">
        <v>1.095238</v>
      </c>
      <c r="AI601" s="18">
        <v>1.0</v>
      </c>
      <c r="AJ601" s="18">
        <v>0.285714</v>
      </c>
      <c r="AK601" s="18">
        <v>1.095238</v>
      </c>
    </row>
    <row r="602">
      <c r="A602" s="14" t="s">
        <v>888</v>
      </c>
      <c r="B602" s="105" t="s">
        <v>3970</v>
      </c>
      <c r="C602" s="14" t="s">
        <v>2345</v>
      </c>
      <c r="D602" s="19" t="s">
        <v>58</v>
      </c>
      <c r="E602" s="14" t="s">
        <v>3415</v>
      </c>
      <c r="F602" s="14" t="s">
        <v>2797</v>
      </c>
      <c r="G602" s="14" t="s">
        <v>2344</v>
      </c>
      <c r="H602" s="14" t="s">
        <v>2214</v>
      </c>
      <c r="I602" s="14" t="s">
        <v>3431</v>
      </c>
      <c r="J602" s="23"/>
      <c r="K602" s="23"/>
      <c r="L602" s="18">
        <v>0.0</v>
      </c>
      <c r="M602" s="18">
        <v>4.0</v>
      </c>
      <c r="N602" s="18">
        <v>0.0</v>
      </c>
      <c r="O602" s="18">
        <v>4.424936</v>
      </c>
      <c r="P602" s="18">
        <v>4.390063</v>
      </c>
      <c r="Q602" s="18">
        <v>3.913155</v>
      </c>
      <c r="U602" s="22" t="s">
        <v>468</v>
      </c>
      <c r="V602" s="22" t="s">
        <v>3507</v>
      </c>
      <c r="W602" s="22" t="s">
        <v>2266</v>
      </c>
      <c r="X602" s="18" t="s">
        <v>3417</v>
      </c>
      <c r="Y602" s="22" t="s">
        <v>3415</v>
      </c>
      <c r="Z602" s="22" t="s">
        <v>2679</v>
      </c>
      <c r="AA602" s="22" t="s">
        <v>2265</v>
      </c>
      <c r="AB602" s="22" t="s">
        <v>2214</v>
      </c>
      <c r="AC602" s="22" t="s">
        <v>3422</v>
      </c>
      <c r="AD602" s="22" t="s">
        <v>2605</v>
      </c>
      <c r="AE602" s="22" t="s">
        <v>2240</v>
      </c>
      <c r="AF602" s="18">
        <v>816.0</v>
      </c>
      <c r="AG602" s="18">
        <v>0.0</v>
      </c>
      <c r="AH602" s="18">
        <v>0.0</v>
      </c>
      <c r="AI602" s="18">
        <v>0.0</v>
      </c>
      <c r="AJ602" s="18">
        <v>0.0</v>
      </c>
      <c r="AK602" s="18">
        <v>0.0</v>
      </c>
    </row>
    <row r="603">
      <c r="A603" s="14" t="s">
        <v>961</v>
      </c>
      <c r="B603" s="104" t="s">
        <v>3770</v>
      </c>
      <c r="C603" s="14" t="s">
        <v>2350</v>
      </c>
      <c r="D603" s="19" t="s">
        <v>58</v>
      </c>
      <c r="E603" s="23"/>
      <c r="F603" s="14" t="s">
        <v>3157</v>
      </c>
      <c r="G603" s="14" t="s">
        <v>2351</v>
      </c>
      <c r="H603" s="14" t="s">
        <v>3472</v>
      </c>
      <c r="I603" s="14" t="s">
        <v>3422</v>
      </c>
      <c r="J603" s="16"/>
      <c r="K603" s="23"/>
      <c r="L603" s="18">
        <v>552.0</v>
      </c>
      <c r="M603" s="18">
        <v>0.0</v>
      </c>
      <c r="N603" s="18">
        <v>0.0</v>
      </c>
      <c r="O603" s="18">
        <v>0.0</v>
      </c>
      <c r="P603" s="18">
        <v>0.0</v>
      </c>
      <c r="Q603" s="18">
        <v>0.0</v>
      </c>
      <c r="U603" s="22" t="s">
        <v>65</v>
      </c>
      <c r="V603" s="18">
        <v>8.901216407275E12</v>
      </c>
      <c r="W603" s="22" t="s">
        <v>2220</v>
      </c>
      <c r="X603" s="18" t="s">
        <v>3417</v>
      </c>
      <c r="Y603" s="22" t="s">
        <v>3415</v>
      </c>
      <c r="Z603" s="22" t="s">
        <v>2590</v>
      </c>
      <c r="AA603" s="22" t="s">
        <v>2216</v>
      </c>
      <c r="AB603" s="22" t="s">
        <v>2214</v>
      </c>
      <c r="AC603" s="22" t="s">
        <v>3416</v>
      </c>
      <c r="AD603" s="16"/>
      <c r="AE603" s="22" t="s">
        <v>2240</v>
      </c>
      <c r="AF603" s="18">
        <v>759.0</v>
      </c>
      <c r="AG603" s="18">
        <v>1.0</v>
      </c>
      <c r="AH603" s="18">
        <v>0.0</v>
      </c>
      <c r="AI603" s="18">
        <v>0.0</v>
      </c>
      <c r="AJ603" s="18">
        <v>0.0</v>
      </c>
      <c r="AK603" s="18">
        <v>0.018182</v>
      </c>
    </row>
    <row r="604">
      <c r="A604" s="14" t="s">
        <v>1690</v>
      </c>
      <c r="B604" s="105" t="s">
        <v>3971</v>
      </c>
      <c r="C604" s="14" t="s">
        <v>2470</v>
      </c>
      <c r="D604" s="19" t="s">
        <v>58</v>
      </c>
      <c r="E604" s="14" t="s">
        <v>3415</v>
      </c>
      <c r="F604" s="14" t="s">
        <v>2936</v>
      </c>
      <c r="G604" s="14" t="s">
        <v>2471</v>
      </c>
      <c r="I604" s="14" t="s">
        <v>3416</v>
      </c>
      <c r="J604" s="23"/>
      <c r="K604" s="23"/>
      <c r="L604" s="18">
        <v>552.0</v>
      </c>
      <c r="M604" s="18">
        <v>0.0</v>
      </c>
      <c r="N604" s="18">
        <v>0.0</v>
      </c>
      <c r="O604" s="18">
        <v>0.0</v>
      </c>
      <c r="P604" s="18">
        <v>0.0</v>
      </c>
      <c r="Q604" s="18">
        <v>0.0</v>
      </c>
      <c r="U604" s="22" t="s">
        <v>830</v>
      </c>
      <c r="V604" s="18">
        <v>8.906094141211E12</v>
      </c>
      <c r="W604" s="22" t="s">
        <v>2305</v>
      </c>
      <c r="X604" s="18" t="s">
        <v>3417</v>
      </c>
      <c r="Y604" s="22" t="s">
        <v>3421</v>
      </c>
      <c r="Z604" s="22" t="s">
        <v>2736</v>
      </c>
      <c r="AA604" s="22" t="s">
        <v>2378</v>
      </c>
      <c r="AB604" s="22" t="s">
        <v>2304</v>
      </c>
      <c r="AC604" s="22" t="s">
        <v>3416</v>
      </c>
      <c r="AD604" s="22" t="s">
        <v>2666</v>
      </c>
      <c r="AE604" s="22" t="s">
        <v>2240</v>
      </c>
      <c r="AF604" s="18">
        <v>667.0</v>
      </c>
      <c r="AG604" s="18">
        <v>1.0</v>
      </c>
      <c r="AH604" s="18">
        <v>2.103571</v>
      </c>
      <c r="AI604" s="18">
        <v>3.159524</v>
      </c>
      <c r="AJ604" s="18">
        <v>2.130159</v>
      </c>
      <c r="AK604" s="18">
        <v>2.130159</v>
      </c>
    </row>
    <row r="605">
      <c r="A605" s="14" t="s">
        <v>1812</v>
      </c>
      <c r="B605" s="105" t="s">
        <v>3807</v>
      </c>
      <c r="C605" s="14" t="s">
        <v>2651</v>
      </c>
      <c r="D605" s="19" t="s">
        <v>58</v>
      </c>
      <c r="E605" s="14" t="s">
        <v>3421</v>
      </c>
      <c r="F605" s="14" t="s">
        <v>3345</v>
      </c>
      <c r="G605" s="14" t="s">
        <v>3430</v>
      </c>
      <c r="H605" s="14" t="s">
        <v>2214</v>
      </c>
      <c r="I605" s="14" t="s">
        <v>3416</v>
      </c>
      <c r="J605" s="23"/>
      <c r="K605" s="23"/>
      <c r="L605" s="18">
        <v>67.0</v>
      </c>
      <c r="M605" s="18">
        <v>13.0</v>
      </c>
      <c r="N605" s="18">
        <v>0.802198</v>
      </c>
      <c r="O605" s="18">
        <v>3.250699</v>
      </c>
      <c r="P605" s="18">
        <v>2.786525</v>
      </c>
      <c r="Q605" s="18">
        <v>2.604156</v>
      </c>
      <c r="U605" s="22" t="s">
        <v>1812</v>
      </c>
      <c r="V605" s="18">
        <v>7.622210170507E12</v>
      </c>
      <c r="W605" s="22" t="s">
        <v>2513</v>
      </c>
      <c r="X605" s="18" t="s">
        <v>3417</v>
      </c>
      <c r="Y605" s="22" t="s">
        <v>3421</v>
      </c>
      <c r="Z605" s="22" t="s">
        <v>2963</v>
      </c>
      <c r="AA605" s="22" t="s">
        <v>2512</v>
      </c>
      <c r="AB605" s="22" t="s">
        <v>2214</v>
      </c>
      <c r="AC605" s="22" t="s">
        <v>3416</v>
      </c>
      <c r="AD605" s="22" t="s">
        <v>2666</v>
      </c>
      <c r="AF605" s="18">
        <v>586.0</v>
      </c>
      <c r="AG605" s="18">
        <v>1.0</v>
      </c>
      <c r="AH605" s="18">
        <v>1.898611</v>
      </c>
      <c r="AI605" s="18">
        <v>0.071429</v>
      </c>
      <c r="AJ605" s="18">
        <v>0.733333</v>
      </c>
      <c r="AK605" s="18">
        <v>1.843849</v>
      </c>
    </row>
    <row r="606">
      <c r="A606" s="14" t="s">
        <v>1650</v>
      </c>
      <c r="B606" s="105" t="s">
        <v>3647</v>
      </c>
      <c r="C606" s="14" t="s">
        <v>3171</v>
      </c>
      <c r="D606" s="19" t="s">
        <v>58</v>
      </c>
      <c r="E606" s="14" t="s">
        <v>3421</v>
      </c>
      <c r="F606" s="14" t="s">
        <v>3045</v>
      </c>
      <c r="G606" s="14" t="s">
        <v>3648</v>
      </c>
      <c r="H606" s="14" t="s">
        <v>2214</v>
      </c>
      <c r="I606" s="14" t="s">
        <v>3416</v>
      </c>
      <c r="J606" s="23"/>
      <c r="K606" s="14" t="s">
        <v>2240</v>
      </c>
      <c r="L606" s="18">
        <v>312.0</v>
      </c>
      <c r="M606" s="18">
        <v>0.0</v>
      </c>
      <c r="N606" s="18">
        <v>0.181818</v>
      </c>
      <c r="O606" s="18">
        <v>0.738095</v>
      </c>
      <c r="P606" s="18">
        <v>0.221818</v>
      </c>
      <c r="Q606" s="18">
        <v>0.221818</v>
      </c>
      <c r="U606" s="22" t="s">
        <v>361</v>
      </c>
      <c r="V606" s="18">
        <v>5.425038430462E12</v>
      </c>
      <c r="W606" s="22" t="s">
        <v>3104</v>
      </c>
      <c r="X606" s="18" t="s">
        <v>3417</v>
      </c>
      <c r="Y606" s="22" t="s">
        <v>3415</v>
      </c>
      <c r="Z606" s="22" t="s">
        <v>3105</v>
      </c>
      <c r="AA606" s="22" t="s">
        <v>3510</v>
      </c>
      <c r="AB606" s="22" t="s">
        <v>2214</v>
      </c>
      <c r="AC606" s="22" t="s">
        <v>3416</v>
      </c>
      <c r="AD606" s="16"/>
      <c r="AE606" s="16"/>
      <c r="AF606" s="18">
        <v>0.0</v>
      </c>
      <c r="AG606" s="18">
        <v>1.0</v>
      </c>
      <c r="AH606" s="18">
        <v>0.0</v>
      </c>
      <c r="AI606" s="18">
        <v>0.857143</v>
      </c>
      <c r="AJ606" s="18">
        <v>0.651346</v>
      </c>
      <c r="AK606" s="18">
        <v>0.585069</v>
      </c>
    </row>
    <row r="607">
      <c r="A607" s="14" t="s">
        <v>1251</v>
      </c>
      <c r="B607" s="105" t="s">
        <v>3878</v>
      </c>
      <c r="C607" s="14" t="s">
        <v>2443</v>
      </c>
      <c r="D607" s="19" t="s">
        <v>58</v>
      </c>
      <c r="E607" s="14" t="s">
        <v>3421</v>
      </c>
      <c r="F607" s="14" t="s">
        <v>2882</v>
      </c>
      <c r="G607" s="14" t="s">
        <v>2437</v>
      </c>
      <c r="H607" s="14" t="s">
        <v>2214</v>
      </c>
      <c r="I607" s="14" t="s">
        <v>3431</v>
      </c>
      <c r="J607" s="16"/>
      <c r="K607" s="14" t="s">
        <v>2240</v>
      </c>
      <c r="L607" s="18">
        <v>216.0</v>
      </c>
      <c r="M607" s="18">
        <v>0.0</v>
      </c>
      <c r="N607" s="18">
        <v>0.0</v>
      </c>
      <c r="O607" s="18">
        <v>0.0</v>
      </c>
      <c r="P607" s="18">
        <v>0.0</v>
      </c>
      <c r="Q607" s="18">
        <v>0.0</v>
      </c>
      <c r="U607" s="22" t="s">
        <v>1812</v>
      </c>
      <c r="V607" s="18">
        <v>3.431410131003E12</v>
      </c>
      <c r="W607" s="22" t="s">
        <v>2850</v>
      </c>
      <c r="X607" s="18" t="s">
        <v>3417</v>
      </c>
      <c r="Y607" s="22" t="s">
        <v>3415</v>
      </c>
      <c r="Z607" s="22" t="s">
        <v>3340</v>
      </c>
      <c r="AA607" s="22" t="s">
        <v>3435</v>
      </c>
      <c r="AB607" s="22" t="s">
        <v>2214</v>
      </c>
      <c r="AC607" s="22" t="s">
        <v>3416</v>
      </c>
      <c r="AD607" s="16"/>
      <c r="AE607" s="16"/>
      <c r="AF607" s="18">
        <v>91.0</v>
      </c>
      <c r="AG607" s="18">
        <v>1.0</v>
      </c>
      <c r="AH607" s="18">
        <v>0.803849</v>
      </c>
      <c r="AI607" s="18">
        <v>1.641642</v>
      </c>
      <c r="AJ607" s="18">
        <v>1.171724</v>
      </c>
      <c r="AK607" s="18">
        <v>0.743283</v>
      </c>
    </row>
    <row r="608">
      <c r="A608" s="14" t="s">
        <v>258</v>
      </c>
      <c r="B608" s="105" t="s">
        <v>3972</v>
      </c>
      <c r="C608" s="14" t="s">
        <v>2779</v>
      </c>
      <c r="D608" s="19" t="s">
        <v>58</v>
      </c>
      <c r="E608" s="14" t="s">
        <v>3421</v>
      </c>
      <c r="F608" s="14" t="s">
        <v>3192</v>
      </c>
      <c r="G608" s="14" t="s">
        <v>3427</v>
      </c>
      <c r="H608" s="14" t="s">
        <v>2214</v>
      </c>
      <c r="I608" s="14" t="s">
        <v>3416</v>
      </c>
      <c r="J608" s="23"/>
      <c r="K608" s="23"/>
      <c r="L608" s="18">
        <v>24.0</v>
      </c>
      <c r="M608" s="18">
        <v>0.0</v>
      </c>
      <c r="N608" s="18">
        <v>0.0</v>
      </c>
      <c r="O608" s="18">
        <v>0.071429</v>
      </c>
      <c r="P608" s="18">
        <v>0.1</v>
      </c>
      <c r="Q608" s="18">
        <v>0.11943</v>
      </c>
      <c r="U608" s="22" t="s">
        <v>1812</v>
      </c>
      <c r="V608" s="18">
        <v>5.056357905869E12</v>
      </c>
      <c r="W608" s="22" t="s">
        <v>2535</v>
      </c>
      <c r="X608" s="18" t="s">
        <v>3417</v>
      </c>
      <c r="Y608" s="22" t="s">
        <v>3415</v>
      </c>
      <c r="Z608" s="22" t="s">
        <v>2982</v>
      </c>
      <c r="AA608" s="22" t="s">
        <v>2512</v>
      </c>
      <c r="AB608" s="22" t="s">
        <v>2214</v>
      </c>
      <c r="AC608" s="22" t="s">
        <v>3416</v>
      </c>
      <c r="AD608" s="22" t="s">
        <v>2666</v>
      </c>
      <c r="AE608" s="22" t="s">
        <v>2240</v>
      </c>
      <c r="AF608" s="18">
        <v>48.0</v>
      </c>
      <c r="AG608" s="18">
        <v>0.0</v>
      </c>
      <c r="AH608" s="18">
        <v>0.076923</v>
      </c>
      <c r="AI608" s="18">
        <v>0.0</v>
      </c>
      <c r="AJ608" s="18">
        <v>0.076923</v>
      </c>
      <c r="AK608" s="18">
        <v>0.029412</v>
      </c>
    </row>
    <row r="609">
      <c r="A609" s="14" t="s">
        <v>1936</v>
      </c>
      <c r="B609" s="105" t="s">
        <v>3973</v>
      </c>
      <c r="C609" s="14" t="s">
        <v>2562</v>
      </c>
      <c r="D609" s="19" t="s">
        <v>58</v>
      </c>
      <c r="E609" s="14" t="s">
        <v>3415</v>
      </c>
      <c r="F609" s="14" t="s">
        <v>3005</v>
      </c>
      <c r="G609" s="14" t="s">
        <v>2561</v>
      </c>
      <c r="H609" s="14" t="s">
        <v>2214</v>
      </c>
      <c r="I609" s="14" t="s">
        <v>3416</v>
      </c>
      <c r="J609" s="16"/>
      <c r="K609" s="23"/>
      <c r="L609" s="18">
        <v>672.0</v>
      </c>
      <c r="M609" s="18">
        <v>0.0</v>
      </c>
      <c r="N609" s="18">
        <v>0.427247</v>
      </c>
      <c r="O609" s="18">
        <v>0.342857</v>
      </c>
      <c r="P609" s="18">
        <v>0.610256</v>
      </c>
      <c r="Q609" s="18">
        <v>0.414152</v>
      </c>
      <c r="U609" s="22" t="s">
        <v>1812</v>
      </c>
      <c r="V609" s="18">
        <v>6.298044150049E12</v>
      </c>
      <c r="W609" s="22" t="s">
        <v>2949</v>
      </c>
      <c r="X609" s="18" t="s">
        <v>3417</v>
      </c>
      <c r="Y609" s="22" t="s">
        <v>3415</v>
      </c>
      <c r="Z609" s="22" t="s">
        <v>3357</v>
      </c>
      <c r="AA609" s="22" t="s">
        <v>2437</v>
      </c>
      <c r="AB609" s="22" t="s">
        <v>2214</v>
      </c>
      <c r="AC609" s="22" t="s">
        <v>3416</v>
      </c>
      <c r="AD609" s="16"/>
      <c r="AE609" s="16"/>
      <c r="AF609" s="18">
        <v>0.0</v>
      </c>
      <c r="AG609" s="18">
        <v>0.0</v>
      </c>
      <c r="AH609" s="18">
        <v>0.0</v>
      </c>
      <c r="AI609" s="18">
        <v>0.571429</v>
      </c>
      <c r="AJ609" s="18">
        <v>0.435007</v>
      </c>
      <c r="AK609" s="18">
        <v>0.401023</v>
      </c>
    </row>
    <row r="610">
      <c r="A610" s="14" t="s">
        <v>135</v>
      </c>
      <c r="B610" s="105" t="s">
        <v>3974</v>
      </c>
      <c r="C610" s="14" t="s">
        <v>3021</v>
      </c>
      <c r="D610" s="19" t="s">
        <v>58</v>
      </c>
      <c r="E610" s="14" t="s">
        <v>3415</v>
      </c>
      <c r="F610" s="14" t="s">
        <v>2868</v>
      </c>
      <c r="G610" s="14" t="s">
        <v>2366</v>
      </c>
      <c r="I610" s="14" t="s">
        <v>3416</v>
      </c>
      <c r="J610" s="23"/>
      <c r="K610" s="16"/>
      <c r="L610" s="18">
        <v>552.0</v>
      </c>
      <c r="M610" s="18">
        <v>0.0</v>
      </c>
      <c r="N610" s="18">
        <v>0.0</v>
      </c>
      <c r="O610" s="18">
        <v>0.0</v>
      </c>
      <c r="P610" s="18">
        <v>0.0</v>
      </c>
      <c r="Q610" s="18">
        <v>0.0</v>
      </c>
      <c r="U610" s="22" t="s">
        <v>258</v>
      </c>
      <c r="V610" s="18">
        <v>4.059729382665E12</v>
      </c>
      <c r="W610" s="22" t="s">
        <v>2793</v>
      </c>
      <c r="X610" s="18" t="s">
        <v>3417</v>
      </c>
      <c r="Y610" s="22" t="s">
        <v>3415</v>
      </c>
      <c r="Z610" s="22" t="s">
        <v>3192</v>
      </c>
      <c r="AA610" s="22" t="s">
        <v>3427</v>
      </c>
      <c r="AB610" s="22" t="s">
        <v>2214</v>
      </c>
      <c r="AC610" s="22" t="s">
        <v>3416</v>
      </c>
      <c r="AD610" s="22" t="s">
        <v>2605</v>
      </c>
      <c r="AE610" s="16"/>
      <c r="AF610" s="18">
        <v>24.0</v>
      </c>
      <c r="AG610" s="18">
        <v>0.0</v>
      </c>
      <c r="AH610" s="18">
        <v>0.0</v>
      </c>
      <c r="AI610" s="18">
        <v>0.071429</v>
      </c>
      <c r="AJ610" s="18">
        <v>0.033333</v>
      </c>
      <c r="AK610" s="18">
        <v>0.033333</v>
      </c>
    </row>
    <row r="611">
      <c r="A611" s="14" t="s">
        <v>135</v>
      </c>
      <c r="B611" s="105" t="s">
        <v>3975</v>
      </c>
      <c r="C611" s="14" t="s">
        <v>2633</v>
      </c>
      <c r="D611" s="19" t="s">
        <v>58</v>
      </c>
      <c r="E611" s="14" t="s">
        <v>3421</v>
      </c>
      <c r="F611" s="14" t="s">
        <v>2614</v>
      </c>
      <c r="G611" s="14" t="s">
        <v>2557</v>
      </c>
      <c r="I611" s="14" t="s">
        <v>3416</v>
      </c>
      <c r="J611" s="14" t="s">
        <v>2605</v>
      </c>
      <c r="K611" s="16"/>
      <c r="L611" s="18">
        <v>48.0</v>
      </c>
      <c r="M611" s="18">
        <v>0.0</v>
      </c>
      <c r="N611" s="18">
        <v>0.0</v>
      </c>
      <c r="O611" s="18">
        <v>0.0</v>
      </c>
      <c r="P611" s="18">
        <v>0.0</v>
      </c>
      <c r="Q611" s="18">
        <v>0.0</v>
      </c>
      <c r="U611" s="22" t="s">
        <v>851</v>
      </c>
      <c r="V611" s="18">
        <v>6.291106763577E12</v>
      </c>
      <c r="W611" s="22" t="s">
        <v>2619</v>
      </c>
      <c r="X611" s="18" t="s">
        <v>3417</v>
      </c>
      <c r="Y611" s="22" t="s">
        <v>3421</v>
      </c>
      <c r="Z611" s="22" t="s">
        <v>3152</v>
      </c>
      <c r="AA611" s="22" t="s">
        <v>3484</v>
      </c>
      <c r="AC611" s="22" t="s">
        <v>3422</v>
      </c>
      <c r="AD611" s="22" t="s">
        <v>2605</v>
      </c>
      <c r="AE611" s="16"/>
      <c r="AF611" s="18">
        <v>144.0</v>
      </c>
      <c r="AG611" s="18">
        <v>0.0</v>
      </c>
      <c r="AH611" s="18">
        <v>0.0</v>
      </c>
      <c r="AI611" s="18">
        <v>0.0</v>
      </c>
      <c r="AJ611" s="18">
        <v>0.0</v>
      </c>
      <c r="AK611" s="18">
        <v>0.0</v>
      </c>
    </row>
    <row r="612">
      <c r="A612" s="14" t="s">
        <v>1812</v>
      </c>
      <c r="B612" s="105" t="s">
        <v>3793</v>
      </c>
      <c r="C612" s="14" t="s">
        <v>2972</v>
      </c>
      <c r="D612" s="19" t="s">
        <v>58</v>
      </c>
      <c r="E612" s="14" t="s">
        <v>3421</v>
      </c>
      <c r="F612" s="14" t="s">
        <v>3092</v>
      </c>
      <c r="G612" s="14" t="s">
        <v>3430</v>
      </c>
      <c r="H612" s="14" t="s">
        <v>2214</v>
      </c>
      <c r="I612" s="14" t="s">
        <v>3416</v>
      </c>
      <c r="J612" s="23"/>
      <c r="K612" s="14" t="s">
        <v>2240</v>
      </c>
      <c r="L612" s="18">
        <v>312.0</v>
      </c>
      <c r="M612" s="18">
        <v>0.0</v>
      </c>
      <c r="N612" s="18">
        <v>0.0</v>
      </c>
      <c r="O612" s="18">
        <v>0.071429</v>
      </c>
      <c r="P612" s="18">
        <v>0.05</v>
      </c>
      <c r="Q612" s="18">
        <v>0.05</v>
      </c>
      <c r="U612" s="22" t="s">
        <v>1966</v>
      </c>
      <c r="V612" s="18">
        <v>6.291109891079E12</v>
      </c>
      <c r="W612" s="22" t="s">
        <v>2573</v>
      </c>
      <c r="X612" s="18" t="s">
        <v>3417</v>
      </c>
      <c r="Y612" s="22" t="s">
        <v>3415</v>
      </c>
      <c r="Z612" s="22" t="s">
        <v>3013</v>
      </c>
      <c r="AA612" s="22" t="s">
        <v>2572</v>
      </c>
      <c r="AB612" s="22" t="s">
        <v>2252</v>
      </c>
      <c r="AC612" s="22" t="s">
        <v>3416</v>
      </c>
      <c r="AD612" s="22" t="s">
        <v>2605</v>
      </c>
      <c r="AE612" s="22" t="s">
        <v>2240</v>
      </c>
      <c r="AF612" s="18">
        <v>0.0</v>
      </c>
      <c r="AG612" s="18">
        <v>0.0</v>
      </c>
      <c r="AH612" s="18">
        <v>0.0</v>
      </c>
      <c r="AI612" s="18">
        <v>0.0</v>
      </c>
      <c r="AJ612" s="18">
        <v>0.0</v>
      </c>
      <c r="AK612" s="18">
        <v>0.016667</v>
      </c>
    </row>
    <row r="613">
      <c r="A613" s="14" t="s">
        <v>591</v>
      </c>
      <c r="B613" s="105" t="s">
        <v>3755</v>
      </c>
      <c r="C613" s="14" t="s">
        <v>3128</v>
      </c>
      <c r="D613" s="19" t="s">
        <v>58</v>
      </c>
      <c r="E613" s="14" t="s">
        <v>3415</v>
      </c>
      <c r="F613" s="14" t="s">
        <v>3127</v>
      </c>
      <c r="G613" s="14" t="s">
        <v>3756</v>
      </c>
      <c r="H613" s="14" t="s">
        <v>2214</v>
      </c>
      <c r="I613" s="14" t="s">
        <v>3416</v>
      </c>
      <c r="J613" s="14" t="s">
        <v>2605</v>
      </c>
      <c r="K613" s="14" t="s">
        <v>2240</v>
      </c>
      <c r="L613" s="18">
        <v>480.0</v>
      </c>
      <c r="M613" s="18">
        <v>0.0</v>
      </c>
      <c r="N613" s="18">
        <v>0.0</v>
      </c>
      <c r="O613" s="18">
        <v>0.0</v>
      </c>
      <c r="P613" s="18">
        <v>0.0</v>
      </c>
      <c r="Q613" s="18">
        <v>0.0</v>
      </c>
      <c r="U613" s="22" t="s">
        <v>288</v>
      </c>
      <c r="V613" s="18">
        <v>6.28103491622E12</v>
      </c>
      <c r="W613" s="22" t="s">
        <v>3091</v>
      </c>
      <c r="X613" s="18" t="s">
        <v>3417</v>
      </c>
      <c r="Y613" s="22" t="s">
        <v>3415</v>
      </c>
      <c r="Z613" s="22" t="s">
        <v>3085</v>
      </c>
      <c r="AA613" s="22" t="s">
        <v>3881</v>
      </c>
      <c r="AB613" s="22" t="s">
        <v>2252</v>
      </c>
      <c r="AC613" s="22" t="s">
        <v>3416</v>
      </c>
      <c r="AD613" s="22" t="s">
        <v>2605</v>
      </c>
      <c r="AE613" s="22" t="s">
        <v>2240</v>
      </c>
      <c r="AF613" s="18">
        <v>24.0</v>
      </c>
      <c r="AG613" s="18">
        <v>0.0</v>
      </c>
      <c r="AH613" s="18">
        <v>0.0</v>
      </c>
      <c r="AI613" s="18">
        <v>0.0</v>
      </c>
      <c r="AJ613" s="18">
        <v>0.0</v>
      </c>
      <c r="AK613" s="18">
        <v>0.0</v>
      </c>
    </row>
    <row r="614">
      <c r="A614" s="14" t="s">
        <v>1690</v>
      </c>
      <c r="B614" s="105" t="s">
        <v>3887</v>
      </c>
      <c r="C614" s="14" t="s">
        <v>2472</v>
      </c>
      <c r="D614" s="19" t="s">
        <v>58</v>
      </c>
      <c r="E614" s="14" t="s">
        <v>3415</v>
      </c>
      <c r="F614" s="14" t="s">
        <v>2936</v>
      </c>
      <c r="G614" s="14" t="s">
        <v>2471</v>
      </c>
      <c r="I614" s="14" t="s">
        <v>3416</v>
      </c>
      <c r="J614" s="16"/>
      <c r="K614" s="23"/>
      <c r="L614" s="18">
        <v>552.0</v>
      </c>
      <c r="M614" s="18">
        <v>0.0</v>
      </c>
      <c r="N614" s="18">
        <v>0.0</v>
      </c>
      <c r="O614" s="18">
        <v>0.0</v>
      </c>
      <c r="P614" s="18">
        <v>0.0</v>
      </c>
      <c r="Q614" s="18">
        <v>0.0</v>
      </c>
      <c r="U614" s="22" t="s">
        <v>1650</v>
      </c>
      <c r="V614" s="18">
        <v>8.908017962569E12</v>
      </c>
      <c r="W614" s="22" t="s">
        <v>3234</v>
      </c>
      <c r="X614" s="18" t="s">
        <v>3417</v>
      </c>
      <c r="Y614" s="22" t="s">
        <v>3415</v>
      </c>
      <c r="Z614" s="22" t="s">
        <v>3248</v>
      </c>
      <c r="AA614" s="22" t="s">
        <v>3437</v>
      </c>
      <c r="AB614" s="22" t="s">
        <v>2214</v>
      </c>
      <c r="AC614" s="22" t="s">
        <v>3416</v>
      </c>
      <c r="AD614" s="16"/>
      <c r="AE614" s="22" t="s">
        <v>2240</v>
      </c>
      <c r="AF614" s="18">
        <v>456.0</v>
      </c>
      <c r="AG614" s="18">
        <v>0.0</v>
      </c>
      <c r="AH614" s="18">
        <v>0.181818</v>
      </c>
      <c r="AI614" s="18">
        <v>0.181818</v>
      </c>
      <c r="AJ614" s="18">
        <v>0.121693</v>
      </c>
      <c r="AK614" s="18">
        <v>0.087619</v>
      </c>
    </row>
    <row r="615">
      <c r="A615" s="14" t="s">
        <v>851</v>
      </c>
      <c r="B615" s="105" t="s">
        <v>3470</v>
      </c>
      <c r="C615" s="14" t="s">
        <v>2310</v>
      </c>
      <c r="D615" s="19" t="s">
        <v>58</v>
      </c>
      <c r="E615" s="14" t="s">
        <v>3415</v>
      </c>
      <c r="F615" s="14" t="s">
        <v>3471</v>
      </c>
      <c r="G615" s="14" t="s">
        <v>2311</v>
      </c>
      <c r="H615" s="14" t="s">
        <v>3472</v>
      </c>
      <c r="I615" s="14" t="s">
        <v>3422</v>
      </c>
      <c r="J615" s="23"/>
      <c r="K615" s="23"/>
      <c r="L615" s="18">
        <v>139.0</v>
      </c>
      <c r="M615" s="18">
        <v>6.0</v>
      </c>
      <c r="N615" s="18">
        <v>2.750866</v>
      </c>
      <c r="O615" s="18">
        <v>11.08268</v>
      </c>
      <c r="P615" s="18">
        <v>9.730257</v>
      </c>
      <c r="Q615" s="18">
        <v>8.436856</v>
      </c>
      <c r="U615" s="22" t="s">
        <v>1783</v>
      </c>
      <c r="V615" s="18">
        <v>6.972785445007E12</v>
      </c>
      <c r="W615" s="22" t="s">
        <v>3279</v>
      </c>
      <c r="X615" s="18" t="s">
        <v>3417</v>
      </c>
      <c r="Y615" s="22" t="s">
        <v>3415</v>
      </c>
      <c r="Z615" s="22" t="s">
        <v>3280</v>
      </c>
      <c r="AA615" s="22" t="s">
        <v>2386</v>
      </c>
      <c r="AB615" s="22" t="s">
        <v>2214</v>
      </c>
      <c r="AC615" s="22" t="s">
        <v>3416</v>
      </c>
      <c r="AD615" s="22" t="s">
        <v>2605</v>
      </c>
      <c r="AE615" s="22" t="s">
        <v>2240</v>
      </c>
      <c r="AF615" s="18">
        <v>864.0</v>
      </c>
      <c r="AG615" s="18">
        <v>0.0</v>
      </c>
      <c r="AH615" s="18">
        <v>30.95</v>
      </c>
      <c r="AI615" s="18">
        <v>0.0</v>
      </c>
      <c r="AJ615" s="18">
        <v>0.0</v>
      </c>
      <c r="AK615" s="18">
        <v>30.95</v>
      </c>
    </row>
    <row r="616">
      <c r="A616" s="14" t="s">
        <v>1690</v>
      </c>
      <c r="B616" s="105" t="s">
        <v>3837</v>
      </c>
      <c r="C616" s="14" t="s">
        <v>2933</v>
      </c>
      <c r="D616" s="19" t="s">
        <v>58</v>
      </c>
      <c r="E616" s="14" t="s">
        <v>3421</v>
      </c>
      <c r="F616" s="14" t="s">
        <v>3253</v>
      </c>
      <c r="G616" s="14" t="s">
        <v>3453</v>
      </c>
      <c r="H616" s="14" t="s">
        <v>2214</v>
      </c>
      <c r="I616" s="14" t="s">
        <v>3416</v>
      </c>
      <c r="J616" s="23"/>
      <c r="K616" s="23"/>
      <c r="L616" s="18">
        <v>23.0</v>
      </c>
      <c r="M616" s="18">
        <v>3.0</v>
      </c>
      <c r="N616" s="18">
        <v>0.92669</v>
      </c>
      <c r="O616" s="18">
        <v>4.447222</v>
      </c>
      <c r="P616" s="18">
        <v>5.196313</v>
      </c>
      <c r="Q616" s="18">
        <v>5.378828</v>
      </c>
      <c r="U616" s="22" t="s">
        <v>135</v>
      </c>
      <c r="V616" s="18">
        <v>1.015271004571E12</v>
      </c>
      <c r="W616" s="22" t="s">
        <v>2631</v>
      </c>
      <c r="X616" s="18" t="s">
        <v>3417</v>
      </c>
      <c r="Y616" s="16"/>
      <c r="Z616" s="22" t="s">
        <v>2614</v>
      </c>
      <c r="AA616" s="22" t="s">
        <v>2557</v>
      </c>
      <c r="AC616" s="22" t="s">
        <v>3416</v>
      </c>
      <c r="AD616" s="22" t="s">
        <v>2605</v>
      </c>
      <c r="AE616" s="16"/>
      <c r="AF616" s="18">
        <v>480.0</v>
      </c>
      <c r="AG616" s="18">
        <v>0.0</v>
      </c>
      <c r="AH616" s="18">
        <v>0.0</v>
      </c>
      <c r="AI616" s="18">
        <v>0.0</v>
      </c>
      <c r="AJ616" s="18">
        <v>0.0</v>
      </c>
      <c r="AK616" s="18">
        <v>0.0</v>
      </c>
    </row>
    <row r="617">
      <c r="A617" s="14" t="s">
        <v>1812</v>
      </c>
      <c r="B617" s="105" t="s">
        <v>3976</v>
      </c>
      <c r="C617" s="14" t="s">
        <v>2976</v>
      </c>
      <c r="D617" s="19" t="s">
        <v>58</v>
      </c>
      <c r="E617" s="14" t="s">
        <v>3421</v>
      </c>
      <c r="F617" s="14" t="s">
        <v>3092</v>
      </c>
      <c r="G617" s="14" t="s">
        <v>3430</v>
      </c>
      <c r="H617" s="14" t="s">
        <v>2214</v>
      </c>
      <c r="I617" s="14" t="s">
        <v>3416</v>
      </c>
      <c r="J617" s="23"/>
      <c r="K617" s="14" t="s">
        <v>2240</v>
      </c>
      <c r="L617" s="18">
        <v>312.0</v>
      </c>
      <c r="M617" s="18">
        <v>0.0</v>
      </c>
      <c r="N617" s="18">
        <v>0.0</v>
      </c>
      <c r="O617" s="18">
        <v>0.0</v>
      </c>
      <c r="P617" s="18">
        <v>0.0</v>
      </c>
      <c r="Q617" s="18">
        <v>0.0</v>
      </c>
      <c r="U617" s="22" t="s">
        <v>1365</v>
      </c>
      <c r="V617" s="18">
        <v>6.291030006436E12</v>
      </c>
      <c r="W617" s="22" t="s">
        <v>2450</v>
      </c>
      <c r="X617" s="18" t="s">
        <v>3417</v>
      </c>
      <c r="Y617" s="22" t="s">
        <v>3415</v>
      </c>
      <c r="Z617" s="22" t="s">
        <v>2897</v>
      </c>
      <c r="AA617" s="22" t="s">
        <v>2449</v>
      </c>
      <c r="AB617" s="22" t="s">
        <v>2304</v>
      </c>
      <c r="AC617" s="22" t="s">
        <v>3422</v>
      </c>
      <c r="AD617" s="16"/>
      <c r="AE617" s="22" t="s">
        <v>2240</v>
      </c>
      <c r="AF617" s="18">
        <v>456.0</v>
      </c>
      <c r="AG617" s="18">
        <v>0.0</v>
      </c>
      <c r="AH617" s="18">
        <v>0.0</v>
      </c>
      <c r="AI617" s="18">
        <v>0.0</v>
      </c>
      <c r="AJ617" s="18">
        <v>0.0</v>
      </c>
      <c r="AK617" s="18">
        <v>0.0</v>
      </c>
    </row>
    <row r="618">
      <c r="A618" s="14" t="s">
        <v>288</v>
      </c>
      <c r="B618" s="105" t="s">
        <v>3977</v>
      </c>
      <c r="C618" s="14" t="s">
        <v>2652</v>
      </c>
      <c r="D618" s="19" t="s">
        <v>58</v>
      </c>
      <c r="E618" s="14" t="s">
        <v>3415</v>
      </c>
      <c r="F618" s="14" t="s">
        <v>2649</v>
      </c>
      <c r="G618" s="14" t="s">
        <v>3614</v>
      </c>
      <c r="H618" s="14" t="s">
        <v>2214</v>
      </c>
      <c r="I618" s="14" t="s">
        <v>3422</v>
      </c>
      <c r="J618" s="23"/>
      <c r="K618" s="14" t="s">
        <v>2240</v>
      </c>
      <c r="L618" s="18">
        <v>192.0</v>
      </c>
      <c r="M618" s="18">
        <v>0.0</v>
      </c>
      <c r="N618" s="18">
        <v>0.095238</v>
      </c>
      <c r="O618" s="18">
        <v>0.0</v>
      </c>
      <c r="P618" s="18">
        <v>0.5</v>
      </c>
      <c r="Q618" s="18">
        <v>0.095238</v>
      </c>
      <c r="U618" s="22" t="s">
        <v>1488</v>
      </c>
      <c r="V618" s="18">
        <v>8.9391211691E12</v>
      </c>
      <c r="W618" s="22" t="s">
        <v>2455</v>
      </c>
      <c r="X618" s="18" t="s">
        <v>3417</v>
      </c>
      <c r="Y618" s="22" t="s">
        <v>3421</v>
      </c>
      <c r="Z618" s="22" t="s">
        <v>2916</v>
      </c>
      <c r="AA618" s="22" t="s">
        <v>2456</v>
      </c>
      <c r="AB618" s="22" t="s">
        <v>2214</v>
      </c>
      <c r="AC618" s="22" t="s">
        <v>3416</v>
      </c>
      <c r="AD618" s="16"/>
      <c r="AE618" s="16"/>
      <c r="AF618" s="18">
        <v>0.0</v>
      </c>
      <c r="AG618" s="18">
        <v>1.0</v>
      </c>
      <c r="AH618" s="18">
        <v>0.0</v>
      </c>
      <c r="AI618" s="18">
        <v>0.142857</v>
      </c>
      <c r="AJ618" s="18">
        <v>0.166667</v>
      </c>
      <c r="AK618" s="18">
        <v>0.133333</v>
      </c>
    </row>
    <row r="619">
      <c r="A619" s="14" t="s">
        <v>851</v>
      </c>
      <c r="B619" s="105" t="s">
        <v>3628</v>
      </c>
      <c r="C619" s="14" t="s">
        <v>3154</v>
      </c>
      <c r="D619" s="19" t="s">
        <v>58</v>
      </c>
      <c r="E619" s="14" t="s">
        <v>3421</v>
      </c>
      <c r="F619" s="14" t="s">
        <v>3152</v>
      </c>
      <c r="G619" s="14" t="s">
        <v>3484</v>
      </c>
      <c r="H619" s="18">
        <v>0.0</v>
      </c>
      <c r="I619" s="14" t="s">
        <v>3422</v>
      </c>
      <c r="J619" s="14" t="s">
        <v>2605</v>
      </c>
      <c r="K619" s="23"/>
      <c r="L619" s="18">
        <v>24.0</v>
      </c>
      <c r="M619" s="18">
        <v>0.0</v>
      </c>
      <c r="N619" s="18">
        <v>0.0</v>
      </c>
      <c r="O619" s="18">
        <v>0.0</v>
      </c>
      <c r="P619" s="18">
        <v>0.0</v>
      </c>
      <c r="Q619" s="18">
        <v>0.0</v>
      </c>
      <c r="U619" s="22" t="s">
        <v>84</v>
      </c>
      <c r="V619" s="18">
        <v>8.445291283091E12</v>
      </c>
      <c r="W619" s="22" t="s">
        <v>2246</v>
      </c>
      <c r="X619" s="18" t="s">
        <v>3417</v>
      </c>
      <c r="Y619" s="22" t="s">
        <v>3415</v>
      </c>
      <c r="Z619" s="22" t="s">
        <v>2601</v>
      </c>
      <c r="AA619" s="22" t="s">
        <v>2239</v>
      </c>
      <c r="AB619" s="22" t="s">
        <v>2214</v>
      </c>
      <c r="AC619" s="22" t="s">
        <v>3416</v>
      </c>
      <c r="AD619" s="16"/>
      <c r="AE619" s="22" t="s">
        <v>2240</v>
      </c>
      <c r="AF619" s="18">
        <v>888.0</v>
      </c>
      <c r="AG619" s="18">
        <v>0.0</v>
      </c>
      <c r="AH619" s="18">
        <v>0.0</v>
      </c>
      <c r="AI619" s="18">
        <v>0.0</v>
      </c>
      <c r="AJ619" s="18">
        <v>0.0</v>
      </c>
      <c r="AK619" s="18">
        <v>0.0</v>
      </c>
    </row>
    <row r="620">
      <c r="A620" s="14" t="s">
        <v>961</v>
      </c>
      <c r="B620" s="105" t="s">
        <v>3498</v>
      </c>
      <c r="C620" s="14" t="s">
        <v>2356</v>
      </c>
      <c r="D620" s="19" t="s">
        <v>58</v>
      </c>
      <c r="E620" s="14" t="s">
        <v>3415</v>
      </c>
      <c r="F620" s="14" t="s">
        <v>3499</v>
      </c>
      <c r="G620" s="14" t="s">
        <v>2355</v>
      </c>
      <c r="H620" s="14" t="s">
        <v>3472</v>
      </c>
      <c r="I620" s="14" t="s">
        <v>3416</v>
      </c>
      <c r="J620" s="23"/>
      <c r="K620" s="23"/>
      <c r="L620" s="18">
        <v>76.0</v>
      </c>
      <c r="M620" s="18">
        <v>3.0</v>
      </c>
      <c r="N620" s="18">
        <v>1.053608</v>
      </c>
      <c r="O620" s="18">
        <v>4.383838</v>
      </c>
      <c r="P620" s="18">
        <v>3.880064</v>
      </c>
      <c r="Q620" s="18">
        <v>4.884461</v>
      </c>
      <c r="U620" s="22" t="s">
        <v>756</v>
      </c>
      <c r="V620" s="18">
        <v>6.3699728347E11</v>
      </c>
      <c r="W620" s="22" t="s">
        <v>2295</v>
      </c>
      <c r="X620" s="18" t="s">
        <v>3417</v>
      </c>
      <c r="Y620" s="22" t="s">
        <v>3415</v>
      </c>
      <c r="Z620" s="22" t="s">
        <v>2709</v>
      </c>
      <c r="AA620" s="22" t="s">
        <v>2282</v>
      </c>
      <c r="AB620" s="22" t="s">
        <v>2214</v>
      </c>
      <c r="AC620" s="22" t="s">
        <v>3416</v>
      </c>
      <c r="AD620" s="22" t="s">
        <v>2605</v>
      </c>
      <c r="AE620" s="16"/>
      <c r="AF620" s="18">
        <v>168.0</v>
      </c>
      <c r="AG620" s="18">
        <v>0.0</v>
      </c>
      <c r="AH620" s="18">
        <v>0.604701</v>
      </c>
      <c r="AI620" s="18">
        <v>0.0</v>
      </c>
      <c r="AJ620" s="18">
        <v>0.0</v>
      </c>
      <c r="AK620" s="18">
        <v>1.006153</v>
      </c>
    </row>
    <row r="621">
      <c r="A621" s="14" t="s">
        <v>591</v>
      </c>
      <c r="B621" s="105" t="s">
        <v>3706</v>
      </c>
      <c r="C621" s="14" t="s">
        <v>2823</v>
      </c>
      <c r="D621" s="19" t="s">
        <v>58</v>
      </c>
      <c r="E621" s="23"/>
      <c r="F621" s="14" t="s">
        <v>3132</v>
      </c>
      <c r="G621" s="14" t="s">
        <v>2268</v>
      </c>
      <c r="I621" s="14" t="s">
        <v>3416</v>
      </c>
      <c r="J621" s="16"/>
      <c r="K621" s="23"/>
      <c r="L621" s="18">
        <v>24.0</v>
      </c>
      <c r="M621" s="18">
        <v>0.0</v>
      </c>
      <c r="N621" s="18">
        <v>0.0</v>
      </c>
      <c r="O621" s="18">
        <v>0.0</v>
      </c>
      <c r="P621" s="18">
        <v>0.0</v>
      </c>
      <c r="Q621" s="18">
        <v>0.0</v>
      </c>
      <c r="U621" s="22" t="s">
        <v>1650</v>
      </c>
      <c r="V621" s="18">
        <v>6.294017138144E12</v>
      </c>
      <c r="W621" s="22" t="s">
        <v>2465</v>
      </c>
      <c r="X621" s="18" t="s">
        <v>3417</v>
      </c>
      <c r="Y621" s="22" t="s">
        <v>3415</v>
      </c>
      <c r="Z621" s="22" t="s">
        <v>2930</v>
      </c>
      <c r="AA621" s="22" t="s">
        <v>2239</v>
      </c>
      <c r="AB621" s="22" t="s">
        <v>2214</v>
      </c>
      <c r="AC621" s="22" t="s">
        <v>3416</v>
      </c>
      <c r="AD621" s="16"/>
      <c r="AE621" s="16"/>
      <c r="AF621" s="18">
        <v>70.0</v>
      </c>
      <c r="AG621" s="18">
        <v>4.0</v>
      </c>
      <c r="AH621" s="18">
        <v>1.204212</v>
      </c>
      <c r="AI621" s="18">
        <v>7.970696</v>
      </c>
      <c r="AJ621" s="18">
        <v>7.771803</v>
      </c>
      <c r="AK621" s="18">
        <v>6.89378</v>
      </c>
    </row>
    <row r="622">
      <c r="A622" s="14" t="s">
        <v>851</v>
      </c>
      <c r="B622" s="105" t="s">
        <v>3978</v>
      </c>
      <c r="C622" s="14" t="s">
        <v>2309</v>
      </c>
      <c r="D622" s="19" t="s">
        <v>58</v>
      </c>
      <c r="E622" s="14" t="s">
        <v>3415</v>
      </c>
      <c r="F622" s="14" t="s">
        <v>2740</v>
      </c>
      <c r="G622" s="14" t="s">
        <v>2308</v>
      </c>
      <c r="H622" s="14" t="s">
        <v>3472</v>
      </c>
      <c r="I622" s="14" t="s">
        <v>3422</v>
      </c>
      <c r="J622" s="14" t="s">
        <v>2605</v>
      </c>
      <c r="K622" s="23"/>
      <c r="L622" s="18">
        <v>96.0</v>
      </c>
      <c r="M622" s="18">
        <v>0.0</v>
      </c>
      <c r="N622" s="18">
        <v>0.0</v>
      </c>
      <c r="O622" s="18">
        <v>0.0</v>
      </c>
      <c r="P622" s="18">
        <v>0.0</v>
      </c>
      <c r="Q622" s="18">
        <v>0.0</v>
      </c>
      <c r="U622" s="22" t="s">
        <v>1650</v>
      </c>
      <c r="V622" s="18">
        <v>6.294017137109E12</v>
      </c>
      <c r="W622" s="22" t="s">
        <v>2468</v>
      </c>
      <c r="X622" s="18" t="s">
        <v>3417</v>
      </c>
      <c r="Y622" s="22" t="s">
        <v>3415</v>
      </c>
      <c r="Z622" s="22" t="s">
        <v>2930</v>
      </c>
      <c r="AA622" s="22" t="s">
        <v>2239</v>
      </c>
      <c r="AB622" s="22" t="s">
        <v>2214</v>
      </c>
      <c r="AC622" s="22" t="s">
        <v>3416</v>
      </c>
      <c r="AD622" s="16"/>
      <c r="AE622" s="16"/>
      <c r="AF622" s="18">
        <v>29.0</v>
      </c>
      <c r="AG622" s="18">
        <v>23.0</v>
      </c>
      <c r="AH622" s="18">
        <v>0.369048</v>
      </c>
      <c r="AI622" s="18">
        <v>13.7011</v>
      </c>
      <c r="AJ622" s="18">
        <v>13.11462</v>
      </c>
      <c r="AK622" s="18">
        <v>9.690131</v>
      </c>
    </row>
    <row r="623">
      <c r="A623" s="14" t="s">
        <v>361</v>
      </c>
      <c r="B623" s="105" t="s">
        <v>3796</v>
      </c>
      <c r="C623" s="14" t="s">
        <v>3025</v>
      </c>
      <c r="D623" s="19" t="s">
        <v>58</v>
      </c>
      <c r="E623" s="14" t="s">
        <v>3421</v>
      </c>
      <c r="F623" s="14" t="s">
        <v>3101</v>
      </c>
      <c r="G623" s="14" t="s">
        <v>2239</v>
      </c>
      <c r="H623" s="14" t="s">
        <v>2214</v>
      </c>
      <c r="I623" s="14" t="s">
        <v>3416</v>
      </c>
      <c r="J623" s="16"/>
      <c r="K623" s="14" t="s">
        <v>2240</v>
      </c>
      <c r="L623" s="18">
        <v>336.0</v>
      </c>
      <c r="M623" s="18">
        <v>0.0</v>
      </c>
      <c r="N623" s="18">
        <v>0.0</v>
      </c>
      <c r="O623" s="18">
        <v>0.0</v>
      </c>
      <c r="P623" s="18">
        <v>0.0</v>
      </c>
      <c r="Q623" s="18">
        <v>0.0</v>
      </c>
      <c r="U623" s="22" t="s">
        <v>1175</v>
      </c>
      <c r="V623" s="18">
        <v>6.291103078261E12</v>
      </c>
      <c r="W623" s="22" t="s">
        <v>3216</v>
      </c>
      <c r="X623" s="18" t="s">
        <v>3417</v>
      </c>
      <c r="Y623" s="22" t="s">
        <v>3415</v>
      </c>
      <c r="Z623" s="22" t="s">
        <v>3217</v>
      </c>
      <c r="AA623" s="22" t="s">
        <v>3600</v>
      </c>
      <c r="AB623" s="22" t="s">
        <v>2214</v>
      </c>
      <c r="AC623" s="22" t="s">
        <v>3416</v>
      </c>
      <c r="AD623" s="16"/>
      <c r="AE623" s="16"/>
      <c r="AF623" s="18">
        <v>10.0</v>
      </c>
      <c r="AG623" s="18">
        <v>1.0</v>
      </c>
      <c r="AH623" s="18">
        <v>0.090909</v>
      </c>
      <c r="AI623" s="18">
        <v>4.11655</v>
      </c>
      <c r="AJ623" s="18">
        <v>3.643119</v>
      </c>
      <c r="AK623" s="18">
        <v>3.883683</v>
      </c>
    </row>
    <row r="624">
      <c r="A624" s="14" t="s">
        <v>1936</v>
      </c>
      <c r="B624" s="105" t="s">
        <v>3979</v>
      </c>
      <c r="C624" s="14" t="s">
        <v>2569</v>
      </c>
      <c r="D624" s="19" t="s">
        <v>58</v>
      </c>
      <c r="E624" s="14" t="s">
        <v>3415</v>
      </c>
      <c r="F624" s="23"/>
      <c r="G624" s="14" t="s">
        <v>2570</v>
      </c>
      <c r="H624" s="14" t="s">
        <v>2214</v>
      </c>
      <c r="I624" s="14" t="s">
        <v>3416</v>
      </c>
      <c r="J624" s="23"/>
      <c r="K624" s="16"/>
      <c r="L624" s="18">
        <v>462.0</v>
      </c>
      <c r="M624" s="18">
        <v>1.0</v>
      </c>
      <c r="N624" s="18">
        <v>0.071429</v>
      </c>
      <c r="O624" s="18">
        <v>0.428571</v>
      </c>
      <c r="P624" s="18">
        <v>0.675</v>
      </c>
      <c r="Q624" s="18">
        <v>0.805809</v>
      </c>
      <c r="U624" s="22" t="s">
        <v>961</v>
      </c>
      <c r="V624" s="18">
        <v>6.14347628102E11</v>
      </c>
      <c r="W624" s="22" t="s">
        <v>3075</v>
      </c>
      <c r="X624" s="18" t="s">
        <v>3417</v>
      </c>
      <c r="Y624" s="22" t="s">
        <v>3415</v>
      </c>
      <c r="Z624" s="22" t="s">
        <v>3488</v>
      </c>
      <c r="AA624" s="22" t="s">
        <v>2355</v>
      </c>
      <c r="AB624" s="22" t="s">
        <v>2304</v>
      </c>
      <c r="AC624" s="22" t="s">
        <v>3416</v>
      </c>
      <c r="AD624" s="16"/>
      <c r="AE624" s="16"/>
      <c r="AF624" s="18">
        <v>152.0</v>
      </c>
      <c r="AG624" s="18">
        <v>7.0</v>
      </c>
      <c r="AH624" s="18">
        <v>2.259774</v>
      </c>
      <c r="AI624" s="18">
        <v>6.853985</v>
      </c>
      <c r="AJ624" s="18">
        <v>6.853985</v>
      </c>
      <c r="AK624" s="18">
        <v>8.256199</v>
      </c>
    </row>
    <row r="625">
      <c r="A625" s="14" t="s">
        <v>756</v>
      </c>
      <c r="B625" s="105" t="s">
        <v>3980</v>
      </c>
      <c r="C625" s="14" t="s">
        <v>2299</v>
      </c>
      <c r="D625" s="19" t="s">
        <v>58</v>
      </c>
      <c r="E625" s="14" t="s">
        <v>3415</v>
      </c>
      <c r="F625" s="14" t="s">
        <v>2709</v>
      </c>
      <c r="G625" s="14" t="s">
        <v>2282</v>
      </c>
      <c r="H625" s="14" t="s">
        <v>2214</v>
      </c>
      <c r="I625" s="14" t="s">
        <v>3416</v>
      </c>
      <c r="J625" s="14" t="s">
        <v>2605</v>
      </c>
      <c r="K625" s="23"/>
      <c r="L625" s="18">
        <v>120.0</v>
      </c>
      <c r="M625" s="18">
        <v>0.0</v>
      </c>
      <c r="N625" s="18">
        <v>0.0</v>
      </c>
      <c r="O625" s="18">
        <v>0.0</v>
      </c>
      <c r="P625" s="18">
        <v>0.0</v>
      </c>
      <c r="Q625" s="18">
        <v>0.0</v>
      </c>
      <c r="U625" s="22" t="s">
        <v>1035</v>
      </c>
      <c r="V625" s="18">
        <v>8.10011080027E11</v>
      </c>
      <c r="W625" s="22" t="s">
        <v>3207</v>
      </c>
      <c r="X625" s="18" t="s">
        <v>3417</v>
      </c>
      <c r="Y625" s="22" t="s">
        <v>3415</v>
      </c>
      <c r="Z625" s="22" t="s">
        <v>3165</v>
      </c>
      <c r="AA625" s="22" t="s">
        <v>3450</v>
      </c>
      <c r="AB625" s="22" t="s">
        <v>2214</v>
      </c>
      <c r="AC625" s="22" t="s">
        <v>3416</v>
      </c>
      <c r="AD625" s="22" t="s">
        <v>2605</v>
      </c>
      <c r="AE625" s="16"/>
      <c r="AF625" s="18">
        <v>48.0</v>
      </c>
      <c r="AG625" s="18">
        <v>0.0</v>
      </c>
      <c r="AH625" s="18">
        <v>0.1</v>
      </c>
      <c r="AI625" s="18">
        <v>0.171429</v>
      </c>
      <c r="AJ625" s="18">
        <v>0.110256</v>
      </c>
      <c r="AK625" s="18">
        <v>0.080571</v>
      </c>
    </row>
    <row r="626">
      <c r="A626" s="14" t="s">
        <v>1035</v>
      </c>
      <c r="B626" s="105" t="s">
        <v>3981</v>
      </c>
      <c r="C626" s="14" t="s">
        <v>3055</v>
      </c>
      <c r="D626" s="19" t="s">
        <v>58</v>
      </c>
      <c r="E626" s="14" t="s">
        <v>3415</v>
      </c>
      <c r="F626" s="14" t="s">
        <v>2810</v>
      </c>
      <c r="G626" s="14" t="s">
        <v>2373</v>
      </c>
      <c r="I626" s="14" t="s">
        <v>3416</v>
      </c>
      <c r="J626" s="23"/>
      <c r="K626" s="23"/>
      <c r="L626" s="18">
        <v>552.0</v>
      </c>
      <c r="M626" s="18">
        <v>0.0</v>
      </c>
      <c r="N626" s="18">
        <v>0.0</v>
      </c>
      <c r="O626" s="18">
        <v>0.0</v>
      </c>
      <c r="P626" s="18">
        <v>0.0</v>
      </c>
      <c r="Q626" s="18">
        <v>0.0</v>
      </c>
      <c r="U626" s="22" t="s">
        <v>1251</v>
      </c>
      <c r="V626" s="18">
        <v>3.701295700411E12</v>
      </c>
      <c r="W626" s="22" t="s">
        <v>2436</v>
      </c>
      <c r="X626" s="18" t="s">
        <v>3417</v>
      </c>
      <c r="Y626" s="22" t="s">
        <v>3415</v>
      </c>
      <c r="Z626" s="22" t="s">
        <v>2882</v>
      </c>
      <c r="AA626" s="22" t="s">
        <v>2437</v>
      </c>
      <c r="AB626" s="22" t="s">
        <v>2214</v>
      </c>
      <c r="AC626" s="22" t="s">
        <v>3431</v>
      </c>
      <c r="AD626" s="16"/>
      <c r="AE626" s="22" t="s">
        <v>2240</v>
      </c>
      <c r="AF626" s="18">
        <v>216.0</v>
      </c>
      <c r="AG626" s="18">
        <v>0.0</v>
      </c>
      <c r="AH626" s="18">
        <v>0.0</v>
      </c>
      <c r="AI626" s="18">
        <v>0.0</v>
      </c>
      <c r="AJ626" s="18">
        <v>0.0</v>
      </c>
      <c r="AK626" s="18">
        <v>0.0</v>
      </c>
    </row>
    <row r="627">
      <c r="A627" s="14" t="s">
        <v>361</v>
      </c>
      <c r="B627" s="105" t="s">
        <v>3982</v>
      </c>
      <c r="C627" s="14" t="s">
        <v>3095</v>
      </c>
      <c r="D627" s="19" t="s">
        <v>58</v>
      </c>
      <c r="E627" s="14" t="s">
        <v>3421</v>
      </c>
      <c r="F627" s="14" t="s">
        <v>3096</v>
      </c>
      <c r="G627" s="14" t="s">
        <v>2239</v>
      </c>
      <c r="H627" s="14" t="s">
        <v>2214</v>
      </c>
      <c r="I627" s="14" t="s">
        <v>3416</v>
      </c>
      <c r="J627" s="14" t="s">
        <v>2605</v>
      </c>
      <c r="K627" s="16"/>
      <c r="L627" s="18">
        <v>792.0</v>
      </c>
      <c r="M627" s="18">
        <v>0.0</v>
      </c>
      <c r="N627" s="18">
        <v>0.090909</v>
      </c>
      <c r="O627" s="18">
        <v>0.090909</v>
      </c>
      <c r="P627" s="18">
        <v>0.117647</v>
      </c>
      <c r="Q627" s="18">
        <v>0.117647</v>
      </c>
      <c r="U627" s="22" t="s">
        <v>1812</v>
      </c>
      <c r="V627" s="18">
        <v>3.046920023351E12</v>
      </c>
      <c r="W627" s="22" t="s">
        <v>2965</v>
      </c>
      <c r="X627" s="18" t="s">
        <v>3417</v>
      </c>
      <c r="Y627" s="22" t="s">
        <v>3415</v>
      </c>
      <c r="Z627" s="22" t="s">
        <v>2959</v>
      </c>
      <c r="AA627" s="22" t="s">
        <v>2464</v>
      </c>
      <c r="AB627" s="22" t="s">
        <v>2214</v>
      </c>
      <c r="AC627" s="22" t="s">
        <v>3416</v>
      </c>
      <c r="AD627" s="22" t="s">
        <v>2605</v>
      </c>
      <c r="AE627" s="16"/>
      <c r="AF627" s="18">
        <v>24.0</v>
      </c>
      <c r="AG627" s="18">
        <v>0.0</v>
      </c>
      <c r="AH627" s="18">
        <v>0.0</v>
      </c>
      <c r="AI627" s="18">
        <v>0.0</v>
      </c>
      <c r="AJ627" s="18">
        <v>0.0</v>
      </c>
      <c r="AK627" s="18">
        <v>0.0</v>
      </c>
    </row>
    <row r="628">
      <c r="A628" s="14" t="s">
        <v>1812</v>
      </c>
      <c r="B628" s="105" t="s">
        <v>3983</v>
      </c>
      <c r="C628" s="14" t="s">
        <v>2987</v>
      </c>
      <c r="D628" s="19" t="s">
        <v>58</v>
      </c>
      <c r="E628" s="23"/>
      <c r="F628" s="14" t="s">
        <v>2982</v>
      </c>
      <c r="G628" s="14" t="s">
        <v>2512</v>
      </c>
      <c r="I628" s="14" t="s">
        <v>3416</v>
      </c>
      <c r="J628" s="23"/>
      <c r="K628" s="14" t="s">
        <v>2240</v>
      </c>
      <c r="L628" s="18">
        <v>528.0</v>
      </c>
      <c r="M628" s="18">
        <v>0.0</v>
      </c>
      <c r="N628" s="18">
        <v>0.0</v>
      </c>
      <c r="O628" s="18">
        <v>0.0</v>
      </c>
      <c r="P628" s="18">
        <v>0.0</v>
      </c>
      <c r="Q628" s="18">
        <v>0.0</v>
      </c>
      <c r="U628" s="22" t="s">
        <v>851</v>
      </c>
      <c r="V628" s="18">
        <v>6.29110201356E12</v>
      </c>
      <c r="W628" s="22" t="s">
        <v>2317</v>
      </c>
      <c r="X628" s="18" t="s">
        <v>3417</v>
      </c>
      <c r="Y628" s="22" t="s">
        <v>3415</v>
      </c>
      <c r="Z628" s="22" t="s">
        <v>2759</v>
      </c>
      <c r="AA628" s="22" t="s">
        <v>2318</v>
      </c>
      <c r="AB628" s="22" t="s">
        <v>2304</v>
      </c>
      <c r="AC628" s="22" t="s">
        <v>3422</v>
      </c>
      <c r="AD628" s="22" t="s">
        <v>2605</v>
      </c>
      <c r="AE628" s="16"/>
      <c r="AF628" s="18">
        <v>48.0</v>
      </c>
      <c r="AG628" s="18">
        <v>0.0</v>
      </c>
      <c r="AH628" s="18">
        <v>0.478714</v>
      </c>
      <c r="AI628" s="18">
        <v>0.0</v>
      </c>
      <c r="AJ628" s="18">
        <v>0.448485</v>
      </c>
      <c r="AK628" s="18">
        <v>0.256511</v>
      </c>
    </row>
    <row r="629">
      <c r="A629" s="14" t="s">
        <v>888</v>
      </c>
      <c r="B629" s="105" t="s">
        <v>3984</v>
      </c>
      <c r="C629" s="14" t="s">
        <v>2347</v>
      </c>
      <c r="D629" s="19" t="s">
        <v>58</v>
      </c>
      <c r="E629" s="14" t="s">
        <v>3421</v>
      </c>
      <c r="F629" s="14" t="s">
        <v>2765</v>
      </c>
      <c r="G629" s="14" t="s">
        <v>2326</v>
      </c>
      <c r="H629" s="14" t="s">
        <v>2214</v>
      </c>
      <c r="I629" s="14" t="s">
        <v>3431</v>
      </c>
      <c r="J629" s="23"/>
      <c r="K629" s="14" t="s">
        <v>2240</v>
      </c>
      <c r="L629" s="18">
        <v>744.0</v>
      </c>
      <c r="M629" s="18">
        <v>0.0</v>
      </c>
      <c r="N629" s="18">
        <v>0.0</v>
      </c>
      <c r="O629" s="18">
        <v>0.071429</v>
      </c>
      <c r="P629" s="18">
        <v>0.045455</v>
      </c>
      <c r="Q629" s="18">
        <v>0.045455</v>
      </c>
      <c r="U629" s="22" t="s">
        <v>1812</v>
      </c>
      <c r="V629" s="18">
        <v>6.291100607068E12</v>
      </c>
      <c r="W629" s="22" t="s">
        <v>2492</v>
      </c>
      <c r="X629" s="18" t="s">
        <v>3417</v>
      </c>
      <c r="Y629" s="22" t="s">
        <v>3415</v>
      </c>
      <c r="Z629" s="22" t="s">
        <v>2951</v>
      </c>
      <c r="AA629" s="22" t="s">
        <v>2489</v>
      </c>
      <c r="AB629" s="22" t="s">
        <v>2214</v>
      </c>
      <c r="AC629" s="22" t="s">
        <v>3416</v>
      </c>
      <c r="AD629" s="16"/>
      <c r="AE629" s="16"/>
      <c r="AF629" s="18">
        <v>0.0</v>
      </c>
      <c r="AG629" s="18">
        <v>0.0</v>
      </c>
      <c r="AH629" s="18">
        <v>0.0</v>
      </c>
      <c r="AI629" s="18">
        <v>0.0</v>
      </c>
      <c r="AJ629" s="18">
        <v>0.033333</v>
      </c>
      <c r="AK629" s="18">
        <v>0.033333</v>
      </c>
    </row>
    <row r="630">
      <c r="A630" s="14" t="s">
        <v>1650</v>
      </c>
      <c r="B630" s="105" t="s">
        <v>3985</v>
      </c>
      <c r="C630" s="14" t="s">
        <v>2463</v>
      </c>
      <c r="D630" s="19" t="s">
        <v>58</v>
      </c>
      <c r="E630" s="14" t="s">
        <v>3415</v>
      </c>
      <c r="F630" s="14" t="s">
        <v>2926</v>
      </c>
      <c r="G630" s="14" t="s">
        <v>2464</v>
      </c>
      <c r="H630" s="14" t="s">
        <v>2214</v>
      </c>
      <c r="I630" s="14" t="s">
        <v>3416</v>
      </c>
      <c r="J630" s="23"/>
      <c r="K630" s="23"/>
      <c r="L630" s="18">
        <v>0.0</v>
      </c>
      <c r="M630" s="18">
        <v>0.0</v>
      </c>
      <c r="N630" s="18">
        <v>0.0</v>
      </c>
      <c r="O630" s="18">
        <v>0.0</v>
      </c>
      <c r="P630" s="18">
        <v>0.0</v>
      </c>
      <c r="Q630" s="18">
        <v>0.0</v>
      </c>
      <c r="U630" s="22" t="s">
        <v>1812</v>
      </c>
      <c r="V630" s="18">
        <v>5.000168180045E12</v>
      </c>
      <c r="W630" s="22" t="s">
        <v>3329</v>
      </c>
      <c r="X630" s="18" t="s">
        <v>3417</v>
      </c>
      <c r="Y630" s="22" t="s">
        <v>3415</v>
      </c>
      <c r="Z630" s="22" t="s">
        <v>3314</v>
      </c>
      <c r="AA630" s="22" t="s">
        <v>3534</v>
      </c>
      <c r="AB630" s="22" t="s">
        <v>2214</v>
      </c>
      <c r="AC630" s="22" t="s">
        <v>3416</v>
      </c>
      <c r="AD630" s="22" t="s">
        <v>2605</v>
      </c>
      <c r="AE630" s="16"/>
      <c r="AF630" s="18">
        <v>624.0</v>
      </c>
      <c r="AG630" s="18">
        <v>0.0</v>
      </c>
      <c r="AH630" s="18">
        <v>4.568836</v>
      </c>
      <c r="AI630" s="18">
        <v>0.25</v>
      </c>
      <c r="AJ630" s="18">
        <v>0.25</v>
      </c>
      <c r="AK630" s="18">
        <v>4.405873</v>
      </c>
    </row>
    <row r="631">
      <c r="A631" s="14" t="s">
        <v>1690</v>
      </c>
      <c r="B631" s="105" t="s">
        <v>3986</v>
      </c>
      <c r="C631" s="14" t="s">
        <v>2477</v>
      </c>
      <c r="D631" s="19" t="s">
        <v>58</v>
      </c>
      <c r="E631" s="14" t="s">
        <v>3415</v>
      </c>
      <c r="F631" s="14" t="s">
        <v>2942</v>
      </c>
      <c r="G631" s="14" t="s">
        <v>2216</v>
      </c>
      <c r="I631" s="14" t="s">
        <v>3416</v>
      </c>
      <c r="J631" s="23"/>
      <c r="K631" s="16"/>
      <c r="L631" s="18">
        <v>528.0</v>
      </c>
      <c r="M631" s="18">
        <v>0.0</v>
      </c>
      <c r="N631" s="18">
        <v>0.0</v>
      </c>
      <c r="O631" s="18">
        <v>0.0</v>
      </c>
      <c r="P631" s="18">
        <v>0.0</v>
      </c>
      <c r="Q631" s="18">
        <v>0.0</v>
      </c>
      <c r="U631" s="22" t="s">
        <v>258</v>
      </c>
      <c r="V631" s="18">
        <v>8.10005414562E11</v>
      </c>
      <c r="W631" s="22" t="s">
        <v>2398</v>
      </c>
      <c r="X631" s="18" t="s">
        <v>3417</v>
      </c>
      <c r="Y631" s="22" t="s">
        <v>3415</v>
      </c>
      <c r="Z631" s="22" t="s">
        <v>2834</v>
      </c>
      <c r="AA631" s="22" t="s">
        <v>2268</v>
      </c>
      <c r="AB631" s="22" t="s">
        <v>2214</v>
      </c>
      <c r="AC631" s="22" t="s">
        <v>3416</v>
      </c>
      <c r="AD631" s="16"/>
      <c r="AE631" s="16"/>
      <c r="AF631" s="18">
        <v>23.0</v>
      </c>
      <c r="AG631" s="18">
        <v>2.0</v>
      </c>
      <c r="AH631" s="18">
        <v>0.21978</v>
      </c>
      <c r="AI631" s="18">
        <v>1.766484</v>
      </c>
      <c r="AJ631" s="18">
        <v>1.566741</v>
      </c>
      <c r="AK631" s="18">
        <v>1.716287</v>
      </c>
    </row>
    <row r="632">
      <c r="A632" s="14" t="s">
        <v>1783</v>
      </c>
      <c r="B632" s="105" t="s">
        <v>3859</v>
      </c>
      <c r="C632" s="14" t="s">
        <v>3300</v>
      </c>
      <c r="D632" s="19" t="s">
        <v>58</v>
      </c>
      <c r="E632" s="14" t="s">
        <v>3421</v>
      </c>
      <c r="F632" s="14" t="s">
        <v>3283</v>
      </c>
      <c r="G632" s="14" t="s">
        <v>3442</v>
      </c>
      <c r="H632" s="14" t="s">
        <v>2214</v>
      </c>
      <c r="I632" s="14" t="s">
        <v>3416</v>
      </c>
      <c r="J632" s="14" t="s">
        <v>2605</v>
      </c>
      <c r="K632" s="23"/>
      <c r="L632" s="18">
        <v>0.0</v>
      </c>
      <c r="M632" s="18">
        <v>0.0</v>
      </c>
      <c r="N632" s="18">
        <v>0.0</v>
      </c>
      <c r="O632" s="18">
        <v>0.0</v>
      </c>
      <c r="P632" s="18">
        <v>0.170279</v>
      </c>
      <c r="Q632" s="18">
        <v>0.170279</v>
      </c>
      <c r="U632" s="22" t="s">
        <v>135</v>
      </c>
      <c r="V632" s="18">
        <v>8.906020588639E12</v>
      </c>
      <c r="W632" s="22" t="s">
        <v>2940</v>
      </c>
      <c r="X632" s="18" t="s">
        <v>3417</v>
      </c>
      <c r="Y632" s="22" t="s">
        <v>3421</v>
      </c>
      <c r="Z632" s="22" t="s">
        <v>3028</v>
      </c>
      <c r="AA632" s="22" t="s">
        <v>3868</v>
      </c>
      <c r="AB632" s="22" t="s">
        <v>3472</v>
      </c>
      <c r="AC632" s="22" t="s">
        <v>3422</v>
      </c>
      <c r="AD632" s="16"/>
      <c r="AE632" s="22" t="s">
        <v>2240</v>
      </c>
      <c r="AF632" s="18">
        <v>648.0</v>
      </c>
      <c r="AG632" s="18">
        <v>0.0</v>
      </c>
      <c r="AH632" s="18">
        <v>1.666667</v>
      </c>
      <c r="AI632" s="18">
        <v>0.0</v>
      </c>
      <c r="AJ632" s="18">
        <v>0.0</v>
      </c>
      <c r="AK632" s="18">
        <v>1.666667</v>
      </c>
    </row>
    <row r="633">
      <c r="A633" s="14" t="s">
        <v>851</v>
      </c>
      <c r="B633" s="105" t="s">
        <v>3872</v>
      </c>
      <c r="C633" s="14" t="s">
        <v>2753</v>
      </c>
      <c r="D633" s="19" t="s">
        <v>58</v>
      </c>
      <c r="E633" s="14" t="s">
        <v>3415</v>
      </c>
      <c r="F633" s="14" t="s">
        <v>2754</v>
      </c>
      <c r="G633" s="14" t="s">
        <v>2339</v>
      </c>
      <c r="H633" s="14" t="s">
        <v>2304</v>
      </c>
      <c r="I633" s="14" t="s">
        <v>3422</v>
      </c>
      <c r="J633" s="14" t="s">
        <v>2605</v>
      </c>
      <c r="K633" s="23"/>
      <c r="L633" s="18">
        <v>96.0</v>
      </c>
      <c r="M633" s="18">
        <v>0.0</v>
      </c>
      <c r="N633" s="18">
        <v>1.0</v>
      </c>
      <c r="O633" s="18">
        <v>0.0</v>
      </c>
      <c r="P633" s="18">
        <v>0.0</v>
      </c>
      <c r="Q633" s="18">
        <v>1.0</v>
      </c>
      <c r="U633" s="22" t="s">
        <v>1812</v>
      </c>
      <c r="V633" s="18">
        <v>6.772504452961E12</v>
      </c>
      <c r="W633" s="22" t="s">
        <v>2976</v>
      </c>
      <c r="X633" s="18" t="s">
        <v>3417</v>
      </c>
      <c r="Y633" s="22" t="s">
        <v>3415</v>
      </c>
      <c r="Z633" s="22" t="s">
        <v>3092</v>
      </c>
      <c r="AA633" s="22" t="s">
        <v>3430</v>
      </c>
      <c r="AB633" s="22" t="s">
        <v>2214</v>
      </c>
      <c r="AC633" s="22" t="s">
        <v>3416</v>
      </c>
      <c r="AD633" s="16"/>
      <c r="AE633" s="16"/>
      <c r="AF633" s="18">
        <v>29.0</v>
      </c>
      <c r="AG633" s="18">
        <v>12.0</v>
      </c>
      <c r="AH633" s="18">
        <v>0.230769</v>
      </c>
      <c r="AI633" s="18">
        <v>9.995291</v>
      </c>
      <c r="AJ633" s="18">
        <v>8.683055</v>
      </c>
      <c r="AK633" s="18">
        <v>5.48642</v>
      </c>
    </row>
    <row r="634">
      <c r="A634" s="14" t="s">
        <v>1812</v>
      </c>
      <c r="B634" s="105" t="s">
        <v>3832</v>
      </c>
      <c r="C634" s="14" t="s">
        <v>2515</v>
      </c>
      <c r="D634" s="19" t="s">
        <v>58</v>
      </c>
      <c r="E634" s="14" t="s">
        <v>3415</v>
      </c>
      <c r="F634" s="14" t="s">
        <v>2963</v>
      </c>
      <c r="G634" s="14" t="s">
        <v>2512</v>
      </c>
      <c r="H634" s="14" t="s">
        <v>2214</v>
      </c>
      <c r="I634" s="14" t="s">
        <v>3416</v>
      </c>
      <c r="J634" s="14" t="s">
        <v>2666</v>
      </c>
      <c r="K634" s="14" t="s">
        <v>2240</v>
      </c>
      <c r="L634" s="18">
        <v>72.0</v>
      </c>
      <c r="M634" s="18">
        <v>0.0</v>
      </c>
      <c r="N634" s="18">
        <v>0.6</v>
      </c>
      <c r="O634" s="18">
        <v>0.0</v>
      </c>
      <c r="P634" s="18">
        <v>0.0</v>
      </c>
      <c r="Q634" s="18">
        <v>0.6</v>
      </c>
      <c r="U634" s="22" t="s">
        <v>1812</v>
      </c>
      <c r="V634" s="18">
        <v>5.9946328E7</v>
      </c>
      <c r="W634" s="22" t="s">
        <v>3316</v>
      </c>
      <c r="X634" s="18" t="s">
        <v>3417</v>
      </c>
      <c r="Y634" s="22" t="s">
        <v>3421</v>
      </c>
      <c r="Z634" s="22" t="s">
        <v>3308</v>
      </c>
      <c r="AA634" s="22" t="s">
        <v>3534</v>
      </c>
      <c r="AB634" s="22" t="s">
        <v>2214</v>
      </c>
      <c r="AC634" s="22" t="s">
        <v>3416</v>
      </c>
      <c r="AD634" s="22" t="s">
        <v>2605</v>
      </c>
      <c r="AE634" s="16"/>
      <c r="AF634" s="18">
        <v>648.0</v>
      </c>
      <c r="AG634" s="18">
        <v>0.0</v>
      </c>
      <c r="AH634" s="18">
        <v>4.801786</v>
      </c>
      <c r="AI634" s="18">
        <v>0.0</v>
      </c>
      <c r="AJ634" s="18">
        <v>0.033333</v>
      </c>
      <c r="AK634" s="18">
        <v>4.818452</v>
      </c>
    </row>
    <row r="635">
      <c r="A635" s="14" t="s">
        <v>135</v>
      </c>
      <c r="B635" s="105" t="s">
        <v>3987</v>
      </c>
      <c r="C635" s="14" t="s">
        <v>2617</v>
      </c>
      <c r="D635" s="19" t="s">
        <v>58</v>
      </c>
      <c r="E635" s="14" t="s">
        <v>3421</v>
      </c>
      <c r="F635" s="14" t="s">
        <v>2614</v>
      </c>
      <c r="G635" s="14" t="s">
        <v>2557</v>
      </c>
      <c r="I635" s="14" t="s">
        <v>3416</v>
      </c>
      <c r="J635" s="14" t="s">
        <v>2605</v>
      </c>
      <c r="K635" s="23"/>
      <c r="L635" s="18">
        <v>48.0</v>
      </c>
      <c r="M635" s="18">
        <v>0.0</v>
      </c>
      <c r="N635" s="18">
        <v>0.291667</v>
      </c>
      <c r="O635" s="18">
        <v>0.0</v>
      </c>
      <c r="P635" s="18">
        <v>0.333333</v>
      </c>
      <c r="Q635" s="18">
        <v>0.291667</v>
      </c>
      <c r="U635" s="22" t="s">
        <v>84</v>
      </c>
      <c r="V635" s="18">
        <v>8.445291283091E12</v>
      </c>
      <c r="W635" s="22" t="s">
        <v>2246</v>
      </c>
      <c r="X635" s="18" t="s">
        <v>3417</v>
      </c>
      <c r="Y635" s="22" t="s">
        <v>3415</v>
      </c>
      <c r="Z635" s="22" t="s">
        <v>2601</v>
      </c>
      <c r="AA635" s="22" t="s">
        <v>2239</v>
      </c>
      <c r="AB635" s="22" t="s">
        <v>2214</v>
      </c>
      <c r="AC635" s="22" t="s">
        <v>3416</v>
      </c>
      <c r="AD635" s="16"/>
      <c r="AE635" s="16"/>
      <c r="AF635" s="18">
        <v>216.0</v>
      </c>
      <c r="AG635" s="18">
        <v>1.0</v>
      </c>
      <c r="AH635" s="18">
        <v>1.230184</v>
      </c>
      <c r="AI635" s="18">
        <v>0.111111</v>
      </c>
      <c r="AJ635" s="18">
        <v>0.106667</v>
      </c>
      <c r="AK635" s="18">
        <v>1.329847</v>
      </c>
    </row>
    <row r="636">
      <c r="A636" s="14" t="s">
        <v>1812</v>
      </c>
      <c r="B636" s="105" t="s">
        <v>3804</v>
      </c>
      <c r="C636" s="14" t="s">
        <v>2954</v>
      </c>
      <c r="D636" s="19" t="s">
        <v>58</v>
      </c>
      <c r="E636" s="14" t="s">
        <v>3421</v>
      </c>
      <c r="F636" s="14" t="s">
        <v>3357</v>
      </c>
      <c r="G636" s="14" t="s">
        <v>2437</v>
      </c>
      <c r="H636" s="14" t="s">
        <v>2214</v>
      </c>
      <c r="I636" s="14" t="s">
        <v>3416</v>
      </c>
      <c r="J636" s="16"/>
      <c r="K636" s="23"/>
      <c r="L636" s="18">
        <v>0.0</v>
      </c>
      <c r="M636" s="18">
        <v>0.0</v>
      </c>
      <c r="N636" s="18">
        <v>0.0</v>
      </c>
      <c r="O636" s="18">
        <v>0.0</v>
      </c>
      <c r="P636" s="18">
        <v>0.0</v>
      </c>
      <c r="Q636" s="18">
        <v>0.0</v>
      </c>
      <c r="U636" s="22" t="s">
        <v>1812</v>
      </c>
      <c r="V636" s="18">
        <v>6.298044150049E12</v>
      </c>
      <c r="W636" s="22" t="s">
        <v>2949</v>
      </c>
      <c r="X636" s="18" t="s">
        <v>3417</v>
      </c>
      <c r="Y636" s="22" t="s">
        <v>3415</v>
      </c>
      <c r="Z636" s="22" t="s">
        <v>3357</v>
      </c>
      <c r="AA636" s="22" t="s">
        <v>2437</v>
      </c>
      <c r="AB636" s="22" t="s">
        <v>2214</v>
      </c>
      <c r="AC636" s="22" t="s">
        <v>3416</v>
      </c>
      <c r="AD636" s="16"/>
      <c r="AE636" s="22" t="s">
        <v>2240</v>
      </c>
      <c r="AF636" s="18">
        <v>648.0</v>
      </c>
      <c r="AG636" s="18">
        <v>0.0</v>
      </c>
      <c r="AH636" s="18">
        <v>0.0</v>
      </c>
      <c r="AI636" s="18">
        <v>0.0</v>
      </c>
      <c r="AJ636" s="18">
        <v>0.0</v>
      </c>
      <c r="AK636" s="18">
        <v>0.0</v>
      </c>
    </row>
    <row r="637">
      <c r="A637" s="14" t="s">
        <v>1812</v>
      </c>
      <c r="B637" s="105" t="s">
        <v>3637</v>
      </c>
      <c r="C637" s="14" t="s">
        <v>2496</v>
      </c>
      <c r="D637" s="19" t="s">
        <v>58</v>
      </c>
      <c r="E637" s="14" t="s">
        <v>3415</v>
      </c>
      <c r="F637" s="14" t="s">
        <v>2951</v>
      </c>
      <c r="G637" s="14" t="s">
        <v>2489</v>
      </c>
      <c r="H637" s="14" t="s">
        <v>2214</v>
      </c>
      <c r="I637" s="14" t="s">
        <v>3416</v>
      </c>
      <c r="J637" s="23"/>
      <c r="K637" s="16"/>
      <c r="L637" s="18">
        <v>0.0</v>
      </c>
      <c r="M637" s="18">
        <v>0.0</v>
      </c>
      <c r="N637" s="18">
        <v>0.0</v>
      </c>
      <c r="O637" s="18">
        <v>0.0</v>
      </c>
      <c r="P637" s="18">
        <v>0.0</v>
      </c>
      <c r="Q637" s="18">
        <v>0.0</v>
      </c>
      <c r="U637" s="22" t="s">
        <v>1812</v>
      </c>
      <c r="V637" s="18">
        <v>7.340001807455E12</v>
      </c>
      <c r="W637" s="22" t="s">
        <v>2531</v>
      </c>
      <c r="X637" s="18" t="s">
        <v>3417</v>
      </c>
      <c r="Y637" s="22" t="s">
        <v>3415</v>
      </c>
      <c r="Z637" s="22" t="s">
        <v>2981</v>
      </c>
      <c r="AA637" s="22" t="s">
        <v>2532</v>
      </c>
      <c r="AB637" s="22" t="s">
        <v>2214</v>
      </c>
      <c r="AC637" s="22" t="s">
        <v>3416</v>
      </c>
      <c r="AD637" s="16"/>
      <c r="AE637" s="16"/>
      <c r="AF637" s="18">
        <v>24.0</v>
      </c>
      <c r="AG637" s="18">
        <v>25.0</v>
      </c>
      <c r="AH637" s="18">
        <v>0.0</v>
      </c>
      <c r="AI637" s="18">
        <v>17.87905</v>
      </c>
      <c r="AJ637" s="18">
        <v>17.48875</v>
      </c>
      <c r="AK637" s="18">
        <v>18.18978</v>
      </c>
    </row>
    <row r="638">
      <c r="A638" s="14" t="s">
        <v>1251</v>
      </c>
      <c r="B638" s="105" t="s">
        <v>3583</v>
      </c>
      <c r="C638" s="14" t="s">
        <v>2425</v>
      </c>
      <c r="D638" s="19" t="s">
        <v>58</v>
      </c>
      <c r="E638" s="14" t="s">
        <v>3415</v>
      </c>
      <c r="F638" s="14" t="s">
        <v>2866</v>
      </c>
      <c r="G638" s="14" t="s">
        <v>2426</v>
      </c>
      <c r="H638" s="14" t="s">
        <v>2214</v>
      </c>
      <c r="I638" s="14" t="s">
        <v>3431</v>
      </c>
      <c r="J638" s="14" t="s">
        <v>2605</v>
      </c>
      <c r="K638" s="16"/>
      <c r="L638" s="18">
        <v>72.0</v>
      </c>
      <c r="M638" s="18">
        <v>1.0</v>
      </c>
      <c r="N638" s="18">
        <v>0.142857</v>
      </c>
      <c r="O638" s="18">
        <v>0.714286</v>
      </c>
      <c r="P638" s="18">
        <v>0.658863</v>
      </c>
      <c r="Q638" s="18">
        <v>4.368412</v>
      </c>
      <c r="U638" s="22" t="s">
        <v>135</v>
      </c>
      <c r="V638" s="18">
        <v>1.01526000382E12</v>
      </c>
      <c r="W638" s="22" t="s">
        <v>2637</v>
      </c>
      <c r="X638" s="18" t="s">
        <v>3417</v>
      </c>
      <c r="Y638" s="16"/>
      <c r="Z638" s="22" t="s">
        <v>2614</v>
      </c>
      <c r="AA638" s="22" t="s">
        <v>2557</v>
      </c>
      <c r="AC638" s="22" t="s">
        <v>3416</v>
      </c>
      <c r="AD638" s="22" t="s">
        <v>2605</v>
      </c>
      <c r="AE638" s="16"/>
      <c r="AF638" s="18">
        <v>480.0</v>
      </c>
      <c r="AG638" s="18">
        <v>0.0</v>
      </c>
      <c r="AH638" s="18">
        <v>0.0</v>
      </c>
      <c r="AI638" s="18">
        <v>0.0</v>
      </c>
      <c r="AJ638" s="18">
        <v>0.0</v>
      </c>
      <c r="AK638" s="18">
        <v>0.0</v>
      </c>
    </row>
    <row r="639">
      <c r="A639" s="14" t="s">
        <v>1488</v>
      </c>
      <c r="B639" s="105" t="s">
        <v>3988</v>
      </c>
      <c r="C639" s="14" t="s">
        <v>2881</v>
      </c>
      <c r="D639" s="19" t="s">
        <v>58</v>
      </c>
      <c r="E639" s="23"/>
      <c r="F639" s="14" t="s">
        <v>2720</v>
      </c>
      <c r="G639" s="14" t="s">
        <v>3545</v>
      </c>
      <c r="I639" s="14" t="s">
        <v>3416</v>
      </c>
      <c r="J639" s="23"/>
      <c r="K639" s="23"/>
      <c r="L639" s="18">
        <v>72.0</v>
      </c>
      <c r="M639" s="18">
        <v>0.0</v>
      </c>
      <c r="N639" s="18">
        <v>0.0</v>
      </c>
      <c r="O639" s="18">
        <v>0.0</v>
      </c>
      <c r="P639" s="18">
        <v>0.0</v>
      </c>
      <c r="Q639" s="18">
        <v>0.0</v>
      </c>
      <c r="U639" s="22" t="s">
        <v>1812</v>
      </c>
      <c r="V639" s="18">
        <v>7.622201725402E12</v>
      </c>
      <c r="W639" s="22" t="s">
        <v>3311</v>
      </c>
      <c r="X639" s="18" t="s">
        <v>3417</v>
      </c>
      <c r="Y639" s="22" t="s">
        <v>3415</v>
      </c>
      <c r="Z639" s="22" t="s">
        <v>2963</v>
      </c>
      <c r="AA639" s="22" t="s">
        <v>3534</v>
      </c>
      <c r="AC639" s="22" t="s">
        <v>3416</v>
      </c>
      <c r="AD639" s="22" t="s">
        <v>2666</v>
      </c>
      <c r="AF639" s="18">
        <v>480.0</v>
      </c>
      <c r="AG639" s="18">
        <v>0.0</v>
      </c>
      <c r="AH639" s="18">
        <v>0.0</v>
      </c>
      <c r="AI639" s="18">
        <v>0.0</v>
      </c>
      <c r="AJ639" s="18">
        <v>0.0</v>
      </c>
      <c r="AK639" s="18">
        <v>0.0</v>
      </c>
    </row>
    <row r="640">
      <c r="A640" s="14" t="s">
        <v>591</v>
      </c>
      <c r="B640" s="104" t="s">
        <v>3735</v>
      </c>
      <c r="C640" s="14" t="s">
        <v>3736</v>
      </c>
      <c r="D640" s="19" t="s">
        <v>58</v>
      </c>
      <c r="E640" s="14" t="s">
        <v>3421</v>
      </c>
      <c r="F640" s="14" t="s">
        <v>3737</v>
      </c>
      <c r="G640" s="14" t="s">
        <v>3738</v>
      </c>
      <c r="H640" s="14" t="s">
        <v>2214</v>
      </c>
      <c r="I640" s="14" t="s">
        <v>3416</v>
      </c>
      <c r="J640" s="14" t="s">
        <v>2605</v>
      </c>
      <c r="K640" s="14" t="s">
        <v>2240</v>
      </c>
      <c r="L640" s="18">
        <v>768.0</v>
      </c>
      <c r="M640" s="18">
        <v>0.0</v>
      </c>
      <c r="N640" s="18">
        <v>0.0</v>
      </c>
      <c r="O640" s="18">
        <v>0.0</v>
      </c>
      <c r="P640" s="18">
        <v>0.0</v>
      </c>
      <c r="Q640" s="18">
        <v>0.0</v>
      </c>
      <c r="U640" s="22" t="s">
        <v>288</v>
      </c>
      <c r="V640" s="18">
        <v>7.92105023588E11</v>
      </c>
      <c r="W640" s="22" t="s">
        <v>2250</v>
      </c>
      <c r="X640" s="18" t="s">
        <v>3417</v>
      </c>
      <c r="Y640" s="22" t="s">
        <v>3415</v>
      </c>
      <c r="Z640" s="22" t="s">
        <v>2643</v>
      </c>
      <c r="AA640" s="22" t="s">
        <v>2251</v>
      </c>
      <c r="AB640" s="22" t="s">
        <v>2214</v>
      </c>
      <c r="AC640" s="22" t="s">
        <v>3416</v>
      </c>
      <c r="AD640" s="16"/>
      <c r="AE640" s="22" t="s">
        <v>2240</v>
      </c>
      <c r="AF640" s="18">
        <v>672.0</v>
      </c>
      <c r="AG640" s="18">
        <v>0.0</v>
      </c>
      <c r="AH640" s="18">
        <v>0.0</v>
      </c>
      <c r="AI640" s="18">
        <v>0.0</v>
      </c>
      <c r="AJ640" s="18">
        <v>0.0</v>
      </c>
      <c r="AK640" s="18">
        <v>0.0</v>
      </c>
    </row>
    <row r="641">
      <c r="A641" s="14" t="s">
        <v>65</v>
      </c>
      <c r="B641" s="105" t="s">
        <v>3989</v>
      </c>
      <c r="C641" s="14" t="s">
        <v>2226</v>
      </c>
      <c r="D641" s="19" t="s">
        <v>58</v>
      </c>
      <c r="E641" s="14" t="s">
        <v>3415</v>
      </c>
      <c r="F641" s="14" t="s">
        <v>2590</v>
      </c>
      <c r="G641" s="14" t="s">
        <v>2216</v>
      </c>
      <c r="H641" s="14" t="s">
        <v>2214</v>
      </c>
      <c r="I641" s="14" t="s">
        <v>3416</v>
      </c>
      <c r="J641" s="23"/>
      <c r="K641" s="14" t="s">
        <v>2240</v>
      </c>
      <c r="L641" s="18">
        <v>744.0</v>
      </c>
      <c r="M641" s="18">
        <v>0.0</v>
      </c>
      <c r="N641" s="18">
        <v>0.0</v>
      </c>
      <c r="O641" s="18">
        <v>0.0</v>
      </c>
      <c r="P641" s="18">
        <v>0.0</v>
      </c>
      <c r="Q641" s="18">
        <v>0.0</v>
      </c>
      <c r="U641" s="22" t="s">
        <v>1812</v>
      </c>
      <c r="V641" s="18">
        <v>4.000539771828E12</v>
      </c>
      <c r="W641" s="22" t="s">
        <v>2510</v>
      </c>
      <c r="X641" s="18" t="s">
        <v>3417</v>
      </c>
      <c r="Y641" s="22" t="s">
        <v>3421</v>
      </c>
      <c r="Z641" s="22" t="s">
        <v>2959</v>
      </c>
      <c r="AA641" s="22" t="s">
        <v>2464</v>
      </c>
      <c r="AB641" s="22" t="s">
        <v>2214</v>
      </c>
      <c r="AC641" s="22" t="s">
        <v>3416</v>
      </c>
      <c r="AD641" s="22" t="s">
        <v>2666</v>
      </c>
      <c r="AF641" s="18">
        <v>648.0</v>
      </c>
      <c r="AG641" s="18">
        <v>0.0</v>
      </c>
      <c r="AH641" s="18">
        <v>22.56587</v>
      </c>
      <c r="AI641" s="18">
        <v>0.0</v>
      </c>
      <c r="AJ641" s="18">
        <v>0.1</v>
      </c>
      <c r="AK641" s="18">
        <v>22.77226</v>
      </c>
    </row>
    <row r="642">
      <c r="A642" s="14" t="s">
        <v>961</v>
      </c>
      <c r="B642" s="105" t="s">
        <v>3876</v>
      </c>
      <c r="C642" s="14" t="s">
        <v>3877</v>
      </c>
      <c r="D642" s="19" t="s">
        <v>58</v>
      </c>
      <c r="E642" s="14" t="s">
        <v>3415</v>
      </c>
      <c r="F642" s="14" t="s">
        <v>3488</v>
      </c>
      <c r="G642" s="14" t="s">
        <v>2355</v>
      </c>
      <c r="H642" s="14" t="s">
        <v>2304</v>
      </c>
      <c r="I642" s="14" t="s">
        <v>3416</v>
      </c>
      <c r="J642" s="14" t="s">
        <v>2605</v>
      </c>
      <c r="K642" s="23"/>
      <c r="L642" s="18">
        <v>696.0</v>
      </c>
      <c r="M642" s="18">
        <v>0.0</v>
      </c>
      <c r="N642" s="18">
        <v>7.123039</v>
      </c>
      <c r="O642" s="18">
        <v>0.0</v>
      </c>
      <c r="P642" s="18">
        <v>7.20119</v>
      </c>
      <c r="Q642" s="18">
        <v>7.361248</v>
      </c>
      <c r="U642" s="22" t="s">
        <v>1175</v>
      </c>
      <c r="V642" s="18">
        <v>4.006000174594E12</v>
      </c>
      <c r="W642" s="22" t="s">
        <v>3043</v>
      </c>
      <c r="X642" s="18" t="s">
        <v>3417</v>
      </c>
      <c r="Y642" s="22" t="s">
        <v>3415</v>
      </c>
      <c r="Z642" s="22" t="s">
        <v>3206</v>
      </c>
      <c r="AA642" s="22" t="s">
        <v>2268</v>
      </c>
      <c r="AB642" s="22" t="s">
        <v>2252</v>
      </c>
      <c r="AC642" s="22" t="s">
        <v>3416</v>
      </c>
      <c r="AD642" s="16"/>
      <c r="AE642" s="22" t="s">
        <v>2240</v>
      </c>
      <c r="AF642" s="18">
        <v>456.0</v>
      </c>
      <c r="AG642" s="18">
        <v>0.0</v>
      </c>
      <c r="AH642" s="18">
        <v>0.125</v>
      </c>
      <c r="AI642" s="18">
        <v>0.0</v>
      </c>
      <c r="AJ642" s="18">
        <v>0.0</v>
      </c>
      <c r="AK642" s="18">
        <v>0.125</v>
      </c>
    </row>
    <row r="643">
      <c r="A643" s="14" t="s">
        <v>1251</v>
      </c>
      <c r="B643" s="105" t="s">
        <v>3477</v>
      </c>
      <c r="C643" s="14" t="s">
        <v>2428</v>
      </c>
      <c r="D643" s="19" t="s">
        <v>58</v>
      </c>
      <c r="E643" s="14" t="s">
        <v>3415</v>
      </c>
      <c r="F643" s="14" t="s">
        <v>2868</v>
      </c>
      <c r="G643" s="14" t="s">
        <v>2366</v>
      </c>
      <c r="I643" s="14" t="s">
        <v>3431</v>
      </c>
      <c r="J643" s="16"/>
      <c r="K643" s="16"/>
      <c r="L643" s="18">
        <v>552.0</v>
      </c>
      <c r="M643" s="18">
        <v>0.0</v>
      </c>
      <c r="N643" s="18">
        <v>0.0</v>
      </c>
      <c r="O643" s="18">
        <v>0.0</v>
      </c>
      <c r="P643" s="18">
        <v>0.0</v>
      </c>
      <c r="Q643" s="18">
        <v>0.0</v>
      </c>
      <c r="U643" s="22" t="s">
        <v>1690</v>
      </c>
      <c r="V643" s="18">
        <v>8.588007731438E12</v>
      </c>
      <c r="W643" s="22" t="s">
        <v>2955</v>
      </c>
      <c r="X643" s="18" t="s">
        <v>3417</v>
      </c>
      <c r="Y643" s="22" t="s">
        <v>3415</v>
      </c>
      <c r="Z643" s="22" t="s">
        <v>3263</v>
      </c>
      <c r="AA643" s="22" t="s">
        <v>3510</v>
      </c>
      <c r="AB643" s="22" t="s">
        <v>2214</v>
      </c>
      <c r="AC643" s="22" t="s">
        <v>3416</v>
      </c>
      <c r="AD643" s="16"/>
      <c r="AE643" s="16"/>
      <c r="AF643" s="18">
        <v>0.0</v>
      </c>
      <c r="AG643" s="18">
        <v>0.0</v>
      </c>
      <c r="AH643" s="18">
        <v>0.0</v>
      </c>
      <c r="AI643" s="18">
        <v>0.0</v>
      </c>
      <c r="AJ643" s="18">
        <v>0.066667</v>
      </c>
      <c r="AK643" s="18">
        <v>0.090909</v>
      </c>
    </row>
    <row r="644">
      <c r="A644" s="14" t="s">
        <v>1812</v>
      </c>
      <c r="B644" s="105" t="s">
        <v>3990</v>
      </c>
      <c r="C644" s="14" t="s">
        <v>2559</v>
      </c>
      <c r="D644" s="19" t="s">
        <v>58</v>
      </c>
      <c r="E644" s="14" t="s">
        <v>3421</v>
      </c>
      <c r="F644" s="14" t="s">
        <v>2614</v>
      </c>
      <c r="G644" s="14" t="s">
        <v>2557</v>
      </c>
      <c r="H644" s="14" t="s">
        <v>2214</v>
      </c>
      <c r="I644" s="14" t="s">
        <v>3416</v>
      </c>
      <c r="J644" s="23"/>
      <c r="K644" s="14" t="s">
        <v>2240</v>
      </c>
      <c r="L644" s="18">
        <v>792.0</v>
      </c>
      <c r="M644" s="18">
        <v>0.0</v>
      </c>
      <c r="N644" s="18">
        <v>4.625549</v>
      </c>
      <c r="O644" s="18">
        <v>0.0</v>
      </c>
      <c r="P644" s="18">
        <v>0.0</v>
      </c>
      <c r="Q644" s="18">
        <v>4.625549</v>
      </c>
      <c r="U644" s="22" t="s">
        <v>851</v>
      </c>
      <c r="V644" s="18">
        <v>6.291106763553E12</v>
      </c>
      <c r="W644" s="22" t="s">
        <v>2621</v>
      </c>
      <c r="X644" s="18" t="s">
        <v>3417</v>
      </c>
      <c r="Y644" s="22" t="s">
        <v>3421</v>
      </c>
      <c r="Z644" s="22" t="s">
        <v>3152</v>
      </c>
      <c r="AA644" s="22" t="s">
        <v>3484</v>
      </c>
      <c r="AB644" s="18">
        <v>0.0</v>
      </c>
      <c r="AC644" s="22" t="s">
        <v>3422</v>
      </c>
      <c r="AD644" s="22" t="s">
        <v>2605</v>
      </c>
      <c r="AE644" s="16"/>
      <c r="AF644" s="18">
        <v>24.0</v>
      </c>
      <c r="AG644" s="18">
        <v>0.0</v>
      </c>
      <c r="AH644" s="18">
        <v>0.0</v>
      </c>
      <c r="AI644" s="18">
        <v>0.0</v>
      </c>
      <c r="AJ644" s="18">
        <v>0.0</v>
      </c>
      <c r="AK644" s="18">
        <v>0.0</v>
      </c>
    </row>
    <row r="645">
      <c r="A645" s="14" t="s">
        <v>591</v>
      </c>
      <c r="B645" s="105" t="s">
        <v>3620</v>
      </c>
      <c r="C645" s="14" t="s">
        <v>3115</v>
      </c>
      <c r="D645" s="19" t="s">
        <v>58</v>
      </c>
      <c r="E645" s="14" t="s">
        <v>3415</v>
      </c>
      <c r="F645" s="14" t="s">
        <v>3116</v>
      </c>
      <c r="G645" s="14" t="s">
        <v>3609</v>
      </c>
      <c r="I645" s="14" t="s">
        <v>3416</v>
      </c>
      <c r="J645" s="16"/>
      <c r="K645" s="23"/>
      <c r="L645" s="18">
        <v>552.0</v>
      </c>
      <c r="M645" s="18">
        <v>0.0</v>
      </c>
      <c r="N645" s="18">
        <v>0.0</v>
      </c>
      <c r="O645" s="18">
        <v>0.0</v>
      </c>
      <c r="P645" s="18">
        <v>0.0</v>
      </c>
      <c r="Q645" s="18">
        <v>0.0</v>
      </c>
      <c r="U645" s="22" t="s">
        <v>888</v>
      </c>
      <c r="V645" s="18">
        <v>5.285000838494E12</v>
      </c>
      <c r="W645" s="22" t="s">
        <v>2782</v>
      </c>
      <c r="X645" s="18" t="s">
        <v>3417</v>
      </c>
      <c r="Y645" s="22" t="s">
        <v>3415</v>
      </c>
      <c r="Z645" s="22" t="s">
        <v>2783</v>
      </c>
      <c r="AA645" s="22" t="s">
        <v>2337</v>
      </c>
      <c r="AB645" s="22" t="s">
        <v>2214</v>
      </c>
      <c r="AC645" s="22" t="s">
        <v>3431</v>
      </c>
      <c r="AD645" s="16"/>
      <c r="AE645" s="16"/>
      <c r="AF645" s="18">
        <v>16.0</v>
      </c>
      <c r="AG645" s="18">
        <v>4.0</v>
      </c>
      <c r="AH645" s="18">
        <v>0.519481</v>
      </c>
      <c r="AI645" s="18">
        <v>2.378039</v>
      </c>
      <c r="AJ645" s="18">
        <v>1.918055</v>
      </c>
      <c r="AK645" s="18">
        <v>1.721528</v>
      </c>
    </row>
    <row r="646">
      <c r="A646" s="14" t="s">
        <v>1175</v>
      </c>
      <c r="B646" s="105" t="s">
        <v>3991</v>
      </c>
      <c r="C646" s="14" t="s">
        <v>2389</v>
      </c>
      <c r="D646" s="19" t="s">
        <v>58</v>
      </c>
      <c r="E646" s="14" t="s">
        <v>3415</v>
      </c>
      <c r="F646" s="14" t="s">
        <v>3992</v>
      </c>
      <c r="G646" s="14" t="s">
        <v>2388</v>
      </c>
      <c r="H646" s="14" t="s">
        <v>2214</v>
      </c>
      <c r="I646" s="14" t="s">
        <v>3416</v>
      </c>
      <c r="J646" s="23"/>
      <c r="K646" s="14" t="s">
        <v>2240</v>
      </c>
      <c r="L646" s="18">
        <v>744.0</v>
      </c>
      <c r="M646" s="18">
        <v>0.0</v>
      </c>
      <c r="N646" s="18">
        <v>0.222222</v>
      </c>
      <c r="O646" s="18">
        <v>0.071429</v>
      </c>
      <c r="P646" s="18">
        <v>0.288889</v>
      </c>
      <c r="Q646" s="18">
        <v>0.284722</v>
      </c>
      <c r="U646" s="22" t="s">
        <v>1650</v>
      </c>
      <c r="V646" s="18">
        <v>6.294017137048E12</v>
      </c>
      <c r="W646" s="22" t="s">
        <v>2467</v>
      </c>
      <c r="X646" s="18" t="s">
        <v>3417</v>
      </c>
      <c r="Y646" s="22" t="s">
        <v>3415</v>
      </c>
      <c r="Z646" s="22" t="s">
        <v>2930</v>
      </c>
      <c r="AA646" s="22" t="s">
        <v>2239</v>
      </c>
      <c r="AB646" s="22" t="s">
        <v>2214</v>
      </c>
      <c r="AC646" s="22" t="s">
        <v>3416</v>
      </c>
      <c r="AD646" s="16"/>
      <c r="AE646" s="16"/>
      <c r="AF646" s="18">
        <v>0.0</v>
      </c>
      <c r="AG646" s="18">
        <v>1.0</v>
      </c>
      <c r="AH646" s="18">
        <v>0.0</v>
      </c>
      <c r="AI646" s="18">
        <v>2.555195</v>
      </c>
      <c r="AJ646" s="18">
        <v>2.323016</v>
      </c>
      <c r="AK646" s="18">
        <v>1.709081</v>
      </c>
    </row>
    <row r="647">
      <c r="A647" s="14" t="s">
        <v>1783</v>
      </c>
      <c r="B647" s="105" t="s">
        <v>3495</v>
      </c>
      <c r="C647" s="14" t="s">
        <v>3276</v>
      </c>
      <c r="D647" s="19" t="s">
        <v>58</v>
      </c>
      <c r="E647" s="14" t="s">
        <v>3421</v>
      </c>
      <c r="F647" s="14" t="s">
        <v>3182</v>
      </c>
      <c r="G647" s="14" t="s">
        <v>2386</v>
      </c>
      <c r="H647" s="14" t="s">
        <v>2214</v>
      </c>
      <c r="I647" s="14" t="s">
        <v>3416</v>
      </c>
      <c r="J647" s="14" t="s">
        <v>2605</v>
      </c>
      <c r="K647" s="23"/>
      <c r="L647" s="18">
        <v>408.0</v>
      </c>
      <c r="M647" s="18">
        <v>0.0</v>
      </c>
      <c r="N647" s="18">
        <v>1.375275</v>
      </c>
      <c r="O647" s="18">
        <v>0.0</v>
      </c>
      <c r="P647" s="18">
        <v>0.408608</v>
      </c>
      <c r="Q647" s="18">
        <v>1.289233</v>
      </c>
      <c r="U647" s="22" t="s">
        <v>888</v>
      </c>
      <c r="V647" s="18">
        <v>7.312930008975E12</v>
      </c>
      <c r="W647" s="22" t="s">
        <v>2325</v>
      </c>
      <c r="X647" s="18" t="s">
        <v>3417</v>
      </c>
      <c r="Y647" s="22" t="s">
        <v>3421</v>
      </c>
      <c r="Z647" s="22" t="s">
        <v>2765</v>
      </c>
      <c r="AA647" s="22" t="s">
        <v>2326</v>
      </c>
      <c r="AC647" s="22" t="s">
        <v>3431</v>
      </c>
      <c r="AD647" s="16"/>
      <c r="AE647" s="16"/>
      <c r="AF647" s="18">
        <v>552.0</v>
      </c>
      <c r="AG647" s="18">
        <v>0.0</v>
      </c>
      <c r="AH647" s="18">
        <v>0.0</v>
      </c>
      <c r="AI647" s="18">
        <v>0.0</v>
      </c>
      <c r="AJ647" s="18">
        <v>0.0</v>
      </c>
      <c r="AK647" s="18">
        <v>0.0</v>
      </c>
    </row>
    <row r="648">
      <c r="A648" s="14" t="s">
        <v>65</v>
      </c>
      <c r="B648" s="105" t="s">
        <v>3993</v>
      </c>
      <c r="C648" s="14" t="s">
        <v>2220</v>
      </c>
      <c r="D648" s="19" t="s">
        <v>58</v>
      </c>
      <c r="E648" s="14" t="s">
        <v>3415</v>
      </c>
      <c r="F648" s="14" t="s">
        <v>2590</v>
      </c>
      <c r="G648" s="14" t="s">
        <v>2216</v>
      </c>
      <c r="I648" s="14" t="s">
        <v>3416</v>
      </c>
      <c r="J648" s="23"/>
      <c r="K648" s="23"/>
      <c r="L648" s="18">
        <v>552.0</v>
      </c>
      <c r="M648" s="18">
        <v>0.0</v>
      </c>
      <c r="N648" s="18">
        <v>0.0</v>
      </c>
      <c r="O648" s="18">
        <v>0.0</v>
      </c>
      <c r="P648" s="18">
        <v>0.0</v>
      </c>
      <c r="Q648" s="18">
        <v>0.0</v>
      </c>
      <c r="U648" s="22" t="s">
        <v>591</v>
      </c>
      <c r="V648" s="18">
        <v>8.886467030208E12</v>
      </c>
      <c r="W648" s="22" t="s">
        <v>2269</v>
      </c>
      <c r="X648" s="18" t="s">
        <v>3417</v>
      </c>
      <c r="Y648" s="22" t="s">
        <v>3421</v>
      </c>
      <c r="Z648" s="22" t="s">
        <v>2689</v>
      </c>
      <c r="AA648" s="22" t="s">
        <v>2270</v>
      </c>
      <c r="AC648" s="22" t="s">
        <v>3416</v>
      </c>
      <c r="AD648" s="16"/>
      <c r="AE648" s="16"/>
      <c r="AF648" s="18">
        <v>24.0</v>
      </c>
      <c r="AG648" s="18">
        <v>0.0</v>
      </c>
      <c r="AH648" s="18">
        <v>0.0</v>
      </c>
      <c r="AI648" s="18">
        <v>0.0</v>
      </c>
      <c r="AJ648" s="18">
        <v>0.0</v>
      </c>
      <c r="AK648" s="18">
        <v>0.0</v>
      </c>
    </row>
    <row r="649">
      <c r="A649" s="14" t="s">
        <v>288</v>
      </c>
      <c r="B649" s="105" t="s">
        <v>3994</v>
      </c>
      <c r="C649" s="14" t="s">
        <v>3193</v>
      </c>
      <c r="D649" s="19" t="s">
        <v>58</v>
      </c>
      <c r="E649" s="23"/>
      <c r="F649" s="14" t="s">
        <v>3057</v>
      </c>
      <c r="G649" s="14" t="s">
        <v>3456</v>
      </c>
      <c r="I649" s="14" t="s">
        <v>3416</v>
      </c>
      <c r="J649" s="23"/>
      <c r="K649" s="23"/>
      <c r="L649" s="18">
        <v>72.0</v>
      </c>
      <c r="M649" s="18">
        <v>0.0</v>
      </c>
      <c r="N649" s="18">
        <v>0.0</v>
      </c>
      <c r="O649" s="18">
        <v>0.0</v>
      </c>
      <c r="P649" s="18">
        <v>0.0</v>
      </c>
      <c r="Q649" s="18">
        <v>0.0</v>
      </c>
      <c r="U649" s="22" t="s">
        <v>258</v>
      </c>
      <c r="V649" s="18">
        <v>4.05972942134E12</v>
      </c>
      <c r="W649" s="22" t="s">
        <v>2785</v>
      </c>
      <c r="X649" s="18" t="s">
        <v>3417</v>
      </c>
      <c r="Y649" s="22" t="s">
        <v>3415</v>
      </c>
      <c r="Z649" s="22" t="s">
        <v>3192</v>
      </c>
      <c r="AA649" s="22" t="s">
        <v>3427</v>
      </c>
      <c r="AB649" s="22" t="s">
        <v>2214</v>
      </c>
      <c r="AC649" s="22" t="s">
        <v>3416</v>
      </c>
      <c r="AD649" s="16"/>
      <c r="AE649" s="16"/>
      <c r="AF649" s="18">
        <v>24.0</v>
      </c>
      <c r="AG649" s="18">
        <v>1.0</v>
      </c>
      <c r="AH649" s="18">
        <v>0.0</v>
      </c>
      <c r="AI649" s="18">
        <v>1.462454</v>
      </c>
      <c r="AJ649" s="18">
        <v>1.295055</v>
      </c>
      <c r="AK649" s="18">
        <v>1.232682</v>
      </c>
    </row>
    <row r="650">
      <c r="A650" s="14" t="s">
        <v>1812</v>
      </c>
      <c r="B650" s="105" t="s">
        <v>3995</v>
      </c>
      <c r="C650" s="14" t="s">
        <v>2655</v>
      </c>
      <c r="D650" s="19" t="s">
        <v>58</v>
      </c>
      <c r="E650" s="14" t="s">
        <v>3421</v>
      </c>
      <c r="F650" s="14" t="s">
        <v>3345</v>
      </c>
      <c r="G650" s="14" t="s">
        <v>3430</v>
      </c>
      <c r="H650" s="14" t="s">
        <v>2214</v>
      </c>
      <c r="I650" s="14" t="s">
        <v>3416</v>
      </c>
      <c r="J650" s="23"/>
      <c r="K650" s="23"/>
      <c r="L650" s="18">
        <v>111.0</v>
      </c>
      <c r="M650" s="18">
        <v>2.0</v>
      </c>
      <c r="N650" s="18">
        <v>0.0</v>
      </c>
      <c r="O650" s="18">
        <v>0.507576</v>
      </c>
      <c r="P650" s="18">
        <v>0.356618</v>
      </c>
      <c r="Q650" s="18">
        <v>0.356618</v>
      </c>
      <c r="U650" s="22" t="s">
        <v>1812</v>
      </c>
      <c r="V650" s="18">
        <v>8.500064303001E12</v>
      </c>
      <c r="W650" s="22" t="s">
        <v>2504</v>
      </c>
      <c r="X650" s="18" t="s">
        <v>3417</v>
      </c>
      <c r="Y650" s="22" t="s">
        <v>3415</v>
      </c>
      <c r="Z650" s="22" t="s">
        <v>2957</v>
      </c>
      <c r="AA650" s="22" t="s">
        <v>2498</v>
      </c>
      <c r="AB650" s="22" t="s">
        <v>2214</v>
      </c>
      <c r="AC650" s="22" t="s">
        <v>3416</v>
      </c>
      <c r="AD650" s="22" t="s">
        <v>2605</v>
      </c>
      <c r="AE650" s="16"/>
      <c r="AF650" s="18">
        <v>672.0</v>
      </c>
      <c r="AG650" s="18">
        <v>1.0</v>
      </c>
      <c r="AH650" s="18">
        <v>35.70607</v>
      </c>
      <c r="AI650" s="18">
        <v>46.66926</v>
      </c>
      <c r="AJ650" s="18">
        <v>39.739</v>
      </c>
      <c r="AK650" s="18">
        <v>20.83166</v>
      </c>
    </row>
    <row r="651">
      <c r="A651" s="14" t="s">
        <v>84</v>
      </c>
      <c r="B651" s="105" t="s">
        <v>3996</v>
      </c>
      <c r="C651" s="14" t="s">
        <v>2245</v>
      </c>
      <c r="D651" s="19" t="s">
        <v>58</v>
      </c>
      <c r="E651" s="14" t="s">
        <v>3421</v>
      </c>
      <c r="F651" s="14" t="s">
        <v>2601</v>
      </c>
      <c r="G651" s="14" t="s">
        <v>2239</v>
      </c>
      <c r="H651" s="14" t="s">
        <v>2214</v>
      </c>
      <c r="I651" s="14" t="s">
        <v>3416</v>
      </c>
      <c r="J651" s="16"/>
      <c r="K651" s="14" t="s">
        <v>2240</v>
      </c>
      <c r="L651" s="18">
        <v>432.0</v>
      </c>
      <c r="M651" s="18">
        <v>0.0</v>
      </c>
      <c r="N651" s="18">
        <v>0.111111</v>
      </c>
      <c r="O651" s="18">
        <v>0.0</v>
      </c>
      <c r="P651" s="18">
        <v>0.0</v>
      </c>
      <c r="Q651" s="18">
        <v>0.111111</v>
      </c>
      <c r="U651" s="22" t="s">
        <v>65</v>
      </c>
      <c r="V651" s="18">
        <v>8.901216407336E12</v>
      </c>
      <c r="W651" s="22" t="s">
        <v>2215</v>
      </c>
      <c r="X651" s="18" t="s">
        <v>3417</v>
      </c>
      <c r="Y651" s="22" t="s">
        <v>3415</v>
      </c>
      <c r="Z651" s="22" t="s">
        <v>2590</v>
      </c>
      <c r="AA651" s="22" t="s">
        <v>2216</v>
      </c>
      <c r="AB651" s="22" t="s">
        <v>2214</v>
      </c>
      <c r="AC651" s="22" t="s">
        <v>3416</v>
      </c>
      <c r="AD651" s="16"/>
      <c r="AE651" s="16"/>
      <c r="AF651" s="18">
        <v>46.0</v>
      </c>
      <c r="AG651" s="18">
        <v>0.0</v>
      </c>
      <c r="AH651" s="18">
        <v>0.0</v>
      </c>
      <c r="AI651" s="18">
        <v>0.071429</v>
      </c>
      <c r="AJ651" s="18">
        <v>0.1</v>
      </c>
      <c r="AK651" s="18">
        <v>0.05</v>
      </c>
    </row>
    <row r="652">
      <c r="A652" s="14" t="s">
        <v>1812</v>
      </c>
      <c r="B652" s="105" t="s">
        <v>3657</v>
      </c>
      <c r="C652" s="14" t="s">
        <v>3374</v>
      </c>
      <c r="D652" s="19" t="s">
        <v>58</v>
      </c>
      <c r="E652" s="14" t="s">
        <v>3415</v>
      </c>
      <c r="F652" s="23"/>
      <c r="G652" s="14" t="s">
        <v>3658</v>
      </c>
      <c r="I652" s="14" t="s">
        <v>3416</v>
      </c>
      <c r="J652" s="23"/>
      <c r="K652" s="23"/>
      <c r="L652" s="18">
        <v>552.0</v>
      </c>
      <c r="M652" s="18">
        <v>0.0</v>
      </c>
      <c r="N652" s="18">
        <v>0.0</v>
      </c>
      <c r="O652" s="18">
        <v>0.0</v>
      </c>
      <c r="P652" s="18">
        <v>0.0</v>
      </c>
      <c r="Q652" s="18">
        <v>0.0</v>
      </c>
      <c r="U652" s="22" t="s">
        <v>961</v>
      </c>
      <c r="V652" s="18">
        <v>6.298042724341E12</v>
      </c>
      <c r="W652" s="22" t="s">
        <v>3122</v>
      </c>
      <c r="X652" s="18" t="s">
        <v>3417</v>
      </c>
      <c r="Y652" s="22" t="s">
        <v>3415</v>
      </c>
      <c r="Z652" s="22" t="s">
        <v>3099</v>
      </c>
      <c r="AA652" s="22" t="s">
        <v>2359</v>
      </c>
      <c r="AB652" s="22" t="s">
        <v>2304</v>
      </c>
      <c r="AC652" s="22" t="s">
        <v>3422</v>
      </c>
      <c r="AD652" s="22" t="s">
        <v>2605</v>
      </c>
      <c r="AE652" s="16"/>
      <c r="AF652" s="18">
        <v>120.0</v>
      </c>
      <c r="AG652" s="18">
        <v>0.0</v>
      </c>
      <c r="AH652" s="18">
        <v>0.460422</v>
      </c>
      <c r="AI652" s="18">
        <v>0.0</v>
      </c>
      <c r="AJ652" s="18">
        <v>1.303968</v>
      </c>
      <c r="AK652" s="18">
        <v>0.460422</v>
      </c>
    </row>
    <row r="653">
      <c r="A653" s="14" t="s">
        <v>1251</v>
      </c>
      <c r="B653" s="105" t="s">
        <v>3951</v>
      </c>
      <c r="C653" s="14" t="s">
        <v>2434</v>
      </c>
      <c r="D653" s="19" t="s">
        <v>58</v>
      </c>
      <c r="E653" s="14" t="s">
        <v>3415</v>
      </c>
      <c r="F653" s="14" t="s">
        <v>2876</v>
      </c>
      <c r="G653" s="14" t="s">
        <v>2432</v>
      </c>
      <c r="H653" s="14" t="s">
        <v>2214</v>
      </c>
      <c r="I653" s="14" t="s">
        <v>3431</v>
      </c>
      <c r="J653" s="23"/>
      <c r="K653" s="16"/>
      <c r="L653" s="18">
        <v>0.0</v>
      </c>
      <c r="M653" s="18">
        <v>0.0</v>
      </c>
      <c r="N653" s="18">
        <v>0.0</v>
      </c>
      <c r="O653" s="18">
        <v>0.857143</v>
      </c>
      <c r="P653" s="18">
        <v>1.058757</v>
      </c>
      <c r="Q653" s="18">
        <v>1.018862</v>
      </c>
      <c r="U653" s="22" t="s">
        <v>258</v>
      </c>
      <c r="V653" s="18">
        <v>7.64302290315E11</v>
      </c>
      <c r="W653" s="22" t="s">
        <v>2408</v>
      </c>
      <c r="X653" s="18" t="s">
        <v>3417</v>
      </c>
      <c r="Y653" s="22" t="s">
        <v>3415</v>
      </c>
      <c r="Z653" s="22" t="s">
        <v>2849</v>
      </c>
      <c r="AA653" s="22" t="s">
        <v>2407</v>
      </c>
      <c r="AB653" s="22" t="s">
        <v>2214</v>
      </c>
      <c r="AC653" s="22" t="s">
        <v>3416</v>
      </c>
      <c r="AD653" s="22" t="s">
        <v>2605</v>
      </c>
      <c r="AE653" s="16"/>
      <c r="AF653" s="18">
        <v>24.0</v>
      </c>
      <c r="AG653" s="18">
        <v>0.0</v>
      </c>
      <c r="AH653" s="18">
        <v>0.0</v>
      </c>
      <c r="AI653" s="18">
        <v>0.0</v>
      </c>
      <c r="AJ653" s="18">
        <v>0.0</v>
      </c>
      <c r="AK653" s="18">
        <v>0.0</v>
      </c>
    </row>
    <row r="654">
      <c r="A654" s="14" t="s">
        <v>1783</v>
      </c>
      <c r="B654" s="105" t="s">
        <v>3623</v>
      </c>
      <c r="C654" s="14" t="s">
        <v>3292</v>
      </c>
      <c r="D654" s="19" t="s">
        <v>58</v>
      </c>
      <c r="E654" s="14" t="s">
        <v>3421</v>
      </c>
      <c r="F654" s="14" t="s">
        <v>3283</v>
      </c>
      <c r="G654" s="14" t="s">
        <v>3442</v>
      </c>
      <c r="H654" s="14" t="s">
        <v>2214</v>
      </c>
      <c r="I654" s="14" t="s">
        <v>3416</v>
      </c>
      <c r="J654" s="14" t="s">
        <v>2605</v>
      </c>
      <c r="K654" s="16"/>
      <c r="L654" s="18">
        <v>144.0</v>
      </c>
      <c r="M654" s="18">
        <v>0.0</v>
      </c>
      <c r="N654" s="18">
        <v>1.869048</v>
      </c>
      <c r="O654" s="18">
        <v>0.0</v>
      </c>
      <c r="P654" s="18">
        <v>2.895553</v>
      </c>
      <c r="Q654" s="18">
        <v>2.895553</v>
      </c>
      <c r="U654" s="22" t="s">
        <v>591</v>
      </c>
      <c r="V654" s="18">
        <v>6.287003478782E12</v>
      </c>
      <c r="W654" s="22" t="s">
        <v>2599</v>
      </c>
      <c r="X654" s="18" t="s">
        <v>3417</v>
      </c>
      <c r="Y654" s="22" t="s">
        <v>3415</v>
      </c>
      <c r="Z654" s="22" t="s">
        <v>3135</v>
      </c>
      <c r="AA654" s="22" t="s">
        <v>3997</v>
      </c>
      <c r="AB654" s="22" t="s">
        <v>2214</v>
      </c>
      <c r="AC654" s="22" t="s">
        <v>3416</v>
      </c>
      <c r="AD654" s="22" t="s">
        <v>2605</v>
      </c>
      <c r="AE654" s="16"/>
      <c r="AF654" s="18">
        <v>0.0</v>
      </c>
      <c r="AG654" s="18">
        <v>0.0</v>
      </c>
      <c r="AH654" s="18">
        <v>0.0</v>
      </c>
      <c r="AI654" s="18">
        <v>0.0</v>
      </c>
      <c r="AJ654" s="18">
        <v>0.0</v>
      </c>
      <c r="AK654" s="18">
        <v>0.0</v>
      </c>
    </row>
    <row r="655">
      <c r="A655" s="14" t="s">
        <v>135</v>
      </c>
      <c r="B655" s="105" t="s">
        <v>3974</v>
      </c>
      <c r="C655" s="14" t="s">
        <v>3021</v>
      </c>
      <c r="D655" s="19" t="s">
        <v>58</v>
      </c>
      <c r="E655" s="14" t="s">
        <v>3415</v>
      </c>
      <c r="F655" s="14" t="s">
        <v>2868</v>
      </c>
      <c r="G655" s="14" t="s">
        <v>2366</v>
      </c>
      <c r="H655" s="14" t="s">
        <v>3472</v>
      </c>
      <c r="I655" s="14" t="s">
        <v>3416</v>
      </c>
      <c r="J655" s="23"/>
      <c r="K655" s="16"/>
      <c r="L655" s="18">
        <v>24.0</v>
      </c>
      <c r="M655" s="18">
        <v>0.0</v>
      </c>
      <c r="N655" s="18">
        <v>0.0</v>
      </c>
      <c r="O655" s="18">
        <v>0.0</v>
      </c>
      <c r="P655" s="18">
        <v>0.0</v>
      </c>
      <c r="Q655" s="18">
        <v>0.0</v>
      </c>
      <c r="U655" s="22" t="s">
        <v>1650</v>
      </c>
      <c r="V655" s="18">
        <v>8.908017962507E12</v>
      </c>
      <c r="W655" s="22" t="s">
        <v>3223</v>
      </c>
      <c r="X655" s="18" t="s">
        <v>3417</v>
      </c>
      <c r="Y655" s="22" t="s">
        <v>3415</v>
      </c>
      <c r="Z655" s="22" t="s">
        <v>3248</v>
      </c>
      <c r="AA655" s="22" t="s">
        <v>3437</v>
      </c>
      <c r="AB655" s="22" t="s">
        <v>2214</v>
      </c>
      <c r="AC655" s="22" t="s">
        <v>3416</v>
      </c>
      <c r="AD655" s="22" t="s">
        <v>2605</v>
      </c>
      <c r="AE655" s="16"/>
      <c r="AF655" s="18">
        <v>24.0</v>
      </c>
      <c r="AG655" s="18">
        <v>0.0</v>
      </c>
      <c r="AH655" s="18">
        <v>0.0</v>
      </c>
      <c r="AI655" s="18">
        <v>0.0</v>
      </c>
      <c r="AJ655" s="18">
        <v>0.0</v>
      </c>
      <c r="AK655" s="18">
        <v>0.0</v>
      </c>
    </row>
    <row r="656">
      <c r="A656" s="14" t="s">
        <v>1812</v>
      </c>
      <c r="B656" s="105" t="s">
        <v>3983</v>
      </c>
      <c r="C656" s="14" t="s">
        <v>2987</v>
      </c>
      <c r="D656" s="19" t="s">
        <v>58</v>
      </c>
      <c r="E656" s="14" t="s">
        <v>3415</v>
      </c>
      <c r="F656" s="14" t="s">
        <v>2982</v>
      </c>
      <c r="G656" s="14" t="s">
        <v>2512</v>
      </c>
      <c r="H656" s="14" t="s">
        <v>2214</v>
      </c>
      <c r="I656" s="14" t="s">
        <v>3416</v>
      </c>
      <c r="J656" s="14" t="s">
        <v>2666</v>
      </c>
      <c r="L656" s="18">
        <v>24.0</v>
      </c>
      <c r="M656" s="18">
        <v>3.0</v>
      </c>
      <c r="N656" s="18">
        <v>0.0</v>
      </c>
      <c r="O656" s="18">
        <v>2.530719</v>
      </c>
      <c r="P656" s="18">
        <v>2.03305</v>
      </c>
      <c r="Q656" s="18">
        <v>2.03305</v>
      </c>
      <c r="U656" s="22" t="s">
        <v>361</v>
      </c>
      <c r="V656" s="18">
        <v>5.425038430387E12</v>
      </c>
      <c r="W656" s="22" t="s">
        <v>3109</v>
      </c>
      <c r="X656" s="18" t="s">
        <v>3417</v>
      </c>
      <c r="Y656" s="22" t="s">
        <v>3415</v>
      </c>
      <c r="Z656" s="22" t="s">
        <v>3105</v>
      </c>
      <c r="AA656" s="22" t="s">
        <v>3510</v>
      </c>
      <c r="AB656" s="22" t="s">
        <v>2214</v>
      </c>
      <c r="AC656" s="22" t="s">
        <v>3416</v>
      </c>
      <c r="AD656" s="22" t="s">
        <v>2605</v>
      </c>
      <c r="AE656" s="16"/>
      <c r="AF656" s="18">
        <v>24.0</v>
      </c>
      <c r="AG656" s="18">
        <v>0.0</v>
      </c>
      <c r="AH656" s="18">
        <v>0.0</v>
      </c>
      <c r="AI656" s="18">
        <v>0.0</v>
      </c>
      <c r="AJ656" s="18">
        <v>0.0</v>
      </c>
      <c r="AK656" s="18">
        <v>0.0</v>
      </c>
    </row>
    <row r="657">
      <c r="A657" s="14" t="s">
        <v>756</v>
      </c>
      <c r="B657" s="105" t="s">
        <v>3998</v>
      </c>
      <c r="C657" s="14" t="s">
        <v>2290</v>
      </c>
      <c r="D657" s="19" t="s">
        <v>58</v>
      </c>
      <c r="E657" s="14" t="s">
        <v>3415</v>
      </c>
      <c r="F657" s="14" t="s">
        <v>2709</v>
      </c>
      <c r="G657" s="14" t="s">
        <v>2282</v>
      </c>
      <c r="H657" s="14" t="s">
        <v>2214</v>
      </c>
      <c r="I657" s="14" t="s">
        <v>3416</v>
      </c>
      <c r="J657" s="14" t="s">
        <v>2605</v>
      </c>
      <c r="K657" s="16"/>
      <c r="L657" s="18">
        <v>312.0</v>
      </c>
      <c r="M657" s="18">
        <v>0.0</v>
      </c>
      <c r="N657" s="18">
        <v>1.010719</v>
      </c>
      <c r="O657" s="18">
        <v>0.0</v>
      </c>
      <c r="P657" s="18">
        <v>1.86601</v>
      </c>
      <c r="Q657" s="18">
        <v>0.685707</v>
      </c>
      <c r="U657" s="22" t="s">
        <v>1812</v>
      </c>
      <c r="V657" s="18">
        <v>5.0166398E7</v>
      </c>
      <c r="W657" s="22" t="s">
        <v>2536</v>
      </c>
      <c r="X657" s="18" t="s">
        <v>3417</v>
      </c>
      <c r="Y657" s="22" t="s">
        <v>3415</v>
      </c>
      <c r="Z657" s="22" t="s">
        <v>2984</v>
      </c>
      <c r="AA657" s="22" t="s">
        <v>2512</v>
      </c>
      <c r="AB657" s="22" t="s">
        <v>2214</v>
      </c>
      <c r="AC657" s="22" t="s">
        <v>3416</v>
      </c>
      <c r="AD657" s="22" t="s">
        <v>2605</v>
      </c>
      <c r="AE657" s="16"/>
      <c r="AF657" s="18">
        <v>24.0</v>
      </c>
      <c r="AG657" s="18">
        <v>0.0</v>
      </c>
      <c r="AH657" s="18">
        <v>0.0</v>
      </c>
      <c r="AI657" s="18">
        <v>0.0</v>
      </c>
      <c r="AJ657" s="18">
        <v>0.0</v>
      </c>
      <c r="AK657" s="18">
        <v>0.0</v>
      </c>
    </row>
    <row r="658">
      <c r="A658" s="14" t="s">
        <v>1812</v>
      </c>
      <c r="B658" s="105" t="s">
        <v>3836</v>
      </c>
      <c r="C658" s="14" t="s">
        <v>2975</v>
      </c>
      <c r="D658" s="19" t="s">
        <v>58</v>
      </c>
      <c r="E658" s="14" t="s">
        <v>3421</v>
      </c>
      <c r="F658" s="14" t="s">
        <v>3092</v>
      </c>
      <c r="G658" s="14" t="s">
        <v>3430</v>
      </c>
      <c r="H658" s="14" t="s">
        <v>2214</v>
      </c>
      <c r="I658" s="14" t="s">
        <v>3416</v>
      </c>
      <c r="J658" s="23"/>
      <c r="K658" s="14" t="s">
        <v>2240</v>
      </c>
      <c r="L658" s="18">
        <v>312.0</v>
      </c>
      <c r="M658" s="18">
        <v>0.0</v>
      </c>
      <c r="N658" s="18">
        <v>0.0</v>
      </c>
      <c r="O658" s="18">
        <v>0.0</v>
      </c>
      <c r="P658" s="18">
        <v>0.0</v>
      </c>
      <c r="Q658" s="18">
        <v>0.0</v>
      </c>
      <c r="U658" s="22" t="s">
        <v>1812</v>
      </c>
      <c r="V658" s="18">
        <v>7.622201146214E12</v>
      </c>
      <c r="W658" s="22" t="s">
        <v>2530</v>
      </c>
      <c r="X658" s="18" t="s">
        <v>3417</v>
      </c>
      <c r="Y658" s="22" t="s">
        <v>3415</v>
      </c>
      <c r="Z658" s="22" t="s">
        <v>2963</v>
      </c>
      <c r="AA658" s="22" t="s">
        <v>2512</v>
      </c>
      <c r="AB658" s="22" t="s">
        <v>2214</v>
      </c>
      <c r="AC658" s="22" t="s">
        <v>3416</v>
      </c>
      <c r="AD658" s="22" t="s">
        <v>2605</v>
      </c>
      <c r="AE658" s="16"/>
      <c r="AF658" s="18">
        <v>24.0</v>
      </c>
      <c r="AG658" s="18">
        <v>0.0</v>
      </c>
      <c r="AH658" s="18">
        <v>0.0</v>
      </c>
      <c r="AI658" s="18">
        <v>0.0</v>
      </c>
      <c r="AJ658" s="18">
        <v>0.0</v>
      </c>
      <c r="AK658" s="18">
        <v>0.0</v>
      </c>
    </row>
    <row r="659">
      <c r="A659" s="14" t="s">
        <v>1365</v>
      </c>
      <c r="B659" s="105" t="s">
        <v>3999</v>
      </c>
      <c r="C659" s="14" t="s">
        <v>2907</v>
      </c>
      <c r="D659" s="19" t="s">
        <v>58</v>
      </c>
      <c r="E659" s="14" t="s">
        <v>3421</v>
      </c>
      <c r="F659" s="14" t="s">
        <v>2908</v>
      </c>
      <c r="G659" s="14" t="s">
        <v>4000</v>
      </c>
      <c r="H659" s="14" t="s">
        <v>2214</v>
      </c>
      <c r="I659" s="14" t="s">
        <v>3422</v>
      </c>
      <c r="J659" s="23"/>
      <c r="K659" s="14" t="s">
        <v>2240</v>
      </c>
      <c r="L659" s="18">
        <v>480.0</v>
      </c>
      <c r="M659" s="18">
        <v>0.0</v>
      </c>
      <c r="N659" s="18">
        <v>0.635531</v>
      </c>
      <c r="O659" s="18">
        <v>0.302198</v>
      </c>
      <c r="P659" s="18">
        <v>0.5671</v>
      </c>
      <c r="Q659" s="18">
        <v>0.5671</v>
      </c>
      <c r="U659" s="22" t="s">
        <v>1365</v>
      </c>
      <c r="V659" s="18">
        <v>5.202178001925E12</v>
      </c>
      <c r="W659" s="22" t="s">
        <v>2910</v>
      </c>
      <c r="X659" s="18" t="s">
        <v>3417</v>
      </c>
      <c r="Y659" s="22" t="s">
        <v>3415</v>
      </c>
      <c r="Z659" s="22" t="s">
        <v>2911</v>
      </c>
      <c r="AA659" s="22" t="s">
        <v>2268</v>
      </c>
      <c r="AB659" s="22" t="s">
        <v>2214</v>
      </c>
      <c r="AC659" s="22" t="s">
        <v>3422</v>
      </c>
      <c r="AD659" s="16"/>
      <c r="AE659" s="22" t="s">
        <v>2240</v>
      </c>
      <c r="AF659" s="18">
        <v>480.0</v>
      </c>
      <c r="AG659" s="18">
        <v>0.0</v>
      </c>
      <c r="AH659" s="18">
        <v>0.047619</v>
      </c>
      <c r="AI659" s="18">
        <v>0.0</v>
      </c>
      <c r="AJ659" s="18">
        <v>0.0</v>
      </c>
      <c r="AK659" s="18">
        <v>0.047619</v>
      </c>
    </row>
    <row r="660">
      <c r="A660" s="14" t="s">
        <v>1365</v>
      </c>
      <c r="B660" s="105" t="s">
        <v>4001</v>
      </c>
      <c r="C660" s="14" t="s">
        <v>2913</v>
      </c>
      <c r="D660" s="19" t="s">
        <v>58</v>
      </c>
      <c r="E660" s="23"/>
      <c r="F660" s="14" t="s">
        <v>2911</v>
      </c>
      <c r="G660" s="14" t="s">
        <v>2268</v>
      </c>
      <c r="I660" s="14" t="s">
        <v>3422</v>
      </c>
      <c r="J660" s="23"/>
      <c r="K660" s="16"/>
      <c r="L660" s="18">
        <v>528.0</v>
      </c>
      <c r="M660" s="18">
        <v>0.0</v>
      </c>
      <c r="N660" s="18">
        <v>0.0</v>
      </c>
      <c r="O660" s="18">
        <v>0.0</v>
      </c>
      <c r="P660" s="18">
        <v>0.0</v>
      </c>
      <c r="Q660" s="18">
        <v>0.0</v>
      </c>
      <c r="U660" s="22" t="s">
        <v>1175</v>
      </c>
      <c r="V660" s="18">
        <v>7.73602207107E11</v>
      </c>
      <c r="W660" s="22" t="s">
        <v>3205</v>
      </c>
      <c r="X660" s="18" t="s">
        <v>3417</v>
      </c>
      <c r="Y660" s="22" t="s">
        <v>3421</v>
      </c>
      <c r="Z660" s="16"/>
      <c r="AA660" s="22" t="s">
        <v>2391</v>
      </c>
      <c r="AB660" s="22" t="s">
        <v>2214</v>
      </c>
      <c r="AC660" s="22" t="s">
        <v>3416</v>
      </c>
      <c r="AD660" s="22" t="s">
        <v>2605</v>
      </c>
      <c r="AE660" s="16"/>
      <c r="AF660" s="18">
        <v>576.0</v>
      </c>
      <c r="AG660" s="18">
        <v>0.0</v>
      </c>
      <c r="AH660" s="18">
        <v>0.111111</v>
      </c>
      <c r="AI660" s="18">
        <v>0.0</v>
      </c>
      <c r="AJ660" s="18">
        <v>0.0</v>
      </c>
      <c r="AK660" s="18">
        <v>0.111111</v>
      </c>
    </row>
    <row r="661">
      <c r="A661" s="14" t="s">
        <v>961</v>
      </c>
      <c r="B661" s="105" t="s">
        <v>3715</v>
      </c>
      <c r="C661" s="14" t="s">
        <v>3716</v>
      </c>
      <c r="D661" s="19" t="s">
        <v>58</v>
      </c>
      <c r="E661" s="14" t="s">
        <v>3415</v>
      </c>
      <c r="F661" s="14" t="s">
        <v>3488</v>
      </c>
      <c r="G661" s="14" t="s">
        <v>2355</v>
      </c>
      <c r="H661" s="14" t="s">
        <v>2214</v>
      </c>
      <c r="I661" s="14" t="s">
        <v>3416</v>
      </c>
      <c r="J661" s="16"/>
      <c r="K661" s="23"/>
      <c r="L661" s="18">
        <v>480.0</v>
      </c>
      <c r="M661" s="18">
        <v>0.0</v>
      </c>
      <c r="N661" s="18">
        <v>0.0</v>
      </c>
      <c r="O661" s="18">
        <v>0.0</v>
      </c>
      <c r="P661" s="18">
        <v>0.0</v>
      </c>
      <c r="Q661" s="18">
        <v>0.0</v>
      </c>
      <c r="U661" s="22" t="s">
        <v>1175</v>
      </c>
      <c r="V661" s="18">
        <v>8.10124194062E11</v>
      </c>
      <c r="W661" s="22" t="s">
        <v>3067</v>
      </c>
      <c r="X661" s="18" t="s">
        <v>3417</v>
      </c>
      <c r="Y661" s="22" t="s">
        <v>3415</v>
      </c>
      <c r="Z661" s="22" t="s">
        <v>3875</v>
      </c>
      <c r="AA661" s="22" t="s">
        <v>3450</v>
      </c>
      <c r="AB661" s="22" t="s">
        <v>2214</v>
      </c>
      <c r="AC661" s="22" t="s">
        <v>3416</v>
      </c>
      <c r="AD661" s="16"/>
      <c r="AE661" s="16"/>
      <c r="AF661" s="18">
        <v>130.0</v>
      </c>
      <c r="AG661" s="18">
        <v>15.0</v>
      </c>
      <c r="AH661" s="18">
        <v>3.988528</v>
      </c>
      <c r="AI661" s="18">
        <v>15.7184</v>
      </c>
      <c r="AJ661" s="18">
        <v>16.45383</v>
      </c>
      <c r="AK661" s="18">
        <v>16.51789</v>
      </c>
    </row>
    <row r="662">
      <c r="A662" s="14" t="s">
        <v>135</v>
      </c>
      <c r="B662" s="105" t="s">
        <v>4002</v>
      </c>
      <c r="C662" s="14" t="s">
        <v>3024</v>
      </c>
      <c r="D662" s="19" t="s">
        <v>58</v>
      </c>
      <c r="E662" s="14" t="s">
        <v>3415</v>
      </c>
      <c r="F662" s="14" t="s">
        <v>2868</v>
      </c>
      <c r="G662" s="14" t="s">
        <v>2366</v>
      </c>
      <c r="H662" s="14" t="s">
        <v>3472</v>
      </c>
      <c r="I662" s="14" t="s">
        <v>3416</v>
      </c>
      <c r="J662" s="23"/>
      <c r="K662" s="23"/>
      <c r="L662" s="18">
        <v>110.0</v>
      </c>
      <c r="M662" s="18">
        <v>5.0</v>
      </c>
      <c r="N662" s="18">
        <v>0.788492</v>
      </c>
      <c r="O662" s="18">
        <v>8.696617</v>
      </c>
      <c r="P662" s="18">
        <v>7.360071</v>
      </c>
      <c r="Q662" s="18">
        <v>7.46407</v>
      </c>
      <c r="U662" s="22" t="s">
        <v>1812</v>
      </c>
      <c r="V662" s="18">
        <v>6.291100601141E12</v>
      </c>
      <c r="W662" s="22" t="s">
        <v>2493</v>
      </c>
      <c r="X662" s="18" t="s">
        <v>3417</v>
      </c>
      <c r="Y662" s="22" t="s">
        <v>3415</v>
      </c>
      <c r="Z662" s="22" t="s">
        <v>2951</v>
      </c>
      <c r="AA662" s="22" t="s">
        <v>2489</v>
      </c>
      <c r="AB662" s="22" t="s">
        <v>2214</v>
      </c>
      <c r="AC662" s="22" t="s">
        <v>3416</v>
      </c>
      <c r="AD662" s="16"/>
      <c r="AE662" s="22" t="s">
        <v>2240</v>
      </c>
      <c r="AF662" s="18">
        <v>696.0</v>
      </c>
      <c r="AG662" s="18">
        <v>0.0</v>
      </c>
      <c r="AH662" s="18">
        <v>0.0</v>
      </c>
      <c r="AI662" s="18">
        <v>0.0</v>
      </c>
      <c r="AJ662" s="18">
        <v>0.0</v>
      </c>
      <c r="AK662" s="18">
        <v>0.0</v>
      </c>
    </row>
    <row r="663">
      <c r="A663" s="14" t="s">
        <v>1251</v>
      </c>
      <c r="B663" s="105" t="s">
        <v>4003</v>
      </c>
      <c r="C663" s="14" t="s">
        <v>2912</v>
      </c>
      <c r="D663" s="19" t="s">
        <v>58</v>
      </c>
      <c r="E663" s="14" t="s">
        <v>3415</v>
      </c>
      <c r="F663" s="14" t="s">
        <v>3224</v>
      </c>
      <c r="G663" s="14" t="s">
        <v>2432</v>
      </c>
      <c r="I663" s="14" t="s">
        <v>3431</v>
      </c>
      <c r="J663" s="23"/>
      <c r="K663" s="23"/>
      <c r="L663" s="18">
        <v>528.0</v>
      </c>
      <c r="M663" s="18">
        <v>0.0</v>
      </c>
      <c r="N663" s="18">
        <v>0.0</v>
      </c>
      <c r="O663" s="18">
        <v>0.0</v>
      </c>
      <c r="P663" s="18">
        <v>0.0</v>
      </c>
      <c r="Q663" s="18">
        <v>0.0</v>
      </c>
      <c r="U663" s="22" t="s">
        <v>756</v>
      </c>
      <c r="V663" s="18">
        <v>6.36997304373E11</v>
      </c>
      <c r="W663" s="22" t="s">
        <v>2285</v>
      </c>
      <c r="X663" s="18" t="s">
        <v>3417</v>
      </c>
      <c r="Y663" s="22" t="s">
        <v>3415</v>
      </c>
      <c r="Z663" s="22" t="s">
        <v>2709</v>
      </c>
      <c r="AA663" s="22" t="s">
        <v>2282</v>
      </c>
      <c r="AB663" s="22" t="s">
        <v>2214</v>
      </c>
      <c r="AC663" s="22" t="s">
        <v>3416</v>
      </c>
      <c r="AD663" s="22" t="s">
        <v>2605</v>
      </c>
      <c r="AE663" s="16"/>
      <c r="AF663" s="18">
        <v>144.0</v>
      </c>
      <c r="AG663" s="18">
        <v>0.0</v>
      </c>
      <c r="AH663" s="18">
        <v>0.0</v>
      </c>
      <c r="AI663" s="18">
        <v>0.0</v>
      </c>
      <c r="AJ663" s="18">
        <v>0.0</v>
      </c>
      <c r="AK663" s="18">
        <v>0.066667</v>
      </c>
    </row>
    <row r="664">
      <c r="A664" s="14" t="s">
        <v>135</v>
      </c>
      <c r="B664" s="105" t="s">
        <v>4004</v>
      </c>
      <c r="C664" s="14" t="s">
        <v>2713</v>
      </c>
      <c r="D664" s="19" t="s">
        <v>58</v>
      </c>
      <c r="E664" s="14" t="s">
        <v>3415</v>
      </c>
      <c r="F664" s="14" t="s">
        <v>2868</v>
      </c>
      <c r="G664" s="14" t="s">
        <v>2366</v>
      </c>
      <c r="I664" s="14" t="s">
        <v>3416</v>
      </c>
      <c r="J664" s="23"/>
      <c r="K664" s="23"/>
      <c r="L664" s="18">
        <v>528.0</v>
      </c>
      <c r="M664" s="18">
        <v>0.0</v>
      </c>
      <c r="N664" s="18">
        <v>0.0</v>
      </c>
      <c r="O664" s="18">
        <v>0.0</v>
      </c>
      <c r="P664" s="18">
        <v>0.0</v>
      </c>
      <c r="Q664" s="18">
        <v>0.0</v>
      </c>
      <c r="U664" s="22" t="s">
        <v>888</v>
      </c>
      <c r="V664" s="18">
        <v>7.312930003406E12</v>
      </c>
      <c r="W664" s="22" t="s">
        <v>2327</v>
      </c>
      <c r="X664" s="18" t="s">
        <v>3417</v>
      </c>
      <c r="Y664" s="22" t="s">
        <v>3421</v>
      </c>
      <c r="Z664" s="22" t="s">
        <v>2765</v>
      </c>
      <c r="AA664" s="22" t="s">
        <v>2326</v>
      </c>
      <c r="AC664" s="22" t="s">
        <v>3431</v>
      </c>
      <c r="AD664" s="16"/>
      <c r="AE664" s="16"/>
      <c r="AF664" s="18">
        <v>552.0</v>
      </c>
      <c r="AG664" s="18">
        <v>0.0</v>
      </c>
      <c r="AH664" s="18">
        <v>0.0</v>
      </c>
      <c r="AI664" s="18">
        <v>0.0</v>
      </c>
      <c r="AJ664" s="18">
        <v>0.0</v>
      </c>
      <c r="AK664" s="18">
        <v>0.0</v>
      </c>
    </row>
    <row r="665">
      <c r="A665" s="14" t="s">
        <v>1175</v>
      </c>
      <c r="B665" s="105" t="s">
        <v>3830</v>
      </c>
      <c r="C665" s="14" t="s">
        <v>3039</v>
      </c>
      <c r="D665" s="19" t="s">
        <v>58</v>
      </c>
      <c r="E665" s="14" t="s">
        <v>3421</v>
      </c>
      <c r="F665" s="14" t="s">
        <v>3206</v>
      </c>
      <c r="G665" s="14" t="s">
        <v>2268</v>
      </c>
      <c r="H665" s="14" t="s">
        <v>2214</v>
      </c>
      <c r="I665" s="14" t="s">
        <v>3416</v>
      </c>
      <c r="J665" s="16"/>
      <c r="K665" s="14" t="s">
        <v>2240</v>
      </c>
      <c r="L665" s="18">
        <v>384.0</v>
      </c>
      <c r="M665" s="18">
        <v>0.0</v>
      </c>
      <c r="N665" s="18">
        <v>0.0</v>
      </c>
      <c r="O665" s="18">
        <v>0.0</v>
      </c>
      <c r="P665" s="18">
        <v>0.0</v>
      </c>
      <c r="Q665" s="18">
        <v>0.0</v>
      </c>
      <c r="U665" s="22" t="s">
        <v>84</v>
      </c>
      <c r="V665" s="18">
        <v>6.294017138205E12</v>
      </c>
      <c r="W665" s="22" t="s">
        <v>2247</v>
      </c>
      <c r="X665" s="18" t="s">
        <v>3417</v>
      </c>
      <c r="Y665" s="22" t="s">
        <v>3415</v>
      </c>
      <c r="Z665" s="22" t="s">
        <v>2601</v>
      </c>
      <c r="AA665" s="22" t="s">
        <v>2239</v>
      </c>
      <c r="AB665" s="22" t="s">
        <v>2214</v>
      </c>
      <c r="AC665" s="22" t="s">
        <v>3416</v>
      </c>
      <c r="AD665" s="16"/>
      <c r="AE665" s="22" t="s">
        <v>2240</v>
      </c>
      <c r="AF665" s="18">
        <v>840.0</v>
      </c>
      <c r="AG665" s="18">
        <v>0.0</v>
      </c>
      <c r="AH665" s="18">
        <v>0.0</v>
      </c>
      <c r="AI665" s="18">
        <v>0.0</v>
      </c>
      <c r="AJ665" s="18">
        <v>0.0</v>
      </c>
      <c r="AK665" s="18">
        <v>0.0</v>
      </c>
    </row>
    <row r="666">
      <c r="A666" s="14" t="s">
        <v>1251</v>
      </c>
      <c r="B666" s="105" t="s">
        <v>3797</v>
      </c>
      <c r="C666" s="14" t="s">
        <v>2436</v>
      </c>
      <c r="D666" s="19" t="s">
        <v>58</v>
      </c>
      <c r="E666" s="14" t="s">
        <v>3421</v>
      </c>
      <c r="F666" s="14" t="s">
        <v>2882</v>
      </c>
      <c r="G666" s="14" t="s">
        <v>2437</v>
      </c>
      <c r="H666" s="14" t="s">
        <v>2214</v>
      </c>
      <c r="I666" s="14" t="s">
        <v>3431</v>
      </c>
      <c r="J666" s="23"/>
      <c r="K666" s="14" t="s">
        <v>2240</v>
      </c>
      <c r="L666" s="18">
        <v>216.0</v>
      </c>
      <c r="M666" s="18">
        <v>0.0</v>
      </c>
      <c r="N666" s="18">
        <v>0.0</v>
      </c>
      <c r="O666" s="18">
        <v>0.0</v>
      </c>
      <c r="P666" s="18">
        <v>0.0</v>
      </c>
      <c r="Q666" s="18">
        <v>0.0</v>
      </c>
      <c r="U666" s="22" t="s">
        <v>135</v>
      </c>
      <c r="V666" s="18">
        <v>6.291108361719E12</v>
      </c>
      <c r="W666" s="22" t="s">
        <v>2941</v>
      </c>
      <c r="X666" s="18" t="s">
        <v>3417</v>
      </c>
      <c r="Y666" s="22" t="s">
        <v>3415</v>
      </c>
      <c r="Z666" s="22" t="s">
        <v>2868</v>
      </c>
      <c r="AA666" s="22" t="s">
        <v>2366</v>
      </c>
      <c r="AC666" s="22" t="s">
        <v>3416</v>
      </c>
      <c r="AD666" s="16"/>
      <c r="AE666" s="16"/>
      <c r="AF666" s="18">
        <v>552.0</v>
      </c>
      <c r="AG666" s="18">
        <v>0.0</v>
      </c>
      <c r="AH666" s="18">
        <v>0.0</v>
      </c>
      <c r="AI666" s="18">
        <v>0.0</v>
      </c>
      <c r="AJ666" s="18">
        <v>0.0</v>
      </c>
      <c r="AK666" s="18">
        <v>0.0</v>
      </c>
    </row>
    <row r="667">
      <c r="A667" s="14" t="s">
        <v>258</v>
      </c>
      <c r="B667" s="105" t="s">
        <v>4005</v>
      </c>
      <c r="C667" s="14" t="s">
        <v>2420</v>
      </c>
      <c r="D667" s="19" t="s">
        <v>58</v>
      </c>
      <c r="E667" s="14" t="s">
        <v>3421</v>
      </c>
      <c r="F667" s="14" t="s">
        <v>2858</v>
      </c>
      <c r="G667" s="14" t="s">
        <v>2407</v>
      </c>
      <c r="H667" s="14" t="s">
        <v>2214</v>
      </c>
      <c r="I667" s="14" t="s">
        <v>3416</v>
      </c>
      <c r="J667" s="23"/>
      <c r="K667" s="23"/>
      <c r="L667" s="18">
        <v>24.0</v>
      </c>
      <c r="M667" s="18">
        <v>0.0</v>
      </c>
      <c r="N667" s="18">
        <v>0.0</v>
      </c>
      <c r="O667" s="18">
        <v>0.428571</v>
      </c>
      <c r="P667" s="18">
        <v>0.3</v>
      </c>
      <c r="Q667" s="18">
        <v>0.279083</v>
      </c>
      <c r="U667" s="22" t="s">
        <v>888</v>
      </c>
      <c r="V667" s="18">
        <v>6.298042161405E12</v>
      </c>
      <c r="W667" s="22" t="s">
        <v>2887</v>
      </c>
      <c r="X667" s="18" t="s">
        <v>3417</v>
      </c>
      <c r="Y667" s="16"/>
      <c r="Z667" s="22" t="s">
        <v>2720</v>
      </c>
      <c r="AA667" s="22" t="s">
        <v>3464</v>
      </c>
      <c r="AC667" s="22" t="s">
        <v>3431</v>
      </c>
      <c r="AD667" s="16"/>
      <c r="AE667" s="16"/>
      <c r="AF667" s="18">
        <v>480.0</v>
      </c>
      <c r="AG667" s="18">
        <v>0.0</v>
      </c>
      <c r="AH667" s="18">
        <v>0.0</v>
      </c>
      <c r="AI667" s="18">
        <v>0.0</v>
      </c>
      <c r="AJ667" s="18">
        <v>0.0</v>
      </c>
      <c r="AK667" s="18">
        <v>0.0</v>
      </c>
    </row>
    <row r="668">
      <c r="A668" s="14" t="s">
        <v>1756</v>
      </c>
      <c r="B668" s="105" t="s">
        <v>3772</v>
      </c>
      <c r="C668" s="14" t="s">
        <v>3266</v>
      </c>
      <c r="D668" s="19" t="s">
        <v>58</v>
      </c>
      <c r="E668" s="14" t="s">
        <v>3415</v>
      </c>
      <c r="F668" s="23"/>
      <c r="G668" s="14" t="s">
        <v>3773</v>
      </c>
      <c r="H668" s="14" t="s">
        <v>2214</v>
      </c>
      <c r="I668" s="14" t="s">
        <v>3416</v>
      </c>
      <c r="J668" s="14" t="s">
        <v>2595</v>
      </c>
      <c r="K668" s="16"/>
      <c r="L668" s="18">
        <v>24.0</v>
      </c>
      <c r="M668" s="18">
        <v>1.0</v>
      </c>
      <c r="N668" s="18">
        <v>0.0</v>
      </c>
      <c r="O668" s="18">
        <v>0.0</v>
      </c>
      <c r="P668" s="18">
        <v>0.0</v>
      </c>
      <c r="Q668" s="18">
        <v>0.0</v>
      </c>
      <c r="U668" s="22" t="s">
        <v>1756</v>
      </c>
      <c r="V668" s="18">
        <v>8.85652025867E11</v>
      </c>
      <c r="W668" s="22" t="s">
        <v>3266</v>
      </c>
      <c r="X668" s="18" t="s">
        <v>3417</v>
      </c>
      <c r="Y668" s="22" t="s">
        <v>3415</v>
      </c>
      <c r="Z668" s="16"/>
      <c r="AA668" s="22" t="s">
        <v>3773</v>
      </c>
      <c r="AC668" s="22" t="s">
        <v>3416</v>
      </c>
      <c r="AD668" s="16"/>
      <c r="AE668" s="16"/>
      <c r="AF668" s="18">
        <v>552.0</v>
      </c>
      <c r="AG668" s="18">
        <v>0.0</v>
      </c>
      <c r="AH668" s="18">
        <v>0.0</v>
      </c>
      <c r="AI668" s="18">
        <v>0.0</v>
      </c>
      <c r="AJ668" s="18">
        <v>0.0</v>
      </c>
      <c r="AK668" s="18">
        <v>0.0</v>
      </c>
    </row>
    <row r="669">
      <c r="A669" s="14" t="s">
        <v>1175</v>
      </c>
      <c r="B669" s="105" t="s">
        <v>3932</v>
      </c>
      <c r="C669" s="14" t="s">
        <v>3089</v>
      </c>
      <c r="D669" s="19" t="s">
        <v>58</v>
      </c>
      <c r="E669" s="14" t="s">
        <v>3421</v>
      </c>
      <c r="F669" s="14" t="s">
        <v>3449</v>
      </c>
      <c r="G669" s="14" t="s">
        <v>3450</v>
      </c>
      <c r="H669" s="14" t="s">
        <v>2214</v>
      </c>
      <c r="I669" s="14" t="s">
        <v>3416</v>
      </c>
      <c r="J669" s="23"/>
      <c r="K669" s="16"/>
      <c r="L669" s="18">
        <v>0.0</v>
      </c>
      <c r="M669" s="18">
        <v>0.0</v>
      </c>
      <c r="N669" s="18">
        <v>0.0</v>
      </c>
      <c r="O669" s="18">
        <v>0.083333</v>
      </c>
      <c r="P669" s="18">
        <v>0.0625</v>
      </c>
      <c r="Q669" s="18">
        <v>0.0625</v>
      </c>
      <c r="U669" s="22" t="s">
        <v>65</v>
      </c>
      <c r="V669" s="18">
        <v>8.901216405035E12</v>
      </c>
      <c r="W669" s="22" t="s">
        <v>2232</v>
      </c>
      <c r="X669" s="18" t="s">
        <v>3417</v>
      </c>
      <c r="Y669" s="22" t="s">
        <v>3415</v>
      </c>
      <c r="Z669" s="22" t="s">
        <v>2590</v>
      </c>
      <c r="AA669" s="22" t="s">
        <v>2216</v>
      </c>
      <c r="AC669" s="22" t="s">
        <v>3416</v>
      </c>
      <c r="AD669" s="16"/>
      <c r="AE669" s="16"/>
      <c r="AF669" s="18">
        <v>552.0</v>
      </c>
      <c r="AG669" s="18">
        <v>0.0</v>
      </c>
      <c r="AH669" s="18">
        <v>0.0</v>
      </c>
      <c r="AI669" s="18">
        <v>0.0</v>
      </c>
      <c r="AJ669" s="18">
        <v>0.0</v>
      </c>
      <c r="AK669" s="18">
        <v>0.0</v>
      </c>
    </row>
    <row r="670">
      <c r="A670" s="14" t="s">
        <v>851</v>
      </c>
      <c r="B670" s="105" t="s">
        <v>3483</v>
      </c>
      <c r="C670" s="14" t="s">
        <v>2621</v>
      </c>
      <c r="D670" s="19" t="s">
        <v>58</v>
      </c>
      <c r="E670" s="14" t="s">
        <v>3421</v>
      </c>
      <c r="F670" s="14" t="s">
        <v>3152</v>
      </c>
      <c r="G670" s="14" t="s">
        <v>3484</v>
      </c>
      <c r="H670" s="14" t="s">
        <v>3629</v>
      </c>
      <c r="I670" s="14" t="s">
        <v>3422</v>
      </c>
      <c r="J670" s="14" t="s">
        <v>2605</v>
      </c>
      <c r="K670" s="23"/>
      <c r="L670" s="18">
        <v>624.0</v>
      </c>
      <c r="M670" s="18">
        <v>0.0</v>
      </c>
      <c r="N670" s="18">
        <v>1.104762</v>
      </c>
      <c r="O670" s="18">
        <v>0.0</v>
      </c>
      <c r="P670" s="18">
        <v>1.0</v>
      </c>
      <c r="Q670" s="18">
        <v>1.104762</v>
      </c>
      <c r="U670" s="22" t="s">
        <v>1488</v>
      </c>
      <c r="V670" s="18">
        <v>8.410660094509E12</v>
      </c>
      <c r="W670" s="22" t="s">
        <v>2593</v>
      </c>
      <c r="X670" s="18" t="s">
        <v>3417</v>
      </c>
      <c r="Y670" s="16"/>
      <c r="Z670" s="22" t="s">
        <v>3490</v>
      </c>
      <c r="AA670" s="22" t="s">
        <v>3491</v>
      </c>
      <c r="AC670" s="22" t="s">
        <v>3416</v>
      </c>
      <c r="AD670" s="16"/>
      <c r="AE670" s="16"/>
      <c r="AF670" s="18">
        <v>480.0</v>
      </c>
      <c r="AG670" s="18">
        <v>0.0</v>
      </c>
      <c r="AH670" s="18">
        <v>0.0</v>
      </c>
      <c r="AI670" s="18">
        <v>0.0</v>
      </c>
      <c r="AJ670" s="18">
        <v>0.0</v>
      </c>
      <c r="AK670" s="18">
        <v>0.0</v>
      </c>
    </row>
    <row r="671">
      <c r="A671" s="14" t="s">
        <v>1488</v>
      </c>
      <c r="B671" s="105" t="s">
        <v>3489</v>
      </c>
      <c r="C671" s="14" t="s">
        <v>2592</v>
      </c>
      <c r="D671" s="19" t="s">
        <v>58</v>
      </c>
      <c r="E671" s="14" t="s">
        <v>3421</v>
      </c>
      <c r="F671" s="14" t="s">
        <v>3490</v>
      </c>
      <c r="G671" s="14" t="s">
        <v>3491</v>
      </c>
      <c r="H671" s="14" t="s">
        <v>2214</v>
      </c>
      <c r="I671" s="14" t="s">
        <v>3416</v>
      </c>
      <c r="J671" s="23"/>
      <c r="K671" s="23"/>
      <c r="L671" s="18">
        <v>24.0</v>
      </c>
      <c r="M671" s="18">
        <v>3.0</v>
      </c>
      <c r="N671" s="18">
        <v>0.0</v>
      </c>
      <c r="O671" s="18">
        <v>1.714286</v>
      </c>
      <c r="P671" s="18">
        <v>1.200256</v>
      </c>
      <c r="Q671" s="18">
        <v>1.200256</v>
      </c>
      <c r="U671" s="22" t="s">
        <v>65</v>
      </c>
      <c r="V671" s="18">
        <v>8.901216405097E12</v>
      </c>
      <c r="W671" s="22" t="s">
        <v>2229</v>
      </c>
      <c r="X671" s="18" t="s">
        <v>3417</v>
      </c>
      <c r="Y671" s="22" t="s">
        <v>3415</v>
      </c>
      <c r="Z671" s="22" t="s">
        <v>2590</v>
      </c>
      <c r="AA671" s="22" t="s">
        <v>2216</v>
      </c>
      <c r="AC671" s="22" t="s">
        <v>3416</v>
      </c>
      <c r="AD671" s="16"/>
      <c r="AE671" s="16"/>
      <c r="AF671" s="18">
        <v>552.0</v>
      </c>
      <c r="AG671" s="18">
        <v>0.0</v>
      </c>
      <c r="AH671" s="18">
        <v>0.0</v>
      </c>
      <c r="AI671" s="18">
        <v>0.0</v>
      </c>
      <c r="AJ671" s="18">
        <v>0.0</v>
      </c>
      <c r="AK671" s="18">
        <v>0.0</v>
      </c>
    </row>
    <row r="672">
      <c r="A672" s="14" t="s">
        <v>1812</v>
      </c>
      <c r="B672" s="105" t="s">
        <v>3496</v>
      </c>
      <c r="C672" s="14" t="s">
        <v>2510</v>
      </c>
      <c r="D672" s="19" t="s">
        <v>58</v>
      </c>
      <c r="E672" s="14" t="s">
        <v>3421</v>
      </c>
      <c r="F672" s="14" t="s">
        <v>2959</v>
      </c>
      <c r="G672" s="14" t="s">
        <v>2464</v>
      </c>
      <c r="H672" s="14" t="s">
        <v>2214</v>
      </c>
      <c r="I672" s="14" t="s">
        <v>3416</v>
      </c>
      <c r="J672" s="14" t="s">
        <v>2605</v>
      </c>
      <c r="K672" s="23"/>
      <c r="L672" s="18">
        <v>48.0</v>
      </c>
      <c r="M672" s="18">
        <v>0.0</v>
      </c>
      <c r="N672" s="18">
        <v>1.5</v>
      </c>
      <c r="O672" s="18">
        <v>0.0</v>
      </c>
      <c r="P672" s="18">
        <v>1.833333</v>
      </c>
      <c r="Q672" s="18">
        <v>1.5</v>
      </c>
      <c r="U672" s="22" t="s">
        <v>1812</v>
      </c>
      <c r="V672" s="18">
        <v>5.000168004167E12</v>
      </c>
      <c r="W672" s="22" t="s">
        <v>3334</v>
      </c>
      <c r="X672" s="18" t="s">
        <v>3417</v>
      </c>
      <c r="Y672" s="22" t="s">
        <v>3415</v>
      </c>
      <c r="Z672" s="22" t="s">
        <v>3326</v>
      </c>
      <c r="AA672" s="22" t="s">
        <v>2324</v>
      </c>
      <c r="AB672" s="22" t="s">
        <v>2214</v>
      </c>
      <c r="AC672" s="22" t="s">
        <v>3416</v>
      </c>
      <c r="AD672" s="22" t="s">
        <v>2605</v>
      </c>
      <c r="AE672" s="16"/>
      <c r="AF672" s="18">
        <v>720.0</v>
      </c>
      <c r="AG672" s="18">
        <v>0.0</v>
      </c>
      <c r="AH672" s="18">
        <v>7.042427</v>
      </c>
      <c r="AI672" s="18">
        <v>1.125</v>
      </c>
      <c r="AJ672" s="18">
        <v>1.30049</v>
      </c>
      <c r="AK672" s="18">
        <v>7.008603</v>
      </c>
    </row>
    <row r="673">
      <c r="A673" s="14" t="s">
        <v>1812</v>
      </c>
      <c r="B673" s="105" t="s">
        <v>3722</v>
      </c>
      <c r="C673" s="14" t="s">
        <v>2551</v>
      </c>
      <c r="D673" s="19" t="s">
        <v>58</v>
      </c>
      <c r="E673" s="14" t="s">
        <v>3421</v>
      </c>
      <c r="F673" s="14" t="s">
        <v>3424</v>
      </c>
      <c r="G673" s="14" t="s">
        <v>2453</v>
      </c>
      <c r="H673" s="14" t="s">
        <v>2214</v>
      </c>
      <c r="I673" s="14" t="s">
        <v>3416</v>
      </c>
      <c r="J673" s="14" t="s">
        <v>2666</v>
      </c>
      <c r="L673" s="18">
        <v>72.0</v>
      </c>
      <c r="M673" s="18">
        <v>0.0</v>
      </c>
      <c r="N673" s="18">
        <v>0.0</v>
      </c>
      <c r="O673" s="18">
        <v>0.0</v>
      </c>
      <c r="P673" s="18">
        <v>0.0</v>
      </c>
      <c r="Q673" s="18">
        <v>0.0</v>
      </c>
      <c r="U673" s="22" t="s">
        <v>1035</v>
      </c>
      <c r="V673" s="18">
        <v>7.33739037756E11</v>
      </c>
      <c r="W673" s="22" t="s">
        <v>3047</v>
      </c>
      <c r="X673" s="18" t="s">
        <v>3417</v>
      </c>
      <c r="Y673" s="22" t="s">
        <v>3415</v>
      </c>
      <c r="Z673" s="22" t="s">
        <v>2810</v>
      </c>
      <c r="AA673" s="22" t="s">
        <v>2373</v>
      </c>
      <c r="AB673" s="22" t="s">
        <v>2214</v>
      </c>
      <c r="AC673" s="22" t="s">
        <v>3416</v>
      </c>
      <c r="AD673" s="22" t="s">
        <v>2605</v>
      </c>
      <c r="AE673" s="16"/>
      <c r="AF673" s="18">
        <v>24.0</v>
      </c>
      <c r="AG673" s="18">
        <v>0.0</v>
      </c>
      <c r="AH673" s="18">
        <v>0.0</v>
      </c>
      <c r="AI673" s="18">
        <v>0.0</v>
      </c>
      <c r="AJ673" s="18">
        <v>0.0</v>
      </c>
      <c r="AK673" s="18">
        <v>0.0</v>
      </c>
    </row>
    <row r="674">
      <c r="A674" s="14" t="s">
        <v>1175</v>
      </c>
      <c r="B674" s="105" t="s">
        <v>3646</v>
      </c>
      <c r="C674" s="14" t="s">
        <v>3208</v>
      </c>
      <c r="D674" s="19" t="s">
        <v>58</v>
      </c>
      <c r="E674" s="14" t="s">
        <v>3415</v>
      </c>
      <c r="F674" s="23"/>
      <c r="G674" s="14" t="s">
        <v>2391</v>
      </c>
      <c r="I674" s="14" t="s">
        <v>3416</v>
      </c>
      <c r="J674" s="23"/>
      <c r="K674" s="16"/>
      <c r="L674" s="18">
        <v>120.0</v>
      </c>
      <c r="M674" s="18">
        <v>0.0</v>
      </c>
      <c r="N674" s="18">
        <v>0.0</v>
      </c>
      <c r="O674" s="18">
        <v>0.0</v>
      </c>
      <c r="P674" s="18">
        <v>0.0</v>
      </c>
      <c r="Q674" s="18">
        <v>0.0</v>
      </c>
      <c r="U674" s="22" t="s">
        <v>1650</v>
      </c>
      <c r="V674" s="18">
        <v>8.908017962538E12</v>
      </c>
      <c r="W674" s="22" t="s">
        <v>3235</v>
      </c>
      <c r="X674" s="18" t="s">
        <v>3417</v>
      </c>
      <c r="Y674" s="22" t="s">
        <v>3415</v>
      </c>
      <c r="Z674" s="22" t="s">
        <v>3248</v>
      </c>
      <c r="AA674" s="22" t="s">
        <v>3437</v>
      </c>
      <c r="AB674" s="22" t="s">
        <v>2214</v>
      </c>
      <c r="AC674" s="22" t="s">
        <v>3416</v>
      </c>
      <c r="AD674" s="16"/>
      <c r="AE674" s="16"/>
      <c r="AF674" s="18">
        <v>48.0</v>
      </c>
      <c r="AG674" s="18">
        <v>0.0</v>
      </c>
      <c r="AH674" s="18">
        <v>0.45696</v>
      </c>
      <c r="AI674" s="18">
        <v>1.88196</v>
      </c>
      <c r="AJ674" s="18">
        <v>1.469826</v>
      </c>
      <c r="AK674" s="18">
        <v>0.903498</v>
      </c>
    </row>
    <row r="675">
      <c r="A675" s="14" t="s">
        <v>591</v>
      </c>
      <c r="B675" s="105" t="s">
        <v>4006</v>
      </c>
      <c r="C675" s="14" t="s">
        <v>3119</v>
      </c>
      <c r="D675" s="19" t="s">
        <v>58</v>
      </c>
      <c r="E675" s="14" t="s">
        <v>3415</v>
      </c>
      <c r="F675" s="14" t="s">
        <v>3116</v>
      </c>
      <c r="G675" s="14" t="s">
        <v>3609</v>
      </c>
      <c r="H675" s="14" t="s">
        <v>2214</v>
      </c>
      <c r="I675" s="14" t="s">
        <v>3416</v>
      </c>
      <c r="J675" s="14" t="s">
        <v>2595</v>
      </c>
      <c r="K675" s="16"/>
      <c r="L675" s="18">
        <v>96.0</v>
      </c>
      <c r="M675" s="18">
        <v>0.0</v>
      </c>
      <c r="N675" s="18">
        <v>0.153846</v>
      </c>
      <c r="O675" s="18">
        <v>0.071429</v>
      </c>
      <c r="P675" s="18">
        <v>0.533333</v>
      </c>
      <c r="Q675" s="18">
        <v>0.285425</v>
      </c>
      <c r="U675" s="22" t="s">
        <v>851</v>
      </c>
      <c r="V675" s="18">
        <v>6.291102015144E12</v>
      </c>
      <c r="W675" s="22" t="s">
        <v>2603</v>
      </c>
      <c r="X675" s="18" t="s">
        <v>3417</v>
      </c>
      <c r="Y675" s="22" t="s">
        <v>3415</v>
      </c>
      <c r="Z675" s="22" t="s">
        <v>2759</v>
      </c>
      <c r="AA675" s="22" t="s">
        <v>2318</v>
      </c>
      <c r="AB675" s="22" t="s">
        <v>2304</v>
      </c>
      <c r="AC675" s="22" t="s">
        <v>3422</v>
      </c>
      <c r="AD675" s="16"/>
      <c r="AE675" s="16"/>
      <c r="AF675" s="18">
        <v>267.0</v>
      </c>
      <c r="AG675" s="18">
        <v>6.0</v>
      </c>
      <c r="AH675" s="18">
        <v>1.799972</v>
      </c>
      <c r="AI675" s="18">
        <v>3.612057</v>
      </c>
      <c r="AJ675" s="18">
        <v>2.929515</v>
      </c>
      <c r="AK675" s="18">
        <v>2.876756</v>
      </c>
    </row>
    <row r="676">
      <c r="A676" s="14" t="s">
        <v>135</v>
      </c>
      <c r="B676" s="105" t="s">
        <v>4004</v>
      </c>
      <c r="C676" s="14" t="s">
        <v>2713</v>
      </c>
      <c r="D676" s="19" t="s">
        <v>58</v>
      </c>
      <c r="E676" s="14" t="s">
        <v>3415</v>
      </c>
      <c r="F676" s="14" t="s">
        <v>2868</v>
      </c>
      <c r="G676" s="14" t="s">
        <v>2366</v>
      </c>
      <c r="H676" s="14" t="s">
        <v>3472</v>
      </c>
      <c r="I676" s="14" t="s">
        <v>3416</v>
      </c>
      <c r="J676" s="16"/>
      <c r="K676" s="23"/>
      <c r="L676" s="18">
        <v>162.0</v>
      </c>
      <c r="M676" s="18">
        <v>7.0</v>
      </c>
      <c r="N676" s="18">
        <v>2.041171</v>
      </c>
      <c r="O676" s="18">
        <v>11.9729</v>
      </c>
      <c r="P676" s="18">
        <v>9.215165</v>
      </c>
      <c r="Q676" s="18">
        <v>9.00211</v>
      </c>
      <c r="U676" s="22" t="s">
        <v>258</v>
      </c>
      <c r="V676" s="18">
        <v>8.10005414579E11</v>
      </c>
      <c r="W676" s="22" t="s">
        <v>2397</v>
      </c>
      <c r="X676" s="18" t="s">
        <v>3417</v>
      </c>
      <c r="Y676" s="22" t="s">
        <v>3415</v>
      </c>
      <c r="Z676" s="22" t="s">
        <v>2834</v>
      </c>
      <c r="AA676" s="22" t="s">
        <v>2268</v>
      </c>
      <c r="AB676" s="22" t="s">
        <v>2214</v>
      </c>
      <c r="AC676" s="22" t="s">
        <v>3416</v>
      </c>
      <c r="AD676" s="16"/>
      <c r="AE676" s="16"/>
      <c r="AF676" s="18">
        <v>24.0</v>
      </c>
      <c r="AG676" s="18">
        <v>1.0</v>
      </c>
      <c r="AH676" s="18">
        <v>0.0</v>
      </c>
      <c r="AI676" s="18">
        <v>0.428571</v>
      </c>
      <c r="AJ676" s="18">
        <v>0.266667</v>
      </c>
      <c r="AK676" s="18">
        <v>0.316667</v>
      </c>
    </row>
    <row r="677">
      <c r="A677" s="14" t="s">
        <v>1175</v>
      </c>
      <c r="B677" s="105" t="s">
        <v>3874</v>
      </c>
      <c r="C677" s="14" t="s">
        <v>3067</v>
      </c>
      <c r="D677" s="19" t="s">
        <v>58</v>
      </c>
      <c r="E677" s="14" t="s">
        <v>3421</v>
      </c>
      <c r="F677" s="14" t="s">
        <v>3875</v>
      </c>
      <c r="G677" s="14" t="s">
        <v>3450</v>
      </c>
      <c r="H677" s="14" t="s">
        <v>2214</v>
      </c>
      <c r="I677" s="14" t="s">
        <v>3416</v>
      </c>
      <c r="J677" s="16"/>
      <c r="K677" s="23"/>
      <c r="L677" s="18">
        <v>744.0</v>
      </c>
      <c r="M677" s="18">
        <v>0.0</v>
      </c>
      <c r="N677" s="18">
        <v>14.25486</v>
      </c>
      <c r="O677" s="18">
        <v>0.071429</v>
      </c>
      <c r="P677" s="18">
        <v>2.216346</v>
      </c>
      <c r="Q677" s="18">
        <v>14.30813</v>
      </c>
      <c r="U677" s="22" t="s">
        <v>1365</v>
      </c>
      <c r="V677" s="18">
        <v>4.002971280906E12</v>
      </c>
      <c r="W677" s="22" t="s">
        <v>2777</v>
      </c>
      <c r="X677" s="18" t="s">
        <v>3417</v>
      </c>
      <c r="Y677" s="22" t="s">
        <v>3415</v>
      </c>
      <c r="Z677" s="22" t="s">
        <v>2891</v>
      </c>
      <c r="AA677" s="22" t="s">
        <v>2261</v>
      </c>
      <c r="AC677" s="22" t="s">
        <v>3422</v>
      </c>
      <c r="AD677" s="16"/>
      <c r="AE677" s="16"/>
      <c r="AF677" s="18">
        <v>552.0</v>
      </c>
      <c r="AG677" s="18">
        <v>0.0</v>
      </c>
      <c r="AH677" s="18">
        <v>0.0</v>
      </c>
      <c r="AI677" s="18">
        <v>0.0</v>
      </c>
      <c r="AJ677" s="18">
        <v>0.0</v>
      </c>
      <c r="AK677" s="18">
        <v>0.0</v>
      </c>
    </row>
    <row r="678">
      <c r="A678" s="14" t="s">
        <v>1812</v>
      </c>
      <c r="B678" s="105" t="s">
        <v>3819</v>
      </c>
      <c r="C678" s="14" t="s">
        <v>2749</v>
      </c>
      <c r="D678" s="19" t="s">
        <v>58</v>
      </c>
      <c r="E678" s="14" t="s">
        <v>3421</v>
      </c>
      <c r="F678" s="14" t="s">
        <v>3343</v>
      </c>
      <c r="G678" s="14" t="s">
        <v>3430</v>
      </c>
      <c r="H678" s="14" t="s">
        <v>2214</v>
      </c>
      <c r="I678" s="14" t="s">
        <v>3416</v>
      </c>
      <c r="J678" s="23"/>
      <c r="K678" s="14" t="s">
        <v>2240</v>
      </c>
      <c r="L678" s="18">
        <v>312.0</v>
      </c>
      <c r="M678" s="18">
        <v>0.0</v>
      </c>
      <c r="N678" s="18">
        <v>0.0</v>
      </c>
      <c r="O678" s="18">
        <v>0.0</v>
      </c>
      <c r="P678" s="18">
        <v>0.0</v>
      </c>
      <c r="Q678" s="18">
        <v>0.0</v>
      </c>
      <c r="U678" s="22" t="s">
        <v>288</v>
      </c>
      <c r="V678" s="18">
        <v>6.291100933952E12</v>
      </c>
      <c r="W678" s="22" t="s">
        <v>2627</v>
      </c>
      <c r="X678" s="18" t="s">
        <v>3417</v>
      </c>
      <c r="Y678" s="22" t="s">
        <v>3415</v>
      </c>
      <c r="Z678" s="22" t="s">
        <v>2868</v>
      </c>
      <c r="AA678" s="22" t="s">
        <v>2366</v>
      </c>
      <c r="AB678" s="22" t="s">
        <v>3472</v>
      </c>
      <c r="AC678" s="22" t="s">
        <v>3422</v>
      </c>
      <c r="AD678" s="16"/>
      <c r="AE678" s="22" t="s">
        <v>2240</v>
      </c>
      <c r="AF678" s="18">
        <v>24.0</v>
      </c>
      <c r="AG678" s="18">
        <v>0.0</v>
      </c>
      <c r="AH678" s="18">
        <v>0.0</v>
      </c>
      <c r="AI678" s="18">
        <v>0.0</v>
      </c>
      <c r="AJ678" s="18">
        <v>0.0</v>
      </c>
      <c r="AK678" s="18">
        <v>0.0</v>
      </c>
    </row>
    <row r="679">
      <c r="A679" s="14" t="s">
        <v>135</v>
      </c>
      <c r="B679" s="105" t="s">
        <v>4002</v>
      </c>
      <c r="C679" s="14" t="s">
        <v>3024</v>
      </c>
      <c r="D679" s="19" t="s">
        <v>58</v>
      </c>
      <c r="E679" s="14" t="s">
        <v>3415</v>
      </c>
      <c r="F679" s="14" t="s">
        <v>2868</v>
      </c>
      <c r="G679" s="14" t="s">
        <v>2366</v>
      </c>
      <c r="I679" s="14" t="s">
        <v>3416</v>
      </c>
      <c r="J679" s="23"/>
      <c r="K679" s="23"/>
      <c r="L679" s="18">
        <v>552.0</v>
      </c>
      <c r="M679" s="18">
        <v>0.0</v>
      </c>
      <c r="N679" s="18">
        <v>0.0</v>
      </c>
      <c r="O679" s="18">
        <v>0.0</v>
      </c>
      <c r="P679" s="18">
        <v>0.0</v>
      </c>
      <c r="Q679" s="18">
        <v>0.0</v>
      </c>
      <c r="U679" s="22" t="s">
        <v>288</v>
      </c>
      <c r="V679" s="18">
        <v>6.291109606E12</v>
      </c>
      <c r="W679" s="22" t="s">
        <v>3059</v>
      </c>
      <c r="X679" s="18" t="s">
        <v>3417</v>
      </c>
      <c r="Y679" s="22" t="s">
        <v>3415</v>
      </c>
      <c r="Z679" s="22" t="s">
        <v>3057</v>
      </c>
      <c r="AA679" s="22" t="s">
        <v>3456</v>
      </c>
      <c r="AC679" s="22" t="s">
        <v>3416</v>
      </c>
      <c r="AD679" s="16"/>
      <c r="AE679" s="16"/>
      <c r="AF679" s="18">
        <v>72.0</v>
      </c>
      <c r="AG679" s="18">
        <v>0.0</v>
      </c>
      <c r="AH679" s="18">
        <v>0.0</v>
      </c>
      <c r="AI679" s="18">
        <v>0.0</v>
      </c>
      <c r="AJ679" s="18">
        <v>0.0</v>
      </c>
      <c r="AK679" s="18">
        <v>0.0</v>
      </c>
    </row>
    <row r="680">
      <c r="A680" s="14" t="s">
        <v>361</v>
      </c>
      <c r="B680" s="105" t="s">
        <v>3786</v>
      </c>
      <c r="C680" s="14" t="s">
        <v>2971</v>
      </c>
      <c r="D680" s="19" t="s">
        <v>58</v>
      </c>
      <c r="E680" s="14" t="s">
        <v>3421</v>
      </c>
      <c r="F680" s="14" t="s">
        <v>3092</v>
      </c>
      <c r="G680" s="14" t="s">
        <v>3430</v>
      </c>
      <c r="H680" s="14" t="s">
        <v>2214</v>
      </c>
      <c r="I680" s="14" t="s">
        <v>3416</v>
      </c>
      <c r="J680" s="23"/>
      <c r="K680" s="14" t="s">
        <v>2240</v>
      </c>
      <c r="L680" s="18">
        <v>312.0</v>
      </c>
      <c r="M680" s="18">
        <v>0.0</v>
      </c>
      <c r="N680" s="18">
        <v>0.0</v>
      </c>
      <c r="O680" s="18">
        <v>0.0</v>
      </c>
      <c r="P680" s="18">
        <v>0.0</v>
      </c>
      <c r="Q680" s="18">
        <v>0.0</v>
      </c>
      <c r="U680" s="22" t="s">
        <v>851</v>
      </c>
      <c r="V680" s="18">
        <v>6.29110676356E12</v>
      </c>
      <c r="W680" s="22" t="s">
        <v>2623</v>
      </c>
      <c r="X680" s="18" t="s">
        <v>3417</v>
      </c>
      <c r="Y680" s="22" t="s">
        <v>3421</v>
      </c>
      <c r="Z680" s="22" t="s">
        <v>3152</v>
      </c>
      <c r="AA680" s="22" t="s">
        <v>3484</v>
      </c>
      <c r="AB680" s="22" t="s">
        <v>3629</v>
      </c>
      <c r="AC680" s="22" t="s">
        <v>3422</v>
      </c>
      <c r="AD680" s="16"/>
      <c r="AE680" s="16"/>
      <c r="AF680" s="18">
        <v>24.0</v>
      </c>
      <c r="AG680" s="18">
        <v>0.0</v>
      </c>
      <c r="AH680" s="18">
        <v>0.158704</v>
      </c>
      <c r="AI680" s="18">
        <v>0.0</v>
      </c>
      <c r="AJ680" s="18">
        <v>0.5</v>
      </c>
      <c r="AK680" s="18">
        <v>0.158704</v>
      </c>
    </row>
    <row r="681">
      <c r="A681" s="14" t="s">
        <v>1035</v>
      </c>
      <c r="B681" s="105" t="s">
        <v>3745</v>
      </c>
      <c r="C681" s="14" t="s">
        <v>3164</v>
      </c>
      <c r="D681" s="19" t="s">
        <v>58</v>
      </c>
      <c r="E681" s="14" t="s">
        <v>3421</v>
      </c>
      <c r="F681" s="14" t="s">
        <v>3165</v>
      </c>
      <c r="G681" s="14" t="s">
        <v>3450</v>
      </c>
      <c r="H681" s="14" t="s">
        <v>2214</v>
      </c>
      <c r="I681" s="14" t="s">
        <v>3416</v>
      </c>
      <c r="J681" s="23"/>
      <c r="K681" s="23"/>
      <c r="L681" s="18">
        <v>0.0</v>
      </c>
      <c r="M681" s="18">
        <v>0.0</v>
      </c>
      <c r="N681" s="18">
        <v>0.0</v>
      </c>
      <c r="O681" s="18">
        <v>0.071429</v>
      </c>
      <c r="P681" s="18">
        <v>0.05</v>
      </c>
      <c r="Q681" s="18">
        <v>0.05</v>
      </c>
      <c r="U681" s="22" t="s">
        <v>888</v>
      </c>
      <c r="V681" s="18">
        <v>6.291102146701E12</v>
      </c>
      <c r="W681" s="22" t="s">
        <v>2343</v>
      </c>
      <c r="X681" s="18" t="s">
        <v>3417</v>
      </c>
      <c r="Y681" s="22" t="s">
        <v>3415</v>
      </c>
      <c r="Z681" s="22" t="s">
        <v>2797</v>
      </c>
      <c r="AA681" s="22" t="s">
        <v>2344</v>
      </c>
      <c r="AB681" s="22" t="s">
        <v>2214</v>
      </c>
      <c r="AC681" s="22" t="s">
        <v>3431</v>
      </c>
      <c r="AD681" s="16"/>
      <c r="AE681" s="22" t="s">
        <v>2240</v>
      </c>
      <c r="AF681" s="18">
        <v>72.0</v>
      </c>
      <c r="AG681" s="18">
        <v>0.0</v>
      </c>
      <c r="AH681" s="18">
        <v>0.142857</v>
      </c>
      <c r="AI681" s="18">
        <v>0.142857</v>
      </c>
      <c r="AJ681" s="18">
        <v>0.066667</v>
      </c>
      <c r="AK681" s="18">
        <v>0.066949</v>
      </c>
    </row>
    <row r="682">
      <c r="A682" s="14" t="s">
        <v>1936</v>
      </c>
      <c r="B682" s="105" t="s">
        <v>3695</v>
      </c>
      <c r="C682" s="14" t="s">
        <v>2560</v>
      </c>
      <c r="D682" s="19" t="s">
        <v>58</v>
      </c>
      <c r="E682" s="14" t="s">
        <v>3415</v>
      </c>
      <c r="F682" s="14" t="s">
        <v>3005</v>
      </c>
      <c r="G682" s="14" t="s">
        <v>2561</v>
      </c>
      <c r="I682" s="14" t="s">
        <v>3416</v>
      </c>
      <c r="J682" s="23"/>
      <c r="K682" s="16"/>
      <c r="L682" s="18">
        <v>120.0</v>
      </c>
      <c r="M682" s="18">
        <v>0.0</v>
      </c>
      <c r="N682" s="18">
        <v>0.0</v>
      </c>
      <c r="O682" s="18">
        <v>0.0</v>
      </c>
      <c r="P682" s="18">
        <v>0.0</v>
      </c>
      <c r="Q682" s="18">
        <v>0.0</v>
      </c>
      <c r="U682" s="22" t="s">
        <v>135</v>
      </c>
      <c r="V682" s="18">
        <v>1.015271004564E12</v>
      </c>
      <c r="W682" s="22" t="s">
        <v>2632</v>
      </c>
      <c r="X682" s="18" t="s">
        <v>3417</v>
      </c>
      <c r="Y682" s="22" t="s">
        <v>3415</v>
      </c>
      <c r="Z682" s="22" t="s">
        <v>2614</v>
      </c>
      <c r="AA682" s="22" t="s">
        <v>2557</v>
      </c>
      <c r="AC682" s="22" t="s">
        <v>3416</v>
      </c>
      <c r="AD682" s="22" t="s">
        <v>2605</v>
      </c>
      <c r="AE682" s="16"/>
      <c r="AF682" s="18">
        <v>48.0</v>
      </c>
      <c r="AG682" s="18">
        <v>0.0</v>
      </c>
      <c r="AH682" s="18">
        <v>0.0</v>
      </c>
      <c r="AI682" s="18">
        <v>0.0</v>
      </c>
      <c r="AJ682" s="18">
        <v>0.0</v>
      </c>
      <c r="AK682" s="18">
        <v>0.0</v>
      </c>
    </row>
    <row r="683">
      <c r="A683" s="14" t="s">
        <v>1175</v>
      </c>
      <c r="B683" s="105" t="s">
        <v>4007</v>
      </c>
      <c r="C683" s="14" t="s">
        <v>2395</v>
      </c>
      <c r="D683" s="19" t="s">
        <v>58</v>
      </c>
      <c r="E683" s="14" t="s">
        <v>3415</v>
      </c>
      <c r="F683" s="14" t="s">
        <v>2815</v>
      </c>
      <c r="G683" s="14" t="s">
        <v>2378</v>
      </c>
      <c r="H683" s="14" t="s">
        <v>2214</v>
      </c>
      <c r="I683" s="14" t="s">
        <v>3416</v>
      </c>
      <c r="J683" s="16"/>
      <c r="K683" s="23"/>
      <c r="L683" s="18">
        <v>24.0</v>
      </c>
      <c r="M683" s="18">
        <v>1.0</v>
      </c>
      <c r="N683" s="18">
        <v>0.0</v>
      </c>
      <c r="O683" s="18">
        <v>1.587912</v>
      </c>
      <c r="P683" s="18">
        <v>1.550261</v>
      </c>
      <c r="Q683" s="18">
        <v>1.631945</v>
      </c>
      <c r="U683" s="22" t="s">
        <v>1175</v>
      </c>
      <c r="V683" s="18">
        <v>6.291103078261E12</v>
      </c>
      <c r="W683" s="22" t="s">
        <v>3216</v>
      </c>
      <c r="X683" s="18" t="s">
        <v>3417</v>
      </c>
      <c r="Y683" s="22" t="s">
        <v>3415</v>
      </c>
      <c r="Z683" s="22" t="s">
        <v>3217</v>
      </c>
      <c r="AA683" s="22" t="s">
        <v>3600</v>
      </c>
      <c r="AB683" s="22" t="s">
        <v>2214</v>
      </c>
      <c r="AC683" s="22" t="s">
        <v>3416</v>
      </c>
      <c r="AD683" s="16"/>
      <c r="AE683" s="22" t="s">
        <v>2240</v>
      </c>
      <c r="AF683" s="18">
        <v>96.0</v>
      </c>
      <c r="AG683" s="18">
        <v>0.0</v>
      </c>
      <c r="AH683" s="18">
        <v>0.0</v>
      </c>
      <c r="AI683" s="18">
        <v>0.0</v>
      </c>
      <c r="AJ683" s="18">
        <v>0.0</v>
      </c>
      <c r="AK683" s="18">
        <v>0.0</v>
      </c>
    </row>
    <row r="684">
      <c r="A684" s="14" t="s">
        <v>591</v>
      </c>
      <c r="B684" s="105" t="s">
        <v>3856</v>
      </c>
      <c r="C684" s="14" t="s">
        <v>3129</v>
      </c>
      <c r="D684" s="19" t="s">
        <v>58</v>
      </c>
      <c r="E684" s="14" t="s">
        <v>3415</v>
      </c>
      <c r="F684" s="14" t="s">
        <v>3127</v>
      </c>
      <c r="G684" s="14" t="s">
        <v>3756</v>
      </c>
      <c r="H684" s="14" t="s">
        <v>2214</v>
      </c>
      <c r="I684" s="14" t="s">
        <v>3416</v>
      </c>
      <c r="J684" s="14" t="s">
        <v>2605</v>
      </c>
      <c r="K684" s="16"/>
      <c r="L684" s="18">
        <v>312.0</v>
      </c>
      <c r="M684" s="18">
        <v>0.0</v>
      </c>
      <c r="N684" s="18">
        <v>0.0</v>
      </c>
      <c r="O684" s="18">
        <v>0.0</v>
      </c>
      <c r="P684" s="18">
        <v>0.0</v>
      </c>
      <c r="Q684" s="18">
        <v>0.0</v>
      </c>
      <c r="U684" s="22" t="s">
        <v>65</v>
      </c>
      <c r="V684" s="18">
        <v>8.901216405332E12</v>
      </c>
      <c r="W684" s="22" t="s">
        <v>2946</v>
      </c>
      <c r="X684" s="18" t="s">
        <v>3417</v>
      </c>
      <c r="Y684" s="22" t="s">
        <v>3415</v>
      </c>
      <c r="Z684" s="22" t="s">
        <v>2590</v>
      </c>
      <c r="AA684" s="22" t="s">
        <v>2216</v>
      </c>
      <c r="AB684" s="22" t="s">
        <v>2214</v>
      </c>
      <c r="AC684" s="22" t="s">
        <v>3416</v>
      </c>
      <c r="AD684" s="22" t="s">
        <v>2605</v>
      </c>
      <c r="AE684" s="16"/>
      <c r="AF684" s="18">
        <v>48.0</v>
      </c>
      <c r="AG684" s="18">
        <v>0.0</v>
      </c>
      <c r="AH684" s="18">
        <v>0.0</v>
      </c>
      <c r="AI684" s="18">
        <v>0.0</v>
      </c>
      <c r="AJ684" s="18">
        <v>0.0</v>
      </c>
      <c r="AK684" s="18">
        <v>0.0</v>
      </c>
    </row>
    <row r="685">
      <c r="A685" s="14" t="s">
        <v>1812</v>
      </c>
      <c r="B685" s="105" t="s">
        <v>3785</v>
      </c>
      <c r="C685" s="14" t="s">
        <v>2544</v>
      </c>
      <c r="D685" s="19" t="s">
        <v>58</v>
      </c>
      <c r="E685" s="14" t="s">
        <v>3421</v>
      </c>
      <c r="F685" s="14" t="s">
        <v>2982</v>
      </c>
      <c r="G685" s="14" t="s">
        <v>2512</v>
      </c>
      <c r="H685" s="14" t="s">
        <v>2214</v>
      </c>
      <c r="I685" s="14" t="s">
        <v>3416</v>
      </c>
      <c r="J685" s="14" t="s">
        <v>2666</v>
      </c>
      <c r="K685" s="14" t="s">
        <v>2240</v>
      </c>
      <c r="L685" s="18">
        <v>72.0</v>
      </c>
      <c r="M685" s="18">
        <v>0.0</v>
      </c>
      <c r="N685" s="18">
        <v>1.5</v>
      </c>
      <c r="O685" s="18">
        <v>0.0</v>
      </c>
      <c r="P685" s="18">
        <v>0.0</v>
      </c>
      <c r="Q685" s="18">
        <v>1.5</v>
      </c>
      <c r="U685" s="22" t="s">
        <v>1175</v>
      </c>
      <c r="V685" s="18">
        <v>3.60052336336E12</v>
      </c>
      <c r="W685" s="22" t="s">
        <v>2938</v>
      </c>
      <c r="X685" s="18" t="s">
        <v>3417</v>
      </c>
      <c r="Y685" s="22" t="s">
        <v>3636</v>
      </c>
      <c r="Z685" s="22" t="s">
        <v>3187</v>
      </c>
      <c r="AA685" s="22" t="s">
        <v>2263</v>
      </c>
      <c r="AB685" s="22" t="s">
        <v>2252</v>
      </c>
      <c r="AC685" s="22" t="s">
        <v>3416</v>
      </c>
      <c r="AD685" s="22" t="s">
        <v>2605</v>
      </c>
      <c r="AE685" s="22" t="s">
        <v>2240</v>
      </c>
      <c r="AF685" s="18">
        <v>24.0</v>
      </c>
      <c r="AG685" s="18">
        <v>0.0</v>
      </c>
      <c r="AH685" s="18">
        <v>0.0</v>
      </c>
      <c r="AI685" s="18">
        <v>0.0</v>
      </c>
      <c r="AJ685" s="18">
        <v>0.0</v>
      </c>
      <c r="AK685" s="18">
        <v>0.0</v>
      </c>
    </row>
    <row r="686">
      <c r="A686" s="14" t="s">
        <v>288</v>
      </c>
      <c r="B686" s="105" t="s">
        <v>3851</v>
      </c>
      <c r="C686" s="14" t="s">
        <v>2636</v>
      </c>
      <c r="D686" s="19" t="s">
        <v>58</v>
      </c>
      <c r="E686" s="14" t="s">
        <v>3421</v>
      </c>
      <c r="F686" s="14" t="s">
        <v>2868</v>
      </c>
      <c r="G686" s="14" t="s">
        <v>2366</v>
      </c>
      <c r="H686" s="14" t="s">
        <v>3472</v>
      </c>
      <c r="I686" s="14" t="s">
        <v>3422</v>
      </c>
      <c r="J686" s="23"/>
      <c r="K686" s="23"/>
      <c r="L686" s="18">
        <v>0.0</v>
      </c>
      <c r="M686" s="18">
        <v>1.0</v>
      </c>
      <c r="N686" s="18">
        <v>0.0</v>
      </c>
      <c r="O686" s="18">
        <v>2.194805</v>
      </c>
      <c r="P686" s="18">
        <v>2.033348</v>
      </c>
      <c r="Q686" s="18">
        <v>1.760848</v>
      </c>
      <c r="U686" s="22" t="s">
        <v>1812</v>
      </c>
      <c r="V686" s="18">
        <v>6.772504452329E12</v>
      </c>
      <c r="W686" s="22" t="s">
        <v>2973</v>
      </c>
      <c r="X686" s="18" t="s">
        <v>3417</v>
      </c>
      <c r="Y686" s="22" t="s">
        <v>3415</v>
      </c>
      <c r="Z686" s="22" t="s">
        <v>3092</v>
      </c>
      <c r="AA686" s="22" t="s">
        <v>3430</v>
      </c>
      <c r="AB686" s="22" t="s">
        <v>2214</v>
      </c>
      <c r="AC686" s="22" t="s">
        <v>3416</v>
      </c>
      <c r="AD686" s="22" t="s">
        <v>2605</v>
      </c>
      <c r="AE686" s="16"/>
      <c r="AF686" s="18">
        <v>24.0</v>
      </c>
      <c r="AG686" s="18">
        <v>0.0</v>
      </c>
      <c r="AH686" s="18">
        <v>0.0</v>
      </c>
      <c r="AI686" s="18">
        <v>0.0</v>
      </c>
      <c r="AJ686" s="18">
        <v>0.0</v>
      </c>
      <c r="AK686" s="18">
        <v>0.0</v>
      </c>
    </row>
    <row r="687">
      <c r="A687" s="14" t="s">
        <v>1650</v>
      </c>
      <c r="B687" s="105" t="s">
        <v>3776</v>
      </c>
      <c r="C687" s="14" t="s">
        <v>3223</v>
      </c>
      <c r="D687" s="19" t="s">
        <v>58</v>
      </c>
      <c r="E687" s="14" t="s">
        <v>3421</v>
      </c>
      <c r="F687" s="14" t="s">
        <v>3248</v>
      </c>
      <c r="G687" s="14" t="s">
        <v>3437</v>
      </c>
      <c r="H687" s="14" t="s">
        <v>2214</v>
      </c>
      <c r="I687" s="14" t="s">
        <v>3416</v>
      </c>
      <c r="J687" s="23"/>
      <c r="K687" s="23"/>
      <c r="L687" s="18">
        <v>0.0</v>
      </c>
      <c r="M687" s="18">
        <v>0.0</v>
      </c>
      <c r="N687" s="18">
        <v>0.0</v>
      </c>
      <c r="O687" s="18">
        <v>0.714286</v>
      </c>
      <c r="P687" s="18">
        <v>0.733333</v>
      </c>
      <c r="Q687" s="18">
        <v>0.682765</v>
      </c>
      <c r="U687" s="22" t="s">
        <v>1812</v>
      </c>
      <c r="V687" s="18">
        <v>6.772504452978E12</v>
      </c>
      <c r="W687" s="22" t="s">
        <v>2974</v>
      </c>
      <c r="X687" s="18" t="s">
        <v>3417</v>
      </c>
      <c r="Y687" s="22" t="s">
        <v>3415</v>
      </c>
      <c r="Z687" s="22" t="s">
        <v>3092</v>
      </c>
      <c r="AA687" s="22" t="s">
        <v>3430</v>
      </c>
      <c r="AB687" s="22" t="s">
        <v>2214</v>
      </c>
      <c r="AC687" s="22" t="s">
        <v>3416</v>
      </c>
      <c r="AD687" s="16"/>
      <c r="AE687" s="16"/>
      <c r="AF687" s="18">
        <v>0.0</v>
      </c>
      <c r="AG687" s="18">
        <v>1.0</v>
      </c>
      <c r="AH687" s="18">
        <v>0.0</v>
      </c>
      <c r="AI687" s="18">
        <v>1.5</v>
      </c>
      <c r="AJ687" s="18">
        <v>2.248733</v>
      </c>
      <c r="AK687" s="18">
        <v>1.789589</v>
      </c>
    </row>
    <row r="688">
      <c r="A688" s="14" t="s">
        <v>961</v>
      </c>
      <c r="B688" s="105" t="s">
        <v>3715</v>
      </c>
      <c r="C688" s="14" t="s">
        <v>3716</v>
      </c>
      <c r="D688" s="19" t="s">
        <v>58</v>
      </c>
      <c r="E688" s="14" t="s">
        <v>3415</v>
      </c>
      <c r="F688" s="14" t="s">
        <v>3488</v>
      </c>
      <c r="G688" s="14" t="s">
        <v>2355</v>
      </c>
      <c r="H688" s="14" t="s">
        <v>2214</v>
      </c>
      <c r="I688" s="14" t="s">
        <v>3416</v>
      </c>
      <c r="J688" s="14" t="s">
        <v>3577</v>
      </c>
      <c r="K688" s="16"/>
      <c r="L688" s="18">
        <v>72.0</v>
      </c>
      <c r="M688" s="18">
        <v>0.0</v>
      </c>
      <c r="N688" s="18">
        <v>0.0</v>
      </c>
      <c r="O688" s="18">
        <v>0.0</v>
      </c>
      <c r="P688" s="18">
        <v>0.0</v>
      </c>
      <c r="Q688" s="18">
        <v>0.0</v>
      </c>
      <c r="U688" s="22" t="s">
        <v>888</v>
      </c>
      <c r="V688" s="18">
        <v>6.298042161399E12</v>
      </c>
      <c r="W688" s="22" t="s">
        <v>2875</v>
      </c>
      <c r="X688" s="18" t="s">
        <v>3417</v>
      </c>
      <c r="Y688" s="22" t="s">
        <v>3463</v>
      </c>
      <c r="Z688" s="22" t="s">
        <v>2720</v>
      </c>
      <c r="AA688" s="22" t="s">
        <v>3464</v>
      </c>
      <c r="AB688" s="22" t="s">
        <v>2214</v>
      </c>
      <c r="AC688" s="22" t="s">
        <v>3431</v>
      </c>
      <c r="AD688" s="16"/>
      <c r="AE688" s="16"/>
      <c r="AF688" s="18">
        <v>53.0</v>
      </c>
      <c r="AG688" s="18">
        <v>6.0</v>
      </c>
      <c r="AH688" s="18">
        <v>0.214286</v>
      </c>
      <c r="AI688" s="18">
        <v>4.509285</v>
      </c>
      <c r="AJ688" s="18">
        <v>5.396847</v>
      </c>
      <c r="AK688" s="18">
        <v>4.525718</v>
      </c>
    </row>
    <row r="689">
      <c r="A689" s="14" t="s">
        <v>1812</v>
      </c>
      <c r="B689" s="105" t="s">
        <v>3659</v>
      </c>
      <c r="C689" s="14" t="s">
        <v>2556</v>
      </c>
      <c r="D689" s="19" t="s">
        <v>58</v>
      </c>
      <c r="E689" s="14" t="s">
        <v>3421</v>
      </c>
      <c r="F689" s="14" t="s">
        <v>2614</v>
      </c>
      <c r="G689" s="14" t="s">
        <v>2557</v>
      </c>
      <c r="H689" s="14" t="s">
        <v>2214</v>
      </c>
      <c r="I689" s="14" t="s">
        <v>3416</v>
      </c>
      <c r="J689" s="23"/>
      <c r="K689" s="14" t="s">
        <v>2240</v>
      </c>
      <c r="L689" s="18">
        <v>792.0</v>
      </c>
      <c r="M689" s="18">
        <v>0.0</v>
      </c>
      <c r="N689" s="18">
        <v>5.386595</v>
      </c>
      <c r="O689" s="18">
        <v>0.0</v>
      </c>
      <c r="P689" s="18">
        <v>0.0</v>
      </c>
      <c r="Q689" s="18">
        <v>5.386595</v>
      </c>
      <c r="U689" s="22" t="s">
        <v>888</v>
      </c>
      <c r="V689" s="18">
        <v>6.298042161368E12</v>
      </c>
      <c r="W689" s="22" t="s">
        <v>2884</v>
      </c>
      <c r="X689" s="18" t="s">
        <v>3417</v>
      </c>
      <c r="Y689" s="16"/>
      <c r="Z689" s="22" t="s">
        <v>2720</v>
      </c>
      <c r="AA689" s="22" t="s">
        <v>3464</v>
      </c>
      <c r="AC689" s="22" t="s">
        <v>3431</v>
      </c>
      <c r="AD689" s="16"/>
      <c r="AE689" s="16"/>
      <c r="AF689" s="18">
        <v>456.0</v>
      </c>
      <c r="AG689" s="18">
        <v>0.0</v>
      </c>
      <c r="AH689" s="18">
        <v>0.0</v>
      </c>
      <c r="AI689" s="18">
        <v>0.0</v>
      </c>
      <c r="AJ689" s="18">
        <v>0.0</v>
      </c>
      <c r="AK689" s="18">
        <v>0.0</v>
      </c>
    </row>
    <row r="690">
      <c r="A690" s="14" t="s">
        <v>1812</v>
      </c>
      <c r="B690" s="105" t="s">
        <v>3682</v>
      </c>
      <c r="C690" s="14" t="s">
        <v>2534</v>
      </c>
      <c r="D690" s="19" t="s">
        <v>58</v>
      </c>
      <c r="E690" s="14" t="s">
        <v>3415</v>
      </c>
      <c r="F690" s="14" t="s">
        <v>2982</v>
      </c>
      <c r="G690" s="14" t="s">
        <v>2512</v>
      </c>
      <c r="H690" s="14" t="s">
        <v>2214</v>
      </c>
      <c r="I690" s="14" t="s">
        <v>3416</v>
      </c>
      <c r="J690" s="14" t="s">
        <v>2666</v>
      </c>
      <c r="L690" s="18">
        <v>552.0</v>
      </c>
      <c r="M690" s="18">
        <v>0.0</v>
      </c>
      <c r="N690" s="18">
        <v>4.092797</v>
      </c>
      <c r="O690" s="18">
        <v>1.21978</v>
      </c>
      <c r="P690" s="18">
        <v>1.495118</v>
      </c>
      <c r="Q690" s="18">
        <v>4.000577</v>
      </c>
      <c r="U690" s="22" t="s">
        <v>1251</v>
      </c>
      <c r="V690" s="18">
        <v>6.291053130279E12</v>
      </c>
      <c r="W690" s="22" t="s">
        <v>2912</v>
      </c>
      <c r="X690" s="18" t="s">
        <v>3417</v>
      </c>
      <c r="Y690" s="22" t="s">
        <v>3415</v>
      </c>
      <c r="Z690" s="22" t="s">
        <v>3224</v>
      </c>
      <c r="AA690" s="22" t="s">
        <v>2432</v>
      </c>
      <c r="AC690" s="22" t="s">
        <v>3431</v>
      </c>
      <c r="AD690" s="16"/>
      <c r="AE690" s="16"/>
      <c r="AF690" s="18">
        <v>552.0</v>
      </c>
      <c r="AG690" s="18">
        <v>0.0</v>
      </c>
      <c r="AH690" s="18">
        <v>0.0</v>
      </c>
      <c r="AI690" s="18">
        <v>0.0</v>
      </c>
      <c r="AJ690" s="18">
        <v>0.0</v>
      </c>
      <c r="AK690" s="18">
        <v>0.0</v>
      </c>
    </row>
    <row r="691">
      <c r="A691" s="14" t="s">
        <v>591</v>
      </c>
      <c r="B691" s="105" t="s">
        <v>3706</v>
      </c>
      <c r="C691" s="14" t="s">
        <v>2823</v>
      </c>
      <c r="D691" s="19" t="s">
        <v>58</v>
      </c>
      <c r="E691" s="14" t="s">
        <v>3421</v>
      </c>
      <c r="F691" s="14" t="s">
        <v>3132</v>
      </c>
      <c r="G691" s="14" t="s">
        <v>2268</v>
      </c>
      <c r="H691" s="14" t="s">
        <v>2214</v>
      </c>
      <c r="I691" s="14" t="s">
        <v>3416</v>
      </c>
      <c r="J691" s="23"/>
      <c r="K691" s="23"/>
      <c r="L691" s="18">
        <v>416.0</v>
      </c>
      <c r="M691" s="18">
        <v>1.0</v>
      </c>
      <c r="N691" s="18">
        <v>4.64842</v>
      </c>
      <c r="O691" s="18">
        <v>8.94069</v>
      </c>
      <c r="P691" s="18">
        <v>4.198559</v>
      </c>
      <c r="Q691" s="18">
        <v>3.962731</v>
      </c>
      <c r="U691" s="22" t="s">
        <v>1812</v>
      </c>
      <c r="V691" s="18">
        <v>7.613036193061E12</v>
      </c>
      <c r="W691" s="22" t="s">
        <v>3313</v>
      </c>
      <c r="X691" s="18" t="s">
        <v>3417</v>
      </c>
      <c r="Y691" s="22" t="s">
        <v>3415</v>
      </c>
      <c r="Z691" s="22" t="s">
        <v>3314</v>
      </c>
      <c r="AA691" s="22" t="s">
        <v>3534</v>
      </c>
      <c r="AC691" s="22" t="s">
        <v>3416</v>
      </c>
      <c r="AD691" s="22" t="s">
        <v>2666</v>
      </c>
      <c r="AF691" s="18">
        <v>480.0</v>
      </c>
      <c r="AG691" s="18">
        <v>0.0</v>
      </c>
      <c r="AH691" s="18">
        <v>0.0</v>
      </c>
      <c r="AI691" s="18">
        <v>0.0</v>
      </c>
      <c r="AJ691" s="18">
        <v>0.0</v>
      </c>
      <c r="AK691" s="18">
        <v>0.0</v>
      </c>
    </row>
    <row r="692">
      <c r="A692" s="14" t="s">
        <v>1812</v>
      </c>
      <c r="B692" s="105" t="s">
        <v>3901</v>
      </c>
      <c r="C692" s="14" t="s">
        <v>2519</v>
      </c>
      <c r="D692" s="19" t="s">
        <v>58</v>
      </c>
      <c r="E692" s="14" t="s">
        <v>3415</v>
      </c>
      <c r="F692" s="14" t="s">
        <v>2963</v>
      </c>
      <c r="G692" s="14" t="s">
        <v>2512</v>
      </c>
      <c r="H692" s="14" t="s">
        <v>2214</v>
      </c>
      <c r="I692" s="14" t="s">
        <v>3416</v>
      </c>
      <c r="J692" s="14" t="s">
        <v>2666</v>
      </c>
      <c r="L692" s="18">
        <v>792.0</v>
      </c>
      <c r="M692" s="18">
        <v>0.0</v>
      </c>
      <c r="N692" s="18">
        <v>4.335805</v>
      </c>
      <c r="O692" s="18">
        <v>0.0</v>
      </c>
      <c r="P692" s="18">
        <v>0.217778</v>
      </c>
      <c r="Q692" s="18">
        <v>4.38466</v>
      </c>
      <c r="U692" s="22" t="s">
        <v>1966</v>
      </c>
      <c r="V692" s="18">
        <v>6.291109891062E12</v>
      </c>
      <c r="W692" s="22" t="s">
        <v>2574</v>
      </c>
      <c r="X692" s="18" t="s">
        <v>3417</v>
      </c>
      <c r="Y692" s="22" t="s">
        <v>3415</v>
      </c>
      <c r="Z692" s="22" t="s">
        <v>3013</v>
      </c>
      <c r="AA692" s="22" t="s">
        <v>2572</v>
      </c>
      <c r="AB692" s="22" t="s">
        <v>2252</v>
      </c>
      <c r="AC692" s="22" t="s">
        <v>3416</v>
      </c>
      <c r="AD692" s="16"/>
      <c r="AE692" s="22" t="s">
        <v>2240</v>
      </c>
      <c r="AF692" s="18">
        <v>120.0</v>
      </c>
      <c r="AG692" s="18">
        <v>0.0</v>
      </c>
      <c r="AH692" s="18">
        <v>0.266667</v>
      </c>
      <c r="AI692" s="18">
        <v>0.0</v>
      </c>
      <c r="AJ692" s="18">
        <v>0.0</v>
      </c>
      <c r="AK692" s="18">
        <v>0.266667</v>
      </c>
    </row>
    <row r="693">
      <c r="A693" s="14" t="s">
        <v>888</v>
      </c>
      <c r="B693" s="105" t="s">
        <v>3749</v>
      </c>
      <c r="C693" s="14" t="s">
        <v>2340</v>
      </c>
      <c r="D693" s="19" t="s">
        <v>58</v>
      </c>
      <c r="E693" s="14" t="s">
        <v>3415</v>
      </c>
      <c r="F693" s="14" t="s">
        <v>2790</v>
      </c>
      <c r="G693" s="14" t="s">
        <v>2339</v>
      </c>
      <c r="I693" s="14" t="s">
        <v>3431</v>
      </c>
      <c r="J693" s="16"/>
      <c r="K693" s="14" t="s">
        <v>2240</v>
      </c>
      <c r="L693" s="18">
        <v>528.0</v>
      </c>
      <c r="M693" s="18">
        <v>0.0</v>
      </c>
      <c r="N693" s="18">
        <v>0.0</v>
      </c>
      <c r="O693" s="18">
        <v>0.0</v>
      </c>
      <c r="P693" s="18">
        <v>0.0</v>
      </c>
      <c r="Q693" s="18">
        <v>0.0</v>
      </c>
      <c r="U693" s="22" t="s">
        <v>591</v>
      </c>
      <c r="V693" s="18">
        <v>8.906002770373E12</v>
      </c>
      <c r="W693" s="22" t="s">
        <v>2752</v>
      </c>
      <c r="X693" s="18" t="s">
        <v>3417</v>
      </c>
      <c r="Y693" s="22" t="s">
        <v>3415</v>
      </c>
      <c r="Z693" s="22" t="s">
        <v>3137</v>
      </c>
      <c r="AA693" s="22" t="s">
        <v>3491</v>
      </c>
      <c r="AB693" s="22" t="s">
        <v>2214</v>
      </c>
      <c r="AC693" s="22" t="s">
        <v>3416</v>
      </c>
      <c r="AD693" s="16"/>
      <c r="AE693" s="22" t="s">
        <v>2240</v>
      </c>
      <c r="AF693" s="18">
        <v>288.0</v>
      </c>
      <c r="AG693" s="18">
        <v>0.0</v>
      </c>
      <c r="AH693" s="18">
        <v>0.0</v>
      </c>
      <c r="AI693" s="18">
        <v>0.0</v>
      </c>
      <c r="AJ693" s="18">
        <v>0.0</v>
      </c>
      <c r="AK693" s="18">
        <v>0.0</v>
      </c>
    </row>
    <row r="694">
      <c r="A694" s="14" t="s">
        <v>1488</v>
      </c>
      <c r="B694" s="105" t="s">
        <v>4008</v>
      </c>
      <c r="C694" s="14" t="s">
        <v>2461</v>
      </c>
      <c r="D694" s="19" t="s">
        <v>58</v>
      </c>
      <c r="E694" s="14" t="s">
        <v>3415</v>
      </c>
      <c r="F694" s="14" t="s">
        <v>2923</v>
      </c>
      <c r="G694" s="14" t="s">
        <v>2462</v>
      </c>
      <c r="H694" s="14" t="s">
        <v>2214</v>
      </c>
      <c r="I694" s="14" t="s">
        <v>3416</v>
      </c>
      <c r="J694" s="23"/>
      <c r="K694" s="23"/>
      <c r="L694" s="18">
        <v>645.0</v>
      </c>
      <c r="M694" s="18">
        <v>1.0</v>
      </c>
      <c r="N694" s="18">
        <v>5.823204</v>
      </c>
      <c r="O694" s="18">
        <v>3.70956</v>
      </c>
      <c r="P694" s="18">
        <v>5.555252</v>
      </c>
      <c r="Q694" s="18">
        <v>5.451898</v>
      </c>
      <c r="U694" s="22" t="s">
        <v>258</v>
      </c>
      <c r="V694" s="18">
        <v>4.059729207241E12</v>
      </c>
      <c r="W694" s="22" t="s">
        <v>2802</v>
      </c>
      <c r="X694" s="18" t="s">
        <v>3417</v>
      </c>
      <c r="Y694" s="22" t="s">
        <v>3415</v>
      </c>
      <c r="Z694" s="22" t="s">
        <v>3192</v>
      </c>
      <c r="AA694" s="22" t="s">
        <v>3427</v>
      </c>
      <c r="AB694" s="22" t="s">
        <v>2214</v>
      </c>
      <c r="AC694" s="22" t="s">
        <v>3416</v>
      </c>
      <c r="AD694" s="16"/>
      <c r="AE694" s="16"/>
      <c r="AF694" s="18">
        <v>24.0</v>
      </c>
      <c r="AG694" s="18">
        <v>2.0</v>
      </c>
      <c r="AH694" s="18">
        <v>0.0</v>
      </c>
      <c r="AI694" s="18">
        <v>0.714286</v>
      </c>
      <c r="AJ694" s="18">
        <v>0.566667</v>
      </c>
      <c r="AK694" s="18">
        <v>0.738275</v>
      </c>
    </row>
    <row r="695">
      <c r="A695" s="14" t="s">
        <v>1812</v>
      </c>
      <c r="B695" s="105" t="s">
        <v>4009</v>
      </c>
      <c r="C695" s="14" t="s">
        <v>2761</v>
      </c>
      <c r="D695" s="19" t="s">
        <v>58</v>
      </c>
      <c r="E695" s="14" t="s">
        <v>3415</v>
      </c>
      <c r="F695" s="14" t="s">
        <v>2957</v>
      </c>
      <c r="G695" s="14" t="s">
        <v>2498</v>
      </c>
      <c r="H695" s="14" t="s">
        <v>2214</v>
      </c>
      <c r="I695" s="14" t="s">
        <v>3416</v>
      </c>
      <c r="J695" s="16"/>
      <c r="K695" s="23"/>
      <c r="L695" s="18">
        <v>432.0</v>
      </c>
      <c r="M695" s="18">
        <v>0.0</v>
      </c>
      <c r="N695" s="18">
        <v>5.051912</v>
      </c>
      <c r="O695" s="18">
        <v>9.835567</v>
      </c>
      <c r="P695" s="18">
        <v>6.157346</v>
      </c>
      <c r="Q695" s="18">
        <v>6.16767</v>
      </c>
      <c r="U695" s="22" t="s">
        <v>288</v>
      </c>
      <c r="V695" s="18">
        <v>5.060042490004E12</v>
      </c>
      <c r="W695" s="22" t="s">
        <v>2899</v>
      </c>
      <c r="X695" s="18" t="s">
        <v>3417</v>
      </c>
      <c r="Y695" s="22" t="s">
        <v>3415</v>
      </c>
      <c r="Z695" s="22" t="s">
        <v>3074</v>
      </c>
      <c r="AA695" s="22" t="s">
        <v>3688</v>
      </c>
      <c r="AB695" s="22" t="s">
        <v>2252</v>
      </c>
      <c r="AC695" s="22" t="s">
        <v>3416</v>
      </c>
      <c r="AD695" s="16"/>
      <c r="AE695" s="22" t="s">
        <v>2240</v>
      </c>
      <c r="AF695" s="18">
        <v>576.0</v>
      </c>
      <c r="AG695" s="18">
        <v>0.0</v>
      </c>
      <c r="AH695" s="18">
        <v>2.752489</v>
      </c>
      <c r="AI695" s="18">
        <v>1.296703</v>
      </c>
      <c r="AJ695" s="18">
        <v>1.874614</v>
      </c>
      <c r="AK695" s="18">
        <v>2.559999</v>
      </c>
    </row>
    <row r="696">
      <c r="A696" s="14" t="s">
        <v>1936</v>
      </c>
      <c r="B696" s="105" t="s">
        <v>4010</v>
      </c>
      <c r="C696" s="14" t="s">
        <v>2566</v>
      </c>
      <c r="D696" s="19" t="s">
        <v>58</v>
      </c>
      <c r="E696" s="14" t="s">
        <v>3421</v>
      </c>
      <c r="F696" s="14" t="s">
        <v>3010</v>
      </c>
      <c r="G696" s="14" t="s">
        <v>2567</v>
      </c>
      <c r="H696" s="14" t="s">
        <v>2214</v>
      </c>
      <c r="I696" s="14" t="s">
        <v>3416</v>
      </c>
      <c r="J696" s="16"/>
      <c r="K696" s="23"/>
      <c r="L696" s="18">
        <v>648.0</v>
      </c>
      <c r="M696" s="18">
        <v>0.0</v>
      </c>
      <c r="N696" s="18">
        <v>3.669681</v>
      </c>
      <c r="O696" s="18">
        <v>1.0</v>
      </c>
      <c r="P696" s="18">
        <v>3.715266</v>
      </c>
      <c r="Q696" s="18">
        <v>3.69106</v>
      </c>
      <c r="U696" s="22" t="s">
        <v>1690</v>
      </c>
      <c r="V696" s="18">
        <v>8.58800773149E12</v>
      </c>
      <c r="W696" s="22" t="s">
        <v>3002</v>
      </c>
      <c r="X696" s="18" t="s">
        <v>3417</v>
      </c>
      <c r="Y696" s="22" t="s">
        <v>3415</v>
      </c>
      <c r="Z696" s="22" t="s">
        <v>3261</v>
      </c>
      <c r="AA696" s="22" t="s">
        <v>3510</v>
      </c>
      <c r="AB696" s="22" t="s">
        <v>2214</v>
      </c>
      <c r="AC696" s="22" t="s">
        <v>3416</v>
      </c>
      <c r="AD696" s="16"/>
      <c r="AE696" s="16"/>
      <c r="AF696" s="18">
        <v>31.0</v>
      </c>
      <c r="AG696" s="18">
        <v>3.0</v>
      </c>
      <c r="AH696" s="18">
        <v>0.0</v>
      </c>
      <c r="AI696" s="18">
        <v>1.396104</v>
      </c>
      <c r="AJ696" s="18">
        <v>2.27973</v>
      </c>
      <c r="AK696" s="18">
        <v>1.973138</v>
      </c>
    </row>
    <row r="697">
      <c r="A697" s="14" t="s">
        <v>1175</v>
      </c>
      <c r="B697" s="105" t="s">
        <v>3711</v>
      </c>
      <c r="C697" s="14" t="s">
        <v>3083</v>
      </c>
      <c r="D697" s="19" t="s">
        <v>58</v>
      </c>
      <c r="E697" s="14" t="s">
        <v>3421</v>
      </c>
      <c r="F697" s="14" t="s">
        <v>3449</v>
      </c>
      <c r="G697" s="14" t="s">
        <v>3450</v>
      </c>
      <c r="H697" s="14" t="s">
        <v>2214</v>
      </c>
      <c r="I697" s="14" t="s">
        <v>3416</v>
      </c>
      <c r="J697" s="23"/>
      <c r="K697" s="14" t="s">
        <v>2240</v>
      </c>
      <c r="L697" s="18">
        <v>408.0</v>
      </c>
      <c r="M697" s="18">
        <v>0.0</v>
      </c>
      <c r="N697" s="18">
        <v>0.0</v>
      </c>
      <c r="O697" s="18">
        <v>0.0</v>
      </c>
      <c r="P697" s="18">
        <v>0.0</v>
      </c>
      <c r="Q697" s="18">
        <v>0.0</v>
      </c>
      <c r="U697" s="22" t="s">
        <v>851</v>
      </c>
      <c r="V697" s="18">
        <v>6.281028104121E12</v>
      </c>
      <c r="W697" s="22" t="s">
        <v>2310</v>
      </c>
      <c r="X697" s="18" t="s">
        <v>3417</v>
      </c>
      <c r="Y697" s="22" t="s">
        <v>3421</v>
      </c>
      <c r="Z697" s="22" t="s">
        <v>3471</v>
      </c>
      <c r="AA697" s="22" t="s">
        <v>2311</v>
      </c>
      <c r="AB697" s="22" t="s">
        <v>3472</v>
      </c>
      <c r="AC697" s="22" t="s">
        <v>3422</v>
      </c>
      <c r="AD697" s="22" t="s">
        <v>2605</v>
      </c>
      <c r="AE697" s="16"/>
      <c r="AF697" s="18">
        <v>408.0</v>
      </c>
      <c r="AG697" s="18">
        <v>0.0</v>
      </c>
      <c r="AH697" s="18">
        <v>3.558369</v>
      </c>
      <c r="AI697" s="18">
        <v>0.0</v>
      </c>
      <c r="AJ697" s="18">
        <v>2.342857</v>
      </c>
      <c r="AK697" s="18">
        <v>3.558369</v>
      </c>
    </row>
    <row r="698">
      <c r="A698" s="14" t="s">
        <v>135</v>
      </c>
      <c r="B698" s="105" t="s">
        <v>4011</v>
      </c>
      <c r="C698" s="14" t="s">
        <v>2613</v>
      </c>
      <c r="D698" s="19" t="s">
        <v>58</v>
      </c>
      <c r="E698" s="14" t="s">
        <v>3421</v>
      </c>
      <c r="F698" s="14" t="s">
        <v>2614</v>
      </c>
      <c r="G698" s="14" t="s">
        <v>2557</v>
      </c>
      <c r="H698" s="14" t="s">
        <v>2214</v>
      </c>
      <c r="I698" s="14" t="s">
        <v>3416</v>
      </c>
      <c r="J698" s="14" t="s">
        <v>2605</v>
      </c>
      <c r="K698" s="14" t="s">
        <v>2240</v>
      </c>
      <c r="L698" s="18">
        <v>672.0</v>
      </c>
      <c r="M698" s="18">
        <v>0.0</v>
      </c>
      <c r="N698" s="18">
        <v>3.179792</v>
      </c>
      <c r="O698" s="18">
        <v>0.0</v>
      </c>
      <c r="P698" s="18">
        <v>4.469538</v>
      </c>
      <c r="Q698" s="18">
        <v>2.796563</v>
      </c>
      <c r="U698" s="22" t="s">
        <v>1035</v>
      </c>
      <c r="V698" s="18">
        <v>5.060216560168E12</v>
      </c>
      <c r="W698" s="22" t="s">
        <v>3148</v>
      </c>
      <c r="X698" s="18" t="s">
        <v>3417</v>
      </c>
      <c r="Y698" s="22" t="s">
        <v>3415</v>
      </c>
      <c r="Z698" s="22" t="s">
        <v>3169</v>
      </c>
      <c r="AA698" s="22" t="s">
        <v>3515</v>
      </c>
      <c r="AB698" s="22" t="s">
        <v>2214</v>
      </c>
      <c r="AC698" s="22" t="s">
        <v>3416</v>
      </c>
      <c r="AD698" s="22" t="s">
        <v>2605</v>
      </c>
      <c r="AE698" s="16"/>
      <c r="AF698" s="18">
        <v>72.0</v>
      </c>
      <c r="AG698" s="18">
        <v>0.0</v>
      </c>
      <c r="AH698" s="18">
        <v>0.0</v>
      </c>
      <c r="AI698" s="18">
        <v>0.0</v>
      </c>
      <c r="AJ698" s="18">
        <v>0.0</v>
      </c>
      <c r="AK698" s="18">
        <v>0.0</v>
      </c>
    </row>
    <row r="699">
      <c r="A699" s="14" t="s">
        <v>1812</v>
      </c>
      <c r="B699" s="105" t="s">
        <v>4012</v>
      </c>
      <c r="C699" s="14" t="s">
        <v>3325</v>
      </c>
      <c r="D699" s="19" t="s">
        <v>58</v>
      </c>
      <c r="E699" s="14" t="s">
        <v>3415</v>
      </c>
      <c r="F699" s="14" t="s">
        <v>3326</v>
      </c>
      <c r="G699" s="14" t="s">
        <v>3534</v>
      </c>
      <c r="I699" s="14" t="s">
        <v>3416</v>
      </c>
      <c r="J699" s="14" t="s">
        <v>2666</v>
      </c>
      <c r="L699" s="18">
        <v>528.0</v>
      </c>
      <c r="M699" s="18">
        <v>0.0</v>
      </c>
      <c r="N699" s="18">
        <v>0.0</v>
      </c>
      <c r="O699" s="18">
        <v>0.0</v>
      </c>
      <c r="P699" s="18">
        <v>0.0</v>
      </c>
      <c r="Q699" s="18">
        <v>0.0</v>
      </c>
      <c r="U699" s="22" t="s">
        <v>591</v>
      </c>
      <c r="V699" s="18">
        <v>6.298042332034E12</v>
      </c>
      <c r="W699" s="22" t="s">
        <v>3115</v>
      </c>
      <c r="X699" s="18" t="s">
        <v>3417</v>
      </c>
      <c r="Y699" s="22" t="s">
        <v>3415</v>
      </c>
      <c r="Z699" s="22" t="s">
        <v>3116</v>
      </c>
      <c r="AA699" s="22" t="s">
        <v>3609</v>
      </c>
      <c r="AC699" s="22" t="s">
        <v>3416</v>
      </c>
      <c r="AD699" s="16"/>
      <c r="AE699" s="16"/>
      <c r="AF699" s="18">
        <v>552.0</v>
      </c>
      <c r="AG699" s="18">
        <v>0.0</v>
      </c>
      <c r="AH699" s="18">
        <v>0.0</v>
      </c>
      <c r="AI699" s="18">
        <v>0.0</v>
      </c>
      <c r="AJ699" s="18">
        <v>0.0</v>
      </c>
      <c r="AK699" s="18">
        <v>0.0</v>
      </c>
    </row>
    <row r="700">
      <c r="A700" s="14" t="s">
        <v>1092</v>
      </c>
      <c r="B700" s="105" t="s">
        <v>4013</v>
      </c>
      <c r="C700" s="14" t="s">
        <v>3480</v>
      </c>
      <c r="D700" s="19" t="s">
        <v>58</v>
      </c>
      <c r="E700" s="14" t="s">
        <v>3421</v>
      </c>
      <c r="F700" s="14" t="s">
        <v>3182</v>
      </c>
      <c r="G700" s="14" t="s">
        <v>2386</v>
      </c>
      <c r="H700" s="14" t="s">
        <v>2214</v>
      </c>
      <c r="I700" s="14" t="s">
        <v>3416</v>
      </c>
      <c r="J700" s="23"/>
      <c r="K700" s="14" t="s">
        <v>2240</v>
      </c>
      <c r="L700" s="18">
        <v>768.0</v>
      </c>
      <c r="M700" s="18">
        <v>0.0</v>
      </c>
      <c r="N700" s="18">
        <v>0.238095</v>
      </c>
      <c r="O700" s="18">
        <v>0.366667</v>
      </c>
      <c r="P700" s="18">
        <v>0.138095</v>
      </c>
      <c r="Q700" s="18">
        <v>0.138095</v>
      </c>
      <c r="U700" s="22" t="s">
        <v>591</v>
      </c>
      <c r="V700" s="18">
        <v>6.298042332027E12</v>
      </c>
      <c r="W700" s="22" t="s">
        <v>3118</v>
      </c>
      <c r="X700" s="18" t="s">
        <v>3417</v>
      </c>
      <c r="Y700" s="22" t="s">
        <v>3421</v>
      </c>
      <c r="Z700" s="22" t="s">
        <v>3116</v>
      </c>
      <c r="AA700" s="22" t="s">
        <v>3609</v>
      </c>
      <c r="AB700" s="22" t="s">
        <v>2214</v>
      </c>
      <c r="AC700" s="22" t="s">
        <v>3416</v>
      </c>
      <c r="AD700" s="22" t="s">
        <v>2605</v>
      </c>
      <c r="AE700" s="16"/>
      <c r="AF700" s="18">
        <v>24.0</v>
      </c>
      <c r="AG700" s="18">
        <v>0.0</v>
      </c>
      <c r="AH700" s="18">
        <v>0.0</v>
      </c>
      <c r="AI700" s="18">
        <v>0.0</v>
      </c>
      <c r="AJ700" s="18">
        <v>0.0</v>
      </c>
      <c r="AK700" s="18">
        <v>0.0</v>
      </c>
    </row>
    <row r="701">
      <c r="A701" s="14" t="s">
        <v>1301</v>
      </c>
      <c r="B701" s="104" t="s">
        <v>3943</v>
      </c>
      <c r="C701" s="14" t="s">
        <v>3238</v>
      </c>
      <c r="D701" s="19" t="s">
        <v>58</v>
      </c>
      <c r="E701" s="14" t="s">
        <v>3415</v>
      </c>
      <c r="F701" s="23"/>
      <c r="G701" s="14" t="s">
        <v>3609</v>
      </c>
      <c r="H701" s="14" t="s">
        <v>2214</v>
      </c>
      <c r="I701" s="14" t="s">
        <v>3416</v>
      </c>
      <c r="J701" s="14" t="s">
        <v>2595</v>
      </c>
      <c r="K701" s="23"/>
      <c r="L701" s="18">
        <v>96.0</v>
      </c>
      <c r="M701" s="18">
        <v>0.0</v>
      </c>
      <c r="N701" s="18">
        <v>0.0</v>
      </c>
      <c r="O701" s="18">
        <v>0.214286</v>
      </c>
      <c r="P701" s="18">
        <v>0.233333</v>
      </c>
      <c r="Q701" s="18">
        <v>0.262483</v>
      </c>
      <c r="U701" s="22" t="s">
        <v>1812</v>
      </c>
      <c r="V701" s="18">
        <v>6.772504452961E12</v>
      </c>
      <c r="W701" s="22" t="s">
        <v>2976</v>
      </c>
      <c r="X701" s="18" t="s">
        <v>3417</v>
      </c>
      <c r="Y701" s="22" t="s">
        <v>3415</v>
      </c>
      <c r="Z701" s="22" t="s">
        <v>3092</v>
      </c>
      <c r="AA701" s="22" t="s">
        <v>3430</v>
      </c>
      <c r="AB701" s="22" t="s">
        <v>2214</v>
      </c>
      <c r="AC701" s="22" t="s">
        <v>3416</v>
      </c>
      <c r="AD701" s="16"/>
      <c r="AE701" s="22" t="s">
        <v>2240</v>
      </c>
      <c r="AF701" s="18">
        <v>360.0</v>
      </c>
      <c r="AG701" s="18">
        <v>0.0</v>
      </c>
      <c r="AH701" s="18">
        <v>0.181818</v>
      </c>
      <c r="AI701" s="18">
        <v>0.0</v>
      </c>
      <c r="AJ701" s="18">
        <v>0.181818</v>
      </c>
      <c r="AK701" s="18">
        <v>0.0625</v>
      </c>
    </row>
    <row r="702">
      <c r="A702" s="14" t="s">
        <v>135</v>
      </c>
      <c r="B702" s="105" t="s">
        <v>3651</v>
      </c>
      <c r="C702" s="14" t="s">
        <v>2620</v>
      </c>
      <c r="D702" s="19" t="s">
        <v>58</v>
      </c>
      <c r="E702" s="14" t="s">
        <v>3421</v>
      </c>
      <c r="F702" s="14" t="s">
        <v>2614</v>
      </c>
      <c r="G702" s="14" t="s">
        <v>2557</v>
      </c>
      <c r="H702" s="14" t="s">
        <v>2214</v>
      </c>
      <c r="I702" s="14" t="s">
        <v>3416</v>
      </c>
      <c r="J702" s="14" t="s">
        <v>2605</v>
      </c>
      <c r="K702" s="14" t="s">
        <v>2240</v>
      </c>
      <c r="L702" s="18">
        <v>744.0</v>
      </c>
      <c r="M702" s="18">
        <v>0.0</v>
      </c>
      <c r="N702" s="18">
        <v>0.573611</v>
      </c>
      <c r="O702" s="18">
        <v>0.0</v>
      </c>
      <c r="P702" s="18">
        <v>0.0</v>
      </c>
      <c r="Q702" s="18">
        <v>0.573611</v>
      </c>
      <c r="U702" s="22" t="s">
        <v>1812</v>
      </c>
      <c r="V702" s="18">
        <v>6.291100601066E12</v>
      </c>
      <c r="W702" s="22" t="s">
        <v>2495</v>
      </c>
      <c r="X702" s="18" t="s">
        <v>3417</v>
      </c>
      <c r="Y702" s="22" t="s">
        <v>3415</v>
      </c>
      <c r="Z702" s="22" t="s">
        <v>2951</v>
      </c>
      <c r="AA702" s="22" t="s">
        <v>2489</v>
      </c>
      <c r="AC702" s="22" t="s">
        <v>3416</v>
      </c>
      <c r="AD702" s="16"/>
      <c r="AE702" s="16"/>
      <c r="AF702" s="18">
        <v>552.0</v>
      </c>
      <c r="AG702" s="18">
        <v>0.0</v>
      </c>
      <c r="AH702" s="18">
        <v>0.0</v>
      </c>
      <c r="AI702" s="18">
        <v>0.0</v>
      </c>
      <c r="AJ702" s="18">
        <v>0.0</v>
      </c>
      <c r="AK702" s="18">
        <v>0.0</v>
      </c>
    </row>
    <row r="703">
      <c r="A703" s="14" t="s">
        <v>1175</v>
      </c>
      <c r="B703" s="105" t="s">
        <v>3941</v>
      </c>
      <c r="C703" s="14" t="s">
        <v>3212</v>
      </c>
      <c r="D703" s="19" t="s">
        <v>58</v>
      </c>
      <c r="E703" s="14" t="s">
        <v>3415</v>
      </c>
      <c r="F703" s="23"/>
      <c r="G703" s="14" t="s">
        <v>2391</v>
      </c>
      <c r="H703" s="14" t="s">
        <v>2214</v>
      </c>
      <c r="I703" s="14" t="s">
        <v>3416</v>
      </c>
      <c r="J703" s="23"/>
      <c r="K703" s="23"/>
      <c r="L703" s="18">
        <v>432.0</v>
      </c>
      <c r="M703" s="18">
        <v>0.0</v>
      </c>
      <c r="N703" s="18">
        <v>0.0</v>
      </c>
      <c r="O703" s="18">
        <v>0.0</v>
      </c>
      <c r="P703" s="18">
        <v>0.0</v>
      </c>
      <c r="Q703" s="18">
        <v>0.0</v>
      </c>
      <c r="U703" s="22" t="s">
        <v>961</v>
      </c>
      <c r="V703" s="18">
        <v>6.14347710753E11</v>
      </c>
      <c r="W703" s="22" t="s">
        <v>3716</v>
      </c>
      <c r="X703" s="18" t="s">
        <v>3417</v>
      </c>
      <c r="Y703" s="22" t="s">
        <v>3415</v>
      </c>
      <c r="Z703" s="22" t="s">
        <v>3488</v>
      </c>
      <c r="AA703" s="22" t="s">
        <v>2355</v>
      </c>
      <c r="AB703" s="22" t="s">
        <v>2214</v>
      </c>
      <c r="AC703" s="22" t="s">
        <v>3416</v>
      </c>
      <c r="AD703" s="22" t="s">
        <v>3577</v>
      </c>
      <c r="AE703" s="16"/>
      <c r="AF703" s="18">
        <v>72.0</v>
      </c>
      <c r="AG703" s="18">
        <v>0.0</v>
      </c>
      <c r="AH703" s="18">
        <v>0.0</v>
      </c>
      <c r="AI703" s="18">
        <v>0.0</v>
      </c>
      <c r="AJ703" s="18">
        <v>0.0</v>
      </c>
      <c r="AK703" s="18">
        <v>0.0</v>
      </c>
    </row>
    <row r="704">
      <c r="A704" s="14" t="s">
        <v>1812</v>
      </c>
      <c r="B704" s="105" t="s">
        <v>3683</v>
      </c>
      <c r="C704" s="14" t="s">
        <v>2481</v>
      </c>
      <c r="D704" s="19" t="s">
        <v>58</v>
      </c>
      <c r="E704" s="14" t="s">
        <v>3415</v>
      </c>
      <c r="F704" s="14" t="s">
        <v>2944</v>
      </c>
      <c r="G704" s="14" t="s">
        <v>2479</v>
      </c>
      <c r="I704" s="14" t="s">
        <v>3416</v>
      </c>
      <c r="J704" s="16"/>
      <c r="K704" s="16"/>
      <c r="L704" s="18">
        <v>120.0</v>
      </c>
      <c r="M704" s="18">
        <v>0.0</v>
      </c>
      <c r="N704" s="18">
        <v>0.0</v>
      </c>
      <c r="O704" s="18">
        <v>0.0</v>
      </c>
      <c r="P704" s="18">
        <v>0.0</v>
      </c>
      <c r="Q704" s="18">
        <v>0.0</v>
      </c>
      <c r="U704" s="22" t="s">
        <v>1365</v>
      </c>
      <c r="V704" s="18">
        <v>6.291030006122E12</v>
      </c>
      <c r="W704" s="22" t="s">
        <v>2451</v>
      </c>
      <c r="X704" s="18" t="s">
        <v>3417</v>
      </c>
      <c r="Y704" s="22" t="s">
        <v>3415</v>
      </c>
      <c r="Z704" s="22" t="s">
        <v>2897</v>
      </c>
      <c r="AA704" s="22" t="s">
        <v>2449</v>
      </c>
      <c r="AB704" s="22" t="s">
        <v>2304</v>
      </c>
      <c r="AC704" s="22" t="s">
        <v>3422</v>
      </c>
      <c r="AD704" s="16"/>
      <c r="AE704" s="16"/>
      <c r="AF704" s="18">
        <v>7.0</v>
      </c>
      <c r="AG704" s="18">
        <v>0.0</v>
      </c>
      <c r="AH704" s="18">
        <v>0.0</v>
      </c>
      <c r="AI704" s="18">
        <v>0.0</v>
      </c>
      <c r="AJ704" s="18">
        <v>0.0</v>
      </c>
      <c r="AK704" s="18">
        <v>0.0</v>
      </c>
    </row>
    <row r="705">
      <c r="A705" s="14" t="s">
        <v>1812</v>
      </c>
      <c r="B705" s="105" t="s">
        <v>3446</v>
      </c>
      <c r="C705" s="14" t="s">
        <v>2546</v>
      </c>
      <c r="D705" s="19" t="s">
        <v>58</v>
      </c>
      <c r="E705" s="14" t="s">
        <v>3421</v>
      </c>
      <c r="F705" s="14" t="s">
        <v>3424</v>
      </c>
      <c r="G705" s="14" t="s">
        <v>2453</v>
      </c>
      <c r="I705" s="14" t="s">
        <v>3416</v>
      </c>
      <c r="J705" s="23"/>
      <c r="K705" s="16"/>
      <c r="L705" s="18">
        <v>24.0</v>
      </c>
      <c r="M705" s="18">
        <v>0.0</v>
      </c>
      <c r="N705" s="18">
        <v>0.0</v>
      </c>
      <c r="O705" s="18">
        <v>0.0</v>
      </c>
      <c r="P705" s="18">
        <v>0.0</v>
      </c>
      <c r="Q705" s="18">
        <v>0.0</v>
      </c>
      <c r="U705" s="22" t="s">
        <v>1175</v>
      </c>
      <c r="V705" s="18">
        <v>6.281006618145E12</v>
      </c>
      <c r="W705" s="22" t="s">
        <v>2422</v>
      </c>
      <c r="X705" s="18" t="s">
        <v>3417</v>
      </c>
      <c r="Y705" s="22" t="s">
        <v>3415</v>
      </c>
      <c r="Z705" s="22" t="s">
        <v>2858</v>
      </c>
      <c r="AA705" s="22" t="s">
        <v>2407</v>
      </c>
      <c r="AB705" s="22" t="s">
        <v>2214</v>
      </c>
      <c r="AC705" s="22" t="s">
        <v>3416</v>
      </c>
      <c r="AD705" s="22" t="s">
        <v>2605</v>
      </c>
      <c r="AE705" s="16"/>
      <c r="AF705" s="18">
        <v>0.0</v>
      </c>
      <c r="AG705" s="18">
        <v>0.0</v>
      </c>
      <c r="AH705" s="18">
        <v>0.0</v>
      </c>
      <c r="AI705" s="18">
        <v>0.0</v>
      </c>
      <c r="AJ705" s="18">
        <v>0.0</v>
      </c>
      <c r="AK705" s="18">
        <v>0.0</v>
      </c>
    </row>
    <row r="706">
      <c r="A706" s="14" t="s">
        <v>1812</v>
      </c>
      <c r="B706" s="105" t="s">
        <v>4014</v>
      </c>
      <c r="C706" s="14" t="s">
        <v>2525</v>
      </c>
      <c r="D706" s="19" t="s">
        <v>58</v>
      </c>
      <c r="E706" s="14" t="s">
        <v>3415</v>
      </c>
      <c r="F706" s="14" t="s">
        <v>2963</v>
      </c>
      <c r="G706" s="14" t="s">
        <v>2512</v>
      </c>
      <c r="H706" s="14" t="s">
        <v>2214</v>
      </c>
      <c r="I706" s="14" t="s">
        <v>3416</v>
      </c>
      <c r="J706" s="14" t="s">
        <v>2666</v>
      </c>
      <c r="K706" s="14" t="s">
        <v>2240</v>
      </c>
      <c r="L706" s="18">
        <v>96.0</v>
      </c>
      <c r="M706" s="18">
        <v>0.0</v>
      </c>
      <c r="N706" s="18">
        <v>0.65</v>
      </c>
      <c r="O706" s="18">
        <v>0.0</v>
      </c>
      <c r="P706" s="18">
        <v>0.0</v>
      </c>
      <c r="Q706" s="18">
        <v>0.65</v>
      </c>
      <c r="U706" s="22" t="s">
        <v>1175</v>
      </c>
      <c r="V706" s="18">
        <v>4.006000175294E12</v>
      </c>
      <c r="W706" s="22" t="s">
        <v>3031</v>
      </c>
      <c r="X706" s="18" t="s">
        <v>3417</v>
      </c>
      <c r="Y706" s="22" t="s">
        <v>3415</v>
      </c>
      <c r="Z706" s="22" t="s">
        <v>3206</v>
      </c>
      <c r="AA706" s="22" t="s">
        <v>2268</v>
      </c>
      <c r="AB706" s="22" t="s">
        <v>2252</v>
      </c>
      <c r="AC706" s="22" t="s">
        <v>3416</v>
      </c>
      <c r="AD706" s="22" t="s">
        <v>2605</v>
      </c>
      <c r="AE706" s="16"/>
      <c r="AF706" s="18">
        <v>24.0</v>
      </c>
      <c r="AG706" s="18">
        <v>0.0</v>
      </c>
      <c r="AH706" s="18">
        <v>0.0</v>
      </c>
      <c r="AI706" s="18">
        <v>0.0</v>
      </c>
      <c r="AJ706" s="18">
        <v>0.0</v>
      </c>
      <c r="AK706" s="18">
        <v>0.0</v>
      </c>
    </row>
    <row r="707">
      <c r="A707" s="14" t="s">
        <v>1812</v>
      </c>
      <c r="B707" s="105" t="s">
        <v>3995</v>
      </c>
      <c r="C707" s="14" t="s">
        <v>2655</v>
      </c>
      <c r="D707" s="19" t="s">
        <v>58</v>
      </c>
      <c r="E707" s="23"/>
      <c r="F707" s="14" t="s">
        <v>3345</v>
      </c>
      <c r="G707" s="14" t="s">
        <v>3430</v>
      </c>
      <c r="I707" s="14" t="s">
        <v>3416</v>
      </c>
      <c r="J707" s="23"/>
      <c r="K707" s="23"/>
      <c r="L707" s="18">
        <v>72.0</v>
      </c>
      <c r="M707" s="18">
        <v>0.0</v>
      </c>
      <c r="N707" s="18">
        <v>0.0</v>
      </c>
      <c r="O707" s="18">
        <v>0.0</v>
      </c>
      <c r="P707" s="18">
        <v>0.0</v>
      </c>
      <c r="Q707" s="18">
        <v>0.0</v>
      </c>
      <c r="U707" s="22" t="s">
        <v>1175</v>
      </c>
      <c r="V707" s="18">
        <v>8.718951675681E12</v>
      </c>
      <c r="W707" s="22" t="s">
        <v>2735</v>
      </c>
      <c r="X707" s="18" t="s">
        <v>3417</v>
      </c>
      <c r="Y707" s="22" t="s">
        <v>3415</v>
      </c>
      <c r="Z707" s="22" t="s">
        <v>3189</v>
      </c>
      <c r="AA707" s="22" t="s">
        <v>4015</v>
      </c>
      <c r="AB707" s="22" t="s">
        <v>2252</v>
      </c>
      <c r="AC707" s="22" t="s">
        <v>3416</v>
      </c>
      <c r="AD707" s="22" t="s">
        <v>2605</v>
      </c>
      <c r="AE707" s="16"/>
      <c r="AF707" s="18">
        <v>0.0</v>
      </c>
      <c r="AG707" s="18">
        <v>0.0</v>
      </c>
      <c r="AH707" s="18">
        <v>0.0</v>
      </c>
      <c r="AI707" s="18">
        <v>0.0</v>
      </c>
      <c r="AJ707" s="18">
        <v>0.0</v>
      </c>
      <c r="AK707" s="18">
        <v>0.0</v>
      </c>
    </row>
    <row r="708">
      <c r="A708" s="14" t="s">
        <v>662</v>
      </c>
      <c r="B708" s="105" t="s">
        <v>3444</v>
      </c>
      <c r="C708" s="14" t="s">
        <v>2700</v>
      </c>
      <c r="D708" s="19" t="s">
        <v>58</v>
      </c>
      <c r="E708" s="14" t="s">
        <v>3421</v>
      </c>
      <c r="F708" s="14" t="s">
        <v>2701</v>
      </c>
      <c r="G708" s="14" t="s">
        <v>2273</v>
      </c>
      <c r="H708" s="14" t="s">
        <v>2214</v>
      </c>
      <c r="I708" s="14" t="s">
        <v>3416</v>
      </c>
      <c r="J708" s="23"/>
      <c r="K708" s="23"/>
      <c r="L708" s="18">
        <v>24.0</v>
      </c>
      <c r="M708" s="18">
        <v>1.0</v>
      </c>
      <c r="N708" s="18">
        <v>0.0</v>
      </c>
      <c r="O708" s="18">
        <v>1.178571</v>
      </c>
      <c r="P708" s="18">
        <v>1.078571</v>
      </c>
      <c r="Q708" s="18">
        <v>1.045541</v>
      </c>
      <c r="U708" s="22" t="s">
        <v>84</v>
      </c>
      <c r="V708" s="18">
        <v>6.294017138205E12</v>
      </c>
      <c r="W708" s="22" t="s">
        <v>2247</v>
      </c>
      <c r="X708" s="18" t="s">
        <v>3417</v>
      </c>
      <c r="Y708" s="22" t="s">
        <v>3415</v>
      </c>
      <c r="Z708" s="22" t="s">
        <v>2601</v>
      </c>
      <c r="AA708" s="22" t="s">
        <v>2239</v>
      </c>
      <c r="AB708" s="22" t="s">
        <v>2214</v>
      </c>
      <c r="AC708" s="22" t="s">
        <v>3416</v>
      </c>
      <c r="AD708" s="16"/>
      <c r="AE708" s="16"/>
      <c r="AF708" s="18">
        <v>240.0</v>
      </c>
      <c r="AG708" s="18">
        <v>1.0</v>
      </c>
      <c r="AH708" s="18">
        <v>1.057186</v>
      </c>
      <c r="AI708" s="18">
        <v>1.003571</v>
      </c>
      <c r="AJ708" s="18">
        <v>0.870766</v>
      </c>
      <c r="AK708" s="18">
        <v>0.703678</v>
      </c>
    </row>
    <row r="709">
      <c r="A709" s="14" t="s">
        <v>361</v>
      </c>
      <c r="B709" s="105" t="s">
        <v>3962</v>
      </c>
      <c r="C709" s="14" t="s">
        <v>3098</v>
      </c>
      <c r="D709" s="19" t="s">
        <v>58</v>
      </c>
      <c r="E709" s="14" t="s">
        <v>3421</v>
      </c>
      <c r="F709" s="14" t="s">
        <v>3099</v>
      </c>
      <c r="G709" s="14" t="s">
        <v>2359</v>
      </c>
      <c r="H709" s="14" t="s">
        <v>2214</v>
      </c>
      <c r="I709" s="14" t="s">
        <v>3416</v>
      </c>
      <c r="J709" s="23"/>
      <c r="K709" s="23"/>
      <c r="L709" s="18">
        <v>24.0</v>
      </c>
      <c r="M709" s="18">
        <v>2.0</v>
      </c>
      <c r="N709" s="18">
        <v>0.0</v>
      </c>
      <c r="O709" s="18">
        <v>1.24359</v>
      </c>
      <c r="P709" s="18">
        <v>1.418272</v>
      </c>
      <c r="Q709" s="18">
        <v>1.418272</v>
      </c>
      <c r="U709" s="22" t="s">
        <v>1092</v>
      </c>
      <c r="V709" s="18">
        <v>4.057278012408E12</v>
      </c>
      <c r="W709" s="22" t="s">
        <v>2384</v>
      </c>
      <c r="X709" s="18" t="s">
        <v>3417</v>
      </c>
      <c r="Y709" s="22" t="s">
        <v>3415</v>
      </c>
      <c r="Z709" s="22" t="s">
        <v>2818</v>
      </c>
      <c r="AA709" s="22" t="s">
        <v>2268</v>
      </c>
      <c r="AB709" s="22" t="s">
        <v>2214</v>
      </c>
      <c r="AC709" s="22" t="s">
        <v>3416</v>
      </c>
      <c r="AD709" s="16"/>
      <c r="AE709" s="16"/>
      <c r="AF709" s="18">
        <v>0.0</v>
      </c>
      <c r="AG709" s="18">
        <v>0.0</v>
      </c>
      <c r="AH709" s="18">
        <v>0.0</v>
      </c>
      <c r="AI709" s="18">
        <v>0.285714</v>
      </c>
      <c r="AJ709" s="18">
        <v>0.233333</v>
      </c>
      <c r="AK709" s="18">
        <v>0.522092</v>
      </c>
    </row>
    <row r="710">
      <c r="A710" s="14" t="s">
        <v>258</v>
      </c>
      <c r="B710" s="105" t="s">
        <v>4016</v>
      </c>
      <c r="C710" s="14" t="s">
        <v>2410</v>
      </c>
      <c r="D710" s="19" t="s">
        <v>58</v>
      </c>
      <c r="E710" s="14" t="s">
        <v>3421</v>
      </c>
      <c r="F710" s="14" t="s">
        <v>2849</v>
      </c>
      <c r="G710" s="14" t="s">
        <v>2407</v>
      </c>
      <c r="H710" s="14" t="s">
        <v>2214</v>
      </c>
      <c r="I710" s="14" t="s">
        <v>3416</v>
      </c>
      <c r="J710" s="23"/>
      <c r="K710" s="23"/>
      <c r="L710" s="18">
        <v>24.0</v>
      </c>
      <c r="M710" s="18">
        <v>0.0</v>
      </c>
      <c r="N710" s="18">
        <v>0.0</v>
      </c>
      <c r="O710" s="18">
        <v>0.253968</v>
      </c>
      <c r="P710" s="18">
        <v>0.283213</v>
      </c>
      <c r="Q710" s="18">
        <v>0.283213</v>
      </c>
      <c r="U710" s="22" t="s">
        <v>888</v>
      </c>
      <c r="V710" s="18">
        <v>6.298042161375E12</v>
      </c>
      <c r="W710" s="22" t="s">
        <v>2878</v>
      </c>
      <c r="X710" s="18" t="s">
        <v>3417</v>
      </c>
      <c r="Y710" s="16"/>
      <c r="Z710" s="22" t="s">
        <v>2720</v>
      </c>
      <c r="AA710" s="22" t="s">
        <v>3464</v>
      </c>
      <c r="AC710" s="22" t="s">
        <v>3431</v>
      </c>
      <c r="AD710" s="16"/>
      <c r="AE710" s="16"/>
      <c r="AF710" s="18">
        <v>480.0</v>
      </c>
      <c r="AG710" s="18">
        <v>0.0</v>
      </c>
      <c r="AH710" s="18">
        <v>0.0</v>
      </c>
      <c r="AI710" s="18">
        <v>0.0</v>
      </c>
      <c r="AJ710" s="18">
        <v>0.0</v>
      </c>
      <c r="AK710" s="18">
        <v>0.0</v>
      </c>
    </row>
    <row r="711">
      <c r="A711" s="14" t="s">
        <v>1812</v>
      </c>
      <c r="B711" s="105" t="s">
        <v>3766</v>
      </c>
      <c r="C711" s="14" t="s">
        <v>2536</v>
      </c>
      <c r="D711" s="19" t="s">
        <v>58</v>
      </c>
      <c r="E711" s="14" t="s">
        <v>3415</v>
      </c>
      <c r="F711" s="14" t="s">
        <v>2984</v>
      </c>
      <c r="G711" s="14" t="s">
        <v>2512</v>
      </c>
      <c r="H711" s="14" t="s">
        <v>2214</v>
      </c>
      <c r="I711" s="14" t="s">
        <v>3416</v>
      </c>
      <c r="J711" s="14" t="s">
        <v>2666</v>
      </c>
      <c r="K711" s="14" t="s">
        <v>2240</v>
      </c>
      <c r="L711" s="18">
        <v>96.0</v>
      </c>
      <c r="M711" s="18">
        <v>0.0</v>
      </c>
      <c r="N711" s="18">
        <v>0.0</v>
      </c>
      <c r="O711" s="18">
        <v>0.0</v>
      </c>
      <c r="P711" s="18">
        <v>0.0</v>
      </c>
      <c r="Q711" s="18">
        <v>0.0</v>
      </c>
      <c r="U711" s="22" t="s">
        <v>1365</v>
      </c>
      <c r="V711" s="18">
        <v>5.201054057919E12</v>
      </c>
      <c r="W711" s="22" t="s">
        <v>2914</v>
      </c>
      <c r="X711" s="18" t="s">
        <v>3417</v>
      </c>
      <c r="Y711" s="22" t="s">
        <v>3421</v>
      </c>
      <c r="Z711" s="22" t="s">
        <v>2915</v>
      </c>
      <c r="AA711" s="22" t="s">
        <v>3435</v>
      </c>
      <c r="AC711" s="22" t="s">
        <v>3422</v>
      </c>
      <c r="AD711" s="22" t="s">
        <v>2605</v>
      </c>
      <c r="AE711" s="16"/>
      <c r="AF711" s="18">
        <v>24.0</v>
      </c>
      <c r="AG711" s="18">
        <v>0.0</v>
      </c>
      <c r="AH711" s="18">
        <v>0.0</v>
      </c>
      <c r="AI711" s="18">
        <v>0.0</v>
      </c>
      <c r="AJ711" s="18">
        <v>0.0</v>
      </c>
      <c r="AK711" s="18">
        <v>0.0</v>
      </c>
    </row>
    <row r="712">
      <c r="A712" s="14" t="s">
        <v>84</v>
      </c>
      <c r="B712" s="105" t="s">
        <v>3996</v>
      </c>
      <c r="C712" s="14" t="s">
        <v>2245</v>
      </c>
      <c r="D712" s="19" t="s">
        <v>58</v>
      </c>
      <c r="E712" s="14" t="s">
        <v>3415</v>
      </c>
      <c r="F712" s="14" t="s">
        <v>2601</v>
      </c>
      <c r="G712" s="14" t="s">
        <v>2239</v>
      </c>
      <c r="H712" s="14" t="s">
        <v>2214</v>
      </c>
      <c r="I712" s="14" t="s">
        <v>3416</v>
      </c>
      <c r="J712" s="23"/>
      <c r="K712" s="14" t="s">
        <v>2240</v>
      </c>
      <c r="L712" s="18">
        <v>504.0</v>
      </c>
      <c r="M712" s="18">
        <v>0.0</v>
      </c>
      <c r="N712" s="18">
        <v>0.0</v>
      </c>
      <c r="O712" s="18">
        <v>0.0</v>
      </c>
      <c r="P712" s="18">
        <v>0.0</v>
      </c>
      <c r="Q712" s="18">
        <v>0.0</v>
      </c>
      <c r="U712" s="22" t="s">
        <v>888</v>
      </c>
      <c r="V712" s="18">
        <v>8.904063259356E12</v>
      </c>
      <c r="W712" s="22" t="s">
        <v>2906</v>
      </c>
      <c r="X712" s="18" t="s">
        <v>3417</v>
      </c>
      <c r="Y712" s="22" t="s">
        <v>3421</v>
      </c>
      <c r="Z712" s="16"/>
      <c r="AA712" s="22" t="s">
        <v>3909</v>
      </c>
      <c r="AB712" s="22" t="s">
        <v>2214</v>
      </c>
      <c r="AC712" s="22" t="s">
        <v>3431</v>
      </c>
      <c r="AD712" s="22" t="s">
        <v>2595</v>
      </c>
      <c r="AE712" s="16"/>
      <c r="AF712" s="18">
        <v>35.0</v>
      </c>
      <c r="AG712" s="18">
        <v>1.0</v>
      </c>
      <c r="AH712" s="18">
        <v>0.148352</v>
      </c>
      <c r="AI712" s="18">
        <v>1.918498</v>
      </c>
      <c r="AJ712" s="18">
        <v>1.527915</v>
      </c>
      <c r="AK712" s="18">
        <v>1.515099</v>
      </c>
    </row>
    <row r="713">
      <c r="A713" s="14" t="s">
        <v>65</v>
      </c>
      <c r="B713" s="105" t="s">
        <v>4017</v>
      </c>
      <c r="C713" s="14" t="s">
        <v>2232</v>
      </c>
      <c r="D713" s="19" t="s">
        <v>58</v>
      </c>
      <c r="E713" s="14" t="s">
        <v>3415</v>
      </c>
      <c r="F713" s="14" t="s">
        <v>2590</v>
      </c>
      <c r="G713" s="14" t="s">
        <v>2216</v>
      </c>
      <c r="H713" s="14" t="s">
        <v>2214</v>
      </c>
      <c r="I713" s="14" t="s">
        <v>3416</v>
      </c>
      <c r="J713" s="23"/>
      <c r="K713" s="14" t="s">
        <v>2240</v>
      </c>
      <c r="L713" s="18">
        <v>768.0</v>
      </c>
      <c r="M713" s="18">
        <v>0.0</v>
      </c>
      <c r="N713" s="18">
        <v>0.097619</v>
      </c>
      <c r="O713" s="18">
        <v>0.2</v>
      </c>
      <c r="P713" s="18">
        <v>0.097619</v>
      </c>
      <c r="Q713" s="18">
        <v>0.051957</v>
      </c>
      <c r="U713" s="22" t="s">
        <v>1175</v>
      </c>
      <c r="V713" s="18">
        <v>4.006000172187E12</v>
      </c>
      <c r="W713" s="22" t="s">
        <v>3039</v>
      </c>
      <c r="X713" s="18" t="s">
        <v>3417</v>
      </c>
      <c r="Y713" s="22" t="s">
        <v>3415</v>
      </c>
      <c r="Z713" s="22" t="s">
        <v>3206</v>
      </c>
      <c r="AA713" s="22" t="s">
        <v>2268</v>
      </c>
      <c r="AB713" s="22" t="s">
        <v>2252</v>
      </c>
      <c r="AC713" s="22" t="s">
        <v>3416</v>
      </c>
      <c r="AD713" s="16"/>
      <c r="AE713" s="22" t="s">
        <v>2240</v>
      </c>
      <c r="AF713" s="18">
        <v>456.0</v>
      </c>
      <c r="AG713" s="18">
        <v>0.0</v>
      </c>
      <c r="AH713" s="18">
        <v>0.1</v>
      </c>
      <c r="AI713" s="18">
        <v>0.1</v>
      </c>
      <c r="AJ713" s="18">
        <v>0.038462</v>
      </c>
      <c r="AK713" s="18">
        <v>0.020833</v>
      </c>
    </row>
    <row r="714">
      <c r="A714" s="14" t="s">
        <v>1365</v>
      </c>
      <c r="B714" s="105" t="s">
        <v>3635</v>
      </c>
      <c r="C714" s="14" t="s">
        <v>2451</v>
      </c>
      <c r="D714" s="19" t="s">
        <v>58</v>
      </c>
      <c r="E714" s="14" t="s">
        <v>3421</v>
      </c>
      <c r="F714" s="14" t="s">
        <v>2897</v>
      </c>
      <c r="G714" s="14" t="s">
        <v>2449</v>
      </c>
      <c r="H714" s="14" t="s">
        <v>2304</v>
      </c>
      <c r="I714" s="14" t="s">
        <v>3422</v>
      </c>
      <c r="J714" s="23"/>
      <c r="K714" s="14" t="s">
        <v>2240</v>
      </c>
      <c r="L714" s="18">
        <v>792.0</v>
      </c>
      <c r="M714" s="18">
        <v>0.0</v>
      </c>
      <c r="N714" s="18">
        <v>0.0</v>
      </c>
      <c r="O714" s="18">
        <v>0.0</v>
      </c>
      <c r="P714" s="18">
        <v>0.0</v>
      </c>
      <c r="Q714" s="18">
        <v>0.0</v>
      </c>
      <c r="U714" s="22" t="s">
        <v>1488</v>
      </c>
      <c r="V714" s="18">
        <v>6.298042161771E12</v>
      </c>
      <c r="W714" s="22" t="s">
        <v>2879</v>
      </c>
      <c r="X714" s="18" t="s">
        <v>3417</v>
      </c>
      <c r="Y714" s="16"/>
      <c r="Z714" s="22" t="s">
        <v>2720</v>
      </c>
      <c r="AA714" s="22" t="s">
        <v>3545</v>
      </c>
      <c r="AC714" s="22" t="s">
        <v>3416</v>
      </c>
      <c r="AD714" s="16"/>
      <c r="AE714" s="16"/>
      <c r="AF714" s="18">
        <v>456.0</v>
      </c>
      <c r="AG714" s="18">
        <v>0.0</v>
      </c>
      <c r="AH714" s="18">
        <v>0.0</v>
      </c>
      <c r="AI714" s="18">
        <v>0.0</v>
      </c>
      <c r="AJ714" s="18">
        <v>0.0</v>
      </c>
      <c r="AK714" s="18">
        <v>0.0</v>
      </c>
    </row>
    <row r="715">
      <c r="A715" s="14" t="s">
        <v>662</v>
      </c>
      <c r="B715" s="105" t="s">
        <v>3780</v>
      </c>
      <c r="C715" s="14" t="s">
        <v>2275</v>
      </c>
      <c r="D715" s="19" t="s">
        <v>58</v>
      </c>
      <c r="E715" s="14" t="s">
        <v>3415</v>
      </c>
      <c r="F715" s="14" t="s">
        <v>2707</v>
      </c>
      <c r="G715" s="14" t="s">
        <v>2276</v>
      </c>
      <c r="H715" s="14" t="s">
        <v>2214</v>
      </c>
      <c r="I715" s="14" t="s">
        <v>3416</v>
      </c>
      <c r="J715" s="16"/>
      <c r="K715" s="16"/>
      <c r="L715" s="18">
        <v>24.0</v>
      </c>
      <c r="M715" s="18">
        <v>2.0</v>
      </c>
      <c r="N715" s="18">
        <v>0.0</v>
      </c>
      <c r="O715" s="18">
        <v>1.714286</v>
      </c>
      <c r="P715" s="18">
        <v>1.607816</v>
      </c>
      <c r="Q715" s="18">
        <v>1.656582</v>
      </c>
      <c r="U715" s="22" t="s">
        <v>961</v>
      </c>
      <c r="V715" s="18">
        <v>6.14347671139E11</v>
      </c>
      <c r="W715" s="22" t="s">
        <v>3073</v>
      </c>
      <c r="X715" s="18" t="s">
        <v>3417</v>
      </c>
      <c r="Y715" s="22" t="s">
        <v>3415</v>
      </c>
      <c r="Z715" s="22" t="s">
        <v>3488</v>
      </c>
      <c r="AA715" s="22" t="s">
        <v>2355</v>
      </c>
      <c r="AB715" s="22" t="s">
        <v>2304</v>
      </c>
      <c r="AC715" s="22" t="s">
        <v>3416</v>
      </c>
      <c r="AD715" s="16"/>
      <c r="AE715" s="16"/>
      <c r="AF715" s="18">
        <v>210.0</v>
      </c>
      <c r="AG715" s="18">
        <v>5.0</v>
      </c>
      <c r="AH715" s="18">
        <v>4.985254</v>
      </c>
      <c r="AI715" s="18">
        <v>10.34342</v>
      </c>
      <c r="AJ715" s="18">
        <v>10.34342</v>
      </c>
      <c r="AK715" s="18">
        <v>10.98927</v>
      </c>
    </row>
    <row r="716">
      <c r="A716" s="14" t="s">
        <v>1251</v>
      </c>
      <c r="B716" s="105" t="s">
        <v>4018</v>
      </c>
      <c r="C716" s="14" t="s">
        <v>2441</v>
      </c>
      <c r="D716" s="19" t="s">
        <v>58</v>
      </c>
      <c r="E716" s="14" t="s">
        <v>3421</v>
      </c>
      <c r="F716" s="14" t="s">
        <v>2882</v>
      </c>
      <c r="G716" s="14" t="s">
        <v>2437</v>
      </c>
      <c r="H716" s="14" t="s">
        <v>2214</v>
      </c>
      <c r="I716" s="14" t="s">
        <v>3431</v>
      </c>
      <c r="J716" s="23"/>
      <c r="K716" s="14" t="s">
        <v>2240</v>
      </c>
      <c r="L716" s="18">
        <v>216.0</v>
      </c>
      <c r="M716" s="18">
        <v>0.0</v>
      </c>
      <c r="N716" s="18">
        <v>0.0</v>
      </c>
      <c r="O716" s="18">
        <v>0.0</v>
      </c>
      <c r="P716" s="18">
        <v>0.0</v>
      </c>
      <c r="Q716" s="18">
        <v>0.0</v>
      </c>
      <c r="U716" s="22" t="s">
        <v>591</v>
      </c>
      <c r="V716" s="18">
        <v>8.906002770793E12</v>
      </c>
      <c r="W716" s="22" t="s">
        <v>2751</v>
      </c>
      <c r="X716" s="18" t="s">
        <v>3417</v>
      </c>
      <c r="Y716" s="22" t="s">
        <v>3415</v>
      </c>
      <c r="Z716" s="22" t="s">
        <v>3137</v>
      </c>
      <c r="AA716" s="22" t="s">
        <v>3491</v>
      </c>
      <c r="AB716" s="22" t="s">
        <v>2214</v>
      </c>
      <c r="AC716" s="22" t="s">
        <v>3416</v>
      </c>
      <c r="AD716" s="16"/>
      <c r="AE716" s="22" t="s">
        <v>2240</v>
      </c>
      <c r="AF716" s="18">
        <v>312.0</v>
      </c>
      <c r="AG716" s="18">
        <v>0.0</v>
      </c>
      <c r="AH716" s="18">
        <v>0.0</v>
      </c>
      <c r="AI716" s="18">
        <v>0.0</v>
      </c>
      <c r="AJ716" s="18">
        <v>0.0</v>
      </c>
      <c r="AK716" s="18">
        <v>0.0</v>
      </c>
    </row>
    <row r="717">
      <c r="A717" s="14" t="s">
        <v>961</v>
      </c>
      <c r="B717" s="104" t="s">
        <v>4019</v>
      </c>
      <c r="C717" s="14" t="s">
        <v>2357</v>
      </c>
      <c r="D717" s="19" t="s">
        <v>58</v>
      </c>
      <c r="E717" s="14" t="s">
        <v>3421</v>
      </c>
      <c r="F717" s="14" t="s">
        <v>4020</v>
      </c>
      <c r="G717" s="14" t="s">
        <v>2351</v>
      </c>
      <c r="H717" s="14" t="s">
        <v>2304</v>
      </c>
      <c r="I717" s="14" t="s">
        <v>3416</v>
      </c>
      <c r="J717" s="14" t="s">
        <v>2605</v>
      </c>
      <c r="K717" s="14" t="s">
        <v>2240</v>
      </c>
      <c r="L717" s="18">
        <v>792.0</v>
      </c>
      <c r="M717" s="18">
        <v>0.0</v>
      </c>
      <c r="N717" s="18">
        <v>0.0</v>
      </c>
      <c r="O717" s="18">
        <v>0.0</v>
      </c>
      <c r="P717" s="18">
        <v>0.0</v>
      </c>
      <c r="Q717" s="18">
        <v>0.0</v>
      </c>
      <c r="U717" s="22" t="s">
        <v>756</v>
      </c>
      <c r="V717" s="18">
        <v>6.3699730438E11</v>
      </c>
      <c r="W717" s="22" t="s">
        <v>2284</v>
      </c>
      <c r="X717" s="18" t="s">
        <v>3417</v>
      </c>
      <c r="Y717" s="22" t="s">
        <v>3415</v>
      </c>
      <c r="Z717" s="22" t="s">
        <v>2709</v>
      </c>
      <c r="AA717" s="22" t="s">
        <v>2282</v>
      </c>
      <c r="AB717" s="22" t="s">
        <v>2214</v>
      </c>
      <c r="AC717" s="22" t="s">
        <v>3416</v>
      </c>
      <c r="AD717" s="22" t="s">
        <v>2605</v>
      </c>
      <c r="AE717" s="16"/>
      <c r="AF717" s="18">
        <v>240.0</v>
      </c>
      <c r="AG717" s="18">
        <v>0.0</v>
      </c>
      <c r="AH717" s="18">
        <v>0.361111</v>
      </c>
      <c r="AI717" s="18">
        <v>0.0</v>
      </c>
      <c r="AJ717" s="18">
        <v>0.0</v>
      </c>
      <c r="AK717" s="18">
        <v>0.477778</v>
      </c>
    </row>
    <row r="718">
      <c r="A718" s="14" t="s">
        <v>961</v>
      </c>
      <c r="B718" s="105" t="s">
        <v>3610</v>
      </c>
      <c r="C718" s="14" t="s">
        <v>3075</v>
      </c>
      <c r="D718" s="19" t="s">
        <v>58</v>
      </c>
      <c r="E718" s="14" t="s">
        <v>3415</v>
      </c>
      <c r="F718" s="14" t="s">
        <v>3488</v>
      </c>
      <c r="G718" s="14" t="s">
        <v>2355</v>
      </c>
      <c r="H718" s="14" t="s">
        <v>2304</v>
      </c>
      <c r="I718" s="14" t="s">
        <v>3416</v>
      </c>
      <c r="J718" s="14" t="s">
        <v>2605</v>
      </c>
      <c r="K718" s="23"/>
      <c r="L718" s="18">
        <v>696.0</v>
      </c>
      <c r="M718" s="18">
        <v>0.0</v>
      </c>
      <c r="N718" s="18">
        <v>9.939128</v>
      </c>
      <c r="O718" s="18">
        <v>0.0</v>
      </c>
      <c r="P718" s="18">
        <v>9.420124</v>
      </c>
      <c r="Q718" s="18">
        <v>10.94622</v>
      </c>
      <c r="U718" s="22" t="s">
        <v>1365</v>
      </c>
      <c r="V718" s="22" t="s">
        <v>4021</v>
      </c>
      <c r="W718" s="22" t="s">
        <v>2454</v>
      </c>
      <c r="X718" s="18" t="s">
        <v>3417</v>
      </c>
      <c r="Y718" s="22" t="s">
        <v>3415</v>
      </c>
      <c r="Z718" s="22" t="s">
        <v>2903</v>
      </c>
      <c r="AA718" s="22" t="s">
        <v>2453</v>
      </c>
      <c r="AB718" s="22" t="s">
        <v>2214</v>
      </c>
      <c r="AC718" s="22" t="s">
        <v>3416</v>
      </c>
      <c r="AD718" s="22" t="s">
        <v>2605</v>
      </c>
      <c r="AE718" s="22" t="s">
        <v>2240</v>
      </c>
      <c r="AF718" s="18">
        <v>816.0</v>
      </c>
      <c r="AG718" s="18">
        <v>0.0</v>
      </c>
      <c r="AH718" s="18">
        <v>0.0</v>
      </c>
      <c r="AI718" s="18">
        <v>0.0</v>
      </c>
      <c r="AJ718" s="18">
        <v>0.0</v>
      </c>
      <c r="AK718" s="18">
        <v>0.0</v>
      </c>
    </row>
    <row r="719">
      <c r="A719" s="14" t="s">
        <v>1783</v>
      </c>
      <c r="B719" s="105" t="s">
        <v>3441</v>
      </c>
      <c r="C719" s="14" t="s">
        <v>3291</v>
      </c>
      <c r="D719" s="19" t="s">
        <v>58</v>
      </c>
      <c r="E719" s="14" t="s">
        <v>3421</v>
      </c>
      <c r="F719" s="14" t="s">
        <v>3283</v>
      </c>
      <c r="G719" s="14" t="s">
        <v>3442</v>
      </c>
      <c r="H719" s="14" t="s">
        <v>2214</v>
      </c>
      <c r="I719" s="14" t="s">
        <v>3416</v>
      </c>
      <c r="J719" s="14" t="s">
        <v>2605</v>
      </c>
      <c r="K719" s="14" t="s">
        <v>2240</v>
      </c>
      <c r="L719" s="18">
        <v>96.0</v>
      </c>
      <c r="M719" s="18">
        <v>0.0</v>
      </c>
      <c r="N719" s="18">
        <v>0.696429</v>
      </c>
      <c r="O719" s="18">
        <v>1.0</v>
      </c>
      <c r="P719" s="18">
        <v>0.744048</v>
      </c>
      <c r="Q719" s="18">
        <v>0.744048</v>
      </c>
      <c r="U719" s="22" t="s">
        <v>798</v>
      </c>
      <c r="V719" s="18">
        <v>6.291079218258E12</v>
      </c>
      <c r="W719" s="22" t="s">
        <v>2732</v>
      </c>
      <c r="X719" s="18" t="s">
        <v>3417</v>
      </c>
      <c r="Y719" s="22" t="s">
        <v>3463</v>
      </c>
      <c r="Z719" s="22" t="s">
        <v>2733</v>
      </c>
      <c r="AA719" s="22" t="s">
        <v>2333</v>
      </c>
      <c r="AB719" s="22" t="s">
        <v>2214</v>
      </c>
      <c r="AC719" s="22" t="s">
        <v>3717</v>
      </c>
      <c r="AD719" s="22" t="s">
        <v>2605</v>
      </c>
      <c r="AE719" s="22" t="s">
        <v>2240</v>
      </c>
      <c r="AF719" s="18">
        <v>147.0</v>
      </c>
      <c r="AG719" s="18">
        <v>348.0</v>
      </c>
      <c r="AH719" s="18">
        <v>68.16951</v>
      </c>
      <c r="AI719" s="18">
        <v>282.3956</v>
      </c>
      <c r="AJ719" s="18">
        <v>344.263</v>
      </c>
      <c r="AK719" s="18">
        <v>346.7395</v>
      </c>
    </row>
    <row r="720">
      <c r="A720" s="14" t="s">
        <v>1175</v>
      </c>
      <c r="B720" s="105" t="s">
        <v>4007</v>
      </c>
      <c r="C720" s="14" t="s">
        <v>2395</v>
      </c>
      <c r="D720" s="19" t="s">
        <v>58</v>
      </c>
      <c r="E720" s="14" t="s">
        <v>3415</v>
      </c>
      <c r="F720" s="14" t="s">
        <v>2815</v>
      </c>
      <c r="G720" s="14" t="s">
        <v>2378</v>
      </c>
      <c r="H720" s="14" t="s">
        <v>2214</v>
      </c>
      <c r="I720" s="14" t="s">
        <v>3416</v>
      </c>
      <c r="J720" s="14" t="s">
        <v>2605</v>
      </c>
      <c r="K720" s="23"/>
      <c r="L720" s="18">
        <v>24.0</v>
      </c>
      <c r="M720" s="18">
        <v>0.0</v>
      </c>
      <c r="N720" s="18">
        <v>0.26345</v>
      </c>
      <c r="O720" s="18">
        <v>0.0</v>
      </c>
      <c r="P720" s="18">
        <v>0.4</v>
      </c>
      <c r="Q720" s="18">
        <v>0.26345</v>
      </c>
      <c r="U720" s="22" t="s">
        <v>888</v>
      </c>
      <c r="V720" s="18">
        <v>8.809950200483E12</v>
      </c>
      <c r="W720" s="22" t="s">
        <v>2863</v>
      </c>
      <c r="X720" s="18" t="s">
        <v>3417</v>
      </c>
      <c r="Y720" s="22" t="s">
        <v>3421</v>
      </c>
      <c r="Z720" s="22" t="s">
        <v>3468</v>
      </c>
      <c r="AA720" s="22" t="s">
        <v>3469</v>
      </c>
      <c r="AB720" s="22" t="s">
        <v>2214</v>
      </c>
      <c r="AC720" s="22" t="s">
        <v>3431</v>
      </c>
      <c r="AD720" s="22" t="s">
        <v>2605</v>
      </c>
      <c r="AE720" s="16"/>
      <c r="AF720" s="18">
        <v>144.0</v>
      </c>
      <c r="AG720" s="18">
        <v>0.0</v>
      </c>
      <c r="AH720" s="18">
        <v>0.0</v>
      </c>
      <c r="AI720" s="18">
        <v>0.142857</v>
      </c>
      <c r="AJ720" s="18">
        <v>0.066667</v>
      </c>
      <c r="AK720" s="18">
        <v>0.055556</v>
      </c>
    </row>
    <row r="721">
      <c r="A721" s="14" t="s">
        <v>1783</v>
      </c>
      <c r="B721" s="105" t="s">
        <v>3849</v>
      </c>
      <c r="C721" s="14" t="s">
        <v>3298</v>
      </c>
      <c r="D721" s="19" t="s">
        <v>58</v>
      </c>
      <c r="E721" s="14" t="s">
        <v>3421</v>
      </c>
      <c r="F721" s="14" t="s">
        <v>3283</v>
      </c>
      <c r="G721" s="14" t="s">
        <v>3442</v>
      </c>
      <c r="H721" s="14" t="s">
        <v>2214</v>
      </c>
      <c r="I721" s="14" t="s">
        <v>3416</v>
      </c>
      <c r="J721" s="14" t="s">
        <v>2605</v>
      </c>
      <c r="K721" s="14" t="s">
        <v>2240</v>
      </c>
      <c r="L721" s="18">
        <v>288.0</v>
      </c>
      <c r="M721" s="18">
        <v>0.0</v>
      </c>
      <c r="N721" s="18">
        <v>0.0</v>
      </c>
      <c r="O721" s="18">
        <v>0.0</v>
      </c>
      <c r="P721" s="18">
        <v>0.0</v>
      </c>
      <c r="Q721" s="18">
        <v>0.0</v>
      </c>
      <c r="U721" s="16"/>
      <c r="V721" s="18">
        <v>3.415581341393E12</v>
      </c>
      <c r="W721" s="22" t="s">
        <v>2872</v>
      </c>
      <c r="X721" s="18" t="s">
        <v>3417</v>
      </c>
      <c r="Y721" s="22" t="s">
        <v>3415</v>
      </c>
      <c r="Z721" s="22" t="s">
        <v>2873</v>
      </c>
      <c r="AA721" s="22" t="s">
        <v>2263</v>
      </c>
      <c r="AB721" s="22" t="s">
        <v>2214</v>
      </c>
      <c r="AC721" s="22" t="s">
        <v>3431</v>
      </c>
      <c r="AD721" s="22" t="s">
        <v>2605</v>
      </c>
      <c r="AE721" s="22" t="s">
        <v>2240</v>
      </c>
      <c r="AF721" s="18">
        <v>768.0</v>
      </c>
      <c r="AG721" s="18">
        <v>0.0</v>
      </c>
      <c r="AH721" s="18">
        <v>0.0</v>
      </c>
      <c r="AI721" s="18">
        <v>0.0</v>
      </c>
      <c r="AJ721" s="18">
        <v>0.0</v>
      </c>
      <c r="AK721" s="18">
        <v>0.0</v>
      </c>
    </row>
    <row r="722">
      <c r="A722" s="14" t="s">
        <v>1175</v>
      </c>
      <c r="B722" s="105" t="s">
        <v>3494</v>
      </c>
      <c r="C722" s="14" t="s">
        <v>2938</v>
      </c>
      <c r="D722" s="19" t="s">
        <v>58</v>
      </c>
      <c r="E722" s="14" t="s">
        <v>3415</v>
      </c>
      <c r="F722" s="14" t="s">
        <v>3187</v>
      </c>
      <c r="G722" s="14" t="s">
        <v>2263</v>
      </c>
      <c r="H722" s="14" t="s">
        <v>2214</v>
      </c>
      <c r="I722" s="14" t="s">
        <v>3416</v>
      </c>
      <c r="J722" s="23"/>
      <c r="K722" s="23"/>
      <c r="L722" s="18">
        <v>24.0</v>
      </c>
      <c r="M722" s="18">
        <v>0.0</v>
      </c>
      <c r="N722" s="18">
        <v>0.142857</v>
      </c>
      <c r="O722" s="18">
        <v>0.142857</v>
      </c>
      <c r="P722" s="18">
        <v>0.142857</v>
      </c>
      <c r="Q722" s="18">
        <v>0.142857</v>
      </c>
      <c r="U722" s="22" t="s">
        <v>1812</v>
      </c>
      <c r="V722" s="18">
        <v>5.000159566766E12</v>
      </c>
      <c r="W722" s="22" t="s">
        <v>2539</v>
      </c>
      <c r="X722" s="18" t="s">
        <v>3417</v>
      </c>
      <c r="Y722" s="22" t="s">
        <v>3415</v>
      </c>
      <c r="Z722" s="22" t="s">
        <v>2986</v>
      </c>
      <c r="AA722" s="22" t="s">
        <v>2512</v>
      </c>
      <c r="AB722" s="22" t="s">
        <v>2214</v>
      </c>
      <c r="AC722" s="22" t="s">
        <v>3416</v>
      </c>
      <c r="AD722" s="22" t="s">
        <v>2666</v>
      </c>
      <c r="AE722" s="22" t="s">
        <v>2240</v>
      </c>
      <c r="AF722" s="18">
        <v>72.0</v>
      </c>
      <c r="AG722" s="18">
        <v>0.0</v>
      </c>
      <c r="AH722" s="18">
        <v>0.392857</v>
      </c>
      <c r="AI722" s="18">
        <v>0.0</v>
      </c>
      <c r="AJ722" s="18">
        <v>0.066667</v>
      </c>
      <c r="AK722" s="18">
        <v>0.42619</v>
      </c>
    </row>
    <row r="723">
      <c r="A723" s="14" t="s">
        <v>135</v>
      </c>
      <c r="B723" s="105" t="s">
        <v>3473</v>
      </c>
      <c r="C723" s="14" t="s">
        <v>2635</v>
      </c>
      <c r="D723" s="19" t="s">
        <v>58</v>
      </c>
      <c r="E723" s="14" t="s">
        <v>3421</v>
      </c>
      <c r="F723" s="14" t="s">
        <v>2614</v>
      </c>
      <c r="G723" s="14" t="s">
        <v>2557</v>
      </c>
      <c r="I723" s="14" t="s">
        <v>3416</v>
      </c>
      <c r="J723" s="14" t="s">
        <v>2605</v>
      </c>
      <c r="K723" s="16"/>
      <c r="L723" s="18">
        <v>48.0</v>
      </c>
      <c r="M723" s="18">
        <v>0.0</v>
      </c>
      <c r="N723" s="18">
        <v>0.0</v>
      </c>
      <c r="O723" s="18">
        <v>0.0</v>
      </c>
      <c r="P723" s="18">
        <v>0.0</v>
      </c>
      <c r="Q723" s="18">
        <v>0.0</v>
      </c>
      <c r="U723" s="22" t="s">
        <v>961</v>
      </c>
      <c r="V723" s="18">
        <v>6.298042724341E12</v>
      </c>
      <c r="W723" s="22" t="s">
        <v>3122</v>
      </c>
      <c r="X723" s="18" t="s">
        <v>3417</v>
      </c>
      <c r="Y723" s="22" t="s">
        <v>3415</v>
      </c>
      <c r="Z723" s="22" t="s">
        <v>3099</v>
      </c>
      <c r="AA723" s="22" t="s">
        <v>2359</v>
      </c>
      <c r="AC723" s="22" t="s">
        <v>3422</v>
      </c>
      <c r="AD723" s="16"/>
      <c r="AE723" s="16"/>
      <c r="AF723" s="18">
        <v>10.0</v>
      </c>
      <c r="AG723" s="18">
        <v>2.0</v>
      </c>
      <c r="AH723" s="18">
        <v>0.775225</v>
      </c>
      <c r="AI723" s="18">
        <v>1.627373</v>
      </c>
      <c r="AJ723" s="18">
        <v>2.137216</v>
      </c>
      <c r="AK723" s="18">
        <v>1.70992</v>
      </c>
    </row>
    <row r="724">
      <c r="A724" s="14" t="s">
        <v>288</v>
      </c>
      <c r="B724" s="105" t="s">
        <v>3687</v>
      </c>
      <c r="C724" s="14" t="s">
        <v>2893</v>
      </c>
      <c r="D724" s="19" t="s">
        <v>58</v>
      </c>
      <c r="E724" s="14" t="s">
        <v>3421</v>
      </c>
      <c r="F724" s="14" t="s">
        <v>3074</v>
      </c>
      <c r="G724" s="14" t="s">
        <v>3688</v>
      </c>
      <c r="H724" s="14" t="s">
        <v>2252</v>
      </c>
      <c r="I724" s="14" t="s">
        <v>3416</v>
      </c>
      <c r="J724" s="23"/>
      <c r="K724" s="16"/>
      <c r="L724" s="18">
        <v>48.0</v>
      </c>
      <c r="M724" s="18">
        <v>0.0</v>
      </c>
      <c r="N724" s="18">
        <v>0.0</v>
      </c>
      <c r="O724" s="18">
        <v>0.0</v>
      </c>
      <c r="P724" s="18">
        <v>0.0</v>
      </c>
      <c r="Q724" s="18">
        <v>0.0</v>
      </c>
      <c r="U724" s="22" t="s">
        <v>1690</v>
      </c>
      <c r="V724" s="18">
        <v>8.588007731513E12</v>
      </c>
      <c r="W724" s="22" t="s">
        <v>3003</v>
      </c>
      <c r="X724" s="18" t="s">
        <v>3417</v>
      </c>
      <c r="Y724" s="16"/>
      <c r="Z724" s="22" t="s">
        <v>3261</v>
      </c>
      <c r="AA724" s="22" t="s">
        <v>3510</v>
      </c>
      <c r="AC724" s="22" t="s">
        <v>3416</v>
      </c>
      <c r="AD724" s="16"/>
      <c r="AE724" s="16"/>
      <c r="AF724" s="18">
        <v>432.0</v>
      </c>
      <c r="AG724" s="18">
        <v>0.0</v>
      </c>
      <c r="AH724" s="18">
        <v>0.0</v>
      </c>
      <c r="AI724" s="18">
        <v>0.0</v>
      </c>
      <c r="AJ724" s="18">
        <v>0.0</v>
      </c>
      <c r="AK724" s="18">
        <v>0.0</v>
      </c>
    </row>
    <row r="725">
      <c r="A725" s="14" t="s">
        <v>1812</v>
      </c>
      <c r="B725" s="105" t="s">
        <v>3418</v>
      </c>
      <c r="C725" s="14" t="s">
        <v>3004</v>
      </c>
      <c r="D725" s="19" t="s">
        <v>58</v>
      </c>
      <c r="E725" s="14" t="s">
        <v>3415</v>
      </c>
      <c r="F725" s="14" t="s">
        <v>3302</v>
      </c>
      <c r="G725" s="14" t="s">
        <v>2276</v>
      </c>
      <c r="H725" s="14" t="s">
        <v>2214</v>
      </c>
      <c r="I725" s="14" t="s">
        <v>3416</v>
      </c>
      <c r="J725" s="23"/>
      <c r="K725" s="23"/>
      <c r="L725" s="18">
        <v>0.0</v>
      </c>
      <c r="M725" s="18">
        <v>0.0</v>
      </c>
      <c r="N725" s="18">
        <v>0.0</v>
      </c>
      <c r="O725" s="18">
        <v>0.0</v>
      </c>
      <c r="P725" s="18">
        <v>0.0</v>
      </c>
      <c r="Q725" s="18">
        <v>0.0</v>
      </c>
      <c r="U725" s="22" t="s">
        <v>258</v>
      </c>
      <c r="V725" s="18">
        <v>7.64302215837E11</v>
      </c>
      <c r="W725" s="22" t="s">
        <v>2414</v>
      </c>
      <c r="X725" s="18" t="s">
        <v>3417</v>
      </c>
      <c r="Y725" s="22" t="s">
        <v>3415</v>
      </c>
      <c r="Z725" s="22" t="s">
        <v>2849</v>
      </c>
      <c r="AA725" s="22" t="s">
        <v>2407</v>
      </c>
      <c r="AB725" s="22" t="s">
        <v>2214</v>
      </c>
      <c r="AC725" s="22" t="s">
        <v>3416</v>
      </c>
      <c r="AD725" s="22" t="s">
        <v>2605</v>
      </c>
      <c r="AE725" s="16"/>
      <c r="AF725" s="18">
        <v>24.0</v>
      </c>
      <c r="AG725" s="18">
        <v>0.0</v>
      </c>
      <c r="AH725" s="18">
        <v>0.0</v>
      </c>
      <c r="AI725" s="18">
        <v>0.0</v>
      </c>
      <c r="AJ725" s="18">
        <v>0.0</v>
      </c>
      <c r="AK725" s="18">
        <v>0.0</v>
      </c>
    </row>
    <row r="726">
      <c r="A726" s="14" t="s">
        <v>1812</v>
      </c>
      <c r="B726" s="105" t="s">
        <v>4022</v>
      </c>
      <c r="C726" s="14" t="s">
        <v>2524</v>
      </c>
      <c r="D726" s="19" t="s">
        <v>58</v>
      </c>
      <c r="E726" s="14" t="s">
        <v>3415</v>
      </c>
      <c r="F726" s="14" t="s">
        <v>2963</v>
      </c>
      <c r="G726" s="14" t="s">
        <v>2512</v>
      </c>
      <c r="H726" s="14" t="s">
        <v>2214</v>
      </c>
      <c r="I726" s="14" t="s">
        <v>3416</v>
      </c>
      <c r="J726" s="14" t="s">
        <v>2666</v>
      </c>
      <c r="L726" s="18">
        <v>408.0</v>
      </c>
      <c r="M726" s="18">
        <v>0.0</v>
      </c>
      <c r="N726" s="18">
        <v>2.13138</v>
      </c>
      <c r="O726" s="18">
        <v>0.071429</v>
      </c>
      <c r="P726" s="18">
        <v>0.651389</v>
      </c>
      <c r="Q726" s="18">
        <v>2.240621</v>
      </c>
      <c r="U726" s="22" t="s">
        <v>961</v>
      </c>
      <c r="V726" s="18">
        <v>6.14347628102E11</v>
      </c>
      <c r="W726" s="22" t="s">
        <v>3075</v>
      </c>
      <c r="X726" s="18" t="s">
        <v>3417</v>
      </c>
      <c r="Y726" s="22" t="s">
        <v>3415</v>
      </c>
      <c r="Z726" s="22" t="s">
        <v>3488</v>
      </c>
      <c r="AA726" s="22" t="s">
        <v>2355</v>
      </c>
      <c r="AB726" s="22" t="s">
        <v>2304</v>
      </c>
      <c r="AC726" s="22" t="s">
        <v>3416</v>
      </c>
      <c r="AD726" s="16"/>
      <c r="AE726" s="22" t="s">
        <v>2240</v>
      </c>
      <c r="AF726" s="18">
        <v>96.0</v>
      </c>
      <c r="AG726" s="18">
        <v>0.0</v>
      </c>
      <c r="AH726" s="18">
        <v>0.0</v>
      </c>
      <c r="AI726" s="18">
        <v>0.0</v>
      </c>
      <c r="AJ726" s="18">
        <v>0.0</v>
      </c>
      <c r="AK726" s="18">
        <v>0.0</v>
      </c>
    </row>
    <row r="727">
      <c r="A727" s="14" t="s">
        <v>1365</v>
      </c>
      <c r="B727" s="105" t="s">
        <v>4001</v>
      </c>
      <c r="C727" s="14" t="s">
        <v>2913</v>
      </c>
      <c r="D727" s="19" t="s">
        <v>58</v>
      </c>
      <c r="E727" s="14" t="s">
        <v>3421</v>
      </c>
      <c r="F727" s="14" t="s">
        <v>2911</v>
      </c>
      <c r="G727" s="14" t="s">
        <v>2268</v>
      </c>
      <c r="H727" s="14" t="s">
        <v>2214</v>
      </c>
      <c r="I727" s="14" t="s">
        <v>3422</v>
      </c>
      <c r="J727" s="23"/>
      <c r="K727" s="14" t="s">
        <v>2240</v>
      </c>
      <c r="L727" s="18">
        <v>504.0</v>
      </c>
      <c r="M727" s="18">
        <v>0.0</v>
      </c>
      <c r="N727" s="18">
        <v>0.0</v>
      </c>
      <c r="O727" s="18">
        <v>0.0</v>
      </c>
      <c r="P727" s="18">
        <v>0.0</v>
      </c>
      <c r="Q727" s="18">
        <v>0.0</v>
      </c>
      <c r="U727" s="22" t="s">
        <v>1812</v>
      </c>
      <c r="V727" s="18">
        <v>7.622202248306E12</v>
      </c>
      <c r="W727" s="22" t="s">
        <v>2519</v>
      </c>
      <c r="X727" s="18" t="s">
        <v>3417</v>
      </c>
      <c r="Y727" s="22" t="s">
        <v>3415</v>
      </c>
      <c r="Z727" s="22" t="s">
        <v>2963</v>
      </c>
      <c r="AA727" s="22" t="s">
        <v>2512</v>
      </c>
      <c r="AB727" s="22" t="s">
        <v>2214</v>
      </c>
      <c r="AC727" s="22" t="s">
        <v>3416</v>
      </c>
      <c r="AD727" s="22" t="s">
        <v>2605</v>
      </c>
      <c r="AE727" s="16"/>
      <c r="AF727" s="18">
        <v>24.0</v>
      </c>
      <c r="AG727" s="18">
        <v>0.0</v>
      </c>
      <c r="AH727" s="18">
        <v>0.0</v>
      </c>
      <c r="AI727" s="18">
        <v>0.0</v>
      </c>
      <c r="AJ727" s="18">
        <v>0.0</v>
      </c>
      <c r="AK727" s="18">
        <v>0.0</v>
      </c>
    </row>
    <row r="728">
      <c r="A728" s="14" t="s">
        <v>1650</v>
      </c>
      <c r="B728" s="105" t="s">
        <v>4023</v>
      </c>
      <c r="C728" s="14" t="s">
        <v>3237</v>
      </c>
      <c r="D728" s="19" t="s">
        <v>58</v>
      </c>
      <c r="E728" s="14" t="s">
        <v>3421</v>
      </c>
      <c r="F728" s="14" t="s">
        <v>3248</v>
      </c>
      <c r="G728" s="14" t="s">
        <v>3437</v>
      </c>
      <c r="H728" s="14" t="s">
        <v>2214</v>
      </c>
      <c r="I728" s="14" t="s">
        <v>3416</v>
      </c>
      <c r="J728" s="23"/>
      <c r="K728" s="23"/>
      <c r="L728" s="18">
        <v>8.0</v>
      </c>
      <c r="M728" s="18">
        <v>3.0</v>
      </c>
      <c r="N728" s="18">
        <v>0.0</v>
      </c>
      <c r="O728" s="18">
        <v>0.835964</v>
      </c>
      <c r="P728" s="18">
        <v>0.460998</v>
      </c>
      <c r="Q728" s="18">
        <v>0.42847</v>
      </c>
      <c r="U728" s="22" t="s">
        <v>258</v>
      </c>
      <c r="V728" s="18">
        <v>4.059729323965E12</v>
      </c>
      <c r="W728" s="22" t="s">
        <v>2817</v>
      </c>
      <c r="X728" s="18" t="s">
        <v>3417</v>
      </c>
      <c r="Y728" s="22" t="s">
        <v>3415</v>
      </c>
      <c r="Z728" s="22" t="s">
        <v>3192</v>
      </c>
      <c r="AA728" s="22" t="s">
        <v>3427</v>
      </c>
      <c r="AB728" s="22" t="s">
        <v>2214</v>
      </c>
      <c r="AC728" s="22" t="s">
        <v>3416</v>
      </c>
      <c r="AD728" s="22" t="s">
        <v>2605</v>
      </c>
      <c r="AE728" s="16"/>
      <c r="AF728" s="18">
        <v>24.0</v>
      </c>
      <c r="AG728" s="18">
        <v>0.0</v>
      </c>
      <c r="AH728" s="18">
        <v>0.0</v>
      </c>
      <c r="AI728" s="18">
        <v>0.0</v>
      </c>
      <c r="AJ728" s="18">
        <v>0.0</v>
      </c>
      <c r="AK728" s="18">
        <v>0.0</v>
      </c>
    </row>
    <row r="729">
      <c r="A729" s="14" t="s">
        <v>361</v>
      </c>
      <c r="B729" s="105" t="s">
        <v>4024</v>
      </c>
      <c r="C729" s="14" t="s">
        <v>3743</v>
      </c>
      <c r="D729" s="19" t="s">
        <v>58</v>
      </c>
      <c r="E729" s="14" t="s">
        <v>3421</v>
      </c>
      <c r="F729" s="14" t="s">
        <v>3094</v>
      </c>
      <c r="G729" s="14" t="s">
        <v>2239</v>
      </c>
      <c r="H729" s="14" t="s">
        <v>2214</v>
      </c>
      <c r="I729" s="14" t="s">
        <v>3416</v>
      </c>
      <c r="J729" s="14" t="s">
        <v>2605</v>
      </c>
      <c r="K729" s="16"/>
      <c r="L729" s="18">
        <v>720.0</v>
      </c>
      <c r="M729" s="18">
        <v>0.0</v>
      </c>
      <c r="N729" s="18">
        <v>0.0</v>
      </c>
      <c r="O729" s="18">
        <v>0.071429</v>
      </c>
      <c r="P729" s="18">
        <v>0.043478</v>
      </c>
      <c r="Q729" s="18">
        <v>0.043478</v>
      </c>
      <c r="U729" s="22" t="s">
        <v>258</v>
      </c>
      <c r="V729" s="18">
        <v>4.251232221619E12</v>
      </c>
      <c r="W729" s="22" t="s">
        <v>2803</v>
      </c>
      <c r="X729" s="18" t="s">
        <v>3417</v>
      </c>
      <c r="Y729" s="22" t="s">
        <v>3421</v>
      </c>
      <c r="Z729" s="22" t="s">
        <v>3190</v>
      </c>
      <c r="AA729" s="22" t="s">
        <v>3427</v>
      </c>
      <c r="AB729" s="22" t="s">
        <v>2214</v>
      </c>
      <c r="AC729" s="22" t="s">
        <v>3416</v>
      </c>
      <c r="AD729" s="16"/>
      <c r="AE729" s="16"/>
      <c r="AF729" s="18">
        <v>31.0</v>
      </c>
      <c r="AG729" s="18">
        <v>2.0</v>
      </c>
      <c r="AH729" s="18">
        <v>0.0</v>
      </c>
      <c r="AI729" s="18">
        <v>1.791209</v>
      </c>
      <c r="AJ729" s="18">
        <v>1.945889</v>
      </c>
      <c r="AK729" s="18">
        <v>2.024609</v>
      </c>
    </row>
    <row r="730">
      <c r="A730" s="14" t="s">
        <v>1812</v>
      </c>
      <c r="B730" s="105" t="s">
        <v>4025</v>
      </c>
      <c r="C730" s="14" t="s">
        <v>3321</v>
      </c>
      <c r="D730" s="19" t="s">
        <v>58</v>
      </c>
      <c r="E730" s="14" t="s">
        <v>3421</v>
      </c>
      <c r="F730" s="14" t="s">
        <v>3322</v>
      </c>
      <c r="G730" s="14" t="s">
        <v>3534</v>
      </c>
      <c r="H730" s="14" t="s">
        <v>2214</v>
      </c>
      <c r="I730" s="14" t="s">
        <v>3416</v>
      </c>
      <c r="J730" s="14" t="s">
        <v>2605</v>
      </c>
      <c r="K730" s="23"/>
      <c r="L730" s="18">
        <v>96.0</v>
      </c>
      <c r="M730" s="18">
        <v>0.0</v>
      </c>
      <c r="N730" s="18">
        <v>1.25</v>
      </c>
      <c r="O730" s="18">
        <v>0.571429</v>
      </c>
      <c r="P730" s="18">
        <v>2.283333</v>
      </c>
      <c r="Q730" s="18">
        <v>1.827598</v>
      </c>
      <c r="U730" s="22" t="s">
        <v>1936</v>
      </c>
      <c r="V730" s="18">
        <v>6.291061145531E12</v>
      </c>
      <c r="W730" s="22" t="s">
        <v>2560</v>
      </c>
      <c r="X730" s="18" t="s">
        <v>3417</v>
      </c>
      <c r="Y730" s="22" t="s">
        <v>3415</v>
      </c>
      <c r="Z730" s="22" t="s">
        <v>3005</v>
      </c>
      <c r="AA730" s="22" t="s">
        <v>2561</v>
      </c>
      <c r="AC730" s="22" t="s">
        <v>3416</v>
      </c>
      <c r="AD730" s="16"/>
      <c r="AE730" s="16"/>
      <c r="AF730" s="18">
        <v>120.0</v>
      </c>
      <c r="AG730" s="18">
        <v>0.0</v>
      </c>
      <c r="AH730" s="18">
        <v>0.0</v>
      </c>
      <c r="AI730" s="18">
        <v>0.0</v>
      </c>
      <c r="AJ730" s="18">
        <v>0.0</v>
      </c>
      <c r="AK730" s="18">
        <v>0.0</v>
      </c>
    </row>
    <row r="731">
      <c r="A731" s="14" t="s">
        <v>851</v>
      </c>
      <c r="B731" s="105" t="s">
        <v>3503</v>
      </c>
      <c r="C731" s="14" t="s">
        <v>2619</v>
      </c>
      <c r="D731" s="19" t="s">
        <v>58</v>
      </c>
      <c r="E731" s="14" t="s">
        <v>3421</v>
      </c>
      <c r="F731" s="14" t="s">
        <v>3152</v>
      </c>
      <c r="G731" s="14" t="s">
        <v>3484</v>
      </c>
      <c r="H731" s="14" t="s">
        <v>3629</v>
      </c>
      <c r="I731" s="14" t="s">
        <v>3422</v>
      </c>
      <c r="J731" s="14" t="s">
        <v>2605</v>
      </c>
      <c r="K731" s="16"/>
      <c r="L731" s="18">
        <v>600.0</v>
      </c>
      <c r="M731" s="18">
        <v>0.0</v>
      </c>
      <c r="N731" s="18">
        <v>3.941941</v>
      </c>
      <c r="O731" s="18">
        <v>0.0</v>
      </c>
      <c r="P731" s="18">
        <v>1.0</v>
      </c>
      <c r="Q731" s="18">
        <v>3.941941</v>
      </c>
      <c r="U731" s="22" t="s">
        <v>591</v>
      </c>
      <c r="V731" s="18">
        <v>6.298042332003E12</v>
      </c>
      <c r="W731" s="22" t="s">
        <v>3119</v>
      </c>
      <c r="X731" s="18" t="s">
        <v>3417</v>
      </c>
      <c r="Y731" s="22" t="s">
        <v>3421</v>
      </c>
      <c r="Z731" s="22" t="s">
        <v>3116</v>
      </c>
      <c r="AA731" s="22" t="s">
        <v>3609</v>
      </c>
      <c r="AB731" s="22" t="s">
        <v>2214</v>
      </c>
      <c r="AC731" s="22" t="s">
        <v>3416</v>
      </c>
      <c r="AD731" s="22" t="s">
        <v>2595</v>
      </c>
      <c r="AE731" s="16"/>
      <c r="AF731" s="18">
        <v>96.0</v>
      </c>
      <c r="AG731" s="18">
        <v>0.0</v>
      </c>
      <c r="AH731" s="18">
        <v>0.114379</v>
      </c>
      <c r="AI731" s="18">
        <v>0.928571</v>
      </c>
      <c r="AJ731" s="18">
        <v>0.517827</v>
      </c>
      <c r="AK731" s="18">
        <v>0.433074</v>
      </c>
    </row>
    <row r="732">
      <c r="A732" s="14" t="s">
        <v>1175</v>
      </c>
      <c r="B732" s="105" t="s">
        <v>3646</v>
      </c>
      <c r="C732" s="14" t="s">
        <v>3208</v>
      </c>
      <c r="D732" s="19" t="s">
        <v>58</v>
      </c>
      <c r="E732" s="14" t="s">
        <v>3415</v>
      </c>
      <c r="F732" s="23"/>
      <c r="G732" s="14" t="s">
        <v>2391</v>
      </c>
      <c r="H732" s="14" t="s">
        <v>2214</v>
      </c>
      <c r="I732" s="14" t="s">
        <v>3416</v>
      </c>
      <c r="J732" s="16"/>
      <c r="K732" s="23"/>
      <c r="L732" s="18">
        <v>432.0</v>
      </c>
      <c r="M732" s="18">
        <v>0.0</v>
      </c>
      <c r="N732" s="18">
        <v>0.0</v>
      </c>
      <c r="O732" s="18">
        <v>0.0</v>
      </c>
      <c r="P732" s="18">
        <v>0.0</v>
      </c>
      <c r="Q732" s="18">
        <v>0.0</v>
      </c>
      <c r="U732" s="22" t="s">
        <v>851</v>
      </c>
      <c r="V732" s="18">
        <v>6.297001618462E12</v>
      </c>
      <c r="W732" s="22" t="s">
        <v>2758</v>
      </c>
      <c r="X732" s="18" t="s">
        <v>3417</v>
      </c>
      <c r="Y732" s="22" t="s">
        <v>3415</v>
      </c>
      <c r="Z732" s="22" t="s">
        <v>2754</v>
      </c>
      <c r="AA732" s="22" t="s">
        <v>2339</v>
      </c>
      <c r="AB732" s="22" t="s">
        <v>2304</v>
      </c>
      <c r="AC732" s="22" t="s">
        <v>3422</v>
      </c>
      <c r="AD732" s="16"/>
      <c r="AE732" s="16"/>
      <c r="AF732" s="18">
        <v>552.0</v>
      </c>
      <c r="AG732" s="18">
        <v>0.0</v>
      </c>
      <c r="AH732" s="18">
        <v>0.0</v>
      </c>
      <c r="AI732" s="18">
        <v>0.0</v>
      </c>
      <c r="AJ732" s="18">
        <v>0.0</v>
      </c>
      <c r="AK732" s="18">
        <v>0.0</v>
      </c>
    </row>
    <row r="733">
      <c r="A733" s="14" t="s">
        <v>888</v>
      </c>
      <c r="B733" s="105" t="s">
        <v>4026</v>
      </c>
      <c r="C733" s="14" t="s">
        <v>2330</v>
      </c>
      <c r="D733" s="19" t="s">
        <v>58</v>
      </c>
      <c r="E733" s="14" t="s">
        <v>3421</v>
      </c>
      <c r="F733" s="14" t="s">
        <v>2774</v>
      </c>
      <c r="G733" s="14" t="s">
        <v>2326</v>
      </c>
      <c r="I733" s="14" t="s">
        <v>3431</v>
      </c>
      <c r="J733" s="16"/>
      <c r="K733" s="23"/>
      <c r="L733" s="18">
        <v>528.0</v>
      </c>
      <c r="M733" s="18">
        <v>0.0</v>
      </c>
      <c r="N733" s="18">
        <v>0.0</v>
      </c>
      <c r="O733" s="18">
        <v>0.0</v>
      </c>
      <c r="P733" s="18">
        <v>0.0</v>
      </c>
      <c r="Q733" s="18">
        <v>0.0</v>
      </c>
      <c r="U733" s="22" t="s">
        <v>888</v>
      </c>
      <c r="V733" s="18">
        <v>6.291102145766E12</v>
      </c>
      <c r="W733" s="22" t="s">
        <v>2345</v>
      </c>
      <c r="X733" s="18" t="s">
        <v>3417</v>
      </c>
      <c r="Y733" s="22" t="s">
        <v>3421</v>
      </c>
      <c r="Z733" s="22" t="s">
        <v>2797</v>
      </c>
      <c r="AA733" s="22" t="s">
        <v>2344</v>
      </c>
      <c r="AB733" s="22" t="s">
        <v>2214</v>
      </c>
      <c r="AC733" s="22" t="s">
        <v>3431</v>
      </c>
      <c r="AD733" s="16"/>
      <c r="AE733" s="22" t="s">
        <v>2240</v>
      </c>
      <c r="AF733" s="18">
        <v>48.0</v>
      </c>
      <c r="AG733" s="18">
        <v>0.0</v>
      </c>
      <c r="AH733" s="18">
        <v>0.0</v>
      </c>
      <c r="AI733" s="18">
        <v>0.071429</v>
      </c>
      <c r="AJ733" s="18">
        <v>0.033333</v>
      </c>
      <c r="AK733" s="18">
        <v>0.016667</v>
      </c>
    </row>
    <row r="734">
      <c r="A734" s="14" t="s">
        <v>961</v>
      </c>
      <c r="B734" s="105" t="s">
        <v>3610</v>
      </c>
      <c r="C734" s="14" t="s">
        <v>3075</v>
      </c>
      <c r="D734" s="19" t="s">
        <v>58</v>
      </c>
      <c r="E734" s="14" t="s">
        <v>3415</v>
      </c>
      <c r="F734" s="14" t="s">
        <v>3488</v>
      </c>
      <c r="G734" s="14" t="s">
        <v>2355</v>
      </c>
      <c r="H734" s="14" t="s">
        <v>2304</v>
      </c>
      <c r="I734" s="14" t="s">
        <v>3416</v>
      </c>
      <c r="J734" s="14" t="s">
        <v>2605</v>
      </c>
      <c r="K734" s="14" t="s">
        <v>2240</v>
      </c>
      <c r="L734" s="18">
        <v>96.0</v>
      </c>
      <c r="M734" s="18">
        <v>0.0</v>
      </c>
      <c r="N734" s="18">
        <v>0.0</v>
      </c>
      <c r="O734" s="18">
        <v>0.0</v>
      </c>
      <c r="P734" s="18">
        <v>0.0</v>
      </c>
      <c r="Q734" s="18">
        <v>0.0</v>
      </c>
      <c r="U734" s="22" t="s">
        <v>1301</v>
      </c>
      <c r="V734" s="22" t="s">
        <v>3943</v>
      </c>
      <c r="W734" s="22" t="s">
        <v>3238</v>
      </c>
      <c r="X734" s="18" t="s">
        <v>3417</v>
      </c>
      <c r="Y734" s="22" t="s">
        <v>3421</v>
      </c>
      <c r="Z734" s="16"/>
      <c r="AA734" s="22" t="s">
        <v>3609</v>
      </c>
      <c r="AB734" s="22" t="s">
        <v>2214</v>
      </c>
      <c r="AC734" s="22" t="s">
        <v>3416</v>
      </c>
      <c r="AD734" s="22" t="s">
        <v>2595</v>
      </c>
      <c r="AE734" s="16"/>
      <c r="AF734" s="18">
        <v>24.0</v>
      </c>
      <c r="AG734" s="18">
        <v>1.0</v>
      </c>
      <c r="AH734" s="18">
        <v>0.0</v>
      </c>
      <c r="AI734" s="18">
        <v>0.714286</v>
      </c>
      <c r="AJ734" s="18">
        <v>0.606979</v>
      </c>
      <c r="AK734" s="18">
        <v>0.453439</v>
      </c>
    </row>
    <row r="735">
      <c r="A735" s="14" t="s">
        <v>288</v>
      </c>
      <c r="B735" s="105" t="s">
        <v>3613</v>
      </c>
      <c r="C735" s="14" t="s">
        <v>2656</v>
      </c>
      <c r="D735" s="19" t="s">
        <v>58</v>
      </c>
      <c r="E735" s="14" t="s">
        <v>3415</v>
      </c>
      <c r="F735" s="14" t="s">
        <v>2649</v>
      </c>
      <c r="G735" s="14" t="s">
        <v>3614</v>
      </c>
      <c r="I735" s="14" t="s">
        <v>3422</v>
      </c>
      <c r="J735" s="23"/>
      <c r="K735" s="23"/>
      <c r="L735" s="18">
        <v>528.0</v>
      </c>
      <c r="M735" s="18">
        <v>0.0</v>
      </c>
      <c r="N735" s="18">
        <v>0.0</v>
      </c>
      <c r="O735" s="18">
        <v>0.0</v>
      </c>
      <c r="P735" s="18">
        <v>0.0</v>
      </c>
      <c r="Q735" s="18">
        <v>0.0</v>
      </c>
      <c r="U735" s="22" t="s">
        <v>1035</v>
      </c>
      <c r="V735" s="18">
        <v>8.10011080478E11</v>
      </c>
      <c r="W735" s="22" t="s">
        <v>3164</v>
      </c>
      <c r="X735" s="18" t="s">
        <v>3417</v>
      </c>
      <c r="Y735" s="22" t="s">
        <v>3415</v>
      </c>
      <c r="Z735" s="22" t="s">
        <v>3165</v>
      </c>
      <c r="AA735" s="22" t="s">
        <v>3450</v>
      </c>
      <c r="AB735" s="22" t="s">
        <v>2214</v>
      </c>
      <c r="AC735" s="22" t="s">
        <v>3416</v>
      </c>
      <c r="AD735" s="16"/>
      <c r="AE735" s="22" t="s">
        <v>2240</v>
      </c>
      <c r="AF735" s="18">
        <v>264.0</v>
      </c>
      <c r="AG735" s="18">
        <v>0.0</v>
      </c>
      <c r="AH735" s="18">
        <v>0.0</v>
      </c>
      <c r="AI735" s="18">
        <v>0.0</v>
      </c>
      <c r="AJ735" s="18">
        <v>0.0</v>
      </c>
      <c r="AK735" s="18">
        <v>0.0</v>
      </c>
    </row>
    <row r="736">
      <c r="A736" s="14" t="s">
        <v>1812</v>
      </c>
      <c r="B736" s="105" t="s">
        <v>4027</v>
      </c>
      <c r="C736" s="14" t="s">
        <v>2848</v>
      </c>
      <c r="D736" s="19" t="s">
        <v>58</v>
      </c>
      <c r="E736" s="14" t="s">
        <v>3421</v>
      </c>
      <c r="F736" s="14" t="s">
        <v>3340</v>
      </c>
      <c r="G736" s="14" t="s">
        <v>3435</v>
      </c>
      <c r="H736" s="14" t="s">
        <v>2214</v>
      </c>
      <c r="I736" s="14" t="s">
        <v>3416</v>
      </c>
      <c r="J736" s="23"/>
      <c r="K736" s="23"/>
      <c r="L736" s="18">
        <v>0.0</v>
      </c>
      <c r="M736" s="18">
        <v>0.0</v>
      </c>
      <c r="N736" s="18">
        <v>0.0</v>
      </c>
      <c r="O736" s="18">
        <v>0.214286</v>
      </c>
      <c r="P736" s="18">
        <v>0.266667</v>
      </c>
      <c r="Q736" s="18">
        <v>0.236842</v>
      </c>
      <c r="U736" s="22" t="s">
        <v>1783</v>
      </c>
      <c r="V736" s="18">
        <v>7.000010014565E12</v>
      </c>
      <c r="W736" s="22" t="s">
        <v>3298</v>
      </c>
      <c r="X736" s="18" t="s">
        <v>3417</v>
      </c>
      <c r="Y736" s="22" t="s">
        <v>3415</v>
      </c>
      <c r="Z736" s="22" t="s">
        <v>3283</v>
      </c>
      <c r="AA736" s="22" t="s">
        <v>3442</v>
      </c>
      <c r="AB736" s="22" t="s">
        <v>2214</v>
      </c>
      <c r="AC736" s="22" t="s">
        <v>3416</v>
      </c>
      <c r="AD736" s="22" t="s">
        <v>2605</v>
      </c>
      <c r="AE736" s="22" t="s">
        <v>2240</v>
      </c>
      <c r="AF736" s="18">
        <v>336.0</v>
      </c>
      <c r="AG736" s="18">
        <v>0.0</v>
      </c>
      <c r="AH736" s="18">
        <v>0.0</v>
      </c>
      <c r="AI736" s="18">
        <v>0.0</v>
      </c>
      <c r="AJ736" s="18">
        <v>0.0</v>
      </c>
      <c r="AK736" s="18">
        <v>0.0</v>
      </c>
    </row>
    <row r="737">
      <c r="A737" s="14" t="s">
        <v>1812</v>
      </c>
      <c r="B737" s="105" t="s">
        <v>3785</v>
      </c>
      <c r="C737" s="14" t="s">
        <v>2544</v>
      </c>
      <c r="D737" s="19" t="s">
        <v>58</v>
      </c>
      <c r="E737" s="14" t="s">
        <v>3421</v>
      </c>
      <c r="F737" s="14" t="s">
        <v>2982</v>
      </c>
      <c r="G737" s="14" t="s">
        <v>2512</v>
      </c>
      <c r="I737" s="14" t="s">
        <v>3416</v>
      </c>
      <c r="J737" s="23"/>
      <c r="K737" s="23"/>
      <c r="L737" s="18">
        <v>552.0</v>
      </c>
      <c r="M737" s="18">
        <v>0.0</v>
      </c>
      <c r="N737" s="18">
        <v>0.0</v>
      </c>
      <c r="O737" s="18">
        <v>0.0</v>
      </c>
      <c r="P737" s="18">
        <v>0.0</v>
      </c>
      <c r="Q737" s="18">
        <v>0.0</v>
      </c>
      <c r="U737" s="22" t="s">
        <v>1488</v>
      </c>
      <c r="V737" s="18">
        <v>6.298042161771E12</v>
      </c>
      <c r="W737" s="22" t="s">
        <v>2879</v>
      </c>
      <c r="X737" s="18" t="s">
        <v>3417</v>
      </c>
      <c r="Y737" s="22" t="s">
        <v>3463</v>
      </c>
      <c r="Z737" s="22" t="s">
        <v>2720</v>
      </c>
      <c r="AA737" s="22" t="s">
        <v>3545</v>
      </c>
      <c r="AB737" s="22" t="s">
        <v>2214</v>
      </c>
      <c r="AC737" s="22" t="s">
        <v>3416</v>
      </c>
      <c r="AD737" s="22" t="s">
        <v>2605</v>
      </c>
      <c r="AE737" s="16"/>
      <c r="AF737" s="18">
        <v>48.0</v>
      </c>
      <c r="AG737" s="18">
        <v>0.0</v>
      </c>
      <c r="AH737" s="18">
        <v>0.3</v>
      </c>
      <c r="AI737" s="18">
        <v>0.0</v>
      </c>
      <c r="AJ737" s="18">
        <v>0.033333</v>
      </c>
      <c r="AK737" s="18">
        <v>0.322727</v>
      </c>
    </row>
    <row r="738">
      <c r="A738" s="14" t="s">
        <v>1812</v>
      </c>
      <c r="B738" s="105" t="s">
        <v>4028</v>
      </c>
      <c r="C738" s="14" t="s">
        <v>3312</v>
      </c>
      <c r="D738" s="19" t="s">
        <v>58</v>
      </c>
      <c r="E738" s="14" t="s">
        <v>3421</v>
      </c>
      <c r="F738" s="14" t="s">
        <v>3305</v>
      </c>
      <c r="G738" s="14" t="s">
        <v>3534</v>
      </c>
      <c r="H738" s="14" t="s">
        <v>2214</v>
      </c>
      <c r="I738" s="14" t="s">
        <v>3416</v>
      </c>
      <c r="J738" s="14" t="s">
        <v>2605</v>
      </c>
      <c r="K738" s="23"/>
      <c r="L738" s="18">
        <v>504.0</v>
      </c>
      <c r="M738" s="18">
        <v>1.0</v>
      </c>
      <c r="N738" s="18">
        <v>2.913465</v>
      </c>
      <c r="O738" s="18">
        <v>0.747619</v>
      </c>
      <c r="P738" s="18">
        <v>4.816644</v>
      </c>
      <c r="Q738" s="18">
        <v>2.926706</v>
      </c>
      <c r="U738" s="22" t="s">
        <v>1812</v>
      </c>
      <c r="V738" s="18">
        <v>6.295151302392E12</v>
      </c>
      <c r="W738" s="22" t="s">
        <v>2508</v>
      </c>
      <c r="X738" s="18" t="s">
        <v>3417</v>
      </c>
      <c r="Y738" s="22" t="s">
        <v>3415</v>
      </c>
      <c r="Z738" s="22" t="s">
        <v>2958</v>
      </c>
      <c r="AA738" s="22" t="s">
        <v>2506</v>
      </c>
      <c r="AB738" s="22" t="s">
        <v>2214</v>
      </c>
      <c r="AC738" s="22" t="s">
        <v>3416</v>
      </c>
      <c r="AD738" s="16"/>
      <c r="AE738" s="16"/>
      <c r="AF738" s="18">
        <v>384.0</v>
      </c>
      <c r="AG738" s="18">
        <v>0.0</v>
      </c>
      <c r="AH738" s="18">
        <v>2.799809</v>
      </c>
      <c r="AI738" s="18">
        <v>1.785714</v>
      </c>
      <c r="AJ738" s="18">
        <v>3.389692</v>
      </c>
      <c r="AK738" s="18">
        <v>2.829272</v>
      </c>
    </row>
    <row r="739">
      <c r="A739" s="14" t="s">
        <v>1365</v>
      </c>
      <c r="B739" s="105" t="s">
        <v>4029</v>
      </c>
      <c r="C739" s="14" t="s">
        <v>2914</v>
      </c>
      <c r="D739" s="19" t="s">
        <v>58</v>
      </c>
      <c r="E739" s="14" t="s">
        <v>3421</v>
      </c>
      <c r="F739" s="14" t="s">
        <v>2915</v>
      </c>
      <c r="G739" s="14" t="s">
        <v>3435</v>
      </c>
      <c r="I739" s="14" t="s">
        <v>3422</v>
      </c>
      <c r="J739" s="14" t="s">
        <v>2605</v>
      </c>
      <c r="K739" s="23"/>
      <c r="L739" s="18">
        <v>24.0</v>
      </c>
      <c r="M739" s="18">
        <v>0.0</v>
      </c>
      <c r="N739" s="18">
        <v>0.0</v>
      </c>
      <c r="O739" s="18">
        <v>0.0</v>
      </c>
      <c r="P739" s="18">
        <v>0.0</v>
      </c>
      <c r="Q739" s="18">
        <v>0.0</v>
      </c>
      <c r="U739" s="22" t="s">
        <v>1812</v>
      </c>
      <c r="V739" s="18">
        <v>5.7030807E7</v>
      </c>
      <c r="W739" s="22" t="s">
        <v>3317</v>
      </c>
      <c r="X739" s="18" t="s">
        <v>3417</v>
      </c>
      <c r="Y739" s="22" t="s">
        <v>3415</v>
      </c>
      <c r="Z739" s="22" t="s">
        <v>2963</v>
      </c>
      <c r="AA739" s="22" t="s">
        <v>3534</v>
      </c>
      <c r="AB739" s="22" t="s">
        <v>2214</v>
      </c>
      <c r="AC739" s="22" t="s">
        <v>3416</v>
      </c>
      <c r="AD739" s="22" t="s">
        <v>2605</v>
      </c>
      <c r="AE739" s="16"/>
      <c r="AF739" s="18">
        <v>672.0</v>
      </c>
      <c r="AG739" s="18">
        <v>0.0</v>
      </c>
      <c r="AH739" s="18">
        <v>8.673851</v>
      </c>
      <c r="AI739" s="18">
        <v>1.838828</v>
      </c>
      <c r="AJ739" s="18">
        <v>7.094276</v>
      </c>
      <c r="AK739" s="18">
        <v>8.810932</v>
      </c>
    </row>
    <row r="740">
      <c r="A740" s="14" t="s">
        <v>1650</v>
      </c>
      <c r="B740" s="105" t="s">
        <v>3644</v>
      </c>
      <c r="C740" s="14" t="s">
        <v>3229</v>
      </c>
      <c r="D740" s="19" t="s">
        <v>58</v>
      </c>
      <c r="E740" s="14" t="s">
        <v>3421</v>
      </c>
      <c r="F740" s="14" t="s">
        <v>3248</v>
      </c>
      <c r="G740" s="14" t="s">
        <v>3437</v>
      </c>
      <c r="H740" s="14" t="s">
        <v>2214</v>
      </c>
      <c r="I740" s="14" t="s">
        <v>3416</v>
      </c>
      <c r="J740" s="23"/>
      <c r="K740" s="14" t="s">
        <v>2240</v>
      </c>
      <c r="L740" s="18">
        <v>480.0</v>
      </c>
      <c r="M740" s="18">
        <v>0.0</v>
      </c>
      <c r="N740" s="18">
        <v>0.333333</v>
      </c>
      <c r="O740" s="18">
        <v>0.0</v>
      </c>
      <c r="P740" s="18">
        <v>0.333333</v>
      </c>
      <c r="Q740" s="18">
        <v>0.333333</v>
      </c>
      <c r="U740" s="22" t="s">
        <v>1812</v>
      </c>
      <c r="V740" s="18">
        <v>3.4000852956E10</v>
      </c>
      <c r="W740" s="22" t="s">
        <v>2547</v>
      </c>
      <c r="X740" s="18" t="s">
        <v>3417</v>
      </c>
      <c r="Y740" s="22" t="s">
        <v>3415</v>
      </c>
      <c r="Z740" s="22" t="s">
        <v>2990</v>
      </c>
      <c r="AA740" s="22" t="s">
        <v>2453</v>
      </c>
      <c r="AB740" s="22" t="s">
        <v>2214</v>
      </c>
      <c r="AC740" s="22" t="s">
        <v>3416</v>
      </c>
      <c r="AD740" s="22" t="s">
        <v>2605</v>
      </c>
      <c r="AE740" s="16"/>
      <c r="AF740" s="18">
        <v>24.0</v>
      </c>
      <c r="AG740" s="18">
        <v>0.0</v>
      </c>
      <c r="AH740" s="18">
        <v>0.0</v>
      </c>
      <c r="AI740" s="18">
        <v>0.0</v>
      </c>
      <c r="AJ740" s="18">
        <v>0.0</v>
      </c>
      <c r="AK740" s="18">
        <v>0.0</v>
      </c>
    </row>
    <row r="741">
      <c r="A741" s="14" t="s">
        <v>135</v>
      </c>
      <c r="B741" s="105" t="s">
        <v>3833</v>
      </c>
      <c r="C741" s="14" t="s">
        <v>2622</v>
      </c>
      <c r="D741" s="19" t="s">
        <v>58</v>
      </c>
      <c r="E741" s="14" t="s">
        <v>3421</v>
      </c>
      <c r="F741" s="14" t="s">
        <v>2614</v>
      </c>
      <c r="G741" s="14" t="s">
        <v>2557</v>
      </c>
      <c r="H741" s="14" t="s">
        <v>2214</v>
      </c>
      <c r="I741" s="14" t="s">
        <v>3416</v>
      </c>
      <c r="J741" s="14" t="s">
        <v>2605</v>
      </c>
      <c r="K741" s="14" t="s">
        <v>2240</v>
      </c>
      <c r="L741" s="18">
        <v>744.0</v>
      </c>
      <c r="M741" s="18">
        <v>0.0</v>
      </c>
      <c r="N741" s="18">
        <v>3.700942</v>
      </c>
      <c r="O741" s="18">
        <v>0.0</v>
      </c>
      <c r="P741" s="18">
        <v>4.0</v>
      </c>
      <c r="Q741" s="18">
        <v>3.700942</v>
      </c>
      <c r="U741" s="22" t="s">
        <v>258</v>
      </c>
      <c r="V741" s="18">
        <v>4.059729381255E12</v>
      </c>
      <c r="W741" s="22" t="s">
        <v>2795</v>
      </c>
      <c r="X741" s="18" t="s">
        <v>3417</v>
      </c>
      <c r="Y741" s="22" t="s">
        <v>3415</v>
      </c>
      <c r="Z741" s="22" t="s">
        <v>3192</v>
      </c>
      <c r="AA741" s="22" t="s">
        <v>3427</v>
      </c>
      <c r="AB741" s="22" t="s">
        <v>2214</v>
      </c>
      <c r="AC741" s="22" t="s">
        <v>3416</v>
      </c>
      <c r="AD741" s="22" t="s">
        <v>2605</v>
      </c>
      <c r="AE741" s="16"/>
      <c r="AF741" s="18">
        <v>24.0</v>
      </c>
      <c r="AG741" s="18">
        <v>0.0</v>
      </c>
      <c r="AH741" s="18">
        <v>0.0</v>
      </c>
      <c r="AI741" s="18">
        <v>0.0</v>
      </c>
      <c r="AJ741" s="18">
        <v>0.0</v>
      </c>
      <c r="AK741" s="18">
        <v>0.0</v>
      </c>
    </row>
    <row r="742">
      <c r="A742" s="14" t="s">
        <v>1783</v>
      </c>
      <c r="B742" s="105" t="s">
        <v>4030</v>
      </c>
      <c r="C742" s="14" t="s">
        <v>3294</v>
      </c>
      <c r="D742" s="19" t="s">
        <v>58</v>
      </c>
      <c r="E742" s="14" t="s">
        <v>3421</v>
      </c>
      <c r="F742" s="14" t="s">
        <v>3182</v>
      </c>
      <c r="G742" s="14" t="s">
        <v>2386</v>
      </c>
      <c r="H742" s="14" t="s">
        <v>2214</v>
      </c>
      <c r="I742" s="14" t="s">
        <v>3416</v>
      </c>
      <c r="J742" s="16"/>
      <c r="K742" s="14" t="s">
        <v>2240</v>
      </c>
      <c r="L742" s="18">
        <v>216.0</v>
      </c>
      <c r="M742" s="18">
        <v>1.0</v>
      </c>
      <c r="N742" s="18">
        <v>43.38333</v>
      </c>
      <c r="O742" s="18">
        <v>2.357143</v>
      </c>
      <c r="P742" s="18">
        <v>56.61602</v>
      </c>
      <c r="Q742" s="18">
        <v>56.61602</v>
      </c>
      <c r="U742" s="22" t="s">
        <v>1175</v>
      </c>
      <c r="V742" s="18">
        <v>8.70021697693E12</v>
      </c>
      <c r="W742" s="22" t="s">
        <v>2404</v>
      </c>
      <c r="X742" s="18" t="s">
        <v>3417</v>
      </c>
      <c r="Y742" s="22" t="s">
        <v>3415</v>
      </c>
      <c r="Z742" s="22" t="s">
        <v>2837</v>
      </c>
      <c r="AA742" s="22" t="s">
        <v>2388</v>
      </c>
      <c r="AB742" s="22" t="s">
        <v>2252</v>
      </c>
      <c r="AC742" s="22" t="s">
        <v>3416</v>
      </c>
      <c r="AD742" s="16"/>
      <c r="AE742" s="16"/>
      <c r="AF742" s="18">
        <v>30.0</v>
      </c>
      <c r="AG742" s="18">
        <v>12.0</v>
      </c>
      <c r="AH742" s="18">
        <v>0.503247</v>
      </c>
      <c r="AI742" s="18">
        <v>17.60357</v>
      </c>
      <c r="AJ742" s="18">
        <v>16.4826</v>
      </c>
      <c r="AK742" s="18">
        <v>14.38554</v>
      </c>
    </row>
    <row r="743">
      <c r="A743" s="14" t="s">
        <v>756</v>
      </c>
      <c r="B743" s="105" t="s">
        <v>4031</v>
      </c>
      <c r="C743" s="14" t="s">
        <v>2302</v>
      </c>
      <c r="D743" s="19" t="s">
        <v>58</v>
      </c>
      <c r="E743" s="14" t="s">
        <v>3415</v>
      </c>
      <c r="F743" s="23"/>
      <c r="G743" s="14" t="s">
        <v>2303</v>
      </c>
      <c r="H743" s="14" t="s">
        <v>2214</v>
      </c>
      <c r="I743" s="14" t="s">
        <v>3416</v>
      </c>
      <c r="J743" s="16"/>
      <c r="K743" s="16"/>
      <c r="L743" s="18">
        <v>482.0</v>
      </c>
      <c r="M743" s="18">
        <v>11.0</v>
      </c>
      <c r="N743" s="18">
        <v>0.767483</v>
      </c>
      <c r="O743" s="18">
        <v>5.485595</v>
      </c>
      <c r="P743" s="18">
        <v>6.137586</v>
      </c>
      <c r="Q743" s="18">
        <v>5.380972</v>
      </c>
      <c r="U743" s="22" t="s">
        <v>258</v>
      </c>
      <c r="V743" s="18">
        <v>8.10005414531E11</v>
      </c>
      <c r="W743" s="22" t="s">
        <v>2400</v>
      </c>
      <c r="X743" s="18" t="s">
        <v>3417</v>
      </c>
      <c r="Y743" s="22" t="s">
        <v>3415</v>
      </c>
      <c r="Z743" s="22" t="s">
        <v>2834</v>
      </c>
      <c r="AA743" s="22" t="s">
        <v>2268</v>
      </c>
      <c r="AB743" s="22" t="s">
        <v>2214</v>
      </c>
      <c r="AC743" s="22" t="s">
        <v>3416</v>
      </c>
      <c r="AD743" s="16"/>
      <c r="AE743" s="16"/>
      <c r="AF743" s="18">
        <v>17.0</v>
      </c>
      <c r="AG743" s="18">
        <v>3.0</v>
      </c>
      <c r="AH743" s="18">
        <v>0.071429</v>
      </c>
      <c r="AI743" s="18">
        <v>2.0</v>
      </c>
      <c r="AJ743" s="18">
        <v>2.183374</v>
      </c>
      <c r="AK743" s="18">
        <v>1.978548</v>
      </c>
    </row>
    <row r="744">
      <c r="A744" s="14" t="s">
        <v>288</v>
      </c>
      <c r="B744" s="105" t="s">
        <v>4032</v>
      </c>
      <c r="C744" s="14" t="s">
        <v>3068</v>
      </c>
      <c r="D744" s="19" t="s">
        <v>58</v>
      </c>
      <c r="E744" s="14" t="s">
        <v>3421</v>
      </c>
      <c r="F744" s="14" t="s">
        <v>3057</v>
      </c>
      <c r="G744" s="14" t="s">
        <v>3456</v>
      </c>
      <c r="H744" s="14" t="s">
        <v>2214</v>
      </c>
      <c r="I744" s="14" t="s">
        <v>3416</v>
      </c>
      <c r="J744" s="23"/>
      <c r="K744" s="23"/>
      <c r="L744" s="18">
        <v>312.0</v>
      </c>
      <c r="M744" s="18">
        <v>0.0</v>
      </c>
      <c r="N744" s="18">
        <v>3.676291</v>
      </c>
      <c r="O744" s="18">
        <v>1.32868</v>
      </c>
      <c r="P744" s="18">
        <v>4.408163</v>
      </c>
      <c r="Q744" s="18">
        <v>4.408163</v>
      </c>
      <c r="U744" s="22" t="s">
        <v>1812</v>
      </c>
      <c r="V744" s="18">
        <v>7.340001807363E12</v>
      </c>
      <c r="W744" s="22" t="s">
        <v>2642</v>
      </c>
      <c r="X744" s="18" t="s">
        <v>3417</v>
      </c>
      <c r="Y744" s="22" t="s">
        <v>3415</v>
      </c>
      <c r="Z744" s="22" t="s">
        <v>2981</v>
      </c>
      <c r="AA744" s="22" t="s">
        <v>2532</v>
      </c>
      <c r="AB744" s="22" t="s">
        <v>2214</v>
      </c>
      <c r="AC744" s="22" t="s">
        <v>3416</v>
      </c>
      <c r="AD744" s="22" t="s">
        <v>2605</v>
      </c>
      <c r="AE744" s="16"/>
      <c r="AF744" s="18">
        <v>24.0</v>
      </c>
      <c r="AG744" s="18">
        <v>0.0</v>
      </c>
      <c r="AH744" s="18">
        <v>0.0</v>
      </c>
      <c r="AI744" s="18">
        <v>0.0</v>
      </c>
      <c r="AJ744" s="18">
        <v>0.0</v>
      </c>
      <c r="AK744" s="18">
        <v>0.0</v>
      </c>
    </row>
    <row r="745">
      <c r="A745" s="14" t="s">
        <v>888</v>
      </c>
      <c r="B745" s="105" t="s">
        <v>4033</v>
      </c>
      <c r="C745" s="14" t="s">
        <v>2329</v>
      </c>
      <c r="D745" s="19" t="s">
        <v>58</v>
      </c>
      <c r="E745" s="14" t="s">
        <v>3421</v>
      </c>
      <c r="F745" s="14" t="s">
        <v>2772</v>
      </c>
      <c r="G745" s="14" t="s">
        <v>2326</v>
      </c>
      <c r="I745" s="14" t="s">
        <v>3431</v>
      </c>
      <c r="J745" s="23"/>
      <c r="K745" s="16"/>
      <c r="L745" s="18">
        <v>528.0</v>
      </c>
      <c r="M745" s="18">
        <v>0.0</v>
      </c>
      <c r="N745" s="18">
        <v>0.0</v>
      </c>
      <c r="O745" s="18">
        <v>0.0</v>
      </c>
      <c r="P745" s="18">
        <v>0.0</v>
      </c>
      <c r="Q745" s="18">
        <v>0.0</v>
      </c>
      <c r="U745" s="22" t="s">
        <v>258</v>
      </c>
      <c r="V745" s="18">
        <v>8.10005414586E11</v>
      </c>
      <c r="W745" s="22" t="s">
        <v>2396</v>
      </c>
      <c r="X745" s="18" t="s">
        <v>3417</v>
      </c>
      <c r="Y745" s="22" t="s">
        <v>3415</v>
      </c>
      <c r="Z745" s="22" t="s">
        <v>2834</v>
      </c>
      <c r="AA745" s="22" t="s">
        <v>2268</v>
      </c>
      <c r="AB745" s="22" t="s">
        <v>2214</v>
      </c>
      <c r="AC745" s="22" t="s">
        <v>3416</v>
      </c>
      <c r="AD745" s="16"/>
      <c r="AE745" s="16"/>
      <c r="AF745" s="18">
        <v>456.0</v>
      </c>
      <c r="AG745" s="18">
        <v>0.0</v>
      </c>
      <c r="AH745" s="18">
        <v>0.847806</v>
      </c>
      <c r="AI745" s="18">
        <v>1.166667</v>
      </c>
      <c r="AJ745" s="18">
        <v>0.975707</v>
      </c>
      <c r="AK745" s="18">
        <v>0.697233</v>
      </c>
    </row>
    <row r="746">
      <c r="A746" s="14" t="s">
        <v>1035</v>
      </c>
      <c r="B746" s="105" t="s">
        <v>3546</v>
      </c>
      <c r="C746" s="14" t="s">
        <v>3047</v>
      </c>
      <c r="D746" s="19" t="s">
        <v>58</v>
      </c>
      <c r="E746" s="14" t="s">
        <v>3415</v>
      </c>
      <c r="F746" s="14" t="s">
        <v>2810</v>
      </c>
      <c r="G746" s="14" t="s">
        <v>2373</v>
      </c>
      <c r="I746" s="14" t="s">
        <v>3416</v>
      </c>
      <c r="J746" s="23"/>
      <c r="K746" s="23"/>
      <c r="L746" s="18">
        <v>552.0</v>
      </c>
      <c r="M746" s="18">
        <v>0.0</v>
      </c>
      <c r="N746" s="18">
        <v>0.0</v>
      </c>
      <c r="O746" s="18">
        <v>0.0</v>
      </c>
      <c r="P746" s="18">
        <v>0.0</v>
      </c>
      <c r="Q746" s="18">
        <v>0.0</v>
      </c>
      <c r="U746" s="22" t="s">
        <v>961</v>
      </c>
      <c r="V746" s="18">
        <v>1.12234586E8</v>
      </c>
      <c r="W746" s="22" t="s">
        <v>2360</v>
      </c>
      <c r="X746" s="18" t="s">
        <v>3417</v>
      </c>
      <c r="Y746" s="22" t="s">
        <v>3421</v>
      </c>
      <c r="Z746" s="22" t="s">
        <v>3157</v>
      </c>
      <c r="AA746" s="22" t="s">
        <v>2361</v>
      </c>
      <c r="AC746" s="22" t="s">
        <v>3422</v>
      </c>
      <c r="AD746" s="22" t="s">
        <v>2605</v>
      </c>
      <c r="AE746" s="16"/>
      <c r="AF746" s="18">
        <v>48.0</v>
      </c>
      <c r="AG746" s="18">
        <v>0.0</v>
      </c>
      <c r="AH746" s="18">
        <v>0.0</v>
      </c>
      <c r="AI746" s="18">
        <v>0.0</v>
      </c>
      <c r="AJ746" s="18">
        <v>0.0</v>
      </c>
      <c r="AK746" s="18">
        <v>0.0</v>
      </c>
    </row>
    <row r="747">
      <c r="A747" s="14" t="s">
        <v>65</v>
      </c>
      <c r="B747" s="105" t="s">
        <v>4034</v>
      </c>
      <c r="C747" s="14" t="s">
        <v>2223</v>
      </c>
      <c r="D747" s="19" t="s">
        <v>58</v>
      </c>
      <c r="E747" s="14" t="s">
        <v>3415</v>
      </c>
      <c r="F747" s="14" t="s">
        <v>2590</v>
      </c>
      <c r="G747" s="14" t="s">
        <v>2216</v>
      </c>
      <c r="I747" s="14" t="s">
        <v>3416</v>
      </c>
      <c r="J747" s="23"/>
      <c r="K747" s="23"/>
      <c r="L747" s="18">
        <v>552.0</v>
      </c>
      <c r="M747" s="18">
        <v>0.0</v>
      </c>
      <c r="N747" s="18">
        <v>0.0</v>
      </c>
      <c r="O747" s="18">
        <v>0.0</v>
      </c>
      <c r="P747" s="18">
        <v>0.0</v>
      </c>
      <c r="Q747" s="18">
        <v>0.0</v>
      </c>
      <c r="U747" s="22" t="s">
        <v>1812</v>
      </c>
      <c r="V747" s="18">
        <v>3.4000952762E10</v>
      </c>
      <c r="W747" s="22" t="s">
        <v>2546</v>
      </c>
      <c r="X747" s="18" t="s">
        <v>3417</v>
      </c>
      <c r="Y747" s="22" t="s">
        <v>3421</v>
      </c>
      <c r="Z747" s="22" t="s">
        <v>3424</v>
      </c>
      <c r="AA747" s="22" t="s">
        <v>2453</v>
      </c>
      <c r="AC747" s="22" t="s">
        <v>3416</v>
      </c>
      <c r="AD747" s="16"/>
      <c r="AE747" s="16"/>
      <c r="AF747" s="18">
        <v>24.0</v>
      </c>
      <c r="AG747" s="18">
        <v>0.0</v>
      </c>
      <c r="AH747" s="18">
        <v>0.0</v>
      </c>
      <c r="AI747" s="18">
        <v>0.0</v>
      </c>
      <c r="AJ747" s="18">
        <v>0.0</v>
      </c>
      <c r="AK747" s="18">
        <v>0.0</v>
      </c>
    </row>
    <row r="748">
      <c r="A748" s="14" t="s">
        <v>135</v>
      </c>
      <c r="B748" s="105" t="s">
        <v>3504</v>
      </c>
      <c r="C748" s="14" t="s">
        <v>2641</v>
      </c>
      <c r="D748" s="19" t="s">
        <v>58</v>
      </c>
      <c r="E748" s="14" t="s">
        <v>3421</v>
      </c>
      <c r="F748" s="14" t="s">
        <v>2614</v>
      </c>
      <c r="G748" s="14" t="s">
        <v>2557</v>
      </c>
      <c r="H748" s="14" t="s">
        <v>2214</v>
      </c>
      <c r="I748" s="14" t="s">
        <v>3416</v>
      </c>
      <c r="J748" s="14" t="s">
        <v>2605</v>
      </c>
      <c r="K748" s="14" t="s">
        <v>2240</v>
      </c>
      <c r="L748" s="18">
        <v>744.0</v>
      </c>
      <c r="M748" s="18">
        <v>0.0</v>
      </c>
      <c r="N748" s="18">
        <v>10.62404</v>
      </c>
      <c r="O748" s="18">
        <v>0.783333</v>
      </c>
      <c r="P748" s="18">
        <v>25.62647</v>
      </c>
      <c r="Q748" s="18">
        <v>10.68239</v>
      </c>
      <c r="U748" s="22" t="s">
        <v>1035</v>
      </c>
      <c r="V748" s="18">
        <v>7.48927052237E11</v>
      </c>
      <c r="W748" s="22" t="s">
        <v>2370</v>
      </c>
      <c r="X748" s="18" t="s">
        <v>3417</v>
      </c>
      <c r="Y748" s="22" t="s">
        <v>3415</v>
      </c>
      <c r="Z748" s="22" t="s">
        <v>2807</v>
      </c>
      <c r="AA748" s="22" t="s">
        <v>2371</v>
      </c>
      <c r="AB748" s="22" t="s">
        <v>2214</v>
      </c>
      <c r="AC748" s="22" t="s">
        <v>3416</v>
      </c>
      <c r="AD748" s="22" t="s">
        <v>2605</v>
      </c>
      <c r="AE748" s="16"/>
      <c r="AF748" s="18">
        <v>48.0</v>
      </c>
      <c r="AG748" s="18">
        <v>0.0</v>
      </c>
      <c r="AH748" s="18">
        <v>0.05</v>
      </c>
      <c r="AI748" s="18">
        <v>0.0</v>
      </c>
      <c r="AJ748" s="18">
        <v>0.0</v>
      </c>
      <c r="AK748" s="18">
        <v>0.05</v>
      </c>
    </row>
    <row r="749">
      <c r="A749" s="14" t="s">
        <v>888</v>
      </c>
      <c r="B749" s="105" t="s">
        <v>4035</v>
      </c>
      <c r="C749" s="14" t="s">
        <v>2336</v>
      </c>
      <c r="D749" s="19" t="s">
        <v>58</v>
      </c>
      <c r="E749" s="14" t="s">
        <v>3421</v>
      </c>
      <c r="F749" s="14" t="s">
        <v>2783</v>
      </c>
      <c r="G749" s="14" t="s">
        <v>2337</v>
      </c>
      <c r="H749" s="14" t="s">
        <v>2214</v>
      </c>
      <c r="I749" s="14" t="s">
        <v>3431</v>
      </c>
      <c r="J749" s="16"/>
      <c r="K749" s="23"/>
      <c r="L749" s="18">
        <v>21.0</v>
      </c>
      <c r="M749" s="18">
        <v>0.0</v>
      </c>
      <c r="N749" s="18">
        <v>0.417832</v>
      </c>
      <c r="O749" s="18">
        <v>2.132118</v>
      </c>
      <c r="P749" s="18">
        <v>1.796315</v>
      </c>
      <c r="Q749" s="18">
        <v>1.820193</v>
      </c>
      <c r="U749" s="22" t="s">
        <v>135</v>
      </c>
      <c r="V749" s="18">
        <v>8.906020588639E12</v>
      </c>
      <c r="W749" s="22" t="s">
        <v>2940</v>
      </c>
      <c r="X749" s="18" t="s">
        <v>3417</v>
      </c>
      <c r="Y749" s="22" t="s">
        <v>3421</v>
      </c>
      <c r="Z749" s="22" t="s">
        <v>3028</v>
      </c>
      <c r="AA749" s="22" t="s">
        <v>3868</v>
      </c>
      <c r="AB749" s="22" t="s">
        <v>3472</v>
      </c>
      <c r="AC749" s="22" t="s">
        <v>3422</v>
      </c>
      <c r="AD749" s="16"/>
      <c r="AE749" s="16"/>
      <c r="AF749" s="18">
        <v>90.0</v>
      </c>
      <c r="AG749" s="18">
        <v>3.0</v>
      </c>
      <c r="AH749" s="18">
        <v>0.410819</v>
      </c>
      <c r="AI749" s="18">
        <v>1.166667</v>
      </c>
      <c r="AJ749" s="18">
        <v>0.617296</v>
      </c>
      <c r="AK749" s="18">
        <v>0.541106</v>
      </c>
    </row>
    <row r="750">
      <c r="A750" s="14" t="s">
        <v>206</v>
      </c>
      <c r="B750" s="105" t="s">
        <v>4036</v>
      </c>
      <c r="C750" s="14" t="s">
        <v>3044</v>
      </c>
      <c r="D750" s="19" t="s">
        <v>58</v>
      </c>
      <c r="E750" s="14" t="s">
        <v>3421</v>
      </c>
      <c r="F750" s="14" t="s">
        <v>3045</v>
      </c>
      <c r="G750" s="14" t="s">
        <v>3648</v>
      </c>
      <c r="H750" s="14" t="s">
        <v>2214</v>
      </c>
      <c r="I750" s="14" t="s">
        <v>3416</v>
      </c>
      <c r="J750" s="23"/>
      <c r="K750" s="14" t="s">
        <v>2240</v>
      </c>
      <c r="L750" s="18">
        <v>288.0</v>
      </c>
      <c r="M750" s="18">
        <v>0.0</v>
      </c>
      <c r="N750" s="18">
        <v>0.0</v>
      </c>
      <c r="O750" s="18">
        <v>0.071429</v>
      </c>
      <c r="P750" s="18">
        <v>0.045455</v>
      </c>
      <c r="Q750" s="18">
        <v>0.045455</v>
      </c>
      <c r="U750" s="22" t="s">
        <v>258</v>
      </c>
      <c r="V750" s="18">
        <v>4.059729447371E12</v>
      </c>
      <c r="W750" s="22" t="s">
        <v>2780</v>
      </c>
      <c r="X750" s="18" t="s">
        <v>3417</v>
      </c>
      <c r="Y750" s="22" t="s">
        <v>3415</v>
      </c>
      <c r="Z750" s="22" t="s">
        <v>3192</v>
      </c>
      <c r="AA750" s="22" t="s">
        <v>3427</v>
      </c>
      <c r="AB750" s="22" t="s">
        <v>2214</v>
      </c>
      <c r="AC750" s="22" t="s">
        <v>3416</v>
      </c>
      <c r="AD750" s="22" t="s">
        <v>2605</v>
      </c>
      <c r="AE750" s="16"/>
      <c r="AF750" s="18">
        <v>24.0</v>
      </c>
      <c r="AG750" s="18">
        <v>0.0</v>
      </c>
      <c r="AH750" s="18">
        <v>0.0</v>
      </c>
      <c r="AI750" s="18">
        <v>0.071429</v>
      </c>
      <c r="AJ750" s="18">
        <v>0.033333</v>
      </c>
      <c r="AK750" s="18">
        <v>0.116667</v>
      </c>
    </row>
    <row r="751">
      <c r="A751" s="14" t="s">
        <v>361</v>
      </c>
      <c r="B751" s="105" t="s">
        <v>3940</v>
      </c>
      <c r="C751" s="14" t="s">
        <v>2970</v>
      </c>
      <c r="D751" s="19" t="s">
        <v>58</v>
      </c>
      <c r="E751" s="14" t="s">
        <v>3421</v>
      </c>
      <c r="F751" s="14" t="s">
        <v>3092</v>
      </c>
      <c r="G751" s="14" t="s">
        <v>3430</v>
      </c>
      <c r="H751" s="14" t="s">
        <v>2214</v>
      </c>
      <c r="I751" s="14" t="s">
        <v>3416</v>
      </c>
      <c r="J751" s="16"/>
      <c r="K751" s="16"/>
      <c r="L751" s="18">
        <v>0.0</v>
      </c>
      <c r="M751" s="18">
        <v>0.0</v>
      </c>
      <c r="N751" s="18">
        <v>0.0</v>
      </c>
      <c r="O751" s="18">
        <v>0.285714</v>
      </c>
      <c r="P751" s="18">
        <v>0.310145</v>
      </c>
      <c r="Q751" s="18">
        <v>0.293478</v>
      </c>
      <c r="U751" s="22" t="s">
        <v>135</v>
      </c>
      <c r="V751" s="18">
        <v>1.015271004694E12</v>
      </c>
      <c r="W751" s="22" t="s">
        <v>2617</v>
      </c>
      <c r="X751" s="18" t="s">
        <v>3417</v>
      </c>
      <c r="Y751" s="22" t="s">
        <v>3415</v>
      </c>
      <c r="Z751" s="22" t="s">
        <v>2614</v>
      </c>
      <c r="AA751" s="22" t="s">
        <v>2557</v>
      </c>
      <c r="AB751" s="22" t="s">
        <v>2214</v>
      </c>
      <c r="AC751" s="22" t="s">
        <v>3416</v>
      </c>
      <c r="AD751" s="16"/>
      <c r="AE751" s="16"/>
      <c r="AF751" s="18">
        <v>24.0</v>
      </c>
      <c r="AG751" s="18">
        <v>0.0</v>
      </c>
      <c r="AH751" s="18">
        <v>0.0</v>
      </c>
      <c r="AI751" s="18">
        <v>0.0</v>
      </c>
      <c r="AJ751" s="18">
        <v>0.0</v>
      </c>
      <c r="AK751" s="18">
        <v>0.0</v>
      </c>
    </row>
    <row r="752">
      <c r="A752" s="14" t="s">
        <v>1092</v>
      </c>
      <c r="B752" s="105" t="s">
        <v>3825</v>
      </c>
      <c r="C752" s="14" t="s">
        <v>2383</v>
      </c>
      <c r="D752" s="19" t="s">
        <v>58</v>
      </c>
      <c r="E752" s="14" t="s">
        <v>3415</v>
      </c>
      <c r="F752" s="14" t="s">
        <v>2818</v>
      </c>
      <c r="G752" s="14" t="s">
        <v>2268</v>
      </c>
      <c r="H752" s="14" t="s">
        <v>2214</v>
      </c>
      <c r="I752" s="14" t="s">
        <v>3416</v>
      </c>
      <c r="J752" s="23"/>
      <c r="K752" s="14" t="s">
        <v>2240</v>
      </c>
      <c r="L752" s="18">
        <v>0.0</v>
      </c>
      <c r="M752" s="18">
        <v>0.0</v>
      </c>
      <c r="N752" s="18">
        <v>0.0</v>
      </c>
      <c r="O752" s="18">
        <v>0.0</v>
      </c>
      <c r="P752" s="18">
        <v>0.0</v>
      </c>
      <c r="Q752" s="18">
        <v>0.0</v>
      </c>
      <c r="U752" s="22" t="s">
        <v>888</v>
      </c>
      <c r="V752" s="18">
        <v>4.640167403755E12</v>
      </c>
      <c r="W752" s="22" t="s">
        <v>3142</v>
      </c>
      <c r="X752" s="18" t="s">
        <v>3417</v>
      </c>
      <c r="Y752" s="22" t="s">
        <v>3415</v>
      </c>
      <c r="Z752" s="22" t="s">
        <v>2794</v>
      </c>
      <c r="AA752" s="22" t="s">
        <v>2339</v>
      </c>
      <c r="AB752" s="22" t="s">
        <v>2214</v>
      </c>
      <c r="AC752" s="22" t="s">
        <v>3431</v>
      </c>
      <c r="AD752" s="22" t="s">
        <v>2605</v>
      </c>
      <c r="AE752" s="22" t="s">
        <v>2240</v>
      </c>
      <c r="AF752" s="18">
        <v>24.0</v>
      </c>
      <c r="AG752" s="18">
        <v>0.0</v>
      </c>
      <c r="AH752" s="18">
        <v>0.0</v>
      </c>
      <c r="AI752" s="18">
        <v>0.0</v>
      </c>
      <c r="AJ752" s="18">
        <v>0.0</v>
      </c>
      <c r="AK752" s="18">
        <v>0.0</v>
      </c>
    </row>
    <row r="753">
      <c r="A753" s="14" t="s">
        <v>888</v>
      </c>
      <c r="B753" s="105" t="s">
        <v>4037</v>
      </c>
      <c r="C753" s="14" t="s">
        <v>3142</v>
      </c>
      <c r="D753" s="19" t="s">
        <v>58</v>
      </c>
      <c r="E753" s="14" t="s">
        <v>3421</v>
      </c>
      <c r="F753" s="14" t="s">
        <v>2794</v>
      </c>
      <c r="G753" s="14" t="s">
        <v>2339</v>
      </c>
      <c r="H753" s="14" t="s">
        <v>2214</v>
      </c>
      <c r="I753" s="14" t="s">
        <v>3431</v>
      </c>
      <c r="J753" s="23"/>
      <c r="K753" s="16"/>
      <c r="L753" s="18">
        <v>288.0</v>
      </c>
      <c r="M753" s="18">
        <v>0.0</v>
      </c>
      <c r="N753" s="18">
        <v>3.621825</v>
      </c>
      <c r="O753" s="18">
        <v>0.267857</v>
      </c>
      <c r="P753" s="18">
        <v>3.940672</v>
      </c>
      <c r="Q753" s="18">
        <v>3.940672</v>
      </c>
      <c r="U753" s="22" t="s">
        <v>1812</v>
      </c>
      <c r="V753" s="18">
        <v>3.046920030007E12</v>
      </c>
      <c r="W753" s="22" t="s">
        <v>2966</v>
      </c>
      <c r="X753" s="18" t="s">
        <v>3417</v>
      </c>
      <c r="Y753" s="22" t="s">
        <v>3415</v>
      </c>
      <c r="Z753" s="22" t="s">
        <v>2959</v>
      </c>
      <c r="AA753" s="22" t="s">
        <v>2464</v>
      </c>
      <c r="AB753" s="22" t="s">
        <v>2214</v>
      </c>
      <c r="AC753" s="22" t="s">
        <v>3416</v>
      </c>
      <c r="AD753" s="22" t="s">
        <v>2605</v>
      </c>
      <c r="AE753" s="16"/>
      <c r="AF753" s="18">
        <v>24.0</v>
      </c>
      <c r="AG753" s="18">
        <v>0.0</v>
      </c>
      <c r="AH753" s="18">
        <v>0.0</v>
      </c>
      <c r="AI753" s="18">
        <v>0.0</v>
      </c>
      <c r="AJ753" s="18">
        <v>0.0</v>
      </c>
      <c r="AK753" s="18">
        <v>0.0</v>
      </c>
    </row>
    <row r="754">
      <c r="A754" s="14" t="s">
        <v>888</v>
      </c>
      <c r="B754" s="105" t="s">
        <v>4038</v>
      </c>
      <c r="C754" s="14" t="s">
        <v>2887</v>
      </c>
      <c r="D754" s="19" t="s">
        <v>58</v>
      </c>
      <c r="E754" s="14" t="s">
        <v>3463</v>
      </c>
      <c r="F754" s="14" t="s">
        <v>2720</v>
      </c>
      <c r="G754" s="14" t="s">
        <v>3464</v>
      </c>
      <c r="H754" s="14" t="s">
        <v>2214</v>
      </c>
      <c r="I754" s="14" t="s">
        <v>3431</v>
      </c>
      <c r="J754" s="23"/>
      <c r="K754" s="16"/>
      <c r="L754" s="18">
        <v>24.0</v>
      </c>
      <c r="M754" s="18">
        <v>1.0</v>
      </c>
      <c r="N754" s="18">
        <v>0.0</v>
      </c>
      <c r="O754" s="18">
        <v>3.13219</v>
      </c>
      <c r="P754" s="18">
        <v>2.563749</v>
      </c>
      <c r="Q754" s="18">
        <v>2.425831</v>
      </c>
      <c r="U754" s="22" t="s">
        <v>258</v>
      </c>
      <c r="V754" s="18">
        <v>4.059729254368E12</v>
      </c>
      <c r="W754" s="22" t="s">
        <v>2779</v>
      </c>
      <c r="X754" s="18" t="s">
        <v>3417</v>
      </c>
      <c r="Y754" s="22" t="s">
        <v>3415</v>
      </c>
      <c r="Z754" s="22" t="s">
        <v>3192</v>
      </c>
      <c r="AA754" s="22" t="s">
        <v>3427</v>
      </c>
      <c r="AB754" s="22" t="s">
        <v>2214</v>
      </c>
      <c r="AC754" s="22" t="s">
        <v>3416</v>
      </c>
      <c r="AD754" s="22" t="s">
        <v>2605</v>
      </c>
      <c r="AE754" s="16"/>
      <c r="AF754" s="18">
        <v>24.0</v>
      </c>
      <c r="AG754" s="18">
        <v>0.0</v>
      </c>
      <c r="AH754" s="18">
        <v>0.0</v>
      </c>
      <c r="AI754" s="18">
        <v>0.0</v>
      </c>
      <c r="AJ754" s="18">
        <v>0.0</v>
      </c>
      <c r="AK754" s="18">
        <v>0.0</v>
      </c>
    </row>
    <row r="755">
      <c r="A755" s="14" t="s">
        <v>206</v>
      </c>
      <c r="B755" s="105" t="s">
        <v>3728</v>
      </c>
      <c r="C755" s="14" t="s">
        <v>3048</v>
      </c>
      <c r="D755" s="19" t="s">
        <v>58</v>
      </c>
      <c r="E755" s="14" t="s">
        <v>3421</v>
      </c>
      <c r="F755" s="14" t="s">
        <v>3045</v>
      </c>
      <c r="G755" s="14" t="s">
        <v>3648</v>
      </c>
      <c r="H755" s="14" t="s">
        <v>2214</v>
      </c>
      <c r="I755" s="14" t="s">
        <v>3416</v>
      </c>
      <c r="J755" s="23"/>
      <c r="K755" s="14" t="s">
        <v>2240</v>
      </c>
      <c r="L755" s="18">
        <v>336.0</v>
      </c>
      <c r="M755" s="18">
        <v>0.0</v>
      </c>
      <c r="N755" s="18">
        <v>0.395833</v>
      </c>
      <c r="O755" s="18">
        <v>0.616667</v>
      </c>
      <c r="P755" s="18">
        <v>0.28799</v>
      </c>
      <c r="Q755" s="18">
        <v>0.28799</v>
      </c>
      <c r="U755" s="22" t="s">
        <v>888</v>
      </c>
      <c r="V755" s="18">
        <v>8.904063259356E12</v>
      </c>
      <c r="W755" s="22" t="s">
        <v>2906</v>
      </c>
      <c r="X755" s="18" t="s">
        <v>3417</v>
      </c>
      <c r="Y755" s="22" t="s">
        <v>3421</v>
      </c>
      <c r="Z755" s="16"/>
      <c r="AA755" s="22" t="s">
        <v>3909</v>
      </c>
      <c r="AB755" s="22" t="s">
        <v>2214</v>
      </c>
      <c r="AC755" s="22" t="s">
        <v>3431</v>
      </c>
      <c r="AD755" s="22" t="s">
        <v>2605</v>
      </c>
      <c r="AE755" s="16"/>
      <c r="AF755" s="18">
        <v>24.0</v>
      </c>
      <c r="AG755" s="18">
        <v>0.0</v>
      </c>
      <c r="AH755" s="18">
        <v>0.0</v>
      </c>
      <c r="AI755" s="18">
        <v>0.0</v>
      </c>
      <c r="AJ755" s="18">
        <v>0.0</v>
      </c>
      <c r="AK755" s="18">
        <v>0.0</v>
      </c>
    </row>
    <row r="756">
      <c r="A756" s="14" t="s">
        <v>1783</v>
      </c>
      <c r="B756" s="105" t="s">
        <v>3492</v>
      </c>
      <c r="C756" s="14" t="s">
        <v>3272</v>
      </c>
      <c r="D756" s="19" t="s">
        <v>58</v>
      </c>
      <c r="E756" s="14" t="s">
        <v>3421</v>
      </c>
      <c r="F756" s="14" t="s">
        <v>3273</v>
      </c>
      <c r="G756" s="14" t="s">
        <v>2570</v>
      </c>
      <c r="H756" s="14" t="s">
        <v>2214</v>
      </c>
      <c r="I756" s="14" t="s">
        <v>3416</v>
      </c>
      <c r="J756" s="14" t="s">
        <v>2605</v>
      </c>
      <c r="K756" s="14" t="s">
        <v>2240</v>
      </c>
      <c r="L756" s="18">
        <v>24.0</v>
      </c>
      <c r="M756" s="18">
        <v>0.0</v>
      </c>
      <c r="N756" s="18">
        <v>0.0</v>
      </c>
      <c r="O756" s="18">
        <v>0.0</v>
      </c>
      <c r="P756" s="18">
        <v>0.0</v>
      </c>
      <c r="Q756" s="18">
        <v>0.0</v>
      </c>
      <c r="U756" s="22" t="s">
        <v>288</v>
      </c>
      <c r="V756" s="18">
        <v>5.902854106387E12</v>
      </c>
      <c r="W756" s="22" t="s">
        <v>2257</v>
      </c>
      <c r="X756" s="18" t="s">
        <v>3417</v>
      </c>
      <c r="Y756" s="22" t="s">
        <v>3415</v>
      </c>
      <c r="Z756" s="22" t="s">
        <v>2658</v>
      </c>
      <c r="AA756" s="22" t="s">
        <v>2256</v>
      </c>
      <c r="AB756" s="22" t="s">
        <v>2214</v>
      </c>
      <c r="AC756" s="22" t="s">
        <v>3416</v>
      </c>
      <c r="AD756" s="22" t="s">
        <v>2605</v>
      </c>
      <c r="AE756" s="16"/>
      <c r="AF756" s="18">
        <v>0.0</v>
      </c>
      <c r="AG756" s="18">
        <v>0.0</v>
      </c>
      <c r="AH756" s="18">
        <v>0.0</v>
      </c>
      <c r="AI756" s="18">
        <v>0.0</v>
      </c>
      <c r="AJ756" s="18">
        <v>0.0</v>
      </c>
      <c r="AK756" s="18">
        <v>0.05</v>
      </c>
    </row>
    <row r="757">
      <c r="A757" s="14" t="s">
        <v>1175</v>
      </c>
      <c r="B757" s="105" t="s">
        <v>3781</v>
      </c>
      <c r="C757" s="14" t="s">
        <v>2393</v>
      </c>
      <c r="D757" s="19" t="s">
        <v>58</v>
      </c>
      <c r="E757" s="14" t="s">
        <v>3415</v>
      </c>
      <c r="F757" s="14" t="s">
        <v>2815</v>
      </c>
      <c r="G757" s="14" t="s">
        <v>2378</v>
      </c>
      <c r="H757" s="14" t="s">
        <v>2214</v>
      </c>
      <c r="I757" s="14" t="s">
        <v>3416</v>
      </c>
      <c r="J757" s="23"/>
      <c r="K757" s="23"/>
      <c r="L757" s="18">
        <v>24.0</v>
      </c>
      <c r="M757" s="18">
        <v>0.0</v>
      </c>
      <c r="N757" s="18">
        <v>0.0</v>
      </c>
      <c r="O757" s="18">
        <v>0.571429</v>
      </c>
      <c r="P757" s="18">
        <v>0.441667</v>
      </c>
      <c r="Q757" s="18">
        <v>0.517604</v>
      </c>
      <c r="U757" s="22" t="s">
        <v>1251</v>
      </c>
      <c r="V757" s="18">
        <v>6.291053013145E12</v>
      </c>
      <c r="W757" s="22" t="s">
        <v>2431</v>
      </c>
      <c r="X757" s="18" t="s">
        <v>3417</v>
      </c>
      <c r="Y757" s="22" t="s">
        <v>3415</v>
      </c>
      <c r="Z757" s="22" t="s">
        <v>2876</v>
      </c>
      <c r="AA757" s="22" t="s">
        <v>2432</v>
      </c>
      <c r="AB757" s="22" t="s">
        <v>2214</v>
      </c>
      <c r="AC757" s="22" t="s">
        <v>3431</v>
      </c>
      <c r="AD757" s="22" t="s">
        <v>2605</v>
      </c>
      <c r="AE757" s="16"/>
      <c r="AF757" s="18">
        <v>24.0</v>
      </c>
      <c r="AG757" s="18">
        <v>0.0</v>
      </c>
      <c r="AH757" s="18">
        <v>0.0</v>
      </c>
      <c r="AI757" s="18">
        <v>0.0</v>
      </c>
      <c r="AJ757" s="18">
        <v>0.0</v>
      </c>
      <c r="AK757" s="18">
        <v>0.0</v>
      </c>
    </row>
    <row r="758">
      <c r="A758" s="14" t="s">
        <v>591</v>
      </c>
      <c r="B758" s="105" t="s">
        <v>3620</v>
      </c>
      <c r="C758" s="14" t="s">
        <v>3115</v>
      </c>
      <c r="D758" s="19" t="s">
        <v>58</v>
      </c>
      <c r="E758" s="14" t="s">
        <v>3415</v>
      </c>
      <c r="F758" s="14" t="s">
        <v>3116</v>
      </c>
      <c r="G758" s="14" t="s">
        <v>3609</v>
      </c>
      <c r="H758" s="14" t="s">
        <v>2214</v>
      </c>
      <c r="I758" s="14" t="s">
        <v>3416</v>
      </c>
      <c r="J758" s="14" t="s">
        <v>2605</v>
      </c>
      <c r="K758" s="23"/>
      <c r="L758" s="18">
        <v>48.0</v>
      </c>
      <c r="M758" s="18">
        <v>0.0</v>
      </c>
      <c r="N758" s="18">
        <v>0.129167</v>
      </c>
      <c r="O758" s="18">
        <v>0.0</v>
      </c>
      <c r="P758" s="18">
        <v>0.129167</v>
      </c>
      <c r="Q758" s="18">
        <v>0.128623</v>
      </c>
      <c r="U758" s="22" t="s">
        <v>1812</v>
      </c>
      <c r="V758" s="18">
        <v>5.00015956678E12</v>
      </c>
      <c r="W758" s="22" t="s">
        <v>2538</v>
      </c>
      <c r="X758" s="18" t="s">
        <v>3417</v>
      </c>
      <c r="Y758" s="22" t="s">
        <v>3415</v>
      </c>
      <c r="Z758" s="22" t="s">
        <v>2984</v>
      </c>
      <c r="AA758" s="22" t="s">
        <v>2512</v>
      </c>
      <c r="AB758" s="22" t="s">
        <v>2214</v>
      </c>
      <c r="AC758" s="22" t="s">
        <v>3416</v>
      </c>
      <c r="AD758" s="22" t="s">
        <v>2605</v>
      </c>
      <c r="AE758" s="16"/>
      <c r="AF758" s="18">
        <v>24.0</v>
      </c>
      <c r="AG758" s="18">
        <v>0.0</v>
      </c>
      <c r="AH758" s="18">
        <v>0.0</v>
      </c>
      <c r="AI758" s="18">
        <v>0.0</v>
      </c>
      <c r="AJ758" s="18">
        <v>0.0</v>
      </c>
      <c r="AK758" s="18">
        <v>0.0</v>
      </c>
    </row>
    <row r="759">
      <c r="A759" s="14" t="s">
        <v>288</v>
      </c>
      <c r="B759" s="105" t="s">
        <v>3724</v>
      </c>
      <c r="C759" s="14" t="s">
        <v>2258</v>
      </c>
      <c r="D759" s="19" t="s">
        <v>58</v>
      </c>
      <c r="E759" s="14" t="s">
        <v>3421</v>
      </c>
      <c r="F759" s="14" t="s">
        <v>2658</v>
      </c>
      <c r="G759" s="14" t="s">
        <v>2256</v>
      </c>
      <c r="H759" s="14" t="s">
        <v>2214</v>
      </c>
      <c r="I759" s="14" t="s">
        <v>3416</v>
      </c>
      <c r="J759" s="23"/>
      <c r="K759" s="23"/>
      <c r="L759" s="18">
        <v>24.0</v>
      </c>
      <c r="M759" s="18">
        <v>4.0</v>
      </c>
      <c r="N759" s="18">
        <v>0.0</v>
      </c>
      <c r="O759" s="18">
        <v>3.826007</v>
      </c>
      <c r="P759" s="18">
        <v>5.945451</v>
      </c>
      <c r="Q759" s="18">
        <v>6.180402</v>
      </c>
      <c r="U759" s="22" t="s">
        <v>591</v>
      </c>
      <c r="V759" s="18">
        <v>6.298042332027E12</v>
      </c>
      <c r="W759" s="22" t="s">
        <v>3118</v>
      </c>
      <c r="X759" s="18" t="s">
        <v>3417</v>
      </c>
      <c r="Y759" s="22" t="s">
        <v>3421</v>
      </c>
      <c r="Z759" s="22" t="s">
        <v>3116</v>
      </c>
      <c r="AA759" s="22" t="s">
        <v>3609</v>
      </c>
      <c r="AB759" s="22" t="s">
        <v>2214</v>
      </c>
      <c r="AC759" s="22" t="s">
        <v>3416</v>
      </c>
      <c r="AD759" s="22" t="s">
        <v>2595</v>
      </c>
      <c r="AE759" s="16"/>
      <c r="AF759" s="18">
        <v>24.0</v>
      </c>
      <c r="AG759" s="18">
        <v>0.0</v>
      </c>
      <c r="AH759" s="18">
        <v>0.0</v>
      </c>
      <c r="AI759" s="18">
        <v>0.214286</v>
      </c>
      <c r="AJ759" s="18">
        <v>0.101149</v>
      </c>
      <c r="AK759" s="18">
        <v>0.154492</v>
      </c>
    </row>
    <row r="760">
      <c r="A760" s="14" t="s">
        <v>1035</v>
      </c>
      <c r="B760" s="105" t="s">
        <v>4039</v>
      </c>
      <c r="C760" s="14" t="s">
        <v>3393</v>
      </c>
      <c r="D760" s="19" t="s">
        <v>58</v>
      </c>
      <c r="E760" s="14" t="s">
        <v>3415</v>
      </c>
      <c r="F760" s="14" t="s">
        <v>3842</v>
      </c>
      <c r="G760" s="14" t="s">
        <v>3843</v>
      </c>
      <c r="H760" s="14" t="s">
        <v>2214</v>
      </c>
      <c r="I760" s="14" t="s">
        <v>3416</v>
      </c>
      <c r="J760" s="16"/>
      <c r="K760" s="23"/>
      <c r="L760" s="18">
        <v>24.0</v>
      </c>
      <c r="M760" s="18">
        <v>0.0</v>
      </c>
      <c r="N760" s="18">
        <v>0.0</v>
      </c>
      <c r="O760" s="18">
        <v>0.0</v>
      </c>
      <c r="P760" s="18">
        <v>0.033333</v>
      </c>
      <c r="Q760" s="18">
        <v>0.021739</v>
      </c>
      <c r="U760" s="22" t="s">
        <v>888</v>
      </c>
      <c r="V760" s="18">
        <v>7.312930002935E12</v>
      </c>
      <c r="W760" s="22" t="s">
        <v>2331</v>
      </c>
      <c r="X760" s="18" t="s">
        <v>3417</v>
      </c>
      <c r="Y760" s="22" t="s">
        <v>3415</v>
      </c>
      <c r="Z760" s="22" t="s">
        <v>2774</v>
      </c>
      <c r="AA760" s="22" t="s">
        <v>2326</v>
      </c>
      <c r="AB760" s="22" t="s">
        <v>2214</v>
      </c>
      <c r="AC760" s="22" t="s">
        <v>3431</v>
      </c>
      <c r="AD760" s="16"/>
      <c r="AE760" s="22" t="s">
        <v>2240</v>
      </c>
      <c r="AF760" s="18">
        <v>648.0</v>
      </c>
      <c r="AG760" s="18">
        <v>0.0</v>
      </c>
      <c r="AH760" s="18">
        <v>0.0</v>
      </c>
      <c r="AI760" s="18">
        <v>0.0</v>
      </c>
      <c r="AJ760" s="18">
        <v>0.0</v>
      </c>
      <c r="AK760" s="18">
        <v>0.0</v>
      </c>
    </row>
    <row r="761">
      <c r="A761" s="14" t="s">
        <v>1251</v>
      </c>
      <c r="B761" s="105" t="s">
        <v>4040</v>
      </c>
      <c r="C761" s="14" t="s">
        <v>2918</v>
      </c>
      <c r="D761" s="19" t="s">
        <v>58</v>
      </c>
      <c r="E761" s="14" t="s">
        <v>3415</v>
      </c>
      <c r="F761" s="14" t="s">
        <v>3224</v>
      </c>
      <c r="G761" s="14" t="s">
        <v>2432</v>
      </c>
      <c r="I761" s="14" t="s">
        <v>3431</v>
      </c>
      <c r="J761" s="23"/>
      <c r="K761" s="23"/>
      <c r="L761" s="18">
        <v>528.0</v>
      </c>
      <c r="M761" s="18">
        <v>0.0</v>
      </c>
      <c r="N761" s="18">
        <v>0.0</v>
      </c>
      <c r="O761" s="18">
        <v>0.0</v>
      </c>
      <c r="P761" s="18">
        <v>0.0</v>
      </c>
      <c r="Q761" s="18">
        <v>0.0</v>
      </c>
      <c r="U761" s="22" t="s">
        <v>591</v>
      </c>
      <c r="V761" s="18">
        <v>8.906002770373E12</v>
      </c>
      <c r="W761" s="22" t="s">
        <v>2752</v>
      </c>
      <c r="X761" s="18" t="s">
        <v>3417</v>
      </c>
      <c r="Y761" s="16"/>
      <c r="Z761" s="22" t="s">
        <v>3137</v>
      </c>
      <c r="AA761" s="22" t="s">
        <v>3491</v>
      </c>
      <c r="AC761" s="22" t="s">
        <v>3416</v>
      </c>
      <c r="AD761" s="16"/>
      <c r="AE761" s="16"/>
      <c r="AF761" s="18">
        <v>480.0</v>
      </c>
      <c r="AG761" s="18">
        <v>0.0</v>
      </c>
      <c r="AH761" s="18">
        <v>0.0</v>
      </c>
      <c r="AI761" s="18">
        <v>0.0</v>
      </c>
      <c r="AJ761" s="18">
        <v>0.0</v>
      </c>
      <c r="AK761" s="18">
        <v>0.0</v>
      </c>
    </row>
    <row r="762">
      <c r="A762" s="14" t="s">
        <v>288</v>
      </c>
      <c r="B762" s="105" t="s">
        <v>4041</v>
      </c>
      <c r="C762" s="14" t="s">
        <v>3060</v>
      </c>
      <c r="D762" s="19" t="s">
        <v>58</v>
      </c>
      <c r="E762" s="14" t="s">
        <v>3421</v>
      </c>
      <c r="F762" s="14" t="s">
        <v>3057</v>
      </c>
      <c r="G762" s="14" t="s">
        <v>3456</v>
      </c>
      <c r="H762" s="14" t="s">
        <v>2214</v>
      </c>
      <c r="I762" s="14" t="s">
        <v>3416</v>
      </c>
      <c r="J762" s="23"/>
      <c r="K762" s="14" t="s">
        <v>2240</v>
      </c>
      <c r="L762" s="18">
        <v>432.0</v>
      </c>
      <c r="M762" s="18">
        <v>0.0</v>
      </c>
      <c r="N762" s="18">
        <v>0.267857</v>
      </c>
      <c r="O762" s="18">
        <v>0.267857</v>
      </c>
      <c r="P762" s="18">
        <v>0.138095</v>
      </c>
      <c r="Q762" s="18">
        <v>0.138095</v>
      </c>
      <c r="U762" s="22" t="s">
        <v>288</v>
      </c>
      <c r="V762" s="18">
        <v>5.060042491339E12</v>
      </c>
      <c r="W762" s="22" t="s">
        <v>2896</v>
      </c>
      <c r="X762" s="18" t="s">
        <v>3417</v>
      </c>
      <c r="Y762" s="22" t="s">
        <v>3415</v>
      </c>
      <c r="Z762" s="22" t="s">
        <v>3074</v>
      </c>
      <c r="AA762" s="22" t="s">
        <v>3688</v>
      </c>
      <c r="AB762" s="22" t="s">
        <v>2252</v>
      </c>
      <c r="AC762" s="22" t="s">
        <v>3416</v>
      </c>
      <c r="AD762" s="16"/>
      <c r="AE762" s="22" t="s">
        <v>2240</v>
      </c>
      <c r="AF762" s="18">
        <v>384.0</v>
      </c>
      <c r="AG762" s="18">
        <v>0.0</v>
      </c>
      <c r="AH762" s="18">
        <v>1.743289</v>
      </c>
      <c r="AI762" s="18">
        <v>0.076923</v>
      </c>
      <c r="AJ762" s="18">
        <v>1.713054</v>
      </c>
      <c r="AK762" s="18">
        <v>1.690756</v>
      </c>
    </row>
    <row r="763">
      <c r="A763" s="14" t="s">
        <v>662</v>
      </c>
      <c r="B763" s="105" t="s">
        <v>3950</v>
      </c>
      <c r="C763" s="14" t="s">
        <v>3017</v>
      </c>
      <c r="D763" s="19" t="s">
        <v>58</v>
      </c>
      <c r="E763" s="14" t="s">
        <v>3415</v>
      </c>
      <c r="F763" s="14" t="s">
        <v>2707</v>
      </c>
      <c r="G763" s="14" t="s">
        <v>2276</v>
      </c>
      <c r="I763" s="14" t="s">
        <v>3416</v>
      </c>
      <c r="J763" s="16"/>
      <c r="K763" s="16"/>
      <c r="L763" s="18">
        <v>552.0</v>
      </c>
      <c r="M763" s="18">
        <v>0.0</v>
      </c>
      <c r="N763" s="18">
        <v>0.0</v>
      </c>
      <c r="O763" s="18">
        <v>0.0</v>
      </c>
      <c r="P763" s="18">
        <v>0.0</v>
      </c>
      <c r="Q763" s="18">
        <v>0.0</v>
      </c>
      <c r="U763" s="22" t="s">
        <v>1812</v>
      </c>
      <c r="V763" s="18">
        <v>8.003340801124E12</v>
      </c>
      <c r="W763" s="22" t="s">
        <v>2509</v>
      </c>
      <c r="X763" s="18" t="s">
        <v>3417</v>
      </c>
      <c r="Y763" s="16"/>
      <c r="Z763" s="22" t="s">
        <v>2959</v>
      </c>
      <c r="AA763" s="22" t="s">
        <v>2464</v>
      </c>
      <c r="AC763" s="22" t="s">
        <v>3416</v>
      </c>
      <c r="AD763" s="16"/>
      <c r="AE763" s="16"/>
      <c r="AF763" s="18">
        <v>480.0</v>
      </c>
      <c r="AG763" s="18">
        <v>0.0</v>
      </c>
      <c r="AH763" s="18">
        <v>0.0</v>
      </c>
      <c r="AI763" s="18">
        <v>0.0</v>
      </c>
      <c r="AJ763" s="18">
        <v>0.0</v>
      </c>
      <c r="AK763" s="18">
        <v>0.0</v>
      </c>
    </row>
    <row r="764">
      <c r="A764" s="14" t="s">
        <v>1365</v>
      </c>
      <c r="B764" s="105" t="s">
        <v>3931</v>
      </c>
      <c r="C764" s="14" t="s">
        <v>2901</v>
      </c>
      <c r="D764" s="19" t="s">
        <v>58</v>
      </c>
      <c r="E764" s="14" t="s">
        <v>3415</v>
      </c>
      <c r="F764" s="14" t="s">
        <v>2897</v>
      </c>
      <c r="G764" s="14" t="s">
        <v>2449</v>
      </c>
      <c r="H764" s="14" t="s">
        <v>2304</v>
      </c>
      <c r="I764" s="14" t="s">
        <v>3422</v>
      </c>
      <c r="J764" s="23"/>
      <c r="K764" s="14" t="s">
        <v>2240</v>
      </c>
      <c r="L764" s="18">
        <v>528.0</v>
      </c>
      <c r="M764" s="18">
        <v>0.0</v>
      </c>
      <c r="N764" s="18">
        <v>0.0</v>
      </c>
      <c r="O764" s="18">
        <v>0.0</v>
      </c>
      <c r="P764" s="18">
        <v>0.0</v>
      </c>
      <c r="Q764" s="18">
        <v>0.0</v>
      </c>
      <c r="U764" s="22" t="s">
        <v>1783</v>
      </c>
      <c r="V764" s="18">
        <v>6.953440511541E12</v>
      </c>
      <c r="W764" s="22" t="s">
        <v>3292</v>
      </c>
      <c r="X764" s="18" t="s">
        <v>3417</v>
      </c>
      <c r="Y764" s="22" t="s">
        <v>3415</v>
      </c>
      <c r="Z764" s="22" t="s">
        <v>3283</v>
      </c>
      <c r="AA764" s="22" t="s">
        <v>3442</v>
      </c>
      <c r="AB764" s="22" t="s">
        <v>2214</v>
      </c>
      <c r="AC764" s="22" t="s">
        <v>3416</v>
      </c>
      <c r="AD764" s="22" t="s">
        <v>2605</v>
      </c>
      <c r="AE764" s="22" t="s">
        <v>2240</v>
      </c>
      <c r="AF764" s="18">
        <v>264.0</v>
      </c>
      <c r="AG764" s="18">
        <v>0.0</v>
      </c>
      <c r="AH764" s="18">
        <v>2.390476</v>
      </c>
      <c r="AI764" s="18">
        <v>0.0</v>
      </c>
      <c r="AJ764" s="18">
        <v>0.0</v>
      </c>
      <c r="AK764" s="18">
        <v>2.448168</v>
      </c>
    </row>
    <row r="765">
      <c r="A765" s="14" t="s">
        <v>591</v>
      </c>
      <c r="B765" s="105" t="s">
        <v>4042</v>
      </c>
      <c r="C765" s="14" t="s">
        <v>2599</v>
      </c>
      <c r="D765" s="19" t="s">
        <v>58</v>
      </c>
      <c r="E765" s="14" t="s">
        <v>3421</v>
      </c>
      <c r="F765" s="14" t="s">
        <v>3135</v>
      </c>
      <c r="G765" s="14" t="s">
        <v>3997</v>
      </c>
      <c r="H765" s="14" t="s">
        <v>2214</v>
      </c>
      <c r="I765" s="14" t="s">
        <v>3416</v>
      </c>
      <c r="J765" s="16"/>
      <c r="K765" s="14" t="s">
        <v>2240</v>
      </c>
      <c r="L765" s="18">
        <v>336.0</v>
      </c>
      <c r="M765" s="18">
        <v>0.0</v>
      </c>
      <c r="N765" s="18">
        <v>0.0</v>
      </c>
      <c r="O765" s="18">
        <v>0.0</v>
      </c>
      <c r="P765" s="18">
        <v>0.0</v>
      </c>
      <c r="Q765" s="18">
        <v>0.0</v>
      </c>
      <c r="U765" s="22" t="s">
        <v>1092</v>
      </c>
      <c r="V765" s="18">
        <v>4.057278012477E12</v>
      </c>
      <c r="W765" s="22" t="s">
        <v>2381</v>
      </c>
      <c r="X765" s="18" t="s">
        <v>3417</v>
      </c>
      <c r="Y765" s="22" t="s">
        <v>3415</v>
      </c>
      <c r="Z765" s="22" t="s">
        <v>2818</v>
      </c>
      <c r="AA765" s="22" t="s">
        <v>2268</v>
      </c>
      <c r="AB765" s="22" t="s">
        <v>2214</v>
      </c>
      <c r="AC765" s="22" t="s">
        <v>3416</v>
      </c>
      <c r="AD765" s="16"/>
      <c r="AE765" s="16"/>
      <c r="AF765" s="18">
        <v>0.0</v>
      </c>
      <c r="AG765" s="18">
        <v>0.0</v>
      </c>
      <c r="AH765" s="18">
        <v>0.0</v>
      </c>
      <c r="AI765" s="18">
        <v>0.0</v>
      </c>
      <c r="AJ765" s="18">
        <v>0.1</v>
      </c>
      <c r="AK765" s="18">
        <v>0.066667</v>
      </c>
    </row>
    <row r="766">
      <c r="A766" s="14" t="s">
        <v>888</v>
      </c>
      <c r="B766" s="105" t="s">
        <v>4043</v>
      </c>
      <c r="C766" s="14" t="s">
        <v>2863</v>
      </c>
      <c r="D766" s="19" t="s">
        <v>58</v>
      </c>
      <c r="E766" s="14" t="s">
        <v>3421</v>
      </c>
      <c r="F766" s="14" t="s">
        <v>3468</v>
      </c>
      <c r="G766" s="14" t="s">
        <v>3469</v>
      </c>
      <c r="H766" s="14" t="s">
        <v>2214</v>
      </c>
      <c r="I766" s="14" t="s">
        <v>3431</v>
      </c>
      <c r="J766" s="16"/>
      <c r="K766" s="14" t="s">
        <v>2240</v>
      </c>
      <c r="L766" s="18">
        <v>432.0</v>
      </c>
      <c r="M766" s="18">
        <v>0.0</v>
      </c>
      <c r="N766" s="18">
        <v>0.548599</v>
      </c>
      <c r="O766" s="18">
        <v>0.0</v>
      </c>
      <c r="P766" s="18">
        <v>0.0</v>
      </c>
      <c r="Q766" s="18">
        <v>0.548599</v>
      </c>
      <c r="U766" s="22" t="s">
        <v>591</v>
      </c>
      <c r="V766" s="18">
        <v>6.291109429524E12</v>
      </c>
      <c r="W766" s="22" t="s">
        <v>2823</v>
      </c>
      <c r="X766" s="18" t="s">
        <v>3417</v>
      </c>
      <c r="Y766" s="22" t="s">
        <v>3415</v>
      </c>
      <c r="Z766" s="22" t="s">
        <v>3132</v>
      </c>
      <c r="AA766" s="22" t="s">
        <v>2268</v>
      </c>
      <c r="AB766" s="22" t="s">
        <v>2214</v>
      </c>
      <c r="AC766" s="22" t="s">
        <v>3416</v>
      </c>
      <c r="AD766" s="16"/>
      <c r="AE766" s="22" t="s">
        <v>2240</v>
      </c>
      <c r="AF766" s="18">
        <v>312.0</v>
      </c>
      <c r="AG766" s="18">
        <v>0.0</v>
      </c>
      <c r="AH766" s="18">
        <v>0.517647</v>
      </c>
      <c r="AI766" s="18">
        <v>0.0</v>
      </c>
      <c r="AJ766" s="18">
        <v>0.0</v>
      </c>
      <c r="AK766" s="18">
        <v>0.517647</v>
      </c>
    </row>
    <row r="767">
      <c r="A767" s="14" t="s">
        <v>591</v>
      </c>
      <c r="B767" s="105" t="s">
        <v>4006</v>
      </c>
      <c r="C767" s="14" t="s">
        <v>3119</v>
      </c>
      <c r="D767" s="19" t="s">
        <v>58</v>
      </c>
      <c r="E767" s="14" t="s">
        <v>3415</v>
      </c>
      <c r="F767" s="14" t="s">
        <v>3116</v>
      </c>
      <c r="G767" s="14" t="s">
        <v>3609</v>
      </c>
      <c r="I767" s="14" t="s">
        <v>3416</v>
      </c>
      <c r="J767" s="23"/>
      <c r="K767" s="23"/>
      <c r="L767" s="18">
        <v>528.0</v>
      </c>
      <c r="M767" s="18">
        <v>0.0</v>
      </c>
      <c r="N767" s="18">
        <v>0.0</v>
      </c>
      <c r="O767" s="18">
        <v>0.0</v>
      </c>
      <c r="P767" s="18">
        <v>0.0</v>
      </c>
      <c r="Q767" s="18">
        <v>0.0</v>
      </c>
      <c r="U767" s="22" t="s">
        <v>288</v>
      </c>
      <c r="V767" s="18">
        <v>8.859577501111E12</v>
      </c>
      <c r="W767" s="22" t="s">
        <v>3124</v>
      </c>
      <c r="X767" s="18" t="s">
        <v>3417</v>
      </c>
      <c r="Y767" s="22" t="s">
        <v>3415</v>
      </c>
      <c r="Z767" s="22" t="s">
        <v>3949</v>
      </c>
      <c r="AA767" s="22" t="s">
        <v>2532</v>
      </c>
      <c r="AB767" s="22" t="s">
        <v>2252</v>
      </c>
      <c r="AC767" s="22" t="s">
        <v>3416</v>
      </c>
      <c r="AD767" s="16"/>
      <c r="AE767" s="22" t="s">
        <v>2240</v>
      </c>
      <c r="AF767" s="18">
        <v>744.0</v>
      </c>
      <c r="AG767" s="18">
        <v>0.0</v>
      </c>
      <c r="AH767" s="18">
        <v>0.55</v>
      </c>
      <c r="AI767" s="18">
        <v>0.0</v>
      </c>
      <c r="AJ767" s="18">
        <v>0.458333</v>
      </c>
      <c r="AK767" s="18">
        <v>0.55</v>
      </c>
    </row>
    <row r="768">
      <c r="A768" s="14" t="s">
        <v>361</v>
      </c>
      <c r="B768" s="105" t="s">
        <v>3982</v>
      </c>
      <c r="C768" s="14" t="s">
        <v>3095</v>
      </c>
      <c r="D768" s="19" t="s">
        <v>58</v>
      </c>
      <c r="E768" s="14" t="s">
        <v>3421</v>
      </c>
      <c r="F768" s="14" t="s">
        <v>3096</v>
      </c>
      <c r="G768" s="14" t="s">
        <v>2239</v>
      </c>
      <c r="I768" s="14" t="s">
        <v>3416</v>
      </c>
      <c r="J768" s="23"/>
      <c r="K768" s="16"/>
      <c r="L768" s="18">
        <v>552.0</v>
      </c>
      <c r="M768" s="18">
        <v>0.0</v>
      </c>
      <c r="N768" s="18">
        <v>0.0</v>
      </c>
      <c r="O768" s="18">
        <v>0.0</v>
      </c>
      <c r="P768" s="18">
        <v>0.0</v>
      </c>
      <c r="Q768" s="18">
        <v>0.0</v>
      </c>
      <c r="U768" s="22" t="s">
        <v>1812</v>
      </c>
      <c r="V768" s="18">
        <v>7.622202395505E12</v>
      </c>
      <c r="W768" s="22" t="s">
        <v>2514</v>
      </c>
      <c r="X768" s="18" t="s">
        <v>3417</v>
      </c>
      <c r="Y768" s="22" t="s">
        <v>3421</v>
      </c>
      <c r="Z768" s="22" t="s">
        <v>2963</v>
      </c>
      <c r="AA768" s="22" t="s">
        <v>2512</v>
      </c>
      <c r="AC768" s="22" t="s">
        <v>3416</v>
      </c>
      <c r="AD768" s="16"/>
      <c r="AE768" s="16"/>
      <c r="AF768" s="18">
        <v>552.0</v>
      </c>
      <c r="AG768" s="18">
        <v>0.0</v>
      </c>
      <c r="AH768" s="18">
        <v>0.0</v>
      </c>
      <c r="AI768" s="18">
        <v>0.0</v>
      </c>
      <c r="AJ768" s="18">
        <v>0.0</v>
      </c>
      <c r="AK768" s="18">
        <v>0.0</v>
      </c>
    </row>
    <row r="769">
      <c r="A769" s="14" t="s">
        <v>591</v>
      </c>
      <c r="B769" s="105" t="s">
        <v>3883</v>
      </c>
      <c r="C769" s="14" t="s">
        <v>2826</v>
      </c>
      <c r="D769" s="19" t="s">
        <v>58</v>
      </c>
      <c r="E769" s="14" t="s">
        <v>3421</v>
      </c>
      <c r="F769" s="14" t="s">
        <v>3132</v>
      </c>
      <c r="G769" s="14" t="s">
        <v>2268</v>
      </c>
      <c r="H769" s="14" t="s">
        <v>2214</v>
      </c>
      <c r="I769" s="14" t="s">
        <v>3416</v>
      </c>
      <c r="J769" s="23"/>
      <c r="K769" s="23"/>
      <c r="L769" s="18">
        <v>216.0</v>
      </c>
      <c r="M769" s="18">
        <v>2.0</v>
      </c>
      <c r="N769" s="18">
        <v>5.532561</v>
      </c>
      <c r="O769" s="18">
        <v>13.36171</v>
      </c>
      <c r="P769" s="18">
        <v>7.859761</v>
      </c>
      <c r="Q769" s="18">
        <v>7.422359</v>
      </c>
      <c r="U769" s="22" t="s">
        <v>1812</v>
      </c>
      <c r="V769" s="18">
        <v>9.316707022025E12</v>
      </c>
      <c r="W769" s="22" t="s">
        <v>2718</v>
      </c>
      <c r="X769" s="18" t="s">
        <v>3417</v>
      </c>
      <c r="Y769" s="22" t="s">
        <v>3415</v>
      </c>
      <c r="Z769" s="22" t="s">
        <v>3349</v>
      </c>
      <c r="AA769" s="22" t="s">
        <v>2512</v>
      </c>
      <c r="AB769" s="22" t="s">
        <v>2214</v>
      </c>
      <c r="AC769" s="22" t="s">
        <v>3416</v>
      </c>
      <c r="AD769" s="22" t="s">
        <v>2666</v>
      </c>
      <c r="AF769" s="18">
        <v>96.0</v>
      </c>
      <c r="AG769" s="18">
        <v>1.0</v>
      </c>
      <c r="AH769" s="18">
        <v>0.0</v>
      </c>
      <c r="AI769" s="18">
        <v>0.142857</v>
      </c>
      <c r="AJ769" s="18">
        <v>0.1</v>
      </c>
      <c r="AK769" s="18">
        <v>0.162686</v>
      </c>
    </row>
    <row r="770">
      <c r="A770" s="14" t="s">
        <v>288</v>
      </c>
      <c r="B770" s="105" t="s">
        <v>3561</v>
      </c>
      <c r="C770" s="14" t="s">
        <v>2627</v>
      </c>
      <c r="D770" s="19" t="s">
        <v>58</v>
      </c>
      <c r="E770" s="14" t="s">
        <v>3421</v>
      </c>
      <c r="F770" s="14" t="s">
        <v>2868</v>
      </c>
      <c r="G770" s="14" t="s">
        <v>2366</v>
      </c>
      <c r="H770" s="14" t="s">
        <v>3472</v>
      </c>
      <c r="I770" s="14" t="s">
        <v>3422</v>
      </c>
      <c r="J770" s="14" t="s">
        <v>2605</v>
      </c>
      <c r="K770" s="23"/>
      <c r="L770" s="18">
        <v>240.0</v>
      </c>
      <c r="M770" s="18">
        <v>0.0</v>
      </c>
      <c r="N770" s="18">
        <v>1.493648</v>
      </c>
      <c r="O770" s="18">
        <v>0.0</v>
      </c>
      <c r="P770" s="18">
        <v>1.083333</v>
      </c>
      <c r="Q770" s="18">
        <v>1.493648</v>
      </c>
      <c r="U770" s="22" t="s">
        <v>1812</v>
      </c>
      <c r="V770" s="18">
        <v>3.535800111405E12</v>
      </c>
      <c r="W770" s="22" t="s">
        <v>2852</v>
      </c>
      <c r="X770" s="18" t="s">
        <v>3417</v>
      </c>
      <c r="Y770" s="22" t="s">
        <v>3415</v>
      </c>
      <c r="Z770" s="22" t="s">
        <v>3340</v>
      </c>
      <c r="AA770" s="22" t="s">
        <v>3435</v>
      </c>
      <c r="AB770" s="22" t="s">
        <v>2214</v>
      </c>
      <c r="AC770" s="22" t="s">
        <v>3416</v>
      </c>
      <c r="AD770" s="16"/>
      <c r="AE770" s="16"/>
      <c r="AF770" s="18">
        <v>0.0</v>
      </c>
      <c r="AG770" s="18">
        <v>0.0</v>
      </c>
      <c r="AH770" s="18">
        <v>0.0</v>
      </c>
      <c r="AI770" s="18">
        <v>0.071429</v>
      </c>
      <c r="AJ770" s="18">
        <v>0.033333</v>
      </c>
      <c r="AK770" s="18">
        <v>0.016667</v>
      </c>
    </row>
    <row r="771">
      <c r="A771" s="14" t="s">
        <v>65</v>
      </c>
      <c r="B771" s="105" t="s">
        <v>3601</v>
      </c>
      <c r="C771" s="14" t="s">
        <v>2233</v>
      </c>
      <c r="D771" s="19" t="s">
        <v>58</v>
      </c>
      <c r="E771" s="14" t="s">
        <v>3415</v>
      </c>
      <c r="F771" s="14" t="s">
        <v>2590</v>
      </c>
      <c r="G771" s="14" t="s">
        <v>2216</v>
      </c>
      <c r="H771" s="14" t="s">
        <v>2214</v>
      </c>
      <c r="I771" s="14" t="s">
        <v>3416</v>
      </c>
      <c r="J771" s="23"/>
      <c r="K771" s="16"/>
      <c r="L771" s="18">
        <v>24.0</v>
      </c>
      <c r="M771" s="18">
        <v>3.0</v>
      </c>
      <c r="N771" s="18">
        <v>0.0</v>
      </c>
      <c r="O771" s="18">
        <v>3.304029</v>
      </c>
      <c r="P771" s="18">
        <v>3.179705</v>
      </c>
      <c r="Q771" s="18">
        <v>4.061674</v>
      </c>
      <c r="U771" s="22" t="s">
        <v>288</v>
      </c>
      <c r="V771" s="18">
        <v>5.298005550124E12</v>
      </c>
      <c r="W771" s="22" t="s">
        <v>2258</v>
      </c>
      <c r="X771" s="18" t="s">
        <v>3417</v>
      </c>
      <c r="Y771" s="22" t="s">
        <v>3415</v>
      </c>
      <c r="Z771" s="22" t="s">
        <v>2658</v>
      </c>
      <c r="AA771" s="22" t="s">
        <v>2256</v>
      </c>
      <c r="AB771" s="22" t="s">
        <v>2214</v>
      </c>
      <c r="AC771" s="22" t="s">
        <v>3416</v>
      </c>
      <c r="AD771" s="22" t="s">
        <v>2605</v>
      </c>
      <c r="AE771" s="16"/>
      <c r="AF771" s="18">
        <v>48.0</v>
      </c>
      <c r="AG771" s="18">
        <v>0.0</v>
      </c>
      <c r="AH771" s="18">
        <v>0.050641</v>
      </c>
      <c r="AI771" s="18">
        <v>0.142857</v>
      </c>
      <c r="AJ771" s="18">
        <v>0.066667</v>
      </c>
      <c r="AK771" s="18">
        <v>0.150641</v>
      </c>
    </row>
    <row r="772">
      <c r="A772" s="14" t="s">
        <v>591</v>
      </c>
      <c r="B772" s="105" t="s">
        <v>4044</v>
      </c>
      <c r="C772" s="14" t="s">
        <v>2820</v>
      </c>
      <c r="D772" s="19" t="s">
        <v>58</v>
      </c>
      <c r="E772" s="23"/>
      <c r="F772" s="14" t="s">
        <v>3132</v>
      </c>
      <c r="G772" s="14" t="s">
        <v>2268</v>
      </c>
      <c r="I772" s="14" t="s">
        <v>3416</v>
      </c>
      <c r="J772" s="23"/>
      <c r="K772" s="23"/>
      <c r="L772" s="18">
        <v>24.0</v>
      </c>
      <c r="M772" s="18">
        <v>0.0</v>
      </c>
      <c r="N772" s="18">
        <v>0.0</v>
      </c>
      <c r="O772" s="18">
        <v>0.0</v>
      </c>
      <c r="P772" s="18">
        <v>0.0</v>
      </c>
      <c r="Q772" s="18">
        <v>0.0</v>
      </c>
      <c r="U772" s="22" t="s">
        <v>1488</v>
      </c>
      <c r="V772" s="18">
        <v>6.91057367286E11</v>
      </c>
      <c r="W772" s="22" t="s">
        <v>3201</v>
      </c>
      <c r="X772" s="18" t="s">
        <v>3417</v>
      </c>
      <c r="Y772" s="22" t="s">
        <v>3415</v>
      </c>
      <c r="Z772" s="22" t="s">
        <v>3730</v>
      </c>
      <c r="AA772" s="22" t="s">
        <v>3731</v>
      </c>
      <c r="AB772" s="22" t="s">
        <v>2214</v>
      </c>
      <c r="AC772" s="22" t="s">
        <v>3416</v>
      </c>
      <c r="AD772" s="22" t="s">
        <v>2605</v>
      </c>
      <c r="AE772" s="16"/>
      <c r="AF772" s="18">
        <v>24.0</v>
      </c>
      <c r="AG772" s="18">
        <v>0.0</v>
      </c>
      <c r="AH772" s="18">
        <v>0.0</v>
      </c>
      <c r="AI772" s="18">
        <v>0.0</v>
      </c>
      <c r="AJ772" s="18">
        <v>0.0</v>
      </c>
      <c r="AK772" s="18">
        <v>0.0</v>
      </c>
    </row>
    <row r="773">
      <c r="A773" s="14" t="s">
        <v>1690</v>
      </c>
      <c r="B773" s="105" t="s">
        <v>3634</v>
      </c>
      <c r="C773" s="14" t="s">
        <v>2672</v>
      </c>
      <c r="D773" s="19" t="s">
        <v>58</v>
      </c>
      <c r="E773" s="14" t="s">
        <v>3421</v>
      </c>
      <c r="F773" s="14" t="s">
        <v>3260</v>
      </c>
      <c r="G773" s="14" t="s">
        <v>2437</v>
      </c>
      <c r="H773" s="14" t="s">
        <v>2214</v>
      </c>
      <c r="I773" s="14" t="s">
        <v>3416</v>
      </c>
      <c r="J773" s="23"/>
      <c r="K773" s="23"/>
      <c r="L773" s="18">
        <v>170.0</v>
      </c>
      <c r="M773" s="18">
        <v>6.0</v>
      </c>
      <c r="N773" s="18">
        <v>2.088889</v>
      </c>
      <c r="O773" s="18">
        <v>4.926818</v>
      </c>
      <c r="P773" s="18">
        <v>4.26348</v>
      </c>
      <c r="Q773" s="18">
        <v>4.250744</v>
      </c>
      <c r="U773" s="22" t="s">
        <v>1175</v>
      </c>
      <c r="V773" s="18">
        <v>6.291103071392E12</v>
      </c>
      <c r="W773" s="22" t="s">
        <v>3220</v>
      </c>
      <c r="X773" s="18" t="s">
        <v>3417</v>
      </c>
      <c r="Y773" s="22" t="s">
        <v>3415</v>
      </c>
      <c r="Z773" s="22" t="s">
        <v>3217</v>
      </c>
      <c r="AA773" s="22" t="s">
        <v>3600</v>
      </c>
      <c r="AB773" s="22" t="s">
        <v>2214</v>
      </c>
      <c r="AC773" s="22" t="s">
        <v>3416</v>
      </c>
      <c r="AD773" s="22" t="s">
        <v>2605</v>
      </c>
      <c r="AE773" s="16"/>
      <c r="AF773" s="18">
        <v>0.0</v>
      </c>
      <c r="AG773" s="18">
        <v>0.0</v>
      </c>
      <c r="AH773" s="18">
        <v>0.0</v>
      </c>
      <c r="AI773" s="18">
        <v>0.071429</v>
      </c>
      <c r="AJ773" s="18">
        <v>0.066667</v>
      </c>
      <c r="AK773" s="18">
        <v>0.08961</v>
      </c>
    </row>
    <row r="774">
      <c r="A774" s="14" t="s">
        <v>135</v>
      </c>
      <c r="B774" s="105" t="s">
        <v>3820</v>
      </c>
      <c r="C774" s="14" t="s">
        <v>3009</v>
      </c>
      <c r="D774" s="19" t="s">
        <v>58</v>
      </c>
      <c r="E774" s="14" t="s">
        <v>3415</v>
      </c>
      <c r="F774" s="14" t="s">
        <v>2868</v>
      </c>
      <c r="G774" s="14" t="s">
        <v>2366</v>
      </c>
      <c r="I774" s="14" t="s">
        <v>3416</v>
      </c>
      <c r="J774" s="23"/>
      <c r="K774" s="16"/>
      <c r="L774" s="18">
        <v>552.0</v>
      </c>
      <c r="M774" s="18">
        <v>0.0</v>
      </c>
      <c r="N774" s="18">
        <v>0.0</v>
      </c>
      <c r="O774" s="18">
        <v>0.0</v>
      </c>
      <c r="P774" s="18">
        <v>0.0</v>
      </c>
      <c r="Q774" s="18">
        <v>0.0</v>
      </c>
      <c r="U774" s="22" t="s">
        <v>1251</v>
      </c>
      <c r="V774" s="18">
        <v>3.701295700329E12</v>
      </c>
      <c r="W774" s="22" t="s">
        <v>2439</v>
      </c>
      <c r="X774" s="18" t="s">
        <v>3417</v>
      </c>
      <c r="Y774" s="22" t="s">
        <v>3415</v>
      </c>
      <c r="Z774" s="22" t="s">
        <v>2882</v>
      </c>
      <c r="AA774" s="22" t="s">
        <v>2437</v>
      </c>
      <c r="AB774" s="22" t="s">
        <v>2214</v>
      </c>
      <c r="AC774" s="22" t="s">
        <v>3431</v>
      </c>
      <c r="AD774" s="22" t="s">
        <v>2605</v>
      </c>
      <c r="AE774" s="16"/>
      <c r="AF774" s="18">
        <v>0.0</v>
      </c>
      <c r="AG774" s="18">
        <v>0.0</v>
      </c>
      <c r="AH774" s="18">
        <v>0.0</v>
      </c>
      <c r="AI774" s="18">
        <v>0.0</v>
      </c>
      <c r="AJ774" s="18">
        <v>0.0</v>
      </c>
      <c r="AK774" s="18">
        <v>0.0</v>
      </c>
    </row>
    <row r="775">
      <c r="A775" s="14" t="s">
        <v>798</v>
      </c>
      <c r="B775" s="105" t="s">
        <v>4045</v>
      </c>
      <c r="C775" s="14" t="s">
        <v>2723</v>
      </c>
      <c r="D775" s="19" t="s">
        <v>58</v>
      </c>
      <c r="E775" s="14" t="s">
        <v>3463</v>
      </c>
      <c r="F775" s="14" t="s">
        <v>2720</v>
      </c>
      <c r="G775" s="14" t="s">
        <v>3704</v>
      </c>
      <c r="H775" s="14" t="s">
        <v>2214</v>
      </c>
      <c r="I775" s="14" t="s">
        <v>3422</v>
      </c>
      <c r="J775" s="16"/>
      <c r="K775" s="14" t="s">
        <v>2240</v>
      </c>
      <c r="L775" s="18">
        <v>229.0</v>
      </c>
      <c r="M775" s="18">
        <v>89.0</v>
      </c>
      <c r="N775" s="18">
        <v>38.41099</v>
      </c>
      <c r="O775" s="18">
        <v>132.25</v>
      </c>
      <c r="P775" s="18">
        <v>100.3401</v>
      </c>
      <c r="Q775" s="18">
        <v>104.0981</v>
      </c>
      <c r="U775" s="22" t="s">
        <v>1812</v>
      </c>
      <c r="V775" s="18">
        <v>3.431410001023E12</v>
      </c>
      <c r="W775" s="22" t="s">
        <v>2851</v>
      </c>
      <c r="X775" s="18" t="s">
        <v>3417</v>
      </c>
      <c r="Y775" s="22" t="s">
        <v>3415</v>
      </c>
      <c r="Z775" s="22" t="s">
        <v>3340</v>
      </c>
      <c r="AA775" s="22" t="s">
        <v>3435</v>
      </c>
      <c r="AB775" s="22" t="s">
        <v>2214</v>
      </c>
      <c r="AC775" s="22" t="s">
        <v>3416</v>
      </c>
      <c r="AD775" s="16"/>
      <c r="AE775" s="22" t="s">
        <v>2240</v>
      </c>
      <c r="AF775" s="18">
        <v>264.0</v>
      </c>
      <c r="AG775" s="18">
        <v>0.0</v>
      </c>
      <c r="AH775" s="18">
        <v>0.0</v>
      </c>
      <c r="AI775" s="18">
        <v>0.0</v>
      </c>
      <c r="AJ775" s="18">
        <v>0.0</v>
      </c>
      <c r="AK775" s="18">
        <v>0.0</v>
      </c>
    </row>
    <row r="776">
      <c r="A776" s="14" t="s">
        <v>1251</v>
      </c>
      <c r="B776" s="105" t="s">
        <v>3739</v>
      </c>
      <c r="C776" s="14" t="s">
        <v>2442</v>
      </c>
      <c r="D776" s="19" t="s">
        <v>58</v>
      </c>
      <c r="E776" s="23"/>
      <c r="F776" s="14" t="s">
        <v>2882</v>
      </c>
      <c r="G776" s="14" t="s">
        <v>2437</v>
      </c>
      <c r="I776" s="14" t="s">
        <v>3431</v>
      </c>
      <c r="J776" s="23"/>
      <c r="K776" s="23"/>
      <c r="L776" s="18">
        <v>72.0</v>
      </c>
      <c r="M776" s="18">
        <v>0.0</v>
      </c>
      <c r="N776" s="18">
        <v>0.0</v>
      </c>
      <c r="O776" s="18">
        <v>0.0</v>
      </c>
      <c r="P776" s="18">
        <v>0.0</v>
      </c>
      <c r="Q776" s="18">
        <v>0.0</v>
      </c>
      <c r="U776" s="22" t="s">
        <v>288</v>
      </c>
      <c r="V776" s="18">
        <v>6.291109603559E12</v>
      </c>
      <c r="W776" s="22" t="s">
        <v>3065</v>
      </c>
      <c r="X776" s="18" t="s">
        <v>3417</v>
      </c>
      <c r="Y776" s="22" t="s">
        <v>3415</v>
      </c>
      <c r="Z776" s="22" t="s">
        <v>3057</v>
      </c>
      <c r="AA776" s="22" t="s">
        <v>3456</v>
      </c>
      <c r="AC776" s="22" t="s">
        <v>3416</v>
      </c>
      <c r="AD776" s="16"/>
      <c r="AE776" s="16"/>
      <c r="AF776" s="18">
        <v>96.0</v>
      </c>
      <c r="AG776" s="18">
        <v>0.0</v>
      </c>
      <c r="AH776" s="18">
        <v>0.0</v>
      </c>
      <c r="AI776" s="18">
        <v>0.0</v>
      </c>
      <c r="AJ776" s="18">
        <v>0.0</v>
      </c>
      <c r="AK776" s="18">
        <v>0.0</v>
      </c>
    </row>
    <row r="777">
      <c r="A777" s="14" t="s">
        <v>961</v>
      </c>
      <c r="B777" s="105" t="s">
        <v>4046</v>
      </c>
      <c r="C777" s="14" t="s">
        <v>2367</v>
      </c>
      <c r="D777" s="19" t="s">
        <v>58</v>
      </c>
      <c r="E777" s="14" t="s">
        <v>3421</v>
      </c>
      <c r="F777" s="14" t="s">
        <v>3099</v>
      </c>
      <c r="G777" s="14" t="s">
        <v>2359</v>
      </c>
      <c r="I777" s="14" t="s">
        <v>3422</v>
      </c>
      <c r="J777" s="23"/>
      <c r="K777" s="23"/>
      <c r="L777" s="18">
        <v>21.0</v>
      </c>
      <c r="M777" s="18">
        <v>1.0</v>
      </c>
      <c r="N777" s="18">
        <v>0.607226</v>
      </c>
      <c r="O777" s="18">
        <v>1.338911</v>
      </c>
      <c r="P777" s="18">
        <v>1.098427</v>
      </c>
      <c r="Q777" s="18">
        <v>0.980237</v>
      </c>
      <c r="U777" s="22" t="s">
        <v>1756</v>
      </c>
      <c r="V777" s="18">
        <v>8.85652001137E11</v>
      </c>
      <c r="W777" s="22" t="s">
        <v>3269</v>
      </c>
      <c r="X777" s="18" t="s">
        <v>3417</v>
      </c>
      <c r="Y777" s="22" t="s">
        <v>3421</v>
      </c>
      <c r="Z777" s="16"/>
      <c r="AA777" s="22" t="s">
        <v>3773</v>
      </c>
      <c r="AB777" s="22" t="s">
        <v>2214</v>
      </c>
      <c r="AC777" s="22" t="s">
        <v>3416</v>
      </c>
      <c r="AD777" s="22" t="s">
        <v>2605</v>
      </c>
      <c r="AE777" s="16"/>
      <c r="AF777" s="18">
        <v>24.0</v>
      </c>
      <c r="AG777" s="18">
        <v>0.0</v>
      </c>
      <c r="AH777" s="18">
        <v>0.0</v>
      </c>
      <c r="AI777" s="18">
        <v>0.0</v>
      </c>
      <c r="AJ777" s="18">
        <v>0.0</v>
      </c>
      <c r="AK777" s="18">
        <v>0.0</v>
      </c>
    </row>
    <row r="778">
      <c r="A778" s="14" t="s">
        <v>1812</v>
      </c>
      <c r="B778" s="105" t="s">
        <v>3967</v>
      </c>
      <c r="C778" s="14" t="s">
        <v>2482</v>
      </c>
      <c r="D778" s="19" t="s">
        <v>58</v>
      </c>
      <c r="E778" s="14" t="s">
        <v>3415</v>
      </c>
      <c r="F778" s="14" t="s">
        <v>2944</v>
      </c>
      <c r="G778" s="14" t="s">
        <v>2479</v>
      </c>
      <c r="I778" s="14" t="s">
        <v>3416</v>
      </c>
      <c r="J778" s="16"/>
      <c r="K778" s="23"/>
      <c r="L778" s="18">
        <v>144.0</v>
      </c>
      <c r="M778" s="18">
        <v>0.0</v>
      </c>
      <c r="N778" s="18">
        <v>0.0</v>
      </c>
      <c r="O778" s="18">
        <v>0.0</v>
      </c>
      <c r="P778" s="18">
        <v>0.0</v>
      </c>
      <c r="Q778" s="18">
        <v>0.0</v>
      </c>
      <c r="U778" s="22" t="s">
        <v>1966</v>
      </c>
      <c r="V778" s="18">
        <v>6.291109891079E12</v>
      </c>
      <c r="W778" s="22" t="s">
        <v>2573</v>
      </c>
      <c r="X778" s="18" t="s">
        <v>3417</v>
      </c>
      <c r="Y778" s="22" t="s">
        <v>3415</v>
      </c>
      <c r="Z778" s="22" t="s">
        <v>3013</v>
      </c>
      <c r="AA778" s="22" t="s">
        <v>2572</v>
      </c>
      <c r="AB778" s="22" t="s">
        <v>2252</v>
      </c>
      <c r="AC778" s="22" t="s">
        <v>3416</v>
      </c>
      <c r="AD778" s="16"/>
      <c r="AE778" s="22" t="s">
        <v>2240</v>
      </c>
      <c r="AF778" s="18">
        <v>96.0</v>
      </c>
      <c r="AG778" s="18">
        <v>0.0</v>
      </c>
      <c r="AH778" s="18">
        <v>0.0</v>
      </c>
      <c r="AI778" s="18">
        <v>0.0</v>
      </c>
      <c r="AJ778" s="18">
        <v>0.0</v>
      </c>
      <c r="AK778" s="18">
        <v>0.0</v>
      </c>
    </row>
    <row r="779">
      <c r="A779" s="14" t="s">
        <v>1175</v>
      </c>
      <c r="B779" s="105" t="s">
        <v>3961</v>
      </c>
      <c r="C779" s="14" t="s">
        <v>3215</v>
      </c>
      <c r="D779" s="19" t="s">
        <v>58</v>
      </c>
      <c r="E779" s="14" t="s">
        <v>3415</v>
      </c>
      <c r="F779" s="23"/>
      <c r="G779" s="14" t="s">
        <v>2391</v>
      </c>
      <c r="I779" s="14" t="s">
        <v>3416</v>
      </c>
      <c r="J779" s="23"/>
      <c r="K779" s="23"/>
      <c r="L779" s="18">
        <v>120.0</v>
      </c>
      <c r="M779" s="18">
        <v>0.0</v>
      </c>
      <c r="N779" s="18">
        <v>0.0</v>
      </c>
      <c r="O779" s="18">
        <v>0.0</v>
      </c>
      <c r="P779" s="18">
        <v>0.0</v>
      </c>
      <c r="Q779" s="18">
        <v>0.0</v>
      </c>
      <c r="U779" s="22" t="s">
        <v>1035</v>
      </c>
      <c r="V779" s="18">
        <v>8.59795006786E11</v>
      </c>
      <c r="W779" s="22" t="s">
        <v>2728</v>
      </c>
      <c r="X779" s="18" t="s">
        <v>3417</v>
      </c>
      <c r="Y779" s="22" t="s">
        <v>3415</v>
      </c>
      <c r="Z779" s="22" t="s">
        <v>3162</v>
      </c>
      <c r="AA779" s="22" t="s">
        <v>3450</v>
      </c>
      <c r="AB779" s="22" t="s">
        <v>2214</v>
      </c>
      <c r="AC779" s="22" t="s">
        <v>3416</v>
      </c>
      <c r="AD779" s="22" t="s">
        <v>2605</v>
      </c>
      <c r="AE779" s="16"/>
      <c r="AF779" s="18">
        <v>48.0</v>
      </c>
      <c r="AG779" s="18">
        <v>0.0</v>
      </c>
      <c r="AH779" s="18">
        <v>0.348352</v>
      </c>
      <c r="AI779" s="18">
        <v>1.333333</v>
      </c>
      <c r="AJ779" s="18">
        <v>0.348352</v>
      </c>
      <c r="AK779" s="18">
        <v>0.401864</v>
      </c>
    </row>
    <row r="780">
      <c r="A780" s="14" t="s">
        <v>851</v>
      </c>
      <c r="B780" s="105" t="s">
        <v>3503</v>
      </c>
      <c r="C780" s="14" t="s">
        <v>2619</v>
      </c>
      <c r="D780" s="19" t="s">
        <v>58</v>
      </c>
      <c r="E780" s="14" t="s">
        <v>3421</v>
      </c>
      <c r="F780" s="14" t="s">
        <v>3152</v>
      </c>
      <c r="G780" s="14" t="s">
        <v>3484</v>
      </c>
      <c r="H780" s="14" t="s">
        <v>3629</v>
      </c>
      <c r="I780" s="14" t="s">
        <v>3422</v>
      </c>
      <c r="J780" s="23"/>
      <c r="K780" s="23"/>
      <c r="L780" s="18">
        <v>48.0</v>
      </c>
      <c r="M780" s="18">
        <v>0.0</v>
      </c>
      <c r="N780" s="18">
        <v>0.0</v>
      </c>
      <c r="O780" s="18">
        <v>0.0</v>
      </c>
      <c r="P780" s="18">
        <v>0.055556</v>
      </c>
      <c r="Q780" s="18">
        <v>0.055556</v>
      </c>
      <c r="U780" s="22" t="s">
        <v>1365</v>
      </c>
      <c r="V780" s="18">
        <v>6.297000670386E12</v>
      </c>
      <c r="W780" s="22" t="s">
        <v>2446</v>
      </c>
      <c r="X780" s="18" t="s">
        <v>3417</v>
      </c>
      <c r="Y780" s="22" t="s">
        <v>3415</v>
      </c>
      <c r="Z780" s="22" t="s">
        <v>2894</v>
      </c>
      <c r="AA780" s="22" t="s">
        <v>2447</v>
      </c>
      <c r="AB780" s="22" t="s">
        <v>2214</v>
      </c>
      <c r="AC780" s="22" t="s">
        <v>3717</v>
      </c>
      <c r="AD780" s="22" t="s">
        <v>2595</v>
      </c>
      <c r="AE780" s="22" t="s">
        <v>2240</v>
      </c>
      <c r="AF780" s="18">
        <v>720.0</v>
      </c>
      <c r="AG780" s="18">
        <v>0.0</v>
      </c>
      <c r="AH780" s="18">
        <v>0.0</v>
      </c>
      <c r="AI780" s="18">
        <v>0.0</v>
      </c>
      <c r="AJ780" s="18">
        <v>0.0</v>
      </c>
      <c r="AK780" s="18">
        <v>0.0</v>
      </c>
    </row>
    <row r="781">
      <c r="A781" s="14" t="s">
        <v>288</v>
      </c>
      <c r="B781" s="105" t="s">
        <v>3621</v>
      </c>
      <c r="C781" s="14" t="s">
        <v>3061</v>
      </c>
      <c r="D781" s="19" t="s">
        <v>58</v>
      </c>
      <c r="E781" s="14" t="s">
        <v>3421</v>
      </c>
      <c r="F781" s="14" t="s">
        <v>3057</v>
      </c>
      <c r="G781" s="14" t="s">
        <v>3456</v>
      </c>
      <c r="H781" s="14" t="s">
        <v>2214</v>
      </c>
      <c r="I781" s="14" t="s">
        <v>3416</v>
      </c>
      <c r="J781" s="23"/>
      <c r="K781" s="16"/>
      <c r="L781" s="18">
        <v>24.0</v>
      </c>
      <c r="M781" s="18">
        <v>0.0</v>
      </c>
      <c r="N781" s="18">
        <v>0.0</v>
      </c>
      <c r="O781" s="18">
        <v>0.642857</v>
      </c>
      <c r="P781" s="18">
        <v>0.481481</v>
      </c>
      <c r="Q781" s="18">
        <v>0.481481</v>
      </c>
      <c r="U781" s="22" t="s">
        <v>1251</v>
      </c>
      <c r="V781" s="18">
        <v>3.701295700329E12</v>
      </c>
      <c r="W781" s="22" t="s">
        <v>2439</v>
      </c>
      <c r="X781" s="18" t="s">
        <v>3417</v>
      </c>
      <c r="Y781" s="22" t="s">
        <v>3415</v>
      </c>
      <c r="Z781" s="22" t="s">
        <v>2882</v>
      </c>
      <c r="AA781" s="22" t="s">
        <v>2437</v>
      </c>
      <c r="AB781" s="22" t="s">
        <v>2214</v>
      </c>
      <c r="AC781" s="22" t="s">
        <v>3431</v>
      </c>
      <c r="AD781" s="16"/>
      <c r="AE781" s="16"/>
      <c r="AF781" s="18">
        <v>10.0</v>
      </c>
      <c r="AG781" s="18">
        <v>0.0</v>
      </c>
      <c r="AH781" s="18">
        <v>0.0</v>
      </c>
      <c r="AI781" s="18">
        <v>0.5</v>
      </c>
      <c r="AJ781" s="18">
        <v>0.6</v>
      </c>
      <c r="AK781" s="18">
        <v>0.901852</v>
      </c>
    </row>
    <row r="782">
      <c r="A782" s="14" t="s">
        <v>1812</v>
      </c>
      <c r="B782" s="105" t="s">
        <v>4047</v>
      </c>
      <c r="C782" s="14" t="s">
        <v>3309</v>
      </c>
      <c r="D782" s="19" t="s">
        <v>58</v>
      </c>
      <c r="E782" s="14" t="s">
        <v>3421</v>
      </c>
      <c r="F782" s="14" t="s">
        <v>2998</v>
      </c>
      <c r="G782" s="14" t="s">
        <v>3534</v>
      </c>
      <c r="H782" s="14" t="s">
        <v>2214</v>
      </c>
      <c r="I782" s="14" t="s">
        <v>3416</v>
      </c>
      <c r="J782" s="14" t="s">
        <v>2605</v>
      </c>
      <c r="K782" s="23"/>
      <c r="L782" s="18">
        <v>528.0</v>
      </c>
      <c r="M782" s="18">
        <v>0.0</v>
      </c>
      <c r="N782" s="18">
        <v>3.052124</v>
      </c>
      <c r="O782" s="18">
        <v>2.642857</v>
      </c>
      <c r="P782" s="18">
        <v>2.371348</v>
      </c>
      <c r="Q782" s="18">
        <v>2.765371</v>
      </c>
      <c r="U782" s="22" t="s">
        <v>1365</v>
      </c>
      <c r="V782" s="18">
        <v>5.20223463038E12</v>
      </c>
      <c r="W782" s="22" t="s">
        <v>2909</v>
      </c>
      <c r="X782" s="18" t="s">
        <v>3417</v>
      </c>
      <c r="Y782" s="22" t="s">
        <v>3421</v>
      </c>
      <c r="Z782" s="22" t="s">
        <v>2908</v>
      </c>
      <c r="AA782" s="22" t="s">
        <v>4000</v>
      </c>
      <c r="AB782" s="22" t="s">
        <v>2214</v>
      </c>
      <c r="AC782" s="22" t="s">
        <v>3422</v>
      </c>
      <c r="AD782" s="16"/>
      <c r="AE782" s="22" t="s">
        <v>2240</v>
      </c>
      <c r="AF782" s="18">
        <v>504.0</v>
      </c>
      <c r="AG782" s="18">
        <v>0.0</v>
      </c>
      <c r="AH782" s="18">
        <v>0.316239</v>
      </c>
      <c r="AI782" s="18">
        <v>0.0</v>
      </c>
      <c r="AJ782" s="18">
        <v>0.583333</v>
      </c>
      <c r="AK782" s="18">
        <v>0.316239</v>
      </c>
    </row>
    <row r="783">
      <c r="A783" s="14" t="s">
        <v>1365</v>
      </c>
      <c r="B783" s="105" t="s">
        <v>4048</v>
      </c>
      <c r="C783" s="14" t="s">
        <v>2777</v>
      </c>
      <c r="D783" s="19" t="s">
        <v>58</v>
      </c>
      <c r="E783" s="14" t="s">
        <v>3415</v>
      </c>
      <c r="F783" s="14" t="s">
        <v>2891</v>
      </c>
      <c r="G783" s="14" t="s">
        <v>2261</v>
      </c>
      <c r="I783" s="14" t="s">
        <v>3422</v>
      </c>
      <c r="J783" s="23"/>
      <c r="K783" s="23"/>
      <c r="L783" s="18">
        <v>552.0</v>
      </c>
      <c r="M783" s="18">
        <v>0.0</v>
      </c>
      <c r="N783" s="18">
        <v>0.0</v>
      </c>
      <c r="O783" s="18">
        <v>0.0</v>
      </c>
      <c r="P783" s="18">
        <v>0.0</v>
      </c>
      <c r="Q783" s="18">
        <v>0.0</v>
      </c>
      <c r="U783" s="22" t="s">
        <v>1812</v>
      </c>
      <c r="V783" s="18">
        <v>5.000159514804E12</v>
      </c>
      <c r="W783" s="22" t="s">
        <v>2542</v>
      </c>
      <c r="X783" s="18" t="s">
        <v>3417</v>
      </c>
      <c r="Y783" s="22" t="s">
        <v>3421</v>
      </c>
      <c r="Z783" s="22" t="s">
        <v>2986</v>
      </c>
      <c r="AA783" s="22" t="s">
        <v>2512</v>
      </c>
      <c r="AB783" s="22" t="s">
        <v>2214</v>
      </c>
      <c r="AC783" s="22" t="s">
        <v>3416</v>
      </c>
      <c r="AD783" s="22" t="s">
        <v>2666</v>
      </c>
      <c r="AF783" s="18">
        <v>624.0</v>
      </c>
      <c r="AG783" s="18">
        <v>0.0</v>
      </c>
      <c r="AH783" s="18">
        <v>0.209524</v>
      </c>
      <c r="AI783" s="18">
        <v>0.0</v>
      </c>
      <c r="AJ783" s="18">
        <v>0.0</v>
      </c>
      <c r="AK783" s="18">
        <v>0.242857</v>
      </c>
    </row>
    <row r="784">
      <c r="A784" s="14" t="s">
        <v>1812</v>
      </c>
      <c r="B784" s="105" t="s">
        <v>3625</v>
      </c>
      <c r="C784" s="14" t="s">
        <v>2542</v>
      </c>
      <c r="D784" s="19" t="s">
        <v>58</v>
      </c>
      <c r="E784" s="14" t="s">
        <v>3421</v>
      </c>
      <c r="F784" s="14" t="s">
        <v>2986</v>
      </c>
      <c r="G784" s="14" t="s">
        <v>2512</v>
      </c>
      <c r="I784" s="14" t="s">
        <v>3416</v>
      </c>
      <c r="J784" s="23"/>
      <c r="K784" s="23"/>
      <c r="L784" s="18">
        <v>552.0</v>
      </c>
      <c r="M784" s="18">
        <v>0.0</v>
      </c>
      <c r="N784" s="18">
        <v>0.0</v>
      </c>
      <c r="O784" s="18">
        <v>0.0</v>
      </c>
      <c r="P784" s="18">
        <v>0.0</v>
      </c>
      <c r="Q784" s="18">
        <v>0.0</v>
      </c>
      <c r="U784" s="22" t="s">
        <v>258</v>
      </c>
      <c r="V784" s="18">
        <v>4.250035246942E12</v>
      </c>
      <c r="W784" s="22" t="s">
        <v>2809</v>
      </c>
      <c r="X784" s="18" t="s">
        <v>3417</v>
      </c>
      <c r="Y784" s="22" t="s">
        <v>3415</v>
      </c>
      <c r="Z784" s="22" t="s">
        <v>3192</v>
      </c>
      <c r="AA784" s="22" t="s">
        <v>3427</v>
      </c>
      <c r="AB784" s="22" t="s">
        <v>2214</v>
      </c>
      <c r="AC784" s="22" t="s">
        <v>3416</v>
      </c>
      <c r="AD784" s="22" t="s">
        <v>2605</v>
      </c>
      <c r="AE784" s="16"/>
      <c r="AF784" s="18">
        <v>24.0</v>
      </c>
      <c r="AG784" s="18">
        <v>0.0</v>
      </c>
      <c r="AH784" s="18">
        <v>0.0</v>
      </c>
      <c r="AI784" s="18">
        <v>0.0</v>
      </c>
      <c r="AJ784" s="18">
        <v>0.0</v>
      </c>
      <c r="AK784" s="18">
        <v>0.016667</v>
      </c>
    </row>
    <row r="785">
      <c r="A785" s="14" t="s">
        <v>1812</v>
      </c>
      <c r="B785" s="105" t="s">
        <v>4049</v>
      </c>
      <c r="C785" s="14" t="s">
        <v>2688</v>
      </c>
      <c r="D785" s="19" t="s">
        <v>58</v>
      </c>
      <c r="E785" s="14" t="s">
        <v>3421</v>
      </c>
      <c r="F785" s="14" t="s">
        <v>3346</v>
      </c>
      <c r="G785" s="14" t="s">
        <v>2512</v>
      </c>
      <c r="H785" s="14" t="s">
        <v>2214</v>
      </c>
      <c r="I785" s="14" t="s">
        <v>3416</v>
      </c>
      <c r="J785" s="14" t="s">
        <v>2666</v>
      </c>
      <c r="L785" s="18">
        <v>48.0</v>
      </c>
      <c r="M785" s="18">
        <v>0.0</v>
      </c>
      <c r="N785" s="18">
        <v>0.0</v>
      </c>
      <c r="O785" s="18">
        <v>0.071429</v>
      </c>
      <c r="P785" s="18">
        <v>0.052632</v>
      </c>
      <c r="Q785" s="18">
        <v>0.052632</v>
      </c>
      <c r="U785" s="22" t="s">
        <v>1251</v>
      </c>
      <c r="V785" s="18">
        <v>6.291107845951E12</v>
      </c>
      <c r="W785" s="22" t="s">
        <v>2989</v>
      </c>
      <c r="X785" s="18" t="s">
        <v>3417</v>
      </c>
      <c r="Y785" s="22" t="s">
        <v>3415</v>
      </c>
      <c r="Z785" s="22" t="s">
        <v>3231</v>
      </c>
      <c r="AA785" s="22" t="s">
        <v>3466</v>
      </c>
      <c r="AB785" s="22" t="s">
        <v>2214</v>
      </c>
      <c r="AC785" s="22" t="s">
        <v>3431</v>
      </c>
      <c r="AD785" s="16"/>
      <c r="AE785" s="16"/>
      <c r="AF785" s="18">
        <v>0.0</v>
      </c>
      <c r="AG785" s="18">
        <v>0.0</v>
      </c>
      <c r="AH785" s="18">
        <v>0.0</v>
      </c>
      <c r="AI785" s="18">
        <v>0.142857</v>
      </c>
      <c r="AJ785" s="18">
        <v>0.1</v>
      </c>
      <c r="AK785" s="18">
        <v>0.084181</v>
      </c>
    </row>
    <row r="786">
      <c r="A786" s="14" t="s">
        <v>888</v>
      </c>
      <c r="B786" s="105" t="s">
        <v>3689</v>
      </c>
      <c r="C786" s="14" t="s">
        <v>2327</v>
      </c>
      <c r="D786" s="19" t="s">
        <v>58</v>
      </c>
      <c r="E786" s="14" t="s">
        <v>3421</v>
      </c>
      <c r="F786" s="14" t="s">
        <v>2765</v>
      </c>
      <c r="G786" s="14" t="s">
        <v>2326</v>
      </c>
      <c r="H786" s="14" t="s">
        <v>2214</v>
      </c>
      <c r="I786" s="14" t="s">
        <v>3431</v>
      </c>
      <c r="J786" s="23"/>
      <c r="K786" s="16"/>
      <c r="L786" s="18">
        <v>24.0</v>
      </c>
      <c r="M786" s="18">
        <v>0.0</v>
      </c>
      <c r="N786" s="18">
        <v>0.0</v>
      </c>
      <c r="O786" s="18">
        <v>0.291209</v>
      </c>
      <c r="P786" s="18">
        <v>0.448076</v>
      </c>
      <c r="Q786" s="18">
        <v>0.434114</v>
      </c>
      <c r="U786" s="22" t="s">
        <v>135</v>
      </c>
      <c r="V786" s="18">
        <v>1.015271004618E12</v>
      </c>
      <c r="W786" s="22" t="s">
        <v>2628</v>
      </c>
      <c r="X786" s="18" t="s">
        <v>3417</v>
      </c>
      <c r="Y786" s="16"/>
      <c r="Z786" s="22" t="s">
        <v>2614</v>
      </c>
      <c r="AA786" s="22" t="s">
        <v>2557</v>
      </c>
      <c r="AC786" s="22" t="s">
        <v>3416</v>
      </c>
      <c r="AD786" s="22" t="s">
        <v>2605</v>
      </c>
      <c r="AE786" s="16"/>
      <c r="AF786" s="18">
        <v>480.0</v>
      </c>
      <c r="AG786" s="18">
        <v>0.0</v>
      </c>
      <c r="AH786" s="18">
        <v>0.0</v>
      </c>
      <c r="AI786" s="18">
        <v>0.0</v>
      </c>
      <c r="AJ786" s="18">
        <v>0.0</v>
      </c>
      <c r="AK786" s="18">
        <v>0.0</v>
      </c>
    </row>
    <row r="787">
      <c r="A787" s="14" t="s">
        <v>1650</v>
      </c>
      <c r="B787" s="105" t="s">
        <v>4050</v>
      </c>
      <c r="C787" s="14" t="s">
        <v>3225</v>
      </c>
      <c r="D787" s="19" t="s">
        <v>58</v>
      </c>
      <c r="E787" s="14" t="s">
        <v>3421</v>
      </c>
      <c r="F787" s="14" t="s">
        <v>3248</v>
      </c>
      <c r="G787" s="14" t="s">
        <v>3437</v>
      </c>
      <c r="H787" s="14" t="s">
        <v>2214</v>
      </c>
      <c r="I787" s="14" t="s">
        <v>3416</v>
      </c>
      <c r="J787" s="23"/>
      <c r="K787" s="14" t="s">
        <v>2240</v>
      </c>
      <c r="L787" s="18">
        <v>504.0</v>
      </c>
      <c r="M787" s="18">
        <v>0.0</v>
      </c>
      <c r="N787" s="18">
        <v>0.0</v>
      </c>
      <c r="O787" s="18">
        <v>0.0</v>
      </c>
      <c r="P787" s="18">
        <v>0.0</v>
      </c>
      <c r="Q787" s="18">
        <v>0.0</v>
      </c>
      <c r="U787" s="22" t="s">
        <v>1812</v>
      </c>
      <c r="V787" s="18">
        <v>9.341070000301E12</v>
      </c>
      <c r="W787" s="22" t="s">
        <v>2862</v>
      </c>
      <c r="X787" s="18" t="s">
        <v>3417</v>
      </c>
      <c r="Y787" s="22" t="s">
        <v>3415</v>
      </c>
      <c r="Z787" s="22" t="s">
        <v>3348</v>
      </c>
      <c r="AA787" s="22" t="s">
        <v>2512</v>
      </c>
      <c r="AB787" s="22" t="s">
        <v>2214</v>
      </c>
      <c r="AC787" s="22" t="s">
        <v>3416</v>
      </c>
      <c r="AD787" s="22" t="s">
        <v>2605</v>
      </c>
      <c r="AE787" s="16"/>
      <c r="AF787" s="18">
        <v>24.0</v>
      </c>
      <c r="AG787" s="18">
        <v>0.0</v>
      </c>
      <c r="AH787" s="18">
        <v>0.0</v>
      </c>
      <c r="AI787" s="18">
        <v>0.0</v>
      </c>
      <c r="AJ787" s="18">
        <v>0.0</v>
      </c>
      <c r="AK787" s="18">
        <v>0.0</v>
      </c>
    </row>
    <row r="788">
      <c r="A788" s="14" t="s">
        <v>1092</v>
      </c>
      <c r="B788" s="105" t="s">
        <v>4051</v>
      </c>
      <c r="C788" s="14" t="s">
        <v>2381</v>
      </c>
      <c r="D788" s="19" t="s">
        <v>58</v>
      </c>
      <c r="E788" s="14" t="s">
        <v>3415</v>
      </c>
      <c r="F788" s="14" t="s">
        <v>2818</v>
      </c>
      <c r="G788" s="14" t="s">
        <v>2268</v>
      </c>
      <c r="H788" s="14" t="s">
        <v>2214</v>
      </c>
      <c r="I788" s="14" t="s">
        <v>3416</v>
      </c>
      <c r="J788" s="16"/>
      <c r="K788" s="16"/>
      <c r="L788" s="18">
        <v>0.0</v>
      </c>
      <c r="M788" s="18">
        <v>0.0</v>
      </c>
      <c r="N788" s="18">
        <v>0.0</v>
      </c>
      <c r="O788" s="18">
        <v>0.071429</v>
      </c>
      <c r="P788" s="18">
        <v>0.033333</v>
      </c>
      <c r="Q788" s="18">
        <v>0.068421</v>
      </c>
      <c r="U788" s="22" t="s">
        <v>1175</v>
      </c>
      <c r="V788" s="18">
        <v>8.906103796005E12</v>
      </c>
      <c r="W788" s="22" t="s">
        <v>2405</v>
      </c>
      <c r="X788" s="18" t="s">
        <v>3417</v>
      </c>
      <c r="Y788" s="22" t="s">
        <v>3415</v>
      </c>
      <c r="Z788" s="22" t="s">
        <v>2815</v>
      </c>
      <c r="AA788" s="22" t="s">
        <v>2378</v>
      </c>
      <c r="AB788" s="22" t="s">
        <v>2214</v>
      </c>
      <c r="AC788" s="22" t="s">
        <v>3416</v>
      </c>
      <c r="AD788" s="16"/>
      <c r="AE788" s="16"/>
      <c r="AF788" s="18">
        <v>24.0</v>
      </c>
      <c r="AG788" s="18">
        <v>1.0</v>
      </c>
      <c r="AH788" s="18">
        <v>0.0</v>
      </c>
      <c r="AI788" s="18">
        <v>0.357143</v>
      </c>
      <c r="AJ788" s="18">
        <v>0.3</v>
      </c>
      <c r="AK788" s="18">
        <v>0.333333</v>
      </c>
    </row>
    <row r="789">
      <c r="A789" s="14" t="s">
        <v>1650</v>
      </c>
      <c r="B789" s="105" t="s">
        <v>3553</v>
      </c>
      <c r="C789" s="14" t="s">
        <v>2467</v>
      </c>
      <c r="D789" s="19" t="s">
        <v>58</v>
      </c>
      <c r="E789" s="23"/>
      <c r="F789" s="14" t="s">
        <v>2930</v>
      </c>
      <c r="G789" s="14" t="s">
        <v>2239</v>
      </c>
      <c r="I789" s="14" t="s">
        <v>3416</v>
      </c>
      <c r="J789" s="23"/>
      <c r="K789" s="23"/>
      <c r="L789" s="18">
        <v>528.0</v>
      </c>
      <c r="M789" s="18">
        <v>0.0</v>
      </c>
      <c r="N789" s="18">
        <v>0.0</v>
      </c>
      <c r="O789" s="18">
        <v>0.0</v>
      </c>
      <c r="P789" s="18">
        <v>0.0</v>
      </c>
      <c r="Q789" s="18">
        <v>0.0</v>
      </c>
      <c r="U789" s="22" t="s">
        <v>1812</v>
      </c>
      <c r="V789" s="18">
        <v>6.772504452985E12</v>
      </c>
      <c r="W789" s="22" t="s">
        <v>2979</v>
      </c>
      <c r="X789" s="18" t="s">
        <v>3417</v>
      </c>
      <c r="Y789" s="22" t="s">
        <v>3415</v>
      </c>
      <c r="Z789" s="22" t="s">
        <v>3092</v>
      </c>
      <c r="AA789" s="22" t="s">
        <v>3430</v>
      </c>
      <c r="AB789" s="22" t="s">
        <v>2214</v>
      </c>
      <c r="AC789" s="22" t="s">
        <v>3416</v>
      </c>
      <c r="AD789" s="16"/>
      <c r="AE789" s="16"/>
      <c r="AF789" s="18">
        <v>30.0</v>
      </c>
      <c r="AG789" s="18">
        <v>5.0</v>
      </c>
      <c r="AH789" s="18">
        <v>0.417832</v>
      </c>
      <c r="AI789" s="18">
        <v>3.866384</v>
      </c>
      <c r="AJ789" s="18">
        <v>3.163834</v>
      </c>
      <c r="AK789" s="18">
        <v>1.950929</v>
      </c>
    </row>
    <row r="790">
      <c r="A790" s="14" t="s">
        <v>961</v>
      </c>
      <c r="B790" s="105" t="s">
        <v>3934</v>
      </c>
      <c r="C790" s="14" t="s">
        <v>2348</v>
      </c>
      <c r="D790" s="19" t="s">
        <v>58</v>
      </c>
      <c r="E790" s="14" t="s">
        <v>3421</v>
      </c>
      <c r="F790" s="14" t="s">
        <v>3935</v>
      </c>
      <c r="G790" s="14" t="s">
        <v>2349</v>
      </c>
      <c r="H790" s="14" t="s">
        <v>2304</v>
      </c>
      <c r="I790" s="14" t="s">
        <v>3416</v>
      </c>
      <c r="J790" s="14" t="s">
        <v>2605</v>
      </c>
      <c r="K790" s="23"/>
      <c r="L790" s="18">
        <v>792.0</v>
      </c>
      <c r="M790" s="18">
        <v>0.0</v>
      </c>
      <c r="N790" s="18">
        <v>0.0</v>
      </c>
      <c r="O790" s="18">
        <v>0.0</v>
      </c>
      <c r="P790" s="18">
        <v>0.0</v>
      </c>
      <c r="Q790" s="18">
        <v>0.0</v>
      </c>
      <c r="U790" s="22" t="s">
        <v>361</v>
      </c>
      <c r="V790" s="18">
        <v>3.387390124439E12</v>
      </c>
      <c r="W790" s="22" t="s">
        <v>2756</v>
      </c>
      <c r="X790" s="18" t="s">
        <v>3417</v>
      </c>
      <c r="Y790" s="22" t="s">
        <v>3415</v>
      </c>
      <c r="Z790" s="22" t="s">
        <v>3102</v>
      </c>
      <c r="AA790" s="22" t="s">
        <v>2239</v>
      </c>
      <c r="AB790" s="22" t="s">
        <v>2214</v>
      </c>
      <c r="AC790" s="22" t="s">
        <v>3416</v>
      </c>
      <c r="AD790" s="16"/>
      <c r="AE790" s="22" t="s">
        <v>2240</v>
      </c>
      <c r="AF790" s="18">
        <v>336.0</v>
      </c>
      <c r="AG790" s="18">
        <v>0.0</v>
      </c>
      <c r="AH790" s="18">
        <v>0.160256</v>
      </c>
      <c r="AI790" s="18">
        <v>0.0</v>
      </c>
      <c r="AJ790" s="18">
        <v>0.0</v>
      </c>
      <c r="AK790" s="18">
        <v>0.160256</v>
      </c>
    </row>
    <row r="791">
      <c r="A791" s="14" t="s">
        <v>1812</v>
      </c>
      <c r="B791" s="105" t="s">
        <v>3496</v>
      </c>
      <c r="C791" s="14" t="s">
        <v>2510</v>
      </c>
      <c r="D791" s="19" t="s">
        <v>58</v>
      </c>
      <c r="E791" s="23"/>
      <c r="F791" s="14" t="s">
        <v>2959</v>
      </c>
      <c r="G791" s="14" t="s">
        <v>2464</v>
      </c>
      <c r="I791" s="14" t="s">
        <v>3416</v>
      </c>
      <c r="J791" s="14" t="s">
        <v>2605</v>
      </c>
      <c r="K791" s="14" t="s">
        <v>2240</v>
      </c>
      <c r="L791" s="18">
        <v>552.0</v>
      </c>
      <c r="M791" s="18">
        <v>0.0</v>
      </c>
      <c r="N791" s="18">
        <v>0.0</v>
      </c>
      <c r="O791" s="18">
        <v>0.0</v>
      </c>
      <c r="P791" s="18">
        <v>0.0</v>
      </c>
      <c r="Q791" s="18">
        <v>0.0</v>
      </c>
      <c r="U791" s="22" t="s">
        <v>288</v>
      </c>
      <c r="V791" s="18">
        <v>1.2000066528E10</v>
      </c>
      <c r="W791" s="22" t="s">
        <v>2589</v>
      </c>
      <c r="X791" s="18" t="s">
        <v>3417</v>
      </c>
      <c r="Y791" s="22" t="s">
        <v>3415</v>
      </c>
      <c r="Z791" s="22" t="s">
        <v>3691</v>
      </c>
      <c r="AA791" s="22" t="s">
        <v>3692</v>
      </c>
      <c r="AC791" s="22" t="s">
        <v>3422</v>
      </c>
      <c r="AD791" s="16"/>
      <c r="AE791" s="16"/>
      <c r="AF791" s="18">
        <v>552.0</v>
      </c>
      <c r="AG791" s="18">
        <v>0.0</v>
      </c>
      <c r="AH791" s="18">
        <v>0.0</v>
      </c>
      <c r="AI791" s="18">
        <v>0.0</v>
      </c>
      <c r="AJ791" s="18">
        <v>0.0</v>
      </c>
      <c r="AK791" s="18">
        <v>0.0</v>
      </c>
    </row>
    <row r="792">
      <c r="A792" s="14" t="s">
        <v>1175</v>
      </c>
      <c r="B792" s="105" t="s">
        <v>4052</v>
      </c>
      <c r="C792" s="14" t="s">
        <v>2735</v>
      </c>
      <c r="D792" s="19" t="s">
        <v>58</v>
      </c>
      <c r="E792" s="14" t="s">
        <v>3421</v>
      </c>
      <c r="F792" s="14" t="s">
        <v>3189</v>
      </c>
      <c r="G792" s="14" t="s">
        <v>4015</v>
      </c>
      <c r="H792" s="14" t="s">
        <v>2214</v>
      </c>
      <c r="I792" s="14" t="s">
        <v>3416</v>
      </c>
      <c r="J792" s="23"/>
      <c r="K792" s="23"/>
      <c r="L792" s="18">
        <v>24.0</v>
      </c>
      <c r="M792" s="18">
        <v>1.0</v>
      </c>
      <c r="N792" s="18">
        <v>0.0</v>
      </c>
      <c r="O792" s="18">
        <v>2.972988</v>
      </c>
      <c r="P792" s="18">
        <v>2.382332</v>
      </c>
      <c r="Q792" s="18">
        <v>2.566859</v>
      </c>
      <c r="U792" s="22" t="s">
        <v>288</v>
      </c>
      <c r="V792" s="18">
        <v>6.34240279317E11</v>
      </c>
      <c r="W792" s="22" t="s">
        <v>2652</v>
      </c>
      <c r="X792" s="18" t="s">
        <v>3417</v>
      </c>
      <c r="Y792" s="22" t="s">
        <v>3415</v>
      </c>
      <c r="Z792" s="22" t="s">
        <v>2649</v>
      </c>
      <c r="AA792" s="22" t="s">
        <v>3614</v>
      </c>
      <c r="AB792" s="22" t="s">
        <v>2214</v>
      </c>
      <c r="AC792" s="22" t="s">
        <v>3422</v>
      </c>
      <c r="AD792" s="22" t="s">
        <v>2605</v>
      </c>
      <c r="AE792" s="16"/>
      <c r="AF792" s="18">
        <v>24.0</v>
      </c>
      <c r="AG792" s="18">
        <v>0.0</v>
      </c>
      <c r="AH792" s="18">
        <v>0.0</v>
      </c>
      <c r="AI792" s="18">
        <v>0.0</v>
      </c>
      <c r="AJ792" s="18">
        <v>0.0</v>
      </c>
      <c r="AK792" s="18">
        <v>0.0</v>
      </c>
    </row>
    <row r="793">
      <c r="A793" s="14" t="s">
        <v>961</v>
      </c>
      <c r="B793" s="104" t="s">
        <v>3481</v>
      </c>
      <c r="C793" s="14" t="s">
        <v>2804</v>
      </c>
      <c r="D793" s="19" t="s">
        <v>58</v>
      </c>
      <c r="E793" s="14" t="s">
        <v>3421</v>
      </c>
      <c r="F793" s="14" t="s">
        <v>3157</v>
      </c>
      <c r="G793" s="14" t="s">
        <v>3482</v>
      </c>
      <c r="H793" s="14" t="s">
        <v>2304</v>
      </c>
      <c r="I793" s="14" t="s">
        <v>3422</v>
      </c>
      <c r="J793" s="14" t="s">
        <v>2605</v>
      </c>
      <c r="K793" s="14" t="s">
        <v>2240</v>
      </c>
      <c r="L793" s="18">
        <v>696.0</v>
      </c>
      <c r="M793" s="18">
        <v>0.0</v>
      </c>
      <c r="N793" s="18">
        <v>0.0</v>
      </c>
      <c r="O793" s="18">
        <v>0.0</v>
      </c>
      <c r="P793" s="18">
        <v>0.0</v>
      </c>
      <c r="Q793" s="18">
        <v>0.0</v>
      </c>
      <c r="U793" s="22" t="s">
        <v>798</v>
      </c>
      <c r="V793" s="18">
        <v>6.291100159697E12</v>
      </c>
      <c r="W793" s="22" t="s">
        <v>2729</v>
      </c>
      <c r="X793" s="18" t="s">
        <v>3417</v>
      </c>
      <c r="Y793" s="22" t="s">
        <v>3415</v>
      </c>
      <c r="Z793" s="22" t="s">
        <v>2730</v>
      </c>
      <c r="AA793" s="22" t="s">
        <v>3486</v>
      </c>
      <c r="AB793" s="22" t="s">
        <v>3472</v>
      </c>
      <c r="AC793" s="22" t="s">
        <v>3717</v>
      </c>
      <c r="AD793" s="22" t="s">
        <v>2605</v>
      </c>
      <c r="AE793" s="16"/>
      <c r="AF793" s="18">
        <v>0.0</v>
      </c>
      <c r="AG793" s="18">
        <v>0.0</v>
      </c>
      <c r="AH793" s="18">
        <v>0.0</v>
      </c>
      <c r="AI793" s="18">
        <v>0.0</v>
      </c>
      <c r="AJ793" s="18">
        <v>0.0</v>
      </c>
      <c r="AK793" s="18">
        <v>0.0</v>
      </c>
    </row>
    <row r="794">
      <c r="A794" s="14" t="s">
        <v>1812</v>
      </c>
      <c r="B794" s="105" t="s">
        <v>4053</v>
      </c>
      <c r="C794" s="14" t="s">
        <v>2555</v>
      </c>
      <c r="D794" s="19" t="s">
        <v>58</v>
      </c>
      <c r="E794" s="23"/>
      <c r="F794" s="14" t="s">
        <v>2998</v>
      </c>
      <c r="G794" s="14" t="s">
        <v>2554</v>
      </c>
      <c r="I794" s="14" t="s">
        <v>3416</v>
      </c>
      <c r="J794" s="14" t="s">
        <v>2666</v>
      </c>
      <c r="L794" s="18">
        <v>528.0</v>
      </c>
      <c r="M794" s="18">
        <v>0.0</v>
      </c>
      <c r="N794" s="18">
        <v>0.0</v>
      </c>
      <c r="O794" s="18">
        <v>0.0</v>
      </c>
      <c r="P794" s="18">
        <v>0.0</v>
      </c>
      <c r="Q794" s="18">
        <v>0.0</v>
      </c>
      <c r="U794" s="22" t="s">
        <v>1812</v>
      </c>
      <c r="V794" s="18">
        <v>7.622202032219E12</v>
      </c>
      <c r="W794" s="22" t="s">
        <v>2522</v>
      </c>
      <c r="X794" s="18" t="s">
        <v>3417</v>
      </c>
      <c r="Y794" s="22" t="s">
        <v>3415</v>
      </c>
      <c r="Z794" s="22" t="s">
        <v>2963</v>
      </c>
      <c r="AA794" s="22" t="s">
        <v>2512</v>
      </c>
      <c r="AB794" s="22" t="s">
        <v>2214</v>
      </c>
      <c r="AC794" s="22" t="s">
        <v>3416</v>
      </c>
      <c r="AD794" s="22" t="s">
        <v>2605</v>
      </c>
      <c r="AE794" s="16"/>
      <c r="AF794" s="18">
        <v>24.0</v>
      </c>
      <c r="AG794" s="18">
        <v>0.0</v>
      </c>
      <c r="AH794" s="18">
        <v>0.0</v>
      </c>
      <c r="AI794" s="18">
        <v>0.0</v>
      </c>
      <c r="AJ794" s="18">
        <v>0.0</v>
      </c>
      <c r="AK794" s="18">
        <v>0.0</v>
      </c>
    </row>
    <row r="795">
      <c r="A795" s="14" t="s">
        <v>888</v>
      </c>
      <c r="B795" s="105" t="s">
        <v>4054</v>
      </c>
      <c r="C795" s="14" t="s">
        <v>2331</v>
      </c>
      <c r="D795" s="19" t="s">
        <v>58</v>
      </c>
      <c r="E795" s="14" t="s">
        <v>3421</v>
      </c>
      <c r="F795" s="14" t="s">
        <v>2774</v>
      </c>
      <c r="G795" s="14" t="s">
        <v>2326</v>
      </c>
      <c r="H795" s="14" t="s">
        <v>2214</v>
      </c>
      <c r="I795" s="14" t="s">
        <v>3431</v>
      </c>
      <c r="J795" s="23"/>
      <c r="K795" s="14" t="s">
        <v>2240</v>
      </c>
      <c r="L795" s="18">
        <v>744.0</v>
      </c>
      <c r="M795" s="18">
        <v>0.0</v>
      </c>
      <c r="N795" s="18">
        <v>0.0</v>
      </c>
      <c r="O795" s="18">
        <v>0.0</v>
      </c>
      <c r="P795" s="18">
        <v>0.0</v>
      </c>
      <c r="Q795" s="18">
        <v>0.0</v>
      </c>
      <c r="U795" s="22" t="s">
        <v>1812</v>
      </c>
      <c r="V795" s="18">
        <v>5.00015955563E12</v>
      </c>
      <c r="W795" s="22" t="s">
        <v>2540</v>
      </c>
      <c r="X795" s="18" t="s">
        <v>3417</v>
      </c>
      <c r="Y795" s="22" t="s">
        <v>3415</v>
      </c>
      <c r="Z795" s="22" t="s">
        <v>2982</v>
      </c>
      <c r="AA795" s="22" t="s">
        <v>2512</v>
      </c>
      <c r="AB795" s="22" t="s">
        <v>2214</v>
      </c>
      <c r="AC795" s="22" t="s">
        <v>3416</v>
      </c>
      <c r="AD795" s="22" t="s">
        <v>2605</v>
      </c>
      <c r="AE795" s="16"/>
      <c r="AF795" s="18">
        <v>24.0</v>
      </c>
      <c r="AG795" s="18">
        <v>0.0</v>
      </c>
      <c r="AH795" s="18">
        <v>0.0</v>
      </c>
      <c r="AI795" s="18">
        <v>0.0</v>
      </c>
      <c r="AJ795" s="18">
        <v>0.0</v>
      </c>
      <c r="AK795" s="18">
        <v>0.0</v>
      </c>
    </row>
    <row r="796">
      <c r="A796" s="14" t="s">
        <v>1365</v>
      </c>
      <c r="B796" s="105" t="s">
        <v>3734</v>
      </c>
      <c r="C796" s="14" t="s">
        <v>2448</v>
      </c>
      <c r="D796" s="19" t="s">
        <v>58</v>
      </c>
      <c r="E796" s="14" t="s">
        <v>3421</v>
      </c>
      <c r="F796" s="14" t="s">
        <v>2897</v>
      </c>
      <c r="G796" s="14" t="s">
        <v>2449</v>
      </c>
      <c r="H796" s="14" t="s">
        <v>2304</v>
      </c>
      <c r="I796" s="14" t="s">
        <v>3422</v>
      </c>
      <c r="J796" s="16"/>
      <c r="K796" s="23"/>
      <c r="L796" s="18">
        <v>115.0</v>
      </c>
      <c r="M796" s="18">
        <v>1.0</v>
      </c>
      <c r="N796" s="18">
        <v>0.237179</v>
      </c>
      <c r="O796" s="18">
        <v>3.043753</v>
      </c>
      <c r="P796" s="18">
        <v>3.197234</v>
      </c>
      <c r="Q796" s="18">
        <v>3.17441</v>
      </c>
      <c r="U796" s="22" t="s">
        <v>288</v>
      </c>
      <c r="V796" s="18">
        <v>5.060042490035E12</v>
      </c>
      <c r="W796" s="22" t="s">
        <v>2905</v>
      </c>
      <c r="X796" s="18" t="s">
        <v>3417</v>
      </c>
      <c r="Y796" s="22" t="s">
        <v>3415</v>
      </c>
      <c r="Z796" s="22" t="s">
        <v>3074</v>
      </c>
      <c r="AA796" s="22" t="s">
        <v>3688</v>
      </c>
      <c r="AB796" s="22" t="s">
        <v>2252</v>
      </c>
      <c r="AC796" s="22" t="s">
        <v>3416</v>
      </c>
      <c r="AD796" s="16"/>
      <c r="AE796" s="22" t="s">
        <v>2240</v>
      </c>
      <c r="AF796" s="18">
        <v>536.0</v>
      </c>
      <c r="AG796" s="18">
        <v>1.0</v>
      </c>
      <c r="AH796" s="18">
        <v>2.385211</v>
      </c>
      <c r="AI796" s="18">
        <v>0.36859</v>
      </c>
      <c r="AJ796" s="18">
        <v>4.897578</v>
      </c>
      <c r="AK796" s="18">
        <v>2.119583</v>
      </c>
    </row>
    <row r="797">
      <c r="A797" s="14" t="s">
        <v>135</v>
      </c>
      <c r="B797" s="105" t="s">
        <v>3727</v>
      </c>
      <c r="C797" s="14" t="s">
        <v>2632</v>
      </c>
      <c r="D797" s="19" t="s">
        <v>58</v>
      </c>
      <c r="E797" s="23"/>
      <c r="F797" s="14" t="s">
        <v>2614</v>
      </c>
      <c r="G797" s="14" t="s">
        <v>2557</v>
      </c>
      <c r="I797" s="14" t="s">
        <v>3416</v>
      </c>
      <c r="J797" s="14" t="s">
        <v>2605</v>
      </c>
      <c r="K797" s="23"/>
      <c r="L797" s="18">
        <v>552.0</v>
      </c>
      <c r="M797" s="18">
        <v>0.0</v>
      </c>
      <c r="N797" s="18">
        <v>0.0</v>
      </c>
      <c r="O797" s="18">
        <v>0.0</v>
      </c>
      <c r="P797" s="18">
        <v>0.0</v>
      </c>
      <c r="Q797" s="18">
        <v>0.0</v>
      </c>
      <c r="U797" s="22" t="s">
        <v>1488</v>
      </c>
      <c r="V797" s="18">
        <v>6.298042161795E12</v>
      </c>
      <c r="W797" s="22" t="s">
        <v>2880</v>
      </c>
      <c r="X797" s="18" t="s">
        <v>3417</v>
      </c>
      <c r="Y797" s="22" t="s">
        <v>3463</v>
      </c>
      <c r="Z797" s="22" t="s">
        <v>2720</v>
      </c>
      <c r="AA797" s="22" t="s">
        <v>3545</v>
      </c>
      <c r="AB797" s="22" t="s">
        <v>2214</v>
      </c>
      <c r="AC797" s="22" t="s">
        <v>3416</v>
      </c>
      <c r="AD797" s="16"/>
      <c r="AE797" s="16"/>
      <c r="AF797" s="18">
        <v>324.0</v>
      </c>
      <c r="AG797" s="18">
        <v>8.0</v>
      </c>
      <c r="AH797" s="18">
        <v>7.130306</v>
      </c>
      <c r="AI797" s="18">
        <v>11.33333</v>
      </c>
      <c r="AJ797" s="18">
        <v>11.59127</v>
      </c>
      <c r="AK797" s="18">
        <v>12.22555</v>
      </c>
    </row>
    <row r="798">
      <c r="A798" s="14" t="s">
        <v>1812</v>
      </c>
      <c r="B798" s="105" t="s">
        <v>3944</v>
      </c>
      <c r="C798" s="14" t="s">
        <v>2545</v>
      </c>
      <c r="D798" s="19" t="s">
        <v>58</v>
      </c>
      <c r="E798" s="14" t="s">
        <v>3421</v>
      </c>
      <c r="F798" s="14" t="s">
        <v>3424</v>
      </c>
      <c r="G798" s="14" t="s">
        <v>2453</v>
      </c>
      <c r="H798" s="14" t="s">
        <v>2214</v>
      </c>
      <c r="I798" s="14" t="s">
        <v>3416</v>
      </c>
      <c r="J798" s="14" t="s">
        <v>2666</v>
      </c>
      <c r="L798" s="18">
        <v>72.0</v>
      </c>
      <c r="M798" s="18">
        <v>0.0</v>
      </c>
      <c r="N798" s="18">
        <v>0.0</v>
      </c>
      <c r="O798" s="18">
        <v>0.0</v>
      </c>
      <c r="P798" s="18">
        <v>0.0</v>
      </c>
      <c r="Q798" s="18">
        <v>0.0</v>
      </c>
      <c r="U798" s="22" t="s">
        <v>135</v>
      </c>
      <c r="V798" s="18">
        <v>8.00287302301E12</v>
      </c>
      <c r="W798" s="22" t="s">
        <v>3032</v>
      </c>
      <c r="X798" s="18" t="s">
        <v>3417</v>
      </c>
      <c r="Y798" s="22" t="s">
        <v>3415</v>
      </c>
      <c r="Z798" s="22" t="s">
        <v>3033</v>
      </c>
      <c r="AA798" s="22" t="s">
        <v>3768</v>
      </c>
      <c r="AB798" s="22" t="s">
        <v>2214</v>
      </c>
      <c r="AC798" s="22" t="s">
        <v>3416</v>
      </c>
      <c r="AD798" s="22" t="s">
        <v>2605</v>
      </c>
      <c r="AE798" s="16"/>
      <c r="AF798" s="18">
        <v>744.0</v>
      </c>
      <c r="AG798" s="18">
        <v>0.0</v>
      </c>
      <c r="AH798" s="18">
        <v>32.90648</v>
      </c>
      <c r="AI798" s="18">
        <v>0.071429</v>
      </c>
      <c r="AJ798" s="18">
        <v>0.47037</v>
      </c>
      <c r="AK798" s="18">
        <v>33.00922</v>
      </c>
    </row>
    <row r="799">
      <c r="A799" s="14" t="s">
        <v>1812</v>
      </c>
      <c r="B799" s="105" t="s">
        <v>4055</v>
      </c>
      <c r="C799" s="14" t="s">
        <v>2663</v>
      </c>
      <c r="D799" s="19" t="s">
        <v>58</v>
      </c>
      <c r="E799" s="14" t="s">
        <v>3421</v>
      </c>
      <c r="F799" s="14" t="s">
        <v>3265</v>
      </c>
      <c r="G799" s="14" t="s">
        <v>3510</v>
      </c>
      <c r="H799" s="14" t="s">
        <v>2214</v>
      </c>
      <c r="I799" s="14" t="s">
        <v>3416</v>
      </c>
      <c r="J799" s="23"/>
      <c r="K799" s="23"/>
      <c r="L799" s="18">
        <v>0.0</v>
      </c>
      <c r="M799" s="18">
        <v>0.0</v>
      </c>
      <c r="N799" s="18">
        <v>0.0</v>
      </c>
      <c r="O799" s="18">
        <v>0.0</v>
      </c>
      <c r="P799" s="18">
        <v>0.0</v>
      </c>
      <c r="Q799" s="18">
        <v>0.0</v>
      </c>
      <c r="U799" s="22" t="s">
        <v>1812</v>
      </c>
      <c r="V799" s="18">
        <v>5.056357905869E12</v>
      </c>
      <c r="W799" s="22" t="s">
        <v>2535</v>
      </c>
      <c r="X799" s="18" t="s">
        <v>3417</v>
      </c>
      <c r="Y799" s="22" t="s">
        <v>3415</v>
      </c>
      <c r="Z799" s="22" t="s">
        <v>2982</v>
      </c>
      <c r="AA799" s="22" t="s">
        <v>2512</v>
      </c>
      <c r="AB799" s="22" t="s">
        <v>2214</v>
      </c>
      <c r="AC799" s="22" t="s">
        <v>3416</v>
      </c>
      <c r="AD799" s="22" t="s">
        <v>2666</v>
      </c>
      <c r="AF799" s="18">
        <v>264.0</v>
      </c>
      <c r="AG799" s="18">
        <v>0.0</v>
      </c>
      <c r="AH799" s="18">
        <v>2.050887</v>
      </c>
      <c r="AI799" s="18">
        <v>1.652381</v>
      </c>
      <c r="AJ799" s="18">
        <v>0.344538</v>
      </c>
      <c r="AK799" s="18">
        <v>2.011551</v>
      </c>
    </row>
    <row r="800">
      <c r="A800" s="14" t="s">
        <v>888</v>
      </c>
      <c r="B800" s="105" t="s">
        <v>4037</v>
      </c>
      <c r="C800" s="14" t="s">
        <v>3142</v>
      </c>
      <c r="D800" s="19" t="s">
        <v>58</v>
      </c>
      <c r="E800" s="14" t="s">
        <v>3421</v>
      </c>
      <c r="F800" s="14" t="s">
        <v>2794</v>
      </c>
      <c r="G800" s="14" t="s">
        <v>2339</v>
      </c>
      <c r="H800" s="14" t="s">
        <v>2214</v>
      </c>
      <c r="I800" s="14" t="s">
        <v>3431</v>
      </c>
      <c r="J800" s="23"/>
      <c r="K800" s="14" t="s">
        <v>2240</v>
      </c>
      <c r="L800" s="18">
        <v>312.0</v>
      </c>
      <c r="M800" s="18">
        <v>0.0</v>
      </c>
      <c r="N800" s="18">
        <v>0.0</v>
      </c>
      <c r="O800" s="18">
        <v>0.0</v>
      </c>
      <c r="P800" s="18">
        <v>0.0</v>
      </c>
      <c r="Q800" s="18">
        <v>0.0</v>
      </c>
      <c r="U800" s="22" t="s">
        <v>1812</v>
      </c>
      <c r="V800" s="18">
        <v>9.352047002792E12</v>
      </c>
      <c r="W800" s="22" t="s">
        <v>2688</v>
      </c>
      <c r="X800" s="18" t="s">
        <v>3417</v>
      </c>
      <c r="Y800" s="22" t="s">
        <v>3415</v>
      </c>
      <c r="Z800" s="22" t="s">
        <v>3346</v>
      </c>
      <c r="AA800" s="22" t="s">
        <v>2512</v>
      </c>
      <c r="AB800" s="22" t="s">
        <v>2214</v>
      </c>
      <c r="AC800" s="22" t="s">
        <v>3416</v>
      </c>
      <c r="AD800" s="22" t="s">
        <v>2666</v>
      </c>
      <c r="AF800" s="18">
        <v>120.0</v>
      </c>
      <c r="AG800" s="18">
        <v>0.0</v>
      </c>
      <c r="AH800" s="18">
        <v>0.0</v>
      </c>
      <c r="AI800" s="18">
        <v>0.0</v>
      </c>
      <c r="AJ800" s="18">
        <v>0.1</v>
      </c>
      <c r="AK800" s="18">
        <v>0.08</v>
      </c>
    </row>
    <row r="801">
      <c r="A801" s="14" t="s">
        <v>888</v>
      </c>
      <c r="B801" s="105" t="s">
        <v>3689</v>
      </c>
      <c r="C801" s="14" t="s">
        <v>2327</v>
      </c>
      <c r="D801" s="19" t="s">
        <v>58</v>
      </c>
      <c r="E801" s="14" t="s">
        <v>3421</v>
      </c>
      <c r="F801" s="14" t="s">
        <v>2765</v>
      </c>
      <c r="G801" s="14" t="s">
        <v>2326</v>
      </c>
      <c r="H801" s="14" t="s">
        <v>2214</v>
      </c>
      <c r="I801" s="14" t="s">
        <v>3431</v>
      </c>
      <c r="J801" s="23"/>
      <c r="K801" s="14" t="s">
        <v>2240</v>
      </c>
      <c r="L801" s="18">
        <v>24.0</v>
      </c>
      <c r="M801" s="18">
        <v>0.0</v>
      </c>
      <c r="N801" s="18">
        <v>0.0</v>
      </c>
      <c r="O801" s="18">
        <v>0.0</v>
      </c>
      <c r="P801" s="18">
        <v>0.0</v>
      </c>
      <c r="Q801" s="18">
        <v>0.0</v>
      </c>
      <c r="U801" s="22" t="s">
        <v>961</v>
      </c>
      <c r="V801" s="22" t="s">
        <v>3565</v>
      </c>
      <c r="W801" s="22" t="s">
        <v>2939</v>
      </c>
      <c r="X801" s="18" t="s">
        <v>3417</v>
      </c>
      <c r="Y801" s="22" t="s">
        <v>3415</v>
      </c>
      <c r="Z801" s="22" t="s">
        <v>3157</v>
      </c>
      <c r="AA801" s="22" t="s">
        <v>3566</v>
      </c>
      <c r="AB801" s="22" t="s">
        <v>2304</v>
      </c>
      <c r="AC801" s="22" t="s">
        <v>3422</v>
      </c>
      <c r="AD801" s="16"/>
      <c r="AE801" s="16"/>
      <c r="AF801" s="18">
        <v>108.0</v>
      </c>
      <c r="AG801" s="18">
        <v>199.0</v>
      </c>
      <c r="AH801" s="18">
        <v>8.349018</v>
      </c>
      <c r="AI801" s="18">
        <v>171.9474</v>
      </c>
      <c r="AJ801" s="18">
        <v>166.2376</v>
      </c>
      <c r="AK801" s="18">
        <v>155.5824</v>
      </c>
    </row>
    <row r="802">
      <c r="A802" s="14" t="s">
        <v>135</v>
      </c>
      <c r="B802" s="105" t="s">
        <v>3866</v>
      </c>
      <c r="C802" s="14" t="s">
        <v>2940</v>
      </c>
      <c r="D802" s="19" t="s">
        <v>58</v>
      </c>
      <c r="E802" s="14" t="s">
        <v>3867</v>
      </c>
      <c r="F802" s="14" t="s">
        <v>3028</v>
      </c>
      <c r="G802" s="14" t="s">
        <v>3868</v>
      </c>
      <c r="H802" s="14" t="s">
        <v>3472</v>
      </c>
      <c r="I802" s="14" t="s">
        <v>3422</v>
      </c>
      <c r="J802" s="14" t="s">
        <v>2605</v>
      </c>
      <c r="K802" s="23"/>
      <c r="L802" s="18">
        <v>48.0</v>
      </c>
      <c r="M802" s="18">
        <v>0.0</v>
      </c>
      <c r="N802" s="18">
        <v>0.0</v>
      </c>
      <c r="O802" s="18">
        <v>0.0</v>
      </c>
      <c r="P802" s="18">
        <v>0.0</v>
      </c>
      <c r="Q802" s="18">
        <v>0.0</v>
      </c>
      <c r="U802" s="22" t="s">
        <v>1092</v>
      </c>
      <c r="V802" s="18">
        <v>6.291108548721E12</v>
      </c>
      <c r="W802" s="22" t="s">
        <v>2385</v>
      </c>
      <c r="X802" s="18" t="s">
        <v>3417</v>
      </c>
      <c r="Y802" s="22" t="s">
        <v>3415</v>
      </c>
      <c r="Z802" s="22" t="s">
        <v>2821</v>
      </c>
      <c r="AA802" s="22" t="s">
        <v>2386</v>
      </c>
      <c r="AB802" s="22" t="s">
        <v>2214</v>
      </c>
      <c r="AC802" s="22" t="s">
        <v>3416</v>
      </c>
      <c r="AD802" s="16"/>
      <c r="AE802" s="16"/>
      <c r="AF802" s="18">
        <v>79.0</v>
      </c>
      <c r="AG802" s="18">
        <v>7.0</v>
      </c>
      <c r="AH802" s="18">
        <v>0.744589</v>
      </c>
      <c r="AI802" s="18">
        <v>5.176823</v>
      </c>
      <c r="AJ802" s="18">
        <v>5.321217</v>
      </c>
      <c r="AK802" s="18">
        <v>4.88817</v>
      </c>
    </row>
    <row r="803">
      <c r="A803" s="14" t="s">
        <v>1650</v>
      </c>
      <c r="B803" s="105" t="s">
        <v>3985</v>
      </c>
      <c r="C803" s="14" t="s">
        <v>2463</v>
      </c>
      <c r="D803" s="19" t="s">
        <v>58</v>
      </c>
      <c r="E803" s="14" t="s">
        <v>3415</v>
      </c>
      <c r="F803" s="14" t="s">
        <v>2926</v>
      </c>
      <c r="G803" s="14" t="s">
        <v>2464</v>
      </c>
      <c r="H803" s="14" t="s">
        <v>2214</v>
      </c>
      <c r="I803" s="14" t="s">
        <v>3416</v>
      </c>
      <c r="J803" s="14" t="s">
        <v>2927</v>
      </c>
      <c r="L803" s="18">
        <v>24.0</v>
      </c>
      <c r="M803" s="18">
        <v>0.0</v>
      </c>
      <c r="N803" s="18">
        <v>0.0</v>
      </c>
      <c r="O803" s="18">
        <v>0.428571</v>
      </c>
      <c r="P803" s="18">
        <v>0.2</v>
      </c>
      <c r="Q803" s="18">
        <v>0.138462</v>
      </c>
      <c r="U803" s="22" t="s">
        <v>1175</v>
      </c>
      <c r="V803" s="18">
        <v>4.006000173306E12</v>
      </c>
      <c r="W803" s="22" t="s">
        <v>3035</v>
      </c>
      <c r="X803" s="18" t="s">
        <v>3417</v>
      </c>
      <c r="Y803" s="22" t="s">
        <v>3415</v>
      </c>
      <c r="Z803" s="22" t="s">
        <v>3206</v>
      </c>
      <c r="AA803" s="22" t="s">
        <v>2268</v>
      </c>
      <c r="AB803" s="22" t="s">
        <v>2252</v>
      </c>
      <c r="AC803" s="22" t="s">
        <v>3416</v>
      </c>
      <c r="AD803" s="16"/>
      <c r="AE803" s="22" t="s">
        <v>2240</v>
      </c>
      <c r="AF803" s="18">
        <v>456.0</v>
      </c>
      <c r="AG803" s="18">
        <v>0.0</v>
      </c>
      <c r="AH803" s="18">
        <v>0.08</v>
      </c>
      <c r="AI803" s="18">
        <v>0.0</v>
      </c>
      <c r="AJ803" s="18">
        <v>0.666667</v>
      </c>
      <c r="AK803" s="18">
        <v>0.08</v>
      </c>
    </row>
    <row r="804">
      <c r="A804" s="14" t="s">
        <v>258</v>
      </c>
      <c r="B804" s="105" t="s">
        <v>4016</v>
      </c>
      <c r="C804" s="14" t="s">
        <v>2410</v>
      </c>
      <c r="D804" s="19" t="s">
        <v>58</v>
      </c>
      <c r="E804" s="14" t="s">
        <v>3415</v>
      </c>
      <c r="F804" s="14" t="s">
        <v>2849</v>
      </c>
      <c r="G804" s="14" t="s">
        <v>2407</v>
      </c>
      <c r="I804" s="14" t="s">
        <v>3416</v>
      </c>
      <c r="J804" s="23"/>
      <c r="K804" s="23"/>
      <c r="L804" s="18">
        <v>528.0</v>
      </c>
      <c r="M804" s="18">
        <v>0.0</v>
      </c>
      <c r="N804" s="18">
        <v>0.0</v>
      </c>
      <c r="O804" s="18">
        <v>0.0</v>
      </c>
      <c r="P804" s="18">
        <v>0.0</v>
      </c>
      <c r="Q804" s="18">
        <v>0.0</v>
      </c>
      <c r="U804" s="22" t="s">
        <v>1812</v>
      </c>
      <c r="V804" s="18">
        <v>7.92105701677E11</v>
      </c>
      <c r="W804" s="22" t="s">
        <v>2565</v>
      </c>
      <c r="X804" s="18" t="s">
        <v>3417</v>
      </c>
      <c r="Y804" s="22" t="s">
        <v>3415</v>
      </c>
      <c r="Z804" s="22" t="s">
        <v>2947</v>
      </c>
      <c r="AA804" s="22" t="s">
        <v>2484</v>
      </c>
      <c r="AB804" s="16"/>
      <c r="AC804" s="22" t="s">
        <v>3416</v>
      </c>
      <c r="AD804" s="16"/>
      <c r="AE804" s="16"/>
      <c r="AF804" s="18">
        <v>552.0</v>
      </c>
      <c r="AG804" s="18">
        <v>0.0</v>
      </c>
      <c r="AH804" s="18">
        <v>0.0</v>
      </c>
      <c r="AI804" s="18">
        <v>0.0</v>
      </c>
      <c r="AJ804" s="18">
        <v>0.0</v>
      </c>
      <c r="AK804" s="18">
        <v>0.0</v>
      </c>
    </row>
    <row r="805">
      <c r="A805" s="14" t="s">
        <v>258</v>
      </c>
      <c r="B805" s="105" t="s">
        <v>4056</v>
      </c>
      <c r="C805" s="14" t="s">
        <v>2414</v>
      </c>
      <c r="D805" s="19" t="s">
        <v>58</v>
      </c>
      <c r="E805" s="14" t="s">
        <v>3421</v>
      </c>
      <c r="F805" s="14" t="s">
        <v>2849</v>
      </c>
      <c r="G805" s="14" t="s">
        <v>2407</v>
      </c>
      <c r="H805" s="14" t="s">
        <v>2214</v>
      </c>
      <c r="I805" s="14" t="s">
        <v>3416</v>
      </c>
      <c r="J805" s="16"/>
      <c r="K805" s="23"/>
      <c r="L805" s="18">
        <v>24.0</v>
      </c>
      <c r="M805" s="18">
        <v>0.0</v>
      </c>
      <c r="N805" s="18">
        <v>0.0</v>
      </c>
      <c r="O805" s="18">
        <v>0.5</v>
      </c>
      <c r="P805" s="18">
        <v>0.428788</v>
      </c>
      <c r="Q805" s="18">
        <v>0.371624</v>
      </c>
      <c r="U805" s="22" t="s">
        <v>288</v>
      </c>
      <c r="V805" s="18">
        <v>6.290361987056E12</v>
      </c>
      <c r="W805" s="22" t="s">
        <v>2634</v>
      </c>
      <c r="X805" s="18" t="s">
        <v>3417</v>
      </c>
      <c r="Y805" s="22" t="s">
        <v>3415</v>
      </c>
      <c r="Z805" s="22" t="s">
        <v>2868</v>
      </c>
      <c r="AA805" s="22" t="s">
        <v>2366</v>
      </c>
      <c r="AB805" s="22" t="s">
        <v>3472</v>
      </c>
      <c r="AC805" s="22" t="s">
        <v>3416</v>
      </c>
      <c r="AD805" s="16"/>
      <c r="AE805" s="22" t="s">
        <v>2240</v>
      </c>
      <c r="AF805" s="18">
        <v>672.0</v>
      </c>
      <c r="AG805" s="18">
        <v>0.0</v>
      </c>
      <c r="AH805" s="18">
        <v>3.607544</v>
      </c>
      <c r="AI805" s="18">
        <v>2.843254</v>
      </c>
      <c r="AJ805" s="18">
        <v>4.87684</v>
      </c>
      <c r="AK805" s="18">
        <v>3.85894</v>
      </c>
    </row>
    <row r="806">
      <c r="A806" s="14" t="s">
        <v>798</v>
      </c>
      <c r="B806" s="105" t="s">
        <v>4057</v>
      </c>
      <c r="C806" s="14" t="s">
        <v>2726</v>
      </c>
      <c r="D806" s="19" t="s">
        <v>58</v>
      </c>
      <c r="E806" s="14" t="s">
        <v>3421</v>
      </c>
      <c r="F806" s="14" t="s">
        <v>2720</v>
      </c>
      <c r="G806" s="14" t="s">
        <v>3592</v>
      </c>
      <c r="H806" s="14" t="s">
        <v>2214</v>
      </c>
      <c r="I806" s="14" t="s">
        <v>3422</v>
      </c>
      <c r="J806" s="14" t="s">
        <v>2605</v>
      </c>
      <c r="K806" s="14" t="s">
        <v>2217</v>
      </c>
      <c r="L806" s="18">
        <v>791.0</v>
      </c>
      <c r="M806" s="18">
        <v>1.0</v>
      </c>
      <c r="N806" s="18">
        <v>351.2616</v>
      </c>
      <c r="O806" s="18">
        <v>13.0</v>
      </c>
      <c r="P806" s="18">
        <v>190.281</v>
      </c>
      <c r="Q806" s="18">
        <v>351.5727</v>
      </c>
      <c r="U806" s="22" t="s">
        <v>961</v>
      </c>
      <c r="V806" s="18">
        <v>1.234567890161E12</v>
      </c>
      <c r="W806" s="22" t="s">
        <v>2368</v>
      </c>
      <c r="X806" s="18" t="s">
        <v>3417</v>
      </c>
      <c r="Y806" s="22" t="s">
        <v>3421</v>
      </c>
      <c r="Z806" s="22" t="s">
        <v>3157</v>
      </c>
      <c r="AA806" s="22" t="s">
        <v>2369</v>
      </c>
      <c r="AC806" s="22" t="s">
        <v>3416</v>
      </c>
      <c r="AD806" s="22" t="s">
        <v>2605</v>
      </c>
      <c r="AE806" s="16"/>
      <c r="AF806" s="18">
        <v>48.0</v>
      </c>
      <c r="AG806" s="18">
        <v>0.0</v>
      </c>
      <c r="AH806" s="18">
        <v>2.5</v>
      </c>
      <c r="AI806" s="18">
        <v>0.0</v>
      </c>
      <c r="AJ806" s="18">
        <v>0.5</v>
      </c>
      <c r="AK806" s="18">
        <v>2.5</v>
      </c>
    </row>
    <row r="807">
      <c r="A807" s="14" t="s">
        <v>1812</v>
      </c>
      <c r="B807" s="105" t="s">
        <v>3885</v>
      </c>
      <c r="C807" s="14" t="s">
        <v>2973</v>
      </c>
      <c r="D807" s="19" t="s">
        <v>58</v>
      </c>
      <c r="E807" s="14" t="s">
        <v>3421</v>
      </c>
      <c r="F807" s="14" t="s">
        <v>3092</v>
      </c>
      <c r="G807" s="14" t="s">
        <v>3430</v>
      </c>
      <c r="H807" s="14" t="s">
        <v>2214</v>
      </c>
      <c r="I807" s="14" t="s">
        <v>3416</v>
      </c>
      <c r="J807" s="16"/>
      <c r="K807" s="14" t="s">
        <v>2240</v>
      </c>
      <c r="L807" s="18">
        <v>312.0</v>
      </c>
      <c r="M807" s="18">
        <v>0.0</v>
      </c>
      <c r="N807" s="18">
        <v>0.0</v>
      </c>
      <c r="O807" s="18">
        <v>0.071429</v>
      </c>
      <c r="P807" s="18">
        <v>0.05</v>
      </c>
      <c r="Q807" s="18">
        <v>0.05</v>
      </c>
      <c r="U807" s="22" t="s">
        <v>258</v>
      </c>
      <c r="V807" s="18">
        <v>6.281006620179E12</v>
      </c>
      <c r="W807" s="22" t="s">
        <v>2416</v>
      </c>
      <c r="X807" s="18" t="s">
        <v>3417</v>
      </c>
      <c r="Y807" s="22" t="s">
        <v>3415</v>
      </c>
      <c r="Z807" s="22" t="s">
        <v>2858</v>
      </c>
      <c r="AA807" s="22" t="s">
        <v>2407</v>
      </c>
      <c r="AB807" s="22" t="s">
        <v>2214</v>
      </c>
      <c r="AC807" s="22" t="s">
        <v>3416</v>
      </c>
      <c r="AD807" s="16"/>
      <c r="AE807" s="16"/>
      <c r="AF807" s="18">
        <v>0.0</v>
      </c>
      <c r="AG807" s="18">
        <v>1.0</v>
      </c>
      <c r="AH807" s="18">
        <v>0.0</v>
      </c>
      <c r="AI807" s="18">
        <v>0.285714</v>
      </c>
      <c r="AJ807" s="18">
        <v>0.401149</v>
      </c>
      <c r="AK807" s="18">
        <v>0.451852</v>
      </c>
    </row>
    <row r="808">
      <c r="A808" s="23"/>
      <c r="B808" s="105" t="s">
        <v>4058</v>
      </c>
      <c r="C808" s="14" t="s">
        <v>2872</v>
      </c>
      <c r="D808" s="19" t="s">
        <v>58</v>
      </c>
      <c r="E808" s="14" t="s">
        <v>3415</v>
      </c>
      <c r="F808" s="14" t="s">
        <v>2873</v>
      </c>
      <c r="G808" s="14" t="s">
        <v>2263</v>
      </c>
      <c r="H808" s="14" t="s">
        <v>2214</v>
      </c>
      <c r="I808" s="14" t="s">
        <v>3431</v>
      </c>
      <c r="J808" s="14" t="s">
        <v>2605</v>
      </c>
      <c r="K808" s="14" t="s">
        <v>2240</v>
      </c>
      <c r="L808" s="18">
        <v>24.0</v>
      </c>
      <c r="M808" s="18">
        <v>0.0</v>
      </c>
      <c r="N808" s="18">
        <v>0.0</v>
      </c>
      <c r="O808" s="18">
        <v>0.0</v>
      </c>
      <c r="P808" s="18">
        <v>0.0</v>
      </c>
      <c r="Q808" s="18">
        <v>0.0</v>
      </c>
      <c r="U808" s="22" t="s">
        <v>1812</v>
      </c>
      <c r="V808" s="18">
        <v>7.622202247491E12</v>
      </c>
      <c r="W808" s="22" t="s">
        <v>2520</v>
      </c>
      <c r="X808" s="18" t="s">
        <v>3417</v>
      </c>
      <c r="Y808" s="22" t="s">
        <v>3415</v>
      </c>
      <c r="Z808" s="22" t="s">
        <v>2963</v>
      </c>
      <c r="AA808" s="22" t="s">
        <v>2512</v>
      </c>
      <c r="AB808" s="22" t="s">
        <v>2214</v>
      </c>
      <c r="AC808" s="22" t="s">
        <v>3416</v>
      </c>
      <c r="AD808" s="22" t="s">
        <v>2666</v>
      </c>
      <c r="AF808" s="18">
        <v>48.0</v>
      </c>
      <c r="AG808" s="18">
        <v>0.0</v>
      </c>
      <c r="AH808" s="18">
        <v>0.2</v>
      </c>
      <c r="AI808" s="18">
        <v>0.414286</v>
      </c>
      <c r="AJ808" s="18">
        <v>0.333333</v>
      </c>
      <c r="AK808" s="18">
        <v>0.322727</v>
      </c>
    </row>
    <row r="809">
      <c r="A809" s="14" t="s">
        <v>288</v>
      </c>
      <c r="B809" s="105" t="s">
        <v>3590</v>
      </c>
      <c r="C809" s="14" t="s">
        <v>3063</v>
      </c>
      <c r="D809" s="19" t="s">
        <v>58</v>
      </c>
      <c r="E809" s="14" t="s">
        <v>3421</v>
      </c>
      <c r="F809" s="14" t="s">
        <v>3057</v>
      </c>
      <c r="G809" s="14" t="s">
        <v>3456</v>
      </c>
      <c r="H809" s="14" t="s">
        <v>2214</v>
      </c>
      <c r="I809" s="14" t="s">
        <v>3416</v>
      </c>
      <c r="J809" s="16"/>
      <c r="K809" s="16"/>
      <c r="L809" s="18">
        <v>45.0</v>
      </c>
      <c r="M809" s="18">
        <v>16.0</v>
      </c>
      <c r="N809" s="18">
        <v>0.21978</v>
      </c>
      <c r="O809" s="18">
        <v>9.298551</v>
      </c>
      <c r="P809" s="18">
        <v>7.593097</v>
      </c>
      <c r="Q809" s="18">
        <v>7.593097</v>
      </c>
      <c r="U809" s="22" t="s">
        <v>258</v>
      </c>
      <c r="V809" s="18">
        <v>4.250587705461E12</v>
      </c>
      <c r="W809" s="22" t="s">
        <v>2806</v>
      </c>
      <c r="X809" s="18" t="s">
        <v>3417</v>
      </c>
      <c r="Y809" s="22" t="s">
        <v>3415</v>
      </c>
      <c r="Z809" s="22" t="s">
        <v>3192</v>
      </c>
      <c r="AA809" s="22" t="s">
        <v>3427</v>
      </c>
      <c r="AB809" s="22" t="s">
        <v>2214</v>
      </c>
      <c r="AC809" s="22" t="s">
        <v>3416</v>
      </c>
      <c r="AD809" s="16"/>
      <c r="AE809" s="16"/>
      <c r="AF809" s="18">
        <v>24.0</v>
      </c>
      <c r="AG809" s="18">
        <v>1.0</v>
      </c>
      <c r="AH809" s="18">
        <v>0.0</v>
      </c>
      <c r="AI809" s="18">
        <v>0.5</v>
      </c>
      <c r="AJ809" s="18">
        <v>0.438095</v>
      </c>
      <c r="AK809" s="18">
        <v>0.525122</v>
      </c>
    </row>
    <row r="810">
      <c r="A810" s="14" t="s">
        <v>1812</v>
      </c>
      <c r="B810" s="105" t="s">
        <v>3928</v>
      </c>
      <c r="C810" s="14" t="s">
        <v>2966</v>
      </c>
      <c r="D810" s="19" t="s">
        <v>58</v>
      </c>
      <c r="E810" s="14" t="s">
        <v>3421</v>
      </c>
      <c r="F810" s="14" t="s">
        <v>2959</v>
      </c>
      <c r="G810" s="14" t="s">
        <v>2464</v>
      </c>
      <c r="H810" s="14" t="s">
        <v>2214</v>
      </c>
      <c r="I810" s="14" t="s">
        <v>3416</v>
      </c>
      <c r="J810" s="16"/>
      <c r="K810" s="23"/>
      <c r="L810" s="18">
        <v>0.0</v>
      </c>
      <c r="M810" s="18">
        <v>0.0</v>
      </c>
      <c r="N810" s="18">
        <v>0.0</v>
      </c>
      <c r="O810" s="18">
        <v>1.178821</v>
      </c>
      <c r="P810" s="18">
        <v>0.927923</v>
      </c>
      <c r="Q810" s="18">
        <v>0.927923</v>
      </c>
      <c r="U810" s="22" t="s">
        <v>1488</v>
      </c>
      <c r="V810" s="18">
        <v>8.906001023043E12</v>
      </c>
      <c r="W810" s="22" t="s">
        <v>2457</v>
      </c>
      <c r="X810" s="18" t="s">
        <v>3417</v>
      </c>
      <c r="Y810" s="22" t="s">
        <v>3421</v>
      </c>
      <c r="Z810" s="22" t="s">
        <v>2919</v>
      </c>
      <c r="AA810" s="22" t="s">
        <v>2458</v>
      </c>
      <c r="AB810" s="22" t="s">
        <v>2214</v>
      </c>
      <c r="AC810" s="22" t="s">
        <v>3416</v>
      </c>
      <c r="AD810" s="16"/>
      <c r="AE810" s="16"/>
      <c r="AF810" s="18">
        <v>0.0</v>
      </c>
      <c r="AG810" s="18">
        <v>0.0</v>
      </c>
      <c r="AH810" s="18">
        <v>0.0</v>
      </c>
      <c r="AI810" s="18">
        <v>0.153846</v>
      </c>
      <c r="AJ810" s="18">
        <v>0.243842</v>
      </c>
      <c r="AK810" s="18">
        <v>0.17066</v>
      </c>
    </row>
    <row r="811">
      <c r="A811" s="14" t="s">
        <v>1783</v>
      </c>
      <c r="B811" s="105" t="s">
        <v>3742</v>
      </c>
      <c r="C811" s="14" t="s">
        <v>3278</v>
      </c>
      <c r="D811" s="19" t="s">
        <v>58</v>
      </c>
      <c r="E811" s="14" t="s">
        <v>3421</v>
      </c>
      <c r="F811" s="14" t="s">
        <v>3182</v>
      </c>
      <c r="G811" s="14" t="s">
        <v>2386</v>
      </c>
      <c r="H811" s="14" t="s">
        <v>2214</v>
      </c>
      <c r="I811" s="14" t="s">
        <v>3416</v>
      </c>
      <c r="J811" s="14" t="s">
        <v>2605</v>
      </c>
      <c r="K811" s="23"/>
      <c r="L811" s="18">
        <v>480.0</v>
      </c>
      <c r="M811" s="18">
        <v>0.0</v>
      </c>
      <c r="N811" s="18">
        <v>1.346825</v>
      </c>
      <c r="O811" s="18">
        <v>0.0</v>
      </c>
      <c r="P811" s="18">
        <v>0.93254</v>
      </c>
      <c r="Q811" s="18">
        <v>1.328028</v>
      </c>
      <c r="U811" s="22" t="s">
        <v>288</v>
      </c>
      <c r="V811" s="18">
        <v>6.291109605997E12</v>
      </c>
      <c r="W811" s="22" t="s">
        <v>3060</v>
      </c>
      <c r="X811" s="18" t="s">
        <v>3417</v>
      </c>
      <c r="Y811" s="22" t="s">
        <v>3415</v>
      </c>
      <c r="Z811" s="22" t="s">
        <v>3057</v>
      </c>
      <c r="AA811" s="22" t="s">
        <v>3456</v>
      </c>
      <c r="AC811" s="22" t="s">
        <v>3416</v>
      </c>
      <c r="AD811" s="16"/>
      <c r="AE811" s="16"/>
      <c r="AF811" s="18">
        <v>72.0</v>
      </c>
      <c r="AG811" s="18">
        <v>0.0</v>
      </c>
      <c r="AH811" s="18">
        <v>0.0</v>
      </c>
      <c r="AI811" s="18">
        <v>0.071429</v>
      </c>
      <c r="AJ811" s="18">
        <v>0.033333</v>
      </c>
      <c r="AK811" s="18">
        <v>0.019231</v>
      </c>
    </row>
    <row r="812">
      <c r="A812" s="14" t="s">
        <v>468</v>
      </c>
      <c r="B812" s="105" t="s">
        <v>3838</v>
      </c>
      <c r="C812" s="14" t="s">
        <v>3111</v>
      </c>
      <c r="D812" s="19" t="s">
        <v>58</v>
      </c>
      <c r="E812" s="14" t="s">
        <v>3421</v>
      </c>
      <c r="F812" s="14" t="s">
        <v>3112</v>
      </c>
      <c r="G812" s="14" t="s">
        <v>3839</v>
      </c>
      <c r="H812" s="14" t="s">
        <v>2214</v>
      </c>
      <c r="I812" s="14" t="s">
        <v>3431</v>
      </c>
      <c r="J812" s="14" t="s">
        <v>2605</v>
      </c>
      <c r="K812" s="16"/>
      <c r="L812" s="18">
        <v>696.0</v>
      </c>
      <c r="M812" s="18">
        <v>0.0</v>
      </c>
      <c r="N812" s="18">
        <v>0.0</v>
      </c>
      <c r="O812" s="18">
        <v>0.0</v>
      </c>
      <c r="P812" s="18">
        <v>0.0</v>
      </c>
      <c r="Q812" s="18">
        <v>0.0</v>
      </c>
      <c r="U812" s="22" t="s">
        <v>1812</v>
      </c>
      <c r="V812" s="18">
        <v>8.50064303179E11</v>
      </c>
      <c r="W812" s="22" t="s">
        <v>2500</v>
      </c>
      <c r="X812" s="18" t="s">
        <v>3417</v>
      </c>
      <c r="Y812" s="22" t="s">
        <v>3415</v>
      </c>
      <c r="Z812" s="22" t="s">
        <v>2957</v>
      </c>
      <c r="AA812" s="22" t="s">
        <v>2498</v>
      </c>
      <c r="AB812" s="22" t="s">
        <v>2214</v>
      </c>
      <c r="AC812" s="22" t="s">
        <v>3416</v>
      </c>
      <c r="AD812" s="16"/>
      <c r="AE812" s="16"/>
      <c r="AF812" s="18">
        <v>8.0</v>
      </c>
      <c r="AG812" s="18">
        <v>8.0</v>
      </c>
      <c r="AH812" s="18">
        <v>0.142857</v>
      </c>
      <c r="AI812" s="18">
        <v>8.78971</v>
      </c>
      <c r="AJ812" s="18">
        <v>8.47394</v>
      </c>
      <c r="AK812" s="18">
        <v>7.011279</v>
      </c>
    </row>
    <row r="813">
      <c r="A813" s="14" t="s">
        <v>1812</v>
      </c>
      <c r="B813" s="105" t="s">
        <v>4059</v>
      </c>
      <c r="C813" s="14" t="s">
        <v>2750</v>
      </c>
      <c r="D813" s="19" t="s">
        <v>58</v>
      </c>
      <c r="E813" s="14" t="s">
        <v>3421</v>
      </c>
      <c r="F813" s="14" t="s">
        <v>3343</v>
      </c>
      <c r="G813" s="14" t="s">
        <v>3430</v>
      </c>
      <c r="H813" s="14" t="s">
        <v>2214</v>
      </c>
      <c r="I813" s="14" t="s">
        <v>3416</v>
      </c>
      <c r="J813" s="16"/>
      <c r="K813" s="23"/>
      <c r="L813" s="18">
        <v>90.0</v>
      </c>
      <c r="M813" s="18">
        <v>4.0</v>
      </c>
      <c r="N813" s="18">
        <v>2.125433</v>
      </c>
      <c r="O813" s="18">
        <v>4.129978</v>
      </c>
      <c r="P813" s="18">
        <v>2.561476</v>
      </c>
      <c r="Q813" s="18">
        <v>2.415029</v>
      </c>
      <c r="U813" s="22" t="s">
        <v>662</v>
      </c>
      <c r="V813" s="18">
        <v>8.906001050971E12</v>
      </c>
      <c r="W813" s="22" t="s">
        <v>2275</v>
      </c>
      <c r="X813" s="18" t="s">
        <v>3417</v>
      </c>
      <c r="Y813" s="22" t="s">
        <v>3415</v>
      </c>
      <c r="Z813" s="22" t="s">
        <v>2707</v>
      </c>
      <c r="AA813" s="22" t="s">
        <v>2276</v>
      </c>
      <c r="AC813" s="22" t="s">
        <v>3416</v>
      </c>
      <c r="AD813" s="16"/>
      <c r="AE813" s="16"/>
      <c r="AF813" s="18">
        <v>552.0</v>
      </c>
      <c r="AG813" s="18">
        <v>0.0</v>
      </c>
      <c r="AH813" s="18">
        <v>0.0</v>
      </c>
      <c r="AI813" s="18">
        <v>0.0</v>
      </c>
      <c r="AJ813" s="18">
        <v>0.0</v>
      </c>
      <c r="AK813" s="18">
        <v>0.0</v>
      </c>
    </row>
    <row r="814">
      <c r="A814" s="14" t="s">
        <v>851</v>
      </c>
      <c r="B814" s="105" t="s">
        <v>3581</v>
      </c>
      <c r="C814" s="14" t="s">
        <v>2623</v>
      </c>
      <c r="D814" s="19" t="s">
        <v>58</v>
      </c>
      <c r="E814" s="14" t="s">
        <v>3421</v>
      </c>
      <c r="F814" s="14" t="s">
        <v>3152</v>
      </c>
      <c r="G814" s="14" t="s">
        <v>3484</v>
      </c>
      <c r="H814" s="18">
        <v>0.0</v>
      </c>
      <c r="I814" s="14" t="s">
        <v>3422</v>
      </c>
      <c r="J814" s="14" t="s">
        <v>2605</v>
      </c>
      <c r="K814" s="23"/>
      <c r="L814" s="18">
        <v>24.0</v>
      </c>
      <c r="M814" s="18">
        <v>0.0</v>
      </c>
      <c r="N814" s="18">
        <v>0.0</v>
      </c>
      <c r="O814" s="18">
        <v>0.0</v>
      </c>
      <c r="P814" s="18">
        <v>0.0</v>
      </c>
      <c r="Q814" s="18">
        <v>0.0</v>
      </c>
      <c r="U814" s="22" t="s">
        <v>1812</v>
      </c>
      <c r="V814" s="18">
        <v>7.622201734848E12</v>
      </c>
      <c r="W814" s="22" t="s">
        <v>2527</v>
      </c>
      <c r="X814" s="18" t="s">
        <v>3417</v>
      </c>
      <c r="Y814" s="22" t="s">
        <v>3415</v>
      </c>
      <c r="Z814" s="22" t="s">
        <v>2963</v>
      </c>
      <c r="AA814" s="22" t="s">
        <v>2512</v>
      </c>
      <c r="AB814" s="22" t="s">
        <v>2214</v>
      </c>
      <c r="AC814" s="22" t="s">
        <v>3416</v>
      </c>
      <c r="AD814" s="22" t="s">
        <v>2666</v>
      </c>
      <c r="AE814" s="22" t="s">
        <v>2240</v>
      </c>
      <c r="AF814" s="18">
        <v>72.0</v>
      </c>
      <c r="AG814" s="18">
        <v>0.0</v>
      </c>
      <c r="AH814" s="18">
        <v>1.0</v>
      </c>
      <c r="AI814" s="18">
        <v>0.0</v>
      </c>
      <c r="AJ814" s="18">
        <v>0.066667</v>
      </c>
      <c r="AK814" s="18">
        <v>1.033333</v>
      </c>
    </row>
    <row r="815">
      <c r="A815" s="14" t="s">
        <v>1812</v>
      </c>
      <c r="B815" s="105" t="s">
        <v>3963</v>
      </c>
      <c r="C815" s="14" t="s">
        <v>2493</v>
      </c>
      <c r="D815" s="19" t="s">
        <v>58</v>
      </c>
      <c r="E815" s="14" t="s">
        <v>3415</v>
      </c>
      <c r="F815" s="14" t="s">
        <v>2951</v>
      </c>
      <c r="G815" s="14" t="s">
        <v>2489</v>
      </c>
      <c r="H815" s="14" t="s">
        <v>2214</v>
      </c>
      <c r="I815" s="14" t="s">
        <v>3416</v>
      </c>
      <c r="J815" s="23"/>
      <c r="K815" s="23"/>
      <c r="L815" s="18">
        <v>0.0</v>
      </c>
      <c r="M815" s="18">
        <v>0.0</v>
      </c>
      <c r="N815" s="18">
        <v>0.0</v>
      </c>
      <c r="O815" s="18">
        <v>0.0</v>
      </c>
      <c r="P815" s="18">
        <v>0.0</v>
      </c>
      <c r="Q815" s="18">
        <v>0.0</v>
      </c>
      <c r="U815" s="22" t="s">
        <v>1251</v>
      </c>
      <c r="V815" s="18">
        <v>6.291107845784E12</v>
      </c>
      <c r="W815" s="22" t="s">
        <v>2991</v>
      </c>
      <c r="X815" s="18" t="s">
        <v>3417</v>
      </c>
      <c r="Y815" s="22" t="s">
        <v>3415</v>
      </c>
      <c r="Z815" s="22" t="s">
        <v>3231</v>
      </c>
      <c r="AA815" s="22" t="s">
        <v>3466</v>
      </c>
      <c r="AB815" s="22" t="s">
        <v>2214</v>
      </c>
      <c r="AC815" s="22" t="s">
        <v>3431</v>
      </c>
      <c r="AD815" s="16"/>
      <c r="AE815" s="22" t="s">
        <v>2240</v>
      </c>
      <c r="AF815" s="18">
        <v>456.0</v>
      </c>
      <c r="AG815" s="18">
        <v>0.0</v>
      </c>
      <c r="AH815" s="18">
        <v>0.083333</v>
      </c>
      <c r="AI815" s="18">
        <v>0.0</v>
      </c>
      <c r="AJ815" s="18">
        <v>0.083333</v>
      </c>
      <c r="AK815" s="18">
        <v>0.056349</v>
      </c>
    </row>
    <row r="816">
      <c r="A816" s="14" t="s">
        <v>1812</v>
      </c>
      <c r="B816" s="105" t="s">
        <v>3604</v>
      </c>
      <c r="C816" s="14" t="s">
        <v>2483</v>
      </c>
      <c r="D816" s="19" t="s">
        <v>58</v>
      </c>
      <c r="E816" s="14" t="s">
        <v>3415</v>
      </c>
      <c r="F816" s="14" t="s">
        <v>2947</v>
      </c>
      <c r="G816" s="14" t="s">
        <v>2484</v>
      </c>
      <c r="H816" s="14" t="s">
        <v>2214</v>
      </c>
      <c r="I816" s="14" t="s">
        <v>3416</v>
      </c>
      <c r="J816" s="14" t="s">
        <v>2605</v>
      </c>
      <c r="K816" s="23"/>
      <c r="L816" s="18">
        <v>48.0</v>
      </c>
      <c r="M816" s="18">
        <v>0.0</v>
      </c>
      <c r="N816" s="18">
        <v>0.189076</v>
      </c>
      <c r="O816" s="18">
        <v>0.071429</v>
      </c>
      <c r="P816" s="18">
        <v>0.816667</v>
      </c>
      <c r="Q816" s="18">
        <v>0.238889</v>
      </c>
      <c r="U816" s="22" t="s">
        <v>288</v>
      </c>
      <c r="V816" s="18">
        <v>5.060042490004E12</v>
      </c>
      <c r="W816" s="22" t="s">
        <v>2899</v>
      </c>
      <c r="X816" s="18" t="s">
        <v>3417</v>
      </c>
      <c r="Y816" s="22" t="s">
        <v>3415</v>
      </c>
      <c r="Z816" s="22" t="s">
        <v>3074</v>
      </c>
      <c r="AA816" s="22" t="s">
        <v>3688</v>
      </c>
      <c r="AB816" s="22" t="s">
        <v>2252</v>
      </c>
      <c r="AC816" s="22" t="s">
        <v>3416</v>
      </c>
      <c r="AD816" s="16"/>
      <c r="AE816" s="16"/>
      <c r="AF816" s="18">
        <v>0.0</v>
      </c>
      <c r="AG816" s="18">
        <v>0.0</v>
      </c>
      <c r="AH816" s="18">
        <v>0.0</v>
      </c>
      <c r="AI816" s="18">
        <v>0.0</v>
      </c>
      <c r="AJ816" s="18">
        <v>0.0</v>
      </c>
      <c r="AK816" s="18">
        <v>0.0</v>
      </c>
    </row>
    <row r="817">
      <c r="A817" s="14" t="s">
        <v>258</v>
      </c>
      <c r="B817" s="105" t="s">
        <v>3748</v>
      </c>
      <c r="C817" s="14" t="s">
        <v>2416</v>
      </c>
      <c r="D817" s="19" t="s">
        <v>58</v>
      </c>
      <c r="E817" s="14" t="s">
        <v>3421</v>
      </c>
      <c r="F817" s="14" t="s">
        <v>2858</v>
      </c>
      <c r="G817" s="14" t="s">
        <v>2407</v>
      </c>
      <c r="I817" s="14" t="s">
        <v>3416</v>
      </c>
      <c r="J817" s="23"/>
      <c r="K817" s="23"/>
      <c r="L817" s="18">
        <v>24.0</v>
      </c>
      <c r="M817" s="18">
        <v>0.0</v>
      </c>
      <c r="N817" s="18">
        <v>0.0</v>
      </c>
      <c r="O817" s="18">
        <v>0.0</v>
      </c>
      <c r="P817" s="18">
        <v>0.0</v>
      </c>
      <c r="Q817" s="18">
        <v>0.0</v>
      </c>
      <c r="U817" s="22" t="s">
        <v>756</v>
      </c>
      <c r="V817" s="18">
        <v>6.291033015039E12</v>
      </c>
      <c r="W817" s="22" t="s">
        <v>2280</v>
      </c>
      <c r="X817" s="18" t="s">
        <v>3417</v>
      </c>
      <c r="Y817" s="22" t="s">
        <v>3415</v>
      </c>
      <c r="Z817" s="22" t="s">
        <v>3681</v>
      </c>
      <c r="AA817" s="22" t="s">
        <v>2279</v>
      </c>
      <c r="AB817" s="22" t="s">
        <v>2214</v>
      </c>
      <c r="AC817" s="22" t="s">
        <v>3416</v>
      </c>
      <c r="AD817" s="16"/>
      <c r="AE817" s="16"/>
      <c r="AF817" s="18">
        <v>0.0</v>
      </c>
      <c r="AG817" s="18">
        <v>0.0</v>
      </c>
      <c r="AH817" s="18">
        <v>0.0</v>
      </c>
      <c r="AI817" s="18">
        <v>0.071429</v>
      </c>
      <c r="AJ817" s="18">
        <v>0.033333</v>
      </c>
      <c r="AK817" s="18">
        <v>0.035535</v>
      </c>
    </row>
    <row r="818">
      <c r="A818" s="14" t="s">
        <v>84</v>
      </c>
      <c r="B818" s="105" t="s">
        <v>4060</v>
      </c>
      <c r="C818" s="14" t="s">
        <v>2246</v>
      </c>
      <c r="D818" s="19" t="s">
        <v>58</v>
      </c>
      <c r="E818" s="14" t="s">
        <v>3415</v>
      </c>
      <c r="F818" s="14" t="s">
        <v>2601</v>
      </c>
      <c r="G818" s="14" t="s">
        <v>2239</v>
      </c>
      <c r="H818" s="14" t="s">
        <v>2214</v>
      </c>
      <c r="I818" s="14" t="s">
        <v>3416</v>
      </c>
      <c r="J818" s="23"/>
      <c r="K818" s="14" t="s">
        <v>2240</v>
      </c>
      <c r="L818" s="18">
        <v>504.0</v>
      </c>
      <c r="M818" s="18">
        <v>0.0</v>
      </c>
      <c r="N818" s="18">
        <v>0.0</v>
      </c>
      <c r="O818" s="18">
        <v>0.0</v>
      </c>
      <c r="P818" s="18">
        <v>0.0</v>
      </c>
      <c r="Q818" s="18">
        <v>0.0</v>
      </c>
      <c r="U818" s="22" t="s">
        <v>84</v>
      </c>
      <c r="V818" s="18">
        <v>6.294017124772E12</v>
      </c>
      <c r="W818" s="22" t="s">
        <v>2248</v>
      </c>
      <c r="X818" s="18" t="s">
        <v>3417</v>
      </c>
      <c r="Y818" s="22" t="s">
        <v>3415</v>
      </c>
      <c r="Z818" s="22" t="s">
        <v>2606</v>
      </c>
      <c r="AA818" s="22" t="s">
        <v>2239</v>
      </c>
      <c r="AB818" s="22" t="s">
        <v>2214</v>
      </c>
      <c r="AC818" s="22" t="s">
        <v>3416</v>
      </c>
      <c r="AD818" s="22" t="s">
        <v>2605</v>
      </c>
      <c r="AE818" s="22" t="s">
        <v>2240</v>
      </c>
      <c r="AF818" s="18">
        <v>24.0</v>
      </c>
      <c r="AG818" s="18">
        <v>0.0</v>
      </c>
      <c r="AH818" s="18">
        <v>0.026316</v>
      </c>
      <c r="AI818" s="18">
        <v>0.0</v>
      </c>
      <c r="AJ818" s="18">
        <v>0.125</v>
      </c>
      <c r="AK818" s="18">
        <v>0.026316</v>
      </c>
    </row>
    <row r="819">
      <c r="A819" s="14" t="s">
        <v>1812</v>
      </c>
      <c r="B819" s="105" t="s">
        <v>3771</v>
      </c>
      <c r="C819" s="14" t="s">
        <v>3316</v>
      </c>
      <c r="D819" s="19" t="s">
        <v>58</v>
      </c>
      <c r="E819" s="14" t="s">
        <v>3421</v>
      </c>
      <c r="F819" s="14" t="s">
        <v>3308</v>
      </c>
      <c r="G819" s="14" t="s">
        <v>3534</v>
      </c>
      <c r="H819" s="14" t="s">
        <v>2214</v>
      </c>
      <c r="I819" s="14" t="s">
        <v>3416</v>
      </c>
      <c r="J819" s="14" t="s">
        <v>2605</v>
      </c>
      <c r="K819" s="16"/>
      <c r="L819" s="18">
        <v>624.0</v>
      </c>
      <c r="M819" s="18">
        <v>0.0</v>
      </c>
      <c r="N819" s="18">
        <v>4.185612</v>
      </c>
      <c r="O819" s="18">
        <v>0.0</v>
      </c>
      <c r="P819" s="18">
        <v>4.240642</v>
      </c>
      <c r="Q819" s="18">
        <v>4.064909</v>
      </c>
      <c r="U819" s="22" t="s">
        <v>1488</v>
      </c>
      <c r="V819" s="18">
        <v>6.291109429586E12</v>
      </c>
      <c r="W819" s="22" t="s">
        <v>2832</v>
      </c>
      <c r="X819" s="18" t="s">
        <v>3417</v>
      </c>
      <c r="Y819" s="22" t="s">
        <v>3415</v>
      </c>
      <c r="Z819" s="22" t="s">
        <v>3132</v>
      </c>
      <c r="AA819" s="22" t="s">
        <v>2268</v>
      </c>
      <c r="AB819" s="22" t="s">
        <v>2214</v>
      </c>
      <c r="AC819" s="22" t="s">
        <v>3416</v>
      </c>
      <c r="AD819" s="22" t="s">
        <v>2605</v>
      </c>
      <c r="AE819" s="16"/>
      <c r="AF819" s="18">
        <v>24.0</v>
      </c>
      <c r="AG819" s="18">
        <v>0.0</v>
      </c>
      <c r="AH819" s="18">
        <v>0.0</v>
      </c>
      <c r="AI819" s="18">
        <v>0.0</v>
      </c>
      <c r="AJ819" s="18">
        <v>0.0</v>
      </c>
      <c r="AK819" s="18">
        <v>0.0</v>
      </c>
    </row>
    <row r="820">
      <c r="A820" s="14" t="s">
        <v>1812</v>
      </c>
      <c r="B820" s="105" t="s">
        <v>4061</v>
      </c>
      <c r="C820" s="14" t="s">
        <v>2682</v>
      </c>
      <c r="D820" s="19" t="s">
        <v>58</v>
      </c>
      <c r="E820" s="14" t="s">
        <v>3421</v>
      </c>
      <c r="F820" s="14" t="s">
        <v>3346</v>
      </c>
      <c r="G820" s="14" t="s">
        <v>2512</v>
      </c>
      <c r="H820" s="14" t="s">
        <v>2214</v>
      </c>
      <c r="I820" s="14" t="s">
        <v>3416</v>
      </c>
      <c r="J820" s="14" t="s">
        <v>2666</v>
      </c>
      <c r="L820" s="18">
        <v>24.0</v>
      </c>
      <c r="M820" s="18">
        <v>0.0</v>
      </c>
      <c r="N820" s="18">
        <v>0.0</v>
      </c>
      <c r="O820" s="18">
        <v>0.071429</v>
      </c>
      <c r="P820" s="18">
        <v>0.047619</v>
      </c>
      <c r="Q820" s="18">
        <v>0.047619</v>
      </c>
      <c r="U820" s="22" t="s">
        <v>1812</v>
      </c>
      <c r="V820" s="18">
        <v>3.535800111405E12</v>
      </c>
      <c r="W820" s="22" t="s">
        <v>2852</v>
      </c>
      <c r="X820" s="18" t="s">
        <v>3417</v>
      </c>
      <c r="Y820" s="22" t="s">
        <v>3415</v>
      </c>
      <c r="Z820" s="22" t="s">
        <v>3340</v>
      </c>
      <c r="AA820" s="22" t="s">
        <v>3435</v>
      </c>
      <c r="AB820" s="22" t="s">
        <v>2214</v>
      </c>
      <c r="AC820" s="22" t="s">
        <v>3416</v>
      </c>
      <c r="AD820" s="22" t="s">
        <v>2605</v>
      </c>
      <c r="AE820" s="16"/>
      <c r="AF820" s="18">
        <v>24.0</v>
      </c>
      <c r="AG820" s="18">
        <v>0.0</v>
      </c>
      <c r="AH820" s="18">
        <v>0.0</v>
      </c>
      <c r="AI820" s="18">
        <v>0.0</v>
      </c>
      <c r="AJ820" s="18">
        <v>0.0</v>
      </c>
      <c r="AK820" s="18">
        <v>0.0</v>
      </c>
    </row>
    <row r="821">
      <c r="A821" s="14" t="s">
        <v>961</v>
      </c>
      <c r="B821" s="105" t="s">
        <v>3876</v>
      </c>
      <c r="C821" s="14" t="s">
        <v>3877</v>
      </c>
      <c r="D821" s="19" t="s">
        <v>58</v>
      </c>
      <c r="E821" s="14" t="s">
        <v>3415</v>
      </c>
      <c r="F821" s="14" t="s">
        <v>3488</v>
      </c>
      <c r="G821" s="14" t="s">
        <v>2355</v>
      </c>
      <c r="H821" s="14" t="s">
        <v>2214</v>
      </c>
      <c r="I821" s="14" t="s">
        <v>3416</v>
      </c>
      <c r="J821" s="23"/>
      <c r="K821" s="23"/>
      <c r="L821" s="18">
        <v>456.0</v>
      </c>
      <c r="M821" s="18">
        <v>0.0</v>
      </c>
      <c r="N821" s="18">
        <v>0.0</v>
      </c>
      <c r="O821" s="18">
        <v>0.0</v>
      </c>
      <c r="P821" s="18">
        <v>0.0</v>
      </c>
      <c r="Q821" s="18">
        <v>0.0</v>
      </c>
      <c r="U821" s="22" t="s">
        <v>258</v>
      </c>
      <c r="V821" s="18">
        <v>6.281006594012E12</v>
      </c>
      <c r="W821" s="22" t="s">
        <v>2424</v>
      </c>
      <c r="X821" s="18" t="s">
        <v>3417</v>
      </c>
      <c r="Y821" s="22" t="s">
        <v>3415</v>
      </c>
      <c r="Z821" s="22" t="s">
        <v>4062</v>
      </c>
      <c r="AA821" s="22" t="s">
        <v>2407</v>
      </c>
      <c r="AC821" s="22" t="s">
        <v>3416</v>
      </c>
      <c r="AD821" s="16"/>
      <c r="AE821" s="16"/>
      <c r="AF821" s="18">
        <v>24.0</v>
      </c>
      <c r="AG821" s="18">
        <v>0.0</v>
      </c>
      <c r="AH821" s="18">
        <v>0.0</v>
      </c>
      <c r="AI821" s="18">
        <v>0.0</v>
      </c>
      <c r="AJ821" s="18">
        <v>0.0</v>
      </c>
      <c r="AK821" s="18">
        <v>0.0</v>
      </c>
    </row>
    <row r="822">
      <c r="A822" s="14" t="s">
        <v>830</v>
      </c>
      <c r="B822" s="105" t="s">
        <v>4063</v>
      </c>
      <c r="C822" s="14" t="s">
        <v>2305</v>
      </c>
      <c r="D822" s="19" t="s">
        <v>58</v>
      </c>
      <c r="E822" s="14" t="s">
        <v>3421</v>
      </c>
      <c r="F822" s="14" t="s">
        <v>2736</v>
      </c>
      <c r="G822" s="14" t="s">
        <v>2378</v>
      </c>
      <c r="H822" s="14" t="s">
        <v>2304</v>
      </c>
      <c r="I822" s="14" t="s">
        <v>3416</v>
      </c>
      <c r="J822" s="14" t="s">
        <v>2666</v>
      </c>
      <c r="K822" s="14" t="s">
        <v>2240</v>
      </c>
      <c r="L822" s="18">
        <v>768.0</v>
      </c>
      <c r="M822" s="18">
        <v>0.0</v>
      </c>
      <c r="N822" s="18">
        <v>0.0</v>
      </c>
      <c r="O822" s="18">
        <v>0.0</v>
      </c>
      <c r="P822" s="18">
        <v>0.0</v>
      </c>
      <c r="Q822" s="18">
        <v>0.0</v>
      </c>
      <c r="U822" s="22" t="s">
        <v>1251</v>
      </c>
      <c r="V822" s="18">
        <v>6.291107846002E12</v>
      </c>
      <c r="W822" s="22" t="s">
        <v>2994</v>
      </c>
      <c r="X822" s="18" t="s">
        <v>3417</v>
      </c>
      <c r="Y822" s="22" t="s">
        <v>3415</v>
      </c>
      <c r="Z822" s="22" t="s">
        <v>3231</v>
      </c>
      <c r="AA822" s="22" t="s">
        <v>3466</v>
      </c>
      <c r="AC822" s="22" t="s">
        <v>3431</v>
      </c>
      <c r="AD822" s="16"/>
      <c r="AE822" s="16"/>
      <c r="AF822" s="18">
        <v>0.0</v>
      </c>
      <c r="AG822" s="18">
        <v>0.0</v>
      </c>
      <c r="AH822" s="18">
        <v>0.0</v>
      </c>
      <c r="AI822" s="18">
        <v>0.0</v>
      </c>
      <c r="AJ822" s="18">
        <v>0.0</v>
      </c>
      <c r="AK822" s="18">
        <v>0.0</v>
      </c>
    </row>
    <row r="823">
      <c r="A823" s="14" t="s">
        <v>135</v>
      </c>
      <c r="B823" s="104" t="s">
        <v>4064</v>
      </c>
      <c r="C823" s="14" t="s">
        <v>2609</v>
      </c>
      <c r="D823" s="19" t="s">
        <v>58</v>
      </c>
      <c r="E823" s="14" t="s">
        <v>3421</v>
      </c>
      <c r="F823" s="14" t="s">
        <v>2610</v>
      </c>
      <c r="G823" s="14" t="s">
        <v>2489</v>
      </c>
      <c r="H823" s="14" t="s">
        <v>2214</v>
      </c>
      <c r="I823" s="14" t="s">
        <v>3416</v>
      </c>
      <c r="J823" s="14" t="s">
        <v>2605</v>
      </c>
      <c r="K823" s="23"/>
      <c r="L823" s="18">
        <v>792.0</v>
      </c>
      <c r="M823" s="18">
        <v>0.0</v>
      </c>
      <c r="N823" s="18">
        <v>0.0</v>
      </c>
      <c r="O823" s="18">
        <v>0.0</v>
      </c>
      <c r="P823" s="18">
        <v>0.0</v>
      </c>
      <c r="Q823" s="18">
        <v>0.0</v>
      </c>
      <c r="U823" s="22" t="s">
        <v>888</v>
      </c>
      <c r="V823" s="18">
        <v>5.283013321217E12</v>
      </c>
      <c r="W823" s="22" t="s">
        <v>2346</v>
      </c>
      <c r="X823" s="18" t="s">
        <v>3417</v>
      </c>
      <c r="Y823" s="22" t="s">
        <v>3421</v>
      </c>
      <c r="Z823" s="22" t="s">
        <v>2800</v>
      </c>
      <c r="AA823" s="22" t="s">
        <v>2337</v>
      </c>
      <c r="AC823" s="22" t="s">
        <v>3431</v>
      </c>
      <c r="AD823" s="16"/>
      <c r="AE823" s="16"/>
      <c r="AF823" s="18">
        <v>48.0</v>
      </c>
      <c r="AG823" s="18">
        <v>0.0</v>
      </c>
      <c r="AH823" s="18">
        <v>0.142857</v>
      </c>
      <c r="AI823" s="18">
        <v>0.0</v>
      </c>
      <c r="AJ823" s="18">
        <v>0.0</v>
      </c>
      <c r="AK823" s="18">
        <v>0.142857</v>
      </c>
    </row>
    <row r="824">
      <c r="A824" s="14" t="s">
        <v>1690</v>
      </c>
      <c r="B824" s="105" t="s">
        <v>3871</v>
      </c>
      <c r="C824" s="14" t="s">
        <v>2678</v>
      </c>
      <c r="D824" s="19" t="s">
        <v>58</v>
      </c>
      <c r="E824" s="14" t="s">
        <v>3421</v>
      </c>
      <c r="F824" s="14" t="s">
        <v>3260</v>
      </c>
      <c r="G824" s="14" t="s">
        <v>2437</v>
      </c>
      <c r="H824" s="14" t="s">
        <v>2214</v>
      </c>
      <c r="I824" s="14" t="s">
        <v>3416</v>
      </c>
      <c r="J824" s="23"/>
      <c r="K824" s="16"/>
      <c r="L824" s="18">
        <v>86.0</v>
      </c>
      <c r="M824" s="18">
        <v>9.0</v>
      </c>
      <c r="N824" s="18">
        <v>0.942857</v>
      </c>
      <c r="O824" s="18">
        <v>5.686097</v>
      </c>
      <c r="P824" s="18">
        <v>5.172451</v>
      </c>
      <c r="Q824" s="18">
        <v>5.158178</v>
      </c>
      <c r="U824" s="22" t="s">
        <v>1812</v>
      </c>
      <c r="V824" s="18">
        <v>6.772504452282E12</v>
      </c>
      <c r="W824" s="22" t="s">
        <v>2977</v>
      </c>
      <c r="X824" s="18" t="s">
        <v>3417</v>
      </c>
      <c r="Y824" s="22" t="s">
        <v>3415</v>
      </c>
      <c r="Z824" s="22" t="s">
        <v>3092</v>
      </c>
      <c r="AA824" s="22" t="s">
        <v>3430</v>
      </c>
      <c r="AB824" s="22" t="s">
        <v>2214</v>
      </c>
      <c r="AC824" s="22" t="s">
        <v>3416</v>
      </c>
      <c r="AD824" s="22" t="s">
        <v>2605</v>
      </c>
      <c r="AE824" s="16"/>
      <c r="AF824" s="18">
        <v>24.0</v>
      </c>
      <c r="AG824" s="18">
        <v>0.0</v>
      </c>
      <c r="AH824" s="18">
        <v>0.0</v>
      </c>
      <c r="AI824" s="18">
        <v>0.0</v>
      </c>
      <c r="AJ824" s="18">
        <v>0.0</v>
      </c>
      <c r="AK824" s="18">
        <v>0.0</v>
      </c>
    </row>
    <row r="825">
      <c r="A825" s="14" t="s">
        <v>65</v>
      </c>
      <c r="B825" s="105" t="s">
        <v>4065</v>
      </c>
      <c r="C825" s="14" t="s">
        <v>2236</v>
      </c>
      <c r="D825" s="19" t="s">
        <v>58</v>
      </c>
      <c r="E825" s="14" t="s">
        <v>3415</v>
      </c>
      <c r="F825" s="14" t="s">
        <v>2590</v>
      </c>
      <c r="G825" s="14" t="s">
        <v>2216</v>
      </c>
      <c r="H825" s="14" t="s">
        <v>2214</v>
      </c>
      <c r="I825" s="14" t="s">
        <v>3416</v>
      </c>
      <c r="J825" s="23"/>
      <c r="K825" s="23"/>
      <c r="L825" s="18">
        <v>24.0</v>
      </c>
      <c r="M825" s="18">
        <v>3.0</v>
      </c>
      <c r="N825" s="18">
        <v>0.0</v>
      </c>
      <c r="O825" s="18">
        <v>1.214286</v>
      </c>
      <c r="P825" s="18">
        <v>1.390271</v>
      </c>
      <c r="Q825" s="18">
        <v>1.582919</v>
      </c>
      <c r="U825" s="22" t="s">
        <v>1251</v>
      </c>
      <c r="V825" s="18">
        <v>6.290361984611E12</v>
      </c>
      <c r="W825" s="22" t="s">
        <v>2430</v>
      </c>
      <c r="X825" s="18" t="s">
        <v>3417</v>
      </c>
      <c r="Y825" s="22" t="s">
        <v>3415</v>
      </c>
      <c r="Z825" s="22" t="s">
        <v>2868</v>
      </c>
      <c r="AA825" s="22" t="s">
        <v>2366</v>
      </c>
      <c r="AB825" s="22" t="s">
        <v>2214</v>
      </c>
      <c r="AC825" s="22" t="s">
        <v>3431</v>
      </c>
      <c r="AD825" s="22" t="s">
        <v>2605</v>
      </c>
      <c r="AE825" s="22" t="s">
        <v>2240</v>
      </c>
      <c r="AF825" s="18">
        <v>24.0</v>
      </c>
      <c r="AG825" s="18">
        <v>0.0</v>
      </c>
      <c r="AH825" s="18">
        <v>0.034483</v>
      </c>
      <c r="AI825" s="18">
        <v>0.0</v>
      </c>
      <c r="AJ825" s="18">
        <v>0.0</v>
      </c>
      <c r="AK825" s="18">
        <v>0.034483</v>
      </c>
    </row>
    <row r="826">
      <c r="A826" s="14" t="s">
        <v>1035</v>
      </c>
      <c r="B826" s="105" t="s">
        <v>4066</v>
      </c>
      <c r="C826" s="14" t="s">
        <v>2728</v>
      </c>
      <c r="D826" s="19" t="s">
        <v>58</v>
      </c>
      <c r="E826" s="14" t="s">
        <v>3421</v>
      </c>
      <c r="F826" s="14" t="s">
        <v>3162</v>
      </c>
      <c r="G826" s="14" t="s">
        <v>3450</v>
      </c>
      <c r="H826" s="14" t="s">
        <v>2214</v>
      </c>
      <c r="I826" s="14" t="s">
        <v>3416</v>
      </c>
      <c r="J826" s="23"/>
      <c r="K826" s="23"/>
      <c r="L826" s="18">
        <v>456.0</v>
      </c>
      <c r="M826" s="18">
        <v>1.0</v>
      </c>
      <c r="N826" s="18">
        <v>13.93599</v>
      </c>
      <c r="O826" s="18">
        <v>14.77057</v>
      </c>
      <c r="P826" s="18">
        <v>13.05247</v>
      </c>
      <c r="Q826" s="18">
        <v>13.05247</v>
      </c>
      <c r="U826" s="22" t="s">
        <v>851</v>
      </c>
      <c r="V826" s="18">
        <v>6.297001618486E12</v>
      </c>
      <c r="W826" s="22" t="s">
        <v>2753</v>
      </c>
      <c r="X826" s="18" t="s">
        <v>3417</v>
      </c>
      <c r="Y826" s="22" t="s">
        <v>3415</v>
      </c>
      <c r="Z826" s="22" t="s">
        <v>2754</v>
      </c>
      <c r="AA826" s="22" t="s">
        <v>2339</v>
      </c>
      <c r="AB826" s="22" t="s">
        <v>2304</v>
      </c>
      <c r="AC826" s="22" t="s">
        <v>3422</v>
      </c>
      <c r="AD826" s="22" t="s">
        <v>2605</v>
      </c>
      <c r="AE826" s="22" t="s">
        <v>2240</v>
      </c>
      <c r="AF826" s="18">
        <v>720.0</v>
      </c>
      <c r="AG826" s="18">
        <v>0.0</v>
      </c>
      <c r="AH826" s="18">
        <v>0.0</v>
      </c>
      <c r="AI826" s="18">
        <v>0.0</v>
      </c>
      <c r="AJ826" s="18">
        <v>0.0</v>
      </c>
      <c r="AK826" s="18">
        <v>0.0</v>
      </c>
    </row>
    <row r="827">
      <c r="A827" s="14" t="s">
        <v>288</v>
      </c>
      <c r="B827" s="105" t="s">
        <v>3762</v>
      </c>
      <c r="C827" s="14" t="s">
        <v>2900</v>
      </c>
      <c r="D827" s="19" t="s">
        <v>58</v>
      </c>
      <c r="E827" s="23"/>
      <c r="F827" s="14" t="s">
        <v>3074</v>
      </c>
      <c r="G827" s="14" t="s">
        <v>3688</v>
      </c>
      <c r="I827" s="14" t="s">
        <v>3416</v>
      </c>
      <c r="J827" s="23"/>
      <c r="K827" s="16"/>
      <c r="L827" s="18">
        <v>48.0</v>
      </c>
      <c r="M827" s="18">
        <v>0.0</v>
      </c>
      <c r="N827" s="18">
        <v>0.0</v>
      </c>
      <c r="O827" s="18">
        <v>0.0</v>
      </c>
      <c r="P827" s="18">
        <v>0.0</v>
      </c>
      <c r="Q827" s="18">
        <v>0.0</v>
      </c>
      <c r="U827" s="22" t="s">
        <v>1756</v>
      </c>
      <c r="V827" s="18">
        <v>8.85652001137E11</v>
      </c>
      <c r="W827" s="22" t="s">
        <v>3269</v>
      </c>
      <c r="X827" s="18" t="s">
        <v>3417</v>
      </c>
      <c r="Y827" s="22" t="s">
        <v>3421</v>
      </c>
      <c r="Z827" s="16"/>
      <c r="AA827" s="22" t="s">
        <v>3773</v>
      </c>
      <c r="AB827" s="22" t="s">
        <v>2214</v>
      </c>
      <c r="AC827" s="22" t="s">
        <v>3416</v>
      </c>
      <c r="AD827" s="22" t="s">
        <v>2595</v>
      </c>
      <c r="AE827" s="16"/>
      <c r="AF827" s="18">
        <v>0.0</v>
      </c>
      <c r="AG827" s="18">
        <v>0.0</v>
      </c>
      <c r="AH827" s="18">
        <v>0.0</v>
      </c>
      <c r="AI827" s="18">
        <v>0.071429</v>
      </c>
      <c r="AJ827" s="18">
        <v>0.266667</v>
      </c>
      <c r="AK827" s="18">
        <v>0.264143</v>
      </c>
    </row>
    <row r="828">
      <c r="A828" s="14" t="s">
        <v>1251</v>
      </c>
      <c r="B828" s="105" t="s">
        <v>3560</v>
      </c>
      <c r="C828" s="14" t="s">
        <v>2435</v>
      </c>
      <c r="D828" s="19" t="s">
        <v>58</v>
      </c>
      <c r="E828" s="14" t="s">
        <v>3415</v>
      </c>
      <c r="F828" s="14" t="s">
        <v>2876</v>
      </c>
      <c r="G828" s="14" t="s">
        <v>2432</v>
      </c>
      <c r="I828" s="14" t="s">
        <v>3431</v>
      </c>
      <c r="J828" s="16"/>
      <c r="K828" s="23"/>
      <c r="L828" s="18">
        <v>528.0</v>
      </c>
      <c r="M828" s="18">
        <v>0.0</v>
      </c>
      <c r="N828" s="18">
        <v>0.0</v>
      </c>
      <c r="O828" s="18">
        <v>0.0</v>
      </c>
      <c r="P828" s="18">
        <v>0.0</v>
      </c>
      <c r="Q828" s="18">
        <v>0.0</v>
      </c>
      <c r="U828" s="22" t="s">
        <v>1035</v>
      </c>
      <c r="V828" s="18">
        <v>8.10011080027E11</v>
      </c>
      <c r="W828" s="22" t="s">
        <v>3207</v>
      </c>
      <c r="X828" s="18" t="s">
        <v>3417</v>
      </c>
      <c r="Y828" s="22" t="s">
        <v>3415</v>
      </c>
      <c r="Z828" s="22" t="s">
        <v>3165</v>
      </c>
      <c r="AA828" s="22" t="s">
        <v>3450</v>
      </c>
      <c r="AB828" s="22" t="s">
        <v>2214</v>
      </c>
      <c r="AC828" s="22" t="s">
        <v>3416</v>
      </c>
      <c r="AD828" s="16"/>
      <c r="AE828" s="16"/>
      <c r="AF828" s="18">
        <v>37.0</v>
      </c>
      <c r="AG828" s="18">
        <v>4.0</v>
      </c>
      <c r="AH828" s="18">
        <v>1.446429</v>
      </c>
      <c r="AI828" s="18">
        <v>4.080952</v>
      </c>
      <c r="AJ828" s="18">
        <v>5.157324</v>
      </c>
      <c r="AK828" s="18">
        <v>4.498192</v>
      </c>
    </row>
    <row r="829">
      <c r="A829" s="14" t="s">
        <v>756</v>
      </c>
      <c r="B829" s="105" t="s">
        <v>4067</v>
      </c>
      <c r="C829" s="14" t="s">
        <v>2300</v>
      </c>
      <c r="D829" s="19" t="s">
        <v>58</v>
      </c>
      <c r="E829" s="14" t="s">
        <v>3415</v>
      </c>
      <c r="F829" s="14" t="s">
        <v>2709</v>
      </c>
      <c r="G829" s="14" t="s">
        <v>2282</v>
      </c>
      <c r="H829" s="14" t="s">
        <v>2214</v>
      </c>
      <c r="I829" s="14" t="s">
        <v>3416</v>
      </c>
      <c r="J829" s="14" t="s">
        <v>2605</v>
      </c>
      <c r="K829" s="23"/>
      <c r="L829" s="18">
        <v>264.0</v>
      </c>
      <c r="M829" s="18">
        <v>0.0</v>
      </c>
      <c r="N829" s="18">
        <v>0.317215</v>
      </c>
      <c r="O829" s="18">
        <v>0.0</v>
      </c>
      <c r="P829" s="18">
        <v>0.896429</v>
      </c>
      <c r="Q829" s="18">
        <v>0.435666</v>
      </c>
      <c r="U829" s="22" t="s">
        <v>1812</v>
      </c>
      <c r="V829" s="18">
        <v>6.291100601059E12</v>
      </c>
      <c r="W829" s="22" t="s">
        <v>2496</v>
      </c>
      <c r="X829" s="18" t="s">
        <v>3417</v>
      </c>
      <c r="Y829" s="22" t="s">
        <v>3415</v>
      </c>
      <c r="Z829" s="22" t="s">
        <v>2951</v>
      </c>
      <c r="AA829" s="22" t="s">
        <v>2489</v>
      </c>
      <c r="AB829" s="22" t="s">
        <v>2214</v>
      </c>
      <c r="AC829" s="22" t="s">
        <v>3416</v>
      </c>
      <c r="AD829" s="16"/>
      <c r="AE829" s="22" t="s">
        <v>2240</v>
      </c>
      <c r="AF829" s="18">
        <v>720.0</v>
      </c>
      <c r="AG829" s="18">
        <v>0.0</v>
      </c>
      <c r="AH829" s="18">
        <v>0.0</v>
      </c>
      <c r="AI829" s="18">
        <v>0.0</v>
      </c>
      <c r="AJ829" s="18">
        <v>0.038462</v>
      </c>
      <c r="AK829" s="18">
        <v>0.019231</v>
      </c>
    </row>
    <row r="830">
      <c r="A830" s="14" t="s">
        <v>1251</v>
      </c>
      <c r="B830" s="105" t="s">
        <v>4068</v>
      </c>
      <c r="C830" s="14" t="s">
        <v>2433</v>
      </c>
      <c r="D830" s="19" t="s">
        <v>58</v>
      </c>
      <c r="E830" s="14" t="s">
        <v>3415</v>
      </c>
      <c r="F830" s="14" t="s">
        <v>2876</v>
      </c>
      <c r="G830" s="14" t="s">
        <v>2432</v>
      </c>
      <c r="H830" s="14" t="s">
        <v>2214</v>
      </c>
      <c r="I830" s="14" t="s">
        <v>3431</v>
      </c>
      <c r="J830" s="23"/>
      <c r="K830" s="14" t="s">
        <v>2240</v>
      </c>
      <c r="L830" s="18">
        <v>456.0</v>
      </c>
      <c r="M830" s="18">
        <v>0.0</v>
      </c>
      <c r="N830" s="18">
        <v>0.111111</v>
      </c>
      <c r="O830" s="18">
        <v>0.111111</v>
      </c>
      <c r="P830" s="18">
        <v>0.121324</v>
      </c>
      <c r="Q830" s="18">
        <v>0.121324</v>
      </c>
      <c r="U830" s="22" t="s">
        <v>1812</v>
      </c>
      <c r="V830" s="18">
        <v>7.622202294488E12</v>
      </c>
      <c r="W830" s="22" t="s">
        <v>2516</v>
      </c>
      <c r="X830" s="18" t="s">
        <v>3417</v>
      </c>
      <c r="Y830" s="22" t="s">
        <v>3415</v>
      </c>
      <c r="Z830" s="22" t="s">
        <v>2963</v>
      </c>
      <c r="AA830" s="22" t="s">
        <v>2512</v>
      </c>
      <c r="AB830" s="22" t="s">
        <v>2214</v>
      </c>
      <c r="AC830" s="22" t="s">
        <v>3416</v>
      </c>
      <c r="AD830" s="22" t="s">
        <v>2666</v>
      </c>
      <c r="AF830" s="18">
        <v>192.0</v>
      </c>
      <c r="AG830" s="18">
        <v>0.0</v>
      </c>
      <c r="AH830" s="18">
        <v>0.419655</v>
      </c>
      <c r="AI830" s="18">
        <v>0.214286</v>
      </c>
      <c r="AJ830" s="18">
        <v>0.77619</v>
      </c>
      <c r="AK830" s="18">
        <v>0.519655</v>
      </c>
    </row>
    <row r="831">
      <c r="A831" s="14" t="s">
        <v>1812</v>
      </c>
      <c r="B831" s="105" t="s">
        <v>3527</v>
      </c>
      <c r="C831" s="14" t="s">
        <v>2509</v>
      </c>
      <c r="D831" s="19" t="s">
        <v>58</v>
      </c>
      <c r="E831" s="23"/>
      <c r="F831" s="14" t="s">
        <v>2959</v>
      </c>
      <c r="G831" s="14" t="s">
        <v>2464</v>
      </c>
      <c r="I831" s="14" t="s">
        <v>3416</v>
      </c>
      <c r="J831" s="23"/>
      <c r="K831" s="23"/>
      <c r="L831" s="18">
        <v>528.0</v>
      </c>
      <c r="M831" s="18">
        <v>0.0</v>
      </c>
      <c r="N831" s="18">
        <v>0.0</v>
      </c>
      <c r="O831" s="18">
        <v>0.0</v>
      </c>
      <c r="P831" s="18">
        <v>0.0</v>
      </c>
      <c r="Q831" s="18">
        <v>0.0</v>
      </c>
      <c r="U831" s="22" t="s">
        <v>1812</v>
      </c>
      <c r="V831" s="18">
        <v>3.046920023351E12</v>
      </c>
      <c r="W831" s="22" t="s">
        <v>2965</v>
      </c>
      <c r="X831" s="18" t="s">
        <v>3417</v>
      </c>
      <c r="Y831" s="22" t="s">
        <v>3415</v>
      </c>
      <c r="Z831" s="22" t="s">
        <v>2959</v>
      </c>
      <c r="AA831" s="22" t="s">
        <v>2464</v>
      </c>
      <c r="AB831" s="22" t="s">
        <v>2214</v>
      </c>
      <c r="AC831" s="22" t="s">
        <v>3416</v>
      </c>
      <c r="AD831" s="16"/>
      <c r="AE831" s="22" t="s">
        <v>2240</v>
      </c>
      <c r="AF831" s="18">
        <v>648.0</v>
      </c>
      <c r="AG831" s="18">
        <v>0.0</v>
      </c>
      <c r="AH831" s="18">
        <v>0.0</v>
      </c>
      <c r="AI831" s="18">
        <v>0.0</v>
      </c>
      <c r="AJ831" s="18">
        <v>0.0</v>
      </c>
      <c r="AK831" s="18">
        <v>0.0</v>
      </c>
    </row>
    <row r="832">
      <c r="A832" s="14" t="s">
        <v>135</v>
      </c>
      <c r="B832" s="105" t="s">
        <v>3460</v>
      </c>
      <c r="C832" s="14" t="s">
        <v>2631</v>
      </c>
      <c r="D832" s="19" t="s">
        <v>58</v>
      </c>
      <c r="E832" s="14" t="s">
        <v>3421</v>
      </c>
      <c r="F832" s="14" t="s">
        <v>2614</v>
      </c>
      <c r="G832" s="14" t="s">
        <v>2557</v>
      </c>
      <c r="H832" s="14" t="s">
        <v>2214</v>
      </c>
      <c r="I832" s="14" t="s">
        <v>3416</v>
      </c>
      <c r="J832" s="14" t="s">
        <v>2605</v>
      </c>
      <c r="K832" s="14" t="s">
        <v>2240</v>
      </c>
      <c r="L832" s="18">
        <v>744.0</v>
      </c>
      <c r="M832" s="18">
        <v>0.0</v>
      </c>
      <c r="N832" s="18">
        <v>1.777934</v>
      </c>
      <c r="O832" s="18">
        <v>0.0</v>
      </c>
      <c r="P832" s="18">
        <v>0.0</v>
      </c>
      <c r="Q832" s="18">
        <v>1.777934</v>
      </c>
      <c r="U832" s="22" t="s">
        <v>591</v>
      </c>
      <c r="V832" s="18">
        <v>6.298042332003E12</v>
      </c>
      <c r="W832" s="22" t="s">
        <v>3119</v>
      </c>
      <c r="X832" s="18" t="s">
        <v>3417</v>
      </c>
      <c r="Y832" s="22" t="s">
        <v>3415</v>
      </c>
      <c r="Z832" s="22" t="s">
        <v>3116</v>
      </c>
      <c r="AA832" s="22" t="s">
        <v>3609</v>
      </c>
      <c r="AC832" s="22" t="s">
        <v>3416</v>
      </c>
      <c r="AD832" s="16"/>
      <c r="AE832" s="16"/>
      <c r="AF832" s="18">
        <v>552.0</v>
      </c>
      <c r="AG832" s="18">
        <v>0.0</v>
      </c>
      <c r="AH832" s="18">
        <v>0.0</v>
      </c>
      <c r="AI832" s="18">
        <v>0.0</v>
      </c>
      <c r="AJ832" s="18">
        <v>0.0</v>
      </c>
      <c r="AK832" s="18">
        <v>0.0</v>
      </c>
    </row>
    <row r="833">
      <c r="A833" s="14" t="s">
        <v>1092</v>
      </c>
      <c r="B833" s="105" t="s">
        <v>4069</v>
      </c>
      <c r="C833" s="14" t="s">
        <v>3120</v>
      </c>
      <c r="D833" s="19" t="s">
        <v>58</v>
      </c>
      <c r="E833" s="14" t="s">
        <v>3415</v>
      </c>
      <c r="F833" s="14" t="s">
        <v>3177</v>
      </c>
      <c r="G833" s="14" t="s">
        <v>3892</v>
      </c>
      <c r="H833" s="14" t="s">
        <v>2214</v>
      </c>
      <c r="I833" s="14" t="s">
        <v>3416</v>
      </c>
      <c r="J833" s="23"/>
      <c r="K833" s="14" t="s">
        <v>2240</v>
      </c>
      <c r="L833" s="18">
        <v>792.0</v>
      </c>
      <c r="M833" s="18">
        <v>0.0</v>
      </c>
      <c r="N833" s="18">
        <v>0.0</v>
      </c>
      <c r="O833" s="18">
        <v>0.0</v>
      </c>
      <c r="P833" s="18">
        <v>0.0</v>
      </c>
      <c r="Q833" s="18">
        <v>0.0</v>
      </c>
      <c r="U833" s="22" t="s">
        <v>1812</v>
      </c>
      <c r="V833" s="18">
        <v>7.622210170507E12</v>
      </c>
      <c r="W833" s="22" t="s">
        <v>2513</v>
      </c>
      <c r="X833" s="18" t="s">
        <v>3417</v>
      </c>
      <c r="Y833" s="22" t="s">
        <v>3421</v>
      </c>
      <c r="Z833" s="22" t="s">
        <v>2963</v>
      </c>
      <c r="AA833" s="22" t="s">
        <v>2512</v>
      </c>
      <c r="AC833" s="22" t="s">
        <v>3416</v>
      </c>
      <c r="AD833" s="16"/>
      <c r="AE833" s="16"/>
      <c r="AF833" s="18">
        <v>552.0</v>
      </c>
      <c r="AG833" s="18">
        <v>0.0</v>
      </c>
      <c r="AH833" s="18">
        <v>0.0</v>
      </c>
      <c r="AI833" s="18">
        <v>0.0</v>
      </c>
      <c r="AJ833" s="18">
        <v>0.0</v>
      </c>
      <c r="AK833" s="18">
        <v>0.0</v>
      </c>
    </row>
    <row r="834">
      <c r="A834" s="14" t="s">
        <v>1812</v>
      </c>
      <c r="B834" s="105" t="s">
        <v>4009</v>
      </c>
      <c r="C834" s="14" t="s">
        <v>2761</v>
      </c>
      <c r="D834" s="19" t="s">
        <v>58</v>
      </c>
      <c r="E834" s="14" t="s">
        <v>3415</v>
      </c>
      <c r="F834" s="14" t="s">
        <v>2957</v>
      </c>
      <c r="G834" s="14" t="s">
        <v>2498</v>
      </c>
      <c r="I834" s="14" t="s">
        <v>3416</v>
      </c>
      <c r="J834" s="16"/>
      <c r="K834" s="14" t="s">
        <v>2240</v>
      </c>
      <c r="L834" s="18">
        <v>552.0</v>
      </c>
      <c r="M834" s="18">
        <v>0.0</v>
      </c>
      <c r="N834" s="18">
        <v>0.0</v>
      </c>
      <c r="O834" s="18">
        <v>0.0</v>
      </c>
      <c r="P834" s="18">
        <v>0.0</v>
      </c>
      <c r="Q834" s="18">
        <v>0.0</v>
      </c>
      <c r="U834" s="22" t="s">
        <v>84</v>
      </c>
      <c r="V834" s="18">
        <v>6.294017124772E12</v>
      </c>
      <c r="W834" s="22" t="s">
        <v>2248</v>
      </c>
      <c r="X834" s="18" t="s">
        <v>3417</v>
      </c>
      <c r="Y834" s="22" t="s">
        <v>3415</v>
      </c>
      <c r="Z834" s="22" t="s">
        <v>2606</v>
      </c>
      <c r="AA834" s="22" t="s">
        <v>2239</v>
      </c>
      <c r="AB834" s="22" t="s">
        <v>2214</v>
      </c>
      <c r="AC834" s="22" t="s">
        <v>3416</v>
      </c>
      <c r="AD834" s="16"/>
      <c r="AE834" s="22" t="s">
        <v>2240</v>
      </c>
      <c r="AF834" s="18">
        <v>864.0</v>
      </c>
      <c r="AG834" s="18">
        <v>0.0</v>
      </c>
      <c r="AH834" s="18">
        <v>0.333333</v>
      </c>
      <c r="AI834" s="18">
        <v>0.0</v>
      </c>
      <c r="AJ834" s="18">
        <v>0.333333</v>
      </c>
      <c r="AK834" s="18">
        <v>0.333333</v>
      </c>
    </row>
    <row r="835">
      <c r="A835" s="14" t="s">
        <v>1966</v>
      </c>
      <c r="B835" s="105" t="s">
        <v>4070</v>
      </c>
      <c r="C835" s="14" t="s">
        <v>2573</v>
      </c>
      <c r="D835" s="19" t="s">
        <v>58</v>
      </c>
      <c r="E835" s="14" t="s">
        <v>3415</v>
      </c>
      <c r="F835" s="14" t="s">
        <v>3013</v>
      </c>
      <c r="G835" s="14" t="s">
        <v>2572</v>
      </c>
      <c r="H835" s="14" t="s">
        <v>2252</v>
      </c>
      <c r="I835" s="14" t="s">
        <v>3416</v>
      </c>
      <c r="J835" s="23"/>
      <c r="K835" s="14" t="s">
        <v>2240</v>
      </c>
      <c r="L835" s="18">
        <v>72.0</v>
      </c>
      <c r="M835" s="18">
        <v>0.0</v>
      </c>
      <c r="N835" s="18">
        <v>0.0</v>
      </c>
      <c r="O835" s="18">
        <v>0.0</v>
      </c>
      <c r="P835" s="18">
        <v>0.033333</v>
      </c>
      <c r="Q835" s="18">
        <v>0.019608</v>
      </c>
      <c r="U835" s="22" t="s">
        <v>888</v>
      </c>
      <c r="V835" s="18">
        <v>5.283013333364E12</v>
      </c>
      <c r="W835" s="22" t="s">
        <v>2788</v>
      </c>
      <c r="X835" s="18" t="s">
        <v>3417</v>
      </c>
      <c r="Y835" s="22" t="s">
        <v>3415</v>
      </c>
      <c r="Z835" s="22" t="s">
        <v>2783</v>
      </c>
      <c r="AA835" s="22" t="s">
        <v>2337</v>
      </c>
      <c r="AC835" s="22" t="s">
        <v>3431</v>
      </c>
      <c r="AD835" s="16"/>
      <c r="AE835" s="16"/>
      <c r="AF835" s="18">
        <v>552.0</v>
      </c>
      <c r="AG835" s="18">
        <v>0.0</v>
      </c>
      <c r="AH835" s="18">
        <v>0.0</v>
      </c>
      <c r="AI835" s="18">
        <v>0.0</v>
      </c>
      <c r="AJ835" s="18">
        <v>0.0</v>
      </c>
      <c r="AK835" s="18">
        <v>0.0</v>
      </c>
    </row>
    <row r="836">
      <c r="A836" s="14" t="s">
        <v>1488</v>
      </c>
      <c r="B836" s="105" t="s">
        <v>3729</v>
      </c>
      <c r="C836" s="14" t="s">
        <v>3395</v>
      </c>
      <c r="D836" s="19" t="s">
        <v>58</v>
      </c>
      <c r="E836" s="23"/>
      <c r="F836" s="14" t="s">
        <v>3730</v>
      </c>
      <c r="G836" s="14" t="s">
        <v>3731</v>
      </c>
      <c r="I836" s="14" t="s">
        <v>3416</v>
      </c>
      <c r="J836" s="16"/>
      <c r="K836" s="23"/>
      <c r="L836" s="18">
        <v>24.0</v>
      </c>
      <c r="M836" s="18">
        <v>0.0</v>
      </c>
      <c r="N836" s="18">
        <v>0.0</v>
      </c>
      <c r="O836" s="18">
        <v>0.0</v>
      </c>
      <c r="P836" s="18">
        <v>0.0</v>
      </c>
      <c r="Q836" s="18">
        <v>0.0</v>
      </c>
      <c r="U836" s="22" t="s">
        <v>798</v>
      </c>
      <c r="V836" s="18">
        <v>6.291100159697E12</v>
      </c>
      <c r="W836" s="22" t="s">
        <v>2729</v>
      </c>
      <c r="X836" s="18" t="s">
        <v>3417</v>
      </c>
      <c r="Y836" s="22" t="s">
        <v>3415</v>
      </c>
      <c r="Z836" s="22" t="s">
        <v>2730</v>
      </c>
      <c r="AA836" s="22" t="s">
        <v>3486</v>
      </c>
      <c r="AB836" s="22" t="s">
        <v>3472</v>
      </c>
      <c r="AC836" s="22" t="s">
        <v>3717</v>
      </c>
      <c r="AD836" s="16"/>
      <c r="AE836" s="16"/>
      <c r="AF836" s="18">
        <v>552.0</v>
      </c>
      <c r="AG836" s="18">
        <v>0.0</v>
      </c>
      <c r="AH836" s="18">
        <v>0.0</v>
      </c>
      <c r="AI836" s="18">
        <v>0.0</v>
      </c>
      <c r="AJ836" s="18">
        <v>0.0</v>
      </c>
      <c r="AK836" s="18">
        <v>0.0</v>
      </c>
    </row>
    <row r="837">
      <c r="A837" s="14" t="s">
        <v>258</v>
      </c>
      <c r="B837" s="105" t="s">
        <v>4056</v>
      </c>
      <c r="C837" s="14" t="s">
        <v>2414</v>
      </c>
      <c r="D837" s="19" t="s">
        <v>58</v>
      </c>
      <c r="E837" s="14" t="s">
        <v>3415</v>
      </c>
      <c r="F837" s="14" t="s">
        <v>2849</v>
      </c>
      <c r="G837" s="14" t="s">
        <v>2407</v>
      </c>
      <c r="I837" s="14" t="s">
        <v>3416</v>
      </c>
      <c r="J837" s="23"/>
      <c r="K837" s="16"/>
      <c r="L837" s="18">
        <v>528.0</v>
      </c>
      <c r="M837" s="18">
        <v>0.0</v>
      </c>
      <c r="N837" s="18">
        <v>0.0</v>
      </c>
      <c r="O837" s="18">
        <v>0.0</v>
      </c>
      <c r="P837" s="18">
        <v>0.0</v>
      </c>
      <c r="Q837" s="18">
        <v>0.0</v>
      </c>
      <c r="U837" s="22" t="s">
        <v>1035</v>
      </c>
      <c r="V837" s="18">
        <v>7.48927052237E11</v>
      </c>
      <c r="W837" s="22" t="s">
        <v>2370</v>
      </c>
      <c r="X837" s="18" t="s">
        <v>3417</v>
      </c>
      <c r="Y837" s="22" t="s">
        <v>3415</v>
      </c>
      <c r="Z837" s="22" t="s">
        <v>2807</v>
      </c>
      <c r="AA837" s="22" t="s">
        <v>2371</v>
      </c>
      <c r="AB837" s="22" t="s">
        <v>2214</v>
      </c>
      <c r="AC837" s="22" t="s">
        <v>3416</v>
      </c>
      <c r="AD837" s="16"/>
      <c r="AE837" s="16"/>
      <c r="AF837" s="18">
        <v>0.0</v>
      </c>
      <c r="AG837" s="18">
        <v>0.0</v>
      </c>
      <c r="AH837" s="18">
        <v>0.0</v>
      </c>
      <c r="AI837" s="18">
        <v>0.896404</v>
      </c>
      <c r="AJ837" s="18">
        <v>0.794637</v>
      </c>
      <c r="AK837" s="18">
        <v>0.536147</v>
      </c>
    </row>
    <row r="838">
      <c r="A838" s="14" t="s">
        <v>1812</v>
      </c>
      <c r="B838" s="105" t="s">
        <v>3958</v>
      </c>
      <c r="C838" s="14" t="s">
        <v>2518</v>
      </c>
      <c r="D838" s="19" t="s">
        <v>58</v>
      </c>
      <c r="E838" s="14" t="s">
        <v>3415</v>
      </c>
      <c r="F838" s="14" t="s">
        <v>2963</v>
      </c>
      <c r="G838" s="14" t="s">
        <v>2512</v>
      </c>
      <c r="H838" s="14" t="s">
        <v>2214</v>
      </c>
      <c r="I838" s="14" t="s">
        <v>3416</v>
      </c>
      <c r="J838" s="14" t="s">
        <v>2666</v>
      </c>
      <c r="L838" s="18">
        <v>0.0</v>
      </c>
      <c r="M838" s="18">
        <v>2.0</v>
      </c>
      <c r="N838" s="18">
        <v>0.0</v>
      </c>
      <c r="O838" s="18">
        <v>0.868132</v>
      </c>
      <c r="P838" s="18">
        <v>2.11171</v>
      </c>
      <c r="Q838" s="18">
        <v>2.060004</v>
      </c>
      <c r="U838" s="22" t="s">
        <v>591</v>
      </c>
      <c r="V838" s="18">
        <v>6.290360086316E12</v>
      </c>
      <c r="W838" s="22" t="s">
        <v>3123</v>
      </c>
      <c r="X838" s="18" t="s">
        <v>3417</v>
      </c>
      <c r="Y838" s="22" t="s">
        <v>3421</v>
      </c>
      <c r="Z838" s="22" t="s">
        <v>3116</v>
      </c>
      <c r="AA838" s="22" t="s">
        <v>3609</v>
      </c>
      <c r="AB838" s="22" t="s">
        <v>2214</v>
      </c>
      <c r="AC838" s="22" t="s">
        <v>3416</v>
      </c>
      <c r="AD838" s="22" t="s">
        <v>2595</v>
      </c>
      <c r="AE838" s="16"/>
      <c r="AF838" s="18">
        <v>455.0</v>
      </c>
      <c r="AG838" s="18">
        <v>3.0</v>
      </c>
      <c r="AH838" s="18">
        <v>4.51279</v>
      </c>
      <c r="AI838" s="18">
        <v>10.51209</v>
      </c>
      <c r="AJ838" s="18">
        <v>5.552085</v>
      </c>
      <c r="AK838" s="18">
        <v>4.562341</v>
      </c>
    </row>
    <row r="839">
      <c r="A839" s="14" t="s">
        <v>851</v>
      </c>
      <c r="B839" s="105" t="s">
        <v>4071</v>
      </c>
      <c r="C839" s="14" t="s">
        <v>2320</v>
      </c>
      <c r="D839" s="19" t="s">
        <v>58</v>
      </c>
      <c r="E839" s="14" t="s">
        <v>3421</v>
      </c>
      <c r="F839" s="14" t="s">
        <v>3538</v>
      </c>
      <c r="G839" s="14" t="s">
        <v>2318</v>
      </c>
      <c r="H839" s="14" t="s">
        <v>2304</v>
      </c>
      <c r="I839" s="14" t="s">
        <v>3422</v>
      </c>
      <c r="J839" s="23"/>
      <c r="K839" s="23"/>
      <c r="L839" s="18">
        <v>81.0</v>
      </c>
      <c r="M839" s="18">
        <v>3.0</v>
      </c>
      <c r="N839" s="18">
        <v>0.577991</v>
      </c>
      <c r="O839" s="18">
        <v>6.693598</v>
      </c>
      <c r="P839" s="18">
        <v>6.133259</v>
      </c>
      <c r="Q839" s="18">
        <v>5.067555</v>
      </c>
      <c r="U839" s="22" t="s">
        <v>798</v>
      </c>
      <c r="V839" s="18">
        <v>6.298042161627E12</v>
      </c>
      <c r="W839" s="22" t="s">
        <v>2885</v>
      </c>
      <c r="X839" s="18" t="s">
        <v>3417</v>
      </c>
      <c r="Y839" s="22" t="s">
        <v>3463</v>
      </c>
      <c r="Z839" s="22" t="s">
        <v>2720</v>
      </c>
      <c r="AA839" s="22" t="s">
        <v>3592</v>
      </c>
      <c r="AB839" s="22" t="s">
        <v>2214</v>
      </c>
      <c r="AC839" s="22" t="s">
        <v>3717</v>
      </c>
      <c r="AD839" s="22" t="s">
        <v>2595</v>
      </c>
      <c r="AE839" s="16"/>
      <c r="AF839" s="18">
        <v>840.0</v>
      </c>
      <c r="AG839" s="18">
        <v>0.0</v>
      </c>
      <c r="AH839" s="18">
        <v>127.8354</v>
      </c>
      <c r="AI839" s="18">
        <v>32.0</v>
      </c>
      <c r="AJ839" s="18">
        <v>138.8318</v>
      </c>
      <c r="AK839" s="18">
        <v>128.0335</v>
      </c>
    </row>
    <row r="840">
      <c r="A840" s="14" t="s">
        <v>1783</v>
      </c>
      <c r="B840" s="105" t="s">
        <v>4072</v>
      </c>
      <c r="C840" s="14" t="s">
        <v>3287</v>
      </c>
      <c r="D840" s="19" t="s">
        <v>58</v>
      </c>
      <c r="E840" s="14" t="s">
        <v>3421</v>
      </c>
      <c r="F840" s="14" t="s">
        <v>3283</v>
      </c>
      <c r="G840" s="14" t="s">
        <v>3442</v>
      </c>
      <c r="H840" s="14" t="s">
        <v>2214</v>
      </c>
      <c r="I840" s="14" t="s">
        <v>3416</v>
      </c>
      <c r="J840" s="14" t="s">
        <v>2605</v>
      </c>
      <c r="K840" s="23"/>
      <c r="L840" s="18">
        <v>168.0</v>
      </c>
      <c r="M840" s="18">
        <v>0.0</v>
      </c>
      <c r="N840" s="18">
        <v>3.429762</v>
      </c>
      <c r="O840" s="18">
        <v>0.0</v>
      </c>
      <c r="P840" s="18">
        <v>4.583012</v>
      </c>
      <c r="Q840" s="18">
        <v>4.583012</v>
      </c>
      <c r="U840" s="22" t="s">
        <v>961</v>
      </c>
      <c r="V840" s="18">
        <v>504722.0</v>
      </c>
      <c r="W840" s="22" t="s">
        <v>3385</v>
      </c>
      <c r="X840" s="18" t="s">
        <v>3417</v>
      </c>
      <c r="Y840" s="22" t="s">
        <v>3421</v>
      </c>
      <c r="Z840" s="22" t="s">
        <v>3710</v>
      </c>
      <c r="AA840" s="22" t="s">
        <v>2349</v>
      </c>
      <c r="AB840" s="22" t="s">
        <v>2304</v>
      </c>
      <c r="AC840" s="22" t="s">
        <v>3422</v>
      </c>
      <c r="AD840" s="22" t="s">
        <v>2605</v>
      </c>
      <c r="AE840" s="16"/>
      <c r="AF840" s="18">
        <v>816.0</v>
      </c>
      <c r="AG840" s="18">
        <v>0.0</v>
      </c>
      <c r="AH840" s="18">
        <v>0.0</v>
      </c>
      <c r="AI840" s="18">
        <v>0.0</v>
      </c>
      <c r="AJ840" s="18">
        <v>0.0</v>
      </c>
      <c r="AK840" s="18">
        <v>0.0</v>
      </c>
    </row>
    <row r="841">
      <c r="A841" s="14" t="s">
        <v>1756</v>
      </c>
      <c r="B841" s="105" t="s">
        <v>3903</v>
      </c>
      <c r="C841" s="14" t="s">
        <v>3269</v>
      </c>
      <c r="D841" s="19" t="s">
        <v>58</v>
      </c>
      <c r="E841" s="14" t="s">
        <v>3415</v>
      </c>
      <c r="F841" s="23"/>
      <c r="G841" s="14" t="s">
        <v>3773</v>
      </c>
      <c r="H841" s="14" t="s">
        <v>2214</v>
      </c>
      <c r="I841" s="14" t="s">
        <v>3416</v>
      </c>
      <c r="J841" s="14" t="s">
        <v>2595</v>
      </c>
      <c r="K841" s="16"/>
      <c r="L841" s="18">
        <v>24.0</v>
      </c>
      <c r="M841" s="18">
        <v>0.0</v>
      </c>
      <c r="N841" s="18">
        <v>0.0</v>
      </c>
      <c r="O841" s="18">
        <v>0.214286</v>
      </c>
      <c r="P841" s="18">
        <v>0.274361</v>
      </c>
      <c r="Q841" s="18">
        <v>0.274361</v>
      </c>
      <c r="U841" s="22" t="s">
        <v>468</v>
      </c>
      <c r="V841" s="18">
        <v>4.6020140234E12</v>
      </c>
      <c r="W841" s="22" t="s">
        <v>3111</v>
      </c>
      <c r="X841" s="18" t="s">
        <v>3417</v>
      </c>
      <c r="Y841" s="22" t="s">
        <v>3421</v>
      </c>
      <c r="Z841" s="22" t="s">
        <v>3112</v>
      </c>
      <c r="AA841" s="22" t="s">
        <v>3839</v>
      </c>
      <c r="AB841" s="22" t="s">
        <v>2214</v>
      </c>
      <c r="AC841" s="22" t="s">
        <v>3431</v>
      </c>
      <c r="AD841" s="22" t="s">
        <v>2605</v>
      </c>
      <c r="AE841" s="16"/>
      <c r="AF841" s="18">
        <v>720.0</v>
      </c>
      <c r="AG841" s="18">
        <v>0.0</v>
      </c>
      <c r="AH841" s="18">
        <v>0.0</v>
      </c>
      <c r="AI841" s="18">
        <v>0.0</v>
      </c>
      <c r="AJ841" s="18">
        <v>0.0</v>
      </c>
      <c r="AK841" s="18">
        <v>0.0</v>
      </c>
    </row>
    <row r="842">
      <c r="A842" s="14" t="s">
        <v>468</v>
      </c>
      <c r="B842" s="105" t="s">
        <v>3669</v>
      </c>
      <c r="C842" s="14" t="s">
        <v>3023</v>
      </c>
      <c r="D842" s="19" t="s">
        <v>58</v>
      </c>
      <c r="E842" s="14" t="s">
        <v>3415</v>
      </c>
      <c r="F842" s="14" t="s">
        <v>3670</v>
      </c>
      <c r="G842" s="14" t="s">
        <v>3671</v>
      </c>
      <c r="H842" s="14" t="s">
        <v>3472</v>
      </c>
      <c r="I842" s="14" t="s">
        <v>3422</v>
      </c>
      <c r="J842" s="23"/>
      <c r="K842" s="23"/>
      <c r="L842" s="18">
        <v>552.0</v>
      </c>
      <c r="M842" s="18">
        <v>0.0</v>
      </c>
      <c r="N842" s="18">
        <v>0.0</v>
      </c>
      <c r="O842" s="18">
        <v>0.0</v>
      </c>
      <c r="P842" s="18">
        <v>0.0</v>
      </c>
      <c r="Q842" s="18">
        <v>0.0</v>
      </c>
      <c r="U842" s="22" t="s">
        <v>756</v>
      </c>
      <c r="V842" s="18">
        <v>6.36997283487E11</v>
      </c>
      <c r="W842" s="22" t="s">
        <v>2294</v>
      </c>
      <c r="X842" s="18" t="s">
        <v>3417</v>
      </c>
      <c r="Y842" s="22" t="s">
        <v>3415</v>
      </c>
      <c r="Z842" s="22" t="s">
        <v>2709</v>
      </c>
      <c r="AA842" s="22" t="s">
        <v>2282</v>
      </c>
      <c r="AB842" s="22" t="s">
        <v>2214</v>
      </c>
      <c r="AC842" s="22" t="s">
        <v>3416</v>
      </c>
      <c r="AD842" s="22" t="s">
        <v>2605</v>
      </c>
      <c r="AE842" s="16"/>
      <c r="AF842" s="18">
        <v>288.0</v>
      </c>
      <c r="AG842" s="18">
        <v>0.0</v>
      </c>
      <c r="AH842" s="18">
        <v>1.136905</v>
      </c>
      <c r="AI842" s="18">
        <v>0.0</v>
      </c>
      <c r="AJ842" s="18">
        <v>0.0</v>
      </c>
      <c r="AK842" s="18">
        <v>1.203571</v>
      </c>
    </row>
    <row r="843">
      <c r="A843" s="14" t="s">
        <v>258</v>
      </c>
      <c r="B843" s="105" t="s">
        <v>4073</v>
      </c>
      <c r="C843" s="14" t="s">
        <v>2798</v>
      </c>
      <c r="D843" s="19" t="s">
        <v>58</v>
      </c>
      <c r="E843" s="14" t="s">
        <v>3421</v>
      </c>
      <c r="F843" s="14" t="s">
        <v>3192</v>
      </c>
      <c r="G843" s="14" t="s">
        <v>3427</v>
      </c>
      <c r="H843" s="14" t="s">
        <v>2214</v>
      </c>
      <c r="I843" s="14" t="s">
        <v>3416</v>
      </c>
      <c r="J843" s="23"/>
      <c r="K843" s="23"/>
      <c r="L843" s="18">
        <v>24.0</v>
      </c>
      <c r="M843" s="18">
        <v>0.0</v>
      </c>
      <c r="N843" s="18">
        <v>0.0</v>
      </c>
      <c r="O843" s="18">
        <v>3.468265</v>
      </c>
      <c r="P843" s="18">
        <v>3.222481</v>
      </c>
      <c r="Q843" s="18">
        <v>3.093419</v>
      </c>
      <c r="U843" s="22" t="s">
        <v>1812</v>
      </c>
      <c r="V843" s="18">
        <v>9.341070002428E12</v>
      </c>
      <c r="W843" s="22" t="s">
        <v>2860</v>
      </c>
      <c r="X843" s="18" t="s">
        <v>3417</v>
      </c>
      <c r="Y843" s="22" t="s">
        <v>3415</v>
      </c>
      <c r="Z843" s="22" t="s">
        <v>3348</v>
      </c>
      <c r="AA843" s="22" t="s">
        <v>2512</v>
      </c>
      <c r="AB843" s="22" t="s">
        <v>2214</v>
      </c>
      <c r="AC843" s="22" t="s">
        <v>3416</v>
      </c>
      <c r="AD843" s="22" t="s">
        <v>2666</v>
      </c>
      <c r="AF843" s="18">
        <v>72.0</v>
      </c>
      <c r="AG843" s="18">
        <v>0.0</v>
      </c>
      <c r="AH843" s="18">
        <v>0.0</v>
      </c>
      <c r="AI843" s="18">
        <v>0.0</v>
      </c>
      <c r="AJ843" s="18">
        <v>0.0</v>
      </c>
      <c r="AK843" s="18">
        <v>0.059639</v>
      </c>
    </row>
    <row r="844">
      <c r="A844" s="14" t="s">
        <v>288</v>
      </c>
      <c r="B844" s="105" t="s">
        <v>3447</v>
      </c>
      <c r="C844" s="14" t="s">
        <v>2259</v>
      </c>
      <c r="D844" s="19" t="s">
        <v>58</v>
      </c>
      <c r="E844" s="14" t="s">
        <v>3421</v>
      </c>
      <c r="F844" s="14" t="s">
        <v>2658</v>
      </c>
      <c r="G844" s="14" t="s">
        <v>2256</v>
      </c>
      <c r="H844" s="14" t="s">
        <v>2214</v>
      </c>
      <c r="I844" s="14" t="s">
        <v>3416</v>
      </c>
      <c r="J844" s="16"/>
      <c r="K844" s="23"/>
      <c r="L844" s="18">
        <v>24.0</v>
      </c>
      <c r="M844" s="18">
        <v>5.0</v>
      </c>
      <c r="N844" s="18">
        <v>0.0</v>
      </c>
      <c r="O844" s="18">
        <v>5.873626</v>
      </c>
      <c r="P844" s="18">
        <v>7.806026</v>
      </c>
      <c r="Q844" s="18">
        <v>8.365249</v>
      </c>
      <c r="U844" s="22" t="s">
        <v>288</v>
      </c>
      <c r="V844" s="18">
        <v>8.859577501142E12</v>
      </c>
      <c r="W844" s="22" t="s">
        <v>3376</v>
      </c>
      <c r="X844" s="18" t="s">
        <v>3417</v>
      </c>
      <c r="Y844" s="22" t="s">
        <v>3415</v>
      </c>
      <c r="Z844" s="22" t="s">
        <v>3949</v>
      </c>
      <c r="AA844" s="22" t="s">
        <v>2532</v>
      </c>
      <c r="AB844" s="22" t="s">
        <v>2252</v>
      </c>
      <c r="AC844" s="22" t="s">
        <v>3416</v>
      </c>
      <c r="AD844" s="16"/>
      <c r="AE844" s="22" t="s">
        <v>2240</v>
      </c>
      <c r="AF844" s="18">
        <v>816.0</v>
      </c>
      <c r="AG844" s="18">
        <v>0.0</v>
      </c>
      <c r="AH844" s="18">
        <v>0.519048</v>
      </c>
      <c r="AI844" s="18">
        <v>0.0</v>
      </c>
      <c r="AJ844" s="18">
        <v>0.944444</v>
      </c>
      <c r="AK844" s="18">
        <v>0.519048</v>
      </c>
    </row>
    <row r="845">
      <c r="A845" s="14" t="s">
        <v>1175</v>
      </c>
      <c r="B845" s="105" t="s">
        <v>3902</v>
      </c>
      <c r="C845" s="14" t="s">
        <v>3214</v>
      </c>
      <c r="D845" s="19" t="s">
        <v>58</v>
      </c>
      <c r="E845" s="14" t="s">
        <v>3415</v>
      </c>
      <c r="F845" s="23"/>
      <c r="G845" s="14" t="s">
        <v>2391</v>
      </c>
      <c r="I845" s="14" t="s">
        <v>3416</v>
      </c>
      <c r="J845" s="16"/>
      <c r="K845" s="16"/>
      <c r="L845" s="18">
        <v>120.0</v>
      </c>
      <c r="M845" s="18">
        <v>0.0</v>
      </c>
      <c r="N845" s="18">
        <v>0.0</v>
      </c>
      <c r="O845" s="18">
        <v>0.0</v>
      </c>
      <c r="P845" s="18">
        <v>0.0</v>
      </c>
      <c r="Q845" s="18">
        <v>0.0</v>
      </c>
      <c r="U845" s="22" t="s">
        <v>1175</v>
      </c>
      <c r="V845" s="18">
        <v>3.60052336336E12</v>
      </c>
      <c r="W845" s="22" t="s">
        <v>2938</v>
      </c>
      <c r="X845" s="18" t="s">
        <v>3417</v>
      </c>
      <c r="Y845" s="22" t="s">
        <v>3415</v>
      </c>
      <c r="Z845" s="22" t="s">
        <v>3187</v>
      </c>
      <c r="AA845" s="22" t="s">
        <v>2263</v>
      </c>
      <c r="AC845" s="22" t="s">
        <v>3416</v>
      </c>
      <c r="AD845" s="16"/>
      <c r="AE845" s="16"/>
      <c r="AF845" s="18">
        <v>48.0</v>
      </c>
      <c r="AG845" s="18">
        <v>0.0</v>
      </c>
      <c r="AH845" s="18">
        <v>0.0</v>
      </c>
      <c r="AI845" s="18">
        <v>0.0</v>
      </c>
      <c r="AJ845" s="18">
        <v>0.0</v>
      </c>
      <c r="AK845" s="18">
        <v>0.0</v>
      </c>
    </row>
    <row r="846">
      <c r="A846" s="14" t="s">
        <v>1365</v>
      </c>
      <c r="B846" s="105" t="s">
        <v>4074</v>
      </c>
      <c r="C846" s="14" t="s">
        <v>2909</v>
      </c>
      <c r="D846" s="19" t="s">
        <v>58</v>
      </c>
      <c r="E846" s="14" t="s">
        <v>3421</v>
      </c>
      <c r="F846" s="14" t="s">
        <v>2908</v>
      </c>
      <c r="G846" s="14" t="s">
        <v>4000</v>
      </c>
      <c r="H846" s="14" t="s">
        <v>2214</v>
      </c>
      <c r="I846" s="14" t="s">
        <v>3422</v>
      </c>
      <c r="J846" s="16"/>
      <c r="K846" s="14" t="s">
        <v>2240</v>
      </c>
      <c r="L846" s="18">
        <v>480.0</v>
      </c>
      <c r="M846" s="18">
        <v>0.0</v>
      </c>
      <c r="N846" s="18">
        <v>0.166667</v>
      </c>
      <c r="O846" s="18">
        <v>0.642857</v>
      </c>
      <c r="P846" s="18">
        <v>0.257576</v>
      </c>
      <c r="Q846" s="18">
        <v>0.257576</v>
      </c>
      <c r="U846" s="22" t="s">
        <v>662</v>
      </c>
      <c r="V846" s="18">
        <v>4.1500745107E10</v>
      </c>
      <c r="W846" s="22" t="s">
        <v>2702</v>
      </c>
      <c r="X846" s="18" t="s">
        <v>3417</v>
      </c>
      <c r="Y846" s="22" t="s">
        <v>3421</v>
      </c>
      <c r="Z846" s="22" t="s">
        <v>2701</v>
      </c>
      <c r="AA846" s="22" t="s">
        <v>2273</v>
      </c>
      <c r="AC846" s="22" t="s">
        <v>3416</v>
      </c>
      <c r="AD846" s="16"/>
      <c r="AE846" s="16"/>
      <c r="AF846" s="18">
        <v>552.0</v>
      </c>
      <c r="AG846" s="18">
        <v>0.0</v>
      </c>
      <c r="AH846" s="18">
        <v>0.0</v>
      </c>
      <c r="AI846" s="18">
        <v>0.0</v>
      </c>
      <c r="AJ846" s="18">
        <v>0.0</v>
      </c>
      <c r="AK846" s="18">
        <v>0.0</v>
      </c>
    </row>
    <row r="847">
      <c r="A847" s="14" t="s">
        <v>1035</v>
      </c>
      <c r="B847" s="105" t="s">
        <v>3760</v>
      </c>
      <c r="C847" s="14" t="s">
        <v>2370</v>
      </c>
      <c r="D847" s="19" t="s">
        <v>58</v>
      </c>
      <c r="E847" s="14" t="s">
        <v>3415</v>
      </c>
      <c r="F847" s="14" t="s">
        <v>2807</v>
      </c>
      <c r="G847" s="14" t="s">
        <v>2371</v>
      </c>
      <c r="H847" s="14" t="s">
        <v>2214</v>
      </c>
      <c r="I847" s="14" t="s">
        <v>3416</v>
      </c>
      <c r="J847" s="23"/>
      <c r="K847" s="23"/>
      <c r="L847" s="18">
        <v>216.0</v>
      </c>
      <c r="M847" s="18">
        <v>1.0</v>
      </c>
      <c r="N847" s="18">
        <v>0.177174</v>
      </c>
      <c r="O847" s="18">
        <v>0.271429</v>
      </c>
      <c r="P847" s="18">
        <v>0.291209</v>
      </c>
      <c r="Q847" s="18">
        <v>0.448997</v>
      </c>
      <c r="U847" s="22" t="s">
        <v>288</v>
      </c>
      <c r="V847" s="18">
        <v>5.000289933605E12</v>
      </c>
      <c r="W847" s="22" t="s">
        <v>2865</v>
      </c>
      <c r="X847" s="18" t="s">
        <v>3417</v>
      </c>
      <c r="Y847" s="22" t="s">
        <v>3415</v>
      </c>
      <c r="Z847" s="22" t="s">
        <v>3079</v>
      </c>
      <c r="AA847" s="22" t="s">
        <v>2254</v>
      </c>
      <c r="AB847" s="22" t="s">
        <v>2252</v>
      </c>
      <c r="AC847" s="22" t="s">
        <v>3416</v>
      </c>
      <c r="AD847" s="22" t="s">
        <v>2605</v>
      </c>
      <c r="AE847" s="16"/>
      <c r="AF847" s="18">
        <v>24.0</v>
      </c>
      <c r="AG847" s="18">
        <v>0.0</v>
      </c>
      <c r="AH847" s="18">
        <v>0.0</v>
      </c>
      <c r="AI847" s="18">
        <v>0.0</v>
      </c>
      <c r="AJ847" s="18">
        <v>0.0</v>
      </c>
      <c r="AK847" s="18">
        <v>0.0</v>
      </c>
    </row>
    <row r="848">
      <c r="A848" s="14" t="s">
        <v>1175</v>
      </c>
      <c r="B848" s="105" t="s">
        <v>3645</v>
      </c>
      <c r="C848" s="14" t="s">
        <v>3202</v>
      </c>
      <c r="D848" s="19" t="s">
        <v>58</v>
      </c>
      <c r="E848" s="14" t="s">
        <v>3415</v>
      </c>
      <c r="F848" s="23"/>
      <c r="G848" s="14" t="s">
        <v>2391</v>
      </c>
      <c r="I848" s="14" t="s">
        <v>3416</v>
      </c>
      <c r="J848" s="23"/>
      <c r="K848" s="23"/>
      <c r="L848" s="18">
        <v>552.0</v>
      </c>
      <c r="M848" s="18">
        <v>0.0</v>
      </c>
      <c r="N848" s="18">
        <v>0.0</v>
      </c>
      <c r="O848" s="18">
        <v>0.0</v>
      </c>
      <c r="P848" s="18">
        <v>0.0</v>
      </c>
      <c r="Q848" s="18">
        <v>0.0</v>
      </c>
      <c r="U848" s="22" t="s">
        <v>258</v>
      </c>
      <c r="V848" s="18">
        <v>7.643022802E11</v>
      </c>
      <c r="W848" s="22" t="s">
        <v>2412</v>
      </c>
      <c r="X848" s="18" t="s">
        <v>3417</v>
      </c>
      <c r="Y848" s="22" t="s">
        <v>3415</v>
      </c>
      <c r="Z848" s="22" t="s">
        <v>2849</v>
      </c>
      <c r="AA848" s="22" t="s">
        <v>2407</v>
      </c>
      <c r="AB848" s="22" t="s">
        <v>2214</v>
      </c>
      <c r="AC848" s="22" t="s">
        <v>3416</v>
      </c>
      <c r="AD848" s="22" t="s">
        <v>2605</v>
      </c>
      <c r="AE848" s="16"/>
      <c r="AF848" s="18">
        <v>24.0</v>
      </c>
      <c r="AG848" s="18">
        <v>0.0</v>
      </c>
      <c r="AH848" s="18">
        <v>0.0</v>
      </c>
      <c r="AI848" s="18">
        <v>0.0</v>
      </c>
      <c r="AJ848" s="18">
        <v>0.033333</v>
      </c>
      <c r="AK848" s="18">
        <v>0.016667</v>
      </c>
    </row>
    <row r="849">
      <c r="A849" s="14" t="s">
        <v>1812</v>
      </c>
      <c r="B849" s="105" t="s">
        <v>4075</v>
      </c>
      <c r="C849" s="14" t="s">
        <v>3315</v>
      </c>
      <c r="D849" s="19" t="s">
        <v>58</v>
      </c>
      <c r="E849" s="14" t="s">
        <v>3415</v>
      </c>
      <c r="F849" s="14" t="s">
        <v>3314</v>
      </c>
      <c r="G849" s="14" t="s">
        <v>3534</v>
      </c>
      <c r="I849" s="14" t="s">
        <v>3416</v>
      </c>
      <c r="J849" s="14" t="s">
        <v>2666</v>
      </c>
      <c r="L849" s="18">
        <v>528.0</v>
      </c>
      <c r="M849" s="18">
        <v>0.0</v>
      </c>
      <c r="N849" s="18">
        <v>0.0</v>
      </c>
      <c r="O849" s="18">
        <v>0.0</v>
      </c>
      <c r="P849" s="18">
        <v>0.0</v>
      </c>
      <c r="Q849" s="18">
        <v>0.0</v>
      </c>
      <c r="U849" s="22" t="s">
        <v>798</v>
      </c>
      <c r="V849" s="18">
        <v>6.291079218258E12</v>
      </c>
      <c r="W849" s="22" t="s">
        <v>2732</v>
      </c>
      <c r="X849" s="18" t="s">
        <v>3417</v>
      </c>
      <c r="Y849" s="22" t="s">
        <v>3463</v>
      </c>
      <c r="Z849" s="22" t="s">
        <v>2733</v>
      </c>
      <c r="AA849" s="22" t="s">
        <v>2333</v>
      </c>
      <c r="AB849" s="22" t="s">
        <v>2214</v>
      </c>
      <c r="AC849" s="22" t="s">
        <v>3717</v>
      </c>
      <c r="AD849" s="22" t="s">
        <v>2605</v>
      </c>
      <c r="AE849" s="16"/>
      <c r="AF849" s="18">
        <v>0.0</v>
      </c>
      <c r="AG849" s="18">
        <v>0.0</v>
      </c>
      <c r="AH849" s="18">
        <v>0.0</v>
      </c>
      <c r="AI849" s="18">
        <v>1.183333</v>
      </c>
      <c r="AJ849" s="18">
        <v>1.15404</v>
      </c>
      <c r="AK849" s="18">
        <v>1.15404</v>
      </c>
    </row>
    <row r="850">
      <c r="A850" s="14" t="s">
        <v>591</v>
      </c>
      <c r="B850" s="105" t="s">
        <v>3826</v>
      </c>
      <c r="C850" s="14" t="s">
        <v>3130</v>
      </c>
      <c r="D850" s="19" t="s">
        <v>58</v>
      </c>
      <c r="E850" s="14" t="s">
        <v>3415</v>
      </c>
      <c r="F850" s="14" t="s">
        <v>3127</v>
      </c>
      <c r="G850" s="14" t="s">
        <v>3756</v>
      </c>
      <c r="H850" s="14" t="s">
        <v>2214</v>
      </c>
      <c r="I850" s="14" t="s">
        <v>3416</v>
      </c>
      <c r="J850" s="14" t="s">
        <v>2605</v>
      </c>
      <c r="K850" s="16"/>
      <c r="L850" s="18">
        <v>312.0</v>
      </c>
      <c r="M850" s="18">
        <v>0.0</v>
      </c>
      <c r="N850" s="18">
        <v>0.0</v>
      </c>
      <c r="O850" s="18">
        <v>0.0</v>
      </c>
      <c r="P850" s="18">
        <v>0.0</v>
      </c>
      <c r="Q850" s="18">
        <v>0.0</v>
      </c>
      <c r="U850" s="22" t="s">
        <v>1812</v>
      </c>
      <c r="V850" s="18">
        <v>6.772504452985E12</v>
      </c>
      <c r="W850" s="22" t="s">
        <v>2979</v>
      </c>
      <c r="X850" s="18" t="s">
        <v>3417</v>
      </c>
      <c r="Y850" s="22" t="s">
        <v>3415</v>
      </c>
      <c r="Z850" s="22" t="s">
        <v>3092</v>
      </c>
      <c r="AA850" s="22" t="s">
        <v>3430</v>
      </c>
      <c r="AB850" s="22" t="s">
        <v>2214</v>
      </c>
      <c r="AC850" s="22" t="s">
        <v>3416</v>
      </c>
      <c r="AD850" s="22" t="s">
        <v>2605</v>
      </c>
      <c r="AE850" s="16"/>
      <c r="AF850" s="18">
        <v>24.0</v>
      </c>
      <c r="AG850" s="18">
        <v>0.0</v>
      </c>
      <c r="AH850" s="18">
        <v>0.0</v>
      </c>
      <c r="AI850" s="18">
        <v>0.0</v>
      </c>
      <c r="AJ850" s="18">
        <v>0.0</v>
      </c>
      <c r="AK850" s="18">
        <v>0.0</v>
      </c>
    </row>
    <row r="851">
      <c r="A851" s="14" t="s">
        <v>1812</v>
      </c>
      <c r="B851" s="105" t="s">
        <v>3607</v>
      </c>
      <c r="C851" s="14" t="s">
        <v>2531</v>
      </c>
      <c r="D851" s="19" t="s">
        <v>58</v>
      </c>
      <c r="E851" s="14" t="s">
        <v>3421</v>
      </c>
      <c r="F851" s="14" t="s">
        <v>2981</v>
      </c>
      <c r="G851" s="14" t="s">
        <v>2532</v>
      </c>
      <c r="H851" s="14" t="s">
        <v>2214</v>
      </c>
      <c r="I851" s="14" t="s">
        <v>3416</v>
      </c>
      <c r="J851" s="14" t="s">
        <v>2605</v>
      </c>
      <c r="K851" s="16"/>
      <c r="L851" s="18">
        <v>0.0</v>
      </c>
      <c r="M851" s="18">
        <v>0.0</v>
      </c>
      <c r="N851" s="18">
        <v>0.0</v>
      </c>
      <c r="O851" s="18">
        <v>0.357143</v>
      </c>
      <c r="P851" s="18">
        <v>0.7</v>
      </c>
      <c r="Q851" s="18">
        <v>0.537099</v>
      </c>
      <c r="U851" s="22" t="s">
        <v>591</v>
      </c>
      <c r="V851" s="18">
        <v>6.290360086316E12</v>
      </c>
      <c r="W851" s="22" t="s">
        <v>3123</v>
      </c>
      <c r="X851" s="18" t="s">
        <v>3417</v>
      </c>
      <c r="Y851" s="22" t="s">
        <v>3421</v>
      </c>
      <c r="Z851" s="22" t="s">
        <v>3116</v>
      </c>
      <c r="AA851" s="22" t="s">
        <v>3609</v>
      </c>
      <c r="AB851" s="22" t="s">
        <v>2214</v>
      </c>
      <c r="AC851" s="22" t="s">
        <v>3416</v>
      </c>
      <c r="AD851" s="22" t="s">
        <v>2605</v>
      </c>
      <c r="AE851" s="16"/>
      <c r="AF851" s="18">
        <v>24.0</v>
      </c>
      <c r="AG851" s="18">
        <v>0.0</v>
      </c>
      <c r="AH851" s="18">
        <v>0.0</v>
      </c>
      <c r="AI851" s="18">
        <v>0.0</v>
      </c>
      <c r="AJ851" s="18">
        <v>0.0</v>
      </c>
      <c r="AK851" s="18">
        <v>0.0</v>
      </c>
    </row>
    <row r="852">
      <c r="A852" s="14" t="s">
        <v>1812</v>
      </c>
      <c r="B852" s="105" t="s">
        <v>4076</v>
      </c>
      <c r="C852" s="14" t="s">
        <v>2541</v>
      </c>
      <c r="D852" s="19" t="s">
        <v>58</v>
      </c>
      <c r="E852" s="14" t="s">
        <v>3421</v>
      </c>
      <c r="F852" s="14" t="s">
        <v>2985</v>
      </c>
      <c r="G852" s="14" t="s">
        <v>2512</v>
      </c>
      <c r="H852" s="14" t="s">
        <v>2214</v>
      </c>
      <c r="I852" s="14" t="s">
        <v>3416</v>
      </c>
      <c r="J852" s="14" t="s">
        <v>2666</v>
      </c>
      <c r="K852" s="14" t="s">
        <v>2240</v>
      </c>
      <c r="L852" s="18">
        <v>72.0</v>
      </c>
      <c r="M852" s="18">
        <v>0.0</v>
      </c>
      <c r="N852" s="18">
        <v>0.214286</v>
      </c>
      <c r="O852" s="18">
        <v>0.0</v>
      </c>
      <c r="P852" s="18">
        <v>0.0</v>
      </c>
      <c r="Q852" s="18">
        <v>0.214286</v>
      </c>
      <c r="U852" s="22" t="s">
        <v>288</v>
      </c>
      <c r="V852" s="18">
        <v>8.859577501142E12</v>
      </c>
      <c r="W852" s="22" t="s">
        <v>3376</v>
      </c>
      <c r="X852" s="18" t="s">
        <v>3417</v>
      </c>
      <c r="Y852" s="22" t="s">
        <v>3415</v>
      </c>
      <c r="Z852" s="22" t="s">
        <v>3949</v>
      </c>
      <c r="AA852" s="22" t="s">
        <v>2532</v>
      </c>
      <c r="AB852" s="22" t="s">
        <v>2252</v>
      </c>
      <c r="AC852" s="22" t="s">
        <v>3416</v>
      </c>
      <c r="AD852" s="22" t="s">
        <v>2605</v>
      </c>
      <c r="AE852" s="22" t="s">
        <v>2240</v>
      </c>
      <c r="AF852" s="18">
        <v>24.0</v>
      </c>
      <c r="AG852" s="18">
        <v>0.0</v>
      </c>
      <c r="AH852" s="18">
        <v>0.0</v>
      </c>
      <c r="AI852" s="18">
        <v>0.0</v>
      </c>
      <c r="AJ852" s="18">
        <v>0.0</v>
      </c>
      <c r="AK852" s="18">
        <v>0.0</v>
      </c>
    </row>
    <row r="853">
      <c r="A853" s="14" t="s">
        <v>961</v>
      </c>
      <c r="B853" s="105" t="s">
        <v>3487</v>
      </c>
      <c r="C853" s="14" t="s">
        <v>3073</v>
      </c>
      <c r="D853" s="19" t="s">
        <v>58</v>
      </c>
      <c r="E853" s="14" t="s">
        <v>3415</v>
      </c>
      <c r="F853" s="14" t="s">
        <v>3488</v>
      </c>
      <c r="G853" s="14" t="s">
        <v>2355</v>
      </c>
      <c r="H853" s="14" t="s">
        <v>2214</v>
      </c>
      <c r="I853" s="14" t="s">
        <v>3416</v>
      </c>
      <c r="J853" s="14" t="s">
        <v>3577</v>
      </c>
      <c r="K853" s="14" t="s">
        <v>2240</v>
      </c>
      <c r="L853" s="18">
        <v>72.0</v>
      </c>
      <c r="M853" s="18">
        <v>0.0</v>
      </c>
      <c r="N853" s="18">
        <v>0.0</v>
      </c>
      <c r="O853" s="18">
        <v>0.0</v>
      </c>
      <c r="P853" s="18">
        <v>0.0</v>
      </c>
      <c r="Q853" s="18">
        <v>0.0</v>
      </c>
      <c r="U853" s="22" t="s">
        <v>258</v>
      </c>
      <c r="V853" s="18">
        <v>7.643022802E11</v>
      </c>
      <c r="W853" s="22" t="s">
        <v>2412</v>
      </c>
      <c r="X853" s="18" t="s">
        <v>3417</v>
      </c>
      <c r="Y853" s="22" t="s">
        <v>3415</v>
      </c>
      <c r="Z853" s="22" t="s">
        <v>2849</v>
      </c>
      <c r="AA853" s="22" t="s">
        <v>2407</v>
      </c>
      <c r="AB853" s="22" t="s">
        <v>2214</v>
      </c>
      <c r="AC853" s="22" t="s">
        <v>3416</v>
      </c>
      <c r="AD853" s="16"/>
      <c r="AE853" s="16"/>
      <c r="AF853" s="18">
        <v>0.0</v>
      </c>
      <c r="AG853" s="18">
        <v>2.0</v>
      </c>
      <c r="AH853" s="18">
        <v>0.0</v>
      </c>
      <c r="AI853" s="18">
        <v>1.153846</v>
      </c>
      <c r="AJ853" s="18">
        <v>0.903448</v>
      </c>
      <c r="AK853" s="18">
        <v>0.757667</v>
      </c>
    </row>
    <row r="854">
      <c r="A854" s="14" t="s">
        <v>288</v>
      </c>
      <c r="B854" s="105" t="s">
        <v>3655</v>
      </c>
      <c r="C854" s="14" t="s">
        <v>3056</v>
      </c>
      <c r="D854" s="19" t="s">
        <v>58</v>
      </c>
      <c r="E854" s="14" t="s">
        <v>3421</v>
      </c>
      <c r="F854" s="14" t="s">
        <v>3057</v>
      </c>
      <c r="G854" s="14" t="s">
        <v>3456</v>
      </c>
      <c r="I854" s="14" t="s">
        <v>3416</v>
      </c>
      <c r="J854" s="23"/>
      <c r="K854" s="23"/>
      <c r="L854" s="18">
        <v>48.0</v>
      </c>
      <c r="M854" s="18">
        <v>0.0</v>
      </c>
      <c r="N854" s="18">
        <v>0.0</v>
      </c>
      <c r="O854" s="18">
        <v>0.0</v>
      </c>
      <c r="P854" s="18">
        <v>0.0</v>
      </c>
      <c r="Q854" s="18">
        <v>0.0</v>
      </c>
      <c r="U854" s="22" t="s">
        <v>888</v>
      </c>
      <c r="V854" s="18">
        <v>6.291102146701E12</v>
      </c>
      <c r="W854" s="22" t="s">
        <v>2343</v>
      </c>
      <c r="X854" s="18" t="s">
        <v>3417</v>
      </c>
      <c r="Y854" s="22" t="s">
        <v>3415</v>
      </c>
      <c r="Z854" s="22" t="s">
        <v>2797</v>
      </c>
      <c r="AA854" s="22" t="s">
        <v>2344</v>
      </c>
      <c r="AB854" s="22" t="s">
        <v>2214</v>
      </c>
      <c r="AC854" s="22" t="s">
        <v>3431</v>
      </c>
      <c r="AD854" s="16"/>
      <c r="AE854" s="16"/>
      <c r="AF854" s="18">
        <v>56.0</v>
      </c>
      <c r="AG854" s="18">
        <v>3.0</v>
      </c>
      <c r="AH854" s="18">
        <v>0.695971</v>
      </c>
      <c r="AI854" s="18">
        <v>4.243124</v>
      </c>
      <c r="AJ854" s="18">
        <v>4.586103</v>
      </c>
      <c r="AK854" s="18">
        <v>3.907675</v>
      </c>
    </row>
    <row r="855">
      <c r="A855" s="14" t="s">
        <v>1812</v>
      </c>
      <c r="B855" s="105" t="s">
        <v>4077</v>
      </c>
      <c r="C855" s="14" t="s">
        <v>2490</v>
      </c>
      <c r="D855" s="19" t="s">
        <v>58</v>
      </c>
      <c r="E855" s="14" t="s">
        <v>3415</v>
      </c>
      <c r="F855" s="14" t="s">
        <v>2951</v>
      </c>
      <c r="G855" s="14" t="s">
        <v>2489</v>
      </c>
      <c r="H855" s="14" t="s">
        <v>2214</v>
      </c>
      <c r="I855" s="14" t="s">
        <v>3416</v>
      </c>
      <c r="J855" s="23"/>
      <c r="K855" s="23"/>
      <c r="L855" s="18">
        <v>0.0</v>
      </c>
      <c r="M855" s="18">
        <v>0.0</v>
      </c>
      <c r="N855" s="18">
        <v>0.0</v>
      </c>
      <c r="O855" s="18">
        <v>0.0</v>
      </c>
      <c r="P855" s="18">
        <v>0.0</v>
      </c>
      <c r="Q855" s="18">
        <v>0.016667</v>
      </c>
      <c r="U855" s="22" t="s">
        <v>1650</v>
      </c>
      <c r="V855" s="18">
        <v>8.908017962576E12</v>
      </c>
      <c r="W855" s="22" t="s">
        <v>3236</v>
      </c>
      <c r="X855" s="18" t="s">
        <v>3417</v>
      </c>
      <c r="Y855" s="22" t="s">
        <v>3415</v>
      </c>
      <c r="Z855" s="22" t="s">
        <v>3248</v>
      </c>
      <c r="AA855" s="22" t="s">
        <v>3437</v>
      </c>
      <c r="AB855" s="22" t="s">
        <v>2214</v>
      </c>
      <c r="AC855" s="22" t="s">
        <v>3416</v>
      </c>
      <c r="AD855" s="16"/>
      <c r="AE855" s="22" t="s">
        <v>2240</v>
      </c>
      <c r="AF855" s="18">
        <v>432.0</v>
      </c>
      <c r="AG855" s="18">
        <v>0.0</v>
      </c>
      <c r="AH855" s="18">
        <v>0.0</v>
      </c>
      <c r="AI855" s="18">
        <v>0.0</v>
      </c>
      <c r="AJ855" s="18">
        <v>0.0</v>
      </c>
      <c r="AK855" s="18">
        <v>0.0</v>
      </c>
    </row>
    <row r="856">
      <c r="A856" s="14" t="s">
        <v>851</v>
      </c>
      <c r="B856" s="105" t="s">
        <v>3578</v>
      </c>
      <c r="C856" s="14" t="s">
        <v>2758</v>
      </c>
      <c r="D856" s="19" t="s">
        <v>58</v>
      </c>
      <c r="E856" s="14" t="s">
        <v>3415</v>
      </c>
      <c r="F856" s="14" t="s">
        <v>2754</v>
      </c>
      <c r="G856" s="14" t="s">
        <v>2339</v>
      </c>
      <c r="H856" s="14" t="s">
        <v>2304</v>
      </c>
      <c r="I856" s="14" t="s">
        <v>3422</v>
      </c>
      <c r="J856" s="14" t="s">
        <v>2605</v>
      </c>
      <c r="K856" s="14" t="s">
        <v>2240</v>
      </c>
      <c r="L856" s="18">
        <v>696.0</v>
      </c>
      <c r="M856" s="18">
        <v>0.0</v>
      </c>
      <c r="N856" s="18">
        <v>0.0</v>
      </c>
      <c r="O856" s="18">
        <v>0.0</v>
      </c>
      <c r="P856" s="18">
        <v>0.0</v>
      </c>
      <c r="Q856" s="18">
        <v>0.0</v>
      </c>
      <c r="U856" s="22" t="s">
        <v>535</v>
      </c>
      <c r="V856" s="18">
        <v>9.310678345626E12</v>
      </c>
      <c r="W856" s="22" t="s">
        <v>2776</v>
      </c>
      <c r="X856" s="18" t="s">
        <v>3417</v>
      </c>
      <c r="Y856" s="22" t="s">
        <v>3415</v>
      </c>
      <c r="Z856" s="22" t="s">
        <v>4078</v>
      </c>
      <c r="AA856" s="22" t="s">
        <v>2263</v>
      </c>
      <c r="AB856" s="22" t="s">
        <v>2252</v>
      </c>
      <c r="AC856" s="22" t="s">
        <v>3416</v>
      </c>
      <c r="AD856" s="22" t="s">
        <v>2605</v>
      </c>
      <c r="AE856" s="16"/>
      <c r="AF856" s="18">
        <v>64.0</v>
      </c>
      <c r="AG856" s="18">
        <v>2.0</v>
      </c>
      <c r="AH856" s="18">
        <v>1.117094</v>
      </c>
      <c r="AI856" s="18">
        <v>5.000794</v>
      </c>
      <c r="AJ856" s="18">
        <v>5.683216</v>
      </c>
      <c r="AK856" s="18">
        <v>5.581343</v>
      </c>
    </row>
    <row r="857">
      <c r="A857" s="14" t="s">
        <v>961</v>
      </c>
      <c r="B857" s="104" t="s">
        <v>4079</v>
      </c>
      <c r="C857" s="14" t="s">
        <v>2352</v>
      </c>
      <c r="D857" s="19" t="s">
        <v>58</v>
      </c>
      <c r="E857" s="14" t="s">
        <v>3421</v>
      </c>
      <c r="F857" s="14" t="s">
        <v>4080</v>
      </c>
      <c r="G857" s="14" t="s">
        <v>2353</v>
      </c>
      <c r="H857" s="14" t="s">
        <v>2304</v>
      </c>
      <c r="I857" s="14" t="s">
        <v>3422</v>
      </c>
      <c r="J857" s="14" t="s">
        <v>2605</v>
      </c>
      <c r="K857" s="14" t="s">
        <v>2240</v>
      </c>
      <c r="L857" s="18">
        <v>792.0</v>
      </c>
      <c r="M857" s="18">
        <v>0.0</v>
      </c>
      <c r="N857" s="18">
        <v>0.0</v>
      </c>
      <c r="O857" s="18">
        <v>0.0</v>
      </c>
      <c r="P857" s="18">
        <v>0.0</v>
      </c>
      <c r="Q857" s="18">
        <v>0.0</v>
      </c>
      <c r="U857" s="22" t="s">
        <v>1783</v>
      </c>
      <c r="V857" s="18">
        <v>6.9534405118E12</v>
      </c>
      <c r="W857" s="22" t="s">
        <v>3286</v>
      </c>
      <c r="X857" s="18" t="s">
        <v>3417</v>
      </c>
      <c r="Y857" s="22" t="s">
        <v>3415</v>
      </c>
      <c r="Z857" s="22" t="s">
        <v>3283</v>
      </c>
      <c r="AA857" s="22" t="s">
        <v>3442</v>
      </c>
      <c r="AB857" s="22" t="s">
        <v>2214</v>
      </c>
      <c r="AC857" s="22" t="s">
        <v>3416</v>
      </c>
      <c r="AD857" s="22" t="s">
        <v>2605</v>
      </c>
      <c r="AE857" s="22" t="s">
        <v>2240</v>
      </c>
      <c r="AF857" s="18">
        <v>288.0</v>
      </c>
      <c r="AG857" s="18">
        <v>0.0</v>
      </c>
      <c r="AH857" s="18">
        <v>2.738095</v>
      </c>
      <c r="AI857" s="18">
        <v>0.0</v>
      </c>
      <c r="AJ857" s="18">
        <v>0.0</v>
      </c>
      <c r="AK857" s="18">
        <v>2.796165</v>
      </c>
    </row>
    <row r="858">
      <c r="A858" s="14" t="s">
        <v>1812</v>
      </c>
      <c r="B858" s="105" t="s">
        <v>4081</v>
      </c>
      <c r="C858" s="14" t="s">
        <v>2955</v>
      </c>
      <c r="D858" s="19" t="s">
        <v>58</v>
      </c>
      <c r="E858" s="14" t="s">
        <v>3421</v>
      </c>
      <c r="F858" s="14" t="s">
        <v>3263</v>
      </c>
      <c r="G858" s="14" t="s">
        <v>3510</v>
      </c>
      <c r="H858" s="14" t="s">
        <v>2214</v>
      </c>
      <c r="I858" s="14" t="s">
        <v>3416</v>
      </c>
      <c r="J858" s="23"/>
      <c r="K858" s="14" t="s">
        <v>2240</v>
      </c>
      <c r="L858" s="18">
        <v>504.0</v>
      </c>
      <c r="M858" s="18">
        <v>0.0</v>
      </c>
      <c r="N858" s="18">
        <v>0.0</v>
      </c>
      <c r="O858" s="18">
        <v>0.0</v>
      </c>
      <c r="P858" s="18">
        <v>0.0</v>
      </c>
      <c r="Q858" s="18">
        <v>0.0</v>
      </c>
      <c r="U858" s="22" t="s">
        <v>1175</v>
      </c>
      <c r="V858" s="18">
        <v>8.10124194062E11</v>
      </c>
      <c r="W858" s="22" t="s">
        <v>3067</v>
      </c>
      <c r="X858" s="18" t="s">
        <v>3417</v>
      </c>
      <c r="Y858" s="22" t="s">
        <v>3415</v>
      </c>
      <c r="Z858" s="22" t="s">
        <v>3875</v>
      </c>
      <c r="AA858" s="22" t="s">
        <v>3450</v>
      </c>
      <c r="AC858" s="22" t="s">
        <v>3416</v>
      </c>
      <c r="AD858" s="16"/>
      <c r="AE858" s="16"/>
      <c r="AF858" s="18">
        <v>456.0</v>
      </c>
      <c r="AG858" s="18">
        <v>0.0</v>
      </c>
      <c r="AH858" s="18">
        <v>0.0</v>
      </c>
      <c r="AI858" s="18">
        <v>0.0</v>
      </c>
      <c r="AJ858" s="18">
        <v>0.0</v>
      </c>
      <c r="AK858" s="18">
        <v>0.0</v>
      </c>
    </row>
    <row r="859">
      <c r="A859" s="14" t="s">
        <v>258</v>
      </c>
      <c r="B859" s="105" t="s">
        <v>3750</v>
      </c>
      <c r="C859" s="14" t="s">
        <v>2409</v>
      </c>
      <c r="D859" s="19" t="s">
        <v>58</v>
      </c>
      <c r="E859" s="14" t="s">
        <v>3415</v>
      </c>
      <c r="F859" s="14" t="s">
        <v>2849</v>
      </c>
      <c r="G859" s="14" t="s">
        <v>2407</v>
      </c>
      <c r="I859" s="14" t="s">
        <v>3416</v>
      </c>
      <c r="J859" s="16"/>
      <c r="K859" s="23"/>
      <c r="L859" s="18">
        <v>528.0</v>
      </c>
      <c r="M859" s="18">
        <v>0.0</v>
      </c>
      <c r="N859" s="18">
        <v>0.0</v>
      </c>
      <c r="O859" s="18">
        <v>0.0</v>
      </c>
      <c r="P859" s="18">
        <v>0.0</v>
      </c>
      <c r="Q859" s="18">
        <v>0.0</v>
      </c>
      <c r="U859" s="22" t="s">
        <v>1175</v>
      </c>
      <c r="V859" s="18">
        <v>4.006000175294E12</v>
      </c>
      <c r="W859" s="22" t="s">
        <v>3031</v>
      </c>
      <c r="X859" s="18" t="s">
        <v>3417</v>
      </c>
      <c r="Y859" s="22" t="s">
        <v>3415</v>
      </c>
      <c r="Z859" s="22" t="s">
        <v>3206</v>
      </c>
      <c r="AA859" s="22" t="s">
        <v>2268</v>
      </c>
      <c r="AB859" s="22" t="s">
        <v>2252</v>
      </c>
      <c r="AC859" s="22" t="s">
        <v>3416</v>
      </c>
      <c r="AD859" s="16"/>
      <c r="AE859" s="22" t="s">
        <v>2240</v>
      </c>
      <c r="AF859" s="18">
        <v>456.0</v>
      </c>
      <c r="AG859" s="18">
        <v>0.0</v>
      </c>
      <c r="AH859" s="18">
        <v>0.085145</v>
      </c>
      <c r="AI859" s="18">
        <v>0.0</v>
      </c>
      <c r="AJ859" s="18">
        <v>0.5</v>
      </c>
      <c r="AK859" s="18">
        <v>0.085145</v>
      </c>
    </row>
    <row r="860">
      <c r="A860" s="14" t="s">
        <v>1812</v>
      </c>
      <c r="B860" s="105" t="s">
        <v>4082</v>
      </c>
      <c r="C860" s="14" t="s">
        <v>2521</v>
      </c>
      <c r="D860" s="19" t="s">
        <v>58</v>
      </c>
      <c r="E860" s="14" t="s">
        <v>3415</v>
      </c>
      <c r="F860" s="14" t="s">
        <v>2963</v>
      </c>
      <c r="G860" s="14" t="s">
        <v>2512</v>
      </c>
      <c r="H860" s="14" t="s">
        <v>2214</v>
      </c>
      <c r="I860" s="14" t="s">
        <v>3416</v>
      </c>
      <c r="J860" s="14" t="s">
        <v>2666</v>
      </c>
      <c r="L860" s="18">
        <v>72.0</v>
      </c>
      <c r="M860" s="18">
        <v>0.0</v>
      </c>
      <c r="N860" s="18">
        <v>0.123333</v>
      </c>
      <c r="O860" s="18">
        <v>0.0</v>
      </c>
      <c r="P860" s="18">
        <v>0.144444</v>
      </c>
      <c r="Q860" s="18">
        <v>0.232995</v>
      </c>
      <c r="U860" s="22" t="s">
        <v>1690</v>
      </c>
      <c r="V860" s="18">
        <v>8.588007731476E12</v>
      </c>
      <c r="W860" s="22" t="s">
        <v>2956</v>
      </c>
      <c r="X860" s="18" t="s">
        <v>3417</v>
      </c>
      <c r="Y860" s="22" t="s">
        <v>3415</v>
      </c>
      <c r="Z860" s="22" t="s">
        <v>3263</v>
      </c>
      <c r="AA860" s="22" t="s">
        <v>3510</v>
      </c>
      <c r="AB860" s="22" t="s">
        <v>2214</v>
      </c>
      <c r="AC860" s="22" t="s">
        <v>3416</v>
      </c>
      <c r="AD860" s="16"/>
      <c r="AE860" s="16"/>
      <c r="AF860" s="18">
        <v>0.0</v>
      </c>
      <c r="AG860" s="18">
        <v>0.0</v>
      </c>
      <c r="AH860" s="18">
        <v>0.0</v>
      </c>
      <c r="AI860" s="18">
        <v>0.0</v>
      </c>
      <c r="AJ860" s="18">
        <v>0.0</v>
      </c>
      <c r="AK860" s="18">
        <v>0.16075</v>
      </c>
    </row>
    <row r="861">
      <c r="A861" s="14" t="s">
        <v>258</v>
      </c>
      <c r="B861" s="105" t="s">
        <v>3758</v>
      </c>
      <c r="C861" s="14" t="s">
        <v>2406</v>
      </c>
      <c r="D861" s="19" t="s">
        <v>58</v>
      </c>
      <c r="E861" s="14" t="s">
        <v>3415</v>
      </c>
      <c r="F861" s="14" t="s">
        <v>2849</v>
      </c>
      <c r="G861" s="14" t="s">
        <v>2407</v>
      </c>
      <c r="I861" s="14" t="s">
        <v>3416</v>
      </c>
      <c r="J861" s="16"/>
      <c r="K861" s="23"/>
      <c r="L861" s="18">
        <v>528.0</v>
      </c>
      <c r="M861" s="18">
        <v>0.0</v>
      </c>
      <c r="N861" s="18">
        <v>0.0</v>
      </c>
      <c r="O861" s="18">
        <v>0.0</v>
      </c>
      <c r="P861" s="18">
        <v>0.0</v>
      </c>
      <c r="Q861" s="18">
        <v>0.0</v>
      </c>
      <c r="U861" s="22" t="s">
        <v>65</v>
      </c>
      <c r="V861" s="18">
        <v>8.901216405332E12</v>
      </c>
      <c r="W861" s="22" t="s">
        <v>2946</v>
      </c>
      <c r="X861" s="18" t="s">
        <v>3417</v>
      </c>
      <c r="Y861" s="22" t="s">
        <v>3415</v>
      </c>
      <c r="Z861" s="22" t="s">
        <v>2590</v>
      </c>
      <c r="AA861" s="22" t="s">
        <v>2216</v>
      </c>
      <c r="AB861" s="22" t="s">
        <v>2214</v>
      </c>
      <c r="AC861" s="22" t="s">
        <v>3416</v>
      </c>
      <c r="AD861" s="16"/>
      <c r="AE861" s="16"/>
      <c r="AF861" s="18">
        <v>299.0</v>
      </c>
      <c r="AG861" s="18">
        <v>1.0</v>
      </c>
      <c r="AH861" s="18">
        <v>2.211266</v>
      </c>
      <c r="AI861" s="18">
        <v>3.375541</v>
      </c>
      <c r="AJ861" s="18">
        <v>2.790567</v>
      </c>
      <c r="AK861" s="18">
        <v>2.115003</v>
      </c>
    </row>
    <row r="862">
      <c r="A862" s="14" t="s">
        <v>1175</v>
      </c>
      <c r="B862" s="105" t="s">
        <v>4083</v>
      </c>
      <c r="C862" s="14" t="s">
        <v>2387</v>
      </c>
      <c r="D862" s="19" t="s">
        <v>58</v>
      </c>
      <c r="E862" s="14" t="s">
        <v>3415</v>
      </c>
      <c r="F862" s="14" t="s">
        <v>2824</v>
      </c>
      <c r="G862" s="14" t="s">
        <v>2388</v>
      </c>
      <c r="H862" s="14" t="s">
        <v>2214</v>
      </c>
      <c r="I862" s="14" t="s">
        <v>3416</v>
      </c>
      <c r="J862" s="16"/>
      <c r="K862" s="14" t="s">
        <v>2240</v>
      </c>
      <c r="L862" s="18">
        <v>768.0</v>
      </c>
      <c r="M862" s="18">
        <v>0.0</v>
      </c>
      <c r="N862" s="18">
        <v>0.0</v>
      </c>
      <c r="O862" s="18">
        <v>0.0</v>
      </c>
      <c r="P862" s="18">
        <v>0.0</v>
      </c>
      <c r="Q862" s="18">
        <v>0.0</v>
      </c>
      <c r="U862" s="22" t="s">
        <v>1035</v>
      </c>
      <c r="V862" s="18">
        <v>8.59795006786E11</v>
      </c>
      <c r="W862" s="22" t="s">
        <v>2728</v>
      </c>
      <c r="X862" s="18" t="s">
        <v>3417</v>
      </c>
      <c r="Y862" s="22" t="s">
        <v>3415</v>
      </c>
      <c r="Z862" s="22" t="s">
        <v>3162</v>
      </c>
      <c r="AA862" s="22" t="s">
        <v>3450</v>
      </c>
      <c r="AB862" s="22" t="s">
        <v>2214</v>
      </c>
      <c r="AC862" s="22" t="s">
        <v>3416</v>
      </c>
      <c r="AD862" s="16"/>
      <c r="AE862" s="16"/>
      <c r="AF862" s="18">
        <v>47.0</v>
      </c>
      <c r="AG862" s="18">
        <v>8.0</v>
      </c>
      <c r="AH862" s="18">
        <v>1.446429</v>
      </c>
      <c r="AI862" s="18">
        <v>12.58968</v>
      </c>
      <c r="AJ862" s="18">
        <v>13.98262</v>
      </c>
      <c r="AK862" s="18">
        <v>12.83776</v>
      </c>
    </row>
    <row r="863">
      <c r="A863" s="14" t="s">
        <v>1812</v>
      </c>
      <c r="B863" s="105" t="s">
        <v>4077</v>
      </c>
      <c r="C863" s="14" t="s">
        <v>2490</v>
      </c>
      <c r="D863" s="19" t="s">
        <v>58</v>
      </c>
      <c r="E863" s="14" t="s">
        <v>3415</v>
      </c>
      <c r="F863" s="14" t="s">
        <v>2951</v>
      </c>
      <c r="G863" s="14" t="s">
        <v>2489</v>
      </c>
      <c r="H863" s="14" t="s">
        <v>2214</v>
      </c>
      <c r="I863" s="14" t="s">
        <v>3416</v>
      </c>
      <c r="J863" s="23"/>
      <c r="K863" s="14" t="s">
        <v>2240</v>
      </c>
      <c r="L863" s="18">
        <v>720.0</v>
      </c>
      <c r="M863" s="18">
        <v>0.0</v>
      </c>
      <c r="N863" s="18">
        <v>0.105263</v>
      </c>
      <c r="O863" s="18">
        <v>0.666667</v>
      </c>
      <c r="P863" s="18">
        <v>0.155263</v>
      </c>
      <c r="Q863" s="18">
        <v>0.102632</v>
      </c>
      <c r="U863" s="22" t="s">
        <v>206</v>
      </c>
      <c r="V863" s="18">
        <v>8.90800621709E12</v>
      </c>
      <c r="W863" s="22" t="s">
        <v>3048</v>
      </c>
      <c r="X863" s="18" t="s">
        <v>3417</v>
      </c>
      <c r="Y863" s="22" t="s">
        <v>3415</v>
      </c>
      <c r="Z863" s="22" t="s">
        <v>3045</v>
      </c>
      <c r="AA863" s="22" t="s">
        <v>3648</v>
      </c>
      <c r="AB863" s="22" t="s">
        <v>2214</v>
      </c>
      <c r="AC863" s="22" t="s">
        <v>3416</v>
      </c>
      <c r="AD863" s="16"/>
      <c r="AE863" s="16"/>
      <c r="AF863" s="18">
        <v>20.0</v>
      </c>
      <c r="AG863" s="18">
        <v>1.0</v>
      </c>
      <c r="AH863" s="18">
        <v>0.142857</v>
      </c>
      <c r="AI863" s="18">
        <v>1.857143</v>
      </c>
      <c r="AJ863" s="18">
        <v>1.608571</v>
      </c>
      <c r="AK863" s="18">
        <v>1.347223</v>
      </c>
    </row>
    <row r="864">
      <c r="A864" s="14" t="s">
        <v>1812</v>
      </c>
      <c r="B864" s="105" t="s">
        <v>3757</v>
      </c>
      <c r="C864" s="14" t="s">
        <v>2517</v>
      </c>
      <c r="D864" s="19" t="s">
        <v>58</v>
      </c>
      <c r="E864" s="14" t="s">
        <v>3415</v>
      </c>
      <c r="F864" s="14" t="s">
        <v>2963</v>
      </c>
      <c r="G864" s="14" t="s">
        <v>2512</v>
      </c>
      <c r="H864" s="14" t="s">
        <v>2214</v>
      </c>
      <c r="I864" s="14" t="s">
        <v>3416</v>
      </c>
      <c r="J864" s="14" t="s">
        <v>2666</v>
      </c>
      <c r="K864" s="14" t="s">
        <v>2240</v>
      </c>
      <c r="L864" s="18">
        <v>48.0</v>
      </c>
      <c r="M864" s="18">
        <v>1.0</v>
      </c>
      <c r="N864" s="18">
        <v>0.0</v>
      </c>
      <c r="O864" s="18">
        <v>0.0</v>
      </c>
      <c r="P864" s="18">
        <v>0.066667</v>
      </c>
      <c r="Q864" s="18">
        <v>0.043478</v>
      </c>
      <c r="U864" s="22" t="s">
        <v>662</v>
      </c>
      <c r="V864" s="18">
        <v>4.1500745107E10</v>
      </c>
      <c r="W864" s="22" t="s">
        <v>2702</v>
      </c>
      <c r="X864" s="18" t="s">
        <v>3417</v>
      </c>
      <c r="Y864" s="22" t="s">
        <v>3421</v>
      </c>
      <c r="Z864" s="22" t="s">
        <v>2701</v>
      </c>
      <c r="AA864" s="22" t="s">
        <v>2273</v>
      </c>
      <c r="AB864" s="22" t="s">
        <v>2214</v>
      </c>
      <c r="AC864" s="22" t="s">
        <v>3416</v>
      </c>
      <c r="AD864" s="16"/>
      <c r="AE864" s="22" t="s">
        <v>2240</v>
      </c>
      <c r="AF864" s="18">
        <v>192.0</v>
      </c>
      <c r="AG864" s="18">
        <v>0.0</v>
      </c>
      <c r="AH864" s="18">
        <v>0.0</v>
      </c>
      <c r="AI864" s="18">
        <v>0.0</v>
      </c>
      <c r="AJ864" s="18">
        <v>0.0</v>
      </c>
      <c r="AK864" s="18">
        <v>0.0</v>
      </c>
    </row>
    <row r="865">
      <c r="A865" s="14" t="s">
        <v>135</v>
      </c>
      <c r="B865" s="105" t="s">
        <v>3975</v>
      </c>
      <c r="C865" s="14" t="s">
        <v>2633</v>
      </c>
      <c r="D865" s="19" t="s">
        <v>58</v>
      </c>
      <c r="E865" s="23"/>
      <c r="F865" s="14" t="s">
        <v>2614</v>
      </c>
      <c r="G865" s="14" t="s">
        <v>2557</v>
      </c>
      <c r="I865" s="14" t="s">
        <v>3416</v>
      </c>
      <c r="J865" s="14" t="s">
        <v>2605</v>
      </c>
      <c r="K865" s="23"/>
      <c r="L865" s="18">
        <v>528.0</v>
      </c>
      <c r="M865" s="18">
        <v>0.0</v>
      </c>
      <c r="N865" s="18">
        <v>0.0</v>
      </c>
      <c r="O865" s="18">
        <v>0.0</v>
      </c>
      <c r="P865" s="18">
        <v>0.0</v>
      </c>
      <c r="Q865" s="18">
        <v>0.0</v>
      </c>
      <c r="U865" s="22" t="s">
        <v>662</v>
      </c>
      <c r="V865" s="18">
        <v>4.801958392003E12</v>
      </c>
      <c r="W865" s="22" t="s">
        <v>3139</v>
      </c>
      <c r="X865" s="18" t="s">
        <v>3417</v>
      </c>
      <c r="Y865" s="22" t="s">
        <v>3421</v>
      </c>
      <c r="Z865" s="22" t="s">
        <v>3140</v>
      </c>
      <c r="AA865" s="22" t="s">
        <v>2276</v>
      </c>
      <c r="AB865" s="22" t="s">
        <v>2214</v>
      </c>
      <c r="AC865" s="22" t="s">
        <v>3416</v>
      </c>
      <c r="AD865" s="22" t="s">
        <v>2595</v>
      </c>
      <c r="AE865" s="16"/>
      <c r="AF865" s="18">
        <v>120.0</v>
      </c>
      <c r="AG865" s="18">
        <v>0.0</v>
      </c>
      <c r="AH865" s="18">
        <v>0.907479</v>
      </c>
      <c r="AI865" s="18">
        <v>2.728907</v>
      </c>
      <c r="AJ865" s="18">
        <v>2.206089</v>
      </c>
      <c r="AK865" s="18">
        <v>1.675141</v>
      </c>
    </row>
    <row r="866">
      <c r="A866" s="14" t="s">
        <v>1812</v>
      </c>
      <c r="B866" s="105" t="s">
        <v>3757</v>
      </c>
      <c r="C866" s="14" t="s">
        <v>2517</v>
      </c>
      <c r="D866" s="19" t="s">
        <v>58</v>
      </c>
      <c r="E866" s="14" t="s">
        <v>3415</v>
      </c>
      <c r="F866" s="14" t="s">
        <v>2963</v>
      </c>
      <c r="G866" s="14" t="s">
        <v>2512</v>
      </c>
      <c r="H866" s="14" t="s">
        <v>2214</v>
      </c>
      <c r="I866" s="14" t="s">
        <v>3416</v>
      </c>
      <c r="J866" s="14" t="s">
        <v>2666</v>
      </c>
      <c r="L866" s="18">
        <v>360.0</v>
      </c>
      <c r="M866" s="18">
        <v>0.0</v>
      </c>
      <c r="N866" s="18">
        <v>2.211893</v>
      </c>
      <c r="O866" s="18">
        <v>1.988095</v>
      </c>
      <c r="P866" s="18">
        <v>1.197965</v>
      </c>
      <c r="Q866" s="18">
        <v>1.656473</v>
      </c>
      <c r="U866" s="22" t="s">
        <v>288</v>
      </c>
      <c r="V866" s="18">
        <v>6.291100933952E12</v>
      </c>
      <c r="W866" s="22" t="s">
        <v>2627</v>
      </c>
      <c r="X866" s="18" t="s">
        <v>3417</v>
      </c>
      <c r="Y866" s="22" t="s">
        <v>3415</v>
      </c>
      <c r="Z866" s="22" t="s">
        <v>2868</v>
      </c>
      <c r="AA866" s="22" t="s">
        <v>2366</v>
      </c>
      <c r="AB866" s="22" t="s">
        <v>3472</v>
      </c>
      <c r="AC866" s="22" t="s">
        <v>3422</v>
      </c>
      <c r="AD866" s="16"/>
      <c r="AE866" s="16"/>
      <c r="AF866" s="18">
        <v>151.0</v>
      </c>
      <c r="AG866" s="18">
        <v>12.0</v>
      </c>
      <c r="AH866" s="18">
        <v>3.694092</v>
      </c>
      <c r="AI866" s="18">
        <v>19.03393</v>
      </c>
      <c r="AJ866" s="18">
        <v>14.62382</v>
      </c>
      <c r="AK866" s="18">
        <v>11.26142</v>
      </c>
    </row>
    <row r="867">
      <c r="A867" s="14" t="s">
        <v>756</v>
      </c>
      <c r="B867" s="105" t="s">
        <v>4084</v>
      </c>
      <c r="C867" s="14" t="s">
        <v>2278</v>
      </c>
      <c r="D867" s="19" t="s">
        <v>58</v>
      </c>
      <c r="E867" s="14" t="s">
        <v>3415</v>
      </c>
      <c r="F867" s="14" t="s">
        <v>3681</v>
      </c>
      <c r="G867" s="14" t="s">
        <v>2279</v>
      </c>
      <c r="H867" s="14" t="s">
        <v>2214</v>
      </c>
      <c r="I867" s="14" t="s">
        <v>3416</v>
      </c>
      <c r="J867" s="16"/>
      <c r="K867" s="16"/>
      <c r="L867" s="18">
        <v>0.0</v>
      </c>
      <c r="M867" s="18">
        <v>0.0</v>
      </c>
      <c r="N867" s="18">
        <v>0.0</v>
      </c>
      <c r="O867" s="18">
        <v>0.214286</v>
      </c>
      <c r="P867" s="18">
        <v>0.112121</v>
      </c>
      <c r="Q867" s="18">
        <v>0.104278</v>
      </c>
      <c r="U867" s="22" t="s">
        <v>756</v>
      </c>
      <c r="V867" s="18">
        <v>6.3699728235E11</v>
      </c>
      <c r="W867" s="22" t="s">
        <v>2299</v>
      </c>
      <c r="X867" s="18" t="s">
        <v>3417</v>
      </c>
      <c r="Y867" s="22" t="s">
        <v>3415</v>
      </c>
      <c r="Z867" s="22" t="s">
        <v>2709</v>
      </c>
      <c r="AA867" s="22" t="s">
        <v>2282</v>
      </c>
      <c r="AC867" s="22" t="s">
        <v>3416</v>
      </c>
      <c r="AD867" s="16"/>
      <c r="AE867" s="16"/>
      <c r="AF867" s="18">
        <v>552.0</v>
      </c>
      <c r="AG867" s="18">
        <v>0.0</v>
      </c>
      <c r="AH867" s="18">
        <v>0.0</v>
      </c>
      <c r="AI867" s="18">
        <v>0.0</v>
      </c>
      <c r="AJ867" s="18">
        <v>0.0</v>
      </c>
      <c r="AK867" s="18">
        <v>0.0</v>
      </c>
    </row>
    <row r="868">
      <c r="A868" s="14" t="s">
        <v>258</v>
      </c>
      <c r="B868" s="105" t="s">
        <v>3939</v>
      </c>
      <c r="C868" s="14" t="s">
        <v>2412</v>
      </c>
      <c r="D868" s="19" t="s">
        <v>58</v>
      </c>
      <c r="E868" s="14" t="s">
        <v>3415</v>
      </c>
      <c r="F868" s="14" t="s">
        <v>2849</v>
      </c>
      <c r="G868" s="14" t="s">
        <v>2407</v>
      </c>
      <c r="I868" s="14" t="s">
        <v>3416</v>
      </c>
      <c r="J868" s="23"/>
      <c r="K868" s="23"/>
      <c r="L868" s="18">
        <v>528.0</v>
      </c>
      <c r="M868" s="18">
        <v>0.0</v>
      </c>
      <c r="N868" s="18">
        <v>0.0</v>
      </c>
      <c r="O868" s="18">
        <v>0.0</v>
      </c>
      <c r="P868" s="18">
        <v>0.0</v>
      </c>
      <c r="Q868" s="18">
        <v>0.0</v>
      </c>
      <c r="U868" s="22" t="s">
        <v>288</v>
      </c>
      <c r="V868" s="18">
        <v>8.859577501111E12</v>
      </c>
      <c r="W868" s="22" t="s">
        <v>3124</v>
      </c>
      <c r="X868" s="18" t="s">
        <v>3417</v>
      </c>
      <c r="Y868" s="22" t="s">
        <v>3415</v>
      </c>
      <c r="Z868" s="22" t="s">
        <v>3949</v>
      </c>
      <c r="AA868" s="22" t="s">
        <v>2532</v>
      </c>
      <c r="AB868" s="22" t="s">
        <v>2252</v>
      </c>
      <c r="AC868" s="22" t="s">
        <v>3416</v>
      </c>
      <c r="AD868" s="22" t="s">
        <v>2605</v>
      </c>
      <c r="AE868" s="22" t="s">
        <v>2240</v>
      </c>
      <c r="AF868" s="18">
        <v>24.0</v>
      </c>
      <c r="AG868" s="18">
        <v>0.0</v>
      </c>
      <c r="AH868" s="18">
        <v>0.0</v>
      </c>
      <c r="AI868" s="18">
        <v>0.0</v>
      </c>
      <c r="AJ868" s="18">
        <v>0.0</v>
      </c>
      <c r="AK868" s="18">
        <v>0.0</v>
      </c>
    </row>
    <row r="869">
      <c r="A869" s="14" t="s">
        <v>1175</v>
      </c>
      <c r="B869" s="105" t="s">
        <v>4085</v>
      </c>
      <c r="C869" s="14" t="s">
        <v>3222</v>
      </c>
      <c r="D869" s="19" t="s">
        <v>58</v>
      </c>
      <c r="E869" s="14" t="s">
        <v>3421</v>
      </c>
      <c r="F869" s="14" t="s">
        <v>3217</v>
      </c>
      <c r="G869" s="14" t="s">
        <v>3600</v>
      </c>
      <c r="H869" s="14" t="s">
        <v>2214</v>
      </c>
      <c r="I869" s="14" t="s">
        <v>3416</v>
      </c>
      <c r="J869" s="23"/>
      <c r="K869" s="14" t="s">
        <v>2240</v>
      </c>
      <c r="L869" s="18">
        <v>72.0</v>
      </c>
      <c r="M869" s="18">
        <v>0.0</v>
      </c>
      <c r="N869" s="18">
        <v>0.0</v>
      </c>
      <c r="O869" s="18">
        <v>0.0</v>
      </c>
      <c r="P869" s="18">
        <v>0.0</v>
      </c>
      <c r="Q869" s="18">
        <v>0.0</v>
      </c>
      <c r="U869" s="22" t="s">
        <v>258</v>
      </c>
      <c r="V869" s="18">
        <v>8.10005414548E11</v>
      </c>
      <c r="W869" s="22" t="s">
        <v>2399</v>
      </c>
      <c r="X869" s="18" t="s">
        <v>3417</v>
      </c>
      <c r="Y869" s="22" t="s">
        <v>3415</v>
      </c>
      <c r="Z869" s="22" t="s">
        <v>2834</v>
      </c>
      <c r="AA869" s="22" t="s">
        <v>2268</v>
      </c>
      <c r="AB869" s="22" t="s">
        <v>2214</v>
      </c>
      <c r="AC869" s="22" t="s">
        <v>3416</v>
      </c>
      <c r="AD869" s="22" t="s">
        <v>2605</v>
      </c>
      <c r="AE869" s="16"/>
      <c r="AF869" s="18">
        <v>24.0</v>
      </c>
      <c r="AG869" s="18">
        <v>0.0</v>
      </c>
      <c r="AH869" s="18">
        <v>0.0</v>
      </c>
      <c r="AI869" s="18">
        <v>0.0</v>
      </c>
      <c r="AJ869" s="18">
        <v>0.0</v>
      </c>
      <c r="AK869" s="18">
        <v>0.016667</v>
      </c>
    </row>
    <row r="870">
      <c r="A870" s="14" t="s">
        <v>1175</v>
      </c>
      <c r="B870" s="105" t="s">
        <v>4086</v>
      </c>
      <c r="C870" s="14" t="s">
        <v>3035</v>
      </c>
      <c r="D870" s="19" t="s">
        <v>58</v>
      </c>
      <c r="E870" s="14" t="s">
        <v>3421</v>
      </c>
      <c r="F870" s="14" t="s">
        <v>3206</v>
      </c>
      <c r="G870" s="14" t="s">
        <v>2268</v>
      </c>
      <c r="H870" s="14" t="s">
        <v>2214</v>
      </c>
      <c r="I870" s="14" t="s">
        <v>3416</v>
      </c>
      <c r="J870" s="23"/>
      <c r="K870" s="23"/>
      <c r="L870" s="18">
        <v>0.0</v>
      </c>
      <c r="M870" s="18">
        <v>0.0</v>
      </c>
      <c r="N870" s="18">
        <v>0.0</v>
      </c>
      <c r="O870" s="18">
        <v>0.702259</v>
      </c>
      <c r="P870" s="18">
        <v>0.447062</v>
      </c>
      <c r="Q870" s="18">
        <v>0.447062</v>
      </c>
      <c r="U870" s="22" t="s">
        <v>288</v>
      </c>
      <c r="V870" s="18">
        <v>5.298005550124E12</v>
      </c>
      <c r="W870" s="22" t="s">
        <v>2258</v>
      </c>
      <c r="X870" s="18" t="s">
        <v>3417</v>
      </c>
      <c r="Y870" s="22" t="s">
        <v>3415</v>
      </c>
      <c r="Z870" s="22" t="s">
        <v>2658</v>
      </c>
      <c r="AA870" s="22" t="s">
        <v>2256</v>
      </c>
      <c r="AB870" s="22" t="s">
        <v>2214</v>
      </c>
      <c r="AC870" s="22" t="s">
        <v>3416</v>
      </c>
      <c r="AD870" s="16"/>
      <c r="AE870" s="16"/>
      <c r="AF870" s="18">
        <v>96.0</v>
      </c>
      <c r="AG870" s="18">
        <v>3.0</v>
      </c>
      <c r="AH870" s="18">
        <v>1.626657</v>
      </c>
      <c r="AI870" s="18">
        <v>5.500283</v>
      </c>
      <c r="AJ870" s="18">
        <v>5.113376</v>
      </c>
      <c r="AK870" s="18">
        <v>5.395973</v>
      </c>
    </row>
    <row r="871">
      <c r="A871" s="14" t="s">
        <v>1365</v>
      </c>
      <c r="B871" s="105" t="s">
        <v>3420</v>
      </c>
      <c r="C871" s="14" t="s">
        <v>2450</v>
      </c>
      <c r="D871" s="19" t="s">
        <v>58</v>
      </c>
      <c r="E871" s="14" t="s">
        <v>3421</v>
      </c>
      <c r="F871" s="14" t="s">
        <v>2897</v>
      </c>
      <c r="G871" s="14" t="s">
        <v>2449</v>
      </c>
      <c r="H871" s="14" t="s">
        <v>2304</v>
      </c>
      <c r="I871" s="14" t="s">
        <v>3422</v>
      </c>
      <c r="J871" s="14" t="s">
        <v>2605</v>
      </c>
      <c r="K871" s="23"/>
      <c r="L871" s="18">
        <v>72.0</v>
      </c>
      <c r="M871" s="18">
        <v>0.0</v>
      </c>
      <c r="N871" s="18">
        <v>0.201681</v>
      </c>
      <c r="O871" s="18">
        <v>0.0</v>
      </c>
      <c r="P871" s="18">
        <v>0.309524</v>
      </c>
      <c r="Q871" s="18">
        <v>0.567212</v>
      </c>
      <c r="U871" s="22" t="s">
        <v>1035</v>
      </c>
      <c r="V871" s="18">
        <v>8.59795006991E11</v>
      </c>
      <c r="W871" s="22" t="s">
        <v>3159</v>
      </c>
      <c r="X871" s="18" t="s">
        <v>3417</v>
      </c>
      <c r="Y871" s="22" t="s">
        <v>3415</v>
      </c>
      <c r="Z871" s="22" t="s">
        <v>3160</v>
      </c>
      <c r="AA871" s="22" t="s">
        <v>3450</v>
      </c>
      <c r="AB871" s="22" t="s">
        <v>2214</v>
      </c>
      <c r="AC871" s="22" t="s">
        <v>3416</v>
      </c>
      <c r="AD871" s="16"/>
      <c r="AE871" s="16"/>
      <c r="AF871" s="18">
        <v>0.0</v>
      </c>
      <c r="AG871" s="18">
        <v>0.0</v>
      </c>
      <c r="AH871" s="18">
        <v>0.0</v>
      </c>
      <c r="AI871" s="18">
        <v>0.571429</v>
      </c>
      <c r="AJ871" s="18">
        <v>1.449772</v>
      </c>
      <c r="AK871" s="18">
        <v>0.899161</v>
      </c>
    </row>
    <row r="872">
      <c r="A872" s="14" t="s">
        <v>1488</v>
      </c>
      <c r="B872" s="105" t="s">
        <v>3798</v>
      </c>
      <c r="C872" s="14" t="s">
        <v>2457</v>
      </c>
      <c r="D872" s="19" t="s">
        <v>58</v>
      </c>
      <c r="E872" s="14" t="s">
        <v>3415</v>
      </c>
      <c r="F872" s="14" t="s">
        <v>2919</v>
      </c>
      <c r="G872" s="14" t="s">
        <v>2458</v>
      </c>
      <c r="I872" s="14" t="s">
        <v>3416</v>
      </c>
      <c r="J872" s="14" t="s">
        <v>2605</v>
      </c>
      <c r="K872" s="23"/>
      <c r="L872" s="18">
        <v>24.0</v>
      </c>
      <c r="M872" s="18">
        <v>0.0</v>
      </c>
      <c r="N872" s="18">
        <v>0.0</v>
      </c>
      <c r="O872" s="18">
        <v>0.0</v>
      </c>
      <c r="P872" s="18">
        <v>0.0</v>
      </c>
      <c r="Q872" s="18">
        <v>0.0</v>
      </c>
      <c r="U872" s="22" t="s">
        <v>1812</v>
      </c>
      <c r="V872" s="18">
        <v>5.000159567022E12</v>
      </c>
      <c r="W872" s="22" t="s">
        <v>2537</v>
      </c>
      <c r="X872" s="18" t="s">
        <v>3417</v>
      </c>
      <c r="Y872" s="22" t="s">
        <v>3415</v>
      </c>
      <c r="Z872" s="22" t="s">
        <v>2985</v>
      </c>
      <c r="AA872" s="22" t="s">
        <v>2512</v>
      </c>
      <c r="AB872" s="22" t="s">
        <v>2214</v>
      </c>
      <c r="AC872" s="22" t="s">
        <v>3416</v>
      </c>
      <c r="AD872" s="22" t="s">
        <v>2666</v>
      </c>
      <c r="AF872" s="18">
        <v>624.0</v>
      </c>
      <c r="AG872" s="18">
        <v>0.0</v>
      </c>
      <c r="AH872" s="18">
        <v>0.958333</v>
      </c>
      <c r="AI872" s="18">
        <v>0.0</v>
      </c>
      <c r="AJ872" s="18">
        <v>0.0</v>
      </c>
      <c r="AK872" s="18">
        <v>0.958333</v>
      </c>
    </row>
    <row r="873">
      <c r="A873" s="14" t="s">
        <v>851</v>
      </c>
      <c r="B873" s="105" t="s">
        <v>4087</v>
      </c>
      <c r="C873" s="14" t="s">
        <v>2321</v>
      </c>
      <c r="D873" s="19" t="s">
        <v>58</v>
      </c>
      <c r="E873" s="14" t="s">
        <v>3421</v>
      </c>
      <c r="F873" s="14" t="s">
        <v>3538</v>
      </c>
      <c r="G873" s="14" t="s">
        <v>2318</v>
      </c>
      <c r="H873" s="14" t="s">
        <v>2304</v>
      </c>
      <c r="I873" s="14" t="s">
        <v>3422</v>
      </c>
      <c r="J873" s="23"/>
      <c r="K873" s="16"/>
      <c r="L873" s="18">
        <v>87.0</v>
      </c>
      <c r="M873" s="18">
        <v>2.0</v>
      </c>
      <c r="N873" s="18">
        <v>0.401598</v>
      </c>
      <c r="O873" s="18">
        <v>6.713653</v>
      </c>
      <c r="P873" s="18">
        <v>6.729669</v>
      </c>
      <c r="Q873" s="18">
        <v>5.154998</v>
      </c>
      <c r="U873" s="22" t="s">
        <v>1690</v>
      </c>
      <c r="V873" s="18">
        <v>8.588007731537E12</v>
      </c>
      <c r="W873" s="22" t="s">
        <v>3000</v>
      </c>
      <c r="X873" s="18" t="s">
        <v>3417</v>
      </c>
      <c r="Y873" s="16"/>
      <c r="Z873" s="22" t="s">
        <v>3261</v>
      </c>
      <c r="AA873" s="22" t="s">
        <v>3510</v>
      </c>
      <c r="AC873" s="22" t="s">
        <v>3416</v>
      </c>
      <c r="AD873" s="16"/>
      <c r="AE873" s="16"/>
      <c r="AF873" s="18">
        <v>432.0</v>
      </c>
      <c r="AG873" s="18">
        <v>0.0</v>
      </c>
      <c r="AH873" s="18">
        <v>0.0</v>
      </c>
      <c r="AI873" s="18">
        <v>0.0</v>
      </c>
      <c r="AJ873" s="18">
        <v>0.0</v>
      </c>
      <c r="AK873" s="18">
        <v>0.0</v>
      </c>
    </row>
    <row r="874">
      <c r="A874" s="14" t="s">
        <v>961</v>
      </c>
      <c r="B874" s="105" t="s">
        <v>3712</v>
      </c>
      <c r="C874" s="14" t="s">
        <v>3576</v>
      </c>
      <c r="D874" s="19" t="s">
        <v>58</v>
      </c>
      <c r="E874" s="14" t="s">
        <v>3415</v>
      </c>
      <c r="F874" s="14" t="s">
        <v>3488</v>
      </c>
      <c r="G874" s="14" t="s">
        <v>2355</v>
      </c>
      <c r="H874" s="14" t="s">
        <v>2304</v>
      </c>
      <c r="I874" s="14" t="s">
        <v>3416</v>
      </c>
      <c r="J874" s="14" t="s">
        <v>2605</v>
      </c>
      <c r="K874" s="23"/>
      <c r="L874" s="18">
        <v>696.0</v>
      </c>
      <c r="M874" s="18">
        <v>0.0</v>
      </c>
      <c r="N874" s="18">
        <v>2.78366</v>
      </c>
      <c r="O874" s="18">
        <v>0.0</v>
      </c>
      <c r="P874" s="18">
        <v>1.860714</v>
      </c>
      <c r="Q874" s="18">
        <v>2.78366</v>
      </c>
      <c r="U874" s="22" t="s">
        <v>1650</v>
      </c>
      <c r="V874" s="18">
        <v>8.908017962491E12</v>
      </c>
      <c r="W874" s="22" t="s">
        <v>3233</v>
      </c>
      <c r="X874" s="18" t="s">
        <v>3417</v>
      </c>
      <c r="Y874" s="22" t="s">
        <v>3415</v>
      </c>
      <c r="Z874" s="22" t="s">
        <v>3248</v>
      </c>
      <c r="AA874" s="22" t="s">
        <v>3437</v>
      </c>
      <c r="AB874" s="22" t="s">
        <v>2214</v>
      </c>
      <c r="AC874" s="22" t="s">
        <v>3416</v>
      </c>
      <c r="AD874" s="16"/>
      <c r="AE874" s="16"/>
      <c r="AF874" s="18">
        <v>8.0</v>
      </c>
      <c r="AG874" s="18">
        <v>0.0</v>
      </c>
      <c r="AH874" s="18">
        <v>0.0</v>
      </c>
      <c r="AI874" s="18">
        <v>1.087912</v>
      </c>
      <c r="AJ874" s="18">
        <v>1.023769</v>
      </c>
      <c r="AK874" s="18">
        <v>1.045339</v>
      </c>
    </row>
    <row r="875">
      <c r="A875" s="14" t="s">
        <v>288</v>
      </c>
      <c r="B875" s="105" t="s">
        <v>3852</v>
      </c>
      <c r="C875" s="14" t="s">
        <v>2902</v>
      </c>
      <c r="D875" s="19" t="s">
        <v>58</v>
      </c>
      <c r="E875" s="23"/>
      <c r="F875" s="14" t="s">
        <v>3074</v>
      </c>
      <c r="G875" s="14" t="s">
        <v>3688</v>
      </c>
      <c r="I875" s="14" t="s">
        <v>3416</v>
      </c>
      <c r="J875" s="16"/>
      <c r="K875" s="23"/>
      <c r="L875" s="18">
        <v>48.0</v>
      </c>
      <c r="M875" s="18">
        <v>0.0</v>
      </c>
      <c r="N875" s="18">
        <v>0.0</v>
      </c>
      <c r="O875" s="18">
        <v>0.0</v>
      </c>
      <c r="P875" s="18">
        <v>0.0</v>
      </c>
      <c r="Q875" s="18">
        <v>0.0</v>
      </c>
      <c r="U875" s="22" t="s">
        <v>1812</v>
      </c>
      <c r="V875" s="18">
        <v>8.50064303261E11</v>
      </c>
      <c r="W875" s="22" t="s">
        <v>2499</v>
      </c>
      <c r="X875" s="18" t="s">
        <v>3417</v>
      </c>
      <c r="Y875" s="22" t="s">
        <v>3415</v>
      </c>
      <c r="Z875" s="22" t="s">
        <v>2957</v>
      </c>
      <c r="AA875" s="22" t="s">
        <v>2498</v>
      </c>
      <c r="AC875" s="22" t="s">
        <v>3416</v>
      </c>
      <c r="AD875" s="16"/>
      <c r="AE875" s="22" t="s">
        <v>2240</v>
      </c>
      <c r="AF875" s="18">
        <v>552.0</v>
      </c>
      <c r="AG875" s="18">
        <v>0.0</v>
      </c>
      <c r="AH875" s="18">
        <v>0.0</v>
      </c>
      <c r="AI875" s="18">
        <v>0.0</v>
      </c>
      <c r="AJ875" s="18">
        <v>0.0</v>
      </c>
      <c r="AK875" s="18">
        <v>0.0</v>
      </c>
    </row>
    <row r="876">
      <c r="A876" s="14" t="s">
        <v>258</v>
      </c>
      <c r="B876" s="105" t="s">
        <v>4088</v>
      </c>
      <c r="C876" s="14" t="s">
        <v>2413</v>
      </c>
      <c r="D876" s="19" t="s">
        <v>58</v>
      </c>
      <c r="E876" s="14" t="s">
        <v>3421</v>
      </c>
      <c r="F876" s="14" t="s">
        <v>2849</v>
      </c>
      <c r="G876" s="14" t="s">
        <v>2407</v>
      </c>
      <c r="H876" s="14" t="s">
        <v>2214</v>
      </c>
      <c r="I876" s="14" t="s">
        <v>3416</v>
      </c>
      <c r="J876" s="16"/>
      <c r="K876" s="23"/>
      <c r="L876" s="18">
        <v>24.0</v>
      </c>
      <c r="M876" s="18">
        <v>0.0</v>
      </c>
      <c r="N876" s="18">
        <v>0.0</v>
      </c>
      <c r="O876" s="18">
        <v>0.785354</v>
      </c>
      <c r="P876" s="18">
        <v>0.695662</v>
      </c>
      <c r="Q876" s="18">
        <v>0.724197</v>
      </c>
      <c r="U876" s="22" t="s">
        <v>84</v>
      </c>
      <c r="V876" s="18">
        <v>8.886472108312E12</v>
      </c>
      <c r="W876" s="22" t="s">
        <v>2243</v>
      </c>
      <c r="X876" s="18" t="s">
        <v>3417</v>
      </c>
      <c r="Y876" s="22" t="s">
        <v>3415</v>
      </c>
      <c r="Z876" s="22" t="s">
        <v>2597</v>
      </c>
      <c r="AA876" s="22" t="s">
        <v>2239</v>
      </c>
      <c r="AB876" s="22" t="s">
        <v>2214</v>
      </c>
      <c r="AC876" s="22" t="s">
        <v>3416</v>
      </c>
      <c r="AD876" s="16"/>
      <c r="AE876" s="22" t="s">
        <v>2240</v>
      </c>
      <c r="AF876" s="18">
        <v>552.0</v>
      </c>
      <c r="AG876" s="18">
        <v>0.0</v>
      </c>
      <c r="AH876" s="18">
        <v>0.0</v>
      </c>
      <c r="AI876" s="18">
        <v>0.0</v>
      </c>
      <c r="AJ876" s="18">
        <v>0.0</v>
      </c>
      <c r="AK876" s="18">
        <v>0.0</v>
      </c>
    </row>
    <row r="877">
      <c r="A877" s="14" t="s">
        <v>1966</v>
      </c>
      <c r="B877" s="105" t="s">
        <v>4070</v>
      </c>
      <c r="C877" s="14" t="s">
        <v>2573</v>
      </c>
      <c r="D877" s="19" t="s">
        <v>58</v>
      </c>
      <c r="E877" s="14" t="s">
        <v>3415</v>
      </c>
      <c r="F877" s="14" t="s">
        <v>3013</v>
      </c>
      <c r="G877" s="14" t="s">
        <v>2572</v>
      </c>
      <c r="I877" s="14" t="s">
        <v>3416</v>
      </c>
      <c r="J877" s="23"/>
      <c r="K877" s="23"/>
      <c r="L877" s="18">
        <v>528.0</v>
      </c>
      <c r="M877" s="18">
        <v>0.0</v>
      </c>
      <c r="N877" s="18">
        <v>0.0</v>
      </c>
      <c r="O877" s="18">
        <v>0.0</v>
      </c>
      <c r="P877" s="18">
        <v>0.0</v>
      </c>
      <c r="Q877" s="18">
        <v>0.0</v>
      </c>
      <c r="U877" s="22" t="s">
        <v>258</v>
      </c>
      <c r="V877" s="18">
        <v>4.059729271136E12</v>
      </c>
      <c r="W877" s="22" t="s">
        <v>2812</v>
      </c>
      <c r="X877" s="18" t="s">
        <v>3417</v>
      </c>
      <c r="Y877" s="22" t="s">
        <v>3415</v>
      </c>
      <c r="Z877" s="22" t="s">
        <v>3192</v>
      </c>
      <c r="AA877" s="22" t="s">
        <v>3427</v>
      </c>
      <c r="AB877" s="22" t="s">
        <v>2214</v>
      </c>
      <c r="AC877" s="22" t="s">
        <v>3416</v>
      </c>
      <c r="AD877" s="16"/>
      <c r="AE877" s="16"/>
      <c r="AF877" s="18">
        <v>24.0</v>
      </c>
      <c r="AG877" s="18">
        <v>0.0</v>
      </c>
      <c r="AH877" s="18">
        <v>0.0</v>
      </c>
      <c r="AI877" s="18">
        <v>1.0</v>
      </c>
      <c r="AJ877" s="18">
        <v>1.033333</v>
      </c>
      <c r="AK877" s="18">
        <v>1.211168</v>
      </c>
    </row>
    <row r="878">
      <c r="A878" s="14" t="s">
        <v>1650</v>
      </c>
      <c r="B878" s="105" t="s">
        <v>3674</v>
      </c>
      <c r="C878" s="14" t="s">
        <v>3219</v>
      </c>
      <c r="D878" s="19" t="s">
        <v>58</v>
      </c>
      <c r="E878" s="14" t="s">
        <v>3421</v>
      </c>
      <c r="F878" s="14" t="s">
        <v>3248</v>
      </c>
      <c r="G878" s="14" t="s">
        <v>3437</v>
      </c>
      <c r="H878" s="14" t="s">
        <v>2214</v>
      </c>
      <c r="I878" s="14" t="s">
        <v>3416</v>
      </c>
      <c r="J878" s="23"/>
      <c r="K878" s="14" t="s">
        <v>2240</v>
      </c>
      <c r="L878" s="18">
        <v>456.0</v>
      </c>
      <c r="M878" s="18">
        <v>0.0</v>
      </c>
      <c r="N878" s="18">
        <v>0.0</v>
      </c>
      <c r="O878" s="18">
        <v>0.0</v>
      </c>
      <c r="P878" s="18">
        <v>0.0</v>
      </c>
      <c r="Q878" s="18">
        <v>0.0</v>
      </c>
      <c r="U878" s="22" t="s">
        <v>756</v>
      </c>
      <c r="V878" s="18">
        <v>5.056141881201E12</v>
      </c>
      <c r="W878" s="22" t="s">
        <v>2302</v>
      </c>
      <c r="X878" s="18" t="s">
        <v>3417</v>
      </c>
      <c r="Y878" s="22" t="s">
        <v>3415</v>
      </c>
      <c r="Z878" s="16"/>
      <c r="AA878" s="22" t="s">
        <v>2303</v>
      </c>
      <c r="AB878" s="22" t="s">
        <v>2214</v>
      </c>
      <c r="AC878" s="22" t="s">
        <v>3416</v>
      </c>
      <c r="AD878" s="16"/>
      <c r="AE878" s="16"/>
      <c r="AF878" s="18">
        <v>432.0</v>
      </c>
      <c r="AG878" s="18">
        <v>0.0</v>
      </c>
      <c r="AH878" s="18">
        <v>0.0</v>
      </c>
      <c r="AI878" s="18">
        <v>0.0</v>
      </c>
      <c r="AJ878" s="18">
        <v>0.0</v>
      </c>
      <c r="AK878" s="18">
        <v>0.0</v>
      </c>
    </row>
    <row r="879">
      <c r="A879" s="14" t="s">
        <v>1812</v>
      </c>
      <c r="B879" s="105" t="s">
        <v>4053</v>
      </c>
      <c r="C879" s="14" t="s">
        <v>2555</v>
      </c>
      <c r="D879" s="19" t="s">
        <v>58</v>
      </c>
      <c r="E879" s="14" t="s">
        <v>3421</v>
      </c>
      <c r="F879" s="14" t="s">
        <v>2998</v>
      </c>
      <c r="G879" s="14" t="s">
        <v>2554</v>
      </c>
      <c r="H879" s="14" t="s">
        <v>2214</v>
      </c>
      <c r="I879" s="14" t="s">
        <v>3416</v>
      </c>
      <c r="J879" s="14" t="s">
        <v>2666</v>
      </c>
      <c r="L879" s="18">
        <v>703.0</v>
      </c>
      <c r="M879" s="18">
        <v>1.0</v>
      </c>
      <c r="N879" s="18">
        <v>45.53712</v>
      </c>
      <c r="O879" s="18">
        <v>0.920635</v>
      </c>
      <c r="P879" s="18">
        <v>64.90942</v>
      </c>
      <c r="Q879" s="18">
        <v>46.48118</v>
      </c>
      <c r="U879" s="22" t="s">
        <v>258</v>
      </c>
      <c r="V879" s="18">
        <v>6.281006620179E12</v>
      </c>
      <c r="W879" s="22" t="s">
        <v>2416</v>
      </c>
      <c r="X879" s="18" t="s">
        <v>3417</v>
      </c>
      <c r="Y879" s="22" t="s">
        <v>3415</v>
      </c>
      <c r="Z879" s="22" t="s">
        <v>2858</v>
      </c>
      <c r="AA879" s="22" t="s">
        <v>2407</v>
      </c>
      <c r="AB879" s="22" t="s">
        <v>2214</v>
      </c>
      <c r="AC879" s="22" t="s">
        <v>3416</v>
      </c>
      <c r="AD879" s="22" t="s">
        <v>2605</v>
      </c>
      <c r="AE879" s="16"/>
      <c r="AF879" s="18">
        <v>48.0</v>
      </c>
      <c r="AG879" s="18">
        <v>0.0</v>
      </c>
      <c r="AH879" s="18">
        <v>0.0</v>
      </c>
      <c r="AI879" s="18">
        <v>0.0</v>
      </c>
      <c r="AJ879" s="18">
        <v>0.0</v>
      </c>
      <c r="AK879" s="18">
        <v>0.033333</v>
      </c>
    </row>
    <row r="880">
      <c r="A880" s="14" t="s">
        <v>1812</v>
      </c>
      <c r="B880" s="105" t="s">
        <v>4089</v>
      </c>
      <c r="C880" s="14" t="s">
        <v>2862</v>
      </c>
      <c r="D880" s="19" t="s">
        <v>58</v>
      </c>
      <c r="E880" s="14" t="s">
        <v>3421</v>
      </c>
      <c r="F880" s="14" t="s">
        <v>3348</v>
      </c>
      <c r="G880" s="14" t="s">
        <v>2512</v>
      </c>
      <c r="H880" s="14" t="s">
        <v>2214</v>
      </c>
      <c r="I880" s="14" t="s">
        <v>3416</v>
      </c>
      <c r="J880" s="14" t="s">
        <v>2666</v>
      </c>
      <c r="L880" s="18">
        <v>44.0</v>
      </c>
      <c r="M880" s="18">
        <v>0.0</v>
      </c>
      <c r="N880" s="18">
        <v>0.153846</v>
      </c>
      <c r="O880" s="18">
        <v>0.606227</v>
      </c>
      <c r="P880" s="18">
        <v>0.806347</v>
      </c>
      <c r="Q880" s="18">
        <v>0.806347</v>
      </c>
      <c r="U880" s="22" t="s">
        <v>1783</v>
      </c>
      <c r="V880" s="18">
        <v>6.291108541524E12</v>
      </c>
      <c r="W880" s="22" t="s">
        <v>2855</v>
      </c>
      <c r="X880" s="18" t="s">
        <v>3417</v>
      </c>
      <c r="Y880" s="22" t="s">
        <v>3415</v>
      </c>
      <c r="Z880" s="22" t="s">
        <v>3182</v>
      </c>
      <c r="AA880" s="22" t="s">
        <v>2386</v>
      </c>
      <c r="AB880" s="22" t="s">
        <v>2214</v>
      </c>
      <c r="AC880" s="22" t="s">
        <v>3416</v>
      </c>
      <c r="AD880" s="16"/>
      <c r="AE880" s="16"/>
      <c r="AF880" s="18">
        <v>672.0</v>
      </c>
      <c r="AG880" s="18">
        <v>0.0</v>
      </c>
      <c r="AH880" s="18">
        <v>6.503134</v>
      </c>
      <c r="AI880" s="18">
        <v>1.142857</v>
      </c>
      <c r="AJ880" s="18">
        <v>6.831959</v>
      </c>
      <c r="AK880" s="18">
        <v>6.320051</v>
      </c>
    </row>
    <row r="881">
      <c r="A881" s="14" t="s">
        <v>591</v>
      </c>
      <c r="B881" s="105" t="s">
        <v>3936</v>
      </c>
      <c r="C881" s="14" t="s">
        <v>3121</v>
      </c>
      <c r="D881" s="19" t="s">
        <v>58</v>
      </c>
      <c r="E881" s="14" t="s">
        <v>3415</v>
      </c>
      <c r="F881" s="14" t="s">
        <v>3116</v>
      </c>
      <c r="G881" s="14" t="s">
        <v>3609</v>
      </c>
      <c r="H881" s="14" t="s">
        <v>2214</v>
      </c>
      <c r="I881" s="14" t="s">
        <v>3416</v>
      </c>
      <c r="J881" s="14" t="s">
        <v>2605</v>
      </c>
      <c r="K881" s="23"/>
      <c r="L881" s="18">
        <v>24.0</v>
      </c>
      <c r="M881" s="18">
        <v>0.0</v>
      </c>
      <c r="N881" s="18">
        <v>0.155263</v>
      </c>
      <c r="O881" s="18">
        <v>0.583333</v>
      </c>
      <c r="P881" s="18">
        <v>0.155263</v>
      </c>
      <c r="Q881" s="18">
        <v>0.109788</v>
      </c>
      <c r="U881" s="22" t="s">
        <v>1175</v>
      </c>
      <c r="V881" s="18">
        <v>1.942511432E11</v>
      </c>
      <c r="W881" s="22" t="s">
        <v>3208</v>
      </c>
      <c r="X881" s="18" t="s">
        <v>3417</v>
      </c>
      <c r="Y881" s="22" t="s">
        <v>3421</v>
      </c>
      <c r="Z881" s="16"/>
      <c r="AA881" s="22" t="s">
        <v>2391</v>
      </c>
      <c r="AB881" s="22" t="s">
        <v>2214</v>
      </c>
      <c r="AC881" s="22" t="s">
        <v>3416</v>
      </c>
      <c r="AD881" s="22" t="s">
        <v>2605</v>
      </c>
      <c r="AE881" s="16"/>
      <c r="AF881" s="18">
        <v>168.0</v>
      </c>
      <c r="AG881" s="18">
        <v>0.0</v>
      </c>
      <c r="AH881" s="18">
        <v>0.0</v>
      </c>
      <c r="AI881" s="18">
        <v>0.0</v>
      </c>
      <c r="AJ881" s="18">
        <v>0.0</v>
      </c>
      <c r="AK881" s="18">
        <v>0.0</v>
      </c>
    </row>
    <row r="882">
      <c r="A882" s="14" t="s">
        <v>288</v>
      </c>
      <c r="B882" s="105" t="s">
        <v>3823</v>
      </c>
      <c r="C882" s="14" t="s">
        <v>3062</v>
      </c>
      <c r="D882" s="19" t="s">
        <v>58</v>
      </c>
      <c r="E882" s="14" t="s">
        <v>3421</v>
      </c>
      <c r="F882" s="14" t="s">
        <v>3057</v>
      </c>
      <c r="G882" s="14" t="s">
        <v>3456</v>
      </c>
      <c r="H882" s="14" t="s">
        <v>2214</v>
      </c>
      <c r="I882" s="14" t="s">
        <v>3416</v>
      </c>
      <c r="J882" s="23"/>
      <c r="K882" s="23"/>
      <c r="L882" s="18">
        <v>604.0</v>
      </c>
      <c r="M882" s="18">
        <v>0.0</v>
      </c>
      <c r="N882" s="18">
        <v>11.47547</v>
      </c>
      <c r="O882" s="18">
        <v>2.809524</v>
      </c>
      <c r="P882" s="18">
        <v>10.95945</v>
      </c>
      <c r="Q882" s="18">
        <v>10.95945</v>
      </c>
      <c r="U882" s="22" t="s">
        <v>361</v>
      </c>
      <c r="V882" s="18">
        <v>6.772504452169E12</v>
      </c>
      <c r="W882" s="22" t="s">
        <v>2969</v>
      </c>
      <c r="X882" s="18" t="s">
        <v>3417</v>
      </c>
      <c r="Y882" s="22" t="s">
        <v>3415</v>
      </c>
      <c r="Z882" s="22" t="s">
        <v>3092</v>
      </c>
      <c r="AA882" s="22" t="s">
        <v>3430</v>
      </c>
      <c r="AB882" s="22" t="s">
        <v>2214</v>
      </c>
      <c r="AC882" s="22" t="s">
        <v>3416</v>
      </c>
      <c r="AD882" s="16"/>
      <c r="AE882" s="16"/>
      <c r="AF882" s="18">
        <v>0.0</v>
      </c>
      <c r="AG882" s="18">
        <v>0.0</v>
      </c>
      <c r="AH882" s="18">
        <v>0.0</v>
      </c>
      <c r="AI882" s="18">
        <v>0.571429</v>
      </c>
      <c r="AJ882" s="18">
        <v>0.733333</v>
      </c>
      <c r="AK882" s="18">
        <v>0.655165</v>
      </c>
    </row>
    <row r="883">
      <c r="A883" s="14" t="s">
        <v>591</v>
      </c>
      <c r="B883" s="105" t="s">
        <v>3829</v>
      </c>
      <c r="C883" s="14" t="s">
        <v>3118</v>
      </c>
      <c r="D883" s="19" t="s">
        <v>58</v>
      </c>
      <c r="E883" s="14" t="s">
        <v>3415</v>
      </c>
      <c r="F883" s="14" t="s">
        <v>3116</v>
      </c>
      <c r="G883" s="14" t="s">
        <v>3609</v>
      </c>
      <c r="I883" s="14" t="s">
        <v>3416</v>
      </c>
      <c r="J883" s="23"/>
      <c r="K883" s="16"/>
      <c r="L883" s="18">
        <v>552.0</v>
      </c>
      <c r="M883" s="18">
        <v>0.0</v>
      </c>
      <c r="N883" s="18">
        <v>0.0</v>
      </c>
      <c r="O883" s="18">
        <v>0.0</v>
      </c>
      <c r="P883" s="18">
        <v>0.0</v>
      </c>
      <c r="Q883" s="18">
        <v>0.0</v>
      </c>
      <c r="U883" s="22" t="s">
        <v>1783</v>
      </c>
      <c r="V883" s="18">
        <v>6.95344051177E12</v>
      </c>
      <c r="W883" s="22" t="s">
        <v>3287</v>
      </c>
      <c r="X883" s="18" t="s">
        <v>3417</v>
      </c>
      <c r="Y883" s="22" t="s">
        <v>3415</v>
      </c>
      <c r="Z883" s="22" t="s">
        <v>3283</v>
      </c>
      <c r="AA883" s="22" t="s">
        <v>3442</v>
      </c>
      <c r="AB883" s="22" t="s">
        <v>2214</v>
      </c>
      <c r="AC883" s="22" t="s">
        <v>3416</v>
      </c>
      <c r="AD883" s="22" t="s">
        <v>2605</v>
      </c>
      <c r="AE883" s="16"/>
      <c r="AF883" s="18">
        <v>192.0</v>
      </c>
      <c r="AG883" s="18">
        <v>0.0</v>
      </c>
      <c r="AH883" s="18">
        <v>3.429762</v>
      </c>
      <c r="AI883" s="18">
        <v>0.0</v>
      </c>
      <c r="AJ883" s="18">
        <v>0.0</v>
      </c>
      <c r="AK883" s="18">
        <v>3.842096</v>
      </c>
    </row>
    <row r="884">
      <c r="A884" s="14" t="s">
        <v>288</v>
      </c>
      <c r="B884" s="105" t="s">
        <v>3831</v>
      </c>
      <c r="C884" s="14" t="s">
        <v>2634</v>
      </c>
      <c r="D884" s="19" t="s">
        <v>58</v>
      </c>
      <c r="E884" s="14" t="s">
        <v>3421</v>
      </c>
      <c r="F884" s="14" t="s">
        <v>2868</v>
      </c>
      <c r="G884" s="14" t="s">
        <v>2366</v>
      </c>
      <c r="H884" s="14" t="s">
        <v>3472</v>
      </c>
      <c r="I884" s="14" t="s">
        <v>3422</v>
      </c>
      <c r="J884" s="23"/>
      <c r="K884" s="23"/>
      <c r="L884" s="18">
        <v>0.0</v>
      </c>
      <c r="M884" s="18">
        <v>2.0</v>
      </c>
      <c r="N884" s="18">
        <v>0.0</v>
      </c>
      <c r="O884" s="18">
        <v>3.984282</v>
      </c>
      <c r="P884" s="18">
        <v>3.899373</v>
      </c>
      <c r="Q884" s="18">
        <v>3.555372</v>
      </c>
      <c r="U884" s="22" t="s">
        <v>1650</v>
      </c>
      <c r="V884" s="18">
        <v>8.908017962545E12</v>
      </c>
      <c r="W884" s="22" t="s">
        <v>3221</v>
      </c>
      <c r="X884" s="18" t="s">
        <v>3417</v>
      </c>
      <c r="Y884" s="22" t="s">
        <v>3415</v>
      </c>
      <c r="Z884" s="22" t="s">
        <v>3248</v>
      </c>
      <c r="AA884" s="22" t="s">
        <v>3437</v>
      </c>
      <c r="AB884" s="22" t="s">
        <v>2214</v>
      </c>
      <c r="AC884" s="22" t="s">
        <v>3416</v>
      </c>
      <c r="AD884" s="16"/>
      <c r="AE884" s="16"/>
      <c r="AF884" s="18">
        <v>0.0</v>
      </c>
      <c r="AG884" s="18">
        <v>0.0</v>
      </c>
      <c r="AH884" s="18">
        <v>0.0</v>
      </c>
      <c r="AI884" s="18">
        <v>0.791209</v>
      </c>
      <c r="AJ884" s="18">
        <v>0.811211</v>
      </c>
      <c r="AK884" s="18">
        <v>0.648979</v>
      </c>
    </row>
    <row r="885">
      <c r="A885" s="14" t="s">
        <v>1812</v>
      </c>
      <c r="B885" s="105" t="s">
        <v>3861</v>
      </c>
      <c r="C885" s="14" t="s">
        <v>2978</v>
      </c>
      <c r="D885" s="19" t="s">
        <v>58</v>
      </c>
      <c r="E885" s="14" t="s">
        <v>3421</v>
      </c>
      <c r="F885" s="14" t="s">
        <v>3092</v>
      </c>
      <c r="G885" s="14" t="s">
        <v>3430</v>
      </c>
      <c r="H885" s="14" t="s">
        <v>2214</v>
      </c>
      <c r="I885" s="14" t="s">
        <v>3416</v>
      </c>
      <c r="J885" s="23"/>
      <c r="K885" s="16"/>
      <c r="L885" s="18">
        <v>0.0</v>
      </c>
      <c r="M885" s="18">
        <v>1.0</v>
      </c>
      <c r="N885" s="18">
        <v>0.0</v>
      </c>
      <c r="O885" s="18">
        <v>0.873626</v>
      </c>
      <c r="P885" s="18">
        <v>1.015756</v>
      </c>
      <c r="Q885" s="18">
        <v>0.946116</v>
      </c>
      <c r="U885" s="22" t="s">
        <v>1812</v>
      </c>
      <c r="V885" s="18">
        <v>6.221073008135E12</v>
      </c>
      <c r="W885" s="22" t="s">
        <v>2657</v>
      </c>
      <c r="X885" s="18" t="s">
        <v>3417</v>
      </c>
      <c r="Y885" s="22" t="s">
        <v>3415</v>
      </c>
      <c r="Z885" s="22" t="s">
        <v>3345</v>
      </c>
      <c r="AA885" s="22" t="s">
        <v>3430</v>
      </c>
      <c r="AB885" s="22" t="s">
        <v>2214</v>
      </c>
      <c r="AC885" s="22" t="s">
        <v>3416</v>
      </c>
      <c r="AD885" s="22" t="s">
        <v>2605</v>
      </c>
      <c r="AE885" s="16"/>
      <c r="AF885" s="18">
        <v>0.0</v>
      </c>
      <c r="AG885" s="18">
        <v>0.0</v>
      </c>
      <c r="AH885" s="18">
        <v>0.0</v>
      </c>
      <c r="AI885" s="18">
        <v>0.142857</v>
      </c>
      <c r="AJ885" s="18">
        <v>0.134483</v>
      </c>
      <c r="AK885" s="18">
        <v>0.081551</v>
      </c>
    </row>
    <row r="886">
      <c r="A886" s="14" t="s">
        <v>1251</v>
      </c>
      <c r="B886" s="105" t="s">
        <v>3814</v>
      </c>
      <c r="C886" s="14" t="s">
        <v>2427</v>
      </c>
      <c r="D886" s="19" t="s">
        <v>58</v>
      </c>
      <c r="E886" s="14" t="s">
        <v>3415</v>
      </c>
      <c r="F886" s="14" t="s">
        <v>2866</v>
      </c>
      <c r="G886" s="14" t="s">
        <v>2426</v>
      </c>
      <c r="H886" s="14" t="s">
        <v>2214</v>
      </c>
      <c r="I886" s="14" t="s">
        <v>3431</v>
      </c>
      <c r="J886" s="14" t="s">
        <v>2605</v>
      </c>
      <c r="K886" s="23"/>
      <c r="L886" s="18">
        <v>72.0</v>
      </c>
      <c r="M886" s="18">
        <v>0.0</v>
      </c>
      <c r="N886" s="18">
        <v>0.071429</v>
      </c>
      <c r="O886" s="18">
        <v>0.714286</v>
      </c>
      <c r="P886" s="18">
        <v>0.612121</v>
      </c>
      <c r="Q886" s="18">
        <v>1.867043</v>
      </c>
      <c r="U886" s="22" t="s">
        <v>961</v>
      </c>
      <c r="V886" s="18">
        <v>6.14347671139E11</v>
      </c>
      <c r="W886" s="22" t="s">
        <v>3073</v>
      </c>
      <c r="X886" s="18" t="s">
        <v>3417</v>
      </c>
      <c r="Y886" s="22" t="s">
        <v>3415</v>
      </c>
      <c r="Z886" s="22" t="s">
        <v>3488</v>
      </c>
      <c r="AA886" s="22" t="s">
        <v>2355</v>
      </c>
      <c r="AB886" s="22" t="s">
        <v>2214</v>
      </c>
      <c r="AC886" s="22" t="s">
        <v>3416</v>
      </c>
      <c r="AD886" s="22" t="s">
        <v>3577</v>
      </c>
      <c r="AE886" s="22" t="s">
        <v>2240</v>
      </c>
      <c r="AF886" s="18">
        <v>72.0</v>
      </c>
      <c r="AG886" s="18">
        <v>0.0</v>
      </c>
      <c r="AH886" s="18">
        <v>0.0</v>
      </c>
      <c r="AI886" s="18">
        <v>0.0</v>
      </c>
      <c r="AJ886" s="18">
        <v>0.0</v>
      </c>
      <c r="AK886" s="18">
        <v>0.0</v>
      </c>
    </row>
    <row r="887">
      <c r="A887" s="14" t="s">
        <v>361</v>
      </c>
      <c r="B887" s="105" t="s">
        <v>4090</v>
      </c>
      <c r="C887" s="14" t="s">
        <v>2756</v>
      </c>
      <c r="D887" s="19" t="s">
        <v>58</v>
      </c>
      <c r="E887" s="14" t="s">
        <v>3421</v>
      </c>
      <c r="F887" s="14" t="s">
        <v>3102</v>
      </c>
      <c r="G887" s="14" t="s">
        <v>2239</v>
      </c>
      <c r="H887" s="14" t="s">
        <v>2214</v>
      </c>
      <c r="I887" s="14" t="s">
        <v>3416</v>
      </c>
      <c r="J887" s="16"/>
      <c r="K887" s="16"/>
      <c r="L887" s="18">
        <v>129.0</v>
      </c>
      <c r="M887" s="18">
        <v>2.0</v>
      </c>
      <c r="N887" s="18">
        <v>1.327123</v>
      </c>
      <c r="O887" s="18">
        <v>1.858508</v>
      </c>
      <c r="P887" s="18">
        <v>1.349221</v>
      </c>
      <c r="Q887" s="18">
        <v>1.349221</v>
      </c>
      <c r="U887" s="22" t="s">
        <v>1365</v>
      </c>
      <c r="V887" s="18">
        <v>6.291030006436E12</v>
      </c>
      <c r="W887" s="22" t="s">
        <v>2450</v>
      </c>
      <c r="X887" s="18" t="s">
        <v>3417</v>
      </c>
      <c r="Y887" s="22" t="s">
        <v>3415</v>
      </c>
      <c r="Z887" s="22" t="s">
        <v>2897</v>
      </c>
      <c r="AA887" s="22" t="s">
        <v>2449</v>
      </c>
      <c r="AB887" s="22" t="s">
        <v>2304</v>
      </c>
      <c r="AC887" s="22" t="s">
        <v>3422</v>
      </c>
      <c r="AD887" s="16"/>
      <c r="AE887" s="16"/>
      <c r="AF887" s="18">
        <v>111.0</v>
      </c>
      <c r="AG887" s="18">
        <v>0.0</v>
      </c>
      <c r="AH887" s="18">
        <v>0.679004</v>
      </c>
      <c r="AI887" s="18">
        <v>3.736253</v>
      </c>
      <c r="AJ887" s="18">
        <v>3.962005</v>
      </c>
      <c r="AK887" s="18">
        <v>3.688307</v>
      </c>
    </row>
    <row r="888">
      <c r="A888" s="14" t="s">
        <v>135</v>
      </c>
      <c r="B888" s="105" t="s">
        <v>3473</v>
      </c>
      <c r="C888" s="14" t="s">
        <v>2635</v>
      </c>
      <c r="D888" s="19" t="s">
        <v>58</v>
      </c>
      <c r="E888" s="14" t="s">
        <v>3421</v>
      </c>
      <c r="F888" s="14" t="s">
        <v>2614</v>
      </c>
      <c r="G888" s="14" t="s">
        <v>2557</v>
      </c>
      <c r="H888" s="14" t="s">
        <v>2214</v>
      </c>
      <c r="I888" s="14" t="s">
        <v>3416</v>
      </c>
      <c r="J888" s="14" t="s">
        <v>2605</v>
      </c>
      <c r="K888" s="14" t="s">
        <v>2240</v>
      </c>
      <c r="L888" s="18">
        <v>744.0</v>
      </c>
      <c r="M888" s="18">
        <v>0.0</v>
      </c>
      <c r="N888" s="18">
        <v>3.858944</v>
      </c>
      <c r="O888" s="18">
        <v>0.0</v>
      </c>
      <c r="P888" s="18">
        <v>0.0</v>
      </c>
      <c r="Q888" s="18">
        <v>3.858944</v>
      </c>
      <c r="U888" s="22" t="s">
        <v>961</v>
      </c>
      <c r="V888" s="18">
        <v>504722.0</v>
      </c>
      <c r="W888" s="22" t="s">
        <v>3385</v>
      </c>
      <c r="X888" s="18" t="s">
        <v>3417</v>
      </c>
      <c r="Y888" s="22" t="s">
        <v>3421</v>
      </c>
      <c r="Z888" s="22" t="s">
        <v>3710</v>
      </c>
      <c r="AA888" s="22" t="s">
        <v>2349</v>
      </c>
      <c r="AC888" s="22" t="s">
        <v>3422</v>
      </c>
      <c r="AD888" s="16"/>
      <c r="AE888" s="16"/>
      <c r="AF888" s="18">
        <v>528.0</v>
      </c>
      <c r="AG888" s="18">
        <v>0.0</v>
      </c>
      <c r="AH888" s="18">
        <v>0.0</v>
      </c>
      <c r="AI888" s="18">
        <v>0.0</v>
      </c>
      <c r="AJ888" s="18">
        <v>0.0</v>
      </c>
      <c r="AK888" s="18">
        <v>0.0</v>
      </c>
    </row>
    <row r="889">
      <c r="A889" s="14" t="s">
        <v>1812</v>
      </c>
      <c r="B889" s="105" t="s">
        <v>3740</v>
      </c>
      <c r="C889" s="14" t="s">
        <v>3334</v>
      </c>
      <c r="D889" s="19" t="s">
        <v>58</v>
      </c>
      <c r="E889" s="14" t="s">
        <v>3415</v>
      </c>
      <c r="F889" s="14" t="s">
        <v>3326</v>
      </c>
      <c r="G889" s="14" t="s">
        <v>2324</v>
      </c>
      <c r="I889" s="14" t="s">
        <v>3416</v>
      </c>
      <c r="J889" s="14" t="s">
        <v>2666</v>
      </c>
      <c r="L889" s="18">
        <v>24.0</v>
      </c>
      <c r="M889" s="18">
        <v>0.0</v>
      </c>
      <c r="N889" s="18">
        <v>0.0</v>
      </c>
      <c r="O889" s="18">
        <v>0.0</v>
      </c>
      <c r="P889" s="18">
        <v>0.0</v>
      </c>
      <c r="Q889" s="18">
        <v>0.0</v>
      </c>
      <c r="U889" s="22" t="s">
        <v>888</v>
      </c>
      <c r="V889" s="18">
        <v>5.285000838494E12</v>
      </c>
      <c r="W889" s="22" t="s">
        <v>2782</v>
      </c>
      <c r="X889" s="18" t="s">
        <v>3417</v>
      </c>
      <c r="Y889" s="22" t="s">
        <v>3415</v>
      </c>
      <c r="Z889" s="22" t="s">
        <v>2783</v>
      </c>
      <c r="AA889" s="22" t="s">
        <v>2337</v>
      </c>
      <c r="AB889" s="22" t="s">
        <v>2214</v>
      </c>
      <c r="AC889" s="22" t="s">
        <v>3431</v>
      </c>
      <c r="AD889" s="22" t="s">
        <v>2605</v>
      </c>
      <c r="AE889" s="16"/>
      <c r="AF889" s="18">
        <v>24.0</v>
      </c>
      <c r="AG889" s="18">
        <v>0.0</v>
      </c>
      <c r="AH889" s="18">
        <v>0.0</v>
      </c>
      <c r="AI889" s="18">
        <v>0.0</v>
      </c>
      <c r="AJ889" s="18">
        <v>0.0</v>
      </c>
      <c r="AK889" s="18">
        <v>0.0</v>
      </c>
    </row>
    <row r="890">
      <c r="A890" s="14" t="s">
        <v>1092</v>
      </c>
      <c r="B890" s="105" t="s">
        <v>4091</v>
      </c>
      <c r="C890" s="14" t="s">
        <v>2380</v>
      </c>
      <c r="D890" s="19" t="s">
        <v>58</v>
      </c>
      <c r="E890" s="14" t="s">
        <v>3415</v>
      </c>
      <c r="F890" s="14" t="s">
        <v>2818</v>
      </c>
      <c r="G890" s="14" t="s">
        <v>2268</v>
      </c>
      <c r="I890" s="14" t="s">
        <v>3416</v>
      </c>
      <c r="J890" s="23"/>
      <c r="K890" s="23"/>
      <c r="L890" s="18">
        <v>552.0</v>
      </c>
      <c r="M890" s="18">
        <v>0.0</v>
      </c>
      <c r="N890" s="18">
        <v>0.0</v>
      </c>
      <c r="O890" s="18">
        <v>0.0</v>
      </c>
      <c r="P890" s="18">
        <v>0.0</v>
      </c>
      <c r="Q890" s="18">
        <v>0.0</v>
      </c>
      <c r="U890" s="22" t="s">
        <v>1690</v>
      </c>
      <c r="V890" s="18">
        <v>5.060670992215E12</v>
      </c>
      <c r="W890" s="22" t="s">
        <v>2474</v>
      </c>
      <c r="X890" s="18" t="s">
        <v>3417</v>
      </c>
      <c r="Y890" s="22" t="s">
        <v>3415</v>
      </c>
      <c r="Z890" s="22" t="s">
        <v>2936</v>
      </c>
      <c r="AA890" s="22" t="s">
        <v>2471</v>
      </c>
      <c r="AB890" s="22" t="s">
        <v>2214</v>
      </c>
      <c r="AC890" s="22" t="s">
        <v>3416</v>
      </c>
      <c r="AD890" s="22" t="s">
        <v>2605</v>
      </c>
      <c r="AE890" s="16"/>
      <c r="AF890" s="18">
        <v>48.0</v>
      </c>
      <c r="AG890" s="18">
        <v>0.0</v>
      </c>
      <c r="AH890" s="18">
        <v>0.027027</v>
      </c>
      <c r="AI890" s="18">
        <v>0.0</v>
      </c>
      <c r="AJ890" s="18">
        <v>0.142857</v>
      </c>
      <c r="AK890" s="18">
        <v>0.027027</v>
      </c>
    </row>
    <row r="891">
      <c r="A891" s="14" t="s">
        <v>84</v>
      </c>
      <c r="B891" s="105" t="s">
        <v>3557</v>
      </c>
      <c r="C891" s="14" t="s">
        <v>2242</v>
      </c>
      <c r="D891" s="19" t="s">
        <v>58</v>
      </c>
      <c r="E891" s="14" t="s">
        <v>3421</v>
      </c>
      <c r="F891" s="14" t="s">
        <v>2597</v>
      </c>
      <c r="G891" s="14" t="s">
        <v>2239</v>
      </c>
      <c r="H891" s="14" t="s">
        <v>2214</v>
      </c>
      <c r="I891" s="14" t="s">
        <v>3416</v>
      </c>
      <c r="J891" s="23"/>
      <c r="K891" s="16"/>
      <c r="L891" s="18">
        <v>0.0</v>
      </c>
      <c r="M891" s="18">
        <v>0.0</v>
      </c>
      <c r="N891" s="18">
        <v>0.0</v>
      </c>
      <c r="O891" s="18">
        <v>0.428571</v>
      </c>
      <c r="P891" s="18">
        <v>0.306667</v>
      </c>
      <c r="Q891" s="18">
        <v>0.238551</v>
      </c>
      <c r="U891" s="22" t="s">
        <v>1488</v>
      </c>
      <c r="V891" s="18">
        <v>8.9391211691E12</v>
      </c>
      <c r="W891" s="22" t="s">
        <v>2455</v>
      </c>
      <c r="X891" s="18" t="s">
        <v>3417</v>
      </c>
      <c r="Y891" s="22" t="s">
        <v>3421</v>
      </c>
      <c r="Z891" s="22" t="s">
        <v>2916</v>
      </c>
      <c r="AA891" s="22" t="s">
        <v>2456</v>
      </c>
      <c r="AB891" s="22" t="s">
        <v>2214</v>
      </c>
      <c r="AC891" s="22" t="s">
        <v>3416</v>
      </c>
      <c r="AD891" s="22" t="s">
        <v>2605</v>
      </c>
      <c r="AE891" s="16"/>
      <c r="AF891" s="18">
        <v>24.0</v>
      </c>
      <c r="AG891" s="18">
        <v>0.0</v>
      </c>
      <c r="AH891" s="18">
        <v>0.0</v>
      </c>
      <c r="AI891" s="18">
        <v>0.0</v>
      </c>
      <c r="AJ891" s="18">
        <v>0.0</v>
      </c>
      <c r="AK891" s="18">
        <v>0.0</v>
      </c>
    </row>
    <row r="892">
      <c r="A892" s="14" t="s">
        <v>888</v>
      </c>
      <c r="B892" s="105" t="s">
        <v>4043</v>
      </c>
      <c r="C892" s="14" t="s">
        <v>2863</v>
      </c>
      <c r="D892" s="19" t="s">
        <v>58</v>
      </c>
      <c r="E892" s="14" t="s">
        <v>3421</v>
      </c>
      <c r="F892" s="14" t="s">
        <v>3468</v>
      </c>
      <c r="G892" s="14" t="s">
        <v>3469</v>
      </c>
      <c r="H892" s="14" t="s">
        <v>2214</v>
      </c>
      <c r="I892" s="14" t="s">
        <v>3431</v>
      </c>
      <c r="J892" s="16"/>
      <c r="K892" s="23"/>
      <c r="L892" s="18">
        <v>15.0</v>
      </c>
      <c r="M892" s="18">
        <v>3.0</v>
      </c>
      <c r="N892" s="18">
        <v>0.142857</v>
      </c>
      <c r="O892" s="18">
        <v>0.785714</v>
      </c>
      <c r="P892" s="18">
        <v>0.766667</v>
      </c>
      <c r="Q892" s="18">
        <v>0.995385</v>
      </c>
      <c r="U892" s="22" t="s">
        <v>1812</v>
      </c>
      <c r="V892" s="18">
        <v>5.000168040929E12</v>
      </c>
      <c r="W892" s="22" t="s">
        <v>3333</v>
      </c>
      <c r="X892" s="18" t="s">
        <v>3417</v>
      </c>
      <c r="Y892" s="22" t="s">
        <v>3415</v>
      </c>
      <c r="Z892" s="22" t="s">
        <v>3326</v>
      </c>
      <c r="AA892" s="22" t="s">
        <v>2324</v>
      </c>
      <c r="AB892" s="22" t="s">
        <v>2214</v>
      </c>
      <c r="AC892" s="22" t="s">
        <v>3416</v>
      </c>
      <c r="AD892" s="16"/>
      <c r="AE892" s="16"/>
      <c r="AF892" s="18">
        <v>24.0</v>
      </c>
      <c r="AG892" s="18">
        <v>0.0</v>
      </c>
      <c r="AH892" s="18">
        <v>0.038462</v>
      </c>
      <c r="AI892" s="18">
        <v>0.0</v>
      </c>
      <c r="AJ892" s="18">
        <v>0.0</v>
      </c>
      <c r="AK892" s="18">
        <v>0.038462</v>
      </c>
    </row>
    <row r="893">
      <c r="A893" s="14" t="s">
        <v>1365</v>
      </c>
      <c r="B893" s="105" t="s">
        <v>3443</v>
      </c>
      <c r="C893" s="14" t="s">
        <v>2910</v>
      </c>
      <c r="D893" s="19" t="s">
        <v>58</v>
      </c>
      <c r="E893" s="14" t="s">
        <v>3421</v>
      </c>
      <c r="F893" s="14" t="s">
        <v>2911</v>
      </c>
      <c r="G893" s="14" t="s">
        <v>2268</v>
      </c>
      <c r="H893" s="14" t="s">
        <v>2214</v>
      </c>
      <c r="I893" s="14" t="s">
        <v>3422</v>
      </c>
      <c r="J893" s="23"/>
      <c r="K893" s="23"/>
      <c r="L893" s="18">
        <v>220.0</v>
      </c>
      <c r="M893" s="18">
        <v>0.0</v>
      </c>
      <c r="N893" s="18">
        <v>1.211538</v>
      </c>
      <c r="O893" s="18">
        <v>1.649634</v>
      </c>
      <c r="P893" s="18">
        <v>0.754526</v>
      </c>
      <c r="Q893" s="18">
        <v>1.255747</v>
      </c>
      <c r="U893" s="22" t="s">
        <v>1175</v>
      </c>
      <c r="V893" s="18">
        <v>7.73602685585E11</v>
      </c>
      <c r="W893" s="22" t="s">
        <v>3196</v>
      </c>
      <c r="X893" s="18" t="s">
        <v>3417</v>
      </c>
      <c r="Y893" s="22" t="s">
        <v>3421</v>
      </c>
      <c r="Z893" s="16"/>
      <c r="AA893" s="22" t="s">
        <v>2391</v>
      </c>
      <c r="AB893" s="22" t="s">
        <v>2214</v>
      </c>
      <c r="AC893" s="22" t="s">
        <v>3416</v>
      </c>
      <c r="AD893" s="22" t="s">
        <v>2605</v>
      </c>
      <c r="AE893" s="16"/>
      <c r="AF893" s="18">
        <v>552.0</v>
      </c>
      <c r="AG893" s="18">
        <v>0.0</v>
      </c>
      <c r="AH893" s="18">
        <v>0.1625</v>
      </c>
      <c r="AI893" s="18">
        <v>0.0</v>
      </c>
      <c r="AJ893" s="18">
        <v>0.0</v>
      </c>
      <c r="AK893" s="18">
        <v>0.1625</v>
      </c>
    </row>
    <row r="894">
      <c r="A894" s="14" t="s">
        <v>1251</v>
      </c>
      <c r="B894" s="105" t="s">
        <v>3733</v>
      </c>
      <c r="C894" s="14" t="s">
        <v>2431</v>
      </c>
      <c r="D894" s="19" t="s">
        <v>58</v>
      </c>
      <c r="E894" s="14" t="s">
        <v>3415</v>
      </c>
      <c r="F894" s="14" t="s">
        <v>2876</v>
      </c>
      <c r="G894" s="14" t="s">
        <v>2432</v>
      </c>
      <c r="H894" s="14" t="s">
        <v>2214</v>
      </c>
      <c r="I894" s="14" t="s">
        <v>3431</v>
      </c>
      <c r="J894" s="23"/>
      <c r="K894" s="16"/>
      <c r="L894" s="18">
        <v>0.0</v>
      </c>
      <c r="M894" s="18">
        <v>1.0</v>
      </c>
      <c r="N894" s="18">
        <v>0.0</v>
      </c>
      <c r="O894" s="18">
        <v>0.571429</v>
      </c>
      <c r="P894" s="18">
        <v>0.74023</v>
      </c>
      <c r="Q894" s="18">
        <v>0.622413</v>
      </c>
      <c r="U894" s="22" t="s">
        <v>1812</v>
      </c>
      <c r="V894" s="18">
        <v>6.772504452329E12</v>
      </c>
      <c r="W894" s="22" t="s">
        <v>2973</v>
      </c>
      <c r="X894" s="18" t="s">
        <v>3417</v>
      </c>
      <c r="Y894" s="22" t="s">
        <v>3415</v>
      </c>
      <c r="Z894" s="22" t="s">
        <v>3092</v>
      </c>
      <c r="AA894" s="22" t="s">
        <v>3430</v>
      </c>
      <c r="AB894" s="22" t="s">
        <v>2214</v>
      </c>
      <c r="AC894" s="22" t="s">
        <v>3416</v>
      </c>
      <c r="AD894" s="16"/>
      <c r="AE894" s="16"/>
      <c r="AF894" s="18">
        <v>0.0</v>
      </c>
      <c r="AG894" s="18">
        <v>0.0</v>
      </c>
      <c r="AH894" s="18">
        <v>0.0</v>
      </c>
      <c r="AI894" s="18">
        <v>2.011239</v>
      </c>
      <c r="AJ894" s="18">
        <v>1.581865</v>
      </c>
      <c r="AK894" s="18">
        <v>1.24177</v>
      </c>
    </row>
    <row r="895">
      <c r="A895" s="14" t="s">
        <v>1365</v>
      </c>
      <c r="B895" s="105" t="s">
        <v>4001</v>
      </c>
      <c r="C895" s="14" t="s">
        <v>2913</v>
      </c>
      <c r="D895" s="19" t="s">
        <v>58</v>
      </c>
      <c r="E895" s="14" t="s">
        <v>3421</v>
      </c>
      <c r="F895" s="14" t="s">
        <v>2911</v>
      </c>
      <c r="G895" s="14" t="s">
        <v>2268</v>
      </c>
      <c r="H895" s="14" t="s">
        <v>2214</v>
      </c>
      <c r="I895" s="14" t="s">
        <v>3422</v>
      </c>
      <c r="J895" s="23"/>
      <c r="K895" s="23"/>
      <c r="L895" s="18">
        <v>288.0</v>
      </c>
      <c r="M895" s="18">
        <v>0.0</v>
      </c>
      <c r="N895" s="18">
        <v>0.160819</v>
      </c>
      <c r="O895" s="18">
        <v>0.0</v>
      </c>
      <c r="P895" s="18">
        <v>0.452381</v>
      </c>
      <c r="Q895" s="18">
        <v>0.160819</v>
      </c>
      <c r="U895" s="22" t="s">
        <v>135</v>
      </c>
      <c r="V895" s="18">
        <v>1.015271004571E12</v>
      </c>
      <c r="W895" s="22" t="s">
        <v>2631</v>
      </c>
      <c r="X895" s="18" t="s">
        <v>3417</v>
      </c>
      <c r="Y895" s="22" t="s">
        <v>3415</v>
      </c>
      <c r="Z895" s="22" t="s">
        <v>2614</v>
      </c>
      <c r="AA895" s="22" t="s">
        <v>2557</v>
      </c>
      <c r="AB895" s="22" t="s">
        <v>2214</v>
      </c>
      <c r="AC895" s="22" t="s">
        <v>3416</v>
      </c>
      <c r="AD895" s="22" t="s">
        <v>2605</v>
      </c>
      <c r="AE895" s="22" t="s">
        <v>2240</v>
      </c>
      <c r="AF895" s="18">
        <v>816.0</v>
      </c>
      <c r="AG895" s="18">
        <v>0.0</v>
      </c>
      <c r="AH895" s="18">
        <v>0.0</v>
      </c>
      <c r="AI895" s="18">
        <v>0.0</v>
      </c>
      <c r="AJ895" s="18">
        <v>0.0</v>
      </c>
      <c r="AK895" s="18">
        <v>0.0</v>
      </c>
    </row>
    <row r="896">
      <c r="A896" s="14" t="s">
        <v>1936</v>
      </c>
      <c r="B896" s="105" t="s">
        <v>3973</v>
      </c>
      <c r="C896" s="14" t="s">
        <v>2562</v>
      </c>
      <c r="D896" s="19" t="s">
        <v>58</v>
      </c>
      <c r="E896" s="14" t="s">
        <v>3415</v>
      </c>
      <c r="F896" s="14" t="s">
        <v>3005</v>
      </c>
      <c r="G896" s="14" t="s">
        <v>2561</v>
      </c>
      <c r="H896" s="14" t="s">
        <v>2214</v>
      </c>
      <c r="I896" s="14" t="s">
        <v>3416</v>
      </c>
      <c r="J896" s="14" t="s">
        <v>2605</v>
      </c>
      <c r="K896" s="16"/>
      <c r="L896" s="18">
        <v>0.0</v>
      </c>
      <c r="M896" s="18">
        <v>0.0</v>
      </c>
      <c r="N896" s="18">
        <v>0.0</v>
      </c>
      <c r="O896" s="18">
        <v>0.0</v>
      </c>
      <c r="P896" s="18">
        <v>0.0</v>
      </c>
      <c r="Q896" s="18">
        <v>0.0</v>
      </c>
      <c r="U896" s="22" t="s">
        <v>1812</v>
      </c>
      <c r="V896" s="18">
        <v>8.000500434161E12</v>
      </c>
      <c r="W896" s="22" t="s">
        <v>4092</v>
      </c>
      <c r="X896" s="18" t="s">
        <v>3417</v>
      </c>
      <c r="Y896" s="22" t="s">
        <v>3636</v>
      </c>
      <c r="Z896" s="16"/>
      <c r="AA896" s="22" t="s">
        <v>3658</v>
      </c>
      <c r="AB896" s="22" t="s">
        <v>2214</v>
      </c>
      <c r="AC896" s="22" t="s">
        <v>3416</v>
      </c>
      <c r="AD896" s="22" t="s">
        <v>2595</v>
      </c>
      <c r="AE896" s="16"/>
      <c r="AF896" s="18">
        <v>624.0</v>
      </c>
      <c r="AG896" s="18">
        <v>0.0</v>
      </c>
      <c r="AH896" s="18">
        <v>25.69523</v>
      </c>
      <c r="AI896" s="18">
        <v>30.30523</v>
      </c>
      <c r="AJ896" s="18">
        <v>24.8704</v>
      </c>
      <c r="AK896" s="18">
        <v>24.30346</v>
      </c>
    </row>
    <row r="897">
      <c r="A897" s="14" t="s">
        <v>1756</v>
      </c>
      <c r="B897" s="105" t="s">
        <v>3772</v>
      </c>
      <c r="C897" s="14" t="s">
        <v>3266</v>
      </c>
      <c r="D897" s="19" t="s">
        <v>58</v>
      </c>
      <c r="E897" s="14" t="s">
        <v>3415</v>
      </c>
      <c r="F897" s="23"/>
      <c r="G897" s="14" t="s">
        <v>3773</v>
      </c>
      <c r="H897" s="14" t="s">
        <v>2214</v>
      </c>
      <c r="I897" s="14" t="s">
        <v>3416</v>
      </c>
      <c r="J897" s="14" t="s">
        <v>2605</v>
      </c>
      <c r="K897" s="23"/>
      <c r="L897" s="18">
        <v>48.0</v>
      </c>
      <c r="M897" s="18">
        <v>0.0</v>
      </c>
      <c r="N897" s="18">
        <v>0.0</v>
      </c>
      <c r="O897" s="18">
        <v>0.0</v>
      </c>
      <c r="P897" s="18">
        <v>0.0</v>
      </c>
      <c r="Q897" s="18">
        <v>0.0</v>
      </c>
      <c r="U897" s="22" t="s">
        <v>1650</v>
      </c>
      <c r="V897" s="18">
        <v>6.291109852377E12</v>
      </c>
      <c r="W897" s="22" t="s">
        <v>2463</v>
      </c>
      <c r="X897" s="18" t="s">
        <v>3417</v>
      </c>
      <c r="Y897" s="22" t="s">
        <v>3415</v>
      </c>
      <c r="Z897" s="22" t="s">
        <v>2926</v>
      </c>
      <c r="AA897" s="22" t="s">
        <v>2464</v>
      </c>
      <c r="AB897" s="22" t="s">
        <v>2214</v>
      </c>
      <c r="AC897" s="22" t="s">
        <v>3416</v>
      </c>
      <c r="AD897" s="22" t="s">
        <v>2927</v>
      </c>
      <c r="AF897" s="18">
        <v>0.0</v>
      </c>
      <c r="AG897" s="18">
        <v>0.0</v>
      </c>
      <c r="AH897" s="18">
        <v>0.0</v>
      </c>
      <c r="AI897" s="18">
        <v>0.071429</v>
      </c>
      <c r="AJ897" s="18">
        <v>0.066667</v>
      </c>
      <c r="AK897" s="18">
        <v>0.133333</v>
      </c>
    </row>
    <row r="898">
      <c r="A898" s="14" t="s">
        <v>258</v>
      </c>
      <c r="B898" s="105" t="s">
        <v>4093</v>
      </c>
      <c r="C898" s="14" t="s">
        <v>2423</v>
      </c>
      <c r="D898" s="19" t="s">
        <v>58</v>
      </c>
      <c r="E898" s="14" t="s">
        <v>3421</v>
      </c>
      <c r="F898" s="14" t="s">
        <v>2858</v>
      </c>
      <c r="G898" s="14" t="s">
        <v>2407</v>
      </c>
      <c r="I898" s="14" t="s">
        <v>3416</v>
      </c>
      <c r="J898" s="23"/>
      <c r="K898" s="23"/>
      <c r="L898" s="18">
        <v>24.0</v>
      </c>
      <c r="M898" s="18">
        <v>0.0</v>
      </c>
      <c r="N898" s="18">
        <v>0.0</v>
      </c>
      <c r="O898" s="18">
        <v>0.0</v>
      </c>
      <c r="P898" s="18">
        <v>0.0</v>
      </c>
      <c r="Q898" s="18">
        <v>0.0</v>
      </c>
      <c r="U898" s="22" t="s">
        <v>756</v>
      </c>
      <c r="V898" s="18">
        <v>6.36997283388E11</v>
      </c>
      <c r="W898" s="22" t="s">
        <v>2297</v>
      </c>
      <c r="X898" s="18" t="s">
        <v>3417</v>
      </c>
      <c r="Y898" s="22" t="s">
        <v>3415</v>
      </c>
      <c r="Z898" s="22" t="s">
        <v>2709</v>
      </c>
      <c r="AA898" s="22" t="s">
        <v>2282</v>
      </c>
      <c r="AB898" s="22" t="s">
        <v>2214</v>
      </c>
      <c r="AC898" s="22" t="s">
        <v>3416</v>
      </c>
      <c r="AD898" s="22" t="s">
        <v>2605</v>
      </c>
      <c r="AE898" s="16"/>
      <c r="AF898" s="18">
        <v>192.0</v>
      </c>
      <c r="AG898" s="18">
        <v>0.0</v>
      </c>
      <c r="AH898" s="18">
        <v>0.166667</v>
      </c>
      <c r="AI898" s="18">
        <v>0.0</v>
      </c>
      <c r="AJ898" s="18">
        <v>0.0</v>
      </c>
      <c r="AK898" s="18">
        <v>0.2</v>
      </c>
    </row>
    <row r="899">
      <c r="A899" s="14" t="s">
        <v>84</v>
      </c>
      <c r="B899" s="105" t="s">
        <v>3968</v>
      </c>
      <c r="C899" s="14" t="s">
        <v>2238</v>
      </c>
      <c r="D899" s="19" t="s">
        <v>58</v>
      </c>
      <c r="E899" s="14" t="s">
        <v>3415</v>
      </c>
      <c r="F899" s="14" t="s">
        <v>2597</v>
      </c>
      <c r="G899" s="14" t="s">
        <v>2239</v>
      </c>
      <c r="H899" s="14" t="s">
        <v>2214</v>
      </c>
      <c r="I899" s="14" t="s">
        <v>3416</v>
      </c>
      <c r="J899" s="16"/>
      <c r="K899" s="14" t="s">
        <v>2240</v>
      </c>
      <c r="L899" s="18">
        <v>528.0</v>
      </c>
      <c r="M899" s="18">
        <v>0.0</v>
      </c>
      <c r="N899" s="18">
        <v>0.0</v>
      </c>
      <c r="O899" s="18">
        <v>0.0</v>
      </c>
      <c r="P899" s="18">
        <v>0.0</v>
      </c>
      <c r="Q899" s="18">
        <v>0.0</v>
      </c>
      <c r="U899" s="22" t="s">
        <v>258</v>
      </c>
      <c r="V899" s="18">
        <v>8.10005414487E11</v>
      </c>
      <c r="W899" s="22" t="s">
        <v>2401</v>
      </c>
      <c r="X899" s="18" t="s">
        <v>3417</v>
      </c>
      <c r="Y899" s="22" t="s">
        <v>3415</v>
      </c>
      <c r="Z899" s="22" t="s">
        <v>2834</v>
      </c>
      <c r="AA899" s="22" t="s">
        <v>2268</v>
      </c>
      <c r="AB899" s="22" t="s">
        <v>2214</v>
      </c>
      <c r="AC899" s="22" t="s">
        <v>3416</v>
      </c>
      <c r="AD899" s="16"/>
      <c r="AE899" s="16"/>
      <c r="AF899" s="18">
        <v>288.0</v>
      </c>
      <c r="AG899" s="18">
        <v>0.0</v>
      </c>
      <c r="AH899" s="18">
        <v>3.537539</v>
      </c>
      <c r="AI899" s="18">
        <v>5.526335</v>
      </c>
      <c r="AJ899" s="18">
        <v>4.676028</v>
      </c>
      <c r="AK899" s="18">
        <v>4.672459</v>
      </c>
    </row>
    <row r="900">
      <c r="A900" s="14" t="s">
        <v>288</v>
      </c>
      <c r="B900" s="105" t="s">
        <v>3455</v>
      </c>
      <c r="C900" s="14" t="s">
        <v>3072</v>
      </c>
      <c r="D900" s="19" t="s">
        <v>58</v>
      </c>
      <c r="E900" s="23"/>
      <c r="F900" s="14" t="s">
        <v>3057</v>
      </c>
      <c r="G900" s="14" t="s">
        <v>3456</v>
      </c>
      <c r="I900" s="14" t="s">
        <v>3416</v>
      </c>
      <c r="J900" s="23"/>
      <c r="K900" s="23"/>
      <c r="L900" s="18">
        <v>72.0</v>
      </c>
      <c r="M900" s="18">
        <v>0.0</v>
      </c>
      <c r="N900" s="18">
        <v>0.0</v>
      </c>
      <c r="O900" s="18">
        <v>0.0</v>
      </c>
      <c r="P900" s="18">
        <v>0.0</v>
      </c>
      <c r="Q900" s="18">
        <v>0.0</v>
      </c>
      <c r="U900" s="22" t="s">
        <v>1812</v>
      </c>
      <c r="V900" s="18">
        <v>5.000168180045E12</v>
      </c>
      <c r="W900" s="22" t="s">
        <v>3329</v>
      </c>
      <c r="X900" s="18" t="s">
        <v>3417</v>
      </c>
      <c r="Y900" s="22" t="s">
        <v>3415</v>
      </c>
      <c r="Z900" s="22" t="s">
        <v>3314</v>
      </c>
      <c r="AA900" s="22" t="s">
        <v>3534</v>
      </c>
      <c r="AC900" s="22" t="s">
        <v>3416</v>
      </c>
      <c r="AD900" s="22" t="s">
        <v>2666</v>
      </c>
      <c r="AF900" s="18">
        <v>480.0</v>
      </c>
      <c r="AG900" s="18">
        <v>0.0</v>
      </c>
      <c r="AH900" s="18">
        <v>0.0</v>
      </c>
      <c r="AI900" s="18">
        <v>0.0</v>
      </c>
      <c r="AJ900" s="18">
        <v>0.0</v>
      </c>
      <c r="AK900" s="18">
        <v>0.0</v>
      </c>
    </row>
    <row r="901">
      <c r="A901" s="14" t="s">
        <v>961</v>
      </c>
      <c r="B901" s="105" t="s">
        <v>3715</v>
      </c>
      <c r="C901" s="14" t="s">
        <v>3716</v>
      </c>
      <c r="D901" s="19" t="s">
        <v>58</v>
      </c>
      <c r="E901" s="14" t="s">
        <v>3415</v>
      </c>
      <c r="F901" s="14" t="s">
        <v>3488</v>
      </c>
      <c r="G901" s="14" t="s">
        <v>2355</v>
      </c>
      <c r="H901" s="14" t="s">
        <v>2304</v>
      </c>
      <c r="I901" s="14" t="s">
        <v>3416</v>
      </c>
      <c r="J901" s="14" t="s">
        <v>2605</v>
      </c>
      <c r="K901" s="14" t="s">
        <v>2240</v>
      </c>
      <c r="L901" s="18">
        <v>96.0</v>
      </c>
      <c r="M901" s="18">
        <v>0.0</v>
      </c>
      <c r="N901" s="18">
        <v>0.0</v>
      </c>
      <c r="O901" s="18">
        <v>0.0</v>
      </c>
      <c r="P901" s="18">
        <v>0.0</v>
      </c>
      <c r="Q901" s="18">
        <v>0.0</v>
      </c>
      <c r="U901" s="22" t="s">
        <v>1690</v>
      </c>
      <c r="V901" s="18">
        <v>6.297001056608E12</v>
      </c>
      <c r="W901" s="22" t="s">
        <v>2678</v>
      </c>
      <c r="X901" s="18" t="s">
        <v>3417</v>
      </c>
      <c r="Y901" s="22" t="s">
        <v>3415</v>
      </c>
      <c r="Z901" s="22" t="s">
        <v>3260</v>
      </c>
      <c r="AA901" s="22" t="s">
        <v>2437</v>
      </c>
      <c r="AB901" s="22" t="s">
        <v>2214</v>
      </c>
      <c r="AC901" s="22" t="s">
        <v>3416</v>
      </c>
      <c r="AD901" s="16"/>
      <c r="AE901" s="16"/>
      <c r="AF901" s="18">
        <v>71.0</v>
      </c>
      <c r="AG901" s="18">
        <v>4.0</v>
      </c>
      <c r="AH901" s="18">
        <v>0.604396</v>
      </c>
      <c r="AI901" s="18">
        <v>6.406172</v>
      </c>
      <c r="AJ901" s="18">
        <v>5.533567</v>
      </c>
      <c r="AK901" s="18">
        <v>5.53313</v>
      </c>
    </row>
    <row r="902">
      <c r="A902" s="14" t="s">
        <v>468</v>
      </c>
      <c r="B902" s="105" t="s">
        <v>3838</v>
      </c>
      <c r="C902" s="14" t="s">
        <v>3111</v>
      </c>
      <c r="D902" s="19" t="s">
        <v>58</v>
      </c>
      <c r="E902" s="14" t="s">
        <v>3421</v>
      </c>
      <c r="F902" s="14" t="s">
        <v>3112</v>
      </c>
      <c r="G902" s="14" t="s">
        <v>3839</v>
      </c>
      <c r="H902" s="14" t="s">
        <v>2214</v>
      </c>
      <c r="I902" s="14" t="s">
        <v>3431</v>
      </c>
      <c r="J902" s="23"/>
      <c r="K902" s="14" t="s">
        <v>2240</v>
      </c>
      <c r="L902" s="18">
        <v>48.0</v>
      </c>
      <c r="M902" s="18">
        <v>0.0</v>
      </c>
      <c r="N902" s="18">
        <v>0.0</v>
      </c>
      <c r="O902" s="18">
        <v>0.0</v>
      </c>
      <c r="P902" s="18">
        <v>0.0</v>
      </c>
      <c r="Q902" s="18">
        <v>0.0</v>
      </c>
      <c r="U902" s="22" t="s">
        <v>851</v>
      </c>
      <c r="V902" s="18">
        <v>6.291102013553E12</v>
      </c>
      <c r="W902" s="22" t="s">
        <v>2319</v>
      </c>
      <c r="X902" s="18" t="s">
        <v>3417</v>
      </c>
      <c r="Y902" s="16"/>
      <c r="Z902" s="22" t="s">
        <v>2759</v>
      </c>
      <c r="AA902" s="22" t="s">
        <v>2318</v>
      </c>
      <c r="AC902" s="22" t="s">
        <v>3422</v>
      </c>
      <c r="AD902" s="16"/>
      <c r="AE902" s="16"/>
      <c r="AF902" s="18">
        <v>456.0</v>
      </c>
      <c r="AG902" s="18">
        <v>0.0</v>
      </c>
      <c r="AH902" s="18">
        <v>0.0</v>
      </c>
      <c r="AI902" s="18">
        <v>0.0</v>
      </c>
      <c r="AJ902" s="18">
        <v>0.0</v>
      </c>
      <c r="AK902" s="18">
        <v>0.0</v>
      </c>
    </row>
    <row r="903">
      <c r="A903" s="14" t="s">
        <v>1812</v>
      </c>
      <c r="B903" s="105" t="s">
        <v>3694</v>
      </c>
      <c r="C903" s="14" t="s">
        <v>3331</v>
      </c>
      <c r="D903" s="19" t="s">
        <v>58</v>
      </c>
      <c r="E903" s="14" t="s">
        <v>3421</v>
      </c>
      <c r="F903" s="14" t="s">
        <v>3326</v>
      </c>
      <c r="G903" s="14" t="s">
        <v>2324</v>
      </c>
      <c r="H903" s="14" t="s">
        <v>2214</v>
      </c>
      <c r="I903" s="14" t="s">
        <v>3416</v>
      </c>
      <c r="J903" s="14" t="s">
        <v>2605</v>
      </c>
      <c r="K903" s="23"/>
      <c r="L903" s="18">
        <v>696.0</v>
      </c>
      <c r="M903" s="18">
        <v>0.0</v>
      </c>
      <c r="N903" s="18">
        <v>1.07702</v>
      </c>
      <c r="O903" s="18">
        <v>0.0</v>
      </c>
      <c r="P903" s="18">
        <v>1.312302</v>
      </c>
      <c r="Q903" s="18">
        <v>1.07702</v>
      </c>
      <c r="U903" s="22" t="s">
        <v>1690</v>
      </c>
      <c r="V903" s="18">
        <v>6.297001056608E12</v>
      </c>
      <c r="W903" s="22" t="s">
        <v>2678</v>
      </c>
      <c r="X903" s="18" t="s">
        <v>3417</v>
      </c>
      <c r="Y903" s="16"/>
      <c r="Z903" s="22" t="s">
        <v>3260</v>
      </c>
      <c r="AA903" s="22" t="s">
        <v>2437</v>
      </c>
      <c r="AC903" s="22" t="s">
        <v>3416</v>
      </c>
      <c r="AD903" s="16"/>
      <c r="AE903" s="16"/>
      <c r="AF903" s="18">
        <v>456.0</v>
      </c>
      <c r="AG903" s="18">
        <v>0.0</v>
      </c>
      <c r="AH903" s="18">
        <v>0.0</v>
      </c>
      <c r="AI903" s="18">
        <v>0.0</v>
      </c>
      <c r="AJ903" s="18">
        <v>0.0</v>
      </c>
      <c r="AK903" s="18">
        <v>0.0</v>
      </c>
    </row>
    <row r="904">
      <c r="A904" s="14" t="s">
        <v>591</v>
      </c>
      <c r="B904" s="105" t="s">
        <v>3936</v>
      </c>
      <c r="C904" s="14" t="s">
        <v>3121</v>
      </c>
      <c r="D904" s="19" t="s">
        <v>58</v>
      </c>
      <c r="E904" s="14" t="s">
        <v>3415</v>
      </c>
      <c r="F904" s="14" t="s">
        <v>3116</v>
      </c>
      <c r="G904" s="14" t="s">
        <v>3609</v>
      </c>
      <c r="H904" s="14" t="s">
        <v>2214</v>
      </c>
      <c r="I904" s="14" t="s">
        <v>3416</v>
      </c>
      <c r="J904" s="14" t="s">
        <v>2595</v>
      </c>
      <c r="K904" s="16"/>
      <c r="L904" s="18">
        <v>240.0</v>
      </c>
      <c r="M904" s="18">
        <v>0.0</v>
      </c>
      <c r="N904" s="18">
        <v>1.322153</v>
      </c>
      <c r="O904" s="18">
        <v>1.469877</v>
      </c>
      <c r="P904" s="18">
        <v>1.461244</v>
      </c>
      <c r="Q904" s="18">
        <v>1.299581</v>
      </c>
      <c r="U904" s="22" t="s">
        <v>591</v>
      </c>
      <c r="V904" s="18">
        <v>6.298042332034E12</v>
      </c>
      <c r="W904" s="22" t="s">
        <v>3115</v>
      </c>
      <c r="X904" s="18" t="s">
        <v>3417</v>
      </c>
      <c r="Y904" s="22" t="s">
        <v>3421</v>
      </c>
      <c r="Z904" s="22" t="s">
        <v>3116</v>
      </c>
      <c r="AA904" s="22" t="s">
        <v>3609</v>
      </c>
      <c r="AB904" s="22" t="s">
        <v>2214</v>
      </c>
      <c r="AC904" s="22" t="s">
        <v>3416</v>
      </c>
      <c r="AD904" s="22" t="s">
        <v>2595</v>
      </c>
      <c r="AE904" s="16"/>
      <c r="AF904" s="18">
        <v>144.0</v>
      </c>
      <c r="AG904" s="18">
        <v>0.0</v>
      </c>
      <c r="AH904" s="18">
        <v>0.215061</v>
      </c>
      <c r="AI904" s="18">
        <v>0.111111</v>
      </c>
      <c r="AJ904" s="18">
        <v>0.25619</v>
      </c>
      <c r="AK904" s="18">
        <v>0.190314</v>
      </c>
    </row>
    <row r="905">
      <c r="A905" s="14" t="s">
        <v>1650</v>
      </c>
      <c r="B905" s="105" t="s">
        <v>3714</v>
      </c>
      <c r="C905" s="14" t="s">
        <v>3236</v>
      </c>
      <c r="D905" s="19" t="s">
        <v>58</v>
      </c>
      <c r="E905" s="14" t="s">
        <v>3421</v>
      </c>
      <c r="F905" s="14" t="s">
        <v>3248</v>
      </c>
      <c r="G905" s="14" t="s">
        <v>3437</v>
      </c>
      <c r="H905" s="14" t="s">
        <v>2214</v>
      </c>
      <c r="I905" s="14" t="s">
        <v>3416</v>
      </c>
      <c r="J905" s="16"/>
      <c r="K905" s="16"/>
      <c r="L905" s="18">
        <v>0.0</v>
      </c>
      <c r="M905" s="18">
        <v>1.0</v>
      </c>
      <c r="N905" s="18">
        <v>0.0</v>
      </c>
      <c r="O905" s="18">
        <v>0.142857</v>
      </c>
      <c r="P905" s="18">
        <v>0.207143</v>
      </c>
      <c r="Q905" s="18">
        <v>0.192675</v>
      </c>
      <c r="U905" s="22" t="s">
        <v>1251</v>
      </c>
      <c r="V905" s="18">
        <v>6.290361984635E12</v>
      </c>
      <c r="W905" s="22" t="s">
        <v>2429</v>
      </c>
      <c r="X905" s="18" t="s">
        <v>3417</v>
      </c>
      <c r="Y905" s="22" t="s">
        <v>3415</v>
      </c>
      <c r="Z905" s="22" t="s">
        <v>2868</v>
      </c>
      <c r="AA905" s="22" t="s">
        <v>2366</v>
      </c>
      <c r="AC905" s="22" t="s">
        <v>3431</v>
      </c>
      <c r="AD905" s="16"/>
      <c r="AE905" s="16"/>
      <c r="AF905" s="18">
        <v>552.0</v>
      </c>
      <c r="AG905" s="18">
        <v>0.0</v>
      </c>
      <c r="AH905" s="18">
        <v>0.0</v>
      </c>
      <c r="AI905" s="18">
        <v>0.0</v>
      </c>
      <c r="AJ905" s="18">
        <v>0.0</v>
      </c>
      <c r="AK905" s="18">
        <v>0.0</v>
      </c>
    </row>
    <row r="906">
      <c r="A906" s="14" t="s">
        <v>1251</v>
      </c>
      <c r="B906" s="105" t="s">
        <v>4003</v>
      </c>
      <c r="C906" s="14" t="s">
        <v>2912</v>
      </c>
      <c r="D906" s="19" t="s">
        <v>58</v>
      </c>
      <c r="E906" s="14" t="s">
        <v>3415</v>
      </c>
      <c r="F906" s="14" t="s">
        <v>3224</v>
      </c>
      <c r="G906" s="14" t="s">
        <v>2432</v>
      </c>
      <c r="H906" s="14" t="s">
        <v>2214</v>
      </c>
      <c r="I906" s="14" t="s">
        <v>3431</v>
      </c>
      <c r="J906" s="23"/>
      <c r="K906" s="14" t="s">
        <v>2240</v>
      </c>
      <c r="L906" s="18">
        <v>504.0</v>
      </c>
      <c r="M906" s="18">
        <v>0.0</v>
      </c>
      <c r="N906" s="18">
        <v>0.833333</v>
      </c>
      <c r="O906" s="18">
        <v>0.0</v>
      </c>
      <c r="P906" s="18">
        <v>0.833333</v>
      </c>
      <c r="Q906" s="18">
        <v>0.833333</v>
      </c>
      <c r="U906" s="22" t="s">
        <v>1175</v>
      </c>
      <c r="V906" s="18">
        <v>8.006540907849E12</v>
      </c>
      <c r="W906" s="22" t="s">
        <v>2387</v>
      </c>
      <c r="X906" s="18" t="s">
        <v>3417</v>
      </c>
      <c r="Y906" s="22" t="s">
        <v>3415</v>
      </c>
      <c r="Z906" s="22" t="s">
        <v>2824</v>
      </c>
      <c r="AA906" s="22" t="s">
        <v>2388</v>
      </c>
      <c r="AB906" s="22" t="s">
        <v>2252</v>
      </c>
      <c r="AC906" s="22" t="s">
        <v>3416</v>
      </c>
      <c r="AD906" s="16"/>
      <c r="AE906" s="16"/>
      <c r="AF906" s="18">
        <v>96.0</v>
      </c>
      <c r="AG906" s="18">
        <v>0.0</v>
      </c>
      <c r="AH906" s="18">
        <v>0.076923</v>
      </c>
      <c r="AI906" s="18">
        <v>0.076923</v>
      </c>
      <c r="AJ906" s="18">
        <v>0.070197</v>
      </c>
      <c r="AK906" s="18">
        <v>0.034191</v>
      </c>
    </row>
    <row r="907">
      <c r="A907" s="14" t="s">
        <v>1812</v>
      </c>
      <c r="B907" s="105" t="s">
        <v>4059</v>
      </c>
      <c r="C907" s="14" t="s">
        <v>2750</v>
      </c>
      <c r="D907" s="19" t="s">
        <v>58</v>
      </c>
      <c r="E907" s="14" t="s">
        <v>3421</v>
      </c>
      <c r="F907" s="14" t="s">
        <v>3343</v>
      </c>
      <c r="G907" s="14" t="s">
        <v>3430</v>
      </c>
      <c r="H907" s="14" t="s">
        <v>2214</v>
      </c>
      <c r="I907" s="14" t="s">
        <v>3416</v>
      </c>
      <c r="J907" s="23"/>
      <c r="K907" s="14" t="s">
        <v>2240</v>
      </c>
      <c r="L907" s="18">
        <v>312.0</v>
      </c>
      <c r="M907" s="18">
        <v>0.0</v>
      </c>
      <c r="N907" s="18">
        <v>0.0</v>
      </c>
      <c r="O907" s="18">
        <v>0.0</v>
      </c>
      <c r="P907" s="18">
        <v>0.0</v>
      </c>
      <c r="Q907" s="18">
        <v>0.0</v>
      </c>
      <c r="U907" s="22" t="s">
        <v>1251</v>
      </c>
      <c r="V907" s="18">
        <v>6.290361984611E12</v>
      </c>
      <c r="W907" s="22" t="s">
        <v>2430</v>
      </c>
      <c r="X907" s="18" t="s">
        <v>3417</v>
      </c>
      <c r="Y907" s="22" t="s">
        <v>3415</v>
      </c>
      <c r="Z907" s="22" t="s">
        <v>2868</v>
      </c>
      <c r="AA907" s="22" t="s">
        <v>2366</v>
      </c>
      <c r="AC907" s="22" t="s">
        <v>3431</v>
      </c>
      <c r="AD907" s="16"/>
      <c r="AE907" s="16"/>
      <c r="AF907" s="18">
        <v>552.0</v>
      </c>
      <c r="AG907" s="18">
        <v>0.0</v>
      </c>
      <c r="AH907" s="18">
        <v>0.0</v>
      </c>
      <c r="AI907" s="18">
        <v>0.0</v>
      </c>
      <c r="AJ907" s="18">
        <v>0.0</v>
      </c>
      <c r="AK907" s="18">
        <v>0.0</v>
      </c>
    </row>
    <row r="908">
      <c r="A908" s="14" t="s">
        <v>84</v>
      </c>
      <c r="B908" s="105" t="s">
        <v>3660</v>
      </c>
      <c r="C908" s="14" t="s">
        <v>2247</v>
      </c>
      <c r="D908" s="19" t="s">
        <v>58</v>
      </c>
      <c r="E908" s="14" t="s">
        <v>3421</v>
      </c>
      <c r="F908" s="14" t="s">
        <v>2601</v>
      </c>
      <c r="G908" s="14" t="s">
        <v>2239</v>
      </c>
      <c r="H908" s="14" t="s">
        <v>2214</v>
      </c>
      <c r="I908" s="14" t="s">
        <v>3416</v>
      </c>
      <c r="J908" s="23"/>
      <c r="K908" s="23"/>
      <c r="L908" s="18">
        <v>24.0</v>
      </c>
      <c r="M908" s="18">
        <v>0.0</v>
      </c>
      <c r="N908" s="18">
        <v>0.0</v>
      </c>
      <c r="O908" s="18">
        <v>0.333333</v>
      </c>
      <c r="P908" s="18">
        <v>0.333333</v>
      </c>
      <c r="Q908" s="18">
        <v>0.333333</v>
      </c>
      <c r="U908" s="22" t="s">
        <v>1812</v>
      </c>
      <c r="V908" s="18">
        <v>6.291100607068E12</v>
      </c>
      <c r="W908" s="22" t="s">
        <v>2492</v>
      </c>
      <c r="X908" s="18" t="s">
        <v>3417</v>
      </c>
      <c r="Y908" s="22" t="s">
        <v>3415</v>
      </c>
      <c r="Z908" s="22" t="s">
        <v>2951</v>
      </c>
      <c r="AA908" s="22" t="s">
        <v>2489</v>
      </c>
      <c r="AB908" s="22" t="s">
        <v>2214</v>
      </c>
      <c r="AC908" s="22" t="s">
        <v>3416</v>
      </c>
      <c r="AD908" s="16"/>
      <c r="AE908" s="22" t="s">
        <v>2240</v>
      </c>
      <c r="AF908" s="18">
        <v>720.0</v>
      </c>
      <c r="AG908" s="18">
        <v>0.0</v>
      </c>
      <c r="AH908" s="18">
        <v>0.166667</v>
      </c>
      <c r="AI908" s="18">
        <v>0.071429</v>
      </c>
      <c r="AJ908" s="18">
        <v>0.058824</v>
      </c>
      <c r="AK908" s="18">
        <v>0.22549</v>
      </c>
    </row>
    <row r="909">
      <c r="A909" s="14" t="s">
        <v>1812</v>
      </c>
      <c r="B909" s="105" t="s">
        <v>3857</v>
      </c>
      <c r="C909" s="14" t="s">
        <v>2513</v>
      </c>
      <c r="D909" s="19" t="s">
        <v>58</v>
      </c>
      <c r="E909" s="14" t="s">
        <v>3421</v>
      </c>
      <c r="F909" s="14" t="s">
        <v>2963</v>
      </c>
      <c r="G909" s="14" t="s">
        <v>2512</v>
      </c>
      <c r="H909" s="14" t="s">
        <v>2214</v>
      </c>
      <c r="I909" s="14" t="s">
        <v>3416</v>
      </c>
      <c r="J909" s="14" t="s">
        <v>2666</v>
      </c>
      <c r="K909" s="14" t="s">
        <v>2240</v>
      </c>
      <c r="L909" s="18">
        <v>72.0</v>
      </c>
      <c r="M909" s="18">
        <v>0.0</v>
      </c>
      <c r="N909" s="18">
        <v>0.147619</v>
      </c>
      <c r="O909" s="18">
        <v>0.0</v>
      </c>
      <c r="P909" s="18">
        <v>0.2</v>
      </c>
      <c r="Q909" s="18">
        <v>0.147619</v>
      </c>
      <c r="U909" s="22" t="s">
        <v>288</v>
      </c>
      <c r="V909" s="18">
        <v>6.290361987629E12</v>
      </c>
      <c r="W909" s="22" t="s">
        <v>2638</v>
      </c>
      <c r="X909" s="18" t="s">
        <v>3417</v>
      </c>
      <c r="Y909" s="22" t="s">
        <v>3415</v>
      </c>
      <c r="Z909" s="22" t="s">
        <v>2868</v>
      </c>
      <c r="AA909" s="22" t="s">
        <v>2366</v>
      </c>
      <c r="AB909" s="22" t="s">
        <v>3472</v>
      </c>
      <c r="AC909" s="22" t="s">
        <v>3422</v>
      </c>
      <c r="AD909" s="16"/>
      <c r="AE909" s="22" t="s">
        <v>2240</v>
      </c>
      <c r="AF909" s="18">
        <v>432.0</v>
      </c>
      <c r="AG909" s="18">
        <v>0.0</v>
      </c>
      <c r="AH909" s="18">
        <v>0.166667</v>
      </c>
      <c r="AI909" s="18">
        <v>0.0</v>
      </c>
      <c r="AJ909" s="18">
        <v>0.0</v>
      </c>
      <c r="AK909" s="18">
        <v>0.166667</v>
      </c>
    </row>
    <row r="910">
      <c r="A910" s="14" t="s">
        <v>1812</v>
      </c>
      <c r="B910" s="105" t="s">
        <v>4094</v>
      </c>
      <c r="C910" s="14" t="s">
        <v>2533</v>
      </c>
      <c r="D910" s="19" t="s">
        <v>58</v>
      </c>
      <c r="E910" s="14" t="s">
        <v>3421</v>
      </c>
      <c r="F910" s="14" t="s">
        <v>2982</v>
      </c>
      <c r="G910" s="14" t="s">
        <v>2512</v>
      </c>
      <c r="I910" s="14" t="s">
        <v>3416</v>
      </c>
      <c r="J910" s="23"/>
      <c r="K910" s="14" t="s">
        <v>2240</v>
      </c>
      <c r="L910" s="18">
        <v>552.0</v>
      </c>
      <c r="M910" s="18">
        <v>0.0</v>
      </c>
      <c r="N910" s="18">
        <v>0.0</v>
      </c>
      <c r="O910" s="18">
        <v>0.0</v>
      </c>
      <c r="P910" s="18">
        <v>0.0</v>
      </c>
      <c r="Q910" s="18">
        <v>0.0</v>
      </c>
      <c r="U910" s="22" t="s">
        <v>662</v>
      </c>
      <c r="V910" s="18">
        <v>4.1500805016E10</v>
      </c>
      <c r="W910" s="22" t="s">
        <v>2700</v>
      </c>
      <c r="X910" s="18" t="s">
        <v>3417</v>
      </c>
      <c r="Y910" s="22" t="s">
        <v>3421</v>
      </c>
      <c r="Z910" s="22" t="s">
        <v>2701</v>
      </c>
      <c r="AA910" s="22" t="s">
        <v>2273</v>
      </c>
      <c r="AB910" s="22" t="s">
        <v>2214</v>
      </c>
      <c r="AC910" s="22" t="s">
        <v>3416</v>
      </c>
      <c r="AD910" s="16"/>
      <c r="AE910" s="22" t="s">
        <v>2240</v>
      </c>
      <c r="AF910" s="18">
        <v>192.0</v>
      </c>
      <c r="AG910" s="18">
        <v>0.0</v>
      </c>
      <c r="AH910" s="18">
        <v>0.083333</v>
      </c>
      <c r="AI910" s="18">
        <v>0.0</v>
      </c>
      <c r="AJ910" s="18">
        <v>0.083333</v>
      </c>
      <c r="AK910" s="18">
        <v>0.029412</v>
      </c>
    </row>
    <row r="911">
      <c r="A911" s="14" t="s">
        <v>888</v>
      </c>
      <c r="B911" s="105" t="s">
        <v>3765</v>
      </c>
      <c r="C911" s="14" t="s">
        <v>2343</v>
      </c>
      <c r="D911" s="19" t="s">
        <v>58</v>
      </c>
      <c r="E911" s="14" t="s">
        <v>3415</v>
      </c>
      <c r="F911" s="14" t="s">
        <v>2797</v>
      </c>
      <c r="G911" s="14" t="s">
        <v>2344</v>
      </c>
      <c r="H911" s="14" t="s">
        <v>2214</v>
      </c>
      <c r="I911" s="14" t="s">
        <v>3431</v>
      </c>
      <c r="J911" s="23"/>
      <c r="K911" s="14" t="s">
        <v>2240</v>
      </c>
      <c r="L911" s="18">
        <v>48.0</v>
      </c>
      <c r="M911" s="18">
        <v>1.0</v>
      </c>
      <c r="N911" s="18">
        <v>0.0</v>
      </c>
      <c r="O911" s="18">
        <v>0.0</v>
      </c>
      <c r="P911" s="18">
        <v>0.033333</v>
      </c>
      <c r="Q911" s="18">
        <v>0.021277</v>
      </c>
      <c r="U911" s="22" t="s">
        <v>1812</v>
      </c>
      <c r="V911" s="18">
        <v>7.622202295447E12</v>
      </c>
      <c r="W911" s="22" t="s">
        <v>2515</v>
      </c>
      <c r="X911" s="18" t="s">
        <v>3417</v>
      </c>
      <c r="Y911" s="22" t="s">
        <v>3415</v>
      </c>
      <c r="Z911" s="22" t="s">
        <v>2963</v>
      </c>
      <c r="AA911" s="22" t="s">
        <v>2512</v>
      </c>
      <c r="AB911" s="22" t="s">
        <v>2214</v>
      </c>
      <c r="AC911" s="22" t="s">
        <v>3416</v>
      </c>
      <c r="AD911" s="22" t="s">
        <v>2666</v>
      </c>
      <c r="AF911" s="18">
        <v>312.0</v>
      </c>
      <c r="AG911" s="18">
        <v>0.0</v>
      </c>
      <c r="AH911" s="18">
        <v>1.882367</v>
      </c>
      <c r="AI911" s="18">
        <v>0.0</v>
      </c>
      <c r="AJ911" s="18">
        <v>0.0</v>
      </c>
      <c r="AK911" s="18">
        <v>1.932367</v>
      </c>
    </row>
    <row r="912">
      <c r="A912" s="14" t="s">
        <v>888</v>
      </c>
      <c r="B912" s="105" t="s">
        <v>3853</v>
      </c>
      <c r="C912" s="14" t="s">
        <v>2335</v>
      </c>
      <c r="D912" s="19" t="s">
        <v>58</v>
      </c>
      <c r="E912" s="14" t="s">
        <v>3421</v>
      </c>
      <c r="F912" s="14" t="s">
        <v>2733</v>
      </c>
      <c r="G912" s="14" t="s">
        <v>2333</v>
      </c>
      <c r="H912" s="14" t="s">
        <v>2214</v>
      </c>
      <c r="I912" s="14" t="s">
        <v>3431</v>
      </c>
      <c r="J912" s="23"/>
      <c r="K912" s="14" t="s">
        <v>2240</v>
      </c>
      <c r="L912" s="18">
        <v>384.0</v>
      </c>
      <c r="M912" s="18">
        <v>0.0</v>
      </c>
      <c r="N912" s="18">
        <v>0.0</v>
      </c>
      <c r="O912" s="18">
        <v>0.0</v>
      </c>
      <c r="P912" s="18">
        <v>0.0</v>
      </c>
      <c r="Q912" s="18">
        <v>0.0</v>
      </c>
      <c r="U912" s="22" t="s">
        <v>591</v>
      </c>
      <c r="V912" s="18">
        <v>5.060941970027E12</v>
      </c>
      <c r="W912" s="22" t="s">
        <v>3097</v>
      </c>
      <c r="X912" s="18" t="s">
        <v>3417</v>
      </c>
      <c r="Y912" s="22" t="s">
        <v>3415</v>
      </c>
      <c r="Z912" s="22" t="s">
        <v>3113</v>
      </c>
      <c r="AA912" s="22" t="s">
        <v>4095</v>
      </c>
      <c r="AB912" s="22" t="s">
        <v>2214</v>
      </c>
      <c r="AC912" s="22" t="s">
        <v>3416</v>
      </c>
      <c r="AD912" s="16"/>
      <c r="AE912" s="16"/>
      <c r="AF912" s="18">
        <v>9.0</v>
      </c>
      <c r="AG912" s="18">
        <v>6.0</v>
      </c>
      <c r="AH912" s="18">
        <v>0.0</v>
      </c>
      <c r="AI912" s="18">
        <v>2.21978</v>
      </c>
      <c r="AJ912" s="18">
        <v>2.011658</v>
      </c>
      <c r="AK912" s="18">
        <v>1.884564</v>
      </c>
    </row>
    <row r="913">
      <c r="A913" s="14" t="s">
        <v>258</v>
      </c>
      <c r="B913" s="105" t="s">
        <v>4096</v>
      </c>
      <c r="C913" s="14" t="s">
        <v>2419</v>
      </c>
      <c r="D913" s="19" t="s">
        <v>58</v>
      </c>
      <c r="E913" s="14" t="s">
        <v>3421</v>
      </c>
      <c r="F913" s="14" t="s">
        <v>2858</v>
      </c>
      <c r="G913" s="14" t="s">
        <v>2407</v>
      </c>
      <c r="H913" s="14" t="s">
        <v>2214</v>
      </c>
      <c r="I913" s="14" t="s">
        <v>3416</v>
      </c>
      <c r="J913" s="16"/>
      <c r="K913" s="23"/>
      <c r="L913" s="18">
        <v>24.0</v>
      </c>
      <c r="M913" s="18">
        <v>1.0</v>
      </c>
      <c r="N913" s="18">
        <v>0.0</v>
      </c>
      <c r="O913" s="18">
        <v>0.71978</v>
      </c>
      <c r="P913" s="18">
        <v>0.488933</v>
      </c>
      <c r="Q913" s="18">
        <v>0.498047</v>
      </c>
      <c r="U913" s="22" t="s">
        <v>288</v>
      </c>
      <c r="V913" s="18">
        <v>5.060042491322E12</v>
      </c>
      <c r="W913" s="22" t="s">
        <v>2900</v>
      </c>
      <c r="X913" s="18" t="s">
        <v>3417</v>
      </c>
      <c r="Y913" s="22" t="s">
        <v>3415</v>
      </c>
      <c r="Z913" s="22" t="s">
        <v>3074</v>
      </c>
      <c r="AA913" s="22" t="s">
        <v>3688</v>
      </c>
      <c r="AB913" s="22" t="s">
        <v>2252</v>
      </c>
      <c r="AC913" s="22" t="s">
        <v>3416</v>
      </c>
      <c r="AD913" s="16"/>
      <c r="AE913" s="16"/>
      <c r="AF913" s="18">
        <v>0.0</v>
      </c>
      <c r="AG913" s="18">
        <v>1.0</v>
      </c>
      <c r="AH913" s="18">
        <v>0.0</v>
      </c>
      <c r="AI913" s="18">
        <v>0.0</v>
      </c>
      <c r="AJ913" s="18">
        <v>0.0</v>
      </c>
      <c r="AK913" s="18">
        <v>0.0</v>
      </c>
    </row>
    <row r="914">
      <c r="A914" s="14" t="s">
        <v>851</v>
      </c>
      <c r="B914" s="104" t="s">
        <v>3641</v>
      </c>
      <c r="C914" s="14" t="s">
        <v>2312</v>
      </c>
      <c r="D914" s="19" t="s">
        <v>58</v>
      </c>
      <c r="E914" s="14" t="s">
        <v>3421</v>
      </c>
      <c r="F914" s="14" t="s">
        <v>2744</v>
      </c>
      <c r="G914" s="14" t="s">
        <v>2313</v>
      </c>
      <c r="H914" s="14" t="s">
        <v>3472</v>
      </c>
      <c r="I914" s="14" t="s">
        <v>3422</v>
      </c>
      <c r="J914" s="23"/>
      <c r="K914" s="23"/>
      <c r="L914" s="18">
        <v>624.0</v>
      </c>
      <c r="M914" s="18">
        <v>17.0</v>
      </c>
      <c r="N914" s="18">
        <v>1.338559</v>
      </c>
      <c r="O914" s="18">
        <v>30.63544</v>
      </c>
      <c r="P914" s="18">
        <v>24.80409</v>
      </c>
      <c r="Q914" s="18">
        <v>23.89342</v>
      </c>
      <c r="U914" s="22" t="s">
        <v>851</v>
      </c>
      <c r="V914" s="22" t="s">
        <v>3662</v>
      </c>
      <c r="W914" s="22" t="s">
        <v>2314</v>
      </c>
      <c r="X914" s="18" t="s">
        <v>3417</v>
      </c>
      <c r="Y914" s="22" t="s">
        <v>3415</v>
      </c>
      <c r="Z914" s="22" t="s">
        <v>2747</v>
      </c>
      <c r="AA914" s="22" t="s">
        <v>2313</v>
      </c>
      <c r="AB914" s="22" t="s">
        <v>2304</v>
      </c>
      <c r="AC914" s="22" t="s">
        <v>3422</v>
      </c>
      <c r="AD914" s="22" t="s">
        <v>2605</v>
      </c>
      <c r="AE914" s="22" t="s">
        <v>2240</v>
      </c>
      <c r="AF914" s="18">
        <v>24.0</v>
      </c>
      <c r="AG914" s="18">
        <v>0.0</v>
      </c>
      <c r="AH914" s="18">
        <v>0.0</v>
      </c>
      <c r="AI914" s="18">
        <v>0.0</v>
      </c>
      <c r="AJ914" s="18">
        <v>0.0</v>
      </c>
      <c r="AK914" s="18">
        <v>0.0</v>
      </c>
    </row>
    <row r="915">
      <c r="A915" s="14" t="s">
        <v>1488</v>
      </c>
      <c r="B915" s="105" t="s">
        <v>3729</v>
      </c>
      <c r="C915" s="14" t="s">
        <v>3395</v>
      </c>
      <c r="D915" s="19" t="s">
        <v>58</v>
      </c>
      <c r="E915" s="14" t="s">
        <v>3421</v>
      </c>
      <c r="F915" s="14" t="s">
        <v>3730</v>
      </c>
      <c r="G915" s="14" t="s">
        <v>3731</v>
      </c>
      <c r="H915" s="14" t="s">
        <v>2214</v>
      </c>
      <c r="I915" s="14" t="s">
        <v>3416</v>
      </c>
      <c r="J915" s="23"/>
      <c r="K915" s="23"/>
      <c r="L915" s="18">
        <v>24.0</v>
      </c>
      <c r="M915" s="18">
        <v>0.0</v>
      </c>
      <c r="N915" s="18">
        <v>0.0</v>
      </c>
      <c r="O915" s="18">
        <v>0.922619</v>
      </c>
      <c r="P915" s="18">
        <v>0.904288</v>
      </c>
      <c r="Q915" s="18">
        <v>0.904288</v>
      </c>
      <c r="U915" s="22" t="s">
        <v>662</v>
      </c>
      <c r="V915" s="18">
        <v>4.901515006678E12</v>
      </c>
      <c r="W915" s="22" t="s">
        <v>2274</v>
      </c>
      <c r="X915" s="18" t="s">
        <v>3417</v>
      </c>
      <c r="Y915" s="22" t="s">
        <v>3415</v>
      </c>
      <c r="Z915" s="22" t="s">
        <v>2705</v>
      </c>
      <c r="AA915" s="22" t="s">
        <v>2268</v>
      </c>
      <c r="AB915" s="22" t="s">
        <v>2214</v>
      </c>
      <c r="AC915" s="22" t="s">
        <v>3416</v>
      </c>
      <c r="AD915" s="22" t="s">
        <v>2595</v>
      </c>
      <c r="AE915" s="16"/>
      <c r="AF915" s="18">
        <v>432.0</v>
      </c>
      <c r="AG915" s="18">
        <v>0.0</v>
      </c>
      <c r="AH915" s="18">
        <v>0.0</v>
      </c>
      <c r="AI915" s="18">
        <v>0.0</v>
      </c>
      <c r="AJ915" s="18">
        <v>0.0</v>
      </c>
      <c r="AK915" s="18">
        <v>0.0</v>
      </c>
    </row>
    <row r="916">
      <c r="A916" s="14" t="s">
        <v>1690</v>
      </c>
      <c r="B916" s="105" t="s">
        <v>3533</v>
      </c>
      <c r="C916" s="14" t="s">
        <v>3250</v>
      </c>
      <c r="D916" s="19" t="s">
        <v>58</v>
      </c>
      <c r="E916" s="14" t="s">
        <v>3421</v>
      </c>
      <c r="F916" s="14" t="s">
        <v>3251</v>
      </c>
      <c r="G916" s="14" t="s">
        <v>3534</v>
      </c>
      <c r="H916" s="14" t="s">
        <v>2214</v>
      </c>
      <c r="I916" s="14" t="s">
        <v>3416</v>
      </c>
      <c r="J916" s="14" t="s">
        <v>2605</v>
      </c>
      <c r="K916" s="23"/>
      <c r="L916" s="18">
        <v>216.0</v>
      </c>
      <c r="M916" s="18">
        <v>0.0</v>
      </c>
      <c r="N916" s="18">
        <v>0.838329</v>
      </c>
      <c r="O916" s="18">
        <v>0.944444</v>
      </c>
      <c r="P916" s="18">
        <v>2.34047</v>
      </c>
      <c r="Q916" s="18">
        <v>1.263015</v>
      </c>
      <c r="U916" s="22" t="s">
        <v>1251</v>
      </c>
      <c r="V916" s="18">
        <v>6.08597533033E11</v>
      </c>
      <c r="W916" s="22" t="s">
        <v>2427</v>
      </c>
      <c r="X916" s="18" t="s">
        <v>3417</v>
      </c>
      <c r="Y916" s="22" t="s">
        <v>3415</v>
      </c>
      <c r="Z916" s="22" t="s">
        <v>2866</v>
      </c>
      <c r="AA916" s="22" t="s">
        <v>2426</v>
      </c>
      <c r="AC916" s="22" t="s">
        <v>3431</v>
      </c>
      <c r="AD916" s="22" t="s">
        <v>2605</v>
      </c>
      <c r="AE916" s="16"/>
      <c r="AF916" s="18">
        <v>552.0</v>
      </c>
      <c r="AG916" s="18">
        <v>0.0</v>
      </c>
      <c r="AH916" s="18">
        <v>0.0</v>
      </c>
      <c r="AI916" s="18">
        <v>0.0</v>
      </c>
      <c r="AJ916" s="18">
        <v>0.0</v>
      </c>
      <c r="AK916" s="18">
        <v>0.0</v>
      </c>
    </row>
    <row r="917">
      <c r="A917" s="14" t="s">
        <v>756</v>
      </c>
      <c r="B917" s="105" t="s">
        <v>4084</v>
      </c>
      <c r="C917" s="14" t="s">
        <v>2278</v>
      </c>
      <c r="D917" s="19" t="s">
        <v>58</v>
      </c>
      <c r="E917" s="14" t="s">
        <v>3415</v>
      </c>
      <c r="F917" s="14" t="s">
        <v>3681</v>
      </c>
      <c r="G917" s="14" t="s">
        <v>2279</v>
      </c>
      <c r="H917" s="14" t="s">
        <v>2214</v>
      </c>
      <c r="I917" s="14" t="s">
        <v>3416</v>
      </c>
      <c r="J917" s="16"/>
      <c r="K917" s="14" t="s">
        <v>2240</v>
      </c>
      <c r="L917" s="18">
        <v>480.0</v>
      </c>
      <c r="M917" s="18">
        <v>0.0</v>
      </c>
      <c r="N917" s="18">
        <v>3.033249</v>
      </c>
      <c r="O917" s="18">
        <v>1.214286</v>
      </c>
      <c r="P917" s="18">
        <v>2.549679</v>
      </c>
      <c r="Q917" s="18">
        <v>2.904642</v>
      </c>
      <c r="U917" s="22" t="s">
        <v>1812</v>
      </c>
      <c r="V917" s="18">
        <v>6.221073008043E12</v>
      </c>
      <c r="W917" s="22" t="s">
        <v>2655</v>
      </c>
      <c r="X917" s="18" t="s">
        <v>3417</v>
      </c>
      <c r="Y917" s="22" t="s">
        <v>3415</v>
      </c>
      <c r="Z917" s="22" t="s">
        <v>3345</v>
      </c>
      <c r="AA917" s="22" t="s">
        <v>3430</v>
      </c>
      <c r="AC917" s="22" t="s">
        <v>3416</v>
      </c>
      <c r="AD917" s="16"/>
      <c r="AE917" s="16"/>
      <c r="AF917" s="18">
        <v>0.0</v>
      </c>
      <c r="AG917" s="18">
        <v>0.0</v>
      </c>
      <c r="AH917" s="18">
        <v>0.0</v>
      </c>
      <c r="AI917" s="18">
        <v>0.0</v>
      </c>
      <c r="AJ917" s="18">
        <v>0.0</v>
      </c>
      <c r="AK917" s="18">
        <v>0.0</v>
      </c>
    </row>
    <row r="918">
      <c r="A918" s="14" t="s">
        <v>1783</v>
      </c>
      <c r="B918" s="105" t="s">
        <v>3811</v>
      </c>
      <c r="C918" s="14" t="s">
        <v>3301</v>
      </c>
      <c r="D918" s="19" t="s">
        <v>58</v>
      </c>
      <c r="E918" s="14" t="s">
        <v>3421</v>
      </c>
      <c r="F918" s="14" t="s">
        <v>3283</v>
      </c>
      <c r="G918" s="14" t="s">
        <v>3442</v>
      </c>
      <c r="H918" s="14" t="s">
        <v>2214</v>
      </c>
      <c r="I918" s="14" t="s">
        <v>3416</v>
      </c>
      <c r="J918" s="14" t="s">
        <v>2605</v>
      </c>
      <c r="K918" s="16"/>
      <c r="L918" s="18">
        <v>96.0</v>
      </c>
      <c r="M918" s="18">
        <v>0.0</v>
      </c>
      <c r="N918" s="18">
        <v>1.783333</v>
      </c>
      <c r="O918" s="18">
        <v>0.333333</v>
      </c>
      <c r="P918" s="18">
        <v>3.180654</v>
      </c>
      <c r="Q918" s="18">
        <v>3.180654</v>
      </c>
      <c r="U918" s="22" t="s">
        <v>1690</v>
      </c>
      <c r="V918" s="18">
        <v>6.297001056608E12</v>
      </c>
      <c r="W918" s="22" t="s">
        <v>2678</v>
      </c>
      <c r="X918" s="18" t="s">
        <v>3417</v>
      </c>
      <c r="Y918" s="22" t="s">
        <v>3415</v>
      </c>
      <c r="Z918" s="22" t="s">
        <v>3260</v>
      </c>
      <c r="AA918" s="22" t="s">
        <v>2437</v>
      </c>
      <c r="AB918" s="22" t="s">
        <v>2214</v>
      </c>
      <c r="AC918" s="22" t="s">
        <v>3416</v>
      </c>
      <c r="AD918" s="22" t="s">
        <v>2605</v>
      </c>
      <c r="AE918" s="16"/>
      <c r="AF918" s="18">
        <v>24.0</v>
      </c>
      <c r="AG918" s="18">
        <v>0.0</v>
      </c>
      <c r="AH918" s="18">
        <v>0.0</v>
      </c>
      <c r="AI918" s="18">
        <v>0.0</v>
      </c>
      <c r="AJ918" s="18">
        <v>0.0</v>
      </c>
      <c r="AK918" s="18">
        <v>0.0</v>
      </c>
    </row>
    <row r="919">
      <c r="A919" s="14" t="s">
        <v>258</v>
      </c>
      <c r="B919" s="105" t="s">
        <v>4097</v>
      </c>
      <c r="C919" s="14" t="s">
        <v>2791</v>
      </c>
      <c r="D919" s="19" t="s">
        <v>58</v>
      </c>
      <c r="E919" s="14" t="s">
        <v>3421</v>
      </c>
      <c r="F919" s="14" t="s">
        <v>3192</v>
      </c>
      <c r="G919" s="14" t="s">
        <v>3427</v>
      </c>
      <c r="H919" s="14" t="s">
        <v>2214</v>
      </c>
      <c r="I919" s="14" t="s">
        <v>3416</v>
      </c>
      <c r="J919" s="23"/>
      <c r="K919" s="23"/>
      <c r="L919" s="18">
        <v>48.0</v>
      </c>
      <c r="M919" s="18">
        <v>0.0</v>
      </c>
      <c r="N919" s="18">
        <v>0.296703</v>
      </c>
      <c r="O919" s="18">
        <v>2.241758</v>
      </c>
      <c r="P919" s="18">
        <v>1.941501</v>
      </c>
      <c r="Q919" s="18">
        <v>2.063739</v>
      </c>
      <c r="U919" s="22" t="s">
        <v>135</v>
      </c>
      <c r="V919" s="18">
        <v>8.906020588639E12</v>
      </c>
      <c r="W919" s="22" t="s">
        <v>2940</v>
      </c>
      <c r="X919" s="18" t="s">
        <v>3417</v>
      </c>
      <c r="Y919" s="22" t="s">
        <v>3421</v>
      </c>
      <c r="Z919" s="22" t="s">
        <v>3028</v>
      </c>
      <c r="AA919" s="22" t="s">
        <v>3868</v>
      </c>
      <c r="AB919" s="22" t="s">
        <v>3472</v>
      </c>
      <c r="AC919" s="22" t="s">
        <v>3422</v>
      </c>
      <c r="AD919" s="22" t="s">
        <v>2605</v>
      </c>
      <c r="AE919" s="16"/>
      <c r="AF919" s="18">
        <v>48.0</v>
      </c>
      <c r="AG919" s="18">
        <v>0.0</v>
      </c>
      <c r="AH919" s="18">
        <v>0.0</v>
      </c>
      <c r="AI919" s="18">
        <v>0.0</v>
      </c>
      <c r="AJ919" s="18">
        <v>0.0</v>
      </c>
      <c r="AK919" s="18">
        <v>0.0</v>
      </c>
    </row>
    <row r="920">
      <c r="A920" s="14" t="s">
        <v>1488</v>
      </c>
      <c r="B920" s="105" t="s">
        <v>4098</v>
      </c>
      <c r="C920" s="14" t="s">
        <v>2871</v>
      </c>
      <c r="D920" s="19" t="s">
        <v>58</v>
      </c>
      <c r="E920" s="14" t="s">
        <v>3421</v>
      </c>
      <c r="F920" s="14" t="s">
        <v>2720</v>
      </c>
      <c r="G920" s="14" t="s">
        <v>3545</v>
      </c>
      <c r="H920" s="14" t="s">
        <v>2214</v>
      </c>
      <c r="I920" s="14" t="s">
        <v>3416</v>
      </c>
      <c r="J920" s="23"/>
      <c r="K920" s="23"/>
      <c r="L920" s="18">
        <v>336.0</v>
      </c>
      <c r="M920" s="18">
        <v>1.0</v>
      </c>
      <c r="N920" s="18">
        <v>3.859063</v>
      </c>
      <c r="O920" s="18">
        <v>5.651554</v>
      </c>
      <c r="P920" s="18">
        <v>5.473484</v>
      </c>
      <c r="Q920" s="18">
        <v>5.473484</v>
      </c>
      <c r="U920" s="22" t="s">
        <v>1936</v>
      </c>
      <c r="V920" s="18">
        <v>6.291061145531E12</v>
      </c>
      <c r="W920" s="22" t="s">
        <v>2560</v>
      </c>
      <c r="X920" s="18" t="s">
        <v>3417</v>
      </c>
      <c r="Y920" s="22" t="s">
        <v>3415</v>
      </c>
      <c r="Z920" s="22" t="s">
        <v>3005</v>
      </c>
      <c r="AA920" s="22" t="s">
        <v>2561</v>
      </c>
      <c r="AB920" s="22" t="s">
        <v>2214</v>
      </c>
      <c r="AC920" s="22" t="s">
        <v>3416</v>
      </c>
      <c r="AD920" s="22" t="s">
        <v>2605</v>
      </c>
      <c r="AE920" s="16"/>
      <c r="AF920" s="18">
        <v>24.0</v>
      </c>
      <c r="AG920" s="18">
        <v>0.0</v>
      </c>
      <c r="AH920" s="18">
        <v>0.0</v>
      </c>
      <c r="AI920" s="18">
        <v>0.0</v>
      </c>
      <c r="AJ920" s="18">
        <v>0.0</v>
      </c>
      <c r="AK920" s="18">
        <v>0.0</v>
      </c>
    </row>
    <row r="921">
      <c r="A921" s="14" t="s">
        <v>888</v>
      </c>
      <c r="B921" s="105" t="s">
        <v>3749</v>
      </c>
      <c r="C921" s="14" t="s">
        <v>2340</v>
      </c>
      <c r="D921" s="19" t="s">
        <v>58</v>
      </c>
      <c r="E921" s="14" t="s">
        <v>3415</v>
      </c>
      <c r="F921" s="14" t="s">
        <v>2790</v>
      </c>
      <c r="G921" s="14" t="s">
        <v>2339</v>
      </c>
      <c r="H921" s="14" t="s">
        <v>2214</v>
      </c>
      <c r="I921" s="14" t="s">
        <v>3431</v>
      </c>
      <c r="J921" s="23"/>
      <c r="K921" s="16"/>
      <c r="L921" s="18">
        <v>432.0</v>
      </c>
      <c r="M921" s="18">
        <v>0.0</v>
      </c>
      <c r="N921" s="18">
        <v>5.799969</v>
      </c>
      <c r="O921" s="18">
        <v>0.916667</v>
      </c>
      <c r="P921" s="18">
        <v>1.256116</v>
      </c>
      <c r="Q921" s="18">
        <v>5.46614</v>
      </c>
      <c r="U921" s="22" t="s">
        <v>1650</v>
      </c>
      <c r="V921" s="18">
        <v>6.29401713713E12</v>
      </c>
      <c r="W921" s="22" t="s">
        <v>2466</v>
      </c>
      <c r="X921" s="18" t="s">
        <v>3417</v>
      </c>
      <c r="Y921" s="22" t="s">
        <v>3415</v>
      </c>
      <c r="Z921" s="22" t="s">
        <v>2930</v>
      </c>
      <c r="AA921" s="22" t="s">
        <v>2239</v>
      </c>
      <c r="AB921" s="22" t="s">
        <v>2214</v>
      </c>
      <c r="AC921" s="22" t="s">
        <v>3416</v>
      </c>
      <c r="AD921" s="22" t="s">
        <v>2605</v>
      </c>
      <c r="AE921" s="16"/>
      <c r="AF921" s="18">
        <v>24.0</v>
      </c>
      <c r="AG921" s="18">
        <v>0.0</v>
      </c>
      <c r="AH921" s="18">
        <v>0.0</v>
      </c>
      <c r="AI921" s="18">
        <v>0.0</v>
      </c>
      <c r="AJ921" s="18">
        <v>0.0</v>
      </c>
      <c r="AK921" s="18">
        <v>0.033333</v>
      </c>
    </row>
    <row r="922">
      <c r="A922" s="14" t="s">
        <v>798</v>
      </c>
      <c r="B922" s="105" t="s">
        <v>3800</v>
      </c>
      <c r="C922" s="14" t="s">
        <v>2727</v>
      </c>
      <c r="D922" s="19" t="s">
        <v>58</v>
      </c>
      <c r="E922" s="23"/>
      <c r="F922" s="14" t="s">
        <v>2720</v>
      </c>
      <c r="G922" s="14" t="s">
        <v>3592</v>
      </c>
      <c r="I922" s="14" t="s">
        <v>3422</v>
      </c>
      <c r="J922" s="14" t="s">
        <v>2605</v>
      </c>
      <c r="K922" s="23"/>
      <c r="L922" s="18">
        <v>72.0</v>
      </c>
      <c r="M922" s="18">
        <v>0.0</v>
      </c>
      <c r="N922" s="18">
        <v>0.0</v>
      </c>
      <c r="O922" s="18">
        <v>0.0</v>
      </c>
      <c r="P922" s="18">
        <v>0.0</v>
      </c>
      <c r="Q922" s="18">
        <v>0.0</v>
      </c>
      <c r="U922" s="22" t="s">
        <v>1488</v>
      </c>
      <c r="V922" s="18">
        <v>6.91057367286E11</v>
      </c>
      <c r="W922" s="22" t="s">
        <v>3201</v>
      </c>
      <c r="X922" s="18" t="s">
        <v>3417</v>
      </c>
      <c r="Y922" s="16"/>
      <c r="Z922" s="22" t="s">
        <v>3730</v>
      </c>
      <c r="AA922" s="22" t="s">
        <v>3731</v>
      </c>
      <c r="AC922" s="22" t="s">
        <v>3416</v>
      </c>
      <c r="AD922" s="16"/>
      <c r="AE922" s="16"/>
      <c r="AF922" s="18">
        <v>24.0</v>
      </c>
      <c r="AG922" s="18">
        <v>0.0</v>
      </c>
      <c r="AH922" s="18">
        <v>0.0</v>
      </c>
      <c r="AI922" s="18">
        <v>0.0</v>
      </c>
      <c r="AJ922" s="18">
        <v>0.0</v>
      </c>
      <c r="AK922" s="18">
        <v>0.0</v>
      </c>
    </row>
    <row r="923">
      <c r="A923" s="14" t="s">
        <v>1812</v>
      </c>
      <c r="B923" s="105" t="s">
        <v>4099</v>
      </c>
      <c r="C923" s="14" t="s">
        <v>2857</v>
      </c>
      <c r="D923" s="19" t="s">
        <v>58</v>
      </c>
      <c r="E923" s="14" t="s">
        <v>3421</v>
      </c>
      <c r="F923" s="14" t="s">
        <v>3348</v>
      </c>
      <c r="G923" s="14" t="s">
        <v>2512</v>
      </c>
      <c r="H923" s="14" t="s">
        <v>2214</v>
      </c>
      <c r="I923" s="14" t="s">
        <v>3416</v>
      </c>
      <c r="J923" s="14" t="s">
        <v>2666</v>
      </c>
      <c r="L923" s="18">
        <v>180.0</v>
      </c>
      <c r="M923" s="18">
        <v>1.0</v>
      </c>
      <c r="N923" s="18">
        <v>2.016342</v>
      </c>
      <c r="O923" s="18">
        <v>1.324675</v>
      </c>
      <c r="P923" s="18">
        <v>2.337813</v>
      </c>
      <c r="Q923" s="18">
        <v>2.337813</v>
      </c>
      <c r="U923" s="22" t="s">
        <v>361</v>
      </c>
      <c r="V923" s="18">
        <v>8.445291773042E12</v>
      </c>
      <c r="W923" s="22" t="s">
        <v>3026</v>
      </c>
      <c r="X923" s="18" t="s">
        <v>3417</v>
      </c>
      <c r="Y923" s="22" t="s">
        <v>3415</v>
      </c>
      <c r="Z923" s="22" t="s">
        <v>3094</v>
      </c>
      <c r="AA923" s="22" t="s">
        <v>2239</v>
      </c>
      <c r="AB923" s="22" t="s">
        <v>2214</v>
      </c>
      <c r="AC923" s="22" t="s">
        <v>3416</v>
      </c>
      <c r="AD923" s="16"/>
      <c r="AE923" s="22" t="s">
        <v>2240</v>
      </c>
      <c r="AF923" s="18">
        <v>473.0</v>
      </c>
      <c r="AG923" s="18">
        <v>5.0</v>
      </c>
      <c r="AH923" s="18">
        <v>11.45794</v>
      </c>
      <c r="AI923" s="18">
        <v>14.12785</v>
      </c>
      <c r="AJ923" s="18">
        <v>13.23342</v>
      </c>
      <c r="AK923" s="18">
        <v>13.19976</v>
      </c>
    </row>
    <row r="924">
      <c r="A924" s="14" t="s">
        <v>1783</v>
      </c>
      <c r="B924" s="105" t="s">
        <v>4100</v>
      </c>
      <c r="C924" s="14" t="s">
        <v>3296</v>
      </c>
      <c r="D924" s="19" t="s">
        <v>58</v>
      </c>
      <c r="E924" s="14" t="s">
        <v>3421</v>
      </c>
      <c r="F924" s="14" t="s">
        <v>3283</v>
      </c>
      <c r="G924" s="14" t="s">
        <v>3442</v>
      </c>
      <c r="H924" s="14" t="s">
        <v>2214</v>
      </c>
      <c r="I924" s="14" t="s">
        <v>3416</v>
      </c>
      <c r="J924" s="14" t="s">
        <v>2605</v>
      </c>
      <c r="K924" s="16"/>
      <c r="L924" s="18">
        <v>72.0</v>
      </c>
      <c r="M924" s="18">
        <v>0.0</v>
      </c>
      <c r="N924" s="18">
        <v>0.833333</v>
      </c>
      <c r="O924" s="18">
        <v>0.0</v>
      </c>
      <c r="P924" s="18">
        <v>1.792063</v>
      </c>
      <c r="Q924" s="18">
        <v>1.792063</v>
      </c>
      <c r="U924" s="22" t="s">
        <v>1488</v>
      </c>
      <c r="V924" s="18">
        <v>6.91057367286E11</v>
      </c>
      <c r="W924" s="22" t="s">
        <v>3201</v>
      </c>
      <c r="X924" s="18" t="s">
        <v>3417</v>
      </c>
      <c r="Y924" s="22" t="s">
        <v>3415</v>
      </c>
      <c r="Z924" s="22" t="s">
        <v>3730</v>
      </c>
      <c r="AA924" s="22" t="s">
        <v>3731</v>
      </c>
      <c r="AB924" s="22" t="s">
        <v>2214</v>
      </c>
      <c r="AC924" s="22" t="s">
        <v>3416</v>
      </c>
      <c r="AD924" s="16"/>
      <c r="AE924" s="16"/>
      <c r="AF924" s="18">
        <v>107.0</v>
      </c>
      <c r="AG924" s="18">
        <v>10.0</v>
      </c>
      <c r="AH924" s="18">
        <v>2.950719</v>
      </c>
      <c r="AI924" s="18">
        <v>13.58351</v>
      </c>
      <c r="AJ924" s="18">
        <v>7.435277</v>
      </c>
      <c r="AK924" s="18">
        <v>4.245833</v>
      </c>
    </row>
    <row r="925">
      <c r="A925" s="14" t="s">
        <v>1812</v>
      </c>
      <c r="B925" s="105" t="s">
        <v>3746</v>
      </c>
      <c r="C925" s="14" t="s">
        <v>2514</v>
      </c>
      <c r="D925" s="19" t="s">
        <v>58</v>
      </c>
      <c r="E925" s="14" t="s">
        <v>3421</v>
      </c>
      <c r="F925" s="14" t="s">
        <v>2963</v>
      </c>
      <c r="G925" s="14" t="s">
        <v>2512</v>
      </c>
      <c r="H925" s="14" t="s">
        <v>2214</v>
      </c>
      <c r="I925" s="14" t="s">
        <v>3416</v>
      </c>
      <c r="J925" s="14" t="s">
        <v>2666</v>
      </c>
      <c r="K925" s="14" t="s">
        <v>2240</v>
      </c>
      <c r="L925" s="18">
        <v>48.0</v>
      </c>
      <c r="M925" s="18">
        <v>0.0</v>
      </c>
      <c r="N925" s="18">
        <v>0.0</v>
      </c>
      <c r="O925" s="18">
        <v>0.071429</v>
      </c>
      <c r="P925" s="18">
        <v>0.033333</v>
      </c>
      <c r="Q925" s="18">
        <v>0.021739</v>
      </c>
      <c r="U925" s="22" t="s">
        <v>1650</v>
      </c>
      <c r="V925" s="18">
        <v>8.908017962538E12</v>
      </c>
      <c r="W925" s="22" t="s">
        <v>3235</v>
      </c>
      <c r="X925" s="18" t="s">
        <v>3417</v>
      </c>
      <c r="Y925" s="22" t="s">
        <v>3415</v>
      </c>
      <c r="Z925" s="22" t="s">
        <v>3248</v>
      </c>
      <c r="AA925" s="22" t="s">
        <v>3437</v>
      </c>
      <c r="AB925" s="22" t="s">
        <v>2214</v>
      </c>
      <c r="AC925" s="22" t="s">
        <v>3416</v>
      </c>
      <c r="AD925" s="16"/>
      <c r="AE925" s="22" t="s">
        <v>2240</v>
      </c>
      <c r="AF925" s="18">
        <v>480.0</v>
      </c>
      <c r="AG925" s="18">
        <v>0.0</v>
      </c>
      <c r="AH925" s="18">
        <v>0.258741</v>
      </c>
      <c r="AI925" s="18">
        <v>0.0</v>
      </c>
      <c r="AJ925" s="18">
        <v>0.181818</v>
      </c>
      <c r="AK925" s="18">
        <v>0.135747</v>
      </c>
    </row>
    <row r="926">
      <c r="A926" s="14" t="s">
        <v>288</v>
      </c>
      <c r="B926" s="105" t="s">
        <v>4101</v>
      </c>
      <c r="C926" s="14" t="s">
        <v>2638</v>
      </c>
      <c r="D926" s="19" t="s">
        <v>58</v>
      </c>
      <c r="E926" s="14" t="s">
        <v>3421</v>
      </c>
      <c r="F926" s="14" t="s">
        <v>2868</v>
      </c>
      <c r="G926" s="14" t="s">
        <v>2366</v>
      </c>
      <c r="H926" s="14" t="s">
        <v>3472</v>
      </c>
      <c r="I926" s="14" t="s">
        <v>3422</v>
      </c>
      <c r="J926" s="16"/>
      <c r="K926" s="16"/>
      <c r="L926" s="18">
        <v>24.0</v>
      </c>
      <c r="M926" s="18">
        <v>3.0</v>
      </c>
      <c r="N926" s="18">
        <v>0.083333</v>
      </c>
      <c r="O926" s="18">
        <v>2.170238</v>
      </c>
      <c r="P926" s="18">
        <v>3.547862</v>
      </c>
      <c r="Q926" s="18">
        <v>2.882454</v>
      </c>
      <c r="U926" s="22" t="s">
        <v>662</v>
      </c>
      <c r="V926" s="18">
        <v>4.9733950114E10</v>
      </c>
      <c r="W926" s="22" t="s">
        <v>2725</v>
      </c>
      <c r="X926" s="18" t="s">
        <v>3417</v>
      </c>
      <c r="Y926" s="22" t="s">
        <v>3415</v>
      </c>
      <c r="Z926" s="22" t="s">
        <v>2697</v>
      </c>
      <c r="AA926" s="22" t="s">
        <v>2273</v>
      </c>
      <c r="AB926" s="22" t="s">
        <v>2214</v>
      </c>
      <c r="AC926" s="22" t="s">
        <v>3416</v>
      </c>
      <c r="AD926" s="16"/>
      <c r="AE926" s="16"/>
      <c r="AF926" s="18">
        <v>13.0</v>
      </c>
      <c r="AG926" s="18">
        <v>2.0</v>
      </c>
      <c r="AH926" s="18">
        <v>0.25</v>
      </c>
      <c r="AI926" s="18">
        <v>1.041667</v>
      </c>
      <c r="AJ926" s="18">
        <v>1.141667</v>
      </c>
      <c r="AK926" s="18">
        <v>1.123032</v>
      </c>
    </row>
    <row r="927">
      <c r="A927" s="14" t="s">
        <v>1812</v>
      </c>
      <c r="B927" s="105" t="s">
        <v>3694</v>
      </c>
      <c r="C927" s="14" t="s">
        <v>3331</v>
      </c>
      <c r="D927" s="19" t="s">
        <v>58</v>
      </c>
      <c r="E927" s="14" t="s">
        <v>3415</v>
      </c>
      <c r="F927" s="14" t="s">
        <v>3326</v>
      </c>
      <c r="G927" s="14" t="s">
        <v>2324</v>
      </c>
      <c r="I927" s="14" t="s">
        <v>3416</v>
      </c>
      <c r="J927" s="14" t="s">
        <v>2666</v>
      </c>
      <c r="L927" s="18">
        <v>24.0</v>
      </c>
      <c r="M927" s="18">
        <v>0.0</v>
      </c>
      <c r="N927" s="18">
        <v>0.0</v>
      </c>
      <c r="O927" s="18">
        <v>0.0</v>
      </c>
      <c r="P927" s="18">
        <v>0.0</v>
      </c>
      <c r="Q927" s="18">
        <v>0.0</v>
      </c>
      <c r="U927" s="22" t="s">
        <v>1812</v>
      </c>
      <c r="V927" s="18">
        <v>3.4000140718E10</v>
      </c>
      <c r="W927" s="22" t="s">
        <v>2551</v>
      </c>
      <c r="X927" s="18" t="s">
        <v>3417</v>
      </c>
      <c r="Y927" s="22" t="s">
        <v>3415</v>
      </c>
      <c r="Z927" s="22" t="s">
        <v>3424</v>
      </c>
      <c r="AA927" s="22" t="s">
        <v>2453</v>
      </c>
      <c r="AB927" s="22" t="s">
        <v>2214</v>
      </c>
      <c r="AC927" s="22" t="s">
        <v>3416</v>
      </c>
      <c r="AD927" s="22" t="s">
        <v>2666</v>
      </c>
      <c r="AE927" s="22" t="s">
        <v>2240</v>
      </c>
      <c r="AF927" s="18">
        <v>264.0</v>
      </c>
      <c r="AG927" s="18">
        <v>0.0</v>
      </c>
      <c r="AH927" s="18">
        <v>2.922065</v>
      </c>
      <c r="AI927" s="18">
        <v>0.305195</v>
      </c>
      <c r="AJ927" s="18">
        <v>0.37037</v>
      </c>
      <c r="AK927" s="18">
        <v>3.077355</v>
      </c>
    </row>
    <row r="928">
      <c r="A928" s="14" t="s">
        <v>361</v>
      </c>
      <c r="B928" s="105" t="s">
        <v>4024</v>
      </c>
      <c r="C928" s="14" t="s">
        <v>3743</v>
      </c>
      <c r="D928" s="19" t="s">
        <v>58</v>
      </c>
      <c r="E928" s="14" t="s">
        <v>3421</v>
      </c>
      <c r="F928" s="14" t="s">
        <v>3094</v>
      </c>
      <c r="G928" s="14" t="s">
        <v>2239</v>
      </c>
      <c r="I928" s="14" t="s">
        <v>3416</v>
      </c>
      <c r="J928" s="23"/>
      <c r="K928" s="23"/>
      <c r="L928" s="18">
        <v>552.0</v>
      </c>
      <c r="M928" s="18">
        <v>0.0</v>
      </c>
      <c r="N928" s="18">
        <v>0.0</v>
      </c>
      <c r="O928" s="18">
        <v>0.0</v>
      </c>
      <c r="P928" s="18">
        <v>0.0</v>
      </c>
      <c r="Q928" s="18">
        <v>0.0</v>
      </c>
      <c r="U928" s="22" t="s">
        <v>1936</v>
      </c>
      <c r="V928" s="18">
        <v>1.94735220809E11</v>
      </c>
      <c r="W928" s="22" t="s">
        <v>2568</v>
      </c>
      <c r="X928" s="18" t="s">
        <v>3417</v>
      </c>
      <c r="Y928" s="22" t="s">
        <v>3421</v>
      </c>
      <c r="Z928" s="22" t="s">
        <v>3010</v>
      </c>
      <c r="AA928" s="22" t="s">
        <v>2567</v>
      </c>
      <c r="AB928" s="22" t="s">
        <v>2214</v>
      </c>
      <c r="AC928" s="22" t="s">
        <v>3416</v>
      </c>
      <c r="AD928" s="16"/>
      <c r="AE928" s="16"/>
      <c r="AF928" s="18">
        <v>610.0</v>
      </c>
      <c r="AG928" s="18">
        <v>0.0</v>
      </c>
      <c r="AH928" s="18">
        <v>2.811699</v>
      </c>
      <c r="AI928" s="18">
        <v>0.5</v>
      </c>
      <c r="AJ928" s="18">
        <v>2.166667</v>
      </c>
      <c r="AK928" s="18">
        <v>3.010941</v>
      </c>
    </row>
    <row r="929">
      <c r="A929" s="14" t="s">
        <v>1812</v>
      </c>
      <c r="B929" s="105" t="s">
        <v>4102</v>
      </c>
      <c r="C929" s="14" t="s">
        <v>2558</v>
      </c>
      <c r="D929" s="19" t="s">
        <v>58</v>
      </c>
      <c r="E929" s="14" t="s">
        <v>3421</v>
      </c>
      <c r="F929" s="14" t="s">
        <v>2614</v>
      </c>
      <c r="G929" s="14" t="s">
        <v>2557</v>
      </c>
      <c r="H929" s="14" t="s">
        <v>2214</v>
      </c>
      <c r="I929" s="14" t="s">
        <v>3416</v>
      </c>
      <c r="J929" s="23"/>
      <c r="K929" s="14" t="s">
        <v>2240</v>
      </c>
      <c r="L929" s="18">
        <v>792.0</v>
      </c>
      <c r="M929" s="18">
        <v>0.0</v>
      </c>
      <c r="N929" s="18">
        <v>6.244351</v>
      </c>
      <c r="O929" s="18">
        <v>0.0</v>
      </c>
      <c r="P929" s="18">
        <v>0.0</v>
      </c>
      <c r="Q929" s="18">
        <v>6.244351</v>
      </c>
      <c r="U929" s="22" t="s">
        <v>1812</v>
      </c>
      <c r="V929" s="18">
        <v>5.000426171518E12</v>
      </c>
      <c r="W929" s="22" t="s">
        <v>3323</v>
      </c>
      <c r="X929" s="18" t="s">
        <v>3417</v>
      </c>
      <c r="Y929" s="22" t="s">
        <v>3415</v>
      </c>
      <c r="Z929" s="22" t="s">
        <v>3324</v>
      </c>
      <c r="AA929" s="22" t="s">
        <v>3534</v>
      </c>
      <c r="AC929" s="22" t="s">
        <v>3416</v>
      </c>
      <c r="AD929" s="22" t="s">
        <v>2666</v>
      </c>
      <c r="AF929" s="18">
        <v>480.0</v>
      </c>
      <c r="AG929" s="18">
        <v>0.0</v>
      </c>
      <c r="AH929" s="18">
        <v>0.0</v>
      </c>
      <c r="AI929" s="18">
        <v>0.0</v>
      </c>
      <c r="AJ929" s="18">
        <v>0.0</v>
      </c>
      <c r="AK929" s="18">
        <v>0.0</v>
      </c>
    </row>
    <row r="930">
      <c r="A930" s="14" t="s">
        <v>1175</v>
      </c>
      <c r="B930" s="105" t="s">
        <v>3723</v>
      </c>
      <c r="C930" s="14" t="s">
        <v>3220</v>
      </c>
      <c r="D930" s="19" t="s">
        <v>58</v>
      </c>
      <c r="E930" s="14" t="s">
        <v>3421</v>
      </c>
      <c r="F930" s="14" t="s">
        <v>3217</v>
      </c>
      <c r="G930" s="14" t="s">
        <v>3600</v>
      </c>
      <c r="H930" s="14" t="s">
        <v>2214</v>
      </c>
      <c r="I930" s="14" t="s">
        <v>3416</v>
      </c>
      <c r="J930" s="23"/>
      <c r="K930" s="14" t="s">
        <v>2240</v>
      </c>
      <c r="L930" s="18">
        <v>72.0</v>
      </c>
      <c r="M930" s="18">
        <v>0.0</v>
      </c>
      <c r="N930" s="18">
        <v>0.0</v>
      </c>
      <c r="O930" s="18">
        <v>0.0</v>
      </c>
      <c r="P930" s="18">
        <v>0.0</v>
      </c>
      <c r="Q930" s="18">
        <v>0.0</v>
      </c>
      <c r="U930" s="22" t="s">
        <v>851</v>
      </c>
      <c r="V930" s="18">
        <v>6.291106763577E12</v>
      </c>
      <c r="W930" s="22" t="s">
        <v>2619</v>
      </c>
      <c r="X930" s="18" t="s">
        <v>3417</v>
      </c>
      <c r="Y930" s="22" t="s">
        <v>3421</v>
      </c>
      <c r="Z930" s="22" t="s">
        <v>3152</v>
      </c>
      <c r="AA930" s="22" t="s">
        <v>3484</v>
      </c>
      <c r="AB930" s="22" t="s">
        <v>3629</v>
      </c>
      <c r="AC930" s="22" t="s">
        <v>3422</v>
      </c>
      <c r="AD930" s="22" t="s">
        <v>2605</v>
      </c>
      <c r="AE930" s="16"/>
      <c r="AF930" s="18">
        <v>600.0</v>
      </c>
      <c r="AG930" s="18">
        <v>0.0</v>
      </c>
      <c r="AH930" s="18">
        <v>0.0</v>
      </c>
      <c r="AI930" s="18">
        <v>0.0</v>
      </c>
      <c r="AJ930" s="18">
        <v>0.0</v>
      </c>
      <c r="AK930" s="18">
        <v>0.0</v>
      </c>
    </row>
    <row r="931">
      <c r="A931" s="14" t="s">
        <v>1812</v>
      </c>
      <c r="B931" s="105" t="s">
        <v>4103</v>
      </c>
      <c r="C931" s="14" t="s">
        <v>2491</v>
      </c>
      <c r="D931" s="19" t="s">
        <v>58</v>
      </c>
      <c r="E931" s="14" t="s">
        <v>3415</v>
      </c>
      <c r="F931" s="14" t="s">
        <v>2951</v>
      </c>
      <c r="G931" s="14" t="s">
        <v>2489</v>
      </c>
      <c r="I931" s="14" t="s">
        <v>3416</v>
      </c>
      <c r="J931" s="23"/>
      <c r="K931" s="16"/>
      <c r="L931" s="18">
        <v>552.0</v>
      </c>
      <c r="M931" s="18">
        <v>0.0</v>
      </c>
      <c r="N931" s="18">
        <v>0.0</v>
      </c>
      <c r="O931" s="18">
        <v>0.0</v>
      </c>
      <c r="P931" s="18">
        <v>0.0</v>
      </c>
      <c r="Q931" s="18">
        <v>0.0</v>
      </c>
      <c r="U931" s="22" t="s">
        <v>851</v>
      </c>
      <c r="V931" s="18">
        <v>6.281007053433E12</v>
      </c>
      <c r="W931" s="22" t="s">
        <v>3378</v>
      </c>
      <c r="X931" s="18" t="s">
        <v>3417</v>
      </c>
      <c r="Y931" s="22" t="s">
        <v>3421</v>
      </c>
      <c r="Z931" s="22" t="s">
        <v>3720</v>
      </c>
      <c r="AA931" s="22" t="s">
        <v>3551</v>
      </c>
      <c r="AB931" s="22" t="s">
        <v>3472</v>
      </c>
      <c r="AC931" s="22" t="s">
        <v>3422</v>
      </c>
      <c r="AD931" s="22" t="s">
        <v>2605</v>
      </c>
      <c r="AE931" s="16"/>
      <c r="AF931" s="18">
        <v>816.0</v>
      </c>
      <c r="AG931" s="18">
        <v>0.0</v>
      </c>
      <c r="AH931" s="18">
        <v>1.409524</v>
      </c>
      <c r="AI931" s="18">
        <v>0.0</v>
      </c>
      <c r="AJ931" s="18">
        <v>0.0</v>
      </c>
      <c r="AK931" s="18">
        <v>1.409524</v>
      </c>
    </row>
    <row r="932">
      <c r="A932" s="14" t="s">
        <v>1488</v>
      </c>
      <c r="B932" s="105" t="s">
        <v>3489</v>
      </c>
      <c r="C932" s="14" t="s">
        <v>2592</v>
      </c>
      <c r="D932" s="19" t="s">
        <v>58</v>
      </c>
      <c r="E932" s="23"/>
      <c r="F932" s="14" t="s">
        <v>3490</v>
      </c>
      <c r="G932" s="14" t="s">
        <v>3491</v>
      </c>
      <c r="I932" s="14" t="s">
        <v>3416</v>
      </c>
      <c r="J932" s="23"/>
      <c r="K932" s="23"/>
      <c r="L932" s="18">
        <v>528.0</v>
      </c>
      <c r="M932" s="18">
        <v>0.0</v>
      </c>
      <c r="N932" s="18">
        <v>0.0</v>
      </c>
      <c r="O932" s="18">
        <v>0.0</v>
      </c>
      <c r="P932" s="18">
        <v>0.0</v>
      </c>
      <c r="Q932" s="18">
        <v>0.0</v>
      </c>
      <c r="U932" s="22" t="s">
        <v>961</v>
      </c>
      <c r="V932" s="22" t="s">
        <v>4104</v>
      </c>
      <c r="W932" s="22" t="s">
        <v>2363</v>
      </c>
      <c r="X932" s="18" t="s">
        <v>3417</v>
      </c>
      <c r="Y932" s="22" t="s">
        <v>3415</v>
      </c>
      <c r="Z932" s="22" t="s">
        <v>3099</v>
      </c>
      <c r="AA932" s="22" t="s">
        <v>2359</v>
      </c>
      <c r="AB932" s="22" t="s">
        <v>2304</v>
      </c>
      <c r="AC932" s="22" t="s">
        <v>3422</v>
      </c>
      <c r="AD932" s="22" t="s">
        <v>2605</v>
      </c>
      <c r="AE932" s="22" t="s">
        <v>2240</v>
      </c>
      <c r="AF932" s="18">
        <v>816.0</v>
      </c>
      <c r="AG932" s="18">
        <v>0.0</v>
      </c>
      <c r="AH932" s="18">
        <v>0.0</v>
      </c>
      <c r="AI932" s="18">
        <v>0.0</v>
      </c>
      <c r="AJ932" s="18">
        <v>0.0</v>
      </c>
      <c r="AK932" s="18">
        <v>0.0</v>
      </c>
    </row>
    <row r="933">
      <c r="A933" s="14" t="s">
        <v>591</v>
      </c>
      <c r="B933" s="105" t="s">
        <v>3803</v>
      </c>
      <c r="C933" s="14" t="s">
        <v>3123</v>
      </c>
      <c r="D933" s="19" t="s">
        <v>58</v>
      </c>
      <c r="E933" s="14" t="s">
        <v>3415</v>
      </c>
      <c r="F933" s="14" t="s">
        <v>3116</v>
      </c>
      <c r="G933" s="14" t="s">
        <v>3609</v>
      </c>
      <c r="I933" s="14" t="s">
        <v>3416</v>
      </c>
      <c r="J933" s="16"/>
      <c r="K933" s="23"/>
      <c r="L933" s="18">
        <v>552.0</v>
      </c>
      <c r="M933" s="18">
        <v>0.0</v>
      </c>
      <c r="N933" s="18">
        <v>0.0</v>
      </c>
      <c r="O933" s="18">
        <v>0.0</v>
      </c>
      <c r="P933" s="18">
        <v>0.0</v>
      </c>
      <c r="Q933" s="18">
        <v>0.0</v>
      </c>
      <c r="U933" s="22" t="s">
        <v>288</v>
      </c>
      <c r="V933" s="18">
        <v>5.298005550025E12</v>
      </c>
      <c r="W933" s="22" t="s">
        <v>2259</v>
      </c>
      <c r="X933" s="18" t="s">
        <v>3417</v>
      </c>
      <c r="Y933" s="16"/>
      <c r="Z933" s="22" t="s">
        <v>2658</v>
      </c>
      <c r="AA933" s="22" t="s">
        <v>2256</v>
      </c>
      <c r="AC933" s="22" t="s">
        <v>3416</v>
      </c>
      <c r="AD933" s="16"/>
      <c r="AE933" s="16"/>
      <c r="AF933" s="18">
        <v>552.0</v>
      </c>
      <c r="AG933" s="18">
        <v>0.0</v>
      </c>
      <c r="AH933" s="18">
        <v>0.0</v>
      </c>
      <c r="AI933" s="18">
        <v>0.0</v>
      </c>
      <c r="AJ933" s="18">
        <v>0.0</v>
      </c>
      <c r="AK933" s="18">
        <v>0.0</v>
      </c>
    </row>
    <row r="934">
      <c r="A934" s="14" t="s">
        <v>1035</v>
      </c>
      <c r="B934" s="105" t="s">
        <v>3546</v>
      </c>
      <c r="C934" s="14" t="s">
        <v>3047</v>
      </c>
      <c r="D934" s="19" t="s">
        <v>58</v>
      </c>
      <c r="E934" s="14" t="s">
        <v>3415</v>
      </c>
      <c r="F934" s="14" t="s">
        <v>2810</v>
      </c>
      <c r="G934" s="14" t="s">
        <v>2373</v>
      </c>
      <c r="H934" s="14" t="s">
        <v>2214</v>
      </c>
      <c r="I934" s="14" t="s">
        <v>3416</v>
      </c>
      <c r="J934" s="23"/>
      <c r="K934" s="23"/>
      <c r="L934" s="18">
        <v>48.0</v>
      </c>
      <c r="M934" s="18">
        <v>1.0</v>
      </c>
      <c r="N934" s="18">
        <v>0.225275</v>
      </c>
      <c r="O934" s="18">
        <v>0.510989</v>
      </c>
      <c r="P934" s="18">
        <v>0.235632</v>
      </c>
      <c r="Q934" s="18">
        <v>0.210511</v>
      </c>
      <c r="U934" s="22" t="s">
        <v>288</v>
      </c>
      <c r="V934" s="18">
        <v>6.291109606017E12</v>
      </c>
      <c r="W934" s="22" t="s">
        <v>3056</v>
      </c>
      <c r="X934" s="18" t="s">
        <v>3417</v>
      </c>
      <c r="Y934" s="22" t="s">
        <v>3415</v>
      </c>
      <c r="Z934" s="22" t="s">
        <v>3057</v>
      </c>
      <c r="AA934" s="22" t="s">
        <v>3456</v>
      </c>
      <c r="AB934" s="22" t="s">
        <v>2214</v>
      </c>
      <c r="AC934" s="22" t="s">
        <v>3416</v>
      </c>
      <c r="AD934" s="16"/>
      <c r="AE934" s="22" t="s">
        <v>2240</v>
      </c>
      <c r="AF934" s="18">
        <v>456.0</v>
      </c>
      <c r="AG934" s="18">
        <v>0.0</v>
      </c>
      <c r="AH934" s="18">
        <v>0.121324</v>
      </c>
      <c r="AI934" s="18">
        <v>0.0</v>
      </c>
      <c r="AJ934" s="18">
        <v>0.0</v>
      </c>
      <c r="AK934" s="18">
        <v>0.121324</v>
      </c>
    </row>
    <row r="935">
      <c r="A935" s="14" t="s">
        <v>288</v>
      </c>
      <c r="B935" s="105" t="s">
        <v>3852</v>
      </c>
      <c r="C935" s="14" t="s">
        <v>2902</v>
      </c>
      <c r="D935" s="19" t="s">
        <v>58</v>
      </c>
      <c r="E935" s="14" t="s">
        <v>3421</v>
      </c>
      <c r="F935" s="14" t="s">
        <v>3074</v>
      </c>
      <c r="G935" s="14" t="s">
        <v>3688</v>
      </c>
      <c r="H935" s="14" t="s">
        <v>2252</v>
      </c>
      <c r="I935" s="14" t="s">
        <v>3416</v>
      </c>
      <c r="J935" s="23"/>
      <c r="K935" s="23"/>
      <c r="L935" s="18">
        <v>48.0</v>
      </c>
      <c r="M935" s="18">
        <v>0.0</v>
      </c>
      <c r="N935" s="18">
        <v>0.0</v>
      </c>
      <c r="O935" s="18">
        <v>0.0</v>
      </c>
      <c r="P935" s="18">
        <v>0.0</v>
      </c>
      <c r="Q935" s="18">
        <v>0.0</v>
      </c>
      <c r="U935" s="22" t="s">
        <v>1812</v>
      </c>
      <c r="V935" s="18">
        <v>7.613036193061E12</v>
      </c>
      <c r="W935" s="22" t="s">
        <v>3313</v>
      </c>
      <c r="X935" s="18" t="s">
        <v>3417</v>
      </c>
      <c r="Y935" s="22" t="s">
        <v>3415</v>
      </c>
      <c r="Z935" s="22" t="s">
        <v>3314</v>
      </c>
      <c r="AA935" s="22" t="s">
        <v>3534</v>
      </c>
      <c r="AB935" s="22" t="s">
        <v>2214</v>
      </c>
      <c r="AC935" s="22" t="s">
        <v>3416</v>
      </c>
      <c r="AD935" s="22" t="s">
        <v>2605</v>
      </c>
      <c r="AE935" s="16"/>
      <c r="AF935" s="18">
        <v>624.0</v>
      </c>
      <c r="AG935" s="18">
        <v>0.0</v>
      </c>
      <c r="AH935" s="18">
        <v>1.627329</v>
      </c>
      <c r="AI935" s="18">
        <v>0.271429</v>
      </c>
      <c r="AJ935" s="18">
        <v>1.87123</v>
      </c>
      <c r="AK935" s="18">
        <v>1.76189</v>
      </c>
    </row>
    <row r="936">
      <c r="A936" s="14" t="s">
        <v>1175</v>
      </c>
      <c r="B936" s="105" t="s">
        <v>4086</v>
      </c>
      <c r="C936" s="14" t="s">
        <v>3035</v>
      </c>
      <c r="D936" s="19" t="s">
        <v>58</v>
      </c>
      <c r="E936" s="14" t="s">
        <v>3421</v>
      </c>
      <c r="F936" s="14" t="s">
        <v>3206</v>
      </c>
      <c r="G936" s="14" t="s">
        <v>2268</v>
      </c>
      <c r="H936" s="14" t="s">
        <v>2214</v>
      </c>
      <c r="I936" s="14" t="s">
        <v>3416</v>
      </c>
      <c r="J936" s="23"/>
      <c r="K936" s="14" t="s">
        <v>2240</v>
      </c>
      <c r="L936" s="18">
        <v>384.0</v>
      </c>
      <c r="M936" s="18">
        <v>0.0</v>
      </c>
      <c r="N936" s="18">
        <v>0.0</v>
      </c>
      <c r="O936" s="18">
        <v>0.0</v>
      </c>
      <c r="P936" s="18">
        <v>0.0</v>
      </c>
      <c r="Q936" s="18">
        <v>0.0</v>
      </c>
      <c r="U936" s="22" t="s">
        <v>591</v>
      </c>
      <c r="V936" s="22" t="s">
        <v>3735</v>
      </c>
      <c r="W936" s="22" t="s">
        <v>3736</v>
      </c>
      <c r="X936" s="18" t="s">
        <v>3417</v>
      </c>
      <c r="Y936" s="22" t="s">
        <v>3415</v>
      </c>
      <c r="Z936" s="22" t="s">
        <v>3737</v>
      </c>
      <c r="AA936" s="22" t="s">
        <v>2268</v>
      </c>
      <c r="AB936" s="22" t="s">
        <v>2214</v>
      </c>
      <c r="AC936" s="22" t="s">
        <v>3416</v>
      </c>
      <c r="AD936" s="22" t="s">
        <v>2605</v>
      </c>
      <c r="AE936" s="22" t="s">
        <v>2240</v>
      </c>
      <c r="AF936" s="18">
        <v>816.0</v>
      </c>
      <c r="AG936" s="18">
        <v>0.0</v>
      </c>
      <c r="AH936" s="18">
        <v>0.0</v>
      </c>
      <c r="AI936" s="18">
        <v>0.0</v>
      </c>
      <c r="AJ936" s="18">
        <v>0.0</v>
      </c>
      <c r="AK936" s="18">
        <v>0.0</v>
      </c>
    </row>
    <row r="937">
      <c r="A937" s="14" t="s">
        <v>1690</v>
      </c>
      <c r="B937" s="105" t="s">
        <v>3774</v>
      </c>
      <c r="C937" s="14" t="s">
        <v>2474</v>
      </c>
      <c r="D937" s="19" t="s">
        <v>58</v>
      </c>
      <c r="E937" s="14" t="s">
        <v>3415</v>
      </c>
      <c r="F937" s="14" t="s">
        <v>2936</v>
      </c>
      <c r="G937" s="14" t="s">
        <v>2471</v>
      </c>
      <c r="I937" s="14" t="s">
        <v>3416</v>
      </c>
      <c r="J937" s="23"/>
      <c r="K937" s="23"/>
      <c r="L937" s="18">
        <v>552.0</v>
      </c>
      <c r="M937" s="18">
        <v>0.0</v>
      </c>
      <c r="N937" s="18">
        <v>0.0</v>
      </c>
      <c r="O937" s="18">
        <v>0.0</v>
      </c>
      <c r="P937" s="18">
        <v>0.0</v>
      </c>
      <c r="Q937" s="18">
        <v>0.0</v>
      </c>
      <c r="U937" s="22" t="s">
        <v>135</v>
      </c>
      <c r="V937" s="18">
        <v>8.002873014193E12</v>
      </c>
      <c r="W937" s="22" t="s">
        <v>3040</v>
      </c>
      <c r="X937" s="18" t="s">
        <v>3417</v>
      </c>
      <c r="Y937" s="22" t="s">
        <v>3415</v>
      </c>
      <c r="Z937" s="22" t="s">
        <v>3033</v>
      </c>
      <c r="AA937" s="22" t="s">
        <v>3768</v>
      </c>
      <c r="AB937" s="22" t="s">
        <v>2214</v>
      </c>
      <c r="AC937" s="22" t="s">
        <v>3416</v>
      </c>
      <c r="AD937" s="22" t="s">
        <v>2605</v>
      </c>
      <c r="AE937" s="16"/>
      <c r="AF937" s="18">
        <v>768.0</v>
      </c>
      <c r="AG937" s="18">
        <v>0.0</v>
      </c>
      <c r="AH937" s="18">
        <v>23.65679</v>
      </c>
      <c r="AI937" s="18">
        <v>0.071429</v>
      </c>
      <c r="AJ937" s="18">
        <v>0.1</v>
      </c>
      <c r="AK937" s="18">
        <v>23.89324</v>
      </c>
    </row>
    <row r="938">
      <c r="A938" s="14" t="s">
        <v>288</v>
      </c>
      <c r="B938" s="105" t="s">
        <v>3994</v>
      </c>
      <c r="C938" s="14" t="s">
        <v>3193</v>
      </c>
      <c r="D938" s="19" t="s">
        <v>58</v>
      </c>
      <c r="E938" s="14" t="s">
        <v>3421</v>
      </c>
      <c r="F938" s="14" t="s">
        <v>3057</v>
      </c>
      <c r="G938" s="14" t="s">
        <v>3456</v>
      </c>
      <c r="H938" s="14" t="s">
        <v>2214</v>
      </c>
      <c r="I938" s="14" t="s">
        <v>3416</v>
      </c>
      <c r="J938" s="23"/>
      <c r="K938" s="23"/>
      <c r="L938" s="18">
        <v>288.0</v>
      </c>
      <c r="M938" s="18">
        <v>0.0</v>
      </c>
      <c r="N938" s="18">
        <v>0.148352</v>
      </c>
      <c r="O938" s="18">
        <v>0.362637</v>
      </c>
      <c r="P938" s="18">
        <v>0.274444</v>
      </c>
      <c r="Q938" s="18">
        <v>0.274444</v>
      </c>
      <c r="U938" s="22" t="s">
        <v>1783</v>
      </c>
      <c r="V938" s="18">
        <v>6.924635797811E12</v>
      </c>
      <c r="W938" s="22" t="s">
        <v>3276</v>
      </c>
      <c r="X938" s="18" t="s">
        <v>3417</v>
      </c>
      <c r="Y938" s="22" t="s">
        <v>3415</v>
      </c>
      <c r="Z938" s="22" t="s">
        <v>3182</v>
      </c>
      <c r="AA938" s="22" t="s">
        <v>2386</v>
      </c>
      <c r="AB938" s="22" t="s">
        <v>2214</v>
      </c>
      <c r="AC938" s="22" t="s">
        <v>3416</v>
      </c>
      <c r="AD938" s="22" t="s">
        <v>2605</v>
      </c>
      <c r="AE938" s="22" t="s">
        <v>2240</v>
      </c>
      <c r="AF938" s="18">
        <v>96.0</v>
      </c>
      <c r="AG938" s="18">
        <v>0.0</v>
      </c>
      <c r="AH938" s="18">
        <v>0.0</v>
      </c>
      <c r="AI938" s="18">
        <v>0.0</v>
      </c>
      <c r="AJ938" s="18">
        <v>0.0</v>
      </c>
      <c r="AK938" s="18">
        <v>0.0</v>
      </c>
    </row>
    <row r="939">
      <c r="A939" s="14" t="s">
        <v>1783</v>
      </c>
      <c r="B939" s="105" t="s">
        <v>3794</v>
      </c>
      <c r="C939" s="14" t="s">
        <v>3289</v>
      </c>
      <c r="D939" s="19" t="s">
        <v>58</v>
      </c>
      <c r="E939" s="14" t="s">
        <v>3421</v>
      </c>
      <c r="F939" s="14" t="s">
        <v>3283</v>
      </c>
      <c r="G939" s="14" t="s">
        <v>3442</v>
      </c>
      <c r="H939" s="14" t="s">
        <v>2214</v>
      </c>
      <c r="I939" s="14" t="s">
        <v>3416</v>
      </c>
      <c r="J939" s="14" t="s">
        <v>2605</v>
      </c>
      <c r="K939" s="14" t="s">
        <v>2240</v>
      </c>
      <c r="L939" s="18">
        <v>258.0</v>
      </c>
      <c r="M939" s="18">
        <v>1.0</v>
      </c>
      <c r="N939" s="18">
        <v>2.189755</v>
      </c>
      <c r="O939" s="18">
        <v>0.722222</v>
      </c>
      <c r="P939" s="18">
        <v>2.140152</v>
      </c>
      <c r="Q939" s="18">
        <v>2.140152</v>
      </c>
      <c r="U939" s="22" t="s">
        <v>1650</v>
      </c>
      <c r="V939" s="18">
        <v>8.908017962354E12</v>
      </c>
      <c r="W939" s="22" t="s">
        <v>3229</v>
      </c>
      <c r="X939" s="18" t="s">
        <v>3417</v>
      </c>
      <c r="Y939" s="22" t="s">
        <v>3415</v>
      </c>
      <c r="Z939" s="22" t="s">
        <v>3248</v>
      </c>
      <c r="AA939" s="22" t="s">
        <v>3437</v>
      </c>
      <c r="AB939" s="22" t="s">
        <v>2214</v>
      </c>
      <c r="AC939" s="22" t="s">
        <v>3416</v>
      </c>
      <c r="AD939" s="16"/>
      <c r="AE939" s="16"/>
      <c r="AF939" s="18">
        <v>1.0</v>
      </c>
      <c r="AG939" s="18">
        <v>1.0</v>
      </c>
      <c r="AH939" s="18">
        <v>0.0</v>
      </c>
      <c r="AI939" s="18">
        <v>1.180952</v>
      </c>
      <c r="AJ939" s="18">
        <v>0.958718</v>
      </c>
      <c r="AK939" s="18">
        <v>0.668911</v>
      </c>
    </row>
    <row r="940">
      <c r="A940" s="14" t="s">
        <v>1035</v>
      </c>
      <c r="B940" s="105" t="s">
        <v>4105</v>
      </c>
      <c r="C940" s="14" t="s">
        <v>3391</v>
      </c>
      <c r="D940" s="19" t="s">
        <v>58</v>
      </c>
      <c r="E940" s="14" t="s">
        <v>3415</v>
      </c>
      <c r="F940" s="14" t="s">
        <v>3842</v>
      </c>
      <c r="G940" s="14" t="s">
        <v>3843</v>
      </c>
      <c r="H940" s="14" t="s">
        <v>2214</v>
      </c>
      <c r="I940" s="14" t="s">
        <v>3416</v>
      </c>
      <c r="J940" s="14" t="s">
        <v>2605</v>
      </c>
      <c r="K940" s="23"/>
      <c r="L940" s="18">
        <v>0.0</v>
      </c>
      <c r="M940" s="18">
        <v>0.0</v>
      </c>
      <c r="N940" s="18">
        <v>0.0</v>
      </c>
      <c r="O940" s="18">
        <v>0.0</v>
      </c>
      <c r="P940" s="18">
        <v>0.0</v>
      </c>
      <c r="Q940" s="18">
        <v>0.0</v>
      </c>
      <c r="U940" s="22" t="s">
        <v>591</v>
      </c>
      <c r="V940" s="18">
        <v>8.906002770373E12</v>
      </c>
      <c r="W940" s="22" t="s">
        <v>2752</v>
      </c>
      <c r="X940" s="18" t="s">
        <v>3417</v>
      </c>
      <c r="Y940" s="22" t="s">
        <v>3415</v>
      </c>
      <c r="Z940" s="22" t="s">
        <v>3137</v>
      </c>
      <c r="AA940" s="22" t="s">
        <v>3491</v>
      </c>
      <c r="AB940" s="22" t="s">
        <v>2214</v>
      </c>
      <c r="AC940" s="22" t="s">
        <v>3416</v>
      </c>
      <c r="AD940" s="16"/>
      <c r="AE940" s="16"/>
      <c r="AF940" s="18">
        <v>0.0</v>
      </c>
      <c r="AG940" s="18">
        <v>0.0</v>
      </c>
      <c r="AH940" s="18">
        <v>0.0</v>
      </c>
      <c r="AI940" s="18">
        <v>0.285714</v>
      </c>
      <c r="AJ940" s="18">
        <v>0.347884</v>
      </c>
      <c r="AK940" s="18">
        <v>0.271549</v>
      </c>
    </row>
    <row r="941">
      <c r="A941" s="14" t="s">
        <v>1812</v>
      </c>
      <c r="B941" s="105" t="s">
        <v>4106</v>
      </c>
      <c r="C941" s="14" t="s">
        <v>2505</v>
      </c>
      <c r="D941" s="19" t="s">
        <v>58</v>
      </c>
      <c r="E941" s="14" t="s">
        <v>3415</v>
      </c>
      <c r="F941" s="14" t="s">
        <v>2958</v>
      </c>
      <c r="G941" s="14" t="s">
        <v>2506</v>
      </c>
      <c r="H941" s="14" t="s">
        <v>2214</v>
      </c>
      <c r="I941" s="14" t="s">
        <v>3416</v>
      </c>
      <c r="J941" s="14" t="s">
        <v>2605</v>
      </c>
      <c r="K941" s="23"/>
      <c r="L941" s="18">
        <v>24.0</v>
      </c>
      <c r="M941" s="18">
        <v>0.0</v>
      </c>
      <c r="N941" s="18">
        <v>0.093074</v>
      </c>
      <c r="O941" s="18">
        <v>0.0</v>
      </c>
      <c r="P941" s="18">
        <v>0.333333</v>
      </c>
      <c r="Q941" s="18">
        <v>0.093074</v>
      </c>
      <c r="U941" s="22" t="s">
        <v>1812</v>
      </c>
      <c r="V941" s="18">
        <v>3.4000952779E10</v>
      </c>
      <c r="W941" s="22" t="s">
        <v>2545</v>
      </c>
      <c r="X941" s="18" t="s">
        <v>3417</v>
      </c>
      <c r="Y941" s="22" t="s">
        <v>3415</v>
      </c>
      <c r="Z941" s="22" t="s">
        <v>3424</v>
      </c>
      <c r="AA941" s="22" t="s">
        <v>2453</v>
      </c>
      <c r="AB941" s="22" t="s">
        <v>2214</v>
      </c>
      <c r="AC941" s="22" t="s">
        <v>3416</v>
      </c>
      <c r="AD941" s="22" t="s">
        <v>2666</v>
      </c>
      <c r="AF941" s="18">
        <v>72.0</v>
      </c>
      <c r="AG941" s="18">
        <v>0.0</v>
      </c>
      <c r="AH941" s="18">
        <v>0.0</v>
      </c>
      <c r="AI941" s="18">
        <v>0.0</v>
      </c>
      <c r="AJ941" s="18">
        <v>0.0</v>
      </c>
      <c r="AK941" s="18">
        <v>0.0</v>
      </c>
    </row>
    <row r="942">
      <c r="A942" s="14" t="s">
        <v>1035</v>
      </c>
      <c r="B942" s="105" t="s">
        <v>3913</v>
      </c>
      <c r="C942" s="14" t="s">
        <v>2372</v>
      </c>
      <c r="D942" s="19" t="s">
        <v>58</v>
      </c>
      <c r="E942" s="14" t="s">
        <v>3415</v>
      </c>
      <c r="F942" s="14" t="s">
        <v>2810</v>
      </c>
      <c r="G942" s="14" t="s">
        <v>2373</v>
      </c>
      <c r="I942" s="14" t="s">
        <v>3416</v>
      </c>
      <c r="J942" s="16"/>
      <c r="K942" s="23"/>
      <c r="L942" s="18">
        <v>552.0</v>
      </c>
      <c r="M942" s="18">
        <v>0.0</v>
      </c>
      <c r="N942" s="18">
        <v>0.0</v>
      </c>
      <c r="O942" s="18">
        <v>0.0</v>
      </c>
      <c r="P942" s="18">
        <v>0.0</v>
      </c>
      <c r="Q942" s="18">
        <v>0.0</v>
      </c>
      <c r="U942" s="22" t="s">
        <v>1175</v>
      </c>
      <c r="V942" s="18">
        <v>1.94251133508E11</v>
      </c>
      <c r="W942" s="22" t="s">
        <v>3215</v>
      </c>
      <c r="X942" s="18" t="s">
        <v>3417</v>
      </c>
      <c r="Y942" s="22" t="s">
        <v>3415</v>
      </c>
      <c r="Z942" s="16"/>
      <c r="AA942" s="22" t="s">
        <v>2391</v>
      </c>
      <c r="AC942" s="22" t="s">
        <v>3416</v>
      </c>
      <c r="AD942" s="16"/>
      <c r="AE942" s="16"/>
      <c r="AF942" s="18">
        <v>120.0</v>
      </c>
      <c r="AG942" s="18">
        <v>0.0</v>
      </c>
      <c r="AH942" s="18">
        <v>0.0</v>
      </c>
      <c r="AI942" s="18">
        <v>0.0</v>
      </c>
      <c r="AJ942" s="18">
        <v>0.0</v>
      </c>
      <c r="AK942" s="18">
        <v>0.0</v>
      </c>
    </row>
    <row r="943">
      <c r="A943" s="14" t="s">
        <v>756</v>
      </c>
      <c r="B943" s="105" t="s">
        <v>4107</v>
      </c>
      <c r="C943" s="14" t="s">
        <v>2287</v>
      </c>
      <c r="D943" s="19" t="s">
        <v>58</v>
      </c>
      <c r="E943" s="14" t="s">
        <v>3415</v>
      </c>
      <c r="F943" s="14" t="s">
        <v>2709</v>
      </c>
      <c r="G943" s="14" t="s">
        <v>2282</v>
      </c>
      <c r="H943" s="14" t="s">
        <v>2214</v>
      </c>
      <c r="I943" s="14" t="s">
        <v>3416</v>
      </c>
      <c r="J943" s="14" t="s">
        <v>2605</v>
      </c>
      <c r="K943" s="23"/>
      <c r="L943" s="18">
        <v>120.0</v>
      </c>
      <c r="M943" s="18">
        <v>0.0</v>
      </c>
      <c r="N943" s="18">
        <v>0.0</v>
      </c>
      <c r="O943" s="18">
        <v>0.0</v>
      </c>
      <c r="P943" s="18">
        <v>0.0</v>
      </c>
      <c r="Q943" s="18">
        <v>0.016667</v>
      </c>
      <c r="U943" s="22" t="s">
        <v>1812</v>
      </c>
      <c r="V943" s="18">
        <v>6.298043908023E12</v>
      </c>
      <c r="W943" s="22" t="s">
        <v>2480</v>
      </c>
      <c r="X943" s="18" t="s">
        <v>3417</v>
      </c>
      <c r="Y943" s="22" t="s">
        <v>3415</v>
      </c>
      <c r="Z943" s="22" t="s">
        <v>2944</v>
      </c>
      <c r="AA943" s="22" t="s">
        <v>2479</v>
      </c>
      <c r="AC943" s="22" t="s">
        <v>3416</v>
      </c>
      <c r="AD943" s="16"/>
      <c r="AE943" s="16"/>
      <c r="AF943" s="18">
        <v>144.0</v>
      </c>
      <c r="AG943" s="18">
        <v>0.0</v>
      </c>
      <c r="AH943" s="18">
        <v>0.0</v>
      </c>
      <c r="AI943" s="18">
        <v>0.0</v>
      </c>
      <c r="AJ943" s="18">
        <v>0.0</v>
      </c>
      <c r="AK943" s="18">
        <v>0.0</v>
      </c>
    </row>
    <row r="944">
      <c r="A944" s="14" t="s">
        <v>1035</v>
      </c>
      <c r="B944" s="105" t="s">
        <v>4066</v>
      </c>
      <c r="C944" s="14" t="s">
        <v>2728</v>
      </c>
      <c r="D944" s="19" t="s">
        <v>58</v>
      </c>
      <c r="E944" s="14" t="s">
        <v>3421</v>
      </c>
      <c r="F944" s="14" t="s">
        <v>3162</v>
      </c>
      <c r="G944" s="14" t="s">
        <v>3450</v>
      </c>
      <c r="H944" s="14" t="s">
        <v>2214</v>
      </c>
      <c r="I944" s="14" t="s">
        <v>3416</v>
      </c>
      <c r="J944" s="23"/>
      <c r="K944" s="14" t="s">
        <v>2240</v>
      </c>
      <c r="L944" s="18">
        <v>288.0</v>
      </c>
      <c r="M944" s="18">
        <v>0.0</v>
      </c>
      <c r="N944" s="18">
        <v>0.0</v>
      </c>
      <c r="O944" s="18">
        <v>0.0</v>
      </c>
      <c r="P944" s="18">
        <v>0.0</v>
      </c>
      <c r="Q944" s="18">
        <v>0.0</v>
      </c>
      <c r="U944" s="22" t="s">
        <v>1812</v>
      </c>
      <c r="V944" s="18">
        <v>7.622201146214E12</v>
      </c>
      <c r="W944" s="22" t="s">
        <v>2530</v>
      </c>
      <c r="X944" s="18" t="s">
        <v>3417</v>
      </c>
      <c r="Y944" s="22" t="s">
        <v>3415</v>
      </c>
      <c r="Z944" s="22" t="s">
        <v>2963</v>
      </c>
      <c r="AA944" s="22" t="s">
        <v>2512</v>
      </c>
      <c r="AB944" s="22" t="s">
        <v>2214</v>
      </c>
      <c r="AC944" s="22" t="s">
        <v>3416</v>
      </c>
      <c r="AD944" s="22" t="s">
        <v>2666</v>
      </c>
      <c r="AE944" s="22" t="s">
        <v>2240</v>
      </c>
      <c r="AF944" s="18">
        <v>48.0</v>
      </c>
      <c r="AG944" s="18">
        <v>0.0</v>
      </c>
      <c r="AH944" s="18">
        <v>0.0</v>
      </c>
      <c r="AI944" s="18">
        <v>0.0</v>
      </c>
      <c r="AJ944" s="18">
        <v>0.0</v>
      </c>
      <c r="AK944" s="18">
        <v>0.0</v>
      </c>
    </row>
    <row r="945">
      <c r="A945" s="14" t="s">
        <v>1812</v>
      </c>
      <c r="B945" s="105" t="s">
        <v>4108</v>
      </c>
      <c r="C945" s="14" t="s">
        <v>3335</v>
      </c>
      <c r="D945" s="19" t="s">
        <v>58</v>
      </c>
      <c r="E945" s="14" t="s">
        <v>3421</v>
      </c>
      <c r="F945" s="14" t="s">
        <v>3336</v>
      </c>
      <c r="G945" s="14" t="s">
        <v>3534</v>
      </c>
      <c r="H945" s="14" t="s">
        <v>2214</v>
      </c>
      <c r="I945" s="14" t="s">
        <v>3416</v>
      </c>
      <c r="J945" s="14" t="s">
        <v>2605</v>
      </c>
      <c r="K945" s="23"/>
      <c r="L945" s="18">
        <v>384.0</v>
      </c>
      <c r="M945" s="18">
        <v>0.0</v>
      </c>
      <c r="N945" s="18">
        <v>2.131494</v>
      </c>
      <c r="O945" s="18">
        <v>0.453247</v>
      </c>
      <c r="P945" s="18">
        <v>2.885654</v>
      </c>
      <c r="Q945" s="18">
        <v>2.005671</v>
      </c>
      <c r="U945" s="22" t="s">
        <v>1812</v>
      </c>
      <c r="V945" s="18">
        <v>5.000159566971E12</v>
      </c>
      <c r="W945" s="22" t="s">
        <v>2711</v>
      </c>
      <c r="X945" s="18" t="s">
        <v>3417</v>
      </c>
      <c r="Y945" s="22" t="s">
        <v>3421</v>
      </c>
      <c r="Z945" s="22" t="s">
        <v>2985</v>
      </c>
      <c r="AA945" s="22" t="s">
        <v>2512</v>
      </c>
      <c r="AB945" s="22" t="s">
        <v>2214</v>
      </c>
      <c r="AC945" s="22" t="s">
        <v>3416</v>
      </c>
      <c r="AD945" s="22" t="s">
        <v>2605</v>
      </c>
      <c r="AE945" s="16"/>
      <c r="AF945" s="18">
        <v>72.0</v>
      </c>
      <c r="AG945" s="18">
        <v>0.0</v>
      </c>
      <c r="AH945" s="18">
        <v>0.238095</v>
      </c>
      <c r="AI945" s="18">
        <v>0.071429</v>
      </c>
      <c r="AJ945" s="18">
        <v>0.066667</v>
      </c>
      <c r="AK945" s="18">
        <v>0.206275</v>
      </c>
    </row>
    <row r="946">
      <c r="A946" s="14" t="s">
        <v>84</v>
      </c>
      <c r="B946" s="105" t="s">
        <v>3787</v>
      </c>
      <c r="C946" s="14" t="s">
        <v>2249</v>
      </c>
      <c r="D946" s="19" t="s">
        <v>58</v>
      </c>
      <c r="E946" s="14" t="s">
        <v>3421</v>
      </c>
      <c r="F946" s="14" t="s">
        <v>2601</v>
      </c>
      <c r="G946" s="14" t="s">
        <v>2239</v>
      </c>
      <c r="H946" s="14" t="s">
        <v>2214</v>
      </c>
      <c r="I946" s="14" t="s">
        <v>3416</v>
      </c>
      <c r="J946" s="23"/>
      <c r="K946" s="23"/>
      <c r="L946" s="18">
        <v>0.0</v>
      </c>
      <c r="M946" s="18">
        <v>0.0</v>
      </c>
      <c r="N946" s="18">
        <v>0.0</v>
      </c>
      <c r="O946" s="18">
        <v>0.285714</v>
      </c>
      <c r="P946" s="18">
        <v>0.338596</v>
      </c>
      <c r="Q946" s="18">
        <v>0.350741</v>
      </c>
      <c r="U946" s="22" t="s">
        <v>961</v>
      </c>
      <c r="V946" s="18">
        <v>6.14347589366E11</v>
      </c>
      <c r="W946" s="22" t="s">
        <v>2356</v>
      </c>
      <c r="X946" s="18" t="s">
        <v>3417</v>
      </c>
      <c r="Y946" s="22" t="s">
        <v>3415</v>
      </c>
      <c r="Z946" s="22" t="s">
        <v>3499</v>
      </c>
      <c r="AA946" s="22" t="s">
        <v>2355</v>
      </c>
      <c r="AB946" s="22" t="s">
        <v>2304</v>
      </c>
      <c r="AC946" s="22" t="s">
        <v>3416</v>
      </c>
      <c r="AD946" s="22" t="s">
        <v>2605</v>
      </c>
      <c r="AE946" s="22" t="s">
        <v>2240</v>
      </c>
      <c r="AF946" s="18">
        <v>96.0</v>
      </c>
      <c r="AG946" s="18">
        <v>0.0</v>
      </c>
      <c r="AH946" s="18">
        <v>0.0</v>
      </c>
      <c r="AI946" s="18">
        <v>0.0</v>
      </c>
      <c r="AJ946" s="18">
        <v>0.0</v>
      </c>
      <c r="AK946" s="18">
        <v>0.0</v>
      </c>
    </row>
    <row r="947">
      <c r="A947" s="14" t="s">
        <v>1783</v>
      </c>
      <c r="B947" s="105" t="s">
        <v>4109</v>
      </c>
      <c r="C947" s="14" t="s">
        <v>3293</v>
      </c>
      <c r="D947" s="19" t="s">
        <v>58</v>
      </c>
      <c r="E947" s="14" t="s">
        <v>3421</v>
      </c>
      <c r="F947" s="14" t="s">
        <v>3182</v>
      </c>
      <c r="G947" s="14" t="s">
        <v>2386</v>
      </c>
      <c r="H947" s="14" t="s">
        <v>2214</v>
      </c>
      <c r="I947" s="14" t="s">
        <v>3416</v>
      </c>
      <c r="J947" s="23"/>
      <c r="K947" s="14" t="s">
        <v>2240</v>
      </c>
      <c r="L947" s="18">
        <v>528.0</v>
      </c>
      <c r="M947" s="18">
        <v>0.0</v>
      </c>
      <c r="N947" s="18">
        <v>50.03315</v>
      </c>
      <c r="O947" s="18">
        <v>1.307143</v>
      </c>
      <c r="P947" s="18">
        <v>50.67168</v>
      </c>
      <c r="Q947" s="18">
        <v>50.67168</v>
      </c>
      <c r="U947" s="22" t="s">
        <v>961</v>
      </c>
      <c r="V947" s="22" t="s">
        <v>3770</v>
      </c>
      <c r="W947" s="22" t="s">
        <v>2350</v>
      </c>
      <c r="X947" s="18" t="s">
        <v>3417</v>
      </c>
      <c r="Y947" s="22" t="s">
        <v>3415</v>
      </c>
      <c r="Z947" s="22" t="s">
        <v>3157</v>
      </c>
      <c r="AA947" s="22" t="s">
        <v>2351</v>
      </c>
      <c r="AB947" s="22" t="s">
        <v>2304</v>
      </c>
      <c r="AC947" s="22" t="s">
        <v>3422</v>
      </c>
      <c r="AD947" s="22" t="s">
        <v>2605</v>
      </c>
      <c r="AE947" s="16"/>
      <c r="AF947" s="18">
        <v>96.0</v>
      </c>
      <c r="AG947" s="18">
        <v>0.0</v>
      </c>
      <c r="AH947" s="18">
        <v>6.153383</v>
      </c>
      <c r="AI947" s="18">
        <v>5.87619</v>
      </c>
      <c r="AJ947" s="18">
        <v>6.574071</v>
      </c>
      <c r="AK947" s="18">
        <v>5.116154</v>
      </c>
    </row>
    <row r="948">
      <c r="A948" s="14" t="s">
        <v>851</v>
      </c>
      <c r="B948" s="104" t="s">
        <v>4110</v>
      </c>
      <c r="C948" s="14" t="s">
        <v>2315</v>
      </c>
      <c r="D948" s="19" t="s">
        <v>58</v>
      </c>
      <c r="E948" s="14" t="s">
        <v>3421</v>
      </c>
      <c r="F948" s="14" t="s">
        <v>2747</v>
      </c>
      <c r="G948" s="14" t="s">
        <v>2313</v>
      </c>
      <c r="H948" s="14" t="s">
        <v>2304</v>
      </c>
      <c r="I948" s="14" t="s">
        <v>3422</v>
      </c>
      <c r="J948" s="23"/>
      <c r="K948" s="14" t="s">
        <v>2240</v>
      </c>
      <c r="L948" s="18">
        <v>792.0</v>
      </c>
      <c r="M948" s="18">
        <v>0.0</v>
      </c>
      <c r="N948" s="18">
        <v>0.333333</v>
      </c>
      <c r="O948" s="18">
        <v>0.0</v>
      </c>
      <c r="P948" s="18">
        <v>0.0</v>
      </c>
      <c r="Q948" s="18">
        <v>0.333333</v>
      </c>
      <c r="U948" s="22" t="s">
        <v>1812</v>
      </c>
      <c r="V948" s="18">
        <v>8.50064303155E11</v>
      </c>
      <c r="W948" s="22" t="s">
        <v>2501</v>
      </c>
      <c r="X948" s="18" t="s">
        <v>3417</v>
      </c>
      <c r="Y948" s="22" t="s">
        <v>3415</v>
      </c>
      <c r="Z948" s="22" t="s">
        <v>2957</v>
      </c>
      <c r="AA948" s="22" t="s">
        <v>2498</v>
      </c>
      <c r="AB948" s="22" t="s">
        <v>2214</v>
      </c>
      <c r="AC948" s="22" t="s">
        <v>3416</v>
      </c>
      <c r="AD948" s="22" t="s">
        <v>2605</v>
      </c>
      <c r="AE948" s="16"/>
      <c r="AF948" s="18">
        <v>48.0</v>
      </c>
      <c r="AG948" s="18">
        <v>0.0</v>
      </c>
      <c r="AH948" s="18">
        <v>0.052632</v>
      </c>
      <c r="AI948" s="18">
        <v>0.0</v>
      </c>
      <c r="AJ948" s="18">
        <v>0.125</v>
      </c>
      <c r="AK948" s="18">
        <v>0.052632</v>
      </c>
    </row>
    <row r="949">
      <c r="A949" s="14" t="s">
        <v>288</v>
      </c>
      <c r="B949" s="105" t="s">
        <v>4111</v>
      </c>
      <c r="C949" s="14" t="s">
        <v>3377</v>
      </c>
      <c r="D949" s="19" t="s">
        <v>58</v>
      </c>
      <c r="E949" s="14" t="s">
        <v>3421</v>
      </c>
      <c r="F949" s="14" t="s">
        <v>2981</v>
      </c>
      <c r="G949" s="14" t="s">
        <v>2532</v>
      </c>
      <c r="H949" s="14" t="s">
        <v>2252</v>
      </c>
      <c r="I949" s="14" t="s">
        <v>3416</v>
      </c>
      <c r="J949" s="23"/>
      <c r="K949" s="14" t="s">
        <v>2240</v>
      </c>
      <c r="L949" s="18">
        <v>436.0</v>
      </c>
      <c r="M949" s="18">
        <v>1.0</v>
      </c>
      <c r="N949" s="18">
        <v>4.127453</v>
      </c>
      <c r="O949" s="18">
        <v>4.218362</v>
      </c>
      <c r="P949" s="18">
        <v>4.218362</v>
      </c>
      <c r="Q949" s="18">
        <v>4.218362</v>
      </c>
      <c r="U949" s="22" t="s">
        <v>851</v>
      </c>
      <c r="V949" s="18">
        <v>6.291106763577E12</v>
      </c>
      <c r="W949" s="22" t="s">
        <v>2619</v>
      </c>
      <c r="X949" s="18" t="s">
        <v>3417</v>
      </c>
      <c r="Y949" s="22" t="s">
        <v>3421</v>
      </c>
      <c r="Z949" s="22" t="s">
        <v>3152</v>
      </c>
      <c r="AA949" s="22" t="s">
        <v>3484</v>
      </c>
      <c r="AB949" s="22" t="s">
        <v>3629</v>
      </c>
      <c r="AC949" s="22" t="s">
        <v>3422</v>
      </c>
      <c r="AD949" s="16"/>
      <c r="AE949" s="16"/>
      <c r="AF949" s="18">
        <v>24.0</v>
      </c>
      <c r="AG949" s="18">
        <v>0.0</v>
      </c>
      <c r="AH949" s="18">
        <v>0.0</v>
      </c>
      <c r="AI949" s="18">
        <v>0.083333</v>
      </c>
      <c r="AJ949" s="18">
        <v>0.105263</v>
      </c>
      <c r="AK949" s="18">
        <v>0.085304</v>
      </c>
    </row>
    <row r="950">
      <c r="A950" s="14" t="s">
        <v>288</v>
      </c>
      <c r="B950" s="105" t="s">
        <v>3690</v>
      </c>
      <c r="C950" s="14" t="s">
        <v>2589</v>
      </c>
      <c r="D950" s="19" t="s">
        <v>58</v>
      </c>
      <c r="E950" s="14" t="s">
        <v>3415</v>
      </c>
      <c r="F950" s="14" t="s">
        <v>3691</v>
      </c>
      <c r="G950" s="14" t="s">
        <v>3692</v>
      </c>
      <c r="H950" s="14" t="s">
        <v>2214</v>
      </c>
      <c r="I950" s="14" t="s">
        <v>3422</v>
      </c>
      <c r="J950" s="16"/>
      <c r="K950" s="16"/>
      <c r="L950" s="18">
        <v>136.0</v>
      </c>
      <c r="M950" s="18">
        <v>10.0</v>
      </c>
      <c r="N950" s="18">
        <v>2.578793</v>
      </c>
      <c r="O950" s="18">
        <v>13.40693</v>
      </c>
      <c r="P950" s="18">
        <v>11.31095</v>
      </c>
      <c r="Q950" s="18">
        <v>11.31095</v>
      </c>
      <c r="U950" s="22" t="s">
        <v>1175</v>
      </c>
      <c r="V950" s="18">
        <v>7.73602207107E11</v>
      </c>
      <c r="W950" s="22" t="s">
        <v>3205</v>
      </c>
      <c r="X950" s="18" t="s">
        <v>3417</v>
      </c>
      <c r="Y950" s="22" t="s">
        <v>3415</v>
      </c>
      <c r="Z950" s="16"/>
      <c r="AA950" s="22" t="s">
        <v>2391</v>
      </c>
      <c r="AC950" s="22" t="s">
        <v>3416</v>
      </c>
      <c r="AD950" s="16"/>
      <c r="AE950" s="16"/>
      <c r="AF950" s="18">
        <v>552.0</v>
      </c>
      <c r="AG950" s="18">
        <v>0.0</v>
      </c>
      <c r="AH950" s="18">
        <v>0.0</v>
      </c>
      <c r="AI950" s="18">
        <v>0.0</v>
      </c>
      <c r="AJ950" s="18">
        <v>0.0</v>
      </c>
      <c r="AK950" s="18">
        <v>0.0</v>
      </c>
    </row>
    <row r="951">
      <c r="A951" s="14" t="s">
        <v>135</v>
      </c>
      <c r="B951" s="105" t="s">
        <v>3987</v>
      </c>
      <c r="C951" s="14" t="s">
        <v>2617</v>
      </c>
      <c r="D951" s="19" t="s">
        <v>58</v>
      </c>
      <c r="E951" s="14" t="s">
        <v>3421</v>
      </c>
      <c r="F951" s="14" t="s">
        <v>2614</v>
      </c>
      <c r="G951" s="14" t="s">
        <v>2557</v>
      </c>
      <c r="H951" s="14" t="s">
        <v>2214</v>
      </c>
      <c r="I951" s="14" t="s">
        <v>3416</v>
      </c>
      <c r="J951" s="14" t="s">
        <v>2605</v>
      </c>
      <c r="K951" s="14" t="s">
        <v>2240</v>
      </c>
      <c r="L951" s="18">
        <v>744.0</v>
      </c>
      <c r="M951" s="18">
        <v>0.0</v>
      </c>
      <c r="N951" s="18">
        <v>5.346947</v>
      </c>
      <c r="O951" s="18">
        <v>0.0</v>
      </c>
      <c r="P951" s="18">
        <v>1.353846</v>
      </c>
      <c r="Q951" s="18">
        <v>5.257617</v>
      </c>
      <c r="U951" s="22" t="s">
        <v>591</v>
      </c>
      <c r="V951" s="18">
        <v>5.065023246045E12</v>
      </c>
      <c r="W951" s="22" t="s">
        <v>3130</v>
      </c>
      <c r="X951" s="18" t="s">
        <v>3417</v>
      </c>
      <c r="Y951" s="22" t="s">
        <v>3415</v>
      </c>
      <c r="Z951" s="22" t="s">
        <v>3127</v>
      </c>
      <c r="AA951" s="22" t="s">
        <v>3756</v>
      </c>
      <c r="AB951" s="22" t="s">
        <v>2214</v>
      </c>
      <c r="AC951" s="22" t="s">
        <v>3416</v>
      </c>
      <c r="AD951" s="16"/>
      <c r="AE951" s="16"/>
      <c r="AF951" s="18">
        <v>336.0</v>
      </c>
      <c r="AG951" s="18">
        <v>0.0</v>
      </c>
      <c r="AH951" s="18">
        <v>0.0</v>
      </c>
      <c r="AI951" s="18">
        <v>0.0</v>
      </c>
      <c r="AJ951" s="18">
        <v>0.0</v>
      </c>
      <c r="AK951" s="18">
        <v>0.0</v>
      </c>
    </row>
    <row r="952">
      <c r="A952" s="14" t="s">
        <v>888</v>
      </c>
      <c r="B952" s="105" t="s">
        <v>4112</v>
      </c>
      <c r="C952" s="14" t="s">
        <v>2328</v>
      </c>
      <c r="D952" s="19" t="s">
        <v>58</v>
      </c>
      <c r="E952" s="14" t="s">
        <v>3421</v>
      </c>
      <c r="F952" s="14" t="s">
        <v>2769</v>
      </c>
      <c r="G952" s="14" t="s">
        <v>2326</v>
      </c>
      <c r="H952" s="14" t="s">
        <v>2214</v>
      </c>
      <c r="I952" s="14" t="s">
        <v>3431</v>
      </c>
      <c r="J952" s="23"/>
      <c r="K952" s="14" t="s">
        <v>2240</v>
      </c>
      <c r="L952" s="18">
        <v>744.0</v>
      </c>
      <c r="M952" s="18">
        <v>0.0</v>
      </c>
      <c r="N952" s="18">
        <v>0.0</v>
      </c>
      <c r="O952" s="18">
        <v>0.071429</v>
      </c>
      <c r="P952" s="18">
        <v>0.043478</v>
      </c>
      <c r="Q952" s="18">
        <v>0.043478</v>
      </c>
      <c r="U952" s="22" t="s">
        <v>1783</v>
      </c>
      <c r="V952" s="18">
        <v>6.953440512623E12</v>
      </c>
      <c r="W952" s="22" t="s">
        <v>3301</v>
      </c>
      <c r="X952" s="18" t="s">
        <v>3417</v>
      </c>
      <c r="Y952" s="22" t="s">
        <v>3415</v>
      </c>
      <c r="Z952" s="22" t="s">
        <v>3283</v>
      </c>
      <c r="AA952" s="22" t="s">
        <v>3442</v>
      </c>
      <c r="AB952" s="22" t="s">
        <v>2214</v>
      </c>
      <c r="AC952" s="22" t="s">
        <v>3416</v>
      </c>
      <c r="AD952" s="22" t="s">
        <v>2605</v>
      </c>
      <c r="AE952" s="22" t="s">
        <v>2240</v>
      </c>
      <c r="AF952" s="18">
        <v>336.0</v>
      </c>
      <c r="AG952" s="18">
        <v>0.0</v>
      </c>
      <c r="AH952" s="18">
        <v>0.0</v>
      </c>
      <c r="AI952" s="18">
        <v>0.0</v>
      </c>
      <c r="AJ952" s="18">
        <v>0.0</v>
      </c>
      <c r="AK952" s="18">
        <v>0.0</v>
      </c>
    </row>
    <row r="953">
      <c r="A953" s="14" t="s">
        <v>361</v>
      </c>
      <c r="B953" s="104" t="s">
        <v>3698</v>
      </c>
      <c r="C953" s="14" t="s">
        <v>2260</v>
      </c>
      <c r="D953" s="19" t="s">
        <v>58</v>
      </c>
      <c r="E953" s="14" t="s">
        <v>3421</v>
      </c>
      <c r="F953" s="14" t="s">
        <v>2668</v>
      </c>
      <c r="G953" s="14" t="s">
        <v>2261</v>
      </c>
      <c r="H953" s="14" t="s">
        <v>2214</v>
      </c>
      <c r="I953" s="14" t="s">
        <v>3416</v>
      </c>
      <c r="J953" s="14" t="s">
        <v>2605</v>
      </c>
      <c r="K953" s="14" t="s">
        <v>2240</v>
      </c>
      <c r="L953" s="18">
        <v>768.0</v>
      </c>
      <c r="M953" s="18">
        <v>0.0</v>
      </c>
      <c r="N953" s="18">
        <v>0.0</v>
      </c>
      <c r="O953" s="18">
        <v>0.0</v>
      </c>
      <c r="P953" s="18">
        <v>0.0</v>
      </c>
      <c r="Q953" s="18">
        <v>0.0</v>
      </c>
      <c r="U953" s="22" t="s">
        <v>468</v>
      </c>
      <c r="V953" s="22" t="s">
        <v>3929</v>
      </c>
      <c r="W953" s="22" t="s">
        <v>2267</v>
      </c>
      <c r="X953" s="18" t="s">
        <v>3417</v>
      </c>
      <c r="Y953" s="22" t="s">
        <v>3415</v>
      </c>
      <c r="Z953" s="22" t="s">
        <v>2683</v>
      </c>
      <c r="AA953" s="22" t="s">
        <v>2268</v>
      </c>
      <c r="AB953" s="22" t="s">
        <v>2214</v>
      </c>
      <c r="AC953" s="22" t="s">
        <v>3422</v>
      </c>
      <c r="AD953" s="22" t="s">
        <v>2605</v>
      </c>
      <c r="AE953" s="22" t="s">
        <v>2240</v>
      </c>
      <c r="AF953" s="18">
        <v>816.0</v>
      </c>
      <c r="AG953" s="18">
        <v>0.0</v>
      </c>
      <c r="AH953" s="18">
        <v>0.0</v>
      </c>
      <c r="AI953" s="18">
        <v>0.0</v>
      </c>
      <c r="AJ953" s="18">
        <v>0.0</v>
      </c>
      <c r="AK953" s="18">
        <v>0.0</v>
      </c>
    </row>
    <row r="954">
      <c r="A954" s="14" t="s">
        <v>1175</v>
      </c>
      <c r="B954" s="105" t="s">
        <v>3784</v>
      </c>
      <c r="C954" s="14" t="s">
        <v>3203</v>
      </c>
      <c r="D954" s="19" t="s">
        <v>58</v>
      </c>
      <c r="E954" s="14" t="s">
        <v>3415</v>
      </c>
      <c r="F954" s="23"/>
      <c r="G954" s="14" t="s">
        <v>2391</v>
      </c>
      <c r="H954" s="14" t="s">
        <v>2214</v>
      </c>
      <c r="I954" s="14" t="s">
        <v>3416</v>
      </c>
      <c r="J954" s="14" t="s">
        <v>2605</v>
      </c>
      <c r="K954" s="23"/>
      <c r="L954" s="18">
        <v>408.0</v>
      </c>
      <c r="M954" s="18">
        <v>0.0</v>
      </c>
      <c r="N954" s="18">
        <v>0.177778</v>
      </c>
      <c r="O954" s="18">
        <v>0.25</v>
      </c>
      <c r="P954" s="18">
        <v>0.177778</v>
      </c>
      <c r="Q954" s="18">
        <v>0.177778</v>
      </c>
      <c r="U954" s="22" t="s">
        <v>468</v>
      </c>
      <c r="V954" s="18">
        <v>4.6020140234E12</v>
      </c>
      <c r="W954" s="22" t="s">
        <v>3111</v>
      </c>
      <c r="X954" s="18" t="s">
        <v>3417</v>
      </c>
      <c r="Y954" s="22" t="s">
        <v>3421</v>
      </c>
      <c r="Z954" s="22" t="s">
        <v>3112</v>
      </c>
      <c r="AA954" s="22" t="s">
        <v>3839</v>
      </c>
      <c r="AB954" s="22" t="s">
        <v>2214</v>
      </c>
      <c r="AC954" s="22" t="s">
        <v>3431</v>
      </c>
      <c r="AD954" s="16"/>
      <c r="AE954" s="16"/>
      <c r="AF954" s="18">
        <v>576.0</v>
      </c>
      <c r="AG954" s="18">
        <v>0.0</v>
      </c>
      <c r="AH954" s="18">
        <v>0.0</v>
      </c>
      <c r="AI954" s="18">
        <v>0.0</v>
      </c>
      <c r="AJ954" s="18">
        <v>0.0</v>
      </c>
      <c r="AK954" s="18">
        <v>0.0</v>
      </c>
    </row>
    <row r="955">
      <c r="A955" s="14" t="s">
        <v>591</v>
      </c>
      <c r="B955" s="105" t="s">
        <v>3806</v>
      </c>
      <c r="C955" s="14" t="s">
        <v>3125</v>
      </c>
      <c r="D955" s="19" t="s">
        <v>58</v>
      </c>
      <c r="E955" s="14" t="s">
        <v>3415</v>
      </c>
      <c r="F955" s="14" t="s">
        <v>3116</v>
      </c>
      <c r="G955" s="14" t="s">
        <v>3609</v>
      </c>
      <c r="I955" s="14" t="s">
        <v>3416</v>
      </c>
      <c r="J955" s="16"/>
      <c r="K955" s="23"/>
      <c r="L955" s="18">
        <v>552.0</v>
      </c>
      <c r="M955" s="18">
        <v>0.0</v>
      </c>
      <c r="N955" s="18">
        <v>0.0</v>
      </c>
      <c r="O955" s="18">
        <v>0.0</v>
      </c>
      <c r="P955" s="18">
        <v>0.0</v>
      </c>
      <c r="Q955" s="18">
        <v>0.0</v>
      </c>
      <c r="U955" s="22" t="s">
        <v>1035</v>
      </c>
      <c r="V955" s="18">
        <v>8.59795006793E11</v>
      </c>
      <c r="W955" s="22" t="s">
        <v>2731</v>
      </c>
      <c r="X955" s="18" t="s">
        <v>3417</v>
      </c>
      <c r="Y955" s="22" t="s">
        <v>3415</v>
      </c>
      <c r="Z955" s="22" t="s">
        <v>3162</v>
      </c>
      <c r="AA955" s="22" t="s">
        <v>3450</v>
      </c>
      <c r="AB955" s="22" t="s">
        <v>2214</v>
      </c>
      <c r="AC955" s="22" t="s">
        <v>3416</v>
      </c>
      <c r="AD955" s="16"/>
      <c r="AE955" s="22" t="s">
        <v>2240</v>
      </c>
      <c r="AF955" s="18">
        <v>312.0</v>
      </c>
      <c r="AG955" s="18">
        <v>0.0</v>
      </c>
      <c r="AH955" s="18">
        <v>0.0</v>
      </c>
      <c r="AI955" s="18">
        <v>0.0</v>
      </c>
      <c r="AJ955" s="18">
        <v>0.0</v>
      </c>
      <c r="AK955" s="18">
        <v>0.0</v>
      </c>
    </row>
    <row r="956">
      <c r="A956" s="14" t="s">
        <v>135</v>
      </c>
      <c r="B956" s="105" t="s">
        <v>4113</v>
      </c>
      <c r="C956" s="14" t="s">
        <v>3032</v>
      </c>
      <c r="D956" s="19" t="s">
        <v>58</v>
      </c>
      <c r="E956" s="14" t="s">
        <v>3421</v>
      </c>
      <c r="F956" s="14" t="s">
        <v>3033</v>
      </c>
      <c r="G956" s="14" t="s">
        <v>3768</v>
      </c>
      <c r="H956" s="14" t="s">
        <v>2214</v>
      </c>
      <c r="I956" s="14" t="s">
        <v>3416</v>
      </c>
      <c r="J956" s="14" t="s">
        <v>2666</v>
      </c>
      <c r="L956" s="18">
        <v>696.0</v>
      </c>
      <c r="M956" s="18">
        <v>0.0</v>
      </c>
      <c r="N956" s="18">
        <v>32.84924</v>
      </c>
      <c r="O956" s="18">
        <v>0.071429</v>
      </c>
      <c r="P956" s="18">
        <v>33.03755</v>
      </c>
      <c r="Q956" s="18">
        <v>33.03755</v>
      </c>
      <c r="U956" s="22" t="s">
        <v>258</v>
      </c>
      <c r="V956" s="18">
        <v>6.281006618152E12</v>
      </c>
      <c r="W956" s="22" t="s">
        <v>2421</v>
      </c>
      <c r="X956" s="18" t="s">
        <v>3417</v>
      </c>
      <c r="Y956" s="22" t="s">
        <v>3415</v>
      </c>
      <c r="Z956" s="22" t="s">
        <v>2858</v>
      </c>
      <c r="AA956" s="22" t="s">
        <v>2407</v>
      </c>
      <c r="AB956" s="22" t="s">
        <v>2214</v>
      </c>
      <c r="AC956" s="22" t="s">
        <v>3416</v>
      </c>
      <c r="AD956" s="22" t="s">
        <v>2605</v>
      </c>
      <c r="AE956" s="16"/>
      <c r="AF956" s="18">
        <v>24.0</v>
      </c>
      <c r="AG956" s="18">
        <v>0.0</v>
      </c>
      <c r="AH956" s="18">
        <v>0.0</v>
      </c>
      <c r="AI956" s="18">
        <v>0.0</v>
      </c>
      <c r="AJ956" s="18">
        <v>0.0</v>
      </c>
      <c r="AK956" s="18">
        <v>0.0</v>
      </c>
    </row>
    <row r="957">
      <c r="A957" s="14" t="s">
        <v>1812</v>
      </c>
      <c r="B957" s="105" t="s">
        <v>4106</v>
      </c>
      <c r="C957" s="14" t="s">
        <v>2505</v>
      </c>
      <c r="D957" s="19" t="s">
        <v>58</v>
      </c>
      <c r="E957" s="14" t="s">
        <v>3415</v>
      </c>
      <c r="F957" s="14" t="s">
        <v>2958</v>
      </c>
      <c r="G957" s="14" t="s">
        <v>2506</v>
      </c>
      <c r="H957" s="14" t="s">
        <v>2214</v>
      </c>
      <c r="I957" s="14" t="s">
        <v>3416</v>
      </c>
      <c r="J957" s="16"/>
      <c r="K957" s="23"/>
      <c r="L957" s="18">
        <v>282.0</v>
      </c>
      <c r="M957" s="18">
        <v>3.0</v>
      </c>
      <c r="N957" s="18">
        <v>4.349708</v>
      </c>
      <c r="O957" s="18">
        <v>3.853968</v>
      </c>
      <c r="P957" s="18">
        <v>5.215554</v>
      </c>
      <c r="Q957" s="18">
        <v>5.229723</v>
      </c>
      <c r="U957" s="22" t="s">
        <v>135</v>
      </c>
      <c r="V957" s="18">
        <v>6.291108361078E12</v>
      </c>
      <c r="W957" s="22" t="s">
        <v>3009</v>
      </c>
      <c r="X957" s="18" t="s">
        <v>3417</v>
      </c>
      <c r="Y957" s="22" t="s">
        <v>3421</v>
      </c>
      <c r="Z957" s="22" t="s">
        <v>2868</v>
      </c>
      <c r="AA957" s="22" t="s">
        <v>2366</v>
      </c>
      <c r="AB957" s="22" t="s">
        <v>3472</v>
      </c>
      <c r="AC957" s="22" t="s">
        <v>3416</v>
      </c>
      <c r="AD957" s="16"/>
      <c r="AE957" s="16"/>
      <c r="AF957" s="18">
        <v>211.0</v>
      </c>
      <c r="AG957" s="18">
        <v>24.0</v>
      </c>
      <c r="AH957" s="18">
        <v>5.545857</v>
      </c>
      <c r="AI957" s="18">
        <v>24.44589</v>
      </c>
      <c r="AJ957" s="18">
        <v>20.46513</v>
      </c>
      <c r="AK957" s="18">
        <v>19.48892</v>
      </c>
    </row>
    <row r="958">
      <c r="A958" s="14" t="s">
        <v>1812</v>
      </c>
      <c r="B958" s="105" t="s">
        <v>3575</v>
      </c>
      <c r="C958" s="14" t="s">
        <v>2487</v>
      </c>
      <c r="D958" s="19" t="s">
        <v>58</v>
      </c>
      <c r="E958" s="14" t="s">
        <v>3415</v>
      </c>
      <c r="F958" s="14" t="s">
        <v>2947</v>
      </c>
      <c r="G958" s="14" t="s">
        <v>2484</v>
      </c>
      <c r="H958" s="23"/>
      <c r="I958" s="14" t="s">
        <v>3416</v>
      </c>
      <c r="J958" s="23"/>
      <c r="K958" s="23"/>
      <c r="L958" s="18">
        <v>528.0</v>
      </c>
      <c r="M958" s="18">
        <v>0.0</v>
      </c>
      <c r="N958" s="18">
        <v>0.0</v>
      </c>
      <c r="O958" s="18">
        <v>0.0</v>
      </c>
      <c r="P958" s="18">
        <v>0.0</v>
      </c>
      <c r="Q958" s="18">
        <v>0.0</v>
      </c>
      <c r="U958" s="22" t="s">
        <v>1783</v>
      </c>
      <c r="V958" s="18">
        <v>6.953440511718E12</v>
      </c>
      <c r="W958" s="22" t="s">
        <v>3288</v>
      </c>
      <c r="X958" s="18" t="s">
        <v>3417</v>
      </c>
      <c r="Y958" s="22" t="s">
        <v>3415</v>
      </c>
      <c r="Z958" s="22" t="s">
        <v>3283</v>
      </c>
      <c r="AA958" s="22" t="s">
        <v>3442</v>
      </c>
      <c r="AB958" s="22" t="s">
        <v>2214</v>
      </c>
      <c r="AC958" s="22" t="s">
        <v>3416</v>
      </c>
      <c r="AD958" s="22" t="s">
        <v>2605</v>
      </c>
      <c r="AE958" s="16"/>
      <c r="AF958" s="18">
        <v>264.0</v>
      </c>
      <c r="AG958" s="18">
        <v>0.0</v>
      </c>
      <c r="AH958" s="18">
        <v>1.667791</v>
      </c>
      <c r="AI958" s="18">
        <v>1.70754</v>
      </c>
      <c r="AJ958" s="18">
        <v>0.388016</v>
      </c>
      <c r="AK958" s="18">
        <v>1.505371</v>
      </c>
    </row>
    <row r="959">
      <c r="A959" s="14" t="s">
        <v>1812</v>
      </c>
      <c r="B959" s="105" t="s">
        <v>4114</v>
      </c>
      <c r="C959" s="14" t="s">
        <v>3003</v>
      </c>
      <c r="D959" s="19" t="s">
        <v>58</v>
      </c>
      <c r="E959" s="23"/>
      <c r="F959" s="14" t="s">
        <v>3261</v>
      </c>
      <c r="G959" s="14" t="s">
        <v>3510</v>
      </c>
      <c r="I959" s="14" t="s">
        <v>3416</v>
      </c>
      <c r="J959" s="23"/>
      <c r="K959" s="23"/>
      <c r="L959" s="18">
        <v>24.0</v>
      </c>
      <c r="M959" s="18">
        <v>0.0</v>
      </c>
      <c r="N959" s="18">
        <v>0.0</v>
      </c>
      <c r="O959" s="18">
        <v>0.0</v>
      </c>
      <c r="P959" s="18">
        <v>0.0</v>
      </c>
      <c r="Q959" s="18">
        <v>0.0</v>
      </c>
      <c r="U959" s="22" t="s">
        <v>288</v>
      </c>
      <c r="V959" s="18">
        <v>6.291109603047E12</v>
      </c>
      <c r="W959" s="22" t="s">
        <v>3066</v>
      </c>
      <c r="X959" s="18" t="s">
        <v>3417</v>
      </c>
      <c r="Y959" s="22" t="s">
        <v>3415</v>
      </c>
      <c r="Z959" s="22" t="s">
        <v>3057</v>
      </c>
      <c r="AA959" s="22" t="s">
        <v>3456</v>
      </c>
      <c r="AB959" s="22" t="s">
        <v>2214</v>
      </c>
      <c r="AC959" s="22" t="s">
        <v>3416</v>
      </c>
      <c r="AD959" s="22" t="s">
        <v>2605</v>
      </c>
      <c r="AE959" s="16"/>
      <c r="AF959" s="18">
        <v>24.0</v>
      </c>
      <c r="AG959" s="18">
        <v>0.0</v>
      </c>
      <c r="AH959" s="18">
        <v>0.0</v>
      </c>
      <c r="AI959" s="18">
        <v>0.0</v>
      </c>
      <c r="AJ959" s="18">
        <v>0.0</v>
      </c>
      <c r="AK959" s="18">
        <v>0.0</v>
      </c>
    </row>
    <row r="960">
      <c r="A960" s="14" t="s">
        <v>288</v>
      </c>
      <c r="B960" s="105" t="s">
        <v>3763</v>
      </c>
      <c r="C960" s="14" t="s">
        <v>2896</v>
      </c>
      <c r="D960" s="19" t="s">
        <v>58</v>
      </c>
      <c r="E960" s="14" t="s">
        <v>3421</v>
      </c>
      <c r="F960" s="14" t="s">
        <v>3074</v>
      </c>
      <c r="G960" s="14" t="s">
        <v>3688</v>
      </c>
      <c r="H960" s="14" t="s">
        <v>2252</v>
      </c>
      <c r="I960" s="14" t="s">
        <v>3416</v>
      </c>
      <c r="J960" s="16"/>
      <c r="K960" s="16"/>
      <c r="L960" s="18">
        <v>72.0</v>
      </c>
      <c r="M960" s="18">
        <v>0.0</v>
      </c>
      <c r="N960" s="18">
        <v>0.0</v>
      </c>
      <c r="O960" s="18">
        <v>0.0</v>
      </c>
      <c r="P960" s="18">
        <v>0.0</v>
      </c>
      <c r="Q960" s="18">
        <v>0.0</v>
      </c>
      <c r="U960" s="22" t="s">
        <v>1812</v>
      </c>
      <c r="V960" s="18">
        <v>6.291100601059E12</v>
      </c>
      <c r="W960" s="22" t="s">
        <v>2496</v>
      </c>
      <c r="X960" s="18" t="s">
        <v>3417</v>
      </c>
      <c r="Y960" s="22" t="s">
        <v>3415</v>
      </c>
      <c r="Z960" s="22" t="s">
        <v>2951</v>
      </c>
      <c r="AA960" s="22" t="s">
        <v>2489</v>
      </c>
      <c r="AC960" s="22" t="s">
        <v>3416</v>
      </c>
      <c r="AD960" s="16"/>
      <c r="AE960" s="16"/>
      <c r="AF960" s="18">
        <v>552.0</v>
      </c>
      <c r="AG960" s="18">
        <v>0.0</v>
      </c>
      <c r="AH960" s="18">
        <v>0.0</v>
      </c>
      <c r="AI960" s="18">
        <v>0.0</v>
      </c>
      <c r="AJ960" s="18">
        <v>0.0</v>
      </c>
      <c r="AK960" s="18">
        <v>0.0</v>
      </c>
    </row>
    <row r="961">
      <c r="A961" s="14" t="s">
        <v>1812</v>
      </c>
      <c r="B961" s="105" t="s">
        <v>3778</v>
      </c>
      <c r="C961" s="14" t="s">
        <v>2516</v>
      </c>
      <c r="D961" s="19" t="s">
        <v>58</v>
      </c>
      <c r="E961" s="14" t="s">
        <v>3415</v>
      </c>
      <c r="F961" s="14" t="s">
        <v>2963</v>
      </c>
      <c r="G961" s="14" t="s">
        <v>2512</v>
      </c>
      <c r="H961" s="14" t="s">
        <v>2214</v>
      </c>
      <c r="I961" s="14" t="s">
        <v>3416</v>
      </c>
      <c r="J961" s="14" t="s">
        <v>2666</v>
      </c>
      <c r="K961" s="14" t="s">
        <v>2240</v>
      </c>
      <c r="L961" s="18">
        <v>48.0</v>
      </c>
      <c r="M961" s="18">
        <v>1.0</v>
      </c>
      <c r="N961" s="18">
        <v>0.0</v>
      </c>
      <c r="O961" s="18">
        <v>0.0</v>
      </c>
      <c r="P961" s="18">
        <v>0.0</v>
      </c>
      <c r="Q961" s="18">
        <v>0.0</v>
      </c>
      <c r="U961" s="22" t="s">
        <v>361</v>
      </c>
      <c r="V961" s="18">
        <v>7.3016793451E11</v>
      </c>
      <c r="W961" s="22" t="s">
        <v>2773</v>
      </c>
      <c r="X961" s="18" t="s">
        <v>3417</v>
      </c>
      <c r="Y961" s="22" t="s">
        <v>3415</v>
      </c>
      <c r="Z961" s="22" t="s">
        <v>3049</v>
      </c>
      <c r="AA961" s="22" t="s">
        <v>3789</v>
      </c>
      <c r="AB961" s="22" t="s">
        <v>2214</v>
      </c>
      <c r="AC961" s="22" t="s">
        <v>3416</v>
      </c>
      <c r="AD961" s="22" t="s">
        <v>2605</v>
      </c>
      <c r="AE961" s="16"/>
      <c r="AF961" s="18">
        <v>24.0</v>
      </c>
      <c r="AG961" s="18">
        <v>0.0</v>
      </c>
      <c r="AH961" s="18">
        <v>0.0</v>
      </c>
      <c r="AI961" s="18">
        <v>0.0</v>
      </c>
      <c r="AJ961" s="18">
        <v>0.0</v>
      </c>
      <c r="AK961" s="18">
        <v>0.0</v>
      </c>
    </row>
    <row r="962">
      <c r="A962" s="14" t="s">
        <v>1092</v>
      </c>
      <c r="B962" s="105" t="s">
        <v>4051</v>
      </c>
      <c r="C962" s="14" t="s">
        <v>2381</v>
      </c>
      <c r="D962" s="19" t="s">
        <v>58</v>
      </c>
      <c r="E962" s="14" t="s">
        <v>3415</v>
      </c>
      <c r="F962" s="14" t="s">
        <v>2818</v>
      </c>
      <c r="G962" s="14" t="s">
        <v>2268</v>
      </c>
      <c r="H962" s="14" t="s">
        <v>2214</v>
      </c>
      <c r="I962" s="14" t="s">
        <v>3416</v>
      </c>
      <c r="J962" s="23"/>
      <c r="K962" s="14" t="s">
        <v>2240</v>
      </c>
      <c r="L962" s="18">
        <v>0.0</v>
      </c>
      <c r="M962" s="18">
        <v>0.0</v>
      </c>
      <c r="N962" s="18">
        <v>0.0</v>
      </c>
      <c r="O962" s="18">
        <v>0.0</v>
      </c>
      <c r="P962" s="18">
        <v>0.0</v>
      </c>
      <c r="Q962" s="18">
        <v>0.0</v>
      </c>
      <c r="U962" s="22" t="s">
        <v>888</v>
      </c>
      <c r="V962" s="18">
        <v>7.312930003406E12</v>
      </c>
      <c r="W962" s="22" t="s">
        <v>2327</v>
      </c>
      <c r="X962" s="18" t="s">
        <v>3417</v>
      </c>
      <c r="Y962" s="22" t="s">
        <v>3415</v>
      </c>
      <c r="Z962" s="22" t="s">
        <v>2765</v>
      </c>
      <c r="AA962" s="22" t="s">
        <v>2326</v>
      </c>
      <c r="AB962" s="22" t="s">
        <v>2214</v>
      </c>
      <c r="AC962" s="22" t="s">
        <v>3431</v>
      </c>
      <c r="AD962" s="16"/>
      <c r="AE962" s="16"/>
      <c r="AF962" s="18">
        <v>0.0</v>
      </c>
      <c r="AG962" s="18">
        <v>1.0</v>
      </c>
      <c r="AH962" s="18">
        <v>0.0</v>
      </c>
      <c r="AI962" s="18">
        <v>0.642857</v>
      </c>
      <c r="AJ962" s="18">
        <v>0.633333</v>
      </c>
      <c r="AK962" s="18">
        <v>0.537728</v>
      </c>
    </row>
    <row r="963">
      <c r="A963" s="14" t="s">
        <v>1812</v>
      </c>
      <c r="B963" s="105" t="s">
        <v>3722</v>
      </c>
      <c r="C963" s="14" t="s">
        <v>2551</v>
      </c>
      <c r="D963" s="19" t="s">
        <v>58</v>
      </c>
      <c r="E963" s="14" t="s">
        <v>3421</v>
      </c>
      <c r="F963" s="14" t="s">
        <v>3424</v>
      </c>
      <c r="G963" s="14" t="s">
        <v>2453</v>
      </c>
      <c r="I963" s="14" t="s">
        <v>3416</v>
      </c>
      <c r="J963" s="16"/>
      <c r="K963" s="16"/>
      <c r="L963" s="18">
        <v>24.0</v>
      </c>
      <c r="M963" s="18">
        <v>0.0</v>
      </c>
      <c r="N963" s="18">
        <v>0.0</v>
      </c>
      <c r="O963" s="18">
        <v>0.0</v>
      </c>
      <c r="P963" s="18">
        <v>0.0</v>
      </c>
      <c r="Q963" s="18">
        <v>0.0</v>
      </c>
      <c r="U963" s="22" t="s">
        <v>1690</v>
      </c>
      <c r="V963" s="18">
        <v>8.588007731537E12</v>
      </c>
      <c r="W963" s="22" t="s">
        <v>3000</v>
      </c>
      <c r="X963" s="18" t="s">
        <v>3417</v>
      </c>
      <c r="Y963" s="22" t="s">
        <v>3415</v>
      </c>
      <c r="Z963" s="22" t="s">
        <v>3261</v>
      </c>
      <c r="AA963" s="22" t="s">
        <v>3510</v>
      </c>
      <c r="AB963" s="22" t="s">
        <v>2214</v>
      </c>
      <c r="AC963" s="22" t="s">
        <v>3416</v>
      </c>
      <c r="AD963" s="16"/>
      <c r="AE963" s="16"/>
      <c r="AF963" s="18">
        <v>24.0</v>
      </c>
      <c r="AG963" s="18">
        <v>3.0</v>
      </c>
      <c r="AH963" s="18">
        <v>0.0</v>
      </c>
      <c r="AI963" s="18">
        <v>2.454365</v>
      </c>
      <c r="AJ963" s="18">
        <v>3.240363</v>
      </c>
      <c r="AK963" s="18">
        <v>2.9379</v>
      </c>
    </row>
    <row r="964">
      <c r="A964" s="14" t="s">
        <v>1783</v>
      </c>
      <c r="B964" s="105" t="s">
        <v>3445</v>
      </c>
      <c r="C964" s="14" t="s">
        <v>3299</v>
      </c>
      <c r="D964" s="19" t="s">
        <v>58</v>
      </c>
      <c r="E964" s="14" t="s">
        <v>3421</v>
      </c>
      <c r="F964" s="14" t="s">
        <v>3283</v>
      </c>
      <c r="G964" s="14" t="s">
        <v>3442</v>
      </c>
      <c r="H964" s="14" t="s">
        <v>2214</v>
      </c>
      <c r="I964" s="14" t="s">
        <v>3416</v>
      </c>
      <c r="J964" s="14" t="s">
        <v>2605</v>
      </c>
      <c r="K964" s="16"/>
      <c r="L964" s="18">
        <v>24.0</v>
      </c>
      <c r="M964" s="18">
        <v>0.0</v>
      </c>
      <c r="N964" s="18">
        <v>0.533333</v>
      </c>
      <c r="O964" s="18">
        <v>0.5</v>
      </c>
      <c r="P964" s="18">
        <v>2.473121</v>
      </c>
      <c r="Q964" s="18">
        <v>2.473121</v>
      </c>
      <c r="U964" s="22" t="s">
        <v>1812</v>
      </c>
      <c r="V964" s="18">
        <v>5.000159514194E12</v>
      </c>
      <c r="W964" s="22" t="s">
        <v>2543</v>
      </c>
      <c r="X964" s="18" t="s">
        <v>3417</v>
      </c>
      <c r="Y964" s="22" t="s">
        <v>3415</v>
      </c>
      <c r="Z964" s="22" t="s">
        <v>2982</v>
      </c>
      <c r="AA964" s="22" t="s">
        <v>2512</v>
      </c>
      <c r="AB964" s="22" t="s">
        <v>2214</v>
      </c>
      <c r="AC964" s="22" t="s">
        <v>3416</v>
      </c>
      <c r="AD964" s="22" t="s">
        <v>2605</v>
      </c>
      <c r="AE964" s="16"/>
      <c r="AF964" s="18">
        <v>24.0</v>
      </c>
      <c r="AG964" s="18">
        <v>0.0</v>
      </c>
      <c r="AH964" s="18">
        <v>0.0</v>
      </c>
      <c r="AI964" s="18">
        <v>0.0</v>
      </c>
      <c r="AJ964" s="18">
        <v>0.0</v>
      </c>
      <c r="AK964" s="18">
        <v>0.0</v>
      </c>
    </row>
    <row r="965">
      <c r="A965" s="14" t="s">
        <v>851</v>
      </c>
      <c r="B965" s="105" t="s">
        <v>3978</v>
      </c>
      <c r="C965" s="14" t="s">
        <v>2309</v>
      </c>
      <c r="D965" s="19" t="s">
        <v>58</v>
      </c>
      <c r="E965" s="14" t="s">
        <v>3415</v>
      </c>
      <c r="F965" s="14" t="s">
        <v>2740</v>
      </c>
      <c r="G965" s="14" t="s">
        <v>2308</v>
      </c>
      <c r="H965" s="14" t="s">
        <v>3472</v>
      </c>
      <c r="I965" s="14" t="s">
        <v>3422</v>
      </c>
      <c r="J965" s="16"/>
      <c r="K965" s="23"/>
      <c r="L965" s="18">
        <v>1248.0</v>
      </c>
      <c r="M965" s="18">
        <v>0.0</v>
      </c>
      <c r="N965" s="18">
        <v>0.0</v>
      </c>
      <c r="O965" s="18">
        <v>0.0</v>
      </c>
      <c r="P965" s="18">
        <v>0.0</v>
      </c>
      <c r="Q965" s="18">
        <v>0.0</v>
      </c>
      <c r="U965" s="22" t="s">
        <v>591</v>
      </c>
      <c r="V965" s="18">
        <v>5.070002032601E12</v>
      </c>
      <c r="W965" s="22" t="s">
        <v>3129</v>
      </c>
      <c r="X965" s="18" t="s">
        <v>3417</v>
      </c>
      <c r="Y965" s="22" t="s">
        <v>3415</v>
      </c>
      <c r="Z965" s="22" t="s">
        <v>3127</v>
      </c>
      <c r="AA965" s="22" t="s">
        <v>3756</v>
      </c>
      <c r="AB965" s="22" t="s">
        <v>2214</v>
      </c>
      <c r="AC965" s="22" t="s">
        <v>3416</v>
      </c>
      <c r="AD965" s="16"/>
      <c r="AE965" s="22" t="s">
        <v>2240</v>
      </c>
      <c r="AF965" s="18">
        <v>480.0</v>
      </c>
      <c r="AG965" s="18">
        <v>0.0</v>
      </c>
      <c r="AH965" s="18">
        <v>0.0</v>
      </c>
      <c r="AI965" s="18">
        <v>0.0</v>
      </c>
      <c r="AJ965" s="18">
        <v>0.0</v>
      </c>
      <c r="AK965" s="18">
        <v>0.0</v>
      </c>
    </row>
    <row r="966">
      <c r="A966" s="14" t="s">
        <v>756</v>
      </c>
      <c r="B966" s="105" t="s">
        <v>4115</v>
      </c>
      <c r="C966" s="14" t="s">
        <v>2298</v>
      </c>
      <c r="D966" s="19" t="s">
        <v>58</v>
      </c>
      <c r="E966" s="14" t="s">
        <v>3415</v>
      </c>
      <c r="F966" s="14" t="s">
        <v>2709</v>
      </c>
      <c r="G966" s="14" t="s">
        <v>2282</v>
      </c>
      <c r="H966" s="14" t="s">
        <v>2214</v>
      </c>
      <c r="I966" s="14" t="s">
        <v>3416</v>
      </c>
      <c r="J966" s="14" t="s">
        <v>2605</v>
      </c>
      <c r="K966" s="23"/>
      <c r="L966" s="18">
        <v>432.0</v>
      </c>
      <c r="M966" s="18">
        <v>0.0</v>
      </c>
      <c r="N966" s="18">
        <v>0.792322</v>
      </c>
      <c r="O966" s="18">
        <v>0.071429</v>
      </c>
      <c r="P966" s="18">
        <v>1.838889</v>
      </c>
      <c r="Q966" s="18">
        <v>0.899206</v>
      </c>
      <c r="U966" s="22" t="s">
        <v>1326</v>
      </c>
      <c r="V966" s="18">
        <v>6.281006589896E12</v>
      </c>
      <c r="W966" s="22" t="s">
        <v>2739</v>
      </c>
      <c r="X966" s="18" t="s">
        <v>3417</v>
      </c>
      <c r="Y966" s="22" t="s">
        <v>3415</v>
      </c>
      <c r="Z966" s="22" t="s">
        <v>3865</v>
      </c>
      <c r="AA966" s="22" t="s">
        <v>2407</v>
      </c>
      <c r="AB966" s="22" t="s">
        <v>2252</v>
      </c>
      <c r="AC966" s="22" t="s">
        <v>3416</v>
      </c>
      <c r="AD966" s="16"/>
      <c r="AE966" s="16"/>
      <c r="AF966" s="18">
        <v>408.0</v>
      </c>
      <c r="AG966" s="18">
        <v>0.0</v>
      </c>
      <c r="AH966" s="18">
        <v>2.522669</v>
      </c>
      <c r="AI966" s="18">
        <v>1.005952</v>
      </c>
      <c r="AJ966" s="18">
        <v>1.429671</v>
      </c>
      <c r="AK966" s="18">
        <v>2.763739</v>
      </c>
    </row>
    <row r="967">
      <c r="A967" s="14" t="s">
        <v>756</v>
      </c>
      <c r="B967" s="105" t="s">
        <v>4116</v>
      </c>
      <c r="C967" s="14" t="s">
        <v>2284</v>
      </c>
      <c r="D967" s="19" t="s">
        <v>58</v>
      </c>
      <c r="E967" s="14" t="s">
        <v>3415</v>
      </c>
      <c r="F967" s="14" t="s">
        <v>2709</v>
      </c>
      <c r="G967" s="14" t="s">
        <v>2282</v>
      </c>
      <c r="H967" s="14" t="s">
        <v>2214</v>
      </c>
      <c r="I967" s="14" t="s">
        <v>3416</v>
      </c>
      <c r="J967" s="14" t="s">
        <v>2605</v>
      </c>
      <c r="K967" s="16"/>
      <c r="L967" s="18">
        <v>192.0</v>
      </c>
      <c r="M967" s="18">
        <v>0.0</v>
      </c>
      <c r="N967" s="18">
        <v>0.076282</v>
      </c>
      <c r="O967" s="18">
        <v>0.0</v>
      </c>
      <c r="P967" s="18">
        <v>0.555556</v>
      </c>
      <c r="Q967" s="18">
        <v>0.209615</v>
      </c>
      <c r="U967" s="22" t="s">
        <v>1650</v>
      </c>
      <c r="V967" s="18">
        <v>6.294017138144E12</v>
      </c>
      <c r="W967" s="22" t="s">
        <v>2465</v>
      </c>
      <c r="X967" s="18" t="s">
        <v>3417</v>
      </c>
      <c r="Y967" s="16"/>
      <c r="Z967" s="22" t="s">
        <v>2930</v>
      </c>
      <c r="AA967" s="22" t="s">
        <v>2239</v>
      </c>
      <c r="AC967" s="22" t="s">
        <v>3416</v>
      </c>
      <c r="AD967" s="16"/>
      <c r="AE967" s="16"/>
      <c r="AF967" s="18">
        <v>456.0</v>
      </c>
      <c r="AG967" s="18">
        <v>0.0</v>
      </c>
      <c r="AH967" s="18">
        <v>0.0</v>
      </c>
      <c r="AI967" s="18">
        <v>0.0</v>
      </c>
      <c r="AJ967" s="18">
        <v>0.0</v>
      </c>
      <c r="AK967" s="18">
        <v>0.0</v>
      </c>
    </row>
    <row r="968">
      <c r="A968" s="14" t="s">
        <v>1812</v>
      </c>
      <c r="B968" s="105" t="s">
        <v>3718</v>
      </c>
      <c r="C968" s="14" t="s">
        <v>2640</v>
      </c>
      <c r="D968" s="19" t="s">
        <v>58</v>
      </c>
      <c r="E968" s="14" t="s">
        <v>3421</v>
      </c>
      <c r="F968" s="14" t="s">
        <v>2981</v>
      </c>
      <c r="G968" s="14" t="s">
        <v>2532</v>
      </c>
      <c r="H968" s="14" t="s">
        <v>2214</v>
      </c>
      <c r="I968" s="14" t="s">
        <v>3416</v>
      </c>
      <c r="J968" s="23"/>
      <c r="K968" s="16"/>
      <c r="L968" s="18">
        <v>32.0</v>
      </c>
      <c r="M968" s="18">
        <v>8.0</v>
      </c>
      <c r="N968" s="18">
        <v>0.868132</v>
      </c>
      <c r="O968" s="18">
        <v>5.82538</v>
      </c>
      <c r="P968" s="18">
        <v>3.461511</v>
      </c>
      <c r="Q968" s="18">
        <v>3.461511</v>
      </c>
      <c r="U968" s="22" t="s">
        <v>591</v>
      </c>
      <c r="V968" s="18">
        <v>6.298042332034E12</v>
      </c>
      <c r="W968" s="22" t="s">
        <v>3115</v>
      </c>
      <c r="X968" s="18" t="s">
        <v>3417</v>
      </c>
      <c r="Y968" s="22" t="s">
        <v>3421</v>
      </c>
      <c r="Z968" s="22" t="s">
        <v>3116</v>
      </c>
      <c r="AA968" s="22" t="s">
        <v>3609</v>
      </c>
      <c r="AB968" s="22" t="s">
        <v>2214</v>
      </c>
      <c r="AC968" s="22" t="s">
        <v>3416</v>
      </c>
      <c r="AD968" s="22" t="s">
        <v>2605</v>
      </c>
      <c r="AE968" s="16"/>
      <c r="AF968" s="18">
        <v>96.0</v>
      </c>
      <c r="AG968" s="18">
        <v>0.0</v>
      </c>
      <c r="AH968" s="18">
        <v>0.138095</v>
      </c>
      <c r="AI968" s="18">
        <v>0.0</v>
      </c>
      <c r="AJ968" s="18">
        <v>0.0</v>
      </c>
      <c r="AK968" s="18">
        <v>0.138095</v>
      </c>
    </row>
    <row r="969">
      <c r="A969" s="14" t="s">
        <v>888</v>
      </c>
      <c r="B969" s="105" t="s">
        <v>4033</v>
      </c>
      <c r="C969" s="14" t="s">
        <v>2329</v>
      </c>
      <c r="D969" s="19" t="s">
        <v>58</v>
      </c>
      <c r="E969" s="14" t="s">
        <v>3421</v>
      </c>
      <c r="F969" s="14" t="s">
        <v>2772</v>
      </c>
      <c r="G969" s="14" t="s">
        <v>2326</v>
      </c>
      <c r="H969" s="14" t="s">
        <v>2214</v>
      </c>
      <c r="I969" s="14" t="s">
        <v>3431</v>
      </c>
      <c r="J969" s="16"/>
      <c r="K969" s="14" t="s">
        <v>2240</v>
      </c>
      <c r="L969" s="18">
        <v>744.0</v>
      </c>
      <c r="M969" s="18">
        <v>0.0</v>
      </c>
      <c r="N969" s="18">
        <v>0.0</v>
      </c>
      <c r="O969" s="18">
        <v>0.071429</v>
      </c>
      <c r="P969" s="18">
        <v>0.043478</v>
      </c>
      <c r="Q969" s="18">
        <v>0.043478</v>
      </c>
      <c r="U969" s="22" t="s">
        <v>135</v>
      </c>
      <c r="V969" s="18">
        <v>8.906020588639E12</v>
      </c>
      <c r="W969" s="22" t="s">
        <v>2940</v>
      </c>
      <c r="X969" s="18" t="s">
        <v>3417</v>
      </c>
      <c r="Y969" s="22" t="s">
        <v>3867</v>
      </c>
      <c r="Z969" s="22" t="s">
        <v>3028</v>
      </c>
      <c r="AA969" s="22" t="s">
        <v>3868</v>
      </c>
      <c r="AC969" s="22" t="s">
        <v>3422</v>
      </c>
      <c r="AD969" s="16"/>
      <c r="AE969" s="16"/>
      <c r="AF969" s="18">
        <v>552.0</v>
      </c>
      <c r="AG969" s="18">
        <v>0.0</v>
      </c>
      <c r="AH969" s="18">
        <v>0.0</v>
      </c>
      <c r="AI969" s="18">
        <v>0.0</v>
      </c>
      <c r="AJ969" s="18">
        <v>0.0</v>
      </c>
      <c r="AK969" s="18">
        <v>0.0</v>
      </c>
    </row>
    <row r="970">
      <c r="A970" s="14" t="s">
        <v>1812</v>
      </c>
      <c r="B970" s="105" t="s">
        <v>3782</v>
      </c>
      <c r="C970" s="14" t="s">
        <v>2550</v>
      </c>
      <c r="D970" s="19" t="s">
        <v>58</v>
      </c>
      <c r="E970" s="14" t="s">
        <v>3421</v>
      </c>
      <c r="F970" s="14" t="s">
        <v>2990</v>
      </c>
      <c r="G970" s="14" t="s">
        <v>2453</v>
      </c>
      <c r="H970" s="14" t="s">
        <v>2214</v>
      </c>
      <c r="I970" s="14" t="s">
        <v>3416</v>
      </c>
      <c r="J970" s="14" t="s">
        <v>2666</v>
      </c>
      <c r="K970" s="14" t="s">
        <v>2240</v>
      </c>
      <c r="L970" s="18">
        <v>312.0</v>
      </c>
      <c r="M970" s="18">
        <v>0.0</v>
      </c>
      <c r="N970" s="18">
        <v>1.674373</v>
      </c>
      <c r="O970" s="18">
        <v>1.571429</v>
      </c>
      <c r="P970" s="18">
        <v>2.366489</v>
      </c>
      <c r="Q970" s="18">
        <v>1.80678</v>
      </c>
      <c r="U970" s="22" t="s">
        <v>1251</v>
      </c>
      <c r="V970" s="18">
        <v>3.701295700336E12</v>
      </c>
      <c r="W970" s="22" t="s">
        <v>2438</v>
      </c>
      <c r="X970" s="18" t="s">
        <v>3417</v>
      </c>
      <c r="Y970" s="22" t="s">
        <v>3415</v>
      </c>
      <c r="Z970" s="22" t="s">
        <v>2882</v>
      </c>
      <c r="AA970" s="22" t="s">
        <v>2437</v>
      </c>
      <c r="AB970" s="22" t="s">
        <v>2214</v>
      </c>
      <c r="AC970" s="22" t="s">
        <v>3431</v>
      </c>
      <c r="AD970" s="16"/>
      <c r="AE970" s="22" t="s">
        <v>2240</v>
      </c>
      <c r="AF970" s="18">
        <v>192.0</v>
      </c>
      <c r="AG970" s="18">
        <v>0.0</v>
      </c>
      <c r="AH970" s="18">
        <v>0.0</v>
      </c>
      <c r="AI970" s="18">
        <v>0.0</v>
      </c>
      <c r="AJ970" s="18">
        <v>0.0</v>
      </c>
      <c r="AK970" s="18">
        <v>0.0</v>
      </c>
    </row>
    <row r="971">
      <c r="A971" s="14" t="s">
        <v>888</v>
      </c>
      <c r="B971" s="105" t="s">
        <v>3535</v>
      </c>
      <c r="C971" s="14" t="s">
        <v>2878</v>
      </c>
      <c r="D971" s="19" t="s">
        <v>58</v>
      </c>
      <c r="E971" s="23"/>
      <c r="F971" s="14" t="s">
        <v>2720</v>
      </c>
      <c r="G971" s="14" t="s">
        <v>3464</v>
      </c>
      <c r="I971" s="14" t="s">
        <v>3431</v>
      </c>
      <c r="J971" s="16"/>
      <c r="K971" s="23"/>
      <c r="L971" s="18">
        <v>528.0</v>
      </c>
      <c r="M971" s="18">
        <v>0.0</v>
      </c>
      <c r="N971" s="18">
        <v>0.0</v>
      </c>
      <c r="O971" s="18">
        <v>0.0</v>
      </c>
      <c r="P971" s="18">
        <v>0.0</v>
      </c>
      <c r="Q971" s="18">
        <v>0.0</v>
      </c>
      <c r="U971" s="22" t="s">
        <v>1936</v>
      </c>
      <c r="V971" s="18">
        <v>4.897071928205E12</v>
      </c>
      <c r="W971" s="22" t="s">
        <v>2569</v>
      </c>
      <c r="X971" s="18" t="s">
        <v>3417</v>
      </c>
      <c r="Y971" s="22" t="s">
        <v>3415</v>
      </c>
      <c r="Z971" s="16"/>
      <c r="AA971" s="22" t="s">
        <v>2570</v>
      </c>
      <c r="AC971" s="22" t="s">
        <v>3416</v>
      </c>
      <c r="AD971" s="16"/>
      <c r="AE971" s="16"/>
      <c r="AF971" s="18">
        <v>120.0</v>
      </c>
      <c r="AG971" s="18">
        <v>0.0</v>
      </c>
      <c r="AH971" s="18">
        <v>0.0</v>
      </c>
      <c r="AI971" s="18">
        <v>0.0</v>
      </c>
      <c r="AJ971" s="18">
        <v>0.0</v>
      </c>
      <c r="AK971" s="18">
        <v>0.0</v>
      </c>
    </row>
    <row r="972">
      <c r="A972" s="14" t="s">
        <v>1251</v>
      </c>
      <c r="B972" s="105" t="s">
        <v>4117</v>
      </c>
      <c r="C972" s="14" t="s">
        <v>2991</v>
      </c>
      <c r="D972" s="19" t="s">
        <v>58</v>
      </c>
      <c r="E972" s="14" t="s">
        <v>3421</v>
      </c>
      <c r="F972" s="14" t="s">
        <v>3231</v>
      </c>
      <c r="G972" s="14" t="s">
        <v>3466</v>
      </c>
      <c r="H972" s="14" t="s">
        <v>2214</v>
      </c>
      <c r="I972" s="14" t="s">
        <v>3431</v>
      </c>
      <c r="J972" s="23"/>
      <c r="K972" s="23"/>
      <c r="L972" s="18">
        <v>0.0</v>
      </c>
      <c r="M972" s="18">
        <v>0.0</v>
      </c>
      <c r="N972" s="18">
        <v>0.0</v>
      </c>
      <c r="O972" s="18">
        <v>0.285714</v>
      </c>
      <c r="P972" s="18">
        <v>0.214377</v>
      </c>
      <c r="Q972" s="18">
        <v>0.214377</v>
      </c>
      <c r="U972" s="22" t="s">
        <v>1783</v>
      </c>
      <c r="V972" s="18">
        <v>6.291108541524E12</v>
      </c>
      <c r="W972" s="22" t="s">
        <v>2855</v>
      </c>
      <c r="X972" s="18" t="s">
        <v>3417</v>
      </c>
      <c r="Y972" s="22" t="s">
        <v>3415</v>
      </c>
      <c r="Z972" s="22" t="s">
        <v>3182</v>
      </c>
      <c r="AA972" s="22" t="s">
        <v>2386</v>
      </c>
      <c r="AB972" s="22" t="s">
        <v>2214</v>
      </c>
      <c r="AC972" s="22" t="s">
        <v>3416</v>
      </c>
      <c r="AD972" s="22" t="s">
        <v>2605</v>
      </c>
      <c r="AE972" s="16"/>
      <c r="AF972" s="18">
        <v>48.0</v>
      </c>
      <c r="AG972" s="18">
        <v>0.0</v>
      </c>
      <c r="AH972" s="18">
        <v>0.111111</v>
      </c>
      <c r="AI972" s="18">
        <v>0.0</v>
      </c>
      <c r="AJ972" s="18">
        <v>0.666667</v>
      </c>
      <c r="AK972" s="18">
        <v>0.111111</v>
      </c>
    </row>
    <row r="973">
      <c r="A973" s="14" t="s">
        <v>888</v>
      </c>
      <c r="B973" s="105" t="s">
        <v>3649</v>
      </c>
      <c r="C973" s="14" t="s">
        <v>2870</v>
      </c>
      <c r="D973" s="19" t="s">
        <v>58</v>
      </c>
      <c r="E973" s="14" t="s">
        <v>3463</v>
      </c>
      <c r="F973" s="14" t="s">
        <v>2720</v>
      </c>
      <c r="G973" s="14" t="s">
        <v>3464</v>
      </c>
      <c r="H973" s="14" t="s">
        <v>2214</v>
      </c>
      <c r="I973" s="14" t="s">
        <v>3431</v>
      </c>
      <c r="J973" s="23"/>
      <c r="K973" s="23"/>
      <c r="L973" s="18">
        <v>24.0</v>
      </c>
      <c r="M973" s="18">
        <v>2.0</v>
      </c>
      <c r="N973" s="18">
        <v>0.0</v>
      </c>
      <c r="O973" s="18">
        <v>4.127539</v>
      </c>
      <c r="P973" s="18">
        <v>3.81056</v>
      </c>
      <c r="Q973" s="18">
        <v>3.669728</v>
      </c>
      <c r="U973" s="22" t="s">
        <v>1966</v>
      </c>
      <c r="V973" s="18">
        <v>6.291109891062E12</v>
      </c>
      <c r="W973" s="22" t="s">
        <v>2574</v>
      </c>
      <c r="X973" s="18" t="s">
        <v>3417</v>
      </c>
      <c r="Y973" s="22" t="s">
        <v>3415</v>
      </c>
      <c r="Z973" s="22" t="s">
        <v>3013</v>
      </c>
      <c r="AA973" s="22" t="s">
        <v>2572</v>
      </c>
      <c r="AB973" s="22" t="s">
        <v>2252</v>
      </c>
      <c r="AC973" s="22" t="s">
        <v>3416</v>
      </c>
      <c r="AD973" s="22" t="s">
        <v>2605</v>
      </c>
      <c r="AE973" s="16"/>
      <c r="AF973" s="18">
        <v>24.0</v>
      </c>
      <c r="AG973" s="18">
        <v>0.0</v>
      </c>
      <c r="AH973" s="18">
        <v>0.222222</v>
      </c>
      <c r="AI973" s="18">
        <v>0.0</v>
      </c>
      <c r="AJ973" s="18">
        <v>0.0</v>
      </c>
      <c r="AK973" s="18">
        <v>0.222222</v>
      </c>
    </row>
    <row r="974">
      <c r="A974" s="14" t="s">
        <v>756</v>
      </c>
      <c r="B974" s="105" t="s">
        <v>4118</v>
      </c>
      <c r="C974" s="14" t="s">
        <v>2295</v>
      </c>
      <c r="D974" s="19" t="s">
        <v>58</v>
      </c>
      <c r="E974" s="14" t="s">
        <v>3415</v>
      </c>
      <c r="F974" s="14" t="s">
        <v>2709</v>
      </c>
      <c r="G974" s="14" t="s">
        <v>2282</v>
      </c>
      <c r="H974" s="14" t="s">
        <v>2214</v>
      </c>
      <c r="I974" s="14" t="s">
        <v>3416</v>
      </c>
      <c r="J974" s="14" t="s">
        <v>2605</v>
      </c>
      <c r="K974" s="16"/>
      <c r="L974" s="18">
        <v>144.0</v>
      </c>
      <c r="M974" s="18">
        <v>0.0</v>
      </c>
      <c r="N974" s="18">
        <v>0.516941</v>
      </c>
      <c r="O974" s="18">
        <v>0.0</v>
      </c>
      <c r="P974" s="18">
        <v>1.481359</v>
      </c>
      <c r="Q974" s="18">
        <v>0.996568</v>
      </c>
      <c r="U974" s="22" t="s">
        <v>1365</v>
      </c>
      <c r="V974" s="18">
        <v>6.291030006115E12</v>
      </c>
      <c r="W974" s="22" t="s">
        <v>2594</v>
      </c>
      <c r="X974" s="18" t="s">
        <v>3417</v>
      </c>
      <c r="Y974" s="22" t="s">
        <v>3415</v>
      </c>
      <c r="Z974" s="22" t="s">
        <v>2897</v>
      </c>
      <c r="AA974" s="22" t="s">
        <v>2449</v>
      </c>
      <c r="AB974" s="22" t="s">
        <v>2304</v>
      </c>
      <c r="AC974" s="22" t="s">
        <v>3422</v>
      </c>
      <c r="AD974" s="16"/>
      <c r="AE974" s="16"/>
      <c r="AF974" s="18">
        <v>203.0</v>
      </c>
      <c r="AG974" s="18">
        <v>9.0</v>
      </c>
      <c r="AH974" s="18">
        <v>1.687993</v>
      </c>
      <c r="AI974" s="18">
        <v>8.361344</v>
      </c>
      <c r="AJ974" s="18">
        <v>9.461116</v>
      </c>
      <c r="AK974" s="18">
        <v>9.907739</v>
      </c>
    </row>
    <row r="975">
      <c r="A975" s="14" t="s">
        <v>288</v>
      </c>
      <c r="B975" s="105" t="s">
        <v>3526</v>
      </c>
      <c r="C975" s="14" t="s">
        <v>3059</v>
      </c>
      <c r="D975" s="19" t="s">
        <v>58</v>
      </c>
      <c r="E975" s="14" t="s">
        <v>3421</v>
      </c>
      <c r="F975" s="14" t="s">
        <v>3057</v>
      </c>
      <c r="G975" s="14" t="s">
        <v>3456</v>
      </c>
      <c r="H975" s="14" t="s">
        <v>2214</v>
      </c>
      <c r="I975" s="14" t="s">
        <v>3416</v>
      </c>
      <c r="J975" s="23"/>
      <c r="K975" s="14" t="s">
        <v>2217</v>
      </c>
      <c r="L975" s="18">
        <v>288.0</v>
      </c>
      <c r="M975" s="18">
        <v>0.0</v>
      </c>
      <c r="N975" s="18">
        <v>0.0</v>
      </c>
      <c r="O975" s="18">
        <v>0.0</v>
      </c>
      <c r="P975" s="18">
        <v>0.0</v>
      </c>
      <c r="Q975" s="18">
        <v>0.0</v>
      </c>
      <c r="U975" s="22" t="s">
        <v>1365</v>
      </c>
      <c r="V975" s="18">
        <v>6.291030006443E12</v>
      </c>
      <c r="W975" s="22" t="s">
        <v>2448</v>
      </c>
      <c r="X975" s="18" t="s">
        <v>3417</v>
      </c>
      <c r="Y975" s="22" t="s">
        <v>3415</v>
      </c>
      <c r="Z975" s="22" t="s">
        <v>2897</v>
      </c>
      <c r="AA975" s="22" t="s">
        <v>2449</v>
      </c>
      <c r="AB975" s="22" t="s">
        <v>2304</v>
      </c>
      <c r="AC975" s="22" t="s">
        <v>3422</v>
      </c>
      <c r="AD975" s="16"/>
      <c r="AE975" s="22" t="s">
        <v>2240</v>
      </c>
      <c r="AF975" s="18">
        <v>456.0</v>
      </c>
      <c r="AG975" s="18">
        <v>0.0</v>
      </c>
      <c r="AH975" s="18">
        <v>0.0</v>
      </c>
      <c r="AI975" s="18">
        <v>0.0</v>
      </c>
      <c r="AJ975" s="18">
        <v>0.0</v>
      </c>
      <c r="AK975" s="18">
        <v>0.0</v>
      </c>
    </row>
    <row r="976">
      <c r="A976" s="14" t="s">
        <v>1812</v>
      </c>
      <c r="B976" s="105" t="s">
        <v>3626</v>
      </c>
      <c r="C976" s="14" t="s">
        <v>2974</v>
      </c>
      <c r="D976" s="19" t="s">
        <v>58</v>
      </c>
      <c r="E976" s="14" t="s">
        <v>3421</v>
      </c>
      <c r="F976" s="14" t="s">
        <v>3092</v>
      </c>
      <c r="G976" s="14" t="s">
        <v>3430</v>
      </c>
      <c r="H976" s="14" t="s">
        <v>2214</v>
      </c>
      <c r="I976" s="14" t="s">
        <v>3416</v>
      </c>
      <c r="J976" s="16"/>
      <c r="K976" s="14" t="s">
        <v>2240</v>
      </c>
      <c r="L976" s="18">
        <v>312.0</v>
      </c>
      <c r="M976" s="18">
        <v>0.0</v>
      </c>
      <c r="N976" s="18">
        <v>0.0</v>
      </c>
      <c r="O976" s="18">
        <v>0.0</v>
      </c>
      <c r="P976" s="18">
        <v>0.0</v>
      </c>
      <c r="Q976" s="18">
        <v>0.0</v>
      </c>
      <c r="U976" s="22" t="s">
        <v>288</v>
      </c>
      <c r="V976" s="18">
        <v>6.291109603047E12</v>
      </c>
      <c r="W976" s="22" t="s">
        <v>3066</v>
      </c>
      <c r="X976" s="18" t="s">
        <v>3417</v>
      </c>
      <c r="Y976" s="22" t="s">
        <v>3415</v>
      </c>
      <c r="Z976" s="22" t="s">
        <v>3057</v>
      </c>
      <c r="AA976" s="22" t="s">
        <v>3456</v>
      </c>
      <c r="AB976" s="22" t="s">
        <v>2214</v>
      </c>
      <c r="AC976" s="22" t="s">
        <v>3416</v>
      </c>
      <c r="AD976" s="16"/>
      <c r="AE976" s="16"/>
      <c r="AF976" s="18">
        <v>48.0</v>
      </c>
      <c r="AG976" s="18">
        <v>2.0</v>
      </c>
      <c r="AH976" s="18">
        <v>0.0</v>
      </c>
      <c r="AI976" s="18">
        <v>1.258802</v>
      </c>
      <c r="AJ976" s="18">
        <v>0.940786</v>
      </c>
      <c r="AK976" s="18">
        <v>0.745797</v>
      </c>
    </row>
    <row r="977">
      <c r="A977" s="14" t="s">
        <v>288</v>
      </c>
      <c r="B977" s="105" t="s">
        <v>3977</v>
      </c>
      <c r="C977" s="14" t="s">
        <v>2652</v>
      </c>
      <c r="D977" s="19" t="s">
        <v>58</v>
      </c>
      <c r="E977" s="14" t="s">
        <v>3415</v>
      </c>
      <c r="F977" s="14" t="s">
        <v>2649</v>
      </c>
      <c r="G977" s="14" t="s">
        <v>3614</v>
      </c>
      <c r="I977" s="14" t="s">
        <v>3422</v>
      </c>
      <c r="J977" s="16"/>
      <c r="K977" s="23"/>
      <c r="L977" s="18">
        <v>528.0</v>
      </c>
      <c r="M977" s="18">
        <v>0.0</v>
      </c>
      <c r="N977" s="18">
        <v>0.0</v>
      </c>
      <c r="O977" s="18">
        <v>0.0</v>
      </c>
      <c r="P977" s="18">
        <v>0.0</v>
      </c>
      <c r="Q977" s="18">
        <v>0.0</v>
      </c>
      <c r="U977" s="22" t="s">
        <v>1251</v>
      </c>
      <c r="V977" s="18">
        <v>6.29105301306E12</v>
      </c>
      <c r="W977" s="22" t="s">
        <v>2435</v>
      </c>
      <c r="X977" s="18" t="s">
        <v>3417</v>
      </c>
      <c r="Y977" s="22" t="s">
        <v>3415</v>
      </c>
      <c r="Z977" s="22" t="s">
        <v>2876</v>
      </c>
      <c r="AA977" s="22" t="s">
        <v>2432</v>
      </c>
      <c r="AB977" s="22" t="s">
        <v>2214</v>
      </c>
      <c r="AC977" s="22" t="s">
        <v>3431</v>
      </c>
      <c r="AD977" s="16"/>
      <c r="AE977" s="22" t="s">
        <v>2240</v>
      </c>
      <c r="AF977" s="18">
        <v>456.0</v>
      </c>
      <c r="AG977" s="18">
        <v>0.0</v>
      </c>
      <c r="AH977" s="18">
        <v>0.0</v>
      </c>
      <c r="AI977" s="18">
        <v>0.0</v>
      </c>
      <c r="AJ977" s="18">
        <v>0.0</v>
      </c>
      <c r="AK977" s="18">
        <v>0.0</v>
      </c>
    </row>
    <row r="978">
      <c r="A978" s="14" t="s">
        <v>1812</v>
      </c>
      <c r="B978" s="105" t="s">
        <v>3664</v>
      </c>
      <c r="C978" s="14" t="s">
        <v>2836</v>
      </c>
      <c r="D978" s="19" t="s">
        <v>58</v>
      </c>
      <c r="E978" s="14" t="s">
        <v>3421</v>
      </c>
      <c r="F978" s="14" t="s">
        <v>3347</v>
      </c>
      <c r="G978" s="14" t="s">
        <v>2512</v>
      </c>
      <c r="H978" s="14" t="s">
        <v>2214</v>
      </c>
      <c r="I978" s="14" t="s">
        <v>3416</v>
      </c>
      <c r="J978" s="14" t="s">
        <v>2666</v>
      </c>
      <c r="L978" s="18">
        <v>11.0</v>
      </c>
      <c r="M978" s="18">
        <v>0.0</v>
      </c>
      <c r="N978" s="18">
        <v>0.0</v>
      </c>
      <c r="O978" s="18">
        <v>1.0</v>
      </c>
      <c r="P978" s="18">
        <v>2.333333</v>
      </c>
      <c r="Q978" s="18">
        <v>2.333333</v>
      </c>
      <c r="U978" s="22" t="s">
        <v>1690</v>
      </c>
      <c r="V978" s="18">
        <v>8.588004638631E12</v>
      </c>
      <c r="W978" s="22" t="s">
        <v>2662</v>
      </c>
      <c r="X978" s="18" t="s">
        <v>3417</v>
      </c>
      <c r="Y978" s="22" t="s">
        <v>3415</v>
      </c>
      <c r="Z978" s="22" t="s">
        <v>3265</v>
      </c>
      <c r="AA978" s="22" t="s">
        <v>3510</v>
      </c>
      <c r="AB978" s="22" t="s">
        <v>2214</v>
      </c>
      <c r="AC978" s="22" t="s">
        <v>3416</v>
      </c>
      <c r="AD978" s="16"/>
      <c r="AE978" s="16"/>
      <c r="AF978" s="18">
        <v>0.0</v>
      </c>
      <c r="AG978" s="18">
        <v>1.0</v>
      </c>
      <c r="AH978" s="18">
        <v>0.0</v>
      </c>
      <c r="AI978" s="18">
        <v>0.0</v>
      </c>
      <c r="AJ978" s="18">
        <v>0.033333</v>
      </c>
      <c r="AK978" s="18">
        <v>0.022727</v>
      </c>
    </row>
    <row r="979">
      <c r="A979" s="14" t="s">
        <v>888</v>
      </c>
      <c r="B979" s="105" t="s">
        <v>3970</v>
      </c>
      <c r="C979" s="14" t="s">
        <v>2345</v>
      </c>
      <c r="D979" s="19" t="s">
        <v>58</v>
      </c>
      <c r="E979" s="14" t="s">
        <v>3415</v>
      </c>
      <c r="F979" s="14" t="s">
        <v>2797</v>
      </c>
      <c r="G979" s="14" t="s">
        <v>2344</v>
      </c>
      <c r="H979" s="14" t="s">
        <v>2214</v>
      </c>
      <c r="I979" s="14" t="s">
        <v>3431</v>
      </c>
      <c r="J979" s="14" t="s">
        <v>2605</v>
      </c>
      <c r="K979" s="23"/>
      <c r="L979" s="18">
        <v>24.0</v>
      </c>
      <c r="M979" s="18">
        <v>0.0</v>
      </c>
      <c r="N979" s="18">
        <v>0.428571</v>
      </c>
      <c r="O979" s="18">
        <v>0.0</v>
      </c>
      <c r="P979" s="18">
        <v>0.0</v>
      </c>
      <c r="Q979" s="18">
        <v>0.428571</v>
      </c>
      <c r="U979" s="22" t="s">
        <v>756</v>
      </c>
      <c r="V979" s="18">
        <v>5.056141881201E12</v>
      </c>
      <c r="W979" s="22" t="s">
        <v>2302</v>
      </c>
      <c r="X979" s="18" t="s">
        <v>3417</v>
      </c>
      <c r="Y979" s="22" t="s">
        <v>3421</v>
      </c>
      <c r="Z979" s="16"/>
      <c r="AA979" s="22" t="s">
        <v>2303</v>
      </c>
      <c r="AB979" s="22" t="s">
        <v>2214</v>
      </c>
      <c r="AC979" s="22" t="s">
        <v>3416</v>
      </c>
      <c r="AD979" s="16"/>
      <c r="AE979" s="16"/>
      <c r="AF979" s="18">
        <v>143.0</v>
      </c>
      <c r="AG979" s="18">
        <v>3.0</v>
      </c>
      <c r="AH979" s="18">
        <v>2.892705</v>
      </c>
      <c r="AI979" s="18">
        <v>6.89079</v>
      </c>
      <c r="AJ979" s="18">
        <v>6.716304</v>
      </c>
      <c r="AK979" s="18">
        <v>6.668052</v>
      </c>
    </row>
    <row r="980">
      <c r="A980" s="14" t="s">
        <v>135</v>
      </c>
      <c r="B980" s="105" t="s">
        <v>4004</v>
      </c>
      <c r="C980" s="14" t="s">
        <v>2713</v>
      </c>
      <c r="D980" s="19" t="s">
        <v>58</v>
      </c>
      <c r="E980" s="14" t="s">
        <v>3415</v>
      </c>
      <c r="F980" s="14" t="s">
        <v>2868</v>
      </c>
      <c r="G980" s="14" t="s">
        <v>2366</v>
      </c>
      <c r="H980" s="14" t="s">
        <v>3472</v>
      </c>
      <c r="I980" s="14" t="s">
        <v>3416</v>
      </c>
      <c r="J980" s="14" t="s">
        <v>2605</v>
      </c>
      <c r="K980" s="23"/>
      <c r="L980" s="18">
        <v>48.0</v>
      </c>
      <c r="M980" s="18">
        <v>0.0</v>
      </c>
      <c r="N980" s="18">
        <v>1.683333</v>
      </c>
      <c r="O980" s="18">
        <v>0.0</v>
      </c>
      <c r="P980" s="18">
        <v>0.0</v>
      </c>
      <c r="Q980" s="18">
        <v>1.683333</v>
      </c>
      <c r="U980" s="22" t="s">
        <v>961</v>
      </c>
      <c r="V980" s="18">
        <v>6.14347714133E11</v>
      </c>
      <c r="W980" s="22" t="s">
        <v>3877</v>
      </c>
      <c r="X980" s="18" t="s">
        <v>3417</v>
      </c>
      <c r="Y980" s="22" t="s">
        <v>3415</v>
      </c>
      <c r="Z980" s="22" t="s">
        <v>3488</v>
      </c>
      <c r="AA980" s="22" t="s">
        <v>2355</v>
      </c>
      <c r="AB980" s="22" t="s">
        <v>2304</v>
      </c>
      <c r="AC980" s="22" t="s">
        <v>3416</v>
      </c>
      <c r="AD980" s="22" t="s">
        <v>2605</v>
      </c>
      <c r="AE980" s="22" t="s">
        <v>2240</v>
      </c>
      <c r="AF980" s="18">
        <v>96.0</v>
      </c>
      <c r="AG980" s="18">
        <v>0.0</v>
      </c>
      <c r="AH980" s="18">
        <v>0.0</v>
      </c>
      <c r="AI980" s="18">
        <v>0.0</v>
      </c>
      <c r="AJ980" s="18">
        <v>0.0</v>
      </c>
      <c r="AK980" s="18">
        <v>0.0</v>
      </c>
    </row>
    <row r="981">
      <c r="A981" s="14" t="s">
        <v>1092</v>
      </c>
      <c r="B981" s="105" t="s">
        <v>3508</v>
      </c>
      <c r="C981" s="14" t="s">
        <v>2384</v>
      </c>
      <c r="D981" s="19" t="s">
        <v>58</v>
      </c>
      <c r="E981" s="14" t="s">
        <v>3415</v>
      </c>
      <c r="F981" s="14" t="s">
        <v>2818</v>
      </c>
      <c r="G981" s="14" t="s">
        <v>2268</v>
      </c>
      <c r="H981" s="14" t="s">
        <v>2214</v>
      </c>
      <c r="I981" s="14" t="s">
        <v>3416</v>
      </c>
      <c r="J981" s="16"/>
      <c r="K981" s="14" t="s">
        <v>2240</v>
      </c>
      <c r="L981" s="18">
        <v>0.0</v>
      </c>
      <c r="M981" s="18">
        <v>0.0</v>
      </c>
      <c r="N981" s="18">
        <v>0.0</v>
      </c>
      <c r="O981" s="18">
        <v>0.0</v>
      </c>
      <c r="P981" s="18">
        <v>0.0</v>
      </c>
      <c r="Q981" s="18">
        <v>0.0</v>
      </c>
      <c r="U981" s="22" t="s">
        <v>361</v>
      </c>
      <c r="V981" s="18">
        <v>7.3016793451E11</v>
      </c>
      <c r="W981" s="22" t="s">
        <v>2773</v>
      </c>
      <c r="X981" s="18" t="s">
        <v>3417</v>
      </c>
      <c r="Y981" s="22" t="s">
        <v>3415</v>
      </c>
      <c r="Z981" s="22" t="s">
        <v>3049</v>
      </c>
      <c r="AA981" s="22" t="s">
        <v>3789</v>
      </c>
      <c r="AB981" s="22" t="s">
        <v>2214</v>
      </c>
      <c r="AC981" s="22" t="s">
        <v>3416</v>
      </c>
      <c r="AD981" s="16"/>
      <c r="AE981" s="16"/>
      <c r="AF981" s="18">
        <v>0.0</v>
      </c>
      <c r="AG981" s="18">
        <v>1.0</v>
      </c>
      <c r="AH981" s="18">
        <v>0.0</v>
      </c>
      <c r="AI981" s="18">
        <v>0.807692</v>
      </c>
      <c r="AJ981" s="18">
        <v>0.679557</v>
      </c>
      <c r="AK981" s="18">
        <v>0.602289</v>
      </c>
    </row>
    <row r="982">
      <c r="A982" s="14" t="s">
        <v>135</v>
      </c>
      <c r="B982" s="105" t="s">
        <v>3942</v>
      </c>
      <c r="C982" s="14" t="s">
        <v>2637</v>
      </c>
      <c r="D982" s="19" t="s">
        <v>58</v>
      </c>
      <c r="E982" s="14" t="s">
        <v>3421</v>
      </c>
      <c r="F982" s="14" t="s">
        <v>2614</v>
      </c>
      <c r="G982" s="14" t="s">
        <v>2557</v>
      </c>
      <c r="I982" s="14" t="s">
        <v>3416</v>
      </c>
      <c r="J982" s="14" t="s">
        <v>2605</v>
      </c>
      <c r="K982" s="16"/>
      <c r="L982" s="18">
        <v>48.0</v>
      </c>
      <c r="M982" s="18">
        <v>0.0</v>
      </c>
      <c r="N982" s="18">
        <v>0.126812</v>
      </c>
      <c r="O982" s="18">
        <v>0.0</v>
      </c>
      <c r="P982" s="18">
        <v>0.0</v>
      </c>
      <c r="Q982" s="18">
        <v>0.126812</v>
      </c>
      <c r="U982" s="22" t="s">
        <v>961</v>
      </c>
      <c r="V982" s="18">
        <v>1.234567890161E12</v>
      </c>
      <c r="W982" s="22" t="s">
        <v>2368</v>
      </c>
      <c r="X982" s="18" t="s">
        <v>3417</v>
      </c>
      <c r="Y982" s="16"/>
      <c r="Z982" s="22" t="s">
        <v>3157</v>
      </c>
      <c r="AA982" s="22" t="s">
        <v>2369</v>
      </c>
      <c r="AC982" s="22" t="s">
        <v>3416</v>
      </c>
      <c r="AD982" s="16"/>
      <c r="AE982" s="16"/>
      <c r="AF982" s="18">
        <v>480.0</v>
      </c>
      <c r="AG982" s="18">
        <v>0.0</v>
      </c>
      <c r="AH982" s="18">
        <v>0.0</v>
      </c>
      <c r="AI982" s="18">
        <v>0.0</v>
      </c>
      <c r="AJ982" s="18">
        <v>0.0</v>
      </c>
      <c r="AK982" s="18">
        <v>0.0</v>
      </c>
    </row>
    <row r="983">
      <c r="A983" s="14" t="s">
        <v>135</v>
      </c>
      <c r="B983" s="105" t="s">
        <v>4011</v>
      </c>
      <c r="C983" s="14" t="s">
        <v>2613</v>
      </c>
      <c r="D983" s="19" t="s">
        <v>58</v>
      </c>
      <c r="E983" s="14" t="s">
        <v>3421</v>
      </c>
      <c r="F983" s="14" t="s">
        <v>2614</v>
      </c>
      <c r="G983" s="14" t="s">
        <v>2557</v>
      </c>
      <c r="I983" s="14" t="s">
        <v>3416</v>
      </c>
      <c r="J983" s="14" t="s">
        <v>2605</v>
      </c>
      <c r="K983" s="16"/>
      <c r="L983" s="18">
        <v>48.0</v>
      </c>
      <c r="M983" s="18">
        <v>0.0</v>
      </c>
      <c r="N983" s="18">
        <v>0.181818</v>
      </c>
      <c r="O983" s="18">
        <v>0.0</v>
      </c>
      <c r="P983" s="18">
        <v>0.181818</v>
      </c>
      <c r="Q983" s="18">
        <v>0.078462</v>
      </c>
      <c r="U983" s="22" t="s">
        <v>288</v>
      </c>
      <c r="V983" s="18">
        <v>6.281034916329E12</v>
      </c>
      <c r="W983" s="22" t="s">
        <v>3084</v>
      </c>
      <c r="X983" s="18" t="s">
        <v>3417</v>
      </c>
      <c r="Y983" s="22" t="s">
        <v>3415</v>
      </c>
      <c r="Z983" s="22" t="s">
        <v>3085</v>
      </c>
      <c r="AA983" s="22" t="s">
        <v>3881</v>
      </c>
      <c r="AB983" s="22" t="s">
        <v>2252</v>
      </c>
      <c r="AC983" s="22" t="s">
        <v>3416</v>
      </c>
      <c r="AD983" s="16"/>
      <c r="AE983" s="16"/>
      <c r="AF983" s="18">
        <v>744.0</v>
      </c>
      <c r="AG983" s="18">
        <v>0.0</v>
      </c>
      <c r="AH983" s="18">
        <v>1.395264</v>
      </c>
      <c r="AI983" s="18">
        <v>1.0</v>
      </c>
      <c r="AJ983" s="18">
        <v>1.560723</v>
      </c>
      <c r="AK983" s="18">
        <v>3.497081</v>
      </c>
    </row>
    <row r="984">
      <c r="A984" s="14" t="s">
        <v>888</v>
      </c>
      <c r="B984" s="105" t="s">
        <v>3432</v>
      </c>
      <c r="C984" s="14" t="s">
        <v>2782</v>
      </c>
      <c r="D984" s="19" t="s">
        <v>58</v>
      </c>
      <c r="E984" s="14" t="s">
        <v>3415</v>
      </c>
      <c r="F984" s="14" t="s">
        <v>2783</v>
      </c>
      <c r="G984" s="14" t="s">
        <v>2337</v>
      </c>
      <c r="H984" s="14" t="s">
        <v>2214</v>
      </c>
      <c r="I984" s="14" t="s">
        <v>3431</v>
      </c>
      <c r="J984" s="16"/>
      <c r="K984" s="14" t="s">
        <v>2240</v>
      </c>
      <c r="L984" s="18">
        <v>456.0</v>
      </c>
      <c r="M984" s="18">
        <v>0.0</v>
      </c>
      <c r="N984" s="18">
        <v>0.166667</v>
      </c>
      <c r="O984" s="18">
        <v>0.142857</v>
      </c>
      <c r="P984" s="18">
        <v>0.426812</v>
      </c>
      <c r="Q984" s="18">
        <v>0.260145</v>
      </c>
      <c r="U984" s="22" t="s">
        <v>1812</v>
      </c>
      <c r="V984" s="18">
        <v>6.772504452282E12</v>
      </c>
      <c r="W984" s="22" t="s">
        <v>2977</v>
      </c>
      <c r="X984" s="18" t="s">
        <v>3417</v>
      </c>
      <c r="Y984" s="22" t="s">
        <v>3415</v>
      </c>
      <c r="Z984" s="22" t="s">
        <v>3092</v>
      </c>
      <c r="AA984" s="22" t="s">
        <v>3430</v>
      </c>
      <c r="AB984" s="22" t="s">
        <v>2214</v>
      </c>
      <c r="AC984" s="22" t="s">
        <v>3416</v>
      </c>
      <c r="AD984" s="16"/>
      <c r="AE984" s="16"/>
      <c r="AF984" s="18">
        <v>0.0</v>
      </c>
      <c r="AG984" s="18">
        <v>7.0</v>
      </c>
      <c r="AH984" s="18">
        <v>0.0</v>
      </c>
      <c r="AI984" s="18">
        <v>5.502264</v>
      </c>
      <c r="AJ984" s="18">
        <v>6.344505</v>
      </c>
      <c r="AK984" s="18">
        <v>3.923617</v>
      </c>
    </row>
    <row r="985">
      <c r="A985" s="14" t="s">
        <v>830</v>
      </c>
      <c r="B985" s="105" t="s">
        <v>4119</v>
      </c>
      <c r="C985" s="14" t="s">
        <v>3151</v>
      </c>
      <c r="D985" s="19" t="s">
        <v>58</v>
      </c>
      <c r="E985" s="14" t="s">
        <v>3421</v>
      </c>
      <c r="F985" s="14" t="s">
        <v>3144</v>
      </c>
      <c r="G985" s="14" t="s">
        <v>3521</v>
      </c>
      <c r="H985" s="14" t="s">
        <v>3478</v>
      </c>
      <c r="I985" s="14" t="s">
        <v>3422</v>
      </c>
      <c r="J985" s="23"/>
      <c r="K985" s="14" t="s">
        <v>2240</v>
      </c>
      <c r="L985" s="18">
        <v>792.0</v>
      </c>
      <c r="M985" s="18">
        <v>0.0</v>
      </c>
      <c r="N985" s="18">
        <v>2.640584</v>
      </c>
      <c r="O985" s="18">
        <v>0.0</v>
      </c>
      <c r="P985" s="18">
        <v>7.333333</v>
      </c>
      <c r="Q985" s="18">
        <v>2.640584</v>
      </c>
      <c r="U985" s="22" t="s">
        <v>1092</v>
      </c>
      <c r="V985" s="18">
        <v>6.291108549971E12</v>
      </c>
      <c r="W985" s="22" t="s">
        <v>3184</v>
      </c>
      <c r="X985" s="18" t="s">
        <v>3417</v>
      </c>
      <c r="Y985" s="22" t="s">
        <v>3415</v>
      </c>
      <c r="Z985" s="22" t="s">
        <v>3182</v>
      </c>
      <c r="AA985" s="22" t="s">
        <v>2386</v>
      </c>
      <c r="AB985" s="22" t="s">
        <v>2214</v>
      </c>
      <c r="AC985" s="22" t="s">
        <v>3416</v>
      </c>
      <c r="AD985" s="16"/>
      <c r="AE985" s="22" t="s">
        <v>2240</v>
      </c>
      <c r="AF985" s="18">
        <v>792.0</v>
      </c>
      <c r="AG985" s="18">
        <v>0.0</v>
      </c>
      <c r="AH985" s="18">
        <v>0.061553</v>
      </c>
      <c r="AI985" s="18">
        <v>0.0</v>
      </c>
      <c r="AJ985" s="18">
        <v>0.111111</v>
      </c>
      <c r="AK985" s="18">
        <v>0.061553</v>
      </c>
    </row>
    <row r="986">
      <c r="A986" s="14" t="s">
        <v>1035</v>
      </c>
      <c r="B986" s="105" t="s">
        <v>3921</v>
      </c>
      <c r="C986" s="14" t="s">
        <v>2374</v>
      </c>
      <c r="D986" s="19" t="s">
        <v>58</v>
      </c>
      <c r="E986" s="14" t="s">
        <v>3415</v>
      </c>
      <c r="F986" s="14" t="s">
        <v>2810</v>
      </c>
      <c r="G986" s="14" t="s">
        <v>2373</v>
      </c>
      <c r="I986" s="14" t="s">
        <v>3416</v>
      </c>
      <c r="J986" s="23"/>
      <c r="K986" s="16"/>
      <c r="L986" s="18">
        <v>552.0</v>
      </c>
      <c r="M986" s="18">
        <v>0.0</v>
      </c>
      <c r="N986" s="18">
        <v>0.0</v>
      </c>
      <c r="O986" s="18">
        <v>0.0</v>
      </c>
      <c r="P986" s="18">
        <v>0.0</v>
      </c>
      <c r="Q986" s="18">
        <v>0.0</v>
      </c>
      <c r="U986" s="22" t="s">
        <v>258</v>
      </c>
      <c r="V986" s="18">
        <v>7.64302215592E11</v>
      </c>
      <c r="W986" s="22" t="s">
        <v>2415</v>
      </c>
      <c r="X986" s="18" t="s">
        <v>3417</v>
      </c>
      <c r="Y986" s="22" t="s">
        <v>3415</v>
      </c>
      <c r="Z986" s="22" t="s">
        <v>2849</v>
      </c>
      <c r="AA986" s="22" t="s">
        <v>2407</v>
      </c>
      <c r="AB986" s="22" t="s">
        <v>2214</v>
      </c>
      <c r="AC986" s="22" t="s">
        <v>3416</v>
      </c>
      <c r="AD986" s="16"/>
      <c r="AE986" s="16"/>
      <c r="AF986" s="18">
        <v>0.0</v>
      </c>
      <c r="AG986" s="18">
        <v>0.0</v>
      </c>
      <c r="AH986" s="18">
        <v>0.0</v>
      </c>
      <c r="AI986" s="18">
        <v>0.357143</v>
      </c>
      <c r="AJ986" s="18">
        <v>0.468966</v>
      </c>
      <c r="AK986" s="18">
        <v>0.404269</v>
      </c>
    </row>
    <row r="987">
      <c r="A987" s="14" t="s">
        <v>591</v>
      </c>
      <c r="B987" s="105" t="s">
        <v>3856</v>
      </c>
      <c r="C987" s="14" t="s">
        <v>3129</v>
      </c>
      <c r="D987" s="19" t="s">
        <v>58</v>
      </c>
      <c r="E987" s="23"/>
      <c r="F987" s="14" t="s">
        <v>3127</v>
      </c>
      <c r="G987" s="14" t="s">
        <v>3756</v>
      </c>
      <c r="I987" s="14" t="s">
        <v>3416</v>
      </c>
      <c r="J987" s="23"/>
      <c r="K987" s="23"/>
      <c r="L987" s="18">
        <v>72.0</v>
      </c>
      <c r="M987" s="18">
        <v>0.0</v>
      </c>
      <c r="N987" s="18">
        <v>0.0</v>
      </c>
      <c r="O987" s="18">
        <v>0.0</v>
      </c>
      <c r="P987" s="18">
        <v>0.0</v>
      </c>
      <c r="Q987" s="18">
        <v>0.0</v>
      </c>
      <c r="U987" s="22" t="s">
        <v>1690</v>
      </c>
      <c r="V987" s="18">
        <v>5.060670992239E12</v>
      </c>
      <c r="W987" s="22" t="s">
        <v>2472</v>
      </c>
      <c r="X987" s="18" t="s">
        <v>3417</v>
      </c>
      <c r="Y987" s="22" t="s">
        <v>3415</v>
      </c>
      <c r="Z987" s="22" t="s">
        <v>2936</v>
      </c>
      <c r="AA987" s="22" t="s">
        <v>2471</v>
      </c>
      <c r="AB987" s="22" t="s">
        <v>2214</v>
      </c>
      <c r="AC987" s="22" t="s">
        <v>3416</v>
      </c>
      <c r="AD987" s="22" t="s">
        <v>2605</v>
      </c>
      <c r="AE987" s="16"/>
      <c r="AF987" s="18">
        <v>72.0</v>
      </c>
      <c r="AG987" s="18">
        <v>0.0</v>
      </c>
      <c r="AH987" s="18">
        <v>0.295635</v>
      </c>
      <c r="AI987" s="18">
        <v>0.0</v>
      </c>
      <c r="AJ987" s="18">
        <v>0.0</v>
      </c>
      <c r="AK987" s="18">
        <v>0.295635</v>
      </c>
    </row>
    <row r="988">
      <c r="A988" s="14" t="s">
        <v>468</v>
      </c>
      <c r="B988" s="105" t="s">
        <v>3669</v>
      </c>
      <c r="C988" s="14" t="s">
        <v>3023</v>
      </c>
      <c r="D988" s="19" t="s">
        <v>58</v>
      </c>
      <c r="E988" s="14" t="s">
        <v>3415</v>
      </c>
      <c r="F988" s="14" t="s">
        <v>3670</v>
      </c>
      <c r="G988" s="14" t="s">
        <v>3671</v>
      </c>
      <c r="H988" s="14" t="s">
        <v>2214</v>
      </c>
      <c r="I988" s="14" t="s">
        <v>3422</v>
      </c>
      <c r="J988" s="16"/>
      <c r="K988" s="14" t="s">
        <v>2240</v>
      </c>
      <c r="L988" s="18">
        <v>504.0</v>
      </c>
      <c r="M988" s="18">
        <v>0.0</v>
      </c>
      <c r="N988" s="18">
        <v>0.0</v>
      </c>
      <c r="O988" s="18">
        <v>0.0</v>
      </c>
      <c r="P988" s="18">
        <v>0.0</v>
      </c>
      <c r="Q988" s="18">
        <v>0.0</v>
      </c>
      <c r="U988" s="22" t="s">
        <v>1251</v>
      </c>
      <c r="V988" s="18">
        <v>6.291053013121E12</v>
      </c>
      <c r="W988" s="22" t="s">
        <v>2434</v>
      </c>
      <c r="X988" s="18" t="s">
        <v>3417</v>
      </c>
      <c r="Y988" s="22" t="s">
        <v>3415</v>
      </c>
      <c r="Z988" s="22" t="s">
        <v>2876</v>
      </c>
      <c r="AA988" s="22" t="s">
        <v>2432</v>
      </c>
      <c r="AB988" s="22" t="s">
        <v>2214</v>
      </c>
      <c r="AC988" s="22" t="s">
        <v>3431</v>
      </c>
      <c r="AD988" s="16"/>
      <c r="AE988" s="22" t="s">
        <v>2240</v>
      </c>
      <c r="AF988" s="18">
        <v>480.0</v>
      </c>
      <c r="AG988" s="18">
        <v>0.0</v>
      </c>
      <c r="AH988" s="18">
        <v>0.309524</v>
      </c>
      <c r="AI988" s="18">
        <v>0.380952</v>
      </c>
      <c r="AJ988" s="18">
        <v>0.244444</v>
      </c>
      <c r="AK988" s="18">
        <v>0.230719</v>
      </c>
    </row>
    <row r="989">
      <c r="A989" s="14" t="s">
        <v>1812</v>
      </c>
      <c r="B989" s="105" t="s">
        <v>4108</v>
      </c>
      <c r="C989" s="14" t="s">
        <v>3335</v>
      </c>
      <c r="D989" s="19" t="s">
        <v>58</v>
      </c>
      <c r="E989" s="14" t="s">
        <v>3415</v>
      </c>
      <c r="F989" s="14" t="s">
        <v>3336</v>
      </c>
      <c r="G989" s="14" t="s">
        <v>3534</v>
      </c>
      <c r="I989" s="14" t="s">
        <v>3416</v>
      </c>
      <c r="J989" s="14" t="s">
        <v>2666</v>
      </c>
      <c r="L989" s="18">
        <v>528.0</v>
      </c>
      <c r="M989" s="18">
        <v>0.0</v>
      </c>
      <c r="N989" s="18">
        <v>0.0</v>
      </c>
      <c r="O989" s="18">
        <v>0.0</v>
      </c>
      <c r="P989" s="18">
        <v>0.0</v>
      </c>
      <c r="Q989" s="18">
        <v>0.0</v>
      </c>
      <c r="U989" s="22" t="s">
        <v>591</v>
      </c>
      <c r="V989" s="18">
        <v>6.290360088754E12</v>
      </c>
      <c r="W989" s="22" t="s">
        <v>3121</v>
      </c>
      <c r="X989" s="18" t="s">
        <v>3417</v>
      </c>
      <c r="Y989" s="22" t="s">
        <v>3415</v>
      </c>
      <c r="Z989" s="22" t="s">
        <v>3116</v>
      </c>
      <c r="AA989" s="22" t="s">
        <v>3609</v>
      </c>
      <c r="AC989" s="22" t="s">
        <v>3416</v>
      </c>
      <c r="AD989" s="16"/>
      <c r="AE989" s="16"/>
      <c r="AF989" s="18">
        <v>552.0</v>
      </c>
      <c r="AG989" s="18">
        <v>0.0</v>
      </c>
      <c r="AH989" s="18">
        <v>0.0</v>
      </c>
      <c r="AI989" s="18">
        <v>0.0</v>
      </c>
      <c r="AJ989" s="18">
        <v>0.0</v>
      </c>
      <c r="AK989" s="18">
        <v>0.0</v>
      </c>
    </row>
    <row r="990">
      <c r="A990" s="14" t="s">
        <v>1812</v>
      </c>
      <c r="B990" s="105" t="s">
        <v>3740</v>
      </c>
      <c r="C990" s="14" t="s">
        <v>3334</v>
      </c>
      <c r="D990" s="19" t="s">
        <v>58</v>
      </c>
      <c r="E990" s="14" t="s">
        <v>3421</v>
      </c>
      <c r="F990" s="14" t="s">
        <v>3326</v>
      </c>
      <c r="G990" s="14" t="s">
        <v>2324</v>
      </c>
      <c r="H990" s="14" t="s">
        <v>2214</v>
      </c>
      <c r="I990" s="14" t="s">
        <v>3416</v>
      </c>
      <c r="J990" s="14" t="s">
        <v>2605</v>
      </c>
      <c r="K990" s="23"/>
      <c r="L990" s="18">
        <v>535.0</v>
      </c>
      <c r="M990" s="18">
        <v>1.0</v>
      </c>
      <c r="N990" s="18">
        <v>11.32555</v>
      </c>
      <c r="O990" s="18">
        <v>0.68956</v>
      </c>
      <c r="P990" s="18">
        <v>12.78525</v>
      </c>
      <c r="Q990" s="18">
        <v>11.45275</v>
      </c>
      <c r="U990" s="22" t="s">
        <v>1812</v>
      </c>
      <c r="V990" s="18">
        <v>9.341070003685E12</v>
      </c>
      <c r="W990" s="22" t="s">
        <v>2857</v>
      </c>
      <c r="X990" s="18" t="s">
        <v>3417</v>
      </c>
      <c r="Y990" s="22" t="s">
        <v>3415</v>
      </c>
      <c r="Z990" s="22" t="s">
        <v>3348</v>
      </c>
      <c r="AA990" s="22" t="s">
        <v>2512</v>
      </c>
      <c r="AB990" s="22" t="s">
        <v>2214</v>
      </c>
      <c r="AC990" s="22" t="s">
        <v>3416</v>
      </c>
      <c r="AD990" s="22" t="s">
        <v>2605</v>
      </c>
      <c r="AE990" s="16"/>
      <c r="AF990" s="18">
        <v>24.0</v>
      </c>
      <c r="AG990" s="18">
        <v>0.0</v>
      </c>
      <c r="AH990" s="18">
        <v>0.0</v>
      </c>
      <c r="AI990" s="18">
        <v>0.0</v>
      </c>
      <c r="AJ990" s="18">
        <v>0.0</v>
      </c>
      <c r="AK990" s="18">
        <v>0.0</v>
      </c>
    </row>
    <row r="991">
      <c r="A991" s="14" t="s">
        <v>1936</v>
      </c>
      <c r="B991" s="105" t="s">
        <v>4120</v>
      </c>
      <c r="C991" s="14" t="s">
        <v>2563</v>
      </c>
      <c r="D991" s="19" t="s">
        <v>58</v>
      </c>
      <c r="E991" s="14" t="s">
        <v>3415</v>
      </c>
      <c r="F991" s="14" t="s">
        <v>3005</v>
      </c>
      <c r="G991" s="14" t="s">
        <v>2561</v>
      </c>
      <c r="I991" s="14" t="s">
        <v>3416</v>
      </c>
      <c r="J991" s="16"/>
      <c r="K991" s="23"/>
      <c r="L991" s="18">
        <v>120.0</v>
      </c>
      <c r="M991" s="18">
        <v>0.0</v>
      </c>
      <c r="N991" s="18">
        <v>0.0</v>
      </c>
      <c r="O991" s="18">
        <v>0.0</v>
      </c>
      <c r="P991" s="18">
        <v>0.0</v>
      </c>
      <c r="Q991" s="18">
        <v>0.0</v>
      </c>
      <c r="U991" s="22" t="s">
        <v>1035</v>
      </c>
      <c r="V991" s="18">
        <v>7.33739006806E11</v>
      </c>
      <c r="W991" s="22" t="s">
        <v>2375</v>
      </c>
      <c r="X991" s="18" t="s">
        <v>3417</v>
      </c>
      <c r="Y991" s="22" t="s">
        <v>3415</v>
      </c>
      <c r="Z991" s="22" t="s">
        <v>2810</v>
      </c>
      <c r="AA991" s="22" t="s">
        <v>2373</v>
      </c>
      <c r="AB991" s="22" t="s">
        <v>2214</v>
      </c>
      <c r="AC991" s="22" t="s">
        <v>3416</v>
      </c>
      <c r="AD991" s="16"/>
      <c r="AE991" s="16"/>
      <c r="AF991" s="18">
        <v>24.0</v>
      </c>
      <c r="AG991" s="18">
        <v>1.0</v>
      </c>
      <c r="AH991" s="18">
        <v>0.0</v>
      </c>
      <c r="AI991" s="18">
        <v>0.5</v>
      </c>
      <c r="AJ991" s="18">
        <v>0.930236</v>
      </c>
      <c r="AK991" s="18">
        <v>0.658739</v>
      </c>
    </row>
    <row r="992">
      <c r="A992" s="14" t="s">
        <v>888</v>
      </c>
      <c r="B992" s="105" t="s">
        <v>3697</v>
      </c>
      <c r="C992" s="14" t="s">
        <v>2325</v>
      </c>
      <c r="D992" s="19" t="s">
        <v>58</v>
      </c>
      <c r="E992" s="14" t="s">
        <v>3421</v>
      </c>
      <c r="F992" s="14" t="s">
        <v>2765</v>
      </c>
      <c r="G992" s="14" t="s">
        <v>2326</v>
      </c>
      <c r="H992" s="14" t="s">
        <v>2214</v>
      </c>
      <c r="I992" s="14" t="s">
        <v>3431</v>
      </c>
      <c r="J992" s="23"/>
      <c r="K992" s="23"/>
      <c r="L992" s="18">
        <v>24.0</v>
      </c>
      <c r="M992" s="18">
        <v>1.0</v>
      </c>
      <c r="N992" s="18">
        <v>0.0</v>
      </c>
      <c r="O992" s="18">
        <v>0.571429</v>
      </c>
      <c r="P992" s="18">
        <v>0.834483</v>
      </c>
      <c r="Q992" s="18">
        <v>0.656734</v>
      </c>
      <c r="U992" s="22" t="s">
        <v>1035</v>
      </c>
      <c r="V992" s="18">
        <v>7.4892706803E11</v>
      </c>
      <c r="W992" s="22" t="s">
        <v>3064</v>
      </c>
      <c r="X992" s="18" t="s">
        <v>3417</v>
      </c>
      <c r="Y992" s="22" t="s">
        <v>3415</v>
      </c>
      <c r="Z992" s="22" t="s">
        <v>2807</v>
      </c>
      <c r="AA992" s="22" t="s">
        <v>2371</v>
      </c>
      <c r="AB992" s="22" t="s">
        <v>2214</v>
      </c>
      <c r="AC992" s="22" t="s">
        <v>3416</v>
      </c>
      <c r="AD992" s="16"/>
      <c r="AE992" s="16"/>
      <c r="AF992" s="18">
        <v>408.0</v>
      </c>
      <c r="AG992" s="18">
        <v>0.0</v>
      </c>
      <c r="AH992" s="18">
        <v>2.003271</v>
      </c>
      <c r="AI992" s="18">
        <v>1.6221</v>
      </c>
      <c r="AJ992" s="18">
        <v>2.085016</v>
      </c>
      <c r="AK992" s="18">
        <v>1.975247</v>
      </c>
    </row>
    <row r="993">
      <c r="A993" s="14" t="s">
        <v>1812</v>
      </c>
      <c r="B993" s="105" t="s">
        <v>4076</v>
      </c>
      <c r="C993" s="14" t="s">
        <v>2541</v>
      </c>
      <c r="D993" s="19" t="s">
        <v>58</v>
      </c>
      <c r="E993" s="14" t="s">
        <v>3421</v>
      </c>
      <c r="F993" s="14" t="s">
        <v>2985</v>
      </c>
      <c r="G993" s="14" t="s">
        <v>2512</v>
      </c>
      <c r="I993" s="14" t="s">
        <v>3416</v>
      </c>
      <c r="J993" s="16"/>
      <c r="K993" s="16"/>
      <c r="L993" s="18">
        <v>552.0</v>
      </c>
      <c r="M993" s="18">
        <v>0.0</v>
      </c>
      <c r="N993" s="18">
        <v>0.0</v>
      </c>
      <c r="O993" s="18">
        <v>0.0</v>
      </c>
      <c r="P993" s="18">
        <v>0.0</v>
      </c>
      <c r="Q993" s="18">
        <v>0.0</v>
      </c>
      <c r="U993" s="22" t="s">
        <v>1092</v>
      </c>
      <c r="V993" s="18">
        <v>5.060517511289E12</v>
      </c>
      <c r="W993" s="22" t="s">
        <v>3120</v>
      </c>
      <c r="X993" s="18" t="s">
        <v>3417</v>
      </c>
      <c r="Y993" s="22" t="s">
        <v>3415</v>
      </c>
      <c r="Z993" s="22" t="s">
        <v>3177</v>
      </c>
      <c r="AA993" s="22" t="s">
        <v>3892</v>
      </c>
      <c r="AB993" s="22" t="s">
        <v>2214</v>
      </c>
      <c r="AC993" s="22" t="s">
        <v>3416</v>
      </c>
      <c r="AD993" s="16"/>
      <c r="AE993" s="16"/>
      <c r="AF993" s="18">
        <v>45.0</v>
      </c>
      <c r="AG993" s="18">
        <v>0.0</v>
      </c>
      <c r="AH993" s="18">
        <v>0.0</v>
      </c>
      <c r="AI993" s="18">
        <v>0.0</v>
      </c>
      <c r="AJ993" s="18">
        <v>0.0</v>
      </c>
      <c r="AK993" s="18">
        <v>0.0</v>
      </c>
    </row>
    <row r="994">
      <c r="A994" s="14" t="s">
        <v>135</v>
      </c>
      <c r="B994" s="105" t="s">
        <v>3974</v>
      </c>
      <c r="C994" s="14" t="s">
        <v>3021</v>
      </c>
      <c r="D994" s="19" t="s">
        <v>58</v>
      </c>
      <c r="E994" s="14" t="s">
        <v>3415</v>
      </c>
      <c r="F994" s="14" t="s">
        <v>2868</v>
      </c>
      <c r="G994" s="14" t="s">
        <v>2366</v>
      </c>
      <c r="H994" s="14" t="s">
        <v>3472</v>
      </c>
      <c r="I994" s="14" t="s">
        <v>3416</v>
      </c>
      <c r="J994" s="14" t="s">
        <v>2605</v>
      </c>
      <c r="K994" s="23"/>
      <c r="L994" s="18">
        <v>768.0</v>
      </c>
      <c r="M994" s="18">
        <v>0.0</v>
      </c>
      <c r="N994" s="18">
        <v>6.898614</v>
      </c>
      <c r="O994" s="18">
        <v>0.0</v>
      </c>
      <c r="P994" s="18">
        <v>6.534524</v>
      </c>
      <c r="Q994" s="18">
        <v>6.898614</v>
      </c>
      <c r="U994" s="22" t="s">
        <v>1035</v>
      </c>
      <c r="V994" s="18">
        <v>7.33739004666E11</v>
      </c>
      <c r="W994" s="22" t="s">
        <v>3055</v>
      </c>
      <c r="X994" s="18" t="s">
        <v>3417</v>
      </c>
      <c r="Y994" s="22" t="s">
        <v>3415</v>
      </c>
      <c r="Z994" s="22" t="s">
        <v>2810</v>
      </c>
      <c r="AA994" s="22" t="s">
        <v>2373</v>
      </c>
      <c r="AB994" s="22" t="s">
        <v>2214</v>
      </c>
      <c r="AC994" s="22" t="s">
        <v>3416</v>
      </c>
      <c r="AD994" s="22" t="s">
        <v>2605</v>
      </c>
      <c r="AE994" s="16"/>
      <c r="AF994" s="18">
        <v>24.0</v>
      </c>
      <c r="AG994" s="18">
        <v>0.0</v>
      </c>
      <c r="AH994" s="18">
        <v>0.0</v>
      </c>
      <c r="AI994" s="18">
        <v>0.0</v>
      </c>
      <c r="AJ994" s="18">
        <v>0.0</v>
      </c>
      <c r="AK994" s="18">
        <v>0.016667</v>
      </c>
    </row>
    <row r="995">
      <c r="A995" s="14" t="s">
        <v>1812</v>
      </c>
      <c r="B995" s="105" t="s">
        <v>3937</v>
      </c>
      <c r="C995" s="14" t="s">
        <v>2480</v>
      </c>
      <c r="D995" s="19" t="s">
        <v>58</v>
      </c>
      <c r="E995" s="14" t="s">
        <v>3415</v>
      </c>
      <c r="F995" s="14" t="s">
        <v>2944</v>
      </c>
      <c r="G995" s="14" t="s">
        <v>2479</v>
      </c>
      <c r="H995" s="14" t="s">
        <v>2214</v>
      </c>
      <c r="I995" s="14" t="s">
        <v>3416</v>
      </c>
      <c r="J995" s="23"/>
      <c r="K995" s="16"/>
      <c r="L995" s="18">
        <v>539.0</v>
      </c>
      <c r="M995" s="18">
        <v>26.0</v>
      </c>
      <c r="N995" s="18">
        <v>3.59687</v>
      </c>
      <c r="O995" s="18">
        <v>15.82766</v>
      </c>
      <c r="P995" s="18">
        <v>10.8629</v>
      </c>
      <c r="Q995" s="18">
        <v>9.412606</v>
      </c>
      <c r="U995" s="22" t="s">
        <v>1936</v>
      </c>
      <c r="V995" s="18">
        <v>1.94735220809E11</v>
      </c>
      <c r="W995" s="22" t="s">
        <v>2568</v>
      </c>
      <c r="X995" s="18" t="s">
        <v>3417</v>
      </c>
      <c r="Y995" s="22" t="s">
        <v>3421</v>
      </c>
      <c r="Z995" s="22" t="s">
        <v>3010</v>
      </c>
      <c r="AA995" s="22" t="s">
        <v>2567</v>
      </c>
      <c r="AB995" s="22" t="s">
        <v>2214</v>
      </c>
      <c r="AC995" s="22" t="s">
        <v>3416</v>
      </c>
      <c r="AD995" s="22" t="s">
        <v>2605</v>
      </c>
      <c r="AE995" s="16"/>
      <c r="AF995" s="18">
        <v>24.0</v>
      </c>
      <c r="AG995" s="18">
        <v>0.0</v>
      </c>
      <c r="AH995" s="18">
        <v>0.0</v>
      </c>
      <c r="AI995" s="18">
        <v>0.0</v>
      </c>
      <c r="AJ995" s="18">
        <v>0.0</v>
      </c>
      <c r="AK995" s="18">
        <v>0.0</v>
      </c>
    </row>
    <row r="996">
      <c r="A996" s="14" t="s">
        <v>1812</v>
      </c>
      <c r="B996" s="105" t="s">
        <v>4027</v>
      </c>
      <c r="C996" s="14" t="s">
        <v>2848</v>
      </c>
      <c r="D996" s="19" t="s">
        <v>58</v>
      </c>
      <c r="E996" s="14" t="s">
        <v>3421</v>
      </c>
      <c r="F996" s="14" t="s">
        <v>3340</v>
      </c>
      <c r="G996" s="14" t="s">
        <v>3435</v>
      </c>
      <c r="H996" s="14" t="s">
        <v>2214</v>
      </c>
      <c r="I996" s="14" t="s">
        <v>3416</v>
      </c>
      <c r="J996" s="23"/>
      <c r="K996" s="14" t="s">
        <v>2240</v>
      </c>
      <c r="L996" s="18">
        <v>264.0</v>
      </c>
      <c r="M996" s="18">
        <v>0.0</v>
      </c>
      <c r="N996" s="18">
        <v>0.0</v>
      </c>
      <c r="O996" s="18">
        <v>0.0</v>
      </c>
      <c r="P996" s="18">
        <v>0.0</v>
      </c>
      <c r="Q996" s="18">
        <v>0.0</v>
      </c>
      <c r="U996" s="22" t="s">
        <v>1365</v>
      </c>
      <c r="V996" s="18">
        <v>5.202234630458E12</v>
      </c>
      <c r="W996" s="22" t="s">
        <v>2907</v>
      </c>
      <c r="X996" s="18" t="s">
        <v>3417</v>
      </c>
      <c r="Y996" s="22" t="s">
        <v>3421</v>
      </c>
      <c r="Z996" s="22" t="s">
        <v>2908</v>
      </c>
      <c r="AA996" s="22" t="s">
        <v>4000</v>
      </c>
      <c r="AB996" s="22" t="s">
        <v>2214</v>
      </c>
      <c r="AC996" s="22" t="s">
        <v>3422</v>
      </c>
      <c r="AD996" s="22" t="s">
        <v>2605</v>
      </c>
      <c r="AE996" s="16"/>
      <c r="AF996" s="18">
        <v>24.0</v>
      </c>
      <c r="AG996" s="18">
        <v>0.0</v>
      </c>
      <c r="AH996" s="18">
        <v>0.0</v>
      </c>
      <c r="AI996" s="18">
        <v>0.0</v>
      </c>
      <c r="AJ996" s="18">
        <v>0.0</v>
      </c>
      <c r="AK996" s="18">
        <v>0.0</v>
      </c>
    </row>
    <row r="997">
      <c r="A997" s="14" t="s">
        <v>1251</v>
      </c>
      <c r="B997" s="105" t="s">
        <v>3560</v>
      </c>
      <c r="C997" s="14" t="s">
        <v>2435</v>
      </c>
      <c r="D997" s="19" t="s">
        <v>58</v>
      </c>
      <c r="E997" s="14" t="s">
        <v>3415</v>
      </c>
      <c r="F997" s="14" t="s">
        <v>2876</v>
      </c>
      <c r="G997" s="14" t="s">
        <v>2432</v>
      </c>
      <c r="H997" s="14" t="s">
        <v>2214</v>
      </c>
      <c r="I997" s="14" t="s">
        <v>3431</v>
      </c>
      <c r="J997" s="23"/>
      <c r="K997" s="23"/>
      <c r="L997" s="18">
        <v>0.0</v>
      </c>
      <c r="M997" s="18">
        <v>0.0</v>
      </c>
      <c r="N997" s="18">
        <v>0.0</v>
      </c>
      <c r="O997" s="18">
        <v>0.142857</v>
      </c>
      <c r="P997" s="18">
        <v>0.233333</v>
      </c>
      <c r="Q997" s="18">
        <v>0.196955</v>
      </c>
      <c r="U997" s="22" t="s">
        <v>288</v>
      </c>
      <c r="V997" s="18">
        <v>5.060042490028E12</v>
      </c>
      <c r="W997" s="22" t="s">
        <v>2893</v>
      </c>
      <c r="X997" s="18" t="s">
        <v>3417</v>
      </c>
      <c r="Y997" s="22" t="s">
        <v>3415</v>
      </c>
      <c r="Z997" s="22" t="s">
        <v>3074</v>
      </c>
      <c r="AA997" s="22" t="s">
        <v>3688</v>
      </c>
      <c r="AB997" s="22" t="s">
        <v>2252</v>
      </c>
      <c r="AC997" s="22" t="s">
        <v>3416</v>
      </c>
      <c r="AD997" s="22" t="s">
        <v>2605</v>
      </c>
      <c r="AE997" s="22" t="s">
        <v>2240</v>
      </c>
      <c r="AF997" s="18">
        <v>24.0</v>
      </c>
      <c r="AG997" s="18">
        <v>0.0</v>
      </c>
      <c r="AH997" s="18">
        <v>0.0</v>
      </c>
      <c r="AI997" s="18">
        <v>0.0</v>
      </c>
      <c r="AJ997" s="18">
        <v>0.0</v>
      </c>
      <c r="AK997" s="18">
        <v>0.0</v>
      </c>
    </row>
    <row r="998">
      <c r="A998" s="14" t="s">
        <v>1035</v>
      </c>
      <c r="B998" s="105" t="s">
        <v>4105</v>
      </c>
      <c r="C998" s="14" t="s">
        <v>3391</v>
      </c>
      <c r="D998" s="19" t="s">
        <v>58</v>
      </c>
      <c r="E998" s="14" t="s">
        <v>3415</v>
      </c>
      <c r="F998" s="14" t="s">
        <v>3842</v>
      </c>
      <c r="G998" s="14" t="s">
        <v>3843</v>
      </c>
      <c r="H998" s="14" t="s">
        <v>2214</v>
      </c>
      <c r="I998" s="14" t="s">
        <v>3416</v>
      </c>
      <c r="J998" s="23"/>
      <c r="K998" s="23"/>
      <c r="L998" s="18">
        <v>29.0</v>
      </c>
      <c r="M998" s="18">
        <v>2.0</v>
      </c>
      <c r="N998" s="18">
        <v>0.0</v>
      </c>
      <c r="O998" s="18">
        <v>0.47619</v>
      </c>
      <c r="P998" s="18">
        <v>0.209524</v>
      </c>
      <c r="Q998" s="18">
        <v>0.181409</v>
      </c>
      <c r="U998" s="22" t="s">
        <v>1812</v>
      </c>
      <c r="V998" s="18">
        <v>6.221073008104E12</v>
      </c>
      <c r="W998" s="22" t="s">
        <v>2653</v>
      </c>
      <c r="X998" s="18" t="s">
        <v>3417</v>
      </c>
      <c r="Y998" s="22" t="s">
        <v>3415</v>
      </c>
      <c r="Z998" s="22" t="s">
        <v>3345</v>
      </c>
      <c r="AA998" s="22" t="s">
        <v>3430</v>
      </c>
      <c r="AC998" s="22" t="s">
        <v>3416</v>
      </c>
      <c r="AD998" s="16"/>
      <c r="AE998" s="16"/>
      <c r="AF998" s="18">
        <v>0.0</v>
      </c>
      <c r="AG998" s="18">
        <v>0.0</v>
      </c>
      <c r="AH998" s="18">
        <v>0.0</v>
      </c>
      <c r="AI998" s="18">
        <v>0.0</v>
      </c>
      <c r="AJ998" s="18">
        <v>0.0</v>
      </c>
      <c r="AK998" s="18">
        <v>0.0</v>
      </c>
    </row>
    <row r="999">
      <c r="A999" s="14" t="s">
        <v>258</v>
      </c>
      <c r="B999" s="105" t="s">
        <v>4121</v>
      </c>
      <c r="C999" s="14" t="s">
        <v>2803</v>
      </c>
      <c r="D999" s="19" t="s">
        <v>58</v>
      </c>
      <c r="E999" s="14" t="s">
        <v>3421</v>
      </c>
      <c r="F999" s="14" t="s">
        <v>3190</v>
      </c>
      <c r="G999" s="14" t="s">
        <v>3427</v>
      </c>
      <c r="H999" s="14" t="s">
        <v>2214</v>
      </c>
      <c r="I999" s="14" t="s">
        <v>3416</v>
      </c>
      <c r="J999" s="23"/>
      <c r="K999" s="16"/>
      <c r="L999" s="18">
        <v>24.0</v>
      </c>
      <c r="M999" s="18">
        <v>2.0</v>
      </c>
      <c r="N999" s="18">
        <v>0.0</v>
      </c>
      <c r="O999" s="18">
        <v>2.467949</v>
      </c>
      <c r="P999" s="18">
        <v>2.12225</v>
      </c>
      <c r="Q999" s="18">
        <v>1.922041</v>
      </c>
      <c r="U999" s="22" t="s">
        <v>1326</v>
      </c>
      <c r="V999" s="18">
        <v>6.281006530683E12</v>
      </c>
      <c r="W999" s="22" t="s">
        <v>2742</v>
      </c>
      <c r="X999" s="18" t="s">
        <v>3417</v>
      </c>
      <c r="Y999" s="22" t="s">
        <v>3415</v>
      </c>
      <c r="Z999" s="22" t="s">
        <v>3865</v>
      </c>
      <c r="AA999" s="22" t="s">
        <v>2407</v>
      </c>
      <c r="AB999" s="22" t="s">
        <v>2252</v>
      </c>
      <c r="AC999" s="22" t="s">
        <v>3416</v>
      </c>
      <c r="AD999" s="22" t="s">
        <v>2605</v>
      </c>
      <c r="AE999" s="16"/>
      <c r="AF999" s="18">
        <v>0.0</v>
      </c>
      <c r="AG999" s="18">
        <v>0.0</v>
      </c>
      <c r="AH999" s="18">
        <v>0.0</v>
      </c>
      <c r="AI999" s="18">
        <v>0.0</v>
      </c>
      <c r="AJ999" s="18">
        <v>0.0</v>
      </c>
      <c r="AK999" s="18">
        <v>0.0</v>
      </c>
    </row>
    <row r="1000">
      <c r="A1000" s="14" t="s">
        <v>1812</v>
      </c>
      <c r="B1000" s="105" t="s">
        <v>4077</v>
      </c>
      <c r="C1000" s="14" t="s">
        <v>2490</v>
      </c>
      <c r="D1000" s="19" t="s">
        <v>58</v>
      </c>
      <c r="E1000" s="14" t="s">
        <v>3415</v>
      </c>
      <c r="F1000" s="14" t="s">
        <v>2951</v>
      </c>
      <c r="G1000" s="14" t="s">
        <v>2489</v>
      </c>
      <c r="I1000" s="14" t="s">
        <v>3416</v>
      </c>
      <c r="J1000" s="23"/>
      <c r="K1000" s="16"/>
      <c r="L1000" s="18">
        <v>552.0</v>
      </c>
      <c r="M1000" s="18">
        <v>0.0</v>
      </c>
      <c r="N1000" s="18">
        <v>0.0</v>
      </c>
      <c r="O1000" s="18">
        <v>0.0</v>
      </c>
      <c r="P1000" s="18">
        <v>0.0</v>
      </c>
      <c r="Q1000" s="18">
        <v>0.0</v>
      </c>
      <c r="U1000" s="22" t="s">
        <v>961</v>
      </c>
      <c r="V1000" s="22" t="s">
        <v>3565</v>
      </c>
      <c r="W1000" s="22" t="s">
        <v>2939</v>
      </c>
      <c r="X1000" s="18" t="s">
        <v>3417</v>
      </c>
      <c r="Y1000" s="22" t="s">
        <v>3415</v>
      </c>
      <c r="Z1000" s="22" t="s">
        <v>3157</v>
      </c>
      <c r="AA1000" s="22" t="s">
        <v>3566</v>
      </c>
      <c r="AB1000" s="22" t="s">
        <v>2304</v>
      </c>
      <c r="AC1000" s="22" t="s">
        <v>3422</v>
      </c>
      <c r="AD1000" s="22" t="s">
        <v>2605</v>
      </c>
      <c r="AE1000" s="16"/>
      <c r="AF1000" s="18">
        <v>24.0</v>
      </c>
      <c r="AG1000" s="18">
        <v>0.0</v>
      </c>
      <c r="AH1000" s="18">
        <v>0.0</v>
      </c>
      <c r="AI1000" s="18">
        <v>0.0</v>
      </c>
      <c r="AJ1000" s="18">
        <v>0.0</v>
      </c>
      <c r="AK1000" s="18">
        <v>0.0</v>
      </c>
    </row>
    <row r="1001">
      <c r="A1001" s="14" t="s">
        <v>1175</v>
      </c>
      <c r="B1001" s="105" t="s">
        <v>4122</v>
      </c>
      <c r="C1001" s="14" t="s">
        <v>3031</v>
      </c>
      <c r="D1001" s="19" t="s">
        <v>58</v>
      </c>
      <c r="E1001" s="14" t="s">
        <v>3421</v>
      </c>
      <c r="F1001" s="14" t="s">
        <v>3206</v>
      </c>
      <c r="G1001" s="14" t="s">
        <v>2268</v>
      </c>
      <c r="H1001" s="14" t="s">
        <v>2214</v>
      </c>
      <c r="I1001" s="14" t="s">
        <v>3416</v>
      </c>
      <c r="J1001" s="23"/>
      <c r="K1001" s="14" t="s">
        <v>2240</v>
      </c>
      <c r="L1001" s="18">
        <v>384.0</v>
      </c>
      <c r="M1001" s="18">
        <v>0.0</v>
      </c>
      <c r="N1001" s="18">
        <v>0.0</v>
      </c>
      <c r="O1001" s="18">
        <v>0.071429</v>
      </c>
      <c r="P1001" s="18">
        <v>0.047619</v>
      </c>
      <c r="Q1001" s="18">
        <v>0.047619</v>
      </c>
      <c r="U1001" s="22" t="s">
        <v>1812</v>
      </c>
      <c r="V1001" s="18">
        <v>3.4000483471E10</v>
      </c>
      <c r="W1001" s="22" t="s">
        <v>2549</v>
      </c>
      <c r="X1001" s="18" t="s">
        <v>3417</v>
      </c>
      <c r="Y1001" s="22" t="s">
        <v>3415</v>
      </c>
      <c r="Z1001" s="22" t="s">
        <v>2990</v>
      </c>
      <c r="AA1001" s="22" t="s">
        <v>2453</v>
      </c>
      <c r="AC1001" s="22" t="s">
        <v>3416</v>
      </c>
      <c r="AD1001" s="16"/>
      <c r="AE1001" s="16"/>
      <c r="AF1001" s="18">
        <v>24.0</v>
      </c>
      <c r="AG1001" s="18">
        <v>0.0</v>
      </c>
      <c r="AH1001" s="18">
        <v>0.5</v>
      </c>
      <c r="AI1001" s="18">
        <v>0.0</v>
      </c>
      <c r="AJ1001" s="18">
        <v>0.0</v>
      </c>
      <c r="AK1001" s="18">
        <v>0.5</v>
      </c>
    </row>
    <row r="1002">
      <c r="A1002" s="14" t="s">
        <v>1812</v>
      </c>
      <c r="B1002" s="105" t="s">
        <v>3682</v>
      </c>
      <c r="C1002" s="14" t="s">
        <v>2534</v>
      </c>
      <c r="D1002" s="19" t="s">
        <v>58</v>
      </c>
      <c r="E1002" s="23"/>
      <c r="F1002" s="14" t="s">
        <v>2982</v>
      </c>
      <c r="G1002" s="14" t="s">
        <v>2512</v>
      </c>
      <c r="I1002" s="14" t="s">
        <v>3416</v>
      </c>
      <c r="J1002" s="23"/>
      <c r="K1002" s="14" t="s">
        <v>2240</v>
      </c>
      <c r="L1002" s="18">
        <v>528.0</v>
      </c>
      <c r="M1002" s="18">
        <v>0.0</v>
      </c>
      <c r="N1002" s="18">
        <v>0.0</v>
      </c>
      <c r="O1002" s="18">
        <v>0.0</v>
      </c>
      <c r="P1002" s="18">
        <v>0.0</v>
      </c>
      <c r="Q1002" s="18">
        <v>0.0</v>
      </c>
      <c r="U1002" s="22" t="s">
        <v>258</v>
      </c>
      <c r="V1002" s="18">
        <v>6.281006620032E12</v>
      </c>
      <c r="W1002" s="22" t="s">
        <v>2418</v>
      </c>
      <c r="X1002" s="18" t="s">
        <v>3417</v>
      </c>
      <c r="Y1002" s="22" t="s">
        <v>3415</v>
      </c>
      <c r="Z1002" s="22" t="s">
        <v>2858</v>
      </c>
      <c r="AA1002" s="22" t="s">
        <v>2407</v>
      </c>
      <c r="AB1002" s="22" t="s">
        <v>2214</v>
      </c>
      <c r="AC1002" s="22" t="s">
        <v>3416</v>
      </c>
      <c r="AD1002" s="16"/>
      <c r="AE1002" s="16"/>
      <c r="AF1002" s="18">
        <v>24.0</v>
      </c>
      <c r="AG1002" s="18">
        <v>0.0</v>
      </c>
      <c r="AH1002" s="18">
        <v>0.257576</v>
      </c>
      <c r="AI1002" s="18">
        <v>0.829004</v>
      </c>
      <c r="AJ1002" s="18">
        <v>0.612169</v>
      </c>
      <c r="AK1002" s="18">
        <v>0.59029</v>
      </c>
    </row>
    <row r="1003">
      <c r="A1003" s="14" t="s">
        <v>1812</v>
      </c>
      <c r="B1003" s="105" t="s">
        <v>4123</v>
      </c>
      <c r="C1003" s="14" t="s">
        <v>3318</v>
      </c>
      <c r="D1003" s="19" t="s">
        <v>58</v>
      </c>
      <c r="E1003" s="14" t="s">
        <v>3421</v>
      </c>
      <c r="F1003" s="14" t="s">
        <v>3319</v>
      </c>
      <c r="G1003" s="14" t="s">
        <v>3534</v>
      </c>
      <c r="H1003" s="14" t="s">
        <v>2214</v>
      </c>
      <c r="I1003" s="14" t="s">
        <v>3416</v>
      </c>
      <c r="J1003" s="14" t="s">
        <v>2605</v>
      </c>
      <c r="K1003" s="23"/>
      <c r="L1003" s="18">
        <v>384.0</v>
      </c>
      <c r="M1003" s="18">
        <v>0.0</v>
      </c>
      <c r="N1003" s="18">
        <v>2.267529</v>
      </c>
      <c r="O1003" s="18">
        <v>0.222222</v>
      </c>
      <c r="P1003" s="18">
        <v>2.041544</v>
      </c>
      <c r="Q1003" s="18">
        <v>2.251846</v>
      </c>
      <c r="U1003" s="22" t="s">
        <v>65</v>
      </c>
      <c r="V1003" s="18">
        <v>5.03233100816E12</v>
      </c>
      <c r="W1003" s="22" t="s">
        <v>3083</v>
      </c>
      <c r="X1003" s="18" t="s">
        <v>3417</v>
      </c>
      <c r="Y1003" s="22" t="s">
        <v>3415</v>
      </c>
      <c r="Z1003" s="22" t="s">
        <v>3449</v>
      </c>
      <c r="AA1003" s="16"/>
      <c r="AB1003" s="22" t="s">
        <v>2214</v>
      </c>
      <c r="AC1003" s="22" t="s">
        <v>3416</v>
      </c>
      <c r="AD1003" s="16"/>
      <c r="AE1003" s="22" t="s">
        <v>2240</v>
      </c>
      <c r="AF1003" s="18">
        <v>456.0</v>
      </c>
      <c r="AG1003" s="18">
        <v>0.0</v>
      </c>
      <c r="AH1003" s="18">
        <v>0.0</v>
      </c>
      <c r="AI1003" s="18">
        <v>0.0</v>
      </c>
      <c r="AJ1003" s="18">
        <v>0.0</v>
      </c>
      <c r="AK1003" s="18">
        <v>0.0</v>
      </c>
    </row>
    <row r="1004">
      <c r="A1004" s="14" t="s">
        <v>1812</v>
      </c>
      <c r="B1004" s="105" t="s">
        <v>3705</v>
      </c>
      <c r="C1004" s="14" t="s">
        <v>2523</v>
      </c>
      <c r="D1004" s="19" t="s">
        <v>58</v>
      </c>
      <c r="E1004" s="14" t="s">
        <v>3415</v>
      </c>
      <c r="F1004" s="14" t="s">
        <v>2963</v>
      </c>
      <c r="G1004" s="14" t="s">
        <v>2512</v>
      </c>
      <c r="H1004" s="14" t="s">
        <v>2214</v>
      </c>
      <c r="I1004" s="14" t="s">
        <v>3416</v>
      </c>
      <c r="J1004" s="14" t="s">
        <v>2666</v>
      </c>
      <c r="K1004" s="14" t="s">
        <v>2240</v>
      </c>
      <c r="L1004" s="18">
        <v>72.0</v>
      </c>
      <c r="M1004" s="18">
        <v>0.0</v>
      </c>
      <c r="N1004" s="18">
        <v>0.076923</v>
      </c>
      <c r="O1004" s="18">
        <v>0.076923</v>
      </c>
      <c r="P1004" s="18">
        <v>0.034483</v>
      </c>
      <c r="Q1004" s="18">
        <v>0.067677</v>
      </c>
      <c r="U1004" s="22" t="s">
        <v>591</v>
      </c>
      <c r="V1004" s="18">
        <v>6.290360081564E12</v>
      </c>
      <c r="W1004" s="22" t="s">
        <v>3125</v>
      </c>
      <c r="X1004" s="18" t="s">
        <v>3417</v>
      </c>
      <c r="Y1004" s="22" t="s">
        <v>3421</v>
      </c>
      <c r="Z1004" s="22" t="s">
        <v>3116</v>
      </c>
      <c r="AA1004" s="22" t="s">
        <v>3609</v>
      </c>
      <c r="AB1004" s="22" t="s">
        <v>2214</v>
      </c>
      <c r="AC1004" s="22" t="s">
        <v>3416</v>
      </c>
      <c r="AD1004" s="22" t="s">
        <v>2595</v>
      </c>
      <c r="AE1004" s="16"/>
      <c r="AF1004" s="18">
        <v>151.0</v>
      </c>
      <c r="AG1004" s="18">
        <v>3.0</v>
      </c>
      <c r="AH1004" s="18">
        <v>0.76973</v>
      </c>
      <c r="AI1004" s="18">
        <v>1.412587</v>
      </c>
      <c r="AJ1004" s="18">
        <v>1.1124</v>
      </c>
      <c r="AK1004" s="18">
        <v>1.100206</v>
      </c>
    </row>
    <row r="1005">
      <c r="A1005" s="14" t="s">
        <v>961</v>
      </c>
      <c r="B1005" s="105" t="s">
        <v>3525</v>
      </c>
      <c r="C1005" s="14" t="s">
        <v>3071</v>
      </c>
      <c r="D1005" s="19" t="s">
        <v>58</v>
      </c>
      <c r="E1005" s="14" t="s">
        <v>3415</v>
      </c>
      <c r="F1005" s="14" t="s">
        <v>3488</v>
      </c>
      <c r="G1005" s="14" t="s">
        <v>2355</v>
      </c>
      <c r="H1005" s="14" t="s">
        <v>2304</v>
      </c>
      <c r="I1005" s="14" t="s">
        <v>3416</v>
      </c>
      <c r="J1005" s="14" t="s">
        <v>2605</v>
      </c>
      <c r="K1005" s="14" t="s">
        <v>2240</v>
      </c>
      <c r="L1005" s="18">
        <v>96.0</v>
      </c>
      <c r="M1005" s="18">
        <v>0.0</v>
      </c>
      <c r="N1005" s="18">
        <v>1.333333</v>
      </c>
      <c r="O1005" s="18">
        <v>0.0</v>
      </c>
      <c r="P1005" s="18">
        <v>1.333333</v>
      </c>
      <c r="Q1005" s="18">
        <v>1.333333</v>
      </c>
      <c r="U1005" s="22" t="s">
        <v>1783</v>
      </c>
      <c r="V1005" s="18">
        <v>6.953440511701E12</v>
      </c>
      <c r="W1005" s="22" t="s">
        <v>3289</v>
      </c>
      <c r="X1005" s="18" t="s">
        <v>3417</v>
      </c>
      <c r="Y1005" s="22" t="s">
        <v>3415</v>
      </c>
      <c r="Z1005" s="22" t="s">
        <v>3283</v>
      </c>
      <c r="AA1005" s="22" t="s">
        <v>3442</v>
      </c>
      <c r="AB1005" s="22" t="s">
        <v>2214</v>
      </c>
      <c r="AC1005" s="22" t="s">
        <v>3416</v>
      </c>
      <c r="AD1005" s="22" t="s">
        <v>2605</v>
      </c>
      <c r="AE1005" s="16"/>
      <c r="AF1005" s="18">
        <v>288.0</v>
      </c>
      <c r="AG1005" s="18">
        <v>0.0</v>
      </c>
      <c r="AH1005" s="18">
        <v>3.261968</v>
      </c>
      <c r="AI1005" s="18">
        <v>0.071429</v>
      </c>
      <c r="AJ1005" s="18">
        <v>0.358333</v>
      </c>
      <c r="AK1005" s="18">
        <v>3.390106</v>
      </c>
    </row>
    <row r="1006">
      <c r="A1006" s="14" t="s">
        <v>361</v>
      </c>
      <c r="B1006" s="105" t="s">
        <v>3564</v>
      </c>
      <c r="C1006" s="14" t="s">
        <v>3108</v>
      </c>
      <c r="D1006" s="19" t="s">
        <v>58</v>
      </c>
      <c r="E1006" s="14" t="s">
        <v>3421</v>
      </c>
      <c r="F1006" s="14" t="s">
        <v>3105</v>
      </c>
      <c r="G1006" s="14" t="s">
        <v>3510</v>
      </c>
      <c r="H1006" s="14" t="s">
        <v>2214</v>
      </c>
      <c r="I1006" s="14" t="s">
        <v>3416</v>
      </c>
      <c r="J1006" s="23"/>
      <c r="K1006" s="14" t="s">
        <v>2240</v>
      </c>
      <c r="L1006" s="18">
        <v>504.0</v>
      </c>
      <c r="M1006" s="18">
        <v>0.0</v>
      </c>
      <c r="N1006" s="18">
        <v>0.0</v>
      </c>
      <c r="O1006" s="18">
        <v>0.0</v>
      </c>
      <c r="P1006" s="18">
        <v>0.0</v>
      </c>
      <c r="Q1006" s="18">
        <v>0.0</v>
      </c>
      <c r="U1006" s="22" t="s">
        <v>1690</v>
      </c>
      <c r="V1006" s="18">
        <v>7.33603100982E11</v>
      </c>
      <c r="W1006" s="22" t="s">
        <v>2933</v>
      </c>
      <c r="X1006" s="18" t="s">
        <v>3417</v>
      </c>
      <c r="Y1006" s="22" t="s">
        <v>3415</v>
      </c>
      <c r="Z1006" s="22" t="s">
        <v>3253</v>
      </c>
      <c r="AA1006" s="22" t="s">
        <v>3453</v>
      </c>
      <c r="AB1006" s="22" t="s">
        <v>2214</v>
      </c>
      <c r="AC1006" s="22" t="s">
        <v>3416</v>
      </c>
      <c r="AD1006" s="16"/>
      <c r="AE1006" s="22" t="s">
        <v>2240</v>
      </c>
      <c r="AF1006" s="18">
        <v>480.0</v>
      </c>
      <c r="AG1006" s="18">
        <v>1.0</v>
      </c>
      <c r="AH1006" s="18">
        <v>0.190909</v>
      </c>
      <c r="AI1006" s="18">
        <v>0.0</v>
      </c>
      <c r="AJ1006" s="18">
        <v>0.0</v>
      </c>
      <c r="AK1006" s="18">
        <v>0.267832</v>
      </c>
    </row>
    <row r="1007">
      <c r="A1007" s="14" t="s">
        <v>1812</v>
      </c>
      <c r="B1007" s="105" t="s">
        <v>3446</v>
      </c>
      <c r="C1007" s="14" t="s">
        <v>2546</v>
      </c>
      <c r="D1007" s="19" t="s">
        <v>58</v>
      </c>
      <c r="E1007" s="14" t="s">
        <v>3421</v>
      </c>
      <c r="F1007" s="14" t="s">
        <v>3424</v>
      </c>
      <c r="G1007" s="14" t="s">
        <v>2453</v>
      </c>
      <c r="H1007" s="14" t="s">
        <v>2214</v>
      </c>
      <c r="I1007" s="14" t="s">
        <v>3416</v>
      </c>
      <c r="J1007" s="14" t="s">
        <v>2666</v>
      </c>
      <c r="L1007" s="18">
        <v>48.0</v>
      </c>
      <c r="M1007" s="18">
        <v>0.0</v>
      </c>
      <c r="N1007" s="18">
        <v>0.0</v>
      </c>
      <c r="O1007" s="18">
        <v>0.0</v>
      </c>
      <c r="P1007" s="18">
        <v>0.0625</v>
      </c>
      <c r="Q1007" s="18">
        <v>0.05</v>
      </c>
      <c r="U1007" s="22" t="s">
        <v>1812</v>
      </c>
      <c r="V1007" s="18">
        <v>7.96520543515E11</v>
      </c>
      <c r="W1007" s="22" t="s">
        <v>2483</v>
      </c>
      <c r="X1007" s="18" t="s">
        <v>3417</v>
      </c>
      <c r="Y1007" s="22" t="s">
        <v>3415</v>
      </c>
      <c r="Z1007" s="22" t="s">
        <v>2947</v>
      </c>
      <c r="AA1007" s="22" t="s">
        <v>2484</v>
      </c>
      <c r="AB1007" s="22" t="s">
        <v>2214</v>
      </c>
      <c r="AC1007" s="22" t="s">
        <v>3416</v>
      </c>
      <c r="AD1007" s="16"/>
      <c r="AE1007" s="16"/>
      <c r="AF1007" s="18">
        <v>30.0</v>
      </c>
      <c r="AG1007" s="18">
        <v>2.0</v>
      </c>
      <c r="AH1007" s="18">
        <v>0.25</v>
      </c>
      <c r="AI1007" s="18">
        <v>2.262587</v>
      </c>
      <c r="AJ1007" s="18">
        <v>1.366248</v>
      </c>
      <c r="AK1007" s="18">
        <v>1.493212</v>
      </c>
    </row>
    <row r="1008">
      <c r="A1008" s="14" t="s">
        <v>888</v>
      </c>
      <c r="B1008" s="105" t="s">
        <v>3749</v>
      </c>
      <c r="C1008" s="14" t="s">
        <v>2340</v>
      </c>
      <c r="D1008" s="19" t="s">
        <v>58</v>
      </c>
      <c r="E1008" s="14" t="s">
        <v>3415</v>
      </c>
      <c r="F1008" s="14" t="s">
        <v>2790</v>
      </c>
      <c r="G1008" s="14" t="s">
        <v>2339</v>
      </c>
      <c r="H1008" s="14" t="s">
        <v>2214</v>
      </c>
      <c r="I1008" s="14" t="s">
        <v>3431</v>
      </c>
      <c r="J1008" s="14" t="s">
        <v>2605</v>
      </c>
      <c r="K1008" s="23"/>
      <c r="L1008" s="18">
        <v>24.0</v>
      </c>
      <c r="M1008" s="18">
        <v>0.0</v>
      </c>
      <c r="N1008" s="18">
        <v>0.076923</v>
      </c>
      <c r="O1008" s="18">
        <v>0.076923</v>
      </c>
      <c r="P1008" s="18">
        <v>0.070197</v>
      </c>
      <c r="Q1008" s="18">
        <v>0.059216</v>
      </c>
      <c r="U1008" s="22" t="s">
        <v>1812</v>
      </c>
      <c r="V1008" s="18">
        <v>8.50064303285E11</v>
      </c>
      <c r="W1008" s="22" t="s">
        <v>2497</v>
      </c>
      <c r="X1008" s="18" t="s">
        <v>3417</v>
      </c>
      <c r="Y1008" s="22" t="s">
        <v>3415</v>
      </c>
      <c r="Z1008" s="22" t="s">
        <v>2957</v>
      </c>
      <c r="AA1008" s="22" t="s">
        <v>2498</v>
      </c>
      <c r="AB1008" s="22" t="s">
        <v>2214</v>
      </c>
      <c r="AC1008" s="22" t="s">
        <v>3416</v>
      </c>
      <c r="AD1008" s="16"/>
      <c r="AE1008" s="16"/>
      <c r="AF1008" s="18">
        <v>30.0</v>
      </c>
      <c r="AG1008" s="18">
        <v>11.0</v>
      </c>
      <c r="AH1008" s="18">
        <v>1.226984</v>
      </c>
      <c r="AI1008" s="18">
        <v>13.38894</v>
      </c>
      <c r="AJ1008" s="18">
        <v>16.06909</v>
      </c>
      <c r="AK1008" s="18">
        <v>14.09887</v>
      </c>
    </row>
    <row r="1009">
      <c r="A1009" s="14" t="s">
        <v>1812</v>
      </c>
      <c r="B1009" s="105" t="s">
        <v>4124</v>
      </c>
      <c r="C1009" s="14" t="s">
        <v>2538</v>
      </c>
      <c r="D1009" s="19" t="s">
        <v>58</v>
      </c>
      <c r="E1009" s="14" t="s">
        <v>3415</v>
      </c>
      <c r="F1009" s="14" t="s">
        <v>2984</v>
      </c>
      <c r="G1009" s="14" t="s">
        <v>2512</v>
      </c>
      <c r="H1009" s="14" t="s">
        <v>2214</v>
      </c>
      <c r="I1009" s="14" t="s">
        <v>3416</v>
      </c>
      <c r="J1009" s="14" t="s">
        <v>2666</v>
      </c>
      <c r="K1009" s="14" t="s">
        <v>2240</v>
      </c>
      <c r="L1009" s="18">
        <v>48.0</v>
      </c>
      <c r="M1009" s="18">
        <v>0.0</v>
      </c>
      <c r="N1009" s="18">
        <v>0.0</v>
      </c>
      <c r="O1009" s="18">
        <v>0.0</v>
      </c>
      <c r="P1009" s="18">
        <v>0.0</v>
      </c>
      <c r="Q1009" s="18">
        <v>0.021739</v>
      </c>
      <c r="U1009" s="22" t="s">
        <v>888</v>
      </c>
      <c r="V1009" s="18">
        <v>6.291079388685E12</v>
      </c>
      <c r="W1009" s="22" t="s">
        <v>2335</v>
      </c>
      <c r="X1009" s="18" t="s">
        <v>3417</v>
      </c>
      <c r="Y1009" s="22" t="s">
        <v>3415</v>
      </c>
      <c r="Z1009" s="22" t="s">
        <v>2733</v>
      </c>
      <c r="AA1009" s="22" t="s">
        <v>2333</v>
      </c>
      <c r="AB1009" s="22" t="s">
        <v>2214</v>
      </c>
      <c r="AC1009" s="22" t="s">
        <v>3431</v>
      </c>
      <c r="AD1009" s="16"/>
      <c r="AE1009" s="16"/>
      <c r="AF1009" s="18">
        <v>3.0</v>
      </c>
      <c r="AG1009" s="18">
        <v>4.0</v>
      </c>
      <c r="AH1009" s="18">
        <v>0.0</v>
      </c>
      <c r="AI1009" s="18">
        <v>0.885531</v>
      </c>
      <c r="AJ1009" s="18">
        <v>0.781938</v>
      </c>
      <c r="AK1009" s="18">
        <v>0.874702</v>
      </c>
    </row>
    <row r="1010">
      <c r="A1010" s="14" t="s">
        <v>1301</v>
      </c>
      <c r="B1010" s="104" t="s">
        <v>3943</v>
      </c>
      <c r="C1010" s="14" t="s">
        <v>3238</v>
      </c>
      <c r="D1010" s="19" t="s">
        <v>58</v>
      </c>
      <c r="E1010" s="14" t="s">
        <v>3415</v>
      </c>
      <c r="F1010" s="23"/>
      <c r="G1010" s="14" t="s">
        <v>3609</v>
      </c>
      <c r="I1010" s="14" t="s">
        <v>3416</v>
      </c>
      <c r="J1010" s="16"/>
      <c r="K1010" s="23"/>
      <c r="L1010" s="18">
        <v>552.0</v>
      </c>
      <c r="M1010" s="18">
        <v>0.0</v>
      </c>
      <c r="N1010" s="18">
        <v>0.0</v>
      </c>
      <c r="O1010" s="18">
        <v>0.0</v>
      </c>
      <c r="P1010" s="18">
        <v>0.0</v>
      </c>
      <c r="Q1010" s="18">
        <v>0.0</v>
      </c>
      <c r="U1010" s="22" t="s">
        <v>1812</v>
      </c>
      <c r="V1010" s="18">
        <v>8.935001727309E12</v>
      </c>
      <c r="W1010" s="22" t="s">
        <v>3004</v>
      </c>
      <c r="X1010" s="18" t="s">
        <v>3417</v>
      </c>
      <c r="Y1010" s="22" t="s">
        <v>3415</v>
      </c>
      <c r="Z1010" s="22" t="s">
        <v>3302</v>
      </c>
      <c r="AA1010" s="22" t="s">
        <v>2276</v>
      </c>
      <c r="AB1010" s="22" t="s">
        <v>2214</v>
      </c>
      <c r="AC1010" s="22" t="s">
        <v>3416</v>
      </c>
      <c r="AD1010" s="16"/>
      <c r="AE1010" s="22" t="s">
        <v>2240</v>
      </c>
      <c r="AF1010" s="18">
        <v>864.0</v>
      </c>
      <c r="AG1010" s="18">
        <v>0.0</v>
      </c>
      <c r="AH1010" s="18">
        <v>0.314379</v>
      </c>
      <c r="AI1010" s="18">
        <v>0.2</v>
      </c>
      <c r="AJ1010" s="18">
        <v>0.114379</v>
      </c>
      <c r="AK1010" s="18">
        <v>0.228758</v>
      </c>
    </row>
    <row r="1011">
      <c r="A1011" s="14" t="s">
        <v>961</v>
      </c>
      <c r="B1011" s="105" t="s">
        <v>3525</v>
      </c>
      <c r="C1011" s="14" t="s">
        <v>3071</v>
      </c>
      <c r="D1011" s="19" t="s">
        <v>58</v>
      </c>
      <c r="E1011" s="14" t="s">
        <v>3415</v>
      </c>
      <c r="F1011" s="14" t="s">
        <v>3488</v>
      </c>
      <c r="G1011" s="14" t="s">
        <v>2355</v>
      </c>
      <c r="H1011" s="14" t="s">
        <v>2214</v>
      </c>
      <c r="I1011" s="14" t="s">
        <v>3416</v>
      </c>
      <c r="J1011" s="14" t="s">
        <v>3577</v>
      </c>
      <c r="K1011" s="14" t="s">
        <v>2240</v>
      </c>
      <c r="L1011" s="18">
        <v>72.0</v>
      </c>
      <c r="M1011" s="18">
        <v>0.0</v>
      </c>
      <c r="N1011" s="18">
        <v>0.0</v>
      </c>
      <c r="O1011" s="18">
        <v>0.0</v>
      </c>
      <c r="P1011" s="18">
        <v>0.0</v>
      </c>
      <c r="Q1011" s="18">
        <v>0.0</v>
      </c>
      <c r="U1011" s="22" t="s">
        <v>1812</v>
      </c>
      <c r="V1011" s="18">
        <v>6.221073002577E12</v>
      </c>
      <c r="W1011" s="22" t="s">
        <v>2745</v>
      </c>
      <c r="X1011" s="18" t="s">
        <v>3417</v>
      </c>
      <c r="Y1011" s="22" t="s">
        <v>3415</v>
      </c>
      <c r="Z1011" s="22" t="s">
        <v>3343</v>
      </c>
      <c r="AA1011" s="22" t="s">
        <v>3430</v>
      </c>
      <c r="AB1011" s="22" t="s">
        <v>2214</v>
      </c>
      <c r="AC1011" s="22" t="s">
        <v>3416</v>
      </c>
      <c r="AD1011" s="16"/>
      <c r="AE1011" s="22" t="s">
        <v>2240</v>
      </c>
      <c r="AF1011" s="18">
        <v>336.0</v>
      </c>
      <c r="AG1011" s="18">
        <v>0.0</v>
      </c>
      <c r="AH1011" s="18">
        <v>0.083333</v>
      </c>
      <c r="AI1011" s="18">
        <v>0.0</v>
      </c>
      <c r="AJ1011" s="18">
        <v>0.083333</v>
      </c>
      <c r="AK1011" s="18">
        <v>0.060606</v>
      </c>
    </row>
    <row r="1012">
      <c r="A1012" s="14" t="s">
        <v>135</v>
      </c>
      <c r="B1012" s="105" t="s">
        <v>4011</v>
      </c>
      <c r="C1012" s="14" t="s">
        <v>2613</v>
      </c>
      <c r="D1012" s="19" t="s">
        <v>58</v>
      </c>
      <c r="E1012" s="23"/>
      <c r="F1012" s="14" t="s">
        <v>2614</v>
      </c>
      <c r="G1012" s="14" t="s">
        <v>2557</v>
      </c>
      <c r="I1012" s="14" t="s">
        <v>3416</v>
      </c>
      <c r="J1012" s="14" t="s">
        <v>2605</v>
      </c>
      <c r="K1012" s="23"/>
      <c r="L1012" s="18">
        <v>552.0</v>
      </c>
      <c r="M1012" s="18">
        <v>0.0</v>
      </c>
      <c r="N1012" s="18">
        <v>0.0</v>
      </c>
      <c r="O1012" s="18">
        <v>0.0</v>
      </c>
      <c r="P1012" s="18">
        <v>0.0</v>
      </c>
      <c r="Q1012" s="18">
        <v>0.0</v>
      </c>
      <c r="U1012" s="22" t="s">
        <v>756</v>
      </c>
      <c r="V1012" s="18">
        <v>6.36997294162E11</v>
      </c>
      <c r="W1012" s="22" t="s">
        <v>2286</v>
      </c>
      <c r="X1012" s="18" t="s">
        <v>3417</v>
      </c>
      <c r="Y1012" s="22" t="s">
        <v>3415</v>
      </c>
      <c r="Z1012" s="22" t="s">
        <v>2709</v>
      </c>
      <c r="AA1012" s="22" t="s">
        <v>2282</v>
      </c>
      <c r="AB1012" s="22" t="s">
        <v>2214</v>
      </c>
      <c r="AC1012" s="22" t="s">
        <v>3416</v>
      </c>
      <c r="AD1012" s="22" t="s">
        <v>2605</v>
      </c>
      <c r="AE1012" s="16"/>
      <c r="AF1012" s="18">
        <v>192.0</v>
      </c>
      <c r="AG1012" s="18">
        <v>0.0</v>
      </c>
      <c r="AH1012" s="18">
        <v>0.5</v>
      </c>
      <c r="AI1012" s="18">
        <v>0.071429</v>
      </c>
      <c r="AJ1012" s="18">
        <v>0.033333</v>
      </c>
      <c r="AK1012" s="18">
        <v>0.533333</v>
      </c>
    </row>
    <row r="1013">
      <c r="A1013" s="14" t="s">
        <v>1812</v>
      </c>
      <c r="B1013" s="105" t="s">
        <v>4125</v>
      </c>
      <c r="C1013" s="14" t="s">
        <v>2547</v>
      </c>
      <c r="D1013" s="19" t="s">
        <v>58</v>
      </c>
      <c r="E1013" s="14" t="s">
        <v>3421</v>
      </c>
      <c r="F1013" s="14" t="s">
        <v>2990</v>
      </c>
      <c r="G1013" s="14" t="s">
        <v>2453</v>
      </c>
      <c r="H1013" s="14" t="s">
        <v>2214</v>
      </c>
      <c r="I1013" s="14" t="s">
        <v>3416</v>
      </c>
      <c r="J1013" s="14" t="s">
        <v>2666</v>
      </c>
      <c r="L1013" s="18">
        <v>144.0</v>
      </c>
      <c r="M1013" s="18">
        <v>0.0</v>
      </c>
      <c r="N1013" s="18">
        <v>0.785037</v>
      </c>
      <c r="O1013" s="18">
        <v>0.666667</v>
      </c>
      <c r="P1013" s="18">
        <v>2.273618</v>
      </c>
      <c r="Q1013" s="18">
        <v>1.735659</v>
      </c>
      <c r="U1013" s="22" t="s">
        <v>135</v>
      </c>
      <c r="V1013" s="18">
        <v>1.015271004632E12</v>
      </c>
      <c r="W1013" s="22" t="s">
        <v>2622</v>
      </c>
      <c r="X1013" s="18" t="s">
        <v>3417</v>
      </c>
      <c r="Y1013" s="16"/>
      <c r="Z1013" s="22" t="s">
        <v>2614</v>
      </c>
      <c r="AA1013" s="22" t="s">
        <v>2557</v>
      </c>
      <c r="AC1013" s="22" t="s">
        <v>3416</v>
      </c>
      <c r="AD1013" s="22" t="s">
        <v>2605</v>
      </c>
      <c r="AE1013" s="16"/>
      <c r="AF1013" s="18">
        <v>480.0</v>
      </c>
      <c r="AG1013" s="18">
        <v>0.0</v>
      </c>
      <c r="AH1013" s="18">
        <v>0.0</v>
      </c>
      <c r="AI1013" s="18">
        <v>0.0</v>
      </c>
      <c r="AJ1013" s="18">
        <v>0.0</v>
      </c>
      <c r="AK1013" s="18">
        <v>0.0</v>
      </c>
    </row>
    <row r="1014">
      <c r="A1014" s="14" t="s">
        <v>1690</v>
      </c>
      <c r="B1014" s="105" t="s">
        <v>3971</v>
      </c>
      <c r="C1014" s="14" t="s">
        <v>2470</v>
      </c>
      <c r="D1014" s="19" t="s">
        <v>58</v>
      </c>
      <c r="E1014" s="14" t="s">
        <v>3415</v>
      </c>
      <c r="F1014" s="14" t="s">
        <v>2936</v>
      </c>
      <c r="G1014" s="14" t="s">
        <v>2471</v>
      </c>
      <c r="H1014" s="14" t="s">
        <v>2214</v>
      </c>
      <c r="I1014" s="14" t="s">
        <v>3416</v>
      </c>
      <c r="J1014" s="16"/>
      <c r="K1014" s="23"/>
      <c r="L1014" s="18">
        <v>24.0</v>
      </c>
      <c r="M1014" s="18">
        <v>1.0</v>
      </c>
      <c r="N1014" s="18">
        <v>0.0</v>
      </c>
      <c r="O1014" s="18">
        <v>0.714286</v>
      </c>
      <c r="P1014" s="18">
        <v>0.602299</v>
      </c>
      <c r="Q1014" s="18">
        <v>0.634247</v>
      </c>
      <c r="U1014" s="22" t="s">
        <v>961</v>
      </c>
      <c r="V1014" s="18">
        <v>504744.0</v>
      </c>
      <c r="W1014" s="22" t="s">
        <v>3134</v>
      </c>
      <c r="X1014" s="18" t="s">
        <v>3417</v>
      </c>
      <c r="Y1014" s="22" t="s">
        <v>3421</v>
      </c>
      <c r="Z1014" s="22" t="s">
        <v>3631</v>
      </c>
      <c r="AA1014" s="22" t="s">
        <v>2351</v>
      </c>
      <c r="AC1014" s="22" t="s">
        <v>3416</v>
      </c>
      <c r="AD1014" s="16"/>
      <c r="AE1014" s="16"/>
      <c r="AF1014" s="18">
        <v>480.0</v>
      </c>
      <c r="AG1014" s="18">
        <v>0.0</v>
      </c>
      <c r="AH1014" s="18">
        <v>0.0</v>
      </c>
      <c r="AI1014" s="18">
        <v>0.0</v>
      </c>
      <c r="AJ1014" s="18">
        <v>0.0</v>
      </c>
      <c r="AK1014" s="18">
        <v>0.0</v>
      </c>
    </row>
    <row r="1015">
      <c r="A1015" s="14" t="s">
        <v>1966</v>
      </c>
      <c r="B1015" s="105" t="s">
        <v>3907</v>
      </c>
      <c r="C1015" s="14" t="s">
        <v>2571</v>
      </c>
      <c r="D1015" s="19" t="s">
        <v>58</v>
      </c>
      <c r="E1015" s="14" t="s">
        <v>3415</v>
      </c>
      <c r="F1015" s="14" t="s">
        <v>3013</v>
      </c>
      <c r="G1015" s="14" t="s">
        <v>2572</v>
      </c>
      <c r="I1015" s="14" t="s">
        <v>3416</v>
      </c>
      <c r="J1015" s="16"/>
      <c r="K1015" s="16"/>
      <c r="L1015" s="18">
        <v>528.0</v>
      </c>
      <c r="M1015" s="18">
        <v>0.0</v>
      </c>
      <c r="N1015" s="18">
        <v>0.0</v>
      </c>
      <c r="O1015" s="18">
        <v>0.0</v>
      </c>
      <c r="P1015" s="18">
        <v>0.0</v>
      </c>
      <c r="Q1015" s="18">
        <v>0.0</v>
      </c>
      <c r="U1015" s="22" t="s">
        <v>1650</v>
      </c>
      <c r="V1015" s="18">
        <v>8.908017962583E12</v>
      </c>
      <c r="W1015" s="22" t="s">
        <v>3219</v>
      </c>
      <c r="X1015" s="18" t="s">
        <v>3417</v>
      </c>
      <c r="Y1015" s="22" t="s">
        <v>3415</v>
      </c>
      <c r="Z1015" s="22" t="s">
        <v>3248</v>
      </c>
      <c r="AA1015" s="22" t="s">
        <v>3437</v>
      </c>
      <c r="AB1015" s="22" t="s">
        <v>2214</v>
      </c>
      <c r="AC1015" s="22" t="s">
        <v>3416</v>
      </c>
      <c r="AD1015" s="16"/>
      <c r="AE1015" s="16"/>
      <c r="AF1015" s="18">
        <v>48.0</v>
      </c>
      <c r="AG1015" s="18">
        <v>0.0</v>
      </c>
      <c r="AH1015" s="18">
        <v>0.0</v>
      </c>
      <c r="AI1015" s="18">
        <v>0.214286</v>
      </c>
      <c r="AJ1015" s="18">
        <v>0.41694</v>
      </c>
      <c r="AK1015" s="18">
        <v>0.368737</v>
      </c>
    </row>
    <row r="1016">
      <c r="A1016" s="14" t="s">
        <v>961</v>
      </c>
      <c r="B1016" s="105" t="s">
        <v>4126</v>
      </c>
      <c r="C1016" s="14" t="s">
        <v>2360</v>
      </c>
      <c r="D1016" s="19" t="s">
        <v>58</v>
      </c>
      <c r="E1016" s="14" t="s">
        <v>3421</v>
      </c>
      <c r="F1016" s="14" t="s">
        <v>3157</v>
      </c>
      <c r="G1016" s="14" t="s">
        <v>2361</v>
      </c>
      <c r="I1016" s="14" t="s">
        <v>3422</v>
      </c>
      <c r="J1016" s="16"/>
      <c r="K1016" s="23"/>
      <c r="L1016" s="18">
        <v>480.0</v>
      </c>
      <c r="M1016" s="18">
        <v>0.0</v>
      </c>
      <c r="N1016" s="18">
        <v>0.0</v>
      </c>
      <c r="O1016" s="18">
        <v>0.0</v>
      </c>
      <c r="P1016" s="18">
        <v>0.0</v>
      </c>
      <c r="Q1016" s="18">
        <v>0.0</v>
      </c>
      <c r="U1016" s="22" t="s">
        <v>1035</v>
      </c>
      <c r="V1016" s="18">
        <v>6.295199000304E12</v>
      </c>
      <c r="W1016" s="22" t="s">
        <v>3895</v>
      </c>
      <c r="X1016" s="18" t="s">
        <v>3417</v>
      </c>
      <c r="Y1016" s="22" t="s">
        <v>3421</v>
      </c>
      <c r="Z1016" s="22" t="s">
        <v>3842</v>
      </c>
      <c r="AA1016" s="22" t="s">
        <v>3843</v>
      </c>
      <c r="AB1016" s="22" t="s">
        <v>2214</v>
      </c>
      <c r="AC1016" s="22" t="s">
        <v>3416</v>
      </c>
      <c r="AD1016" s="16"/>
      <c r="AE1016" s="22" t="s">
        <v>2240</v>
      </c>
      <c r="AF1016" s="18">
        <v>96.0</v>
      </c>
      <c r="AG1016" s="18">
        <v>0.0</v>
      </c>
      <c r="AH1016" s="18">
        <v>0.142857</v>
      </c>
      <c r="AI1016" s="18">
        <v>0.0</v>
      </c>
      <c r="AJ1016" s="18">
        <v>1.110256</v>
      </c>
      <c r="AK1016" s="18">
        <v>0.34243</v>
      </c>
    </row>
    <row r="1017">
      <c r="A1017" s="14" t="s">
        <v>535</v>
      </c>
      <c r="B1017" s="105" t="s">
        <v>4127</v>
      </c>
      <c r="C1017" s="14" t="s">
        <v>2776</v>
      </c>
      <c r="D1017" s="19" t="s">
        <v>58</v>
      </c>
      <c r="E1017" s="14" t="s">
        <v>3421</v>
      </c>
      <c r="F1017" s="14" t="s">
        <v>4078</v>
      </c>
      <c r="G1017" s="14" t="s">
        <v>2263</v>
      </c>
      <c r="H1017" s="14" t="s">
        <v>2214</v>
      </c>
      <c r="I1017" s="14" t="s">
        <v>3416</v>
      </c>
      <c r="J1017" s="16"/>
      <c r="K1017" s="23"/>
      <c r="L1017" s="18">
        <v>123.0</v>
      </c>
      <c r="M1017" s="18">
        <v>5.0</v>
      </c>
      <c r="N1017" s="18">
        <v>2.396573</v>
      </c>
      <c r="O1017" s="18">
        <v>5.914388</v>
      </c>
      <c r="P1017" s="18">
        <v>5.56505</v>
      </c>
      <c r="Q1017" s="18">
        <v>5.56505</v>
      </c>
      <c r="U1017" s="22" t="s">
        <v>288</v>
      </c>
      <c r="V1017" s="18">
        <v>5.060042490028E12</v>
      </c>
      <c r="W1017" s="22" t="s">
        <v>2893</v>
      </c>
      <c r="X1017" s="18" t="s">
        <v>3417</v>
      </c>
      <c r="Y1017" s="22" t="s">
        <v>3415</v>
      </c>
      <c r="Z1017" s="22" t="s">
        <v>3074</v>
      </c>
      <c r="AA1017" s="22" t="s">
        <v>3688</v>
      </c>
      <c r="AB1017" s="22" t="s">
        <v>2252</v>
      </c>
      <c r="AC1017" s="22" t="s">
        <v>3416</v>
      </c>
      <c r="AD1017" s="16"/>
      <c r="AE1017" s="22" t="s">
        <v>2240</v>
      </c>
      <c r="AF1017" s="18">
        <v>384.0</v>
      </c>
      <c r="AG1017" s="18">
        <v>0.0</v>
      </c>
      <c r="AH1017" s="18">
        <v>1.587127</v>
      </c>
      <c r="AI1017" s="18">
        <v>1.326923</v>
      </c>
      <c r="AJ1017" s="18">
        <v>1.35283</v>
      </c>
      <c r="AK1017" s="18">
        <v>1.539122</v>
      </c>
    </row>
    <row r="1018">
      <c r="A1018" s="14" t="s">
        <v>851</v>
      </c>
      <c r="B1018" s="104" t="s">
        <v>3505</v>
      </c>
      <c r="C1018" s="14" t="s">
        <v>2316</v>
      </c>
      <c r="D1018" s="19" t="s">
        <v>58</v>
      </c>
      <c r="E1018" s="14" t="s">
        <v>3421</v>
      </c>
      <c r="F1018" s="14" t="s">
        <v>2747</v>
      </c>
      <c r="G1018" s="14" t="s">
        <v>2313</v>
      </c>
      <c r="H1018" s="14" t="s">
        <v>2304</v>
      </c>
      <c r="I1018" s="14" t="s">
        <v>3422</v>
      </c>
      <c r="J1018" s="16"/>
      <c r="K1018" s="14" t="s">
        <v>2240</v>
      </c>
      <c r="L1018" s="18">
        <v>792.0</v>
      </c>
      <c r="M1018" s="18">
        <v>0.0</v>
      </c>
      <c r="N1018" s="18">
        <v>0.2</v>
      </c>
      <c r="O1018" s="18">
        <v>0.0</v>
      </c>
      <c r="P1018" s="18">
        <v>0.0</v>
      </c>
      <c r="Q1018" s="18">
        <v>0.2</v>
      </c>
      <c r="U1018" s="22" t="s">
        <v>1650</v>
      </c>
      <c r="V1018" s="18">
        <v>8.908017962484E12</v>
      </c>
      <c r="W1018" s="22" t="s">
        <v>3225</v>
      </c>
      <c r="X1018" s="18" t="s">
        <v>3417</v>
      </c>
      <c r="Y1018" s="22" t="s">
        <v>3415</v>
      </c>
      <c r="Z1018" s="22" t="s">
        <v>3248</v>
      </c>
      <c r="AA1018" s="22" t="s">
        <v>3437</v>
      </c>
      <c r="AB1018" s="22" t="s">
        <v>2214</v>
      </c>
      <c r="AC1018" s="22" t="s">
        <v>3416</v>
      </c>
      <c r="AD1018" s="16"/>
      <c r="AE1018" s="22" t="s">
        <v>2240</v>
      </c>
      <c r="AF1018" s="18">
        <v>480.0</v>
      </c>
      <c r="AG1018" s="18">
        <v>0.0</v>
      </c>
      <c r="AH1018" s="18">
        <v>0.0</v>
      </c>
      <c r="AI1018" s="18">
        <v>0.0</v>
      </c>
      <c r="AJ1018" s="18">
        <v>0.0</v>
      </c>
      <c r="AK1018" s="18">
        <v>0.0</v>
      </c>
    </row>
    <row r="1019">
      <c r="A1019" s="14" t="s">
        <v>65</v>
      </c>
      <c r="B1019" s="105" t="s">
        <v>4034</v>
      </c>
      <c r="C1019" s="14" t="s">
        <v>2223</v>
      </c>
      <c r="D1019" s="19" t="s">
        <v>58</v>
      </c>
      <c r="E1019" s="14" t="s">
        <v>3415</v>
      </c>
      <c r="F1019" s="14" t="s">
        <v>2590</v>
      </c>
      <c r="G1019" s="14" t="s">
        <v>2216</v>
      </c>
      <c r="H1019" s="14" t="s">
        <v>2214</v>
      </c>
      <c r="I1019" s="14" t="s">
        <v>3416</v>
      </c>
      <c r="J1019" s="23"/>
      <c r="K1019" s="14" t="s">
        <v>2240</v>
      </c>
      <c r="L1019" s="18">
        <v>744.0</v>
      </c>
      <c r="M1019" s="18">
        <v>0.0</v>
      </c>
      <c r="N1019" s="18">
        <v>0.0</v>
      </c>
      <c r="O1019" s="18">
        <v>0.071429</v>
      </c>
      <c r="P1019" s="18">
        <v>0.033333</v>
      </c>
      <c r="Q1019" s="18">
        <v>0.020833</v>
      </c>
      <c r="U1019" s="22" t="s">
        <v>851</v>
      </c>
      <c r="V1019" s="18">
        <v>6.291102013546E12</v>
      </c>
      <c r="W1019" s="22" t="s">
        <v>2320</v>
      </c>
      <c r="X1019" s="18" t="s">
        <v>3417</v>
      </c>
      <c r="Y1019" s="22" t="s">
        <v>3415</v>
      </c>
      <c r="Z1019" s="22" t="s">
        <v>2759</v>
      </c>
      <c r="AA1019" s="22" t="s">
        <v>2318</v>
      </c>
      <c r="AB1019" s="22" t="s">
        <v>2304</v>
      </c>
      <c r="AC1019" s="22" t="s">
        <v>3422</v>
      </c>
      <c r="AD1019" s="22" t="s">
        <v>2605</v>
      </c>
      <c r="AE1019" s="16"/>
      <c r="AF1019" s="18">
        <v>768.0</v>
      </c>
      <c r="AG1019" s="18">
        <v>0.0</v>
      </c>
      <c r="AH1019" s="18">
        <v>6.545639</v>
      </c>
      <c r="AI1019" s="18">
        <v>0.0</v>
      </c>
      <c r="AJ1019" s="18">
        <v>8.770102</v>
      </c>
      <c r="AK1019" s="18">
        <v>6.465789</v>
      </c>
    </row>
    <row r="1020">
      <c r="A1020" s="14" t="s">
        <v>1365</v>
      </c>
      <c r="B1020" s="105" t="s">
        <v>3922</v>
      </c>
      <c r="C1020" s="14" t="s">
        <v>2446</v>
      </c>
      <c r="D1020" s="19" t="s">
        <v>58</v>
      </c>
      <c r="E1020" s="14" t="s">
        <v>3415</v>
      </c>
      <c r="F1020" s="14" t="s">
        <v>2894</v>
      </c>
      <c r="G1020" s="14" t="s">
        <v>2447</v>
      </c>
      <c r="H1020" s="14" t="s">
        <v>2214</v>
      </c>
      <c r="I1020" s="14" t="s">
        <v>3422</v>
      </c>
      <c r="J1020" s="23"/>
      <c r="K1020" s="14" t="s">
        <v>2240</v>
      </c>
      <c r="L1020" s="18">
        <v>792.0</v>
      </c>
      <c r="M1020" s="18">
        <v>0.0</v>
      </c>
      <c r="N1020" s="18">
        <v>0.0</v>
      </c>
      <c r="O1020" s="18">
        <v>0.0</v>
      </c>
      <c r="P1020" s="18">
        <v>0.0</v>
      </c>
      <c r="Q1020" s="18">
        <v>0.0</v>
      </c>
      <c r="U1020" s="22" t="s">
        <v>468</v>
      </c>
      <c r="V1020" s="22" t="s">
        <v>3507</v>
      </c>
      <c r="W1020" s="22" t="s">
        <v>2266</v>
      </c>
      <c r="X1020" s="18" t="s">
        <v>3417</v>
      </c>
      <c r="Y1020" s="16"/>
      <c r="Z1020" s="22" t="s">
        <v>2679</v>
      </c>
      <c r="AA1020" s="22" t="s">
        <v>2265</v>
      </c>
      <c r="AC1020" s="22" t="s">
        <v>3422</v>
      </c>
      <c r="AD1020" s="16"/>
      <c r="AE1020" s="16"/>
      <c r="AF1020" s="18">
        <v>456.0</v>
      </c>
      <c r="AG1020" s="18">
        <v>0.0</v>
      </c>
      <c r="AH1020" s="18">
        <v>0.0</v>
      </c>
      <c r="AI1020" s="18">
        <v>0.0</v>
      </c>
      <c r="AJ1020" s="18">
        <v>0.0</v>
      </c>
      <c r="AK1020" s="18">
        <v>0.0</v>
      </c>
    </row>
    <row r="1021">
      <c r="A1021" s="14" t="s">
        <v>1936</v>
      </c>
      <c r="B1021" s="105" t="s">
        <v>3979</v>
      </c>
      <c r="C1021" s="14" t="s">
        <v>2569</v>
      </c>
      <c r="D1021" s="19" t="s">
        <v>58</v>
      </c>
      <c r="E1021" s="14" t="s">
        <v>3415</v>
      </c>
      <c r="F1021" s="23"/>
      <c r="G1021" s="14" t="s">
        <v>2570</v>
      </c>
      <c r="I1021" s="14" t="s">
        <v>3416</v>
      </c>
      <c r="J1021" s="16"/>
      <c r="K1021" s="23"/>
      <c r="L1021" s="18">
        <v>120.0</v>
      </c>
      <c r="M1021" s="18">
        <v>0.0</v>
      </c>
      <c r="N1021" s="18">
        <v>0.0</v>
      </c>
      <c r="O1021" s="18">
        <v>0.0</v>
      </c>
      <c r="P1021" s="18">
        <v>0.0</v>
      </c>
      <c r="Q1021" s="18">
        <v>0.0</v>
      </c>
      <c r="U1021" s="22" t="s">
        <v>288</v>
      </c>
      <c r="V1021" s="18">
        <v>6.291109605584E12</v>
      </c>
      <c r="W1021" s="22" t="s">
        <v>3061</v>
      </c>
      <c r="X1021" s="18" t="s">
        <v>3417</v>
      </c>
      <c r="Y1021" s="22" t="s">
        <v>3415</v>
      </c>
      <c r="Z1021" s="22" t="s">
        <v>3057</v>
      </c>
      <c r="AA1021" s="22" t="s">
        <v>3456</v>
      </c>
      <c r="AB1021" s="22" t="s">
        <v>2214</v>
      </c>
      <c r="AC1021" s="22" t="s">
        <v>3416</v>
      </c>
      <c r="AD1021" s="16"/>
      <c r="AE1021" s="16"/>
      <c r="AF1021" s="18">
        <v>48.0</v>
      </c>
      <c r="AG1021" s="18">
        <v>0.0</v>
      </c>
      <c r="AH1021" s="18">
        <v>0.0</v>
      </c>
      <c r="AI1021" s="18">
        <v>0.959041</v>
      </c>
      <c r="AJ1021" s="18">
        <v>0.95644</v>
      </c>
      <c r="AK1021" s="18">
        <v>0.719727</v>
      </c>
    </row>
    <row r="1022">
      <c r="A1022" s="14" t="s">
        <v>888</v>
      </c>
      <c r="B1022" s="105" t="s">
        <v>3970</v>
      </c>
      <c r="C1022" s="14" t="s">
        <v>2345</v>
      </c>
      <c r="D1022" s="19" t="s">
        <v>58</v>
      </c>
      <c r="E1022" s="14" t="s">
        <v>3415</v>
      </c>
      <c r="F1022" s="14" t="s">
        <v>2797</v>
      </c>
      <c r="G1022" s="14" t="s">
        <v>2344</v>
      </c>
      <c r="H1022" s="14" t="s">
        <v>2214</v>
      </c>
      <c r="I1022" s="14" t="s">
        <v>3431</v>
      </c>
      <c r="J1022" s="23"/>
      <c r="K1022" s="14" t="s">
        <v>2240</v>
      </c>
      <c r="L1022" s="18">
        <v>48.0</v>
      </c>
      <c r="M1022" s="18">
        <v>0.0</v>
      </c>
      <c r="N1022" s="18">
        <v>0.0</v>
      </c>
      <c r="O1022" s="18">
        <v>0.0</v>
      </c>
      <c r="P1022" s="18">
        <v>0.0</v>
      </c>
      <c r="Q1022" s="18">
        <v>0.0</v>
      </c>
      <c r="U1022" s="22" t="s">
        <v>1175</v>
      </c>
      <c r="V1022" s="18">
        <v>1.94251139937E11</v>
      </c>
      <c r="W1022" s="22" t="s">
        <v>3211</v>
      </c>
      <c r="X1022" s="18" t="s">
        <v>3417</v>
      </c>
      <c r="Y1022" s="22" t="s">
        <v>3415</v>
      </c>
      <c r="Z1022" s="16"/>
      <c r="AA1022" s="22" t="s">
        <v>2391</v>
      </c>
      <c r="AC1022" s="22" t="s">
        <v>3416</v>
      </c>
      <c r="AD1022" s="16"/>
      <c r="AE1022" s="16"/>
      <c r="AF1022" s="18">
        <v>120.0</v>
      </c>
      <c r="AG1022" s="18">
        <v>0.0</v>
      </c>
      <c r="AH1022" s="18">
        <v>0.0</v>
      </c>
      <c r="AI1022" s="18">
        <v>0.0</v>
      </c>
      <c r="AJ1022" s="18">
        <v>0.0</v>
      </c>
      <c r="AK1022" s="18">
        <v>0.0</v>
      </c>
    </row>
    <row r="1023">
      <c r="A1023" s="14" t="s">
        <v>888</v>
      </c>
      <c r="B1023" s="105" t="s">
        <v>4054</v>
      </c>
      <c r="C1023" s="14" t="s">
        <v>2331</v>
      </c>
      <c r="D1023" s="19" t="s">
        <v>58</v>
      </c>
      <c r="E1023" s="14" t="s">
        <v>3421</v>
      </c>
      <c r="F1023" s="14" t="s">
        <v>2774</v>
      </c>
      <c r="G1023" s="14" t="s">
        <v>2326</v>
      </c>
      <c r="I1023" s="14" t="s">
        <v>3431</v>
      </c>
      <c r="J1023" s="16"/>
      <c r="K1023" s="23"/>
      <c r="L1023" s="18">
        <v>528.0</v>
      </c>
      <c r="M1023" s="18">
        <v>0.0</v>
      </c>
      <c r="N1023" s="18">
        <v>0.0</v>
      </c>
      <c r="O1023" s="18">
        <v>0.0</v>
      </c>
      <c r="P1023" s="18">
        <v>0.0</v>
      </c>
      <c r="Q1023" s="18">
        <v>0.0</v>
      </c>
      <c r="U1023" s="22" t="s">
        <v>1175</v>
      </c>
      <c r="V1023" s="18">
        <v>3.60052336336E12</v>
      </c>
      <c r="W1023" s="22" t="s">
        <v>2938</v>
      </c>
      <c r="X1023" s="18" t="s">
        <v>3417</v>
      </c>
      <c r="Y1023" s="22" t="s">
        <v>3415</v>
      </c>
      <c r="Z1023" s="22" t="s">
        <v>3187</v>
      </c>
      <c r="AA1023" s="22" t="s">
        <v>2263</v>
      </c>
      <c r="AB1023" s="22" t="s">
        <v>2214</v>
      </c>
      <c r="AC1023" s="22" t="s">
        <v>3416</v>
      </c>
      <c r="AD1023" s="16"/>
      <c r="AE1023" s="22" t="s">
        <v>2240</v>
      </c>
      <c r="AF1023" s="18">
        <v>432.0</v>
      </c>
      <c r="AG1023" s="18">
        <v>0.0</v>
      </c>
      <c r="AH1023" s="18">
        <v>0.0</v>
      </c>
      <c r="AI1023" s="18">
        <v>0.0</v>
      </c>
      <c r="AJ1023" s="18">
        <v>0.0</v>
      </c>
      <c r="AK1023" s="18">
        <v>0.0</v>
      </c>
    </row>
    <row r="1024">
      <c r="A1024" s="14" t="s">
        <v>361</v>
      </c>
      <c r="B1024" s="105" t="s">
        <v>4128</v>
      </c>
      <c r="C1024" s="14" t="s">
        <v>2773</v>
      </c>
      <c r="D1024" s="19" t="s">
        <v>58</v>
      </c>
      <c r="E1024" s="14" t="s">
        <v>3421</v>
      </c>
      <c r="F1024" s="14" t="s">
        <v>3049</v>
      </c>
      <c r="G1024" s="14" t="s">
        <v>3789</v>
      </c>
      <c r="H1024" s="14" t="s">
        <v>2214</v>
      </c>
      <c r="I1024" s="14" t="s">
        <v>3416</v>
      </c>
      <c r="J1024" s="23"/>
      <c r="K1024" s="23"/>
      <c r="L1024" s="18">
        <v>24.0</v>
      </c>
      <c r="M1024" s="18">
        <v>3.0</v>
      </c>
      <c r="N1024" s="18">
        <v>0.0</v>
      </c>
      <c r="O1024" s="18">
        <v>0.230769</v>
      </c>
      <c r="P1024" s="18">
        <v>0.230769</v>
      </c>
      <c r="Q1024" s="18">
        <v>0.230769</v>
      </c>
      <c r="U1024" s="22" t="s">
        <v>1365</v>
      </c>
      <c r="V1024" s="18">
        <v>6.291030006306E12</v>
      </c>
      <c r="W1024" s="22" t="s">
        <v>2596</v>
      </c>
      <c r="X1024" s="18" t="s">
        <v>3417</v>
      </c>
      <c r="Y1024" s="22" t="s">
        <v>3415</v>
      </c>
      <c r="Z1024" s="22" t="s">
        <v>2897</v>
      </c>
      <c r="AA1024" s="22" t="s">
        <v>2449</v>
      </c>
      <c r="AB1024" s="22" t="s">
        <v>2304</v>
      </c>
      <c r="AC1024" s="22" t="s">
        <v>3422</v>
      </c>
      <c r="AD1024" s="22" t="s">
        <v>2605</v>
      </c>
      <c r="AE1024" s="16"/>
      <c r="AF1024" s="18">
        <v>96.0</v>
      </c>
      <c r="AG1024" s="18">
        <v>0.0</v>
      </c>
      <c r="AH1024" s="18">
        <v>0.284799</v>
      </c>
      <c r="AI1024" s="18">
        <v>0.2</v>
      </c>
      <c r="AJ1024" s="18">
        <v>0.328277</v>
      </c>
      <c r="AK1024" s="18">
        <v>0.209359</v>
      </c>
    </row>
    <row r="1025">
      <c r="A1025" s="14" t="s">
        <v>1488</v>
      </c>
      <c r="B1025" s="105" t="s">
        <v>3544</v>
      </c>
      <c r="C1025" s="14" t="s">
        <v>2886</v>
      </c>
      <c r="D1025" s="19" t="s">
        <v>58</v>
      </c>
      <c r="E1025" s="23"/>
      <c r="F1025" s="14" t="s">
        <v>2720</v>
      </c>
      <c r="G1025" s="14" t="s">
        <v>3545</v>
      </c>
      <c r="I1025" s="14" t="s">
        <v>3416</v>
      </c>
      <c r="J1025" s="23"/>
      <c r="K1025" s="16"/>
      <c r="L1025" s="18">
        <v>72.0</v>
      </c>
      <c r="M1025" s="18">
        <v>0.0</v>
      </c>
      <c r="N1025" s="18">
        <v>0.0</v>
      </c>
      <c r="O1025" s="18">
        <v>0.0</v>
      </c>
      <c r="P1025" s="18">
        <v>0.0</v>
      </c>
      <c r="Q1025" s="18">
        <v>0.0</v>
      </c>
      <c r="U1025" s="22" t="s">
        <v>258</v>
      </c>
      <c r="V1025" s="18">
        <v>7.64302280248E11</v>
      </c>
      <c r="W1025" s="22" t="s">
        <v>2410</v>
      </c>
      <c r="X1025" s="18" t="s">
        <v>3417</v>
      </c>
      <c r="Y1025" s="22" t="s">
        <v>3415</v>
      </c>
      <c r="Z1025" s="22" t="s">
        <v>2849</v>
      </c>
      <c r="AA1025" s="22" t="s">
        <v>2407</v>
      </c>
      <c r="AB1025" s="22" t="s">
        <v>2214</v>
      </c>
      <c r="AC1025" s="22" t="s">
        <v>3416</v>
      </c>
      <c r="AD1025" s="16"/>
      <c r="AE1025" s="16"/>
      <c r="AF1025" s="18">
        <v>48.0</v>
      </c>
      <c r="AG1025" s="18">
        <v>0.0</v>
      </c>
      <c r="AH1025" s="18">
        <v>0.430769</v>
      </c>
      <c r="AI1025" s="18">
        <v>0.930769</v>
      </c>
      <c r="AJ1025" s="18">
        <v>0.536782</v>
      </c>
      <c r="AK1025" s="18">
        <v>0.484971</v>
      </c>
    </row>
    <row r="1026">
      <c r="A1026" s="14" t="s">
        <v>258</v>
      </c>
      <c r="B1026" s="105" t="s">
        <v>4129</v>
      </c>
      <c r="C1026" s="14" t="s">
        <v>2793</v>
      </c>
      <c r="D1026" s="19" t="s">
        <v>58</v>
      </c>
      <c r="E1026" s="14" t="s">
        <v>3421</v>
      </c>
      <c r="F1026" s="14" t="s">
        <v>3192</v>
      </c>
      <c r="G1026" s="14" t="s">
        <v>3427</v>
      </c>
      <c r="H1026" s="14" t="s">
        <v>2214</v>
      </c>
      <c r="I1026" s="14" t="s">
        <v>3416</v>
      </c>
      <c r="J1026" s="23"/>
      <c r="K1026" s="23"/>
      <c r="L1026" s="18">
        <v>24.0</v>
      </c>
      <c r="M1026" s="18">
        <v>0.0</v>
      </c>
      <c r="N1026" s="18">
        <v>0.0</v>
      </c>
      <c r="O1026" s="18">
        <v>0.571429</v>
      </c>
      <c r="P1026" s="18">
        <v>0.733333</v>
      </c>
      <c r="Q1026" s="18">
        <v>0.681323</v>
      </c>
      <c r="U1026" s="22" t="s">
        <v>1812</v>
      </c>
      <c r="V1026" s="18">
        <v>7.622300750367E12</v>
      </c>
      <c r="W1026" s="22" t="s">
        <v>2511</v>
      </c>
      <c r="X1026" s="18" t="s">
        <v>3417</v>
      </c>
      <c r="Y1026" s="22" t="s">
        <v>3421</v>
      </c>
      <c r="Z1026" s="22" t="s">
        <v>2963</v>
      </c>
      <c r="AA1026" s="22" t="s">
        <v>2512</v>
      </c>
      <c r="AC1026" s="22" t="s">
        <v>3416</v>
      </c>
      <c r="AD1026" s="16"/>
      <c r="AE1026" s="16"/>
      <c r="AF1026" s="18">
        <v>552.0</v>
      </c>
      <c r="AG1026" s="18">
        <v>0.0</v>
      </c>
      <c r="AH1026" s="18">
        <v>0.0</v>
      </c>
      <c r="AI1026" s="18">
        <v>0.0</v>
      </c>
      <c r="AJ1026" s="18">
        <v>0.0</v>
      </c>
      <c r="AK1026" s="18">
        <v>0.0</v>
      </c>
    </row>
    <row r="1027">
      <c r="A1027" s="14" t="s">
        <v>1690</v>
      </c>
      <c r="B1027" s="105" t="s">
        <v>3986</v>
      </c>
      <c r="C1027" s="14" t="s">
        <v>2477</v>
      </c>
      <c r="D1027" s="19" t="s">
        <v>58</v>
      </c>
      <c r="E1027" s="14" t="s">
        <v>3415</v>
      </c>
      <c r="F1027" s="14" t="s">
        <v>2942</v>
      </c>
      <c r="G1027" s="14" t="s">
        <v>2216</v>
      </c>
      <c r="H1027" s="14" t="s">
        <v>2214</v>
      </c>
      <c r="I1027" s="14" t="s">
        <v>3416</v>
      </c>
      <c r="J1027" s="23"/>
      <c r="K1027" s="23"/>
      <c r="L1027" s="18">
        <v>24.0</v>
      </c>
      <c r="M1027" s="18">
        <v>3.0</v>
      </c>
      <c r="N1027" s="18">
        <v>0.0</v>
      </c>
      <c r="O1027" s="18">
        <v>3.148851</v>
      </c>
      <c r="P1027" s="18">
        <v>2.699652</v>
      </c>
      <c r="Q1027" s="18">
        <v>2.777516</v>
      </c>
      <c r="U1027" s="22" t="s">
        <v>1650</v>
      </c>
      <c r="V1027" s="18">
        <v>8.906131682417E12</v>
      </c>
      <c r="W1027" s="22" t="s">
        <v>3171</v>
      </c>
      <c r="X1027" s="18" t="s">
        <v>3417</v>
      </c>
      <c r="Y1027" s="22" t="s">
        <v>3415</v>
      </c>
      <c r="Z1027" s="22" t="s">
        <v>3045</v>
      </c>
      <c r="AA1027" s="22" t="s">
        <v>3648</v>
      </c>
      <c r="AB1027" s="22" t="s">
        <v>2214</v>
      </c>
      <c r="AC1027" s="22" t="s">
        <v>3416</v>
      </c>
      <c r="AD1027" s="22" t="s">
        <v>2605</v>
      </c>
      <c r="AE1027" s="16"/>
      <c r="AF1027" s="18">
        <v>24.0</v>
      </c>
      <c r="AG1027" s="18">
        <v>0.0</v>
      </c>
      <c r="AH1027" s="18">
        <v>0.0</v>
      </c>
      <c r="AI1027" s="18">
        <v>0.0</v>
      </c>
      <c r="AJ1027" s="18">
        <v>0.0</v>
      </c>
      <c r="AK1027" s="18">
        <v>0.0</v>
      </c>
    </row>
    <row r="1028">
      <c r="A1028" s="14" t="s">
        <v>1812</v>
      </c>
      <c r="B1028" s="105" t="s">
        <v>4014</v>
      </c>
      <c r="C1028" s="14" t="s">
        <v>2525</v>
      </c>
      <c r="D1028" s="19" t="s">
        <v>58</v>
      </c>
      <c r="E1028" s="14" t="s">
        <v>3415</v>
      </c>
      <c r="F1028" s="14" t="s">
        <v>2963</v>
      </c>
      <c r="G1028" s="14" t="s">
        <v>2512</v>
      </c>
      <c r="H1028" s="14" t="s">
        <v>2214</v>
      </c>
      <c r="I1028" s="14" t="s">
        <v>3416</v>
      </c>
      <c r="J1028" s="14" t="s">
        <v>2666</v>
      </c>
      <c r="L1028" s="18">
        <v>600.0</v>
      </c>
      <c r="M1028" s="18">
        <v>0.0</v>
      </c>
      <c r="N1028" s="18">
        <v>2.625338</v>
      </c>
      <c r="O1028" s="18">
        <v>2.0</v>
      </c>
      <c r="P1028" s="18">
        <v>0.882108</v>
      </c>
      <c r="Q1028" s="18">
        <v>2.856616</v>
      </c>
      <c r="U1028" s="22" t="s">
        <v>1488</v>
      </c>
      <c r="V1028" s="18">
        <v>6.291109429586E12</v>
      </c>
      <c r="W1028" s="22" t="s">
        <v>2832</v>
      </c>
      <c r="X1028" s="18" t="s">
        <v>3417</v>
      </c>
      <c r="Y1028" s="16"/>
      <c r="Z1028" s="22" t="s">
        <v>3132</v>
      </c>
      <c r="AA1028" s="22" t="s">
        <v>2268</v>
      </c>
      <c r="AC1028" s="22" t="s">
        <v>3416</v>
      </c>
      <c r="AD1028" s="16"/>
      <c r="AE1028" s="16"/>
      <c r="AF1028" s="18">
        <v>24.0</v>
      </c>
      <c r="AG1028" s="18">
        <v>0.0</v>
      </c>
      <c r="AH1028" s="18">
        <v>0.0</v>
      </c>
      <c r="AI1028" s="18">
        <v>0.0</v>
      </c>
      <c r="AJ1028" s="18">
        <v>0.0</v>
      </c>
      <c r="AK1028" s="18">
        <v>0.0</v>
      </c>
    </row>
    <row r="1029">
      <c r="A1029" s="14" t="s">
        <v>830</v>
      </c>
      <c r="B1029" s="105" t="s">
        <v>4130</v>
      </c>
      <c r="C1029" s="14" t="s">
        <v>3150</v>
      </c>
      <c r="D1029" s="19" t="s">
        <v>58</v>
      </c>
      <c r="E1029" s="14" t="s">
        <v>3421</v>
      </c>
      <c r="F1029" s="14" t="s">
        <v>3144</v>
      </c>
      <c r="G1029" s="14" t="s">
        <v>3521</v>
      </c>
      <c r="H1029" s="14" t="s">
        <v>3478</v>
      </c>
      <c r="I1029" s="14" t="s">
        <v>3422</v>
      </c>
      <c r="J1029" s="14" t="s">
        <v>2605</v>
      </c>
      <c r="K1029" s="14" t="s">
        <v>2240</v>
      </c>
      <c r="L1029" s="18">
        <v>792.0</v>
      </c>
      <c r="M1029" s="18">
        <v>0.0</v>
      </c>
      <c r="N1029" s="18">
        <v>3.352778</v>
      </c>
      <c r="O1029" s="18">
        <v>0.0</v>
      </c>
      <c r="P1029" s="18">
        <v>0.0</v>
      </c>
      <c r="Q1029" s="18">
        <v>3.352778</v>
      </c>
      <c r="U1029" s="22" t="s">
        <v>591</v>
      </c>
      <c r="V1029" s="18">
        <v>8.886467030208E12</v>
      </c>
      <c r="W1029" s="22" t="s">
        <v>2269</v>
      </c>
      <c r="X1029" s="18" t="s">
        <v>3417</v>
      </c>
      <c r="Y1029" s="22" t="s">
        <v>3421</v>
      </c>
      <c r="Z1029" s="22" t="s">
        <v>2689</v>
      </c>
      <c r="AA1029" s="22" t="s">
        <v>2270</v>
      </c>
      <c r="AB1029" s="22" t="s">
        <v>2214</v>
      </c>
      <c r="AC1029" s="22" t="s">
        <v>3416</v>
      </c>
      <c r="AD1029" s="22" t="s">
        <v>2605</v>
      </c>
      <c r="AE1029" s="16"/>
      <c r="AF1029" s="18">
        <v>48.0</v>
      </c>
      <c r="AG1029" s="18">
        <v>0.0</v>
      </c>
      <c r="AH1029" s="18">
        <v>0.0</v>
      </c>
      <c r="AI1029" s="18">
        <v>0.0</v>
      </c>
      <c r="AJ1029" s="18">
        <v>0.0</v>
      </c>
      <c r="AK1029" s="18">
        <v>0.0</v>
      </c>
    </row>
    <row r="1030">
      <c r="A1030" s="14" t="s">
        <v>1251</v>
      </c>
      <c r="B1030" s="105" t="s">
        <v>3477</v>
      </c>
      <c r="C1030" s="14" t="s">
        <v>2428</v>
      </c>
      <c r="D1030" s="19" t="s">
        <v>58</v>
      </c>
      <c r="E1030" s="14" t="s">
        <v>3415</v>
      </c>
      <c r="F1030" s="14" t="s">
        <v>2868</v>
      </c>
      <c r="G1030" s="14" t="s">
        <v>2366</v>
      </c>
      <c r="H1030" s="14" t="s">
        <v>2214</v>
      </c>
      <c r="I1030" s="14" t="s">
        <v>3431</v>
      </c>
      <c r="J1030" s="23"/>
      <c r="K1030" s="23"/>
      <c r="L1030" s="18">
        <v>4.0</v>
      </c>
      <c r="M1030" s="18">
        <v>6.0</v>
      </c>
      <c r="N1030" s="18">
        <v>0.0</v>
      </c>
      <c r="O1030" s="18">
        <v>7.124159</v>
      </c>
      <c r="P1030" s="18">
        <v>7.038445</v>
      </c>
      <c r="Q1030" s="18">
        <v>9.203147</v>
      </c>
      <c r="U1030" s="22" t="s">
        <v>1812</v>
      </c>
      <c r="V1030" s="18">
        <v>6.291100601059E12</v>
      </c>
      <c r="W1030" s="22" t="s">
        <v>2496</v>
      </c>
      <c r="X1030" s="18" t="s">
        <v>3417</v>
      </c>
      <c r="Y1030" s="22" t="s">
        <v>3415</v>
      </c>
      <c r="Z1030" s="22" t="s">
        <v>2951</v>
      </c>
      <c r="AA1030" s="22" t="s">
        <v>2489</v>
      </c>
      <c r="AB1030" s="22" t="s">
        <v>2214</v>
      </c>
      <c r="AC1030" s="22" t="s">
        <v>3416</v>
      </c>
      <c r="AD1030" s="22" t="s">
        <v>2605</v>
      </c>
      <c r="AE1030" s="22" t="s">
        <v>2240</v>
      </c>
      <c r="AF1030" s="18">
        <v>24.0</v>
      </c>
      <c r="AG1030" s="18">
        <v>0.0</v>
      </c>
      <c r="AH1030" s="18">
        <v>0.0</v>
      </c>
      <c r="AI1030" s="18">
        <v>0.0</v>
      </c>
      <c r="AJ1030" s="18">
        <v>0.0</v>
      </c>
      <c r="AK1030" s="18">
        <v>0.0</v>
      </c>
    </row>
    <row r="1031">
      <c r="A1031" s="14" t="s">
        <v>1812</v>
      </c>
      <c r="B1031" s="105" t="s">
        <v>3906</v>
      </c>
      <c r="C1031" s="14" t="s">
        <v>2642</v>
      </c>
      <c r="D1031" s="19" t="s">
        <v>58</v>
      </c>
      <c r="E1031" s="14" t="s">
        <v>3421</v>
      </c>
      <c r="F1031" s="14" t="s">
        <v>2981</v>
      </c>
      <c r="G1031" s="14" t="s">
        <v>2532</v>
      </c>
      <c r="H1031" s="14" t="s">
        <v>2214</v>
      </c>
      <c r="I1031" s="14" t="s">
        <v>3416</v>
      </c>
      <c r="J1031" s="23"/>
      <c r="K1031" s="23"/>
      <c r="L1031" s="18">
        <v>24.0</v>
      </c>
      <c r="M1031" s="18">
        <v>2.0</v>
      </c>
      <c r="N1031" s="18">
        <v>0.547222</v>
      </c>
      <c r="O1031" s="18">
        <v>2.346281</v>
      </c>
      <c r="P1031" s="18">
        <v>1.886052</v>
      </c>
      <c r="Q1031" s="18">
        <v>1.886052</v>
      </c>
      <c r="U1031" s="22" t="s">
        <v>1812</v>
      </c>
      <c r="V1031" s="18">
        <v>6.772504452336E12</v>
      </c>
      <c r="W1031" s="22" t="s">
        <v>2972</v>
      </c>
      <c r="X1031" s="18" t="s">
        <v>3417</v>
      </c>
      <c r="Y1031" s="22" t="s">
        <v>3415</v>
      </c>
      <c r="Z1031" s="22" t="s">
        <v>3092</v>
      </c>
      <c r="AA1031" s="22" t="s">
        <v>3430</v>
      </c>
      <c r="AB1031" s="22" t="s">
        <v>2214</v>
      </c>
      <c r="AC1031" s="22" t="s">
        <v>3416</v>
      </c>
      <c r="AD1031" s="22" t="s">
        <v>2605</v>
      </c>
      <c r="AE1031" s="16"/>
      <c r="AF1031" s="18">
        <v>24.0</v>
      </c>
      <c r="AG1031" s="18">
        <v>0.0</v>
      </c>
      <c r="AH1031" s="18">
        <v>0.0</v>
      </c>
      <c r="AI1031" s="18">
        <v>0.0</v>
      </c>
      <c r="AJ1031" s="18">
        <v>0.0</v>
      </c>
      <c r="AK1031" s="18">
        <v>0.0</v>
      </c>
    </row>
    <row r="1032">
      <c r="A1032" s="14" t="s">
        <v>535</v>
      </c>
      <c r="B1032" s="105" t="s">
        <v>4127</v>
      </c>
      <c r="C1032" s="14" t="s">
        <v>2776</v>
      </c>
      <c r="D1032" s="19" t="s">
        <v>58</v>
      </c>
      <c r="E1032" s="14" t="s">
        <v>3421</v>
      </c>
      <c r="F1032" s="14" t="s">
        <v>4078</v>
      </c>
      <c r="G1032" s="14" t="s">
        <v>2263</v>
      </c>
      <c r="H1032" s="14" t="s">
        <v>2214</v>
      </c>
      <c r="I1032" s="14" t="s">
        <v>3416</v>
      </c>
      <c r="J1032" s="23"/>
      <c r="K1032" s="14" t="s">
        <v>2240</v>
      </c>
      <c r="L1032" s="18">
        <v>288.0</v>
      </c>
      <c r="M1032" s="18">
        <v>0.0</v>
      </c>
      <c r="N1032" s="18">
        <v>1.0</v>
      </c>
      <c r="O1032" s="18">
        <v>0.0</v>
      </c>
      <c r="P1032" s="18">
        <v>1.0</v>
      </c>
      <c r="Q1032" s="18">
        <v>1.0</v>
      </c>
      <c r="U1032" s="22" t="s">
        <v>1690</v>
      </c>
      <c r="V1032" s="18">
        <v>8.588007731537E12</v>
      </c>
      <c r="W1032" s="22" t="s">
        <v>3000</v>
      </c>
      <c r="X1032" s="18" t="s">
        <v>3417</v>
      </c>
      <c r="Y1032" s="22" t="s">
        <v>3415</v>
      </c>
      <c r="Z1032" s="22" t="s">
        <v>3261</v>
      </c>
      <c r="AA1032" s="22" t="s">
        <v>3510</v>
      </c>
      <c r="AB1032" s="22" t="s">
        <v>2214</v>
      </c>
      <c r="AC1032" s="22" t="s">
        <v>3416</v>
      </c>
      <c r="AD1032" s="22" t="s">
        <v>2605</v>
      </c>
      <c r="AE1032" s="16"/>
      <c r="AF1032" s="18">
        <v>24.0</v>
      </c>
      <c r="AG1032" s="18">
        <v>0.0</v>
      </c>
      <c r="AH1032" s="18">
        <v>0.0</v>
      </c>
      <c r="AI1032" s="18">
        <v>0.0</v>
      </c>
      <c r="AJ1032" s="18">
        <v>0.0</v>
      </c>
      <c r="AK1032" s="18">
        <v>0.0</v>
      </c>
    </row>
    <row r="1033">
      <c r="A1033" s="14" t="s">
        <v>1035</v>
      </c>
      <c r="B1033" s="105" t="s">
        <v>3439</v>
      </c>
      <c r="C1033" s="14" t="s">
        <v>2375</v>
      </c>
      <c r="D1033" s="19" t="s">
        <v>58</v>
      </c>
      <c r="E1033" s="14" t="s">
        <v>3415</v>
      </c>
      <c r="F1033" s="14" t="s">
        <v>2810</v>
      </c>
      <c r="G1033" s="14" t="s">
        <v>2373</v>
      </c>
      <c r="I1033" s="14" t="s">
        <v>3416</v>
      </c>
      <c r="J1033" s="23"/>
      <c r="K1033" s="23"/>
      <c r="L1033" s="18">
        <v>552.0</v>
      </c>
      <c r="M1033" s="18">
        <v>0.0</v>
      </c>
      <c r="N1033" s="18">
        <v>0.0</v>
      </c>
      <c r="O1033" s="18">
        <v>0.0</v>
      </c>
      <c r="P1033" s="18">
        <v>0.0</v>
      </c>
      <c r="Q1033" s="18">
        <v>0.0</v>
      </c>
      <c r="U1033" s="22" t="s">
        <v>1812</v>
      </c>
      <c r="V1033" s="18">
        <v>7.622202395505E12</v>
      </c>
      <c r="W1033" s="22" t="s">
        <v>2514</v>
      </c>
      <c r="X1033" s="18" t="s">
        <v>3417</v>
      </c>
      <c r="Y1033" s="22" t="s">
        <v>3421</v>
      </c>
      <c r="Z1033" s="22" t="s">
        <v>2963</v>
      </c>
      <c r="AA1033" s="22" t="s">
        <v>2512</v>
      </c>
      <c r="AB1033" s="22" t="s">
        <v>2214</v>
      </c>
      <c r="AC1033" s="22" t="s">
        <v>3416</v>
      </c>
      <c r="AD1033" s="22" t="s">
        <v>2666</v>
      </c>
      <c r="AF1033" s="18">
        <v>144.0</v>
      </c>
      <c r="AG1033" s="18">
        <v>2.0</v>
      </c>
      <c r="AH1033" s="18">
        <v>0.288961</v>
      </c>
      <c r="AI1033" s="18">
        <v>0.646104</v>
      </c>
      <c r="AJ1033" s="18">
        <v>0.527778</v>
      </c>
      <c r="AK1033" s="18">
        <v>0.316849</v>
      </c>
    </row>
    <row r="1034">
      <c r="A1034" s="14" t="s">
        <v>888</v>
      </c>
      <c r="B1034" s="105" t="s">
        <v>3627</v>
      </c>
      <c r="C1034" s="14" t="s">
        <v>2338</v>
      </c>
      <c r="D1034" s="19" t="s">
        <v>58</v>
      </c>
      <c r="E1034" s="14" t="s">
        <v>3421</v>
      </c>
      <c r="F1034" s="14" t="s">
        <v>2790</v>
      </c>
      <c r="G1034" s="14" t="s">
        <v>2339</v>
      </c>
      <c r="H1034" s="14" t="s">
        <v>2214</v>
      </c>
      <c r="I1034" s="14" t="s">
        <v>3431</v>
      </c>
      <c r="J1034" s="16"/>
      <c r="K1034" s="14" t="s">
        <v>2240</v>
      </c>
      <c r="L1034" s="18">
        <v>96.0</v>
      </c>
      <c r="M1034" s="18">
        <v>0.0</v>
      </c>
      <c r="N1034" s="18">
        <v>0.0</v>
      </c>
      <c r="O1034" s="18">
        <v>0.0</v>
      </c>
      <c r="P1034" s="18">
        <v>0.0</v>
      </c>
      <c r="Q1034" s="18">
        <v>0.0</v>
      </c>
      <c r="U1034" s="22" t="s">
        <v>1936</v>
      </c>
      <c r="V1034" s="18">
        <v>6.291061145531E12</v>
      </c>
      <c r="W1034" s="22" t="s">
        <v>2560</v>
      </c>
      <c r="X1034" s="18" t="s">
        <v>3417</v>
      </c>
      <c r="Y1034" s="22" t="s">
        <v>3415</v>
      </c>
      <c r="Z1034" s="22" t="s">
        <v>3005</v>
      </c>
      <c r="AA1034" s="22" t="s">
        <v>2561</v>
      </c>
      <c r="AB1034" s="22" t="s">
        <v>2214</v>
      </c>
      <c r="AC1034" s="22" t="s">
        <v>3416</v>
      </c>
      <c r="AD1034" s="16"/>
      <c r="AE1034" s="16"/>
      <c r="AF1034" s="18">
        <v>464.0</v>
      </c>
      <c r="AG1034" s="18">
        <v>2.0</v>
      </c>
      <c r="AH1034" s="18">
        <v>0.0</v>
      </c>
      <c r="AI1034" s="18">
        <v>5.591209</v>
      </c>
      <c r="AJ1034" s="18">
        <v>5.230008</v>
      </c>
      <c r="AK1034" s="18">
        <v>5.549906</v>
      </c>
    </row>
    <row r="1035">
      <c r="A1035" s="14" t="s">
        <v>591</v>
      </c>
      <c r="B1035" s="105" t="s">
        <v>4131</v>
      </c>
      <c r="C1035" s="14" t="s">
        <v>3097</v>
      </c>
      <c r="D1035" s="19" t="s">
        <v>58</v>
      </c>
      <c r="E1035" s="14" t="s">
        <v>3415</v>
      </c>
      <c r="F1035" s="14" t="s">
        <v>3113</v>
      </c>
      <c r="G1035" s="14" t="s">
        <v>4095</v>
      </c>
      <c r="H1035" s="14" t="s">
        <v>2214</v>
      </c>
      <c r="I1035" s="14" t="s">
        <v>3416</v>
      </c>
      <c r="J1035" s="16"/>
      <c r="K1035" s="14" t="s">
        <v>2240</v>
      </c>
      <c r="L1035" s="18">
        <v>216.0</v>
      </c>
      <c r="M1035" s="18">
        <v>0.0</v>
      </c>
      <c r="N1035" s="18">
        <v>0.0</v>
      </c>
      <c r="O1035" s="18">
        <v>0.0</v>
      </c>
      <c r="P1035" s="18">
        <v>0.0</v>
      </c>
      <c r="Q1035" s="18">
        <v>0.0</v>
      </c>
      <c r="U1035" s="22" t="s">
        <v>1035</v>
      </c>
      <c r="V1035" s="18">
        <v>5.060216564098E12</v>
      </c>
      <c r="W1035" s="22" t="s">
        <v>3146</v>
      </c>
      <c r="X1035" s="18" t="s">
        <v>3417</v>
      </c>
      <c r="Y1035" s="22" t="s">
        <v>3415</v>
      </c>
      <c r="Z1035" s="22" t="s">
        <v>3169</v>
      </c>
      <c r="AA1035" s="22" t="s">
        <v>3515</v>
      </c>
      <c r="AC1035" s="22" t="s">
        <v>3416</v>
      </c>
      <c r="AD1035" s="16"/>
      <c r="AE1035" s="16"/>
      <c r="AF1035" s="18">
        <v>552.0</v>
      </c>
      <c r="AG1035" s="18">
        <v>0.0</v>
      </c>
      <c r="AH1035" s="18">
        <v>0.0</v>
      </c>
      <c r="AI1035" s="18">
        <v>0.0</v>
      </c>
      <c r="AJ1035" s="18">
        <v>0.0</v>
      </c>
      <c r="AK1035" s="18">
        <v>0.0</v>
      </c>
    </row>
    <row r="1036">
      <c r="A1036" s="14" t="s">
        <v>1812</v>
      </c>
      <c r="B1036" s="105" t="s">
        <v>3947</v>
      </c>
      <c r="C1036" s="14" t="s">
        <v>2530</v>
      </c>
      <c r="D1036" s="19" t="s">
        <v>58</v>
      </c>
      <c r="E1036" s="14" t="s">
        <v>3415</v>
      </c>
      <c r="F1036" s="14" t="s">
        <v>2963</v>
      </c>
      <c r="G1036" s="14" t="s">
        <v>2512</v>
      </c>
      <c r="H1036" s="14" t="s">
        <v>2214</v>
      </c>
      <c r="I1036" s="14" t="s">
        <v>3416</v>
      </c>
      <c r="J1036" s="14" t="s">
        <v>2666</v>
      </c>
      <c r="K1036" s="14" t="s">
        <v>2240</v>
      </c>
      <c r="L1036" s="18">
        <v>48.0</v>
      </c>
      <c r="M1036" s="18">
        <v>0.0</v>
      </c>
      <c r="N1036" s="18">
        <v>0.0</v>
      </c>
      <c r="O1036" s="18">
        <v>0.0</v>
      </c>
      <c r="P1036" s="18">
        <v>0.0</v>
      </c>
      <c r="Q1036" s="18">
        <v>0.0</v>
      </c>
      <c r="U1036" s="22" t="s">
        <v>1812</v>
      </c>
      <c r="V1036" s="18">
        <v>9.352047002785E12</v>
      </c>
      <c r="W1036" s="22" t="s">
        <v>2682</v>
      </c>
      <c r="X1036" s="18" t="s">
        <v>3417</v>
      </c>
      <c r="Y1036" s="22" t="s">
        <v>3415</v>
      </c>
      <c r="Z1036" s="22" t="s">
        <v>3346</v>
      </c>
      <c r="AA1036" s="22" t="s">
        <v>2512</v>
      </c>
      <c r="AB1036" s="22" t="s">
        <v>2214</v>
      </c>
      <c r="AC1036" s="22" t="s">
        <v>3416</v>
      </c>
      <c r="AD1036" s="22" t="s">
        <v>2666</v>
      </c>
      <c r="AF1036" s="18">
        <v>96.0</v>
      </c>
      <c r="AG1036" s="18">
        <v>0.0</v>
      </c>
      <c r="AH1036" s="18">
        <v>0.25</v>
      </c>
      <c r="AI1036" s="18">
        <v>0.25</v>
      </c>
      <c r="AJ1036" s="18">
        <v>0.116667</v>
      </c>
      <c r="AK1036" s="18">
        <v>0.083411</v>
      </c>
    </row>
    <row r="1037">
      <c r="A1037" s="14" t="s">
        <v>1251</v>
      </c>
      <c r="B1037" s="105" t="s">
        <v>4003</v>
      </c>
      <c r="C1037" s="14" t="s">
        <v>2912</v>
      </c>
      <c r="D1037" s="19" t="s">
        <v>58</v>
      </c>
      <c r="E1037" s="14" t="s">
        <v>3415</v>
      </c>
      <c r="F1037" s="14" t="s">
        <v>3224</v>
      </c>
      <c r="G1037" s="14" t="s">
        <v>2432</v>
      </c>
      <c r="H1037" s="14" t="s">
        <v>2214</v>
      </c>
      <c r="I1037" s="14" t="s">
        <v>3431</v>
      </c>
      <c r="J1037" s="23"/>
      <c r="K1037" s="23"/>
      <c r="L1037" s="18">
        <v>0.0</v>
      </c>
      <c r="M1037" s="18">
        <v>1.0</v>
      </c>
      <c r="N1037" s="18">
        <v>0.0</v>
      </c>
      <c r="O1037" s="18">
        <v>2.049939</v>
      </c>
      <c r="P1037" s="18">
        <v>1.890216</v>
      </c>
      <c r="Q1037" s="18">
        <v>1.791002</v>
      </c>
      <c r="U1037" s="22" t="s">
        <v>1812</v>
      </c>
      <c r="V1037" s="18">
        <v>8.003340801124E12</v>
      </c>
      <c r="W1037" s="22" t="s">
        <v>2509</v>
      </c>
      <c r="X1037" s="18" t="s">
        <v>3417</v>
      </c>
      <c r="Y1037" s="22" t="s">
        <v>3415</v>
      </c>
      <c r="Z1037" s="22" t="s">
        <v>2959</v>
      </c>
      <c r="AA1037" s="22" t="s">
        <v>2464</v>
      </c>
      <c r="AB1037" s="22" t="s">
        <v>2214</v>
      </c>
      <c r="AC1037" s="22" t="s">
        <v>3416</v>
      </c>
      <c r="AD1037" s="22" t="s">
        <v>2666</v>
      </c>
      <c r="AE1037" s="22" t="s">
        <v>2240</v>
      </c>
      <c r="AF1037" s="18">
        <v>48.0</v>
      </c>
      <c r="AG1037" s="18">
        <v>0.0</v>
      </c>
      <c r="AH1037" s="18">
        <v>0.088933</v>
      </c>
      <c r="AI1037" s="18">
        <v>0.0</v>
      </c>
      <c r="AJ1037" s="18">
        <v>0.0</v>
      </c>
      <c r="AK1037" s="18">
        <v>0.088933</v>
      </c>
    </row>
    <row r="1038">
      <c r="A1038" s="14" t="s">
        <v>851</v>
      </c>
      <c r="B1038" s="105" t="s">
        <v>3578</v>
      </c>
      <c r="C1038" s="14" t="s">
        <v>2758</v>
      </c>
      <c r="D1038" s="19" t="s">
        <v>58</v>
      </c>
      <c r="E1038" s="14" t="s">
        <v>3415</v>
      </c>
      <c r="F1038" s="14" t="s">
        <v>2754</v>
      </c>
      <c r="G1038" s="14" t="s">
        <v>2339</v>
      </c>
      <c r="H1038" s="14" t="s">
        <v>2304</v>
      </c>
      <c r="I1038" s="14" t="s">
        <v>3422</v>
      </c>
      <c r="J1038" s="14" t="s">
        <v>2605</v>
      </c>
      <c r="K1038" s="23"/>
      <c r="L1038" s="18">
        <v>96.0</v>
      </c>
      <c r="M1038" s="18">
        <v>0.0</v>
      </c>
      <c r="N1038" s="18">
        <v>0.611111</v>
      </c>
      <c r="O1038" s="18">
        <v>0.0</v>
      </c>
      <c r="P1038" s="18">
        <v>0.0</v>
      </c>
      <c r="Q1038" s="18">
        <v>0.611111</v>
      </c>
      <c r="U1038" s="22" t="s">
        <v>830</v>
      </c>
      <c r="V1038" s="18">
        <v>7.226221000599E12</v>
      </c>
      <c r="W1038" s="22" t="s">
        <v>3143</v>
      </c>
      <c r="X1038" s="18" t="s">
        <v>3417</v>
      </c>
      <c r="Y1038" s="22" t="s">
        <v>3415</v>
      </c>
      <c r="Z1038" s="22" t="s">
        <v>3144</v>
      </c>
      <c r="AA1038" s="22" t="s">
        <v>3521</v>
      </c>
      <c r="AB1038" s="22" t="s">
        <v>3478</v>
      </c>
      <c r="AC1038" s="22" t="s">
        <v>3422</v>
      </c>
      <c r="AD1038" s="22" t="s">
        <v>2605</v>
      </c>
      <c r="AE1038" s="22" t="s">
        <v>2240</v>
      </c>
      <c r="AF1038" s="18">
        <v>864.0</v>
      </c>
      <c r="AG1038" s="18">
        <v>0.0</v>
      </c>
      <c r="AH1038" s="18">
        <v>0.0</v>
      </c>
      <c r="AI1038" s="18">
        <v>0.0</v>
      </c>
      <c r="AJ1038" s="18">
        <v>0.0</v>
      </c>
      <c r="AK1038" s="18">
        <v>0.0</v>
      </c>
    </row>
    <row r="1039">
      <c r="A1039" s="14" t="s">
        <v>1365</v>
      </c>
      <c r="B1039" s="105" t="s">
        <v>4029</v>
      </c>
      <c r="C1039" s="14" t="s">
        <v>2914</v>
      </c>
      <c r="D1039" s="19" t="s">
        <v>58</v>
      </c>
      <c r="E1039" s="14" t="s">
        <v>3421</v>
      </c>
      <c r="F1039" s="14" t="s">
        <v>2915</v>
      </c>
      <c r="G1039" s="14" t="s">
        <v>3435</v>
      </c>
      <c r="H1039" s="14" t="s">
        <v>2214</v>
      </c>
      <c r="I1039" s="14" t="s">
        <v>3422</v>
      </c>
      <c r="J1039" s="14" t="s">
        <v>2605</v>
      </c>
      <c r="K1039" s="23"/>
      <c r="L1039" s="18">
        <v>24.0</v>
      </c>
      <c r="M1039" s="18">
        <v>0.0</v>
      </c>
      <c r="N1039" s="18">
        <v>0.0</v>
      </c>
      <c r="O1039" s="18">
        <v>0.0</v>
      </c>
      <c r="P1039" s="18">
        <v>0.0</v>
      </c>
      <c r="Q1039" s="18">
        <v>0.0</v>
      </c>
      <c r="U1039" s="22" t="s">
        <v>961</v>
      </c>
      <c r="V1039" s="22" t="s">
        <v>4079</v>
      </c>
      <c r="W1039" s="22" t="s">
        <v>2352</v>
      </c>
      <c r="X1039" s="18" t="s">
        <v>3417</v>
      </c>
      <c r="Y1039" s="22" t="s">
        <v>3415</v>
      </c>
      <c r="Z1039" s="22" t="s">
        <v>4080</v>
      </c>
      <c r="AA1039" s="22" t="s">
        <v>2353</v>
      </c>
      <c r="AB1039" s="22" t="s">
        <v>2304</v>
      </c>
      <c r="AC1039" s="22" t="s">
        <v>3422</v>
      </c>
      <c r="AD1039" s="22" t="s">
        <v>2605</v>
      </c>
      <c r="AE1039" s="22" t="s">
        <v>2240</v>
      </c>
      <c r="AF1039" s="18">
        <v>816.0</v>
      </c>
      <c r="AG1039" s="18">
        <v>0.0</v>
      </c>
      <c r="AH1039" s="18">
        <v>0.0</v>
      </c>
      <c r="AI1039" s="18">
        <v>0.0</v>
      </c>
      <c r="AJ1039" s="18">
        <v>0.0</v>
      </c>
      <c r="AK1039" s="18">
        <v>0.0</v>
      </c>
    </row>
    <row r="1040">
      <c r="A1040" s="14" t="s">
        <v>135</v>
      </c>
      <c r="B1040" s="105" t="s">
        <v>3476</v>
      </c>
      <c r="C1040" s="14" t="s">
        <v>2639</v>
      </c>
      <c r="D1040" s="19" t="s">
        <v>58</v>
      </c>
      <c r="E1040" s="14" t="s">
        <v>3421</v>
      </c>
      <c r="F1040" s="14" t="s">
        <v>2614</v>
      </c>
      <c r="G1040" s="14" t="s">
        <v>2557</v>
      </c>
      <c r="I1040" s="14" t="s">
        <v>3416</v>
      </c>
      <c r="J1040" s="14" t="s">
        <v>2605</v>
      </c>
      <c r="K1040" s="16"/>
      <c r="L1040" s="18">
        <v>48.0</v>
      </c>
      <c r="M1040" s="18">
        <v>0.0</v>
      </c>
      <c r="N1040" s="18">
        <v>0.0</v>
      </c>
      <c r="O1040" s="18">
        <v>0.0</v>
      </c>
      <c r="P1040" s="18">
        <v>0.0</v>
      </c>
      <c r="Q1040" s="18">
        <v>0.0</v>
      </c>
      <c r="U1040" s="22" t="s">
        <v>1690</v>
      </c>
      <c r="V1040" s="18">
        <v>8.588007731902E12</v>
      </c>
      <c r="W1040" s="22" t="s">
        <v>2997</v>
      </c>
      <c r="X1040" s="18" t="s">
        <v>3417</v>
      </c>
      <c r="Y1040" s="22" t="s">
        <v>3415</v>
      </c>
      <c r="Z1040" s="22" t="s">
        <v>3261</v>
      </c>
      <c r="AA1040" s="22" t="s">
        <v>3510</v>
      </c>
      <c r="AB1040" s="22" t="s">
        <v>2214</v>
      </c>
      <c r="AC1040" s="22" t="s">
        <v>3416</v>
      </c>
      <c r="AD1040" s="22" t="s">
        <v>2605</v>
      </c>
      <c r="AE1040" s="16"/>
      <c r="AF1040" s="18">
        <v>24.0</v>
      </c>
      <c r="AG1040" s="18">
        <v>0.0</v>
      </c>
      <c r="AH1040" s="18">
        <v>0.0</v>
      </c>
      <c r="AI1040" s="18">
        <v>0.0</v>
      </c>
      <c r="AJ1040" s="18">
        <v>0.0</v>
      </c>
      <c r="AK1040" s="18">
        <v>0.0</v>
      </c>
    </row>
    <row r="1041">
      <c r="A1041" s="14" t="s">
        <v>361</v>
      </c>
      <c r="B1041" s="105" t="s">
        <v>4128</v>
      </c>
      <c r="C1041" s="14" t="s">
        <v>2773</v>
      </c>
      <c r="D1041" s="19" t="s">
        <v>58</v>
      </c>
      <c r="E1041" s="14" t="s">
        <v>3421</v>
      </c>
      <c r="F1041" s="14" t="s">
        <v>3049</v>
      </c>
      <c r="G1041" s="14" t="s">
        <v>3789</v>
      </c>
      <c r="I1041" s="14" t="s">
        <v>3416</v>
      </c>
      <c r="J1041" s="23"/>
      <c r="K1041" s="16"/>
      <c r="L1041" s="18">
        <v>0.0</v>
      </c>
      <c r="M1041" s="18">
        <v>0.0</v>
      </c>
      <c r="N1041" s="18">
        <v>0.0</v>
      </c>
      <c r="O1041" s="18">
        <v>0.0</v>
      </c>
      <c r="P1041" s="18">
        <v>0.0</v>
      </c>
      <c r="Q1041" s="18">
        <v>0.0</v>
      </c>
      <c r="U1041" s="22" t="s">
        <v>1650</v>
      </c>
      <c r="V1041" s="18">
        <v>8.908017962354E12</v>
      </c>
      <c r="W1041" s="22" t="s">
        <v>3229</v>
      </c>
      <c r="X1041" s="18" t="s">
        <v>3417</v>
      </c>
      <c r="Y1041" s="22" t="s">
        <v>3415</v>
      </c>
      <c r="Z1041" s="22" t="s">
        <v>3248</v>
      </c>
      <c r="AA1041" s="22" t="s">
        <v>3437</v>
      </c>
      <c r="AB1041" s="22" t="s">
        <v>2214</v>
      </c>
      <c r="AC1041" s="22" t="s">
        <v>3416</v>
      </c>
      <c r="AD1041" s="22" t="s">
        <v>2605</v>
      </c>
      <c r="AE1041" s="16"/>
      <c r="AF1041" s="18">
        <v>24.0</v>
      </c>
      <c r="AG1041" s="18">
        <v>0.0</v>
      </c>
      <c r="AH1041" s="18">
        <v>0.0</v>
      </c>
      <c r="AI1041" s="18">
        <v>0.0</v>
      </c>
      <c r="AJ1041" s="18">
        <v>0.0</v>
      </c>
      <c r="AK1041" s="18">
        <v>0.0</v>
      </c>
    </row>
    <row r="1042">
      <c r="A1042" s="14" t="s">
        <v>1812</v>
      </c>
      <c r="B1042" s="105" t="s">
        <v>4132</v>
      </c>
      <c r="C1042" s="14" t="s">
        <v>3000</v>
      </c>
      <c r="D1042" s="19" t="s">
        <v>58</v>
      </c>
      <c r="E1042" s="23"/>
      <c r="F1042" s="14" t="s">
        <v>3261</v>
      </c>
      <c r="G1042" s="14" t="s">
        <v>3510</v>
      </c>
      <c r="I1042" s="14" t="s">
        <v>3416</v>
      </c>
      <c r="J1042" s="23"/>
      <c r="K1042" s="23"/>
      <c r="L1042" s="18">
        <v>24.0</v>
      </c>
      <c r="M1042" s="18">
        <v>0.0</v>
      </c>
      <c r="N1042" s="18">
        <v>0.0</v>
      </c>
      <c r="O1042" s="18">
        <v>0.0</v>
      </c>
      <c r="P1042" s="18">
        <v>0.0</v>
      </c>
      <c r="Q1042" s="18">
        <v>0.0</v>
      </c>
      <c r="U1042" s="22" t="s">
        <v>1092</v>
      </c>
      <c r="V1042" s="18">
        <v>6.291108549957E12</v>
      </c>
      <c r="W1042" s="22" t="s">
        <v>3186</v>
      </c>
      <c r="X1042" s="18" t="s">
        <v>3417</v>
      </c>
      <c r="Y1042" s="22" t="s">
        <v>3415</v>
      </c>
      <c r="Z1042" s="22" t="s">
        <v>3182</v>
      </c>
      <c r="AA1042" s="22" t="s">
        <v>2386</v>
      </c>
      <c r="AB1042" s="22" t="s">
        <v>2214</v>
      </c>
      <c r="AC1042" s="22" t="s">
        <v>3416</v>
      </c>
      <c r="AD1042" s="16"/>
      <c r="AE1042" s="22" t="s">
        <v>2240</v>
      </c>
      <c r="AF1042" s="18">
        <v>816.0</v>
      </c>
      <c r="AG1042" s="18">
        <v>0.0</v>
      </c>
      <c r="AH1042" s="18">
        <v>0.444444</v>
      </c>
      <c r="AI1042" s="18">
        <v>0.222222</v>
      </c>
      <c r="AJ1042" s="18">
        <v>0.08</v>
      </c>
      <c r="AK1042" s="18">
        <v>0.263889</v>
      </c>
    </row>
    <row r="1043">
      <c r="A1043" s="14" t="s">
        <v>1812</v>
      </c>
      <c r="B1043" s="105" t="s">
        <v>4133</v>
      </c>
      <c r="C1043" s="14" t="s">
        <v>2715</v>
      </c>
      <c r="D1043" s="19" t="s">
        <v>58</v>
      </c>
      <c r="E1043" s="14" t="s">
        <v>3421</v>
      </c>
      <c r="F1043" s="14" t="s">
        <v>3349</v>
      </c>
      <c r="G1043" s="14" t="s">
        <v>2512</v>
      </c>
      <c r="H1043" s="14" t="s">
        <v>2214</v>
      </c>
      <c r="I1043" s="14" t="s">
        <v>3416</v>
      </c>
      <c r="J1043" s="14" t="s">
        <v>2666</v>
      </c>
      <c r="L1043" s="18">
        <v>24.0</v>
      </c>
      <c r="M1043" s="18">
        <v>0.0</v>
      </c>
      <c r="N1043" s="18">
        <v>0.0</v>
      </c>
      <c r="O1043" s="18">
        <v>0.0</v>
      </c>
      <c r="P1043" s="18">
        <v>0.0</v>
      </c>
      <c r="Q1043" s="18">
        <v>0.0</v>
      </c>
      <c r="U1043" s="22" t="s">
        <v>1783</v>
      </c>
      <c r="V1043" s="18">
        <v>6.953440511817E12</v>
      </c>
      <c r="W1043" s="22" t="s">
        <v>3285</v>
      </c>
      <c r="X1043" s="18" t="s">
        <v>3417</v>
      </c>
      <c r="Y1043" s="22" t="s">
        <v>3415</v>
      </c>
      <c r="Z1043" s="22" t="s">
        <v>3283</v>
      </c>
      <c r="AA1043" s="22" t="s">
        <v>3442</v>
      </c>
      <c r="AB1043" s="22" t="s">
        <v>2214</v>
      </c>
      <c r="AC1043" s="22" t="s">
        <v>3416</v>
      </c>
      <c r="AD1043" s="22" t="s">
        <v>2605</v>
      </c>
      <c r="AE1043" s="22" t="s">
        <v>2240</v>
      </c>
      <c r="AF1043" s="18">
        <v>312.0</v>
      </c>
      <c r="AG1043" s="18">
        <v>0.0</v>
      </c>
      <c r="AH1043" s="18">
        <v>3.161905</v>
      </c>
      <c r="AI1043" s="18">
        <v>0.0</v>
      </c>
      <c r="AJ1043" s="18">
        <v>0.0</v>
      </c>
      <c r="AK1043" s="18">
        <v>3.161905</v>
      </c>
    </row>
    <row r="1044">
      <c r="A1044" s="14" t="s">
        <v>258</v>
      </c>
      <c r="B1044" s="105" t="s">
        <v>4134</v>
      </c>
      <c r="C1044" s="14" t="s">
        <v>2780</v>
      </c>
      <c r="D1044" s="19" t="s">
        <v>58</v>
      </c>
      <c r="E1044" s="14" t="s">
        <v>3421</v>
      </c>
      <c r="F1044" s="14" t="s">
        <v>3192</v>
      </c>
      <c r="G1044" s="14" t="s">
        <v>3427</v>
      </c>
      <c r="H1044" s="14" t="s">
        <v>2214</v>
      </c>
      <c r="I1044" s="14" t="s">
        <v>3416</v>
      </c>
      <c r="J1044" s="23"/>
      <c r="K1044" s="23"/>
      <c r="L1044" s="18">
        <v>24.0</v>
      </c>
      <c r="M1044" s="18">
        <v>0.0</v>
      </c>
      <c r="N1044" s="18">
        <v>0.0</v>
      </c>
      <c r="O1044" s="18">
        <v>1.071429</v>
      </c>
      <c r="P1044" s="18">
        <v>1.248333</v>
      </c>
      <c r="Q1044" s="18">
        <v>1.136981</v>
      </c>
      <c r="U1044" s="22" t="s">
        <v>1812</v>
      </c>
      <c r="V1044" s="18">
        <v>3.046920023429E12</v>
      </c>
      <c r="W1044" s="22" t="s">
        <v>2968</v>
      </c>
      <c r="X1044" s="18" t="s">
        <v>3417</v>
      </c>
      <c r="Y1044" s="22" t="s">
        <v>3415</v>
      </c>
      <c r="Z1044" s="22" t="s">
        <v>2959</v>
      </c>
      <c r="AA1044" s="22" t="s">
        <v>2464</v>
      </c>
      <c r="AB1044" s="22" t="s">
        <v>2214</v>
      </c>
      <c r="AC1044" s="22" t="s">
        <v>3416</v>
      </c>
      <c r="AD1044" s="22" t="s">
        <v>2605</v>
      </c>
      <c r="AE1044" s="16"/>
      <c r="AF1044" s="18">
        <v>24.0</v>
      </c>
      <c r="AG1044" s="18">
        <v>0.0</v>
      </c>
      <c r="AH1044" s="18">
        <v>0.0</v>
      </c>
      <c r="AI1044" s="18">
        <v>0.0</v>
      </c>
      <c r="AJ1044" s="18">
        <v>0.0</v>
      </c>
      <c r="AK1044" s="18">
        <v>0.0</v>
      </c>
    </row>
    <row r="1045">
      <c r="A1045" s="14" t="s">
        <v>591</v>
      </c>
      <c r="B1045" s="105" t="s">
        <v>3930</v>
      </c>
      <c r="C1045" s="14" t="s">
        <v>2269</v>
      </c>
      <c r="D1045" s="19" t="s">
        <v>58</v>
      </c>
      <c r="E1045" s="14" t="s">
        <v>3415</v>
      </c>
      <c r="F1045" s="14" t="s">
        <v>2689</v>
      </c>
      <c r="G1045" s="14" t="s">
        <v>2270</v>
      </c>
      <c r="H1045" s="14" t="s">
        <v>2214</v>
      </c>
      <c r="I1045" s="14" t="s">
        <v>3416</v>
      </c>
      <c r="J1045" s="23"/>
      <c r="K1045" s="16"/>
      <c r="L1045" s="18">
        <v>144.0</v>
      </c>
      <c r="M1045" s="18">
        <v>1.0</v>
      </c>
      <c r="N1045" s="18">
        <v>0.892565</v>
      </c>
      <c r="O1045" s="18">
        <v>2.652381</v>
      </c>
      <c r="P1045" s="18">
        <v>1.740904</v>
      </c>
      <c r="Q1045" s="18">
        <v>1.378452</v>
      </c>
      <c r="U1045" s="22" t="s">
        <v>1812</v>
      </c>
      <c r="V1045" s="18">
        <v>5.056357915141E12</v>
      </c>
      <c r="W1045" s="22" t="s">
        <v>2534</v>
      </c>
      <c r="X1045" s="18" t="s">
        <v>3417</v>
      </c>
      <c r="Y1045" s="22" t="s">
        <v>3415</v>
      </c>
      <c r="Z1045" s="22" t="s">
        <v>2982</v>
      </c>
      <c r="AA1045" s="22" t="s">
        <v>2512</v>
      </c>
      <c r="AB1045" s="22" t="s">
        <v>2214</v>
      </c>
      <c r="AC1045" s="22" t="s">
        <v>3416</v>
      </c>
      <c r="AD1045" s="22" t="s">
        <v>2605</v>
      </c>
      <c r="AE1045" s="16"/>
      <c r="AF1045" s="18">
        <v>24.0</v>
      </c>
      <c r="AG1045" s="18">
        <v>0.0</v>
      </c>
      <c r="AH1045" s="18">
        <v>0.0</v>
      </c>
      <c r="AI1045" s="18">
        <v>0.0</v>
      </c>
      <c r="AJ1045" s="18">
        <v>0.0</v>
      </c>
      <c r="AK1045" s="18">
        <v>0.0</v>
      </c>
    </row>
    <row r="1046">
      <c r="A1046" s="14" t="s">
        <v>206</v>
      </c>
      <c r="B1046" s="105" t="s">
        <v>4036</v>
      </c>
      <c r="C1046" s="14" t="s">
        <v>3044</v>
      </c>
      <c r="D1046" s="19" t="s">
        <v>58</v>
      </c>
      <c r="E1046" s="14" t="s">
        <v>3421</v>
      </c>
      <c r="F1046" s="14" t="s">
        <v>3045</v>
      </c>
      <c r="G1046" s="14" t="s">
        <v>3648</v>
      </c>
      <c r="H1046" s="14" t="s">
        <v>2214</v>
      </c>
      <c r="I1046" s="14" t="s">
        <v>3416</v>
      </c>
      <c r="J1046" s="23"/>
      <c r="K1046" s="16"/>
      <c r="L1046" s="18">
        <v>0.0</v>
      </c>
      <c r="M1046" s="18">
        <v>1.0</v>
      </c>
      <c r="N1046" s="18">
        <v>0.0</v>
      </c>
      <c r="O1046" s="18">
        <v>0.428571</v>
      </c>
      <c r="P1046" s="18">
        <v>0.406085</v>
      </c>
      <c r="Q1046" s="18">
        <v>0.406085</v>
      </c>
      <c r="U1046" s="22" t="s">
        <v>361</v>
      </c>
      <c r="V1046" s="18">
        <v>6.772504452718E12</v>
      </c>
      <c r="W1046" s="22" t="s">
        <v>2971</v>
      </c>
      <c r="X1046" s="18" t="s">
        <v>3417</v>
      </c>
      <c r="Y1046" s="22" t="s">
        <v>3415</v>
      </c>
      <c r="Z1046" s="22" t="s">
        <v>3092</v>
      </c>
      <c r="AA1046" s="22" t="s">
        <v>3430</v>
      </c>
      <c r="AB1046" s="22" t="s">
        <v>2214</v>
      </c>
      <c r="AC1046" s="22" t="s">
        <v>3416</v>
      </c>
      <c r="AD1046" s="22" t="s">
        <v>2605</v>
      </c>
      <c r="AE1046" s="16"/>
      <c r="AF1046" s="18">
        <v>24.0</v>
      </c>
      <c r="AG1046" s="18">
        <v>0.0</v>
      </c>
      <c r="AH1046" s="18">
        <v>0.0</v>
      </c>
      <c r="AI1046" s="18">
        <v>0.0</v>
      </c>
      <c r="AJ1046" s="18">
        <v>0.0</v>
      </c>
      <c r="AK1046" s="18">
        <v>0.0</v>
      </c>
    </row>
    <row r="1047">
      <c r="A1047" s="14" t="s">
        <v>1251</v>
      </c>
      <c r="B1047" s="105" t="s">
        <v>4068</v>
      </c>
      <c r="C1047" s="14" t="s">
        <v>2433</v>
      </c>
      <c r="D1047" s="19" t="s">
        <v>58</v>
      </c>
      <c r="E1047" s="14" t="s">
        <v>3415</v>
      </c>
      <c r="F1047" s="14" t="s">
        <v>2876</v>
      </c>
      <c r="G1047" s="14" t="s">
        <v>2432</v>
      </c>
      <c r="H1047" s="14" t="s">
        <v>2214</v>
      </c>
      <c r="I1047" s="14" t="s">
        <v>3431</v>
      </c>
      <c r="J1047" s="23"/>
      <c r="K1047" s="23"/>
      <c r="L1047" s="18">
        <v>0.0</v>
      </c>
      <c r="M1047" s="18">
        <v>1.0</v>
      </c>
      <c r="N1047" s="18">
        <v>0.0</v>
      </c>
      <c r="O1047" s="18">
        <v>0.214286</v>
      </c>
      <c r="P1047" s="18">
        <v>0.266667</v>
      </c>
      <c r="Q1047" s="18">
        <v>0.196955</v>
      </c>
      <c r="U1047" s="22" t="s">
        <v>1690</v>
      </c>
      <c r="V1047" s="18">
        <v>8.588007731476E12</v>
      </c>
      <c r="W1047" s="22" t="s">
        <v>2956</v>
      </c>
      <c r="X1047" s="18" t="s">
        <v>3417</v>
      </c>
      <c r="Y1047" s="22" t="s">
        <v>3415</v>
      </c>
      <c r="Z1047" s="22" t="s">
        <v>3263</v>
      </c>
      <c r="AA1047" s="22" t="s">
        <v>3510</v>
      </c>
      <c r="AB1047" s="22" t="s">
        <v>2214</v>
      </c>
      <c r="AC1047" s="22" t="s">
        <v>3416</v>
      </c>
      <c r="AD1047" s="22" t="s">
        <v>2605</v>
      </c>
      <c r="AE1047" s="16"/>
      <c r="AF1047" s="18">
        <v>24.0</v>
      </c>
      <c r="AG1047" s="18">
        <v>0.0</v>
      </c>
      <c r="AH1047" s="18">
        <v>0.0</v>
      </c>
      <c r="AI1047" s="18">
        <v>0.0</v>
      </c>
      <c r="AJ1047" s="18">
        <v>0.0</v>
      </c>
      <c r="AK1047" s="18">
        <v>0.0</v>
      </c>
    </row>
    <row r="1048">
      <c r="A1048" s="14" t="s">
        <v>1175</v>
      </c>
      <c r="B1048" s="105" t="s">
        <v>4085</v>
      </c>
      <c r="C1048" s="14" t="s">
        <v>3222</v>
      </c>
      <c r="D1048" s="19" t="s">
        <v>58</v>
      </c>
      <c r="E1048" s="14" t="s">
        <v>3421</v>
      </c>
      <c r="F1048" s="14" t="s">
        <v>3217</v>
      </c>
      <c r="G1048" s="14" t="s">
        <v>3600</v>
      </c>
      <c r="H1048" s="14" t="s">
        <v>2214</v>
      </c>
      <c r="I1048" s="14" t="s">
        <v>3416</v>
      </c>
      <c r="J1048" s="23"/>
      <c r="K1048" s="23"/>
      <c r="L1048" s="18">
        <v>119.0</v>
      </c>
      <c r="M1048" s="18">
        <v>4.0</v>
      </c>
      <c r="N1048" s="18">
        <v>2.665007</v>
      </c>
      <c r="O1048" s="18">
        <v>10.04021</v>
      </c>
      <c r="P1048" s="18">
        <v>8.144423</v>
      </c>
      <c r="Q1048" s="18">
        <v>8.144423</v>
      </c>
      <c r="U1048" s="22" t="s">
        <v>1092</v>
      </c>
      <c r="V1048" s="18">
        <v>6.291108549957E12</v>
      </c>
      <c r="W1048" s="22" t="s">
        <v>3186</v>
      </c>
      <c r="X1048" s="18" t="s">
        <v>3417</v>
      </c>
      <c r="Y1048" s="22" t="s">
        <v>3415</v>
      </c>
      <c r="Z1048" s="22" t="s">
        <v>3182</v>
      </c>
      <c r="AA1048" s="22" t="s">
        <v>2386</v>
      </c>
      <c r="AB1048" s="22" t="s">
        <v>2214</v>
      </c>
      <c r="AC1048" s="22" t="s">
        <v>3416</v>
      </c>
      <c r="AD1048" s="22" t="s">
        <v>2605</v>
      </c>
      <c r="AE1048" s="22" t="s">
        <v>2240</v>
      </c>
      <c r="AF1048" s="18">
        <v>24.0</v>
      </c>
      <c r="AG1048" s="18">
        <v>0.0</v>
      </c>
      <c r="AH1048" s="18">
        <v>0.0</v>
      </c>
      <c r="AI1048" s="18">
        <v>0.0</v>
      </c>
      <c r="AJ1048" s="18">
        <v>0.0</v>
      </c>
      <c r="AK1048" s="18">
        <v>0.0</v>
      </c>
    </row>
    <row r="1049">
      <c r="A1049" s="14" t="s">
        <v>1251</v>
      </c>
      <c r="B1049" s="105" t="s">
        <v>4068</v>
      </c>
      <c r="C1049" s="14" t="s">
        <v>2433</v>
      </c>
      <c r="D1049" s="19" t="s">
        <v>58</v>
      </c>
      <c r="E1049" s="14" t="s">
        <v>3415</v>
      </c>
      <c r="F1049" s="14" t="s">
        <v>2876</v>
      </c>
      <c r="G1049" s="14" t="s">
        <v>2432</v>
      </c>
      <c r="I1049" s="14" t="s">
        <v>3431</v>
      </c>
      <c r="J1049" s="23"/>
      <c r="K1049" s="23"/>
      <c r="L1049" s="18">
        <v>528.0</v>
      </c>
      <c r="M1049" s="18">
        <v>0.0</v>
      </c>
      <c r="N1049" s="18">
        <v>0.0</v>
      </c>
      <c r="O1049" s="18">
        <v>0.0</v>
      </c>
      <c r="P1049" s="18">
        <v>0.0</v>
      </c>
      <c r="Q1049" s="18">
        <v>0.0</v>
      </c>
      <c r="U1049" s="22" t="s">
        <v>1812</v>
      </c>
      <c r="V1049" s="18">
        <v>8.50064303285E11</v>
      </c>
      <c r="W1049" s="22" t="s">
        <v>2497</v>
      </c>
      <c r="X1049" s="18" t="s">
        <v>3417</v>
      </c>
      <c r="Y1049" s="22" t="s">
        <v>3415</v>
      </c>
      <c r="Z1049" s="22" t="s">
        <v>2957</v>
      </c>
      <c r="AA1049" s="22" t="s">
        <v>2498</v>
      </c>
      <c r="AB1049" s="22" t="s">
        <v>2214</v>
      </c>
      <c r="AC1049" s="22" t="s">
        <v>3416</v>
      </c>
      <c r="AD1049" s="22" t="s">
        <v>2605</v>
      </c>
      <c r="AE1049" s="16"/>
      <c r="AF1049" s="18">
        <v>24.0</v>
      </c>
      <c r="AG1049" s="18">
        <v>0.0</v>
      </c>
      <c r="AH1049" s="18">
        <v>0.0</v>
      </c>
      <c r="AI1049" s="18">
        <v>0.0</v>
      </c>
      <c r="AJ1049" s="18">
        <v>0.0</v>
      </c>
      <c r="AK1049" s="18">
        <v>0.0</v>
      </c>
    </row>
    <row r="1050">
      <c r="A1050" s="14" t="s">
        <v>961</v>
      </c>
      <c r="B1050" s="105" t="s">
        <v>3517</v>
      </c>
      <c r="C1050" s="14" t="s">
        <v>2354</v>
      </c>
      <c r="D1050" s="19" t="s">
        <v>58</v>
      </c>
      <c r="E1050" s="14" t="s">
        <v>3415</v>
      </c>
      <c r="F1050" s="14" t="s">
        <v>3499</v>
      </c>
      <c r="G1050" s="14" t="s">
        <v>2355</v>
      </c>
      <c r="H1050" s="14" t="s">
        <v>2304</v>
      </c>
      <c r="I1050" s="14" t="s">
        <v>3416</v>
      </c>
      <c r="J1050" s="14" t="s">
        <v>2605</v>
      </c>
      <c r="K1050" s="14" t="s">
        <v>2240</v>
      </c>
      <c r="L1050" s="18">
        <v>96.0</v>
      </c>
      <c r="M1050" s="18">
        <v>0.0</v>
      </c>
      <c r="N1050" s="18">
        <v>1.0</v>
      </c>
      <c r="O1050" s="18">
        <v>0.0</v>
      </c>
      <c r="P1050" s="18">
        <v>0.0</v>
      </c>
      <c r="Q1050" s="18">
        <v>1.0</v>
      </c>
      <c r="U1050" s="22" t="s">
        <v>1488</v>
      </c>
      <c r="V1050" s="18">
        <v>8.008348003952E12</v>
      </c>
      <c r="W1050" s="22" t="s">
        <v>2459</v>
      </c>
      <c r="X1050" s="18" t="s">
        <v>3417</v>
      </c>
      <c r="Y1050" s="16"/>
      <c r="Z1050" s="22" t="s">
        <v>2921</v>
      </c>
      <c r="AA1050" s="22" t="s">
        <v>2460</v>
      </c>
      <c r="AC1050" s="22" t="s">
        <v>3416</v>
      </c>
      <c r="AD1050" s="16"/>
      <c r="AE1050" s="16"/>
      <c r="AF1050" s="18">
        <v>480.0</v>
      </c>
      <c r="AG1050" s="18">
        <v>0.0</v>
      </c>
      <c r="AH1050" s="18">
        <v>0.0</v>
      </c>
      <c r="AI1050" s="18">
        <v>0.0</v>
      </c>
      <c r="AJ1050" s="18">
        <v>0.0</v>
      </c>
      <c r="AK1050" s="18">
        <v>0.0</v>
      </c>
    </row>
    <row r="1051">
      <c r="A1051" s="14" t="s">
        <v>135</v>
      </c>
      <c r="B1051" s="105" t="s">
        <v>3460</v>
      </c>
      <c r="C1051" s="14" t="s">
        <v>2631</v>
      </c>
      <c r="D1051" s="19" t="s">
        <v>58</v>
      </c>
      <c r="E1051" s="14" t="s">
        <v>3421</v>
      </c>
      <c r="F1051" s="14" t="s">
        <v>2614</v>
      </c>
      <c r="G1051" s="14" t="s">
        <v>2557</v>
      </c>
      <c r="I1051" s="14" t="s">
        <v>3416</v>
      </c>
      <c r="J1051" s="14" t="s">
        <v>2605</v>
      </c>
      <c r="K1051" s="23"/>
      <c r="L1051" s="18">
        <v>48.0</v>
      </c>
      <c r="M1051" s="18">
        <v>0.0</v>
      </c>
      <c r="N1051" s="18">
        <v>0.0</v>
      </c>
      <c r="O1051" s="18">
        <v>0.0</v>
      </c>
      <c r="P1051" s="18">
        <v>0.0</v>
      </c>
      <c r="Q1051" s="18">
        <v>0.0</v>
      </c>
      <c r="U1051" s="22" t="s">
        <v>1365</v>
      </c>
      <c r="V1051" s="18">
        <v>5.202178001901E12</v>
      </c>
      <c r="W1051" s="22" t="s">
        <v>2913</v>
      </c>
      <c r="X1051" s="18" t="s">
        <v>3417</v>
      </c>
      <c r="Y1051" s="22" t="s">
        <v>3415</v>
      </c>
      <c r="Z1051" s="22" t="s">
        <v>2911</v>
      </c>
      <c r="AA1051" s="22" t="s">
        <v>2268</v>
      </c>
      <c r="AB1051" s="22" t="s">
        <v>2214</v>
      </c>
      <c r="AC1051" s="22" t="s">
        <v>3422</v>
      </c>
      <c r="AD1051" s="16"/>
      <c r="AE1051" s="22" t="s">
        <v>2240</v>
      </c>
      <c r="AF1051" s="18">
        <v>504.0</v>
      </c>
      <c r="AG1051" s="18">
        <v>0.0</v>
      </c>
      <c r="AH1051" s="18">
        <v>0.0</v>
      </c>
      <c r="AI1051" s="18">
        <v>0.0</v>
      </c>
      <c r="AJ1051" s="18">
        <v>0.0</v>
      </c>
      <c r="AK1051" s="18">
        <v>0.0</v>
      </c>
    </row>
    <row r="1052">
      <c r="A1052" s="14" t="s">
        <v>288</v>
      </c>
      <c r="B1052" s="105" t="s">
        <v>4135</v>
      </c>
      <c r="C1052" s="14" t="s">
        <v>3065</v>
      </c>
      <c r="D1052" s="19" t="s">
        <v>58</v>
      </c>
      <c r="E1052" s="14" t="s">
        <v>3421</v>
      </c>
      <c r="F1052" s="14" t="s">
        <v>3057</v>
      </c>
      <c r="G1052" s="14" t="s">
        <v>3456</v>
      </c>
      <c r="I1052" s="14" t="s">
        <v>3416</v>
      </c>
      <c r="J1052" s="23"/>
      <c r="K1052" s="23"/>
      <c r="L1052" s="18">
        <v>72.0</v>
      </c>
      <c r="M1052" s="18">
        <v>0.0</v>
      </c>
      <c r="N1052" s="18">
        <v>0.0</v>
      </c>
      <c r="O1052" s="18">
        <v>0.0</v>
      </c>
      <c r="P1052" s="18">
        <v>0.0</v>
      </c>
      <c r="Q1052" s="18">
        <v>0.0</v>
      </c>
      <c r="U1052" s="22" t="s">
        <v>1812</v>
      </c>
      <c r="V1052" s="18">
        <v>7.340001806618E12</v>
      </c>
      <c r="W1052" s="22" t="s">
        <v>2645</v>
      </c>
      <c r="X1052" s="18" t="s">
        <v>3417</v>
      </c>
      <c r="Y1052" s="22" t="s">
        <v>3415</v>
      </c>
      <c r="Z1052" s="22" t="s">
        <v>2981</v>
      </c>
      <c r="AA1052" s="22" t="s">
        <v>2532</v>
      </c>
      <c r="AB1052" s="22" t="s">
        <v>2214</v>
      </c>
      <c r="AC1052" s="22" t="s">
        <v>3416</v>
      </c>
      <c r="AD1052" s="16"/>
      <c r="AE1052" s="22" t="s">
        <v>2240</v>
      </c>
      <c r="AF1052" s="18">
        <v>552.0</v>
      </c>
      <c r="AG1052" s="18">
        <v>0.0</v>
      </c>
      <c r="AH1052" s="18">
        <v>2.190909</v>
      </c>
      <c r="AI1052" s="18">
        <v>0.583333</v>
      </c>
      <c r="AJ1052" s="18">
        <v>0.190909</v>
      </c>
      <c r="AK1052" s="18">
        <v>2.190909</v>
      </c>
    </row>
    <row r="1053">
      <c r="A1053" s="14" t="s">
        <v>1812</v>
      </c>
      <c r="B1053" s="105" t="s">
        <v>4136</v>
      </c>
      <c r="C1053" s="14" t="s">
        <v>2967</v>
      </c>
      <c r="D1053" s="19" t="s">
        <v>58</v>
      </c>
      <c r="E1053" s="14" t="s">
        <v>3421</v>
      </c>
      <c r="F1053" s="14" t="s">
        <v>2959</v>
      </c>
      <c r="G1053" s="14" t="s">
        <v>2464</v>
      </c>
      <c r="H1053" s="14" t="s">
        <v>2214</v>
      </c>
      <c r="I1053" s="14" t="s">
        <v>3416</v>
      </c>
      <c r="J1053" s="23"/>
      <c r="K1053" s="23"/>
      <c r="L1053" s="18">
        <v>0.0</v>
      </c>
      <c r="M1053" s="18">
        <v>0.0</v>
      </c>
      <c r="N1053" s="18">
        <v>0.0</v>
      </c>
      <c r="O1053" s="18">
        <v>0.285714</v>
      </c>
      <c r="P1053" s="18">
        <v>0.378788</v>
      </c>
      <c r="Q1053" s="18">
        <v>0.378788</v>
      </c>
      <c r="U1053" s="22" t="s">
        <v>1812</v>
      </c>
      <c r="V1053" s="18">
        <v>8.50064303155E11</v>
      </c>
      <c r="W1053" s="22" t="s">
        <v>2501</v>
      </c>
      <c r="X1053" s="18" t="s">
        <v>3417</v>
      </c>
      <c r="Y1053" s="22" t="s">
        <v>3415</v>
      </c>
      <c r="Z1053" s="22" t="s">
        <v>2957</v>
      </c>
      <c r="AA1053" s="22" t="s">
        <v>2498</v>
      </c>
      <c r="AC1053" s="22" t="s">
        <v>3416</v>
      </c>
      <c r="AD1053" s="16"/>
      <c r="AE1053" s="22" t="s">
        <v>2240</v>
      </c>
      <c r="AF1053" s="18">
        <v>552.0</v>
      </c>
      <c r="AG1053" s="18">
        <v>0.0</v>
      </c>
      <c r="AH1053" s="18">
        <v>0.0</v>
      </c>
      <c r="AI1053" s="18">
        <v>0.0</v>
      </c>
      <c r="AJ1053" s="18">
        <v>0.0</v>
      </c>
      <c r="AK1053" s="18">
        <v>0.0</v>
      </c>
    </row>
    <row r="1054">
      <c r="A1054" s="14" t="s">
        <v>1812</v>
      </c>
      <c r="B1054" s="105" t="s">
        <v>3570</v>
      </c>
      <c r="C1054" s="14" t="s">
        <v>2478</v>
      </c>
      <c r="D1054" s="19" t="s">
        <v>58</v>
      </c>
      <c r="E1054" s="14" t="s">
        <v>3415</v>
      </c>
      <c r="F1054" s="14" t="s">
        <v>2944</v>
      </c>
      <c r="G1054" s="14" t="s">
        <v>2479</v>
      </c>
      <c r="H1054" s="14" t="s">
        <v>2214</v>
      </c>
      <c r="I1054" s="14" t="s">
        <v>3416</v>
      </c>
      <c r="J1054" s="14" t="s">
        <v>2605</v>
      </c>
      <c r="K1054" s="23"/>
      <c r="L1054" s="18">
        <v>24.0</v>
      </c>
      <c r="M1054" s="18">
        <v>0.0</v>
      </c>
      <c r="N1054" s="18">
        <v>0.417837</v>
      </c>
      <c r="O1054" s="18">
        <v>0.0</v>
      </c>
      <c r="P1054" s="18">
        <v>0.5</v>
      </c>
      <c r="Q1054" s="18">
        <v>0.417837</v>
      </c>
      <c r="U1054" s="22" t="s">
        <v>1812</v>
      </c>
      <c r="V1054" s="18">
        <v>4.000539771828E12</v>
      </c>
      <c r="W1054" s="22" t="s">
        <v>2510</v>
      </c>
      <c r="X1054" s="18" t="s">
        <v>3417</v>
      </c>
      <c r="Y1054" s="16"/>
      <c r="Z1054" s="22" t="s">
        <v>2959</v>
      </c>
      <c r="AA1054" s="22" t="s">
        <v>2464</v>
      </c>
      <c r="AC1054" s="22" t="s">
        <v>3416</v>
      </c>
      <c r="AD1054" s="22" t="s">
        <v>2605</v>
      </c>
      <c r="AE1054" s="22" t="s">
        <v>2240</v>
      </c>
      <c r="AF1054" s="18">
        <v>480.0</v>
      </c>
      <c r="AG1054" s="18">
        <v>0.0</v>
      </c>
      <c r="AH1054" s="18">
        <v>0.0</v>
      </c>
      <c r="AI1054" s="18">
        <v>0.0</v>
      </c>
      <c r="AJ1054" s="18">
        <v>0.0</v>
      </c>
      <c r="AK1054" s="18">
        <v>0.0</v>
      </c>
    </row>
    <row r="1055">
      <c r="A1055" s="14" t="s">
        <v>1812</v>
      </c>
      <c r="B1055" s="105" t="s">
        <v>3944</v>
      </c>
      <c r="C1055" s="14" t="s">
        <v>2545</v>
      </c>
      <c r="D1055" s="19" t="s">
        <v>58</v>
      </c>
      <c r="E1055" s="14" t="s">
        <v>3421</v>
      </c>
      <c r="F1055" s="14" t="s">
        <v>3424</v>
      </c>
      <c r="G1055" s="14" t="s">
        <v>2453</v>
      </c>
      <c r="I1055" s="14" t="s">
        <v>3416</v>
      </c>
      <c r="J1055" s="23"/>
      <c r="K1055" s="16"/>
      <c r="L1055" s="18">
        <v>24.0</v>
      </c>
      <c r="M1055" s="18">
        <v>0.0</v>
      </c>
      <c r="N1055" s="18">
        <v>0.0</v>
      </c>
      <c r="O1055" s="18">
        <v>0.0</v>
      </c>
      <c r="P1055" s="18">
        <v>0.0</v>
      </c>
      <c r="Q1055" s="18">
        <v>0.0</v>
      </c>
      <c r="U1055" s="22" t="s">
        <v>288</v>
      </c>
      <c r="V1055" s="18">
        <v>6.291109605584E12</v>
      </c>
      <c r="W1055" s="22" t="s">
        <v>3061</v>
      </c>
      <c r="X1055" s="18" t="s">
        <v>3417</v>
      </c>
      <c r="Y1055" s="16"/>
      <c r="Z1055" s="22" t="s">
        <v>3057</v>
      </c>
      <c r="AA1055" s="22" t="s">
        <v>3456</v>
      </c>
      <c r="AC1055" s="22" t="s">
        <v>3416</v>
      </c>
      <c r="AD1055" s="16"/>
      <c r="AE1055" s="16"/>
      <c r="AF1055" s="18">
        <v>456.0</v>
      </c>
      <c r="AG1055" s="18">
        <v>0.0</v>
      </c>
      <c r="AH1055" s="18">
        <v>0.0</v>
      </c>
      <c r="AI1055" s="18">
        <v>0.0</v>
      </c>
      <c r="AJ1055" s="18">
        <v>0.0</v>
      </c>
      <c r="AK1055" s="18">
        <v>0.0</v>
      </c>
    </row>
    <row r="1056">
      <c r="A1056" s="14" t="s">
        <v>1812</v>
      </c>
      <c r="B1056" s="105" t="s">
        <v>4124</v>
      </c>
      <c r="C1056" s="14" t="s">
        <v>2538</v>
      </c>
      <c r="D1056" s="19" t="s">
        <v>58</v>
      </c>
      <c r="E1056" s="14" t="s">
        <v>3415</v>
      </c>
      <c r="F1056" s="14" t="s">
        <v>2984</v>
      </c>
      <c r="G1056" s="14" t="s">
        <v>2512</v>
      </c>
      <c r="H1056" s="14" t="s">
        <v>2214</v>
      </c>
      <c r="I1056" s="14" t="s">
        <v>3416</v>
      </c>
      <c r="J1056" s="14" t="s">
        <v>2666</v>
      </c>
      <c r="L1056" s="18">
        <v>384.0</v>
      </c>
      <c r="M1056" s="18">
        <v>0.0</v>
      </c>
      <c r="N1056" s="18">
        <v>2.734246</v>
      </c>
      <c r="O1056" s="18">
        <v>0.555195</v>
      </c>
      <c r="P1056" s="18">
        <v>0.906</v>
      </c>
      <c r="Q1056" s="18">
        <v>2.408189</v>
      </c>
      <c r="U1056" s="22" t="s">
        <v>206</v>
      </c>
      <c r="V1056" s="18">
        <v>8.90800621709E12</v>
      </c>
      <c r="W1056" s="22" t="s">
        <v>3048</v>
      </c>
      <c r="X1056" s="18" t="s">
        <v>3417</v>
      </c>
      <c r="Y1056" s="22" t="s">
        <v>3415</v>
      </c>
      <c r="Z1056" s="22" t="s">
        <v>3045</v>
      </c>
      <c r="AA1056" s="22" t="s">
        <v>3648</v>
      </c>
      <c r="AB1056" s="22" t="s">
        <v>2214</v>
      </c>
      <c r="AC1056" s="22" t="s">
        <v>3416</v>
      </c>
      <c r="AD1056" s="22" t="s">
        <v>2605</v>
      </c>
      <c r="AE1056" s="16"/>
      <c r="AF1056" s="18">
        <v>24.0</v>
      </c>
      <c r="AG1056" s="18">
        <v>0.0</v>
      </c>
      <c r="AH1056" s="18">
        <v>0.0</v>
      </c>
      <c r="AI1056" s="18">
        <v>0.0</v>
      </c>
      <c r="AJ1056" s="18">
        <v>0.0</v>
      </c>
      <c r="AK1056" s="18">
        <v>0.0</v>
      </c>
    </row>
    <row r="1057">
      <c r="A1057" s="14" t="s">
        <v>1175</v>
      </c>
      <c r="B1057" s="105" t="s">
        <v>4137</v>
      </c>
      <c r="C1057" s="14" t="s">
        <v>3213</v>
      </c>
      <c r="D1057" s="19" t="s">
        <v>58</v>
      </c>
      <c r="E1057" s="14" t="s">
        <v>3421</v>
      </c>
      <c r="F1057" s="14" t="s">
        <v>4138</v>
      </c>
      <c r="G1057" s="14" t="s">
        <v>4139</v>
      </c>
      <c r="H1057" s="14" t="s">
        <v>2214</v>
      </c>
      <c r="I1057" s="14" t="s">
        <v>3416</v>
      </c>
      <c r="J1057" s="23"/>
      <c r="K1057" s="23"/>
      <c r="L1057" s="18">
        <v>24.0</v>
      </c>
      <c r="M1057" s="18">
        <v>0.0</v>
      </c>
      <c r="N1057" s="18">
        <v>0.0</v>
      </c>
      <c r="O1057" s="18">
        <v>1.075397</v>
      </c>
      <c r="P1057" s="18">
        <v>1.048887</v>
      </c>
      <c r="Q1057" s="18">
        <v>1.048887</v>
      </c>
      <c r="U1057" s="22" t="s">
        <v>1812</v>
      </c>
      <c r="V1057" s="18">
        <v>5.056357905869E12</v>
      </c>
      <c r="W1057" s="22" t="s">
        <v>2535</v>
      </c>
      <c r="X1057" s="18" t="s">
        <v>3417</v>
      </c>
      <c r="Y1057" s="16"/>
      <c r="Z1057" s="22" t="s">
        <v>2982</v>
      </c>
      <c r="AA1057" s="22" t="s">
        <v>2512</v>
      </c>
      <c r="AC1057" s="22" t="s">
        <v>3416</v>
      </c>
      <c r="AD1057" s="16"/>
      <c r="AE1057" s="22" t="s">
        <v>2240</v>
      </c>
      <c r="AF1057" s="18">
        <v>552.0</v>
      </c>
      <c r="AG1057" s="18">
        <v>0.0</v>
      </c>
      <c r="AH1057" s="18">
        <v>0.0</v>
      </c>
      <c r="AI1057" s="18">
        <v>0.0</v>
      </c>
      <c r="AJ1057" s="18">
        <v>0.0</v>
      </c>
      <c r="AK1057" s="18">
        <v>0.0</v>
      </c>
    </row>
    <row r="1058">
      <c r="A1058" s="14" t="s">
        <v>1812</v>
      </c>
      <c r="B1058" s="105" t="s">
        <v>3528</v>
      </c>
      <c r="C1058" s="14" t="s">
        <v>2535</v>
      </c>
      <c r="D1058" s="19" t="s">
        <v>58</v>
      </c>
      <c r="E1058" s="23"/>
      <c r="F1058" s="14" t="s">
        <v>2982</v>
      </c>
      <c r="G1058" s="14" t="s">
        <v>2512</v>
      </c>
      <c r="I1058" s="14" t="s">
        <v>3416</v>
      </c>
      <c r="J1058" s="23"/>
      <c r="K1058" s="14" t="s">
        <v>2240</v>
      </c>
      <c r="L1058" s="18">
        <v>528.0</v>
      </c>
      <c r="M1058" s="18">
        <v>0.0</v>
      </c>
      <c r="N1058" s="18">
        <v>0.0</v>
      </c>
      <c r="O1058" s="18">
        <v>0.0</v>
      </c>
      <c r="P1058" s="18">
        <v>0.0</v>
      </c>
      <c r="Q1058" s="18">
        <v>0.0</v>
      </c>
      <c r="U1058" s="22" t="s">
        <v>1690</v>
      </c>
      <c r="V1058" s="18">
        <v>5.060670992208E12</v>
      </c>
      <c r="W1058" s="22" t="s">
        <v>2475</v>
      </c>
      <c r="X1058" s="18" t="s">
        <v>3417</v>
      </c>
      <c r="Y1058" s="22" t="s">
        <v>3415</v>
      </c>
      <c r="Z1058" s="22" t="s">
        <v>2936</v>
      </c>
      <c r="AA1058" s="22" t="s">
        <v>2471</v>
      </c>
      <c r="AB1058" s="22" t="s">
        <v>2214</v>
      </c>
      <c r="AC1058" s="22" t="s">
        <v>3416</v>
      </c>
      <c r="AD1058" s="16"/>
      <c r="AE1058" s="16"/>
      <c r="AF1058" s="18">
        <v>24.0</v>
      </c>
      <c r="AG1058" s="18">
        <v>2.0</v>
      </c>
      <c r="AH1058" s="18">
        <v>0.0</v>
      </c>
      <c r="AI1058" s="18">
        <v>2.928571</v>
      </c>
      <c r="AJ1058" s="18">
        <v>3.529657</v>
      </c>
      <c r="AK1058" s="18">
        <v>3.056424</v>
      </c>
    </row>
    <row r="1059">
      <c r="A1059" s="14" t="s">
        <v>1365</v>
      </c>
      <c r="B1059" s="105" t="s">
        <v>3999</v>
      </c>
      <c r="C1059" s="14" t="s">
        <v>2907</v>
      </c>
      <c r="D1059" s="19" t="s">
        <v>58</v>
      </c>
      <c r="E1059" s="14" t="s">
        <v>3421</v>
      </c>
      <c r="F1059" s="14" t="s">
        <v>2908</v>
      </c>
      <c r="G1059" s="14" t="s">
        <v>4000</v>
      </c>
      <c r="H1059" s="14" t="s">
        <v>2214</v>
      </c>
      <c r="I1059" s="14" t="s">
        <v>3422</v>
      </c>
      <c r="J1059" s="23"/>
      <c r="K1059" s="23"/>
      <c r="L1059" s="18">
        <v>96.0</v>
      </c>
      <c r="M1059" s="18">
        <v>1.0</v>
      </c>
      <c r="N1059" s="18">
        <v>1.581335</v>
      </c>
      <c r="O1059" s="18">
        <v>1.938478</v>
      </c>
      <c r="P1059" s="18">
        <v>2.117189</v>
      </c>
      <c r="Q1059" s="18">
        <v>1.989614</v>
      </c>
      <c r="U1059" s="22" t="s">
        <v>1812</v>
      </c>
      <c r="V1059" s="18">
        <v>5.000159479141E12</v>
      </c>
      <c r="W1059" s="22" t="s">
        <v>2544</v>
      </c>
      <c r="X1059" s="18" t="s">
        <v>3417</v>
      </c>
      <c r="Y1059" s="22" t="s">
        <v>3421</v>
      </c>
      <c r="Z1059" s="22" t="s">
        <v>2982</v>
      </c>
      <c r="AA1059" s="22" t="s">
        <v>2512</v>
      </c>
      <c r="AB1059" s="22" t="s">
        <v>2214</v>
      </c>
      <c r="AC1059" s="22" t="s">
        <v>3416</v>
      </c>
      <c r="AD1059" s="22" t="s">
        <v>2666</v>
      </c>
      <c r="AF1059" s="18">
        <v>648.0</v>
      </c>
      <c r="AG1059" s="18">
        <v>0.0</v>
      </c>
      <c r="AH1059" s="18">
        <v>0.788141</v>
      </c>
      <c r="AI1059" s="18">
        <v>0.0</v>
      </c>
      <c r="AJ1059" s="18">
        <v>0.142857</v>
      </c>
      <c r="AK1059" s="18">
        <v>0.788141</v>
      </c>
    </row>
    <row r="1060">
      <c r="A1060" s="14" t="s">
        <v>84</v>
      </c>
      <c r="B1060" s="105" t="s">
        <v>3699</v>
      </c>
      <c r="C1060" s="14" t="s">
        <v>2925</v>
      </c>
      <c r="D1060" s="19" t="s">
        <v>58</v>
      </c>
      <c r="E1060" s="14" t="s">
        <v>3421</v>
      </c>
      <c r="F1060" s="14" t="s">
        <v>3015</v>
      </c>
      <c r="G1060" s="14" t="s">
        <v>3700</v>
      </c>
      <c r="H1060" s="14" t="s">
        <v>2214</v>
      </c>
      <c r="I1060" s="14" t="s">
        <v>3416</v>
      </c>
      <c r="J1060" s="23"/>
      <c r="K1060" s="14" t="s">
        <v>2240</v>
      </c>
      <c r="L1060" s="18">
        <v>456.0</v>
      </c>
      <c r="M1060" s="18">
        <v>0.0</v>
      </c>
      <c r="N1060" s="18">
        <v>0.222222</v>
      </c>
      <c r="O1060" s="18">
        <v>0.5</v>
      </c>
      <c r="P1060" s="18">
        <v>0.222222</v>
      </c>
      <c r="Q1060" s="18">
        <v>0.222222</v>
      </c>
      <c r="U1060" s="22" t="s">
        <v>1812</v>
      </c>
      <c r="V1060" s="18">
        <v>6.298044150087E12</v>
      </c>
      <c r="W1060" s="22" t="s">
        <v>2954</v>
      </c>
      <c r="X1060" s="18" t="s">
        <v>3417</v>
      </c>
      <c r="Y1060" s="22" t="s">
        <v>3415</v>
      </c>
      <c r="Z1060" s="22" t="s">
        <v>3357</v>
      </c>
      <c r="AA1060" s="22" t="s">
        <v>2437</v>
      </c>
      <c r="AB1060" s="22" t="s">
        <v>2214</v>
      </c>
      <c r="AC1060" s="22" t="s">
        <v>3416</v>
      </c>
      <c r="AD1060" s="16"/>
      <c r="AE1060" s="22" t="s">
        <v>2240</v>
      </c>
      <c r="AF1060" s="18">
        <v>648.0</v>
      </c>
      <c r="AG1060" s="18">
        <v>0.0</v>
      </c>
      <c r="AH1060" s="18">
        <v>0.0</v>
      </c>
      <c r="AI1060" s="18">
        <v>0.0</v>
      </c>
      <c r="AJ1060" s="18">
        <v>0.0</v>
      </c>
      <c r="AK1060" s="18">
        <v>0.0</v>
      </c>
    </row>
    <row r="1061">
      <c r="A1061" s="14" t="s">
        <v>961</v>
      </c>
      <c r="B1061" s="105" t="s">
        <v>3525</v>
      </c>
      <c r="C1061" s="14" t="s">
        <v>3071</v>
      </c>
      <c r="D1061" s="19" t="s">
        <v>58</v>
      </c>
      <c r="E1061" s="14" t="s">
        <v>3415</v>
      </c>
      <c r="F1061" s="14" t="s">
        <v>3488</v>
      </c>
      <c r="G1061" s="14" t="s">
        <v>2355</v>
      </c>
      <c r="H1061" s="14" t="s">
        <v>2214</v>
      </c>
      <c r="I1061" s="14" t="s">
        <v>3416</v>
      </c>
      <c r="J1061" s="23"/>
      <c r="K1061" s="14" t="s">
        <v>2240</v>
      </c>
      <c r="L1061" s="18">
        <v>456.0</v>
      </c>
      <c r="M1061" s="18">
        <v>0.0</v>
      </c>
      <c r="N1061" s="18">
        <v>0.0</v>
      </c>
      <c r="O1061" s="18">
        <v>0.0</v>
      </c>
      <c r="P1061" s="18">
        <v>0.0</v>
      </c>
      <c r="Q1061" s="18">
        <v>0.0</v>
      </c>
      <c r="U1061" s="22" t="s">
        <v>135</v>
      </c>
      <c r="V1061" s="18">
        <v>6.291108361047E12</v>
      </c>
      <c r="W1061" s="22" t="s">
        <v>3008</v>
      </c>
      <c r="X1061" s="18" t="s">
        <v>3417</v>
      </c>
      <c r="Y1061" s="22" t="s">
        <v>3421</v>
      </c>
      <c r="Z1061" s="22" t="s">
        <v>2868</v>
      </c>
      <c r="AA1061" s="22" t="s">
        <v>2366</v>
      </c>
      <c r="AB1061" s="22" t="s">
        <v>3472</v>
      </c>
      <c r="AC1061" s="22" t="s">
        <v>3416</v>
      </c>
      <c r="AD1061" s="16"/>
      <c r="AE1061" s="16"/>
      <c r="AF1061" s="18">
        <v>202.0</v>
      </c>
      <c r="AG1061" s="18">
        <v>71.0</v>
      </c>
      <c r="AH1061" s="18">
        <v>8.937507</v>
      </c>
      <c r="AI1061" s="18">
        <v>50.03894</v>
      </c>
      <c r="AJ1061" s="18">
        <v>43.50008</v>
      </c>
      <c r="AK1061" s="18">
        <v>41.58471</v>
      </c>
    </row>
    <row r="1062">
      <c r="A1062" s="14" t="s">
        <v>1175</v>
      </c>
      <c r="B1062" s="105" t="s">
        <v>3961</v>
      </c>
      <c r="C1062" s="14" t="s">
        <v>3215</v>
      </c>
      <c r="D1062" s="19" t="s">
        <v>58</v>
      </c>
      <c r="E1062" s="14" t="s">
        <v>3415</v>
      </c>
      <c r="F1062" s="23"/>
      <c r="G1062" s="14" t="s">
        <v>2391</v>
      </c>
      <c r="H1062" s="14" t="s">
        <v>2214</v>
      </c>
      <c r="I1062" s="14" t="s">
        <v>3416</v>
      </c>
      <c r="J1062" s="23"/>
      <c r="K1062" s="23"/>
      <c r="L1062" s="18">
        <v>432.0</v>
      </c>
      <c r="M1062" s="18">
        <v>0.0</v>
      </c>
      <c r="N1062" s="18">
        <v>0.0</v>
      </c>
      <c r="O1062" s="18">
        <v>0.0</v>
      </c>
      <c r="P1062" s="18">
        <v>0.0</v>
      </c>
      <c r="Q1062" s="18">
        <v>0.0</v>
      </c>
      <c r="U1062" s="22" t="s">
        <v>1812</v>
      </c>
      <c r="V1062" s="18">
        <v>5.000168180083E12</v>
      </c>
      <c r="W1062" s="22" t="s">
        <v>3327</v>
      </c>
      <c r="X1062" s="18" t="s">
        <v>3417</v>
      </c>
      <c r="Y1062" s="22" t="s">
        <v>3415</v>
      </c>
      <c r="Z1062" s="22" t="s">
        <v>3328</v>
      </c>
      <c r="AA1062" s="22" t="s">
        <v>3534</v>
      </c>
      <c r="AC1062" s="22" t="s">
        <v>3416</v>
      </c>
      <c r="AD1062" s="22" t="s">
        <v>2666</v>
      </c>
      <c r="AF1062" s="18">
        <v>480.0</v>
      </c>
      <c r="AG1062" s="18">
        <v>0.0</v>
      </c>
      <c r="AH1062" s="18">
        <v>0.0</v>
      </c>
      <c r="AI1062" s="18">
        <v>0.0</v>
      </c>
      <c r="AJ1062" s="18">
        <v>0.0</v>
      </c>
      <c r="AK1062" s="18">
        <v>0.0</v>
      </c>
    </row>
    <row r="1063">
      <c r="A1063" s="14" t="s">
        <v>961</v>
      </c>
      <c r="B1063" s="105" t="s">
        <v>4126</v>
      </c>
      <c r="C1063" s="14" t="s">
        <v>2360</v>
      </c>
      <c r="D1063" s="19" t="s">
        <v>58</v>
      </c>
      <c r="E1063" s="14" t="s">
        <v>3421</v>
      </c>
      <c r="F1063" s="14" t="s">
        <v>3157</v>
      </c>
      <c r="G1063" s="14" t="s">
        <v>2361</v>
      </c>
      <c r="H1063" s="14" t="s">
        <v>3472</v>
      </c>
      <c r="I1063" s="14" t="s">
        <v>3422</v>
      </c>
      <c r="J1063" s="14" t="s">
        <v>2605</v>
      </c>
      <c r="K1063" s="14" t="s">
        <v>2240</v>
      </c>
      <c r="L1063" s="18">
        <v>720.0</v>
      </c>
      <c r="M1063" s="18">
        <v>0.0</v>
      </c>
      <c r="N1063" s="18">
        <v>0.5</v>
      </c>
      <c r="O1063" s="18">
        <v>0.0</v>
      </c>
      <c r="P1063" s="18">
        <v>0.0</v>
      </c>
      <c r="Q1063" s="18">
        <v>0.5</v>
      </c>
      <c r="U1063" s="22" t="s">
        <v>961</v>
      </c>
      <c r="V1063" s="22" t="s">
        <v>3481</v>
      </c>
      <c r="W1063" s="22" t="s">
        <v>2804</v>
      </c>
      <c r="X1063" s="18" t="s">
        <v>3417</v>
      </c>
      <c r="Y1063" s="22" t="s">
        <v>3421</v>
      </c>
      <c r="Z1063" s="22" t="s">
        <v>3157</v>
      </c>
      <c r="AA1063" s="22" t="s">
        <v>3482</v>
      </c>
      <c r="AB1063" s="22" t="s">
        <v>2304</v>
      </c>
      <c r="AC1063" s="22" t="s">
        <v>3422</v>
      </c>
      <c r="AD1063" s="22" t="s">
        <v>2605</v>
      </c>
      <c r="AE1063" s="16"/>
      <c r="AF1063" s="18">
        <v>96.0</v>
      </c>
      <c r="AG1063" s="18">
        <v>0.0</v>
      </c>
      <c r="AH1063" s="18">
        <v>0.0</v>
      </c>
      <c r="AI1063" s="18">
        <v>0.0</v>
      </c>
      <c r="AJ1063" s="18">
        <v>0.0</v>
      </c>
      <c r="AK1063" s="18">
        <v>0.0</v>
      </c>
    </row>
    <row r="1064">
      <c r="A1064" s="14" t="s">
        <v>206</v>
      </c>
      <c r="B1064" s="105" t="s">
        <v>3728</v>
      </c>
      <c r="C1064" s="14" t="s">
        <v>3048</v>
      </c>
      <c r="D1064" s="19" t="s">
        <v>58</v>
      </c>
      <c r="E1064" s="14" t="s">
        <v>3421</v>
      </c>
      <c r="F1064" s="14" t="s">
        <v>3045</v>
      </c>
      <c r="G1064" s="14" t="s">
        <v>3648</v>
      </c>
      <c r="H1064" s="14" t="s">
        <v>2214</v>
      </c>
      <c r="I1064" s="14" t="s">
        <v>3416</v>
      </c>
      <c r="J1064" s="23"/>
      <c r="K1064" s="23"/>
      <c r="L1064" s="18">
        <v>72.0</v>
      </c>
      <c r="M1064" s="18">
        <v>0.0</v>
      </c>
      <c r="N1064" s="18">
        <v>0.570513</v>
      </c>
      <c r="O1064" s="18">
        <v>1.070513</v>
      </c>
      <c r="P1064" s="18">
        <v>1.109271</v>
      </c>
      <c r="Q1064" s="18">
        <v>1.109271</v>
      </c>
      <c r="U1064" s="22" t="s">
        <v>288</v>
      </c>
      <c r="V1064" s="18">
        <v>6.291109603986E12</v>
      </c>
      <c r="W1064" s="22" t="s">
        <v>3063</v>
      </c>
      <c r="X1064" s="18" t="s">
        <v>3417</v>
      </c>
      <c r="Y1064" s="22" t="s">
        <v>3415</v>
      </c>
      <c r="Z1064" s="22" t="s">
        <v>3057</v>
      </c>
      <c r="AA1064" s="22" t="s">
        <v>3456</v>
      </c>
      <c r="AB1064" s="22" t="s">
        <v>2214</v>
      </c>
      <c r="AC1064" s="22" t="s">
        <v>3416</v>
      </c>
      <c r="AD1064" s="22" t="s">
        <v>2605</v>
      </c>
      <c r="AE1064" s="16"/>
      <c r="AF1064" s="18">
        <v>24.0</v>
      </c>
      <c r="AG1064" s="18">
        <v>0.0</v>
      </c>
      <c r="AH1064" s="18">
        <v>0.0</v>
      </c>
      <c r="AI1064" s="18">
        <v>0.0</v>
      </c>
      <c r="AJ1064" s="18">
        <v>0.066667</v>
      </c>
      <c r="AK1064" s="18">
        <v>0.050847</v>
      </c>
    </row>
    <row r="1065">
      <c r="A1065" s="14" t="s">
        <v>288</v>
      </c>
      <c r="B1065" s="105" t="s">
        <v>4140</v>
      </c>
      <c r="C1065" s="14" t="s">
        <v>3076</v>
      </c>
      <c r="D1065" s="19" t="s">
        <v>58</v>
      </c>
      <c r="E1065" s="14" t="s">
        <v>3421</v>
      </c>
      <c r="F1065" s="14" t="s">
        <v>3077</v>
      </c>
      <c r="G1065" s="14" t="s">
        <v>2254</v>
      </c>
      <c r="H1065" s="14" t="s">
        <v>2252</v>
      </c>
      <c r="I1065" s="14" t="s">
        <v>3416</v>
      </c>
      <c r="J1065" s="23"/>
      <c r="K1065" s="23"/>
      <c r="L1065" s="18">
        <v>270.0</v>
      </c>
      <c r="M1065" s="18">
        <v>1.0</v>
      </c>
      <c r="N1065" s="18">
        <v>0.0</v>
      </c>
      <c r="O1065" s="18">
        <v>0.0</v>
      </c>
      <c r="P1065" s="18">
        <v>0.0</v>
      </c>
      <c r="Q1065" s="18">
        <v>0.0</v>
      </c>
      <c r="U1065" s="22" t="s">
        <v>288</v>
      </c>
      <c r="V1065" s="18">
        <v>5.060042490011E12</v>
      </c>
      <c r="W1065" s="22" t="s">
        <v>2902</v>
      </c>
      <c r="X1065" s="18" t="s">
        <v>3417</v>
      </c>
      <c r="Y1065" s="22" t="s">
        <v>3415</v>
      </c>
      <c r="Z1065" s="22" t="s">
        <v>3074</v>
      </c>
      <c r="AA1065" s="22" t="s">
        <v>3688</v>
      </c>
      <c r="AB1065" s="22" t="s">
        <v>2252</v>
      </c>
      <c r="AC1065" s="22" t="s">
        <v>3416</v>
      </c>
      <c r="AD1065" s="22" t="s">
        <v>2605</v>
      </c>
      <c r="AE1065" s="22" t="s">
        <v>2240</v>
      </c>
      <c r="AF1065" s="18">
        <v>24.0</v>
      </c>
      <c r="AG1065" s="18">
        <v>0.0</v>
      </c>
      <c r="AH1065" s="18">
        <v>0.0</v>
      </c>
      <c r="AI1065" s="18">
        <v>0.0</v>
      </c>
      <c r="AJ1065" s="18">
        <v>0.0</v>
      </c>
      <c r="AK1065" s="18">
        <v>0.0</v>
      </c>
    </row>
    <row r="1066">
      <c r="A1066" s="14" t="s">
        <v>851</v>
      </c>
      <c r="B1066" s="105" t="s">
        <v>3628</v>
      </c>
      <c r="C1066" s="14" t="s">
        <v>3154</v>
      </c>
      <c r="D1066" s="19" t="s">
        <v>58</v>
      </c>
      <c r="E1066" s="14" t="s">
        <v>3421</v>
      </c>
      <c r="F1066" s="14" t="s">
        <v>3152</v>
      </c>
      <c r="G1066" s="14" t="s">
        <v>3484</v>
      </c>
      <c r="H1066" s="14" t="s">
        <v>3629</v>
      </c>
      <c r="I1066" s="14" t="s">
        <v>3422</v>
      </c>
      <c r="J1066" s="14" t="s">
        <v>2605</v>
      </c>
      <c r="K1066" s="23"/>
      <c r="L1066" s="18">
        <v>624.0</v>
      </c>
      <c r="M1066" s="18">
        <v>0.0</v>
      </c>
      <c r="N1066" s="18">
        <v>2.646537</v>
      </c>
      <c r="O1066" s="18">
        <v>0.0</v>
      </c>
      <c r="P1066" s="18">
        <v>0.5</v>
      </c>
      <c r="Q1066" s="18">
        <v>2.646537</v>
      </c>
      <c r="U1066" s="22" t="s">
        <v>888</v>
      </c>
      <c r="V1066" s="18">
        <v>7.312930009842E12</v>
      </c>
      <c r="W1066" s="22" t="s">
        <v>2328</v>
      </c>
      <c r="X1066" s="18" t="s">
        <v>3417</v>
      </c>
      <c r="Y1066" s="22" t="s">
        <v>3415</v>
      </c>
      <c r="Z1066" s="22" t="s">
        <v>2769</v>
      </c>
      <c r="AA1066" s="22" t="s">
        <v>2326</v>
      </c>
      <c r="AB1066" s="22" t="s">
        <v>2214</v>
      </c>
      <c r="AC1066" s="22" t="s">
        <v>3431</v>
      </c>
      <c r="AD1066" s="16"/>
      <c r="AE1066" s="16"/>
      <c r="AF1066" s="18">
        <v>8.0</v>
      </c>
      <c r="AG1066" s="18">
        <v>0.0</v>
      </c>
      <c r="AH1066" s="18">
        <v>0.0</v>
      </c>
      <c r="AI1066" s="18">
        <v>0.0</v>
      </c>
      <c r="AJ1066" s="18">
        <v>0.0</v>
      </c>
      <c r="AK1066" s="18">
        <v>0.0</v>
      </c>
    </row>
    <row r="1067">
      <c r="A1067" s="14" t="s">
        <v>288</v>
      </c>
      <c r="B1067" s="105" t="s">
        <v>4141</v>
      </c>
      <c r="C1067" s="14" t="s">
        <v>2257</v>
      </c>
      <c r="D1067" s="19" t="s">
        <v>58</v>
      </c>
      <c r="E1067" s="14" t="s">
        <v>3421</v>
      </c>
      <c r="F1067" s="14" t="s">
        <v>2658</v>
      </c>
      <c r="G1067" s="14" t="s">
        <v>2256</v>
      </c>
      <c r="H1067" s="14" t="s">
        <v>2214</v>
      </c>
      <c r="I1067" s="14" t="s">
        <v>3416</v>
      </c>
      <c r="J1067" s="23"/>
      <c r="K1067" s="23"/>
      <c r="L1067" s="18">
        <v>24.0</v>
      </c>
      <c r="M1067" s="18">
        <v>10.0</v>
      </c>
      <c r="N1067" s="18">
        <v>0.0</v>
      </c>
      <c r="O1067" s="18">
        <v>16.9917</v>
      </c>
      <c r="P1067" s="18">
        <v>16.77545</v>
      </c>
      <c r="Q1067" s="18">
        <v>15.65917</v>
      </c>
      <c r="U1067" s="22" t="s">
        <v>361</v>
      </c>
      <c r="V1067" s="18">
        <v>6.772504452169E12</v>
      </c>
      <c r="W1067" s="22" t="s">
        <v>2969</v>
      </c>
      <c r="X1067" s="18" t="s">
        <v>3417</v>
      </c>
      <c r="Y1067" s="22" t="s">
        <v>3415</v>
      </c>
      <c r="Z1067" s="22" t="s">
        <v>3092</v>
      </c>
      <c r="AA1067" s="22" t="s">
        <v>3430</v>
      </c>
      <c r="AB1067" s="22" t="s">
        <v>2214</v>
      </c>
      <c r="AC1067" s="22" t="s">
        <v>3416</v>
      </c>
      <c r="AD1067" s="22" t="s">
        <v>2605</v>
      </c>
      <c r="AE1067" s="16"/>
      <c r="AF1067" s="18">
        <v>24.0</v>
      </c>
      <c r="AG1067" s="18">
        <v>0.0</v>
      </c>
      <c r="AH1067" s="18">
        <v>0.0</v>
      </c>
      <c r="AI1067" s="18">
        <v>0.0</v>
      </c>
      <c r="AJ1067" s="18">
        <v>0.0</v>
      </c>
      <c r="AK1067" s="18">
        <v>0.0</v>
      </c>
    </row>
    <row r="1068">
      <c r="A1068" s="14" t="s">
        <v>591</v>
      </c>
      <c r="B1068" s="105" t="s">
        <v>4042</v>
      </c>
      <c r="C1068" s="14" t="s">
        <v>2599</v>
      </c>
      <c r="D1068" s="19" t="s">
        <v>58</v>
      </c>
      <c r="E1068" s="14" t="s">
        <v>3421</v>
      </c>
      <c r="F1068" s="14" t="s">
        <v>3135</v>
      </c>
      <c r="G1068" s="14" t="s">
        <v>3997</v>
      </c>
      <c r="H1068" s="14" t="s">
        <v>2214</v>
      </c>
      <c r="I1068" s="14" t="s">
        <v>3416</v>
      </c>
      <c r="J1068" s="23"/>
      <c r="K1068" s="16"/>
      <c r="L1068" s="18">
        <v>24.0</v>
      </c>
      <c r="M1068" s="18">
        <v>0.0</v>
      </c>
      <c r="N1068" s="18">
        <v>0.392857</v>
      </c>
      <c r="O1068" s="18">
        <v>0.0</v>
      </c>
      <c r="P1068" s="18">
        <v>0.552381</v>
      </c>
      <c r="Q1068" s="18">
        <v>0.489631</v>
      </c>
      <c r="U1068" s="22" t="s">
        <v>135</v>
      </c>
      <c r="V1068" s="18">
        <v>1.007260001401E12</v>
      </c>
      <c r="W1068" s="22" t="s">
        <v>2641</v>
      </c>
      <c r="X1068" s="18" t="s">
        <v>3417</v>
      </c>
      <c r="Y1068" s="22" t="s">
        <v>3415</v>
      </c>
      <c r="Z1068" s="22" t="s">
        <v>2614</v>
      </c>
      <c r="AA1068" s="22" t="s">
        <v>2557</v>
      </c>
      <c r="AC1068" s="22" t="s">
        <v>3416</v>
      </c>
      <c r="AD1068" s="22" t="s">
        <v>2605</v>
      </c>
      <c r="AE1068" s="16"/>
      <c r="AF1068" s="18">
        <v>48.0</v>
      </c>
      <c r="AG1068" s="18">
        <v>0.0</v>
      </c>
      <c r="AH1068" s="18">
        <v>0.333333</v>
      </c>
      <c r="AI1068" s="18">
        <v>0.0</v>
      </c>
      <c r="AJ1068" s="18">
        <v>0.0</v>
      </c>
      <c r="AK1068" s="18">
        <v>0.333333</v>
      </c>
    </row>
    <row r="1069">
      <c r="A1069" s="14" t="s">
        <v>888</v>
      </c>
      <c r="B1069" s="105" t="s">
        <v>4142</v>
      </c>
      <c r="C1069" s="14" t="s">
        <v>2332</v>
      </c>
      <c r="D1069" s="19" t="s">
        <v>58</v>
      </c>
      <c r="E1069" s="14" t="s">
        <v>3421</v>
      </c>
      <c r="F1069" s="14" t="s">
        <v>2733</v>
      </c>
      <c r="G1069" s="14" t="s">
        <v>2333</v>
      </c>
      <c r="H1069" s="14" t="s">
        <v>2214</v>
      </c>
      <c r="I1069" s="14" t="s">
        <v>3431</v>
      </c>
      <c r="J1069" s="23"/>
      <c r="K1069" s="23"/>
      <c r="L1069" s="18">
        <v>24.0</v>
      </c>
      <c r="M1069" s="18">
        <v>0.0</v>
      </c>
      <c r="N1069" s="18">
        <v>0.0</v>
      </c>
      <c r="O1069" s="18">
        <v>0.642857</v>
      </c>
      <c r="P1069" s="18">
        <v>0.412121</v>
      </c>
      <c r="Q1069" s="18">
        <v>0.393281</v>
      </c>
      <c r="U1069" s="22" t="s">
        <v>1812</v>
      </c>
      <c r="V1069" s="18">
        <v>6.291100601134E12</v>
      </c>
      <c r="W1069" s="22" t="s">
        <v>2494</v>
      </c>
      <c r="X1069" s="18" t="s">
        <v>3417</v>
      </c>
      <c r="Y1069" s="22" t="s">
        <v>3415</v>
      </c>
      <c r="Z1069" s="22" t="s">
        <v>2951</v>
      </c>
      <c r="AA1069" s="22" t="s">
        <v>2489</v>
      </c>
      <c r="AB1069" s="22" t="s">
        <v>2214</v>
      </c>
      <c r="AC1069" s="22" t="s">
        <v>3416</v>
      </c>
      <c r="AD1069" s="16"/>
      <c r="AE1069" s="22" t="s">
        <v>2240</v>
      </c>
      <c r="AF1069" s="18">
        <v>720.0</v>
      </c>
      <c r="AG1069" s="18">
        <v>0.0</v>
      </c>
      <c r="AH1069" s="18">
        <v>0.0</v>
      </c>
      <c r="AI1069" s="18">
        <v>0.0</v>
      </c>
      <c r="AJ1069" s="18">
        <v>0.04</v>
      </c>
      <c r="AK1069" s="18">
        <v>0.019608</v>
      </c>
    </row>
    <row r="1070">
      <c r="A1070" s="14" t="s">
        <v>591</v>
      </c>
      <c r="B1070" s="105" t="s">
        <v>4131</v>
      </c>
      <c r="C1070" s="14" t="s">
        <v>3097</v>
      </c>
      <c r="D1070" s="19" t="s">
        <v>58</v>
      </c>
      <c r="E1070" s="14" t="s">
        <v>3415</v>
      </c>
      <c r="F1070" s="14" t="s">
        <v>3113</v>
      </c>
      <c r="G1070" s="14" t="s">
        <v>4095</v>
      </c>
      <c r="H1070" s="14" t="s">
        <v>2214</v>
      </c>
      <c r="I1070" s="14" t="s">
        <v>3416</v>
      </c>
      <c r="J1070" s="23"/>
      <c r="K1070" s="23"/>
      <c r="L1070" s="18">
        <v>0.0</v>
      </c>
      <c r="M1070" s="18">
        <v>2.0</v>
      </c>
      <c r="N1070" s="18">
        <v>0.0</v>
      </c>
      <c r="O1070" s="18">
        <v>2.274059</v>
      </c>
      <c r="P1070" s="18">
        <v>1.739918</v>
      </c>
      <c r="Q1070" s="18">
        <v>1.698523</v>
      </c>
      <c r="U1070" s="22" t="s">
        <v>1812</v>
      </c>
      <c r="V1070" s="18">
        <v>7.622202246791E12</v>
      </c>
      <c r="W1070" s="22" t="s">
        <v>2708</v>
      </c>
      <c r="X1070" s="18" t="s">
        <v>3417</v>
      </c>
      <c r="Y1070" s="22" t="s">
        <v>3415</v>
      </c>
      <c r="Z1070" s="22" t="s">
        <v>2963</v>
      </c>
      <c r="AA1070" s="22" t="s">
        <v>2512</v>
      </c>
      <c r="AB1070" s="22" t="s">
        <v>2214</v>
      </c>
      <c r="AC1070" s="22" t="s">
        <v>3416</v>
      </c>
      <c r="AD1070" s="22" t="s">
        <v>2666</v>
      </c>
      <c r="AF1070" s="18">
        <v>216.0</v>
      </c>
      <c r="AG1070" s="18">
        <v>1.0</v>
      </c>
      <c r="AH1070" s="18">
        <v>0.566699</v>
      </c>
      <c r="AI1070" s="18">
        <v>1.485714</v>
      </c>
      <c r="AJ1070" s="18">
        <v>0.750032</v>
      </c>
      <c r="AK1070" s="18">
        <v>0.526974</v>
      </c>
    </row>
    <row r="1071">
      <c r="A1071" s="14" t="s">
        <v>1812</v>
      </c>
      <c r="B1071" s="105" t="s">
        <v>4143</v>
      </c>
      <c r="C1071" s="14" t="s">
        <v>2708</v>
      </c>
      <c r="D1071" s="19" t="s">
        <v>58</v>
      </c>
      <c r="E1071" s="14" t="s">
        <v>3415</v>
      </c>
      <c r="F1071" s="14" t="s">
        <v>2963</v>
      </c>
      <c r="G1071" s="14" t="s">
        <v>2512</v>
      </c>
      <c r="H1071" s="14" t="s">
        <v>2214</v>
      </c>
      <c r="I1071" s="14" t="s">
        <v>3416</v>
      </c>
      <c r="J1071" s="14" t="s">
        <v>2666</v>
      </c>
      <c r="L1071" s="18">
        <v>72.0</v>
      </c>
      <c r="M1071" s="18">
        <v>0.0</v>
      </c>
      <c r="N1071" s="18">
        <v>0.153846</v>
      </c>
      <c r="O1071" s="18">
        <v>0.225275</v>
      </c>
      <c r="P1071" s="18">
        <v>0.335965</v>
      </c>
      <c r="Q1071" s="18">
        <v>0.335965</v>
      </c>
      <c r="U1071" s="22" t="s">
        <v>1488</v>
      </c>
      <c r="V1071" s="18">
        <v>8.906001023043E12</v>
      </c>
      <c r="W1071" s="22" t="s">
        <v>2457</v>
      </c>
      <c r="X1071" s="18" t="s">
        <v>3417</v>
      </c>
      <c r="Y1071" s="22" t="s">
        <v>3421</v>
      </c>
      <c r="Z1071" s="22" t="s">
        <v>2919</v>
      </c>
      <c r="AA1071" s="22" t="s">
        <v>2458</v>
      </c>
      <c r="AB1071" s="22" t="s">
        <v>2214</v>
      </c>
      <c r="AC1071" s="22" t="s">
        <v>3416</v>
      </c>
      <c r="AD1071" s="22" t="s">
        <v>2605</v>
      </c>
      <c r="AE1071" s="16"/>
      <c r="AF1071" s="18">
        <v>600.0</v>
      </c>
      <c r="AG1071" s="18">
        <v>0.0</v>
      </c>
      <c r="AH1071" s="18">
        <v>1.669687</v>
      </c>
      <c r="AI1071" s="18">
        <v>0.619048</v>
      </c>
      <c r="AJ1071" s="18">
        <v>2.184115</v>
      </c>
      <c r="AK1071" s="18">
        <v>1.823903</v>
      </c>
    </row>
    <row r="1072">
      <c r="A1072" s="14" t="s">
        <v>888</v>
      </c>
      <c r="B1072" s="105" t="s">
        <v>4112</v>
      </c>
      <c r="C1072" s="14" t="s">
        <v>2328</v>
      </c>
      <c r="D1072" s="19" t="s">
        <v>58</v>
      </c>
      <c r="E1072" s="14" t="s">
        <v>3421</v>
      </c>
      <c r="F1072" s="14" t="s">
        <v>2769</v>
      </c>
      <c r="G1072" s="14" t="s">
        <v>2326</v>
      </c>
      <c r="I1072" s="14" t="s">
        <v>3431</v>
      </c>
      <c r="J1072" s="23"/>
      <c r="K1072" s="16"/>
      <c r="L1072" s="18">
        <v>528.0</v>
      </c>
      <c r="M1072" s="18">
        <v>0.0</v>
      </c>
      <c r="N1072" s="18">
        <v>0.0</v>
      </c>
      <c r="O1072" s="18">
        <v>0.0</v>
      </c>
      <c r="P1072" s="18">
        <v>0.0</v>
      </c>
      <c r="Q1072" s="18">
        <v>0.0</v>
      </c>
      <c r="U1072" s="22" t="s">
        <v>888</v>
      </c>
      <c r="V1072" s="18">
        <v>4.640167417493E12</v>
      </c>
      <c r="W1072" s="22" t="s">
        <v>2342</v>
      </c>
      <c r="X1072" s="18" t="s">
        <v>3417</v>
      </c>
      <c r="Y1072" s="22" t="s">
        <v>3421</v>
      </c>
      <c r="Z1072" s="22" t="s">
        <v>2794</v>
      </c>
      <c r="AA1072" s="22" t="s">
        <v>2339</v>
      </c>
      <c r="AB1072" s="22" t="s">
        <v>2214</v>
      </c>
      <c r="AC1072" s="22" t="s">
        <v>3431</v>
      </c>
      <c r="AD1072" s="22" t="s">
        <v>2605</v>
      </c>
      <c r="AE1072" s="16"/>
      <c r="AF1072" s="18">
        <v>632.0</v>
      </c>
      <c r="AG1072" s="18">
        <v>0.0</v>
      </c>
      <c r="AH1072" s="18">
        <v>3.208138</v>
      </c>
      <c r="AI1072" s="18">
        <v>0.071429</v>
      </c>
      <c r="AJ1072" s="18">
        <v>0.2</v>
      </c>
      <c r="AK1072" s="18">
        <v>3.393771</v>
      </c>
    </row>
    <row r="1073">
      <c r="A1073" s="14" t="s">
        <v>65</v>
      </c>
      <c r="B1073" s="105" t="s">
        <v>4144</v>
      </c>
      <c r="C1073" s="14" t="s">
        <v>2229</v>
      </c>
      <c r="D1073" s="19" t="s">
        <v>58</v>
      </c>
      <c r="E1073" s="14" t="s">
        <v>3415</v>
      </c>
      <c r="F1073" s="14" t="s">
        <v>2590</v>
      </c>
      <c r="G1073" s="14" t="s">
        <v>2216</v>
      </c>
      <c r="H1073" s="14" t="s">
        <v>2214</v>
      </c>
      <c r="I1073" s="14" t="s">
        <v>3416</v>
      </c>
      <c r="J1073" s="23"/>
      <c r="K1073" s="14" t="s">
        <v>2240</v>
      </c>
      <c r="L1073" s="18">
        <v>744.0</v>
      </c>
      <c r="M1073" s="18">
        <v>0.0</v>
      </c>
      <c r="N1073" s="18">
        <v>0.0</v>
      </c>
      <c r="O1073" s="18">
        <v>0.0</v>
      </c>
      <c r="P1073" s="18">
        <v>0.0</v>
      </c>
      <c r="Q1073" s="18">
        <v>0.0</v>
      </c>
      <c r="U1073" s="22" t="s">
        <v>1812</v>
      </c>
      <c r="V1073" s="18">
        <v>6.291100607068E12</v>
      </c>
      <c r="W1073" s="22" t="s">
        <v>2492</v>
      </c>
      <c r="X1073" s="18" t="s">
        <v>3417</v>
      </c>
      <c r="Y1073" s="22" t="s">
        <v>3415</v>
      </c>
      <c r="Z1073" s="22" t="s">
        <v>2951</v>
      </c>
      <c r="AA1073" s="22" t="s">
        <v>2489</v>
      </c>
      <c r="AC1073" s="22" t="s">
        <v>3416</v>
      </c>
      <c r="AD1073" s="16"/>
      <c r="AE1073" s="16"/>
      <c r="AF1073" s="18">
        <v>552.0</v>
      </c>
      <c r="AG1073" s="18">
        <v>0.0</v>
      </c>
      <c r="AH1073" s="18">
        <v>0.0</v>
      </c>
      <c r="AI1073" s="18">
        <v>0.0</v>
      </c>
      <c r="AJ1073" s="18">
        <v>0.0</v>
      </c>
      <c r="AK1073" s="18">
        <v>0.0</v>
      </c>
    </row>
    <row r="1074">
      <c r="A1074" s="14" t="s">
        <v>1812</v>
      </c>
      <c r="B1074" s="105" t="s">
        <v>3900</v>
      </c>
      <c r="C1074" s="14" t="s">
        <v>2965</v>
      </c>
      <c r="D1074" s="19" t="s">
        <v>58</v>
      </c>
      <c r="E1074" s="14" t="s">
        <v>3421</v>
      </c>
      <c r="F1074" s="14" t="s">
        <v>2959</v>
      </c>
      <c r="G1074" s="14" t="s">
        <v>2464</v>
      </c>
      <c r="H1074" s="14" t="s">
        <v>2214</v>
      </c>
      <c r="I1074" s="14" t="s">
        <v>3416</v>
      </c>
      <c r="J1074" s="23"/>
      <c r="K1074" s="16"/>
      <c r="L1074" s="18">
        <v>0.0</v>
      </c>
      <c r="M1074" s="18">
        <v>0.0</v>
      </c>
      <c r="N1074" s="18">
        <v>0.0</v>
      </c>
      <c r="O1074" s="18">
        <v>0.712454</v>
      </c>
      <c r="P1074" s="18">
        <v>0.823307</v>
      </c>
      <c r="Q1074" s="18">
        <v>0.823307</v>
      </c>
      <c r="U1074" s="22" t="s">
        <v>1326</v>
      </c>
      <c r="V1074" s="18">
        <v>6.281006589896E12</v>
      </c>
      <c r="W1074" s="22" t="s">
        <v>2739</v>
      </c>
      <c r="X1074" s="18" t="s">
        <v>3417</v>
      </c>
      <c r="Y1074" s="22" t="s">
        <v>3415</v>
      </c>
      <c r="Z1074" s="22" t="s">
        <v>3865</v>
      </c>
      <c r="AA1074" s="22" t="s">
        <v>2407</v>
      </c>
      <c r="AC1074" s="22" t="s">
        <v>3416</v>
      </c>
      <c r="AD1074" s="16"/>
      <c r="AE1074" s="16"/>
      <c r="AF1074" s="18">
        <v>552.0</v>
      </c>
      <c r="AG1074" s="18">
        <v>0.0</v>
      </c>
      <c r="AH1074" s="18">
        <v>0.0</v>
      </c>
      <c r="AI1074" s="18">
        <v>0.0</v>
      </c>
      <c r="AJ1074" s="18">
        <v>0.0</v>
      </c>
      <c r="AK1074" s="18">
        <v>0.0</v>
      </c>
    </row>
    <row r="1075">
      <c r="A1075" s="14" t="s">
        <v>1092</v>
      </c>
      <c r="B1075" s="105" t="s">
        <v>3539</v>
      </c>
      <c r="C1075" s="14" t="s">
        <v>2379</v>
      </c>
      <c r="D1075" s="19" t="s">
        <v>58</v>
      </c>
      <c r="E1075" s="14" t="s">
        <v>3415</v>
      </c>
      <c r="F1075" s="14" t="s">
        <v>2818</v>
      </c>
      <c r="G1075" s="14" t="s">
        <v>2268</v>
      </c>
      <c r="H1075" s="14" t="s">
        <v>2214</v>
      </c>
      <c r="I1075" s="14" t="s">
        <v>3416</v>
      </c>
      <c r="J1075" s="23"/>
      <c r="K1075" s="14" t="s">
        <v>2240</v>
      </c>
      <c r="L1075" s="18">
        <v>0.0</v>
      </c>
      <c r="M1075" s="18">
        <v>0.0</v>
      </c>
      <c r="N1075" s="18">
        <v>0.0</v>
      </c>
      <c r="O1075" s="18">
        <v>0.0</v>
      </c>
      <c r="P1075" s="18">
        <v>0.0</v>
      </c>
      <c r="Q1075" s="18">
        <v>0.0</v>
      </c>
      <c r="U1075" s="22" t="s">
        <v>288</v>
      </c>
      <c r="V1075" s="18">
        <v>6.291109606017E12</v>
      </c>
      <c r="W1075" s="22" t="s">
        <v>3056</v>
      </c>
      <c r="X1075" s="18" t="s">
        <v>3417</v>
      </c>
      <c r="Y1075" s="22" t="s">
        <v>3415</v>
      </c>
      <c r="Z1075" s="22" t="s">
        <v>3057</v>
      </c>
      <c r="AA1075" s="22" t="s">
        <v>3456</v>
      </c>
      <c r="AC1075" s="22" t="s">
        <v>3416</v>
      </c>
      <c r="AD1075" s="16"/>
      <c r="AE1075" s="16"/>
      <c r="AF1075" s="18">
        <v>72.0</v>
      </c>
      <c r="AG1075" s="18">
        <v>0.0</v>
      </c>
      <c r="AH1075" s="18">
        <v>0.0</v>
      </c>
      <c r="AI1075" s="18">
        <v>0.0</v>
      </c>
      <c r="AJ1075" s="18">
        <v>0.0</v>
      </c>
      <c r="AK1075" s="18">
        <v>0.0</v>
      </c>
    </row>
    <row r="1076">
      <c r="A1076" s="14" t="s">
        <v>1812</v>
      </c>
      <c r="B1076" s="105" t="s">
        <v>4136</v>
      </c>
      <c r="C1076" s="14" t="s">
        <v>2967</v>
      </c>
      <c r="D1076" s="19" t="s">
        <v>58</v>
      </c>
      <c r="E1076" s="14" t="s">
        <v>3421</v>
      </c>
      <c r="F1076" s="14" t="s">
        <v>2959</v>
      </c>
      <c r="G1076" s="14" t="s">
        <v>2464</v>
      </c>
      <c r="H1076" s="14" t="s">
        <v>2214</v>
      </c>
      <c r="I1076" s="14" t="s">
        <v>3416</v>
      </c>
      <c r="J1076" s="23"/>
      <c r="K1076" s="14" t="s">
        <v>2240</v>
      </c>
      <c r="L1076" s="18">
        <v>600.0</v>
      </c>
      <c r="M1076" s="18">
        <v>0.0</v>
      </c>
      <c r="N1076" s="18">
        <v>0.0</v>
      </c>
      <c r="O1076" s="18">
        <v>0.0</v>
      </c>
      <c r="P1076" s="18">
        <v>0.0</v>
      </c>
      <c r="Q1076" s="18">
        <v>0.0</v>
      </c>
      <c r="U1076" s="22" t="s">
        <v>1783</v>
      </c>
      <c r="V1076" s="18">
        <v>7.0000100146E12</v>
      </c>
      <c r="W1076" s="22" t="s">
        <v>3297</v>
      </c>
      <c r="X1076" s="18" t="s">
        <v>3417</v>
      </c>
      <c r="Y1076" s="22" t="s">
        <v>3415</v>
      </c>
      <c r="Z1076" s="22" t="s">
        <v>3283</v>
      </c>
      <c r="AA1076" s="22" t="s">
        <v>3442</v>
      </c>
      <c r="AB1076" s="22" t="s">
        <v>2214</v>
      </c>
      <c r="AC1076" s="22" t="s">
        <v>3416</v>
      </c>
      <c r="AD1076" s="22" t="s">
        <v>2605</v>
      </c>
      <c r="AE1076" s="16"/>
      <c r="AF1076" s="18">
        <v>72.0</v>
      </c>
      <c r="AG1076" s="18">
        <v>0.0</v>
      </c>
      <c r="AH1076" s="18">
        <v>1.316667</v>
      </c>
      <c r="AI1076" s="18">
        <v>0.0</v>
      </c>
      <c r="AJ1076" s="18">
        <v>0.0</v>
      </c>
      <c r="AK1076" s="18">
        <v>1.905685</v>
      </c>
    </row>
    <row r="1077">
      <c r="A1077" s="14" t="s">
        <v>1365</v>
      </c>
      <c r="B1077" s="105" t="s">
        <v>4029</v>
      </c>
      <c r="C1077" s="14" t="s">
        <v>2914</v>
      </c>
      <c r="D1077" s="19" t="s">
        <v>58</v>
      </c>
      <c r="E1077" s="14" t="s">
        <v>3421</v>
      </c>
      <c r="F1077" s="14" t="s">
        <v>2915</v>
      </c>
      <c r="G1077" s="14" t="s">
        <v>3435</v>
      </c>
      <c r="H1077" s="14" t="s">
        <v>2214</v>
      </c>
      <c r="I1077" s="14" t="s">
        <v>3422</v>
      </c>
      <c r="J1077" s="14" t="s">
        <v>2605</v>
      </c>
      <c r="K1077" s="14" t="s">
        <v>2240</v>
      </c>
      <c r="L1077" s="18">
        <v>744.0</v>
      </c>
      <c r="M1077" s="18">
        <v>0.0</v>
      </c>
      <c r="N1077" s="18">
        <v>0.464286</v>
      </c>
      <c r="O1077" s="18">
        <v>0.0</v>
      </c>
      <c r="P1077" s="18">
        <v>0.458333</v>
      </c>
      <c r="Q1077" s="18">
        <v>0.495331</v>
      </c>
      <c r="U1077" s="22" t="s">
        <v>1365</v>
      </c>
      <c r="V1077" s="18">
        <v>5.201054057919E12</v>
      </c>
      <c r="W1077" s="22" t="s">
        <v>2914</v>
      </c>
      <c r="X1077" s="18" t="s">
        <v>3417</v>
      </c>
      <c r="Y1077" s="22" t="s">
        <v>3421</v>
      </c>
      <c r="Z1077" s="22" t="s">
        <v>2915</v>
      </c>
      <c r="AA1077" s="22" t="s">
        <v>3435</v>
      </c>
      <c r="AB1077" s="22" t="s">
        <v>2214</v>
      </c>
      <c r="AC1077" s="22" t="s">
        <v>3422</v>
      </c>
      <c r="AD1077" s="22" t="s">
        <v>2605</v>
      </c>
      <c r="AE1077" s="22" t="s">
        <v>2240</v>
      </c>
      <c r="AF1077" s="18">
        <v>768.0</v>
      </c>
      <c r="AG1077" s="18">
        <v>0.0</v>
      </c>
      <c r="AH1077" s="18">
        <v>0.519481</v>
      </c>
      <c r="AI1077" s="18">
        <v>0.0</v>
      </c>
      <c r="AJ1077" s="18">
        <v>0.0</v>
      </c>
      <c r="AK1077" s="18">
        <v>0.519481</v>
      </c>
    </row>
    <row r="1078">
      <c r="A1078" s="14" t="s">
        <v>361</v>
      </c>
      <c r="B1078" s="105" t="s">
        <v>4090</v>
      </c>
      <c r="C1078" s="14" t="s">
        <v>2756</v>
      </c>
      <c r="D1078" s="19" t="s">
        <v>58</v>
      </c>
      <c r="E1078" s="14" t="s">
        <v>3421</v>
      </c>
      <c r="F1078" s="14" t="s">
        <v>3102</v>
      </c>
      <c r="G1078" s="14" t="s">
        <v>2239</v>
      </c>
      <c r="H1078" s="14" t="s">
        <v>2214</v>
      </c>
      <c r="I1078" s="14" t="s">
        <v>3416</v>
      </c>
      <c r="J1078" s="23"/>
      <c r="K1078" s="14" t="s">
        <v>2240</v>
      </c>
      <c r="L1078" s="18">
        <v>336.0</v>
      </c>
      <c r="M1078" s="18">
        <v>0.0</v>
      </c>
      <c r="N1078" s="18">
        <v>0.166667</v>
      </c>
      <c r="O1078" s="18">
        <v>0.166667</v>
      </c>
      <c r="P1078" s="18">
        <v>0.160256</v>
      </c>
      <c r="Q1078" s="18">
        <v>0.160256</v>
      </c>
      <c r="U1078" s="22" t="s">
        <v>851</v>
      </c>
      <c r="V1078" s="18">
        <v>6.291102013522E12</v>
      </c>
      <c r="W1078" s="22" t="s">
        <v>2321</v>
      </c>
      <c r="X1078" s="18" t="s">
        <v>3417</v>
      </c>
      <c r="Y1078" s="16"/>
      <c r="Z1078" s="22" t="s">
        <v>2759</v>
      </c>
      <c r="AA1078" s="22" t="s">
        <v>2318</v>
      </c>
      <c r="AC1078" s="22" t="s">
        <v>3422</v>
      </c>
      <c r="AD1078" s="16"/>
      <c r="AE1078" s="16"/>
      <c r="AF1078" s="18">
        <v>456.0</v>
      </c>
      <c r="AG1078" s="18">
        <v>0.0</v>
      </c>
      <c r="AH1078" s="18">
        <v>0.0</v>
      </c>
      <c r="AI1078" s="18">
        <v>0.0</v>
      </c>
      <c r="AJ1078" s="18">
        <v>0.0</v>
      </c>
      <c r="AK1078" s="18">
        <v>0.0</v>
      </c>
    </row>
    <row r="1079">
      <c r="A1079" s="14" t="s">
        <v>961</v>
      </c>
      <c r="B1079" s="104" t="s">
        <v>4145</v>
      </c>
      <c r="C1079" s="14" t="s">
        <v>2961</v>
      </c>
      <c r="D1079" s="19" t="s">
        <v>58</v>
      </c>
      <c r="E1079" s="14" t="s">
        <v>3421</v>
      </c>
      <c r="F1079" s="14" t="s">
        <v>3157</v>
      </c>
      <c r="G1079" s="14" t="s">
        <v>2366</v>
      </c>
      <c r="H1079" s="14" t="s">
        <v>2304</v>
      </c>
      <c r="I1079" s="14" t="s">
        <v>3422</v>
      </c>
      <c r="J1079" s="23"/>
      <c r="K1079" s="23"/>
      <c r="L1079" s="18">
        <v>66.0</v>
      </c>
      <c r="M1079" s="18">
        <v>217.0</v>
      </c>
      <c r="N1079" s="18">
        <v>1.321465</v>
      </c>
      <c r="O1079" s="18">
        <v>242.8287</v>
      </c>
      <c r="P1079" s="18">
        <v>211.8822</v>
      </c>
      <c r="Q1079" s="18">
        <v>193.3603</v>
      </c>
      <c r="U1079" s="22" t="s">
        <v>1251</v>
      </c>
      <c r="V1079" s="18">
        <v>6.291107846002E12</v>
      </c>
      <c r="W1079" s="22" t="s">
        <v>2994</v>
      </c>
      <c r="X1079" s="18" t="s">
        <v>3417</v>
      </c>
      <c r="Y1079" s="22" t="s">
        <v>3415</v>
      </c>
      <c r="Z1079" s="22" t="s">
        <v>3231</v>
      </c>
      <c r="AA1079" s="22" t="s">
        <v>3466</v>
      </c>
      <c r="AB1079" s="22" t="s">
        <v>2214</v>
      </c>
      <c r="AC1079" s="22" t="s">
        <v>3431</v>
      </c>
      <c r="AD1079" s="16"/>
      <c r="AE1079" s="22" t="s">
        <v>2240</v>
      </c>
      <c r="AF1079" s="18">
        <v>432.0</v>
      </c>
      <c r="AG1079" s="18">
        <v>0.0</v>
      </c>
      <c r="AH1079" s="18">
        <v>0.0</v>
      </c>
      <c r="AI1079" s="18">
        <v>0.0</v>
      </c>
      <c r="AJ1079" s="18">
        <v>0.033333</v>
      </c>
      <c r="AK1079" s="18">
        <v>0.037736</v>
      </c>
    </row>
    <row r="1080">
      <c r="A1080" s="14" t="s">
        <v>1812</v>
      </c>
      <c r="B1080" s="105" t="s">
        <v>3572</v>
      </c>
      <c r="C1080" s="14" t="s">
        <v>3337</v>
      </c>
      <c r="D1080" s="19" t="s">
        <v>58</v>
      </c>
      <c r="E1080" s="14" t="s">
        <v>3421</v>
      </c>
      <c r="F1080" s="14" t="s">
        <v>3338</v>
      </c>
      <c r="G1080" s="14" t="s">
        <v>3534</v>
      </c>
      <c r="H1080" s="14" t="s">
        <v>2214</v>
      </c>
      <c r="I1080" s="14" t="s">
        <v>3416</v>
      </c>
      <c r="J1080" s="14" t="s">
        <v>2605</v>
      </c>
      <c r="K1080" s="23"/>
      <c r="L1080" s="18">
        <v>504.0</v>
      </c>
      <c r="M1080" s="18">
        <v>0.0</v>
      </c>
      <c r="N1080" s="18">
        <v>5.949425</v>
      </c>
      <c r="O1080" s="18">
        <v>1.348352</v>
      </c>
      <c r="P1080" s="18">
        <v>9.588148</v>
      </c>
      <c r="Q1080" s="18">
        <v>6.035086</v>
      </c>
      <c r="U1080" s="22" t="s">
        <v>1812</v>
      </c>
      <c r="V1080" s="18">
        <v>8.50064303155E11</v>
      </c>
      <c r="W1080" s="22" t="s">
        <v>2501</v>
      </c>
      <c r="X1080" s="18" t="s">
        <v>3417</v>
      </c>
      <c r="Y1080" s="22" t="s">
        <v>3415</v>
      </c>
      <c r="Z1080" s="22" t="s">
        <v>2957</v>
      </c>
      <c r="AA1080" s="22" t="s">
        <v>2498</v>
      </c>
      <c r="AB1080" s="22" t="s">
        <v>2214</v>
      </c>
      <c r="AC1080" s="22" t="s">
        <v>3416</v>
      </c>
      <c r="AD1080" s="16"/>
      <c r="AE1080" s="16"/>
      <c r="AF1080" s="18">
        <v>10.0</v>
      </c>
      <c r="AG1080" s="18">
        <v>10.0</v>
      </c>
      <c r="AH1080" s="18">
        <v>0.071429</v>
      </c>
      <c r="AI1080" s="18">
        <v>12.11999</v>
      </c>
      <c r="AJ1080" s="18">
        <v>11.18163</v>
      </c>
      <c r="AK1080" s="18">
        <v>8.955161</v>
      </c>
    </row>
    <row r="1081">
      <c r="A1081" s="14" t="s">
        <v>135</v>
      </c>
      <c r="B1081" s="105" t="s">
        <v>3833</v>
      </c>
      <c r="C1081" s="14" t="s">
        <v>2622</v>
      </c>
      <c r="D1081" s="19" t="s">
        <v>58</v>
      </c>
      <c r="E1081" s="23"/>
      <c r="F1081" s="14" t="s">
        <v>2614</v>
      </c>
      <c r="G1081" s="14" t="s">
        <v>2557</v>
      </c>
      <c r="I1081" s="14" t="s">
        <v>3416</v>
      </c>
      <c r="J1081" s="14" t="s">
        <v>2605</v>
      </c>
      <c r="K1081" s="16"/>
      <c r="L1081" s="18">
        <v>528.0</v>
      </c>
      <c r="M1081" s="18">
        <v>0.0</v>
      </c>
      <c r="N1081" s="18">
        <v>0.0</v>
      </c>
      <c r="O1081" s="18">
        <v>0.0</v>
      </c>
      <c r="P1081" s="18">
        <v>0.0</v>
      </c>
      <c r="Q1081" s="18">
        <v>0.0</v>
      </c>
      <c r="U1081" s="22" t="s">
        <v>1783</v>
      </c>
      <c r="V1081" s="18">
        <v>6.2911085415E12</v>
      </c>
      <c r="W1081" s="22" t="s">
        <v>2853</v>
      </c>
      <c r="X1081" s="18" t="s">
        <v>3417</v>
      </c>
      <c r="Y1081" s="22" t="s">
        <v>3415</v>
      </c>
      <c r="Z1081" s="22" t="s">
        <v>3182</v>
      </c>
      <c r="AA1081" s="22" t="s">
        <v>2386</v>
      </c>
      <c r="AB1081" s="22" t="s">
        <v>2214</v>
      </c>
      <c r="AC1081" s="22" t="s">
        <v>3416</v>
      </c>
      <c r="AD1081" s="22" t="s">
        <v>2605</v>
      </c>
      <c r="AE1081" s="16"/>
      <c r="AF1081" s="18">
        <v>24.0</v>
      </c>
      <c r="AG1081" s="18">
        <v>0.0</v>
      </c>
      <c r="AH1081" s="18">
        <v>0.0</v>
      </c>
      <c r="AI1081" s="18">
        <v>0.0</v>
      </c>
      <c r="AJ1081" s="18">
        <v>0.0</v>
      </c>
      <c r="AK1081" s="18">
        <v>0.0</v>
      </c>
    </row>
    <row r="1082">
      <c r="A1082" s="14" t="s">
        <v>1251</v>
      </c>
      <c r="B1082" s="105" t="s">
        <v>3790</v>
      </c>
      <c r="C1082" s="14" t="s">
        <v>2993</v>
      </c>
      <c r="D1082" s="19" t="s">
        <v>58</v>
      </c>
      <c r="E1082" s="14" t="s">
        <v>3421</v>
      </c>
      <c r="F1082" s="14" t="s">
        <v>3231</v>
      </c>
      <c r="G1082" s="14" t="s">
        <v>3466</v>
      </c>
      <c r="H1082" s="14" t="s">
        <v>2214</v>
      </c>
      <c r="I1082" s="14" t="s">
        <v>3431</v>
      </c>
      <c r="J1082" s="23"/>
      <c r="K1082" s="23"/>
      <c r="L1082" s="18">
        <v>0.0</v>
      </c>
      <c r="M1082" s="18">
        <v>0.0</v>
      </c>
      <c r="N1082" s="18">
        <v>0.0</v>
      </c>
      <c r="O1082" s="18">
        <v>0.071429</v>
      </c>
      <c r="P1082" s="18">
        <v>0.035714</v>
      </c>
      <c r="Q1082" s="18">
        <v>0.035714</v>
      </c>
      <c r="U1082" s="22" t="s">
        <v>1175</v>
      </c>
      <c r="V1082" s="18">
        <v>1.94251139913E11</v>
      </c>
      <c r="W1082" s="22" t="s">
        <v>3212</v>
      </c>
      <c r="X1082" s="18" t="s">
        <v>3417</v>
      </c>
      <c r="Y1082" s="22" t="s">
        <v>3415</v>
      </c>
      <c r="Z1082" s="16"/>
      <c r="AA1082" s="22" t="s">
        <v>2391</v>
      </c>
      <c r="AC1082" s="22" t="s">
        <v>3416</v>
      </c>
      <c r="AD1082" s="16"/>
      <c r="AE1082" s="16"/>
      <c r="AF1082" s="18">
        <v>120.0</v>
      </c>
      <c r="AG1082" s="18">
        <v>0.0</v>
      </c>
      <c r="AH1082" s="18">
        <v>0.0</v>
      </c>
      <c r="AI1082" s="18">
        <v>0.0</v>
      </c>
      <c r="AJ1082" s="18">
        <v>0.0</v>
      </c>
      <c r="AK1082" s="18">
        <v>0.0</v>
      </c>
    </row>
    <row r="1083">
      <c r="A1083" s="14" t="s">
        <v>1092</v>
      </c>
      <c r="B1083" s="105" t="s">
        <v>4146</v>
      </c>
      <c r="C1083" s="14" t="s">
        <v>3176</v>
      </c>
      <c r="D1083" s="19" t="s">
        <v>58</v>
      </c>
      <c r="E1083" s="14" t="s">
        <v>3415</v>
      </c>
      <c r="F1083" s="14" t="s">
        <v>3177</v>
      </c>
      <c r="G1083" s="14" t="s">
        <v>3892</v>
      </c>
      <c r="H1083" s="14" t="s">
        <v>2214</v>
      </c>
      <c r="I1083" s="14" t="s">
        <v>3416</v>
      </c>
      <c r="J1083" s="23"/>
      <c r="K1083" s="14" t="s">
        <v>2240</v>
      </c>
      <c r="L1083" s="18">
        <v>792.0</v>
      </c>
      <c r="M1083" s="18">
        <v>0.0</v>
      </c>
      <c r="N1083" s="18">
        <v>0.0</v>
      </c>
      <c r="O1083" s="18">
        <v>0.0</v>
      </c>
      <c r="P1083" s="18">
        <v>0.0</v>
      </c>
      <c r="Q1083" s="18">
        <v>0.0</v>
      </c>
      <c r="U1083" s="22" t="s">
        <v>961</v>
      </c>
      <c r="V1083" s="18">
        <v>6.14347714133E11</v>
      </c>
      <c r="W1083" s="22" t="s">
        <v>3877</v>
      </c>
      <c r="X1083" s="18" t="s">
        <v>3417</v>
      </c>
      <c r="Y1083" s="22" t="s">
        <v>3415</v>
      </c>
      <c r="Z1083" s="22" t="s">
        <v>3488</v>
      </c>
      <c r="AA1083" s="22" t="s">
        <v>2355</v>
      </c>
      <c r="AB1083" s="22" t="s">
        <v>2214</v>
      </c>
      <c r="AC1083" s="22" t="s">
        <v>3416</v>
      </c>
      <c r="AD1083" s="22" t="s">
        <v>3577</v>
      </c>
      <c r="AE1083" s="16"/>
      <c r="AF1083" s="18">
        <v>72.0</v>
      </c>
      <c r="AG1083" s="18">
        <v>0.0</v>
      </c>
      <c r="AH1083" s="18">
        <v>0.0</v>
      </c>
      <c r="AI1083" s="18">
        <v>0.0</v>
      </c>
      <c r="AJ1083" s="18">
        <v>0.0</v>
      </c>
      <c r="AK1083" s="18">
        <v>0.0</v>
      </c>
    </row>
    <row r="1084">
      <c r="A1084" s="14" t="s">
        <v>1783</v>
      </c>
      <c r="B1084" s="105" t="s">
        <v>4147</v>
      </c>
      <c r="C1084" s="14" t="s">
        <v>3286</v>
      </c>
      <c r="D1084" s="19" t="s">
        <v>58</v>
      </c>
      <c r="E1084" s="14" t="s">
        <v>3421</v>
      </c>
      <c r="F1084" s="14" t="s">
        <v>3283</v>
      </c>
      <c r="G1084" s="14" t="s">
        <v>3442</v>
      </c>
      <c r="H1084" s="14" t="s">
        <v>2214</v>
      </c>
      <c r="I1084" s="14" t="s">
        <v>3416</v>
      </c>
      <c r="J1084" s="14" t="s">
        <v>2605</v>
      </c>
      <c r="K1084" s="14" t="s">
        <v>2240</v>
      </c>
      <c r="L1084" s="18">
        <v>240.0</v>
      </c>
      <c r="M1084" s="18">
        <v>0.0</v>
      </c>
      <c r="N1084" s="18">
        <v>2.738095</v>
      </c>
      <c r="O1084" s="18">
        <v>0.0</v>
      </c>
      <c r="P1084" s="18">
        <v>2.883333</v>
      </c>
      <c r="Q1084" s="18">
        <v>2.883333</v>
      </c>
      <c r="U1084" s="22" t="s">
        <v>361</v>
      </c>
      <c r="V1084" s="18">
        <v>7.30167934497E11</v>
      </c>
      <c r="W1084" s="22" t="s">
        <v>2768</v>
      </c>
      <c r="X1084" s="18" t="s">
        <v>3417</v>
      </c>
      <c r="Y1084" s="22" t="s">
        <v>3415</v>
      </c>
      <c r="Z1084" s="22" t="s">
        <v>3049</v>
      </c>
      <c r="AA1084" s="22" t="s">
        <v>3789</v>
      </c>
      <c r="AB1084" s="22" t="s">
        <v>2214</v>
      </c>
      <c r="AC1084" s="22" t="s">
        <v>3416</v>
      </c>
      <c r="AD1084" s="22" t="s">
        <v>2605</v>
      </c>
      <c r="AE1084" s="16"/>
      <c r="AF1084" s="18">
        <v>24.0</v>
      </c>
      <c r="AG1084" s="18">
        <v>0.0</v>
      </c>
      <c r="AH1084" s="18">
        <v>0.0</v>
      </c>
      <c r="AI1084" s="18">
        <v>0.0</v>
      </c>
      <c r="AJ1084" s="18">
        <v>0.0</v>
      </c>
      <c r="AK1084" s="18">
        <v>0.022222</v>
      </c>
    </row>
    <row r="1085">
      <c r="A1085" s="14" t="s">
        <v>1812</v>
      </c>
      <c r="B1085" s="105" t="s">
        <v>4076</v>
      </c>
      <c r="C1085" s="14" t="s">
        <v>2541</v>
      </c>
      <c r="D1085" s="19" t="s">
        <v>58</v>
      </c>
      <c r="E1085" s="14" t="s">
        <v>3421</v>
      </c>
      <c r="F1085" s="14" t="s">
        <v>2985</v>
      </c>
      <c r="G1085" s="14" t="s">
        <v>2512</v>
      </c>
      <c r="H1085" s="14" t="s">
        <v>2214</v>
      </c>
      <c r="I1085" s="14" t="s">
        <v>3416</v>
      </c>
      <c r="J1085" s="14" t="s">
        <v>2666</v>
      </c>
      <c r="L1085" s="18">
        <v>360.0</v>
      </c>
      <c r="M1085" s="18">
        <v>0.0</v>
      </c>
      <c r="N1085" s="18">
        <v>2.28495</v>
      </c>
      <c r="O1085" s="18">
        <v>1.142857</v>
      </c>
      <c r="P1085" s="18">
        <v>0.927171</v>
      </c>
      <c r="Q1085" s="18">
        <v>2.41087</v>
      </c>
      <c r="U1085" s="22" t="s">
        <v>756</v>
      </c>
      <c r="V1085" s="18">
        <v>5.056141881201E12</v>
      </c>
      <c r="W1085" s="22" t="s">
        <v>2302</v>
      </c>
      <c r="X1085" s="18" t="s">
        <v>3417</v>
      </c>
      <c r="Y1085" s="22" t="s">
        <v>3421</v>
      </c>
      <c r="Z1085" s="16"/>
      <c r="AA1085" s="22" t="s">
        <v>2303</v>
      </c>
      <c r="AB1085" s="22" t="s">
        <v>2214</v>
      </c>
      <c r="AC1085" s="22" t="s">
        <v>3416</v>
      </c>
      <c r="AD1085" s="22" t="s">
        <v>2605</v>
      </c>
      <c r="AE1085" s="16"/>
      <c r="AF1085" s="18">
        <v>24.0</v>
      </c>
      <c r="AG1085" s="18">
        <v>0.0</v>
      </c>
      <c r="AH1085" s="18">
        <v>0.0</v>
      </c>
      <c r="AI1085" s="18">
        <v>0.0</v>
      </c>
      <c r="AJ1085" s="18">
        <v>0.0</v>
      </c>
      <c r="AK1085" s="18">
        <v>0.0</v>
      </c>
    </row>
    <row r="1086">
      <c r="A1086" s="14" t="s">
        <v>1690</v>
      </c>
      <c r="B1086" s="105" t="s">
        <v>3541</v>
      </c>
      <c r="C1086" s="14" t="s">
        <v>2676</v>
      </c>
      <c r="D1086" s="19" t="s">
        <v>58</v>
      </c>
      <c r="E1086" s="14" t="s">
        <v>3421</v>
      </c>
      <c r="F1086" s="14" t="s">
        <v>3260</v>
      </c>
      <c r="G1086" s="14" t="s">
        <v>2437</v>
      </c>
      <c r="H1086" s="14" t="s">
        <v>2214</v>
      </c>
      <c r="I1086" s="14" t="s">
        <v>3416</v>
      </c>
      <c r="J1086" s="23"/>
      <c r="K1086" s="16"/>
      <c r="L1086" s="18">
        <v>264.0</v>
      </c>
      <c r="M1086" s="18">
        <v>2.0</v>
      </c>
      <c r="N1086" s="18">
        <v>4.553313</v>
      </c>
      <c r="O1086" s="18">
        <v>10.00871</v>
      </c>
      <c r="P1086" s="18">
        <v>6.219393</v>
      </c>
      <c r="Q1086" s="18">
        <v>6.166479</v>
      </c>
      <c r="U1086" s="22" t="s">
        <v>258</v>
      </c>
      <c r="V1086" s="18">
        <v>6.281006620032E12</v>
      </c>
      <c r="W1086" s="22" t="s">
        <v>2418</v>
      </c>
      <c r="X1086" s="18" t="s">
        <v>3417</v>
      </c>
      <c r="Y1086" s="22" t="s">
        <v>3415</v>
      </c>
      <c r="Z1086" s="22" t="s">
        <v>2858</v>
      </c>
      <c r="AA1086" s="22" t="s">
        <v>2407</v>
      </c>
      <c r="AB1086" s="22" t="s">
        <v>2214</v>
      </c>
      <c r="AC1086" s="22" t="s">
        <v>3416</v>
      </c>
      <c r="AD1086" s="22" t="s">
        <v>2605</v>
      </c>
      <c r="AE1086" s="16"/>
      <c r="AF1086" s="18">
        <v>24.0</v>
      </c>
      <c r="AG1086" s="18">
        <v>0.0</v>
      </c>
      <c r="AH1086" s="18">
        <v>0.0</v>
      </c>
      <c r="AI1086" s="18">
        <v>0.0</v>
      </c>
      <c r="AJ1086" s="18">
        <v>0.0</v>
      </c>
      <c r="AK1086" s="18">
        <v>0.0</v>
      </c>
    </row>
    <row r="1087">
      <c r="A1087" s="14" t="s">
        <v>1812</v>
      </c>
      <c r="B1087" s="105" t="s">
        <v>4148</v>
      </c>
      <c r="C1087" s="14" t="s">
        <v>2529</v>
      </c>
      <c r="D1087" s="19" t="s">
        <v>58</v>
      </c>
      <c r="E1087" s="14" t="s">
        <v>3415</v>
      </c>
      <c r="F1087" s="14" t="s">
        <v>2963</v>
      </c>
      <c r="G1087" s="14" t="s">
        <v>2512</v>
      </c>
      <c r="H1087" s="14" t="s">
        <v>2214</v>
      </c>
      <c r="I1087" s="14" t="s">
        <v>3416</v>
      </c>
      <c r="J1087" s="14" t="s">
        <v>2666</v>
      </c>
      <c r="L1087" s="18">
        <v>312.0</v>
      </c>
      <c r="M1087" s="18">
        <v>0.0</v>
      </c>
      <c r="N1087" s="18">
        <v>1.287924</v>
      </c>
      <c r="O1087" s="18">
        <v>0.433766</v>
      </c>
      <c r="P1087" s="18">
        <v>1.120627</v>
      </c>
      <c r="Q1087" s="18">
        <v>1.345004</v>
      </c>
      <c r="U1087" s="22" t="s">
        <v>662</v>
      </c>
      <c r="V1087" s="22" t="s">
        <v>3497</v>
      </c>
      <c r="W1087" s="22" t="s">
        <v>2271</v>
      </c>
      <c r="X1087" s="18" t="s">
        <v>3417</v>
      </c>
      <c r="Y1087" s="22" t="s">
        <v>3415</v>
      </c>
      <c r="Z1087" s="22" t="s">
        <v>2694</v>
      </c>
      <c r="AA1087" s="22" t="s">
        <v>2268</v>
      </c>
      <c r="AB1087" s="22" t="s">
        <v>2214</v>
      </c>
      <c r="AC1087" s="22" t="s">
        <v>3416</v>
      </c>
      <c r="AD1087" s="22" t="s">
        <v>2605</v>
      </c>
      <c r="AE1087" s="22" t="s">
        <v>2240</v>
      </c>
      <c r="AF1087" s="18">
        <v>816.0</v>
      </c>
      <c r="AG1087" s="18">
        <v>0.0</v>
      </c>
      <c r="AH1087" s="18">
        <v>0.0</v>
      </c>
      <c r="AI1087" s="18">
        <v>0.0</v>
      </c>
      <c r="AJ1087" s="18">
        <v>0.0</v>
      </c>
      <c r="AK1087" s="18">
        <v>0.0</v>
      </c>
    </row>
    <row r="1088">
      <c r="A1088" s="14" t="s">
        <v>1092</v>
      </c>
      <c r="B1088" s="105" t="s">
        <v>4149</v>
      </c>
      <c r="C1088" s="14" t="s">
        <v>3181</v>
      </c>
      <c r="D1088" s="19" t="s">
        <v>58</v>
      </c>
      <c r="E1088" s="14" t="s">
        <v>3421</v>
      </c>
      <c r="F1088" s="14" t="s">
        <v>3182</v>
      </c>
      <c r="G1088" s="14" t="s">
        <v>2386</v>
      </c>
      <c r="H1088" s="14" t="s">
        <v>2214</v>
      </c>
      <c r="I1088" s="14" t="s">
        <v>3416</v>
      </c>
      <c r="J1088" s="23"/>
      <c r="K1088" s="14" t="s">
        <v>2240</v>
      </c>
      <c r="L1088" s="18">
        <v>768.0</v>
      </c>
      <c r="M1088" s="18">
        <v>0.0</v>
      </c>
      <c r="N1088" s="18">
        <v>0.222222</v>
      </c>
      <c r="O1088" s="18">
        <v>0.0</v>
      </c>
      <c r="P1088" s="18">
        <v>0.222222</v>
      </c>
      <c r="Q1088" s="18">
        <v>0.222222</v>
      </c>
      <c r="U1088" s="22" t="s">
        <v>1092</v>
      </c>
      <c r="V1088" s="18">
        <v>6.00109134589E12</v>
      </c>
      <c r="W1088" s="22" t="s">
        <v>2379</v>
      </c>
      <c r="X1088" s="18" t="s">
        <v>3417</v>
      </c>
      <c r="Y1088" s="22" t="s">
        <v>3415</v>
      </c>
      <c r="Z1088" s="22" t="s">
        <v>2818</v>
      </c>
      <c r="AA1088" s="22" t="s">
        <v>2268</v>
      </c>
      <c r="AB1088" s="22" t="s">
        <v>2214</v>
      </c>
      <c r="AC1088" s="22" t="s">
        <v>3416</v>
      </c>
      <c r="AD1088" s="16"/>
      <c r="AE1088" s="16"/>
      <c r="AF1088" s="18">
        <v>0.0</v>
      </c>
      <c r="AG1088" s="18">
        <v>1.0</v>
      </c>
      <c r="AH1088" s="18">
        <v>0.0</v>
      </c>
      <c r="AI1088" s="18">
        <v>2.694139</v>
      </c>
      <c r="AJ1088" s="18">
        <v>3.003658</v>
      </c>
      <c r="AK1088" s="18">
        <v>2.590674</v>
      </c>
    </row>
    <row r="1089">
      <c r="A1089" s="14" t="s">
        <v>1175</v>
      </c>
      <c r="B1089" s="105" t="s">
        <v>4122</v>
      </c>
      <c r="C1089" s="14" t="s">
        <v>3031</v>
      </c>
      <c r="D1089" s="19" t="s">
        <v>58</v>
      </c>
      <c r="E1089" s="14" t="s">
        <v>3421</v>
      </c>
      <c r="F1089" s="14" t="s">
        <v>3206</v>
      </c>
      <c r="G1089" s="14" t="s">
        <v>2268</v>
      </c>
      <c r="H1089" s="14" t="s">
        <v>2214</v>
      </c>
      <c r="I1089" s="14" t="s">
        <v>3416</v>
      </c>
      <c r="J1089" s="23"/>
      <c r="K1089" s="16"/>
      <c r="L1089" s="18">
        <v>0.0</v>
      </c>
      <c r="M1089" s="18">
        <v>0.0</v>
      </c>
      <c r="N1089" s="18">
        <v>0.0</v>
      </c>
      <c r="O1089" s="18">
        <v>0.214286</v>
      </c>
      <c r="P1089" s="18">
        <v>0.32</v>
      </c>
      <c r="Q1089" s="18">
        <v>0.32</v>
      </c>
      <c r="U1089" s="22" t="s">
        <v>1812</v>
      </c>
      <c r="V1089" s="18">
        <v>8.003340801124E12</v>
      </c>
      <c r="W1089" s="22" t="s">
        <v>2509</v>
      </c>
      <c r="X1089" s="18" t="s">
        <v>3417</v>
      </c>
      <c r="Y1089" s="22" t="s">
        <v>3415</v>
      </c>
      <c r="Z1089" s="22" t="s">
        <v>2959</v>
      </c>
      <c r="AA1089" s="22" t="s">
        <v>2464</v>
      </c>
      <c r="AB1089" s="22" t="s">
        <v>2214</v>
      </c>
      <c r="AC1089" s="22" t="s">
        <v>3416</v>
      </c>
      <c r="AD1089" s="22" t="s">
        <v>2605</v>
      </c>
      <c r="AE1089" s="16"/>
      <c r="AF1089" s="18">
        <v>24.0</v>
      </c>
      <c r="AG1089" s="18">
        <v>0.0</v>
      </c>
      <c r="AH1089" s="18">
        <v>0.0</v>
      </c>
      <c r="AI1089" s="18">
        <v>0.0</v>
      </c>
      <c r="AJ1089" s="18">
        <v>0.0</v>
      </c>
      <c r="AK1089" s="18">
        <v>0.016667</v>
      </c>
    </row>
    <row r="1090">
      <c r="A1090" s="14" t="s">
        <v>1783</v>
      </c>
      <c r="B1090" s="105" t="s">
        <v>4147</v>
      </c>
      <c r="C1090" s="14" t="s">
        <v>3286</v>
      </c>
      <c r="D1090" s="19" t="s">
        <v>58</v>
      </c>
      <c r="E1090" s="14" t="s">
        <v>3421</v>
      </c>
      <c r="F1090" s="14" t="s">
        <v>3283</v>
      </c>
      <c r="G1090" s="14" t="s">
        <v>3442</v>
      </c>
      <c r="H1090" s="14" t="s">
        <v>2214</v>
      </c>
      <c r="I1090" s="14" t="s">
        <v>3416</v>
      </c>
      <c r="J1090" s="14" t="s">
        <v>2605</v>
      </c>
      <c r="K1090" s="16"/>
      <c r="L1090" s="18">
        <v>336.0</v>
      </c>
      <c r="M1090" s="18">
        <v>0.0</v>
      </c>
      <c r="N1090" s="18">
        <v>5.354762</v>
      </c>
      <c r="O1090" s="18">
        <v>0.0</v>
      </c>
      <c r="P1090" s="18">
        <v>5.739572</v>
      </c>
      <c r="Q1090" s="18">
        <v>5.739572</v>
      </c>
      <c r="U1090" s="22" t="s">
        <v>1936</v>
      </c>
      <c r="V1090" s="18">
        <v>6.291061136294E12</v>
      </c>
      <c r="W1090" s="22" t="s">
        <v>2562</v>
      </c>
      <c r="X1090" s="18" t="s">
        <v>3417</v>
      </c>
      <c r="Y1090" s="22" t="s">
        <v>3415</v>
      </c>
      <c r="Z1090" s="22" t="s">
        <v>3005</v>
      </c>
      <c r="AA1090" s="22" t="s">
        <v>2561</v>
      </c>
      <c r="AC1090" s="22" t="s">
        <v>3416</v>
      </c>
      <c r="AD1090" s="16"/>
      <c r="AE1090" s="16"/>
      <c r="AF1090" s="18">
        <v>120.0</v>
      </c>
      <c r="AG1090" s="18">
        <v>0.0</v>
      </c>
      <c r="AH1090" s="18">
        <v>0.0</v>
      </c>
      <c r="AI1090" s="18">
        <v>0.0</v>
      </c>
      <c r="AJ1090" s="18">
        <v>0.0</v>
      </c>
      <c r="AK1090" s="18">
        <v>0.0</v>
      </c>
    </row>
    <row r="1091">
      <c r="A1091" s="14" t="s">
        <v>756</v>
      </c>
      <c r="B1091" s="105" t="s">
        <v>4031</v>
      </c>
      <c r="C1091" s="14" t="s">
        <v>2302</v>
      </c>
      <c r="D1091" s="19" t="s">
        <v>58</v>
      </c>
      <c r="E1091" s="14" t="s">
        <v>3415</v>
      </c>
      <c r="F1091" s="23"/>
      <c r="G1091" s="14" t="s">
        <v>2303</v>
      </c>
      <c r="I1091" s="14" t="s">
        <v>3416</v>
      </c>
      <c r="J1091" s="23"/>
      <c r="K1091" s="16"/>
      <c r="L1091" s="18">
        <v>120.0</v>
      </c>
      <c r="M1091" s="18">
        <v>0.0</v>
      </c>
      <c r="N1091" s="18">
        <v>0.0</v>
      </c>
      <c r="O1091" s="18">
        <v>0.0</v>
      </c>
      <c r="P1091" s="18">
        <v>0.0</v>
      </c>
      <c r="Q1091" s="18">
        <v>0.0</v>
      </c>
      <c r="U1091" s="22" t="s">
        <v>1251</v>
      </c>
      <c r="V1091" s="18">
        <v>6.291053013121E12</v>
      </c>
      <c r="W1091" s="22" t="s">
        <v>2434</v>
      </c>
      <c r="X1091" s="18" t="s">
        <v>3417</v>
      </c>
      <c r="Y1091" s="22" t="s">
        <v>3415</v>
      </c>
      <c r="Z1091" s="22" t="s">
        <v>2876</v>
      </c>
      <c r="AA1091" s="22" t="s">
        <v>2432</v>
      </c>
      <c r="AC1091" s="22" t="s">
        <v>3431</v>
      </c>
      <c r="AD1091" s="16"/>
      <c r="AE1091" s="16"/>
      <c r="AF1091" s="18">
        <v>552.0</v>
      </c>
      <c r="AG1091" s="18">
        <v>0.0</v>
      </c>
      <c r="AH1091" s="18">
        <v>0.0</v>
      </c>
      <c r="AI1091" s="18">
        <v>0.0</v>
      </c>
      <c r="AJ1091" s="18">
        <v>0.0</v>
      </c>
      <c r="AK1091" s="18">
        <v>0.0</v>
      </c>
    </row>
    <row r="1092">
      <c r="A1092" s="14" t="s">
        <v>65</v>
      </c>
      <c r="B1092" s="105" t="s">
        <v>4144</v>
      </c>
      <c r="C1092" s="14" t="s">
        <v>2229</v>
      </c>
      <c r="D1092" s="19" t="s">
        <v>58</v>
      </c>
      <c r="E1092" s="14" t="s">
        <v>3415</v>
      </c>
      <c r="F1092" s="14" t="s">
        <v>2590</v>
      </c>
      <c r="G1092" s="14" t="s">
        <v>2216</v>
      </c>
      <c r="H1092" s="14" t="s">
        <v>2214</v>
      </c>
      <c r="I1092" s="14" t="s">
        <v>3416</v>
      </c>
      <c r="J1092" s="23"/>
      <c r="K1092" s="23"/>
      <c r="L1092" s="18">
        <v>0.0</v>
      </c>
      <c r="M1092" s="18">
        <v>0.0</v>
      </c>
      <c r="N1092" s="18">
        <v>0.0</v>
      </c>
      <c r="O1092" s="18">
        <v>0.071429</v>
      </c>
      <c r="P1092" s="18">
        <v>0.033333</v>
      </c>
      <c r="Q1092" s="18">
        <v>0.020833</v>
      </c>
      <c r="U1092" s="22" t="s">
        <v>1783</v>
      </c>
      <c r="V1092" s="18">
        <v>6.95344051263E12</v>
      </c>
      <c r="W1092" s="22" t="s">
        <v>3300</v>
      </c>
      <c r="X1092" s="18" t="s">
        <v>3417</v>
      </c>
      <c r="Y1092" s="22" t="s">
        <v>3415</v>
      </c>
      <c r="Z1092" s="22" t="s">
        <v>3283</v>
      </c>
      <c r="AA1092" s="22" t="s">
        <v>3442</v>
      </c>
      <c r="AB1092" s="22" t="s">
        <v>2214</v>
      </c>
      <c r="AC1092" s="22" t="s">
        <v>3416</v>
      </c>
      <c r="AD1092" s="22" t="s">
        <v>2605</v>
      </c>
      <c r="AE1092" s="22" t="s">
        <v>2240</v>
      </c>
      <c r="AF1092" s="18">
        <v>336.0</v>
      </c>
      <c r="AG1092" s="18">
        <v>0.0</v>
      </c>
      <c r="AH1092" s="18">
        <v>0.0</v>
      </c>
      <c r="AI1092" s="18">
        <v>0.0</v>
      </c>
      <c r="AJ1092" s="18">
        <v>0.0</v>
      </c>
      <c r="AK1092" s="18">
        <v>0.0</v>
      </c>
    </row>
    <row r="1093">
      <c r="A1093" s="14" t="s">
        <v>468</v>
      </c>
      <c r="B1093" s="105" t="s">
        <v>3838</v>
      </c>
      <c r="C1093" s="14" t="s">
        <v>3111</v>
      </c>
      <c r="D1093" s="19" t="s">
        <v>58</v>
      </c>
      <c r="E1093" s="14" t="s">
        <v>3421</v>
      </c>
      <c r="F1093" s="14" t="s">
        <v>3112</v>
      </c>
      <c r="G1093" s="14" t="s">
        <v>3839</v>
      </c>
      <c r="H1093" s="14" t="s">
        <v>3472</v>
      </c>
      <c r="I1093" s="14" t="s">
        <v>3431</v>
      </c>
      <c r="J1093" s="23"/>
      <c r="K1093" s="16"/>
      <c r="L1093" s="18">
        <v>24.0</v>
      </c>
      <c r="M1093" s="18">
        <v>0.0</v>
      </c>
      <c r="N1093" s="18">
        <v>0.0</v>
      </c>
      <c r="O1093" s="18">
        <v>0.0</v>
      </c>
      <c r="P1093" s="18">
        <v>0.0</v>
      </c>
      <c r="Q1093" s="18">
        <v>0.0</v>
      </c>
      <c r="U1093" s="22" t="s">
        <v>1812</v>
      </c>
      <c r="V1093" s="18">
        <v>6.221073008135E12</v>
      </c>
      <c r="W1093" s="22" t="s">
        <v>2657</v>
      </c>
      <c r="X1093" s="18" t="s">
        <v>3417</v>
      </c>
      <c r="Y1093" s="16"/>
      <c r="Z1093" s="22" t="s">
        <v>3345</v>
      </c>
      <c r="AA1093" s="22" t="s">
        <v>3430</v>
      </c>
      <c r="AC1093" s="22" t="s">
        <v>3416</v>
      </c>
      <c r="AD1093" s="16"/>
      <c r="AE1093" s="16"/>
      <c r="AF1093" s="18">
        <v>456.0</v>
      </c>
      <c r="AG1093" s="18">
        <v>0.0</v>
      </c>
      <c r="AH1093" s="18">
        <v>0.0</v>
      </c>
      <c r="AI1093" s="18">
        <v>0.0</v>
      </c>
      <c r="AJ1093" s="18">
        <v>0.0</v>
      </c>
      <c r="AK1093" s="18">
        <v>0.0</v>
      </c>
    </row>
    <row r="1094">
      <c r="A1094" s="14" t="s">
        <v>65</v>
      </c>
      <c r="B1094" s="105" t="s">
        <v>3989</v>
      </c>
      <c r="C1094" s="14" t="s">
        <v>2226</v>
      </c>
      <c r="D1094" s="19" t="s">
        <v>58</v>
      </c>
      <c r="E1094" s="14" t="s">
        <v>3415</v>
      </c>
      <c r="F1094" s="14" t="s">
        <v>2590</v>
      </c>
      <c r="G1094" s="14" t="s">
        <v>2216</v>
      </c>
      <c r="I1094" s="14" t="s">
        <v>3416</v>
      </c>
      <c r="J1094" s="23"/>
      <c r="K1094" s="23"/>
      <c r="L1094" s="18">
        <v>552.0</v>
      </c>
      <c r="M1094" s="18">
        <v>0.0</v>
      </c>
      <c r="N1094" s="18">
        <v>0.0</v>
      </c>
      <c r="O1094" s="18">
        <v>0.0</v>
      </c>
      <c r="P1094" s="18">
        <v>0.0</v>
      </c>
      <c r="Q1094" s="18">
        <v>0.0</v>
      </c>
      <c r="U1094" s="22" t="s">
        <v>1175</v>
      </c>
      <c r="V1094" s="18">
        <v>7.73602526772E11</v>
      </c>
      <c r="W1094" s="22" t="s">
        <v>3203</v>
      </c>
      <c r="X1094" s="18" t="s">
        <v>3417</v>
      </c>
      <c r="Y1094" s="22" t="s">
        <v>3415</v>
      </c>
      <c r="Z1094" s="16"/>
      <c r="AA1094" s="22" t="s">
        <v>2391</v>
      </c>
      <c r="AC1094" s="22" t="s">
        <v>3416</v>
      </c>
      <c r="AD1094" s="16"/>
      <c r="AE1094" s="16"/>
      <c r="AF1094" s="18">
        <v>552.0</v>
      </c>
      <c r="AG1094" s="18">
        <v>0.0</v>
      </c>
      <c r="AH1094" s="18">
        <v>0.0</v>
      </c>
      <c r="AI1094" s="18">
        <v>0.0</v>
      </c>
      <c r="AJ1094" s="18">
        <v>0.0</v>
      </c>
      <c r="AK1094" s="18">
        <v>0.0</v>
      </c>
    </row>
    <row r="1095">
      <c r="A1095" s="14" t="s">
        <v>961</v>
      </c>
      <c r="B1095" s="105" t="s">
        <v>3882</v>
      </c>
      <c r="C1095" s="14" t="s">
        <v>2368</v>
      </c>
      <c r="D1095" s="19" t="s">
        <v>58</v>
      </c>
      <c r="E1095" s="23"/>
      <c r="F1095" s="14" t="s">
        <v>3157</v>
      </c>
      <c r="G1095" s="14" t="s">
        <v>2369</v>
      </c>
      <c r="I1095" s="14" t="s">
        <v>3416</v>
      </c>
      <c r="J1095" s="23"/>
      <c r="K1095" s="23"/>
      <c r="L1095" s="18">
        <v>552.0</v>
      </c>
      <c r="M1095" s="18">
        <v>0.0</v>
      </c>
      <c r="N1095" s="18">
        <v>0.0</v>
      </c>
      <c r="O1095" s="18">
        <v>0.0</v>
      </c>
      <c r="P1095" s="18">
        <v>0.0</v>
      </c>
      <c r="Q1095" s="18">
        <v>0.0</v>
      </c>
      <c r="U1095" s="22" t="s">
        <v>258</v>
      </c>
      <c r="V1095" s="18">
        <v>7.64302280217E11</v>
      </c>
      <c r="W1095" s="22" t="s">
        <v>2411</v>
      </c>
      <c r="X1095" s="18" t="s">
        <v>3417</v>
      </c>
      <c r="Y1095" s="22" t="s">
        <v>3415</v>
      </c>
      <c r="Z1095" s="22" t="s">
        <v>2849</v>
      </c>
      <c r="AA1095" s="22" t="s">
        <v>2407</v>
      </c>
      <c r="AB1095" s="22" t="s">
        <v>2214</v>
      </c>
      <c r="AC1095" s="22" t="s">
        <v>3416</v>
      </c>
      <c r="AD1095" s="16"/>
      <c r="AE1095" s="16"/>
      <c r="AF1095" s="18">
        <v>0.0</v>
      </c>
      <c r="AG1095" s="18">
        <v>1.0</v>
      </c>
      <c r="AH1095" s="18">
        <v>0.0</v>
      </c>
      <c r="AI1095" s="18">
        <v>1.10873</v>
      </c>
      <c r="AJ1095" s="18">
        <v>0.826447</v>
      </c>
      <c r="AK1095" s="18">
        <v>0.725726</v>
      </c>
    </row>
    <row r="1096">
      <c r="A1096" s="14" t="s">
        <v>888</v>
      </c>
      <c r="B1096" s="105" t="s">
        <v>4026</v>
      </c>
      <c r="C1096" s="14" t="s">
        <v>2330</v>
      </c>
      <c r="D1096" s="19" t="s">
        <v>58</v>
      </c>
      <c r="E1096" s="14" t="s">
        <v>3421</v>
      </c>
      <c r="F1096" s="14" t="s">
        <v>2774</v>
      </c>
      <c r="G1096" s="14" t="s">
        <v>2326</v>
      </c>
      <c r="H1096" s="14" t="s">
        <v>2214</v>
      </c>
      <c r="I1096" s="14" t="s">
        <v>3431</v>
      </c>
      <c r="J1096" s="23"/>
      <c r="K1096" s="14" t="s">
        <v>2240</v>
      </c>
      <c r="L1096" s="18">
        <v>744.0</v>
      </c>
      <c r="M1096" s="18">
        <v>0.0</v>
      </c>
      <c r="N1096" s="18">
        <v>0.0</v>
      </c>
      <c r="O1096" s="18">
        <v>0.214286</v>
      </c>
      <c r="P1096" s="18">
        <v>0.180435</v>
      </c>
      <c r="Q1096" s="18">
        <v>0.180435</v>
      </c>
      <c r="U1096" s="22" t="s">
        <v>1488</v>
      </c>
      <c r="V1096" s="18">
        <v>6.298042161795E12</v>
      </c>
      <c r="W1096" s="22" t="s">
        <v>2880</v>
      </c>
      <c r="X1096" s="18" t="s">
        <v>3417</v>
      </c>
      <c r="Y1096" s="16"/>
      <c r="Z1096" s="22" t="s">
        <v>2720</v>
      </c>
      <c r="AA1096" s="22" t="s">
        <v>3545</v>
      </c>
      <c r="AC1096" s="22" t="s">
        <v>3416</v>
      </c>
      <c r="AD1096" s="16"/>
      <c r="AE1096" s="16"/>
      <c r="AF1096" s="18">
        <v>456.0</v>
      </c>
      <c r="AG1096" s="18">
        <v>0.0</v>
      </c>
      <c r="AH1096" s="18">
        <v>0.0</v>
      </c>
      <c r="AI1096" s="18">
        <v>0.0</v>
      </c>
      <c r="AJ1096" s="18">
        <v>0.0</v>
      </c>
      <c r="AK1096" s="18">
        <v>0.0</v>
      </c>
    </row>
    <row r="1097">
      <c r="A1097" s="14" t="s">
        <v>1365</v>
      </c>
      <c r="B1097" s="105" t="s">
        <v>3957</v>
      </c>
      <c r="C1097" s="14" t="s">
        <v>2594</v>
      </c>
      <c r="D1097" s="19" t="s">
        <v>58</v>
      </c>
      <c r="E1097" s="14" t="s">
        <v>3415</v>
      </c>
      <c r="F1097" s="14" t="s">
        <v>2897</v>
      </c>
      <c r="G1097" s="14" t="s">
        <v>2449</v>
      </c>
      <c r="H1097" s="14" t="s">
        <v>2304</v>
      </c>
      <c r="I1097" s="14" t="s">
        <v>3422</v>
      </c>
      <c r="J1097" s="23"/>
      <c r="K1097" s="14" t="s">
        <v>2240</v>
      </c>
      <c r="L1097" s="18">
        <v>528.0</v>
      </c>
      <c r="M1097" s="18">
        <v>0.0</v>
      </c>
      <c r="N1097" s="18">
        <v>0.0</v>
      </c>
      <c r="O1097" s="18">
        <v>0.0</v>
      </c>
      <c r="P1097" s="18">
        <v>0.0</v>
      </c>
      <c r="Q1097" s="18">
        <v>0.0</v>
      </c>
      <c r="U1097" s="22" t="s">
        <v>888</v>
      </c>
      <c r="V1097" s="18">
        <v>7.894904052677E12</v>
      </c>
      <c r="W1097" s="22" t="s">
        <v>2323</v>
      </c>
      <c r="X1097" s="18" t="s">
        <v>3417</v>
      </c>
      <c r="Y1097" s="22" t="s">
        <v>3421</v>
      </c>
      <c r="Z1097" s="22" t="s">
        <v>2763</v>
      </c>
      <c r="AA1097" s="22" t="s">
        <v>2324</v>
      </c>
      <c r="AB1097" s="22" t="s">
        <v>2214</v>
      </c>
      <c r="AC1097" s="22" t="s">
        <v>3431</v>
      </c>
      <c r="AD1097" s="22" t="s">
        <v>2605</v>
      </c>
      <c r="AE1097" s="22" t="s">
        <v>2240</v>
      </c>
      <c r="AF1097" s="18">
        <v>480.0</v>
      </c>
      <c r="AG1097" s="18">
        <v>0.0</v>
      </c>
      <c r="AH1097" s="18">
        <v>0.166667</v>
      </c>
      <c r="AI1097" s="18">
        <v>0.0</v>
      </c>
      <c r="AJ1097" s="18">
        <v>0.166667</v>
      </c>
      <c r="AK1097" s="18">
        <v>0.060606</v>
      </c>
    </row>
    <row r="1098">
      <c r="A1098" s="14" t="s">
        <v>1175</v>
      </c>
      <c r="B1098" s="105" t="s">
        <v>4150</v>
      </c>
      <c r="C1098" s="14" t="s">
        <v>3210</v>
      </c>
      <c r="D1098" s="19" t="s">
        <v>58</v>
      </c>
      <c r="E1098" s="14" t="s">
        <v>3415</v>
      </c>
      <c r="F1098" s="23"/>
      <c r="G1098" s="14" t="s">
        <v>2391</v>
      </c>
      <c r="H1098" s="14" t="s">
        <v>2214</v>
      </c>
      <c r="I1098" s="14" t="s">
        <v>3416</v>
      </c>
      <c r="J1098" s="23"/>
      <c r="K1098" s="23"/>
      <c r="L1098" s="18">
        <v>432.0</v>
      </c>
      <c r="M1098" s="18">
        <v>0.0</v>
      </c>
      <c r="N1098" s="18">
        <v>0.0</v>
      </c>
      <c r="O1098" s="18">
        <v>0.0</v>
      </c>
      <c r="P1098" s="18">
        <v>0.0</v>
      </c>
      <c r="Q1098" s="18">
        <v>0.0</v>
      </c>
      <c r="U1098" s="22" t="s">
        <v>1783</v>
      </c>
      <c r="V1098" s="18">
        <v>6.291108549254E12</v>
      </c>
      <c r="W1098" s="22" t="s">
        <v>3294</v>
      </c>
      <c r="X1098" s="18" t="s">
        <v>3417</v>
      </c>
      <c r="Y1098" s="22" t="s">
        <v>3415</v>
      </c>
      <c r="Z1098" s="22" t="s">
        <v>3182</v>
      </c>
      <c r="AA1098" s="22" t="s">
        <v>2386</v>
      </c>
      <c r="AB1098" s="22" t="s">
        <v>2214</v>
      </c>
      <c r="AC1098" s="22" t="s">
        <v>3416</v>
      </c>
      <c r="AD1098" s="22" t="s">
        <v>2605</v>
      </c>
      <c r="AE1098" s="22" t="s">
        <v>2240</v>
      </c>
      <c r="AF1098" s="18">
        <v>24.0</v>
      </c>
      <c r="AG1098" s="18">
        <v>0.0</v>
      </c>
      <c r="AH1098" s="18">
        <v>0.0</v>
      </c>
      <c r="AI1098" s="18">
        <v>0.0</v>
      </c>
      <c r="AJ1098" s="18">
        <v>0.0</v>
      </c>
      <c r="AK1098" s="18">
        <v>0.0</v>
      </c>
    </row>
    <row r="1099">
      <c r="A1099" s="14" t="s">
        <v>1650</v>
      </c>
      <c r="B1099" s="105" t="s">
        <v>4151</v>
      </c>
      <c r="C1099" s="14" t="s">
        <v>2469</v>
      </c>
      <c r="D1099" s="19" t="s">
        <v>58</v>
      </c>
      <c r="E1099" s="23"/>
      <c r="F1099" s="14" t="s">
        <v>2930</v>
      </c>
      <c r="G1099" s="14" t="s">
        <v>2239</v>
      </c>
      <c r="I1099" s="14" t="s">
        <v>3416</v>
      </c>
      <c r="J1099" s="23"/>
      <c r="K1099" s="16"/>
      <c r="L1099" s="18">
        <v>528.0</v>
      </c>
      <c r="M1099" s="18">
        <v>0.0</v>
      </c>
      <c r="N1099" s="18">
        <v>0.0</v>
      </c>
      <c r="O1099" s="18">
        <v>0.0</v>
      </c>
      <c r="P1099" s="18">
        <v>0.0</v>
      </c>
      <c r="Q1099" s="18">
        <v>0.0</v>
      </c>
      <c r="U1099" s="22" t="s">
        <v>961</v>
      </c>
      <c r="V1099" s="18">
        <v>504735.0</v>
      </c>
      <c r="W1099" s="22" t="s">
        <v>2712</v>
      </c>
      <c r="X1099" s="18" t="s">
        <v>3417</v>
      </c>
      <c r="Y1099" s="22" t="s">
        <v>3636</v>
      </c>
      <c r="Z1099" s="22" t="s">
        <v>3923</v>
      </c>
      <c r="AA1099" s="22" t="s">
        <v>3524</v>
      </c>
      <c r="AB1099" s="22" t="s">
        <v>2304</v>
      </c>
      <c r="AC1099" s="22" t="s">
        <v>3422</v>
      </c>
      <c r="AD1099" s="22" t="s">
        <v>2605</v>
      </c>
      <c r="AE1099" s="16"/>
      <c r="AF1099" s="18">
        <v>120.0</v>
      </c>
      <c r="AG1099" s="18">
        <v>0.0</v>
      </c>
      <c r="AH1099" s="18">
        <v>0.792489</v>
      </c>
      <c r="AI1099" s="18">
        <v>0.0</v>
      </c>
      <c r="AJ1099" s="18">
        <v>1.046703</v>
      </c>
      <c r="AK1099" s="18">
        <v>0.878394</v>
      </c>
    </row>
    <row r="1100">
      <c r="A1100" s="14" t="s">
        <v>1966</v>
      </c>
      <c r="B1100" s="105" t="s">
        <v>3907</v>
      </c>
      <c r="C1100" s="14" t="s">
        <v>2571</v>
      </c>
      <c r="D1100" s="19" t="s">
        <v>58</v>
      </c>
      <c r="E1100" s="14" t="s">
        <v>3415</v>
      </c>
      <c r="F1100" s="14" t="s">
        <v>3013</v>
      </c>
      <c r="G1100" s="14" t="s">
        <v>2572</v>
      </c>
      <c r="H1100" s="14" t="s">
        <v>2252</v>
      </c>
      <c r="I1100" s="14" t="s">
        <v>3416</v>
      </c>
      <c r="J1100" s="23"/>
      <c r="K1100" s="16"/>
      <c r="L1100" s="18">
        <v>150.0</v>
      </c>
      <c r="M1100" s="18">
        <v>6.0</v>
      </c>
      <c r="N1100" s="18">
        <v>2.761458</v>
      </c>
      <c r="O1100" s="18">
        <v>13.19048</v>
      </c>
      <c r="P1100" s="18">
        <v>7.218583</v>
      </c>
      <c r="Q1100" s="18">
        <v>4.225953</v>
      </c>
      <c r="U1100" s="22" t="s">
        <v>258</v>
      </c>
      <c r="V1100" s="18">
        <v>4.250587705461E12</v>
      </c>
      <c r="W1100" s="22" t="s">
        <v>2806</v>
      </c>
      <c r="X1100" s="18" t="s">
        <v>3417</v>
      </c>
      <c r="Y1100" s="22" t="s">
        <v>3415</v>
      </c>
      <c r="Z1100" s="22" t="s">
        <v>3192</v>
      </c>
      <c r="AA1100" s="22" t="s">
        <v>3427</v>
      </c>
      <c r="AB1100" s="22" t="s">
        <v>2214</v>
      </c>
      <c r="AC1100" s="22" t="s">
        <v>3416</v>
      </c>
      <c r="AD1100" s="22" t="s">
        <v>2605</v>
      </c>
      <c r="AE1100" s="16"/>
      <c r="AF1100" s="18">
        <v>24.0</v>
      </c>
      <c r="AG1100" s="18">
        <v>0.0</v>
      </c>
      <c r="AH1100" s="18">
        <v>0.0</v>
      </c>
      <c r="AI1100" s="18">
        <v>0.0</v>
      </c>
      <c r="AJ1100" s="18">
        <v>0.033333</v>
      </c>
      <c r="AK1100" s="18">
        <v>0.016667</v>
      </c>
    </row>
    <row r="1101">
      <c r="A1101" s="14" t="s">
        <v>961</v>
      </c>
      <c r="B1101" s="105" t="s">
        <v>4152</v>
      </c>
      <c r="C1101" s="14" t="s">
        <v>2712</v>
      </c>
      <c r="D1101" s="19" t="s">
        <v>58</v>
      </c>
      <c r="E1101" s="14" t="s">
        <v>3421</v>
      </c>
      <c r="F1101" s="14" t="s">
        <v>3923</v>
      </c>
      <c r="G1101" s="14" t="s">
        <v>3524</v>
      </c>
      <c r="I1101" s="14" t="s">
        <v>3422</v>
      </c>
      <c r="J1101" s="23"/>
      <c r="K1101" s="16"/>
      <c r="L1101" s="18">
        <v>504.0</v>
      </c>
      <c r="M1101" s="18">
        <v>0.0</v>
      </c>
      <c r="N1101" s="18">
        <v>0.0</v>
      </c>
      <c r="O1101" s="18">
        <v>0.0</v>
      </c>
      <c r="P1101" s="18">
        <v>0.0</v>
      </c>
      <c r="Q1101" s="18">
        <v>0.0</v>
      </c>
      <c r="U1101" s="22" t="s">
        <v>468</v>
      </c>
      <c r="V1101" s="18">
        <v>8.695543003445E12</v>
      </c>
      <c r="W1101" s="22" t="s">
        <v>3023</v>
      </c>
      <c r="X1101" s="18" t="s">
        <v>3417</v>
      </c>
      <c r="Y1101" s="22" t="s">
        <v>3421</v>
      </c>
      <c r="Z1101" s="22" t="s">
        <v>3670</v>
      </c>
      <c r="AA1101" s="22" t="s">
        <v>3671</v>
      </c>
      <c r="AB1101" s="22" t="s">
        <v>2214</v>
      </c>
      <c r="AC1101" s="22" t="s">
        <v>3422</v>
      </c>
      <c r="AD1101" s="16"/>
      <c r="AE1101" s="16"/>
      <c r="AF1101" s="18">
        <v>0.0</v>
      </c>
      <c r="AG1101" s="18">
        <v>3.0</v>
      </c>
      <c r="AH1101" s="18">
        <v>0.0</v>
      </c>
      <c r="AI1101" s="18">
        <v>0.357143</v>
      </c>
      <c r="AJ1101" s="18">
        <v>0.417381</v>
      </c>
      <c r="AK1101" s="18">
        <v>0.390082</v>
      </c>
    </row>
    <row r="1102">
      <c r="A1102" s="14" t="s">
        <v>206</v>
      </c>
      <c r="B1102" s="105" t="s">
        <v>3964</v>
      </c>
      <c r="C1102" s="14" t="s">
        <v>2771</v>
      </c>
      <c r="D1102" s="19" t="s">
        <v>58</v>
      </c>
      <c r="E1102" s="14" t="s">
        <v>3421</v>
      </c>
      <c r="F1102" s="14" t="s">
        <v>3049</v>
      </c>
      <c r="G1102" s="14" t="s">
        <v>3789</v>
      </c>
      <c r="H1102" s="14" t="s">
        <v>2214</v>
      </c>
      <c r="I1102" s="14" t="s">
        <v>3416</v>
      </c>
      <c r="J1102" s="23"/>
      <c r="K1102" s="16"/>
      <c r="L1102" s="18">
        <v>24.0</v>
      </c>
      <c r="M1102" s="18">
        <v>3.0</v>
      </c>
      <c r="N1102" s="18">
        <v>0.0</v>
      </c>
      <c r="O1102" s="18">
        <v>1.4001</v>
      </c>
      <c r="P1102" s="18">
        <v>1.4001</v>
      </c>
      <c r="Q1102" s="18">
        <v>1.4001</v>
      </c>
      <c r="U1102" s="22" t="s">
        <v>361</v>
      </c>
      <c r="V1102" s="18">
        <v>5.425038430424E12</v>
      </c>
      <c r="W1102" s="22" t="s">
        <v>3107</v>
      </c>
      <c r="X1102" s="18" t="s">
        <v>3417</v>
      </c>
      <c r="Y1102" s="22" t="s">
        <v>3415</v>
      </c>
      <c r="Z1102" s="22" t="s">
        <v>3105</v>
      </c>
      <c r="AA1102" s="22" t="s">
        <v>3510</v>
      </c>
      <c r="AB1102" s="22" t="s">
        <v>2214</v>
      </c>
      <c r="AC1102" s="22" t="s">
        <v>3416</v>
      </c>
      <c r="AD1102" s="22" t="s">
        <v>2605</v>
      </c>
      <c r="AE1102" s="16"/>
      <c r="AF1102" s="18">
        <v>24.0</v>
      </c>
      <c r="AG1102" s="18">
        <v>0.0</v>
      </c>
      <c r="AH1102" s="18">
        <v>0.0</v>
      </c>
      <c r="AI1102" s="18">
        <v>0.0</v>
      </c>
      <c r="AJ1102" s="18">
        <v>0.0</v>
      </c>
      <c r="AK1102" s="18">
        <v>0.0</v>
      </c>
    </row>
    <row r="1103">
      <c r="A1103" s="14" t="s">
        <v>756</v>
      </c>
      <c r="B1103" s="105" t="s">
        <v>3680</v>
      </c>
      <c r="C1103" s="14" t="s">
        <v>2280</v>
      </c>
      <c r="D1103" s="19" t="s">
        <v>58</v>
      </c>
      <c r="E1103" s="14" t="s">
        <v>3415</v>
      </c>
      <c r="F1103" s="14" t="s">
        <v>3681</v>
      </c>
      <c r="G1103" s="14" t="s">
        <v>2279</v>
      </c>
      <c r="H1103" s="14" t="s">
        <v>2214</v>
      </c>
      <c r="I1103" s="14" t="s">
        <v>3416</v>
      </c>
      <c r="J1103" s="23"/>
      <c r="K1103" s="14" t="s">
        <v>2240</v>
      </c>
      <c r="L1103" s="18">
        <v>432.0</v>
      </c>
      <c r="M1103" s="18">
        <v>0.0</v>
      </c>
      <c r="N1103" s="18">
        <v>2.270252</v>
      </c>
      <c r="O1103" s="18">
        <v>0.672619</v>
      </c>
      <c r="P1103" s="18">
        <v>1.227632</v>
      </c>
      <c r="Q1103" s="18">
        <v>2.29794</v>
      </c>
      <c r="U1103" s="22" t="s">
        <v>258</v>
      </c>
      <c r="V1103" s="18">
        <v>6.281006620162E12</v>
      </c>
      <c r="W1103" s="22" t="s">
        <v>2417</v>
      </c>
      <c r="X1103" s="18" t="s">
        <v>3417</v>
      </c>
      <c r="Y1103" s="22" t="s">
        <v>3415</v>
      </c>
      <c r="Z1103" s="22" t="s">
        <v>2858</v>
      </c>
      <c r="AA1103" s="22" t="s">
        <v>2407</v>
      </c>
      <c r="AB1103" s="22" t="s">
        <v>2214</v>
      </c>
      <c r="AC1103" s="22" t="s">
        <v>3416</v>
      </c>
      <c r="AD1103" s="16"/>
      <c r="AE1103" s="16"/>
      <c r="AF1103" s="18">
        <v>0.0</v>
      </c>
      <c r="AG1103" s="18">
        <v>0.0</v>
      </c>
      <c r="AH1103" s="18">
        <v>0.0</v>
      </c>
      <c r="AI1103" s="18">
        <v>1.550866</v>
      </c>
      <c r="AJ1103" s="18">
        <v>1.346825</v>
      </c>
      <c r="AK1103" s="18">
        <v>1.252032</v>
      </c>
    </row>
    <row r="1104">
      <c r="A1104" s="14" t="s">
        <v>288</v>
      </c>
      <c r="B1104" s="105" t="s">
        <v>3890</v>
      </c>
      <c r="C1104" s="14" t="s">
        <v>2905</v>
      </c>
      <c r="D1104" s="19" t="s">
        <v>58</v>
      </c>
      <c r="E1104" s="23"/>
      <c r="F1104" s="14" t="s">
        <v>3074</v>
      </c>
      <c r="G1104" s="14" t="s">
        <v>3688</v>
      </c>
      <c r="I1104" s="14" t="s">
        <v>3416</v>
      </c>
      <c r="J1104" s="23"/>
      <c r="K1104" s="23"/>
      <c r="L1104" s="18">
        <v>48.0</v>
      </c>
      <c r="M1104" s="18">
        <v>0.0</v>
      </c>
      <c r="N1104" s="18">
        <v>0.0</v>
      </c>
      <c r="O1104" s="18">
        <v>0.0</v>
      </c>
      <c r="P1104" s="18">
        <v>0.0</v>
      </c>
      <c r="Q1104" s="18">
        <v>0.0</v>
      </c>
      <c r="U1104" s="22" t="s">
        <v>1783</v>
      </c>
      <c r="V1104" s="18">
        <v>7.000010015719E12</v>
      </c>
      <c r="W1104" s="22" t="s">
        <v>3296</v>
      </c>
      <c r="X1104" s="18" t="s">
        <v>3417</v>
      </c>
      <c r="Y1104" s="22" t="s">
        <v>3415</v>
      </c>
      <c r="Z1104" s="22" t="s">
        <v>3283</v>
      </c>
      <c r="AA1104" s="22" t="s">
        <v>3442</v>
      </c>
      <c r="AB1104" s="22" t="s">
        <v>2214</v>
      </c>
      <c r="AC1104" s="22" t="s">
        <v>3416</v>
      </c>
      <c r="AD1104" s="22" t="s">
        <v>2605</v>
      </c>
      <c r="AE1104" s="22" t="s">
        <v>2240</v>
      </c>
      <c r="AF1104" s="18">
        <v>336.0</v>
      </c>
      <c r="AG1104" s="18">
        <v>0.0</v>
      </c>
      <c r="AH1104" s="18">
        <v>0.0</v>
      </c>
      <c r="AI1104" s="18">
        <v>0.0</v>
      </c>
      <c r="AJ1104" s="18">
        <v>0.0</v>
      </c>
      <c r="AK1104" s="18">
        <v>0.0</v>
      </c>
    </row>
    <row r="1105">
      <c r="A1105" s="14" t="s">
        <v>206</v>
      </c>
      <c r="B1105" s="105" t="s">
        <v>3675</v>
      </c>
      <c r="C1105" s="14" t="s">
        <v>2767</v>
      </c>
      <c r="D1105" s="19" t="s">
        <v>58</v>
      </c>
      <c r="E1105" s="23"/>
      <c r="F1105" s="14" t="s">
        <v>3051</v>
      </c>
      <c r="G1105" s="14" t="s">
        <v>2388</v>
      </c>
      <c r="I1105" s="14" t="s">
        <v>3416</v>
      </c>
      <c r="J1105" s="23"/>
      <c r="K1105" s="23"/>
      <c r="L1105" s="18">
        <v>72.0</v>
      </c>
      <c r="M1105" s="18">
        <v>0.0</v>
      </c>
      <c r="N1105" s="18">
        <v>0.0</v>
      </c>
      <c r="O1105" s="18">
        <v>0.0</v>
      </c>
      <c r="P1105" s="18">
        <v>0.0</v>
      </c>
      <c r="Q1105" s="18">
        <v>0.0</v>
      </c>
      <c r="U1105" s="22" t="s">
        <v>961</v>
      </c>
      <c r="V1105" s="22" t="s">
        <v>4145</v>
      </c>
      <c r="W1105" s="22" t="s">
        <v>2961</v>
      </c>
      <c r="X1105" s="18" t="s">
        <v>3417</v>
      </c>
      <c r="Y1105" s="22" t="s">
        <v>3415</v>
      </c>
      <c r="Z1105" s="22" t="s">
        <v>3157</v>
      </c>
      <c r="AA1105" s="22" t="s">
        <v>2366</v>
      </c>
      <c r="AB1105" s="22" t="s">
        <v>2304</v>
      </c>
      <c r="AC1105" s="22" t="s">
        <v>3422</v>
      </c>
      <c r="AD1105" s="16"/>
      <c r="AE1105" s="16"/>
      <c r="AF1105" s="18">
        <v>156.0</v>
      </c>
      <c r="AG1105" s="18">
        <v>234.0</v>
      </c>
      <c r="AH1105" s="18">
        <v>29.28272</v>
      </c>
      <c r="AI1105" s="18">
        <v>231.3158</v>
      </c>
      <c r="AJ1105" s="18">
        <v>229.5404</v>
      </c>
      <c r="AK1105" s="18">
        <v>223.4371</v>
      </c>
    </row>
    <row r="1106">
      <c r="A1106" s="14" t="s">
        <v>888</v>
      </c>
      <c r="B1106" s="105" t="s">
        <v>3627</v>
      </c>
      <c r="C1106" s="14" t="s">
        <v>2338</v>
      </c>
      <c r="D1106" s="19" t="s">
        <v>58</v>
      </c>
      <c r="E1106" s="14" t="s">
        <v>3421</v>
      </c>
      <c r="F1106" s="14" t="s">
        <v>2790</v>
      </c>
      <c r="G1106" s="14" t="s">
        <v>2339</v>
      </c>
      <c r="H1106" s="14" t="s">
        <v>2214</v>
      </c>
      <c r="I1106" s="14" t="s">
        <v>3431</v>
      </c>
      <c r="J1106" s="23"/>
      <c r="K1106" s="23"/>
      <c r="L1106" s="18">
        <v>528.0</v>
      </c>
      <c r="M1106" s="18">
        <v>0.0</v>
      </c>
      <c r="N1106" s="18">
        <v>13.52249</v>
      </c>
      <c r="O1106" s="18">
        <v>0.0</v>
      </c>
      <c r="P1106" s="18">
        <v>0.533333</v>
      </c>
      <c r="Q1106" s="18">
        <v>13.56133</v>
      </c>
      <c r="U1106" s="22" t="s">
        <v>1812</v>
      </c>
      <c r="V1106" s="18">
        <v>8.00030040799E12</v>
      </c>
      <c r="W1106" s="22" t="s">
        <v>2553</v>
      </c>
      <c r="X1106" s="18" t="s">
        <v>3417</v>
      </c>
      <c r="Y1106" s="22" t="s">
        <v>3415</v>
      </c>
      <c r="Z1106" s="22" t="s">
        <v>2998</v>
      </c>
      <c r="AA1106" s="22" t="s">
        <v>2554</v>
      </c>
      <c r="AB1106" s="22" t="s">
        <v>2214</v>
      </c>
      <c r="AC1106" s="22" t="s">
        <v>3416</v>
      </c>
      <c r="AD1106" s="22" t="s">
        <v>2666</v>
      </c>
      <c r="AF1106" s="18">
        <v>720.0</v>
      </c>
      <c r="AG1106" s="18">
        <v>0.0</v>
      </c>
      <c r="AH1106" s="18">
        <v>54.39987</v>
      </c>
      <c r="AI1106" s="18">
        <v>0.0</v>
      </c>
      <c r="AJ1106" s="18">
        <v>0.833333</v>
      </c>
      <c r="AK1106" s="18">
        <v>54.49511</v>
      </c>
    </row>
    <row r="1107">
      <c r="A1107" s="14" t="s">
        <v>1812</v>
      </c>
      <c r="B1107" s="105" t="s">
        <v>4153</v>
      </c>
      <c r="C1107" s="14" t="s">
        <v>3204</v>
      </c>
      <c r="D1107" s="19" t="s">
        <v>58</v>
      </c>
      <c r="E1107" s="14" t="s">
        <v>3415</v>
      </c>
      <c r="F1107" s="14" t="s">
        <v>2769</v>
      </c>
      <c r="G1107" s="14" t="s">
        <v>2512</v>
      </c>
      <c r="H1107" s="14" t="s">
        <v>2214</v>
      </c>
      <c r="I1107" s="14" t="s">
        <v>3416</v>
      </c>
      <c r="J1107" s="14" t="s">
        <v>2666</v>
      </c>
      <c r="L1107" s="18">
        <v>72.0</v>
      </c>
      <c r="M1107" s="18">
        <v>0.0</v>
      </c>
      <c r="N1107" s="18">
        <v>0.0625</v>
      </c>
      <c r="O1107" s="18">
        <v>0.485714</v>
      </c>
      <c r="P1107" s="18">
        <v>0.269621</v>
      </c>
      <c r="Q1107" s="18">
        <v>0.269621</v>
      </c>
      <c r="U1107" s="22" t="s">
        <v>662</v>
      </c>
      <c r="V1107" s="18">
        <v>8.90600105081E12</v>
      </c>
      <c r="W1107" s="22" t="s">
        <v>2277</v>
      </c>
      <c r="X1107" s="18" t="s">
        <v>3417</v>
      </c>
      <c r="Y1107" s="22" t="s">
        <v>3415</v>
      </c>
      <c r="Z1107" s="22" t="s">
        <v>2707</v>
      </c>
      <c r="AA1107" s="22" t="s">
        <v>2276</v>
      </c>
      <c r="AC1107" s="22" t="s">
        <v>3416</v>
      </c>
      <c r="AD1107" s="16"/>
      <c r="AE1107" s="16"/>
      <c r="AF1107" s="18">
        <v>552.0</v>
      </c>
      <c r="AG1107" s="18">
        <v>0.0</v>
      </c>
      <c r="AH1107" s="18">
        <v>0.0</v>
      </c>
      <c r="AI1107" s="18">
        <v>0.0</v>
      </c>
      <c r="AJ1107" s="18">
        <v>0.0</v>
      </c>
      <c r="AK1107" s="18">
        <v>0.0</v>
      </c>
    </row>
    <row r="1108">
      <c r="A1108" s="14" t="s">
        <v>1488</v>
      </c>
      <c r="B1108" s="105" t="s">
        <v>3802</v>
      </c>
      <c r="C1108" s="14" t="s">
        <v>2832</v>
      </c>
      <c r="D1108" s="19" t="s">
        <v>58</v>
      </c>
      <c r="E1108" s="14" t="s">
        <v>3421</v>
      </c>
      <c r="F1108" s="14" t="s">
        <v>3132</v>
      </c>
      <c r="G1108" s="14" t="s">
        <v>2268</v>
      </c>
      <c r="H1108" s="14" t="s">
        <v>2214</v>
      </c>
      <c r="I1108" s="14" t="s">
        <v>3416</v>
      </c>
      <c r="J1108" s="23"/>
      <c r="K1108" s="14" t="s">
        <v>2240</v>
      </c>
      <c r="L1108" s="18">
        <v>279.0</v>
      </c>
      <c r="M1108" s="18">
        <v>2.0</v>
      </c>
      <c r="N1108" s="18">
        <v>0.0</v>
      </c>
      <c r="O1108" s="18">
        <v>0.0</v>
      </c>
      <c r="P1108" s="18">
        <v>0.0</v>
      </c>
      <c r="Q1108" s="18">
        <v>0.0</v>
      </c>
      <c r="U1108" s="22" t="s">
        <v>851</v>
      </c>
      <c r="V1108" s="18">
        <v>9.429034610879E12</v>
      </c>
      <c r="W1108" s="22" t="s">
        <v>2307</v>
      </c>
      <c r="X1108" s="18" t="s">
        <v>3417</v>
      </c>
      <c r="Y1108" s="22" t="s">
        <v>3415</v>
      </c>
      <c r="Z1108" s="22" t="s">
        <v>2740</v>
      </c>
      <c r="AA1108" s="22" t="s">
        <v>2308</v>
      </c>
      <c r="AB1108" s="22" t="s">
        <v>3472</v>
      </c>
      <c r="AC1108" s="22" t="s">
        <v>3422</v>
      </c>
      <c r="AD1108" s="16"/>
      <c r="AE1108" s="16"/>
      <c r="AF1108" s="18">
        <v>1272.0</v>
      </c>
      <c r="AG1108" s="18">
        <v>0.0</v>
      </c>
      <c r="AH1108" s="18">
        <v>0.0</v>
      </c>
      <c r="AI1108" s="18">
        <v>0.0</v>
      </c>
      <c r="AJ1108" s="18">
        <v>0.0</v>
      </c>
      <c r="AK1108" s="18">
        <v>0.0</v>
      </c>
    </row>
    <row r="1109">
      <c r="A1109" s="14" t="s">
        <v>1365</v>
      </c>
      <c r="B1109" s="105" t="s">
        <v>4048</v>
      </c>
      <c r="C1109" s="14" t="s">
        <v>2777</v>
      </c>
      <c r="D1109" s="19" t="s">
        <v>58</v>
      </c>
      <c r="E1109" s="14" t="s">
        <v>3415</v>
      </c>
      <c r="F1109" s="14" t="s">
        <v>2891</v>
      </c>
      <c r="G1109" s="14" t="s">
        <v>2261</v>
      </c>
      <c r="H1109" s="14" t="s">
        <v>2214</v>
      </c>
      <c r="I1109" s="14" t="s">
        <v>3422</v>
      </c>
      <c r="J1109" s="23"/>
      <c r="K1109" s="16"/>
      <c r="L1109" s="18">
        <v>729.0</v>
      </c>
      <c r="M1109" s="18">
        <v>0.0</v>
      </c>
      <c r="N1109" s="18">
        <v>4.708179</v>
      </c>
      <c r="O1109" s="18">
        <v>0.857143</v>
      </c>
      <c r="P1109" s="18">
        <v>5.578517</v>
      </c>
      <c r="Q1109" s="18">
        <v>5.63505</v>
      </c>
      <c r="U1109" s="22" t="s">
        <v>1783</v>
      </c>
      <c r="V1109" s="18">
        <v>6.953440511633E12</v>
      </c>
      <c r="W1109" s="22" t="s">
        <v>3290</v>
      </c>
      <c r="X1109" s="18" t="s">
        <v>3417</v>
      </c>
      <c r="Y1109" s="22" t="s">
        <v>3415</v>
      </c>
      <c r="Z1109" s="22" t="s">
        <v>3283</v>
      </c>
      <c r="AA1109" s="22" t="s">
        <v>3442</v>
      </c>
      <c r="AB1109" s="22" t="s">
        <v>2214</v>
      </c>
      <c r="AC1109" s="22" t="s">
        <v>3416</v>
      </c>
      <c r="AD1109" s="22" t="s">
        <v>2605</v>
      </c>
      <c r="AE1109" s="16"/>
      <c r="AF1109" s="18">
        <v>192.0</v>
      </c>
      <c r="AG1109" s="18">
        <v>0.0</v>
      </c>
      <c r="AH1109" s="18">
        <v>2.113095</v>
      </c>
      <c r="AI1109" s="18">
        <v>0.2</v>
      </c>
      <c r="AJ1109" s="18">
        <v>0.047619</v>
      </c>
      <c r="AK1109" s="18">
        <v>2.57974</v>
      </c>
    </row>
    <row r="1110">
      <c r="A1110" s="14" t="s">
        <v>1251</v>
      </c>
      <c r="B1110" s="105" t="s">
        <v>4117</v>
      </c>
      <c r="C1110" s="14" t="s">
        <v>2991</v>
      </c>
      <c r="D1110" s="19" t="s">
        <v>58</v>
      </c>
      <c r="E1110" s="14" t="s">
        <v>3421</v>
      </c>
      <c r="F1110" s="14" t="s">
        <v>3231</v>
      </c>
      <c r="G1110" s="14" t="s">
        <v>3466</v>
      </c>
      <c r="H1110" s="14" t="s">
        <v>2214</v>
      </c>
      <c r="I1110" s="14" t="s">
        <v>3431</v>
      </c>
      <c r="J1110" s="23"/>
      <c r="K1110" s="14" t="s">
        <v>2240</v>
      </c>
      <c r="L1110" s="18">
        <v>432.0</v>
      </c>
      <c r="M1110" s="18">
        <v>0.0</v>
      </c>
      <c r="N1110" s="18">
        <v>0.0</v>
      </c>
      <c r="O1110" s="18">
        <v>0.0</v>
      </c>
      <c r="P1110" s="18">
        <v>0.043478</v>
      </c>
      <c r="Q1110" s="18">
        <v>0.043478</v>
      </c>
      <c r="U1110" s="22" t="s">
        <v>961</v>
      </c>
      <c r="V1110" s="18">
        <v>504744.0</v>
      </c>
      <c r="W1110" s="22" t="s">
        <v>3134</v>
      </c>
      <c r="X1110" s="18" t="s">
        <v>3417</v>
      </c>
      <c r="Y1110" s="22" t="s">
        <v>3421</v>
      </c>
      <c r="Z1110" s="22" t="s">
        <v>3631</v>
      </c>
      <c r="AA1110" s="22" t="s">
        <v>2351</v>
      </c>
      <c r="AB1110" s="22" t="s">
        <v>2304</v>
      </c>
      <c r="AC1110" s="22" t="s">
        <v>3416</v>
      </c>
      <c r="AD1110" s="22" t="s">
        <v>2605</v>
      </c>
      <c r="AE1110" s="16"/>
      <c r="AF1110" s="18">
        <v>864.0</v>
      </c>
      <c r="AG1110" s="18">
        <v>0.0</v>
      </c>
      <c r="AH1110" s="18">
        <v>7.82718</v>
      </c>
      <c r="AI1110" s="18">
        <v>0.0</v>
      </c>
      <c r="AJ1110" s="18">
        <v>5.496032</v>
      </c>
      <c r="AK1110" s="18">
        <v>7.82718</v>
      </c>
    </row>
    <row r="1111">
      <c r="A1111" s="14" t="s">
        <v>1812</v>
      </c>
      <c r="B1111" s="105" t="s">
        <v>3588</v>
      </c>
      <c r="C1111" s="14" t="s">
        <v>3354</v>
      </c>
      <c r="D1111" s="19" t="s">
        <v>58</v>
      </c>
      <c r="E1111" s="23"/>
      <c r="F1111" s="14" t="s">
        <v>3355</v>
      </c>
      <c r="G1111" s="14" t="s">
        <v>3589</v>
      </c>
      <c r="I1111" s="14" t="s">
        <v>3416</v>
      </c>
      <c r="J1111" s="23"/>
      <c r="K1111" s="16"/>
      <c r="L1111" s="18">
        <v>72.0</v>
      </c>
      <c r="M1111" s="18">
        <v>0.0</v>
      </c>
      <c r="N1111" s="18">
        <v>0.0</v>
      </c>
      <c r="O1111" s="18">
        <v>0.0</v>
      </c>
      <c r="P1111" s="18">
        <v>0.0</v>
      </c>
      <c r="Q1111" s="18">
        <v>0.0</v>
      </c>
      <c r="U1111" s="22" t="s">
        <v>65</v>
      </c>
      <c r="V1111" s="18">
        <v>8.901216407268E12</v>
      </c>
      <c r="W1111" s="22" t="s">
        <v>2233</v>
      </c>
      <c r="X1111" s="18" t="s">
        <v>3417</v>
      </c>
      <c r="Y1111" s="22" t="s">
        <v>3415</v>
      </c>
      <c r="Z1111" s="22" t="s">
        <v>2590</v>
      </c>
      <c r="AA1111" s="22" t="s">
        <v>2216</v>
      </c>
      <c r="AB1111" s="22" t="s">
        <v>2214</v>
      </c>
      <c r="AC1111" s="22" t="s">
        <v>3416</v>
      </c>
      <c r="AD1111" s="16"/>
      <c r="AE1111" s="16"/>
      <c r="AF1111" s="18">
        <v>58.0</v>
      </c>
      <c r="AG1111" s="18">
        <v>11.0</v>
      </c>
      <c r="AH1111" s="18">
        <v>0.571429</v>
      </c>
      <c r="AI1111" s="18">
        <v>4.444272</v>
      </c>
      <c r="AJ1111" s="18">
        <v>3.778283</v>
      </c>
      <c r="AK1111" s="18">
        <v>3.436491</v>
      </c>
    </row>
    <row r="1112">
      <c r="A1112" s="14" t="s">
        <v>1812</v>
      </c>
      <c r="B1112" s="105" t="s">
        <v>4081</v>
      </c>
      <c r="C1112" s="14" t="s">
        <v>2955</v>
      </c>
      <c r="D1112" s="19" t="s">
        <v>58</v>
      </c>
      <c r="E1112" s="14" t="s">
        <v>3421</v>
      </c>
      <c r="F1112" s="14" t="s">
        <v>3263</v>
      </c>
      <c r="G1112" s="14" t="s">
        <v>3510</v>
      </c>
      <c r="H1112" s="14" t="s">
        <v>2214</v>
      </c>
      <c r="I1112" s="14" t="s">
        <v>3416</v>
      </c>
      <c r="J1112" s="23"/>
      <c r="K1112" s="23"/>
      <c r="L1112" s="18">
        <v>0.0</v>
      </c>
      <c r="M1112" s="18">
        <v>1.0</v>
      </c>
      <c r="N1112" s="18">
        <v>0.0</v>
      </c>
      <c r="O1112" s="18">
        <v>0.076923</v>
      </c>
      <c r="P1112" s="18">
        <v>0.076923</v>
      </c>
      <c r="Q1112" s="18">
        <v>0.076923</v>
      </c>
      <c r="U1112" s="22" t="s">
        <v>1035</v>
      </c>
      <c r="V1112" s="18">
        <v>8.59795006991E11</v>
      </c>
      <c r="W1112" s="22" t="s">
        <v>3159</v>
      </c>
      <c r="X1112" s="18" t="s">
        <v>3417</v>
      </c>
      <c r="Y1112" s="22" t="s">
        <v>3415</v>
      </c>
      <c r="Z1112" s="22" t="s">
        <v>3160</v>
      </c>
      <c r="AA1112" s="22" t="s">
        <v>3450</v>
      </c>
      <c r="AB1112" s="22" t="s">
        <v>2214</v>
      </c>
      <c r="AC1112" s="22" t="s">
        <v>3416</v>
      </c>
      <c r="AD1112" s="22" t="s">
        <v>2605</v>
      </c>
      <c r="AE1112" s="16"/>
      <c r="AF1112" s="18">
        <v>24.0</v>
      </c>
      <c r="AG1112" s="18">
        <v>0.0</v>
      </c>
      <c r="AH1112" s="18">
        <v>0.0</v>
      </c>
      <c r="AI1112" s="18">
        <v>0.0</v>
      </c>
      <c r="AJ1112" s="18">
        <v>0.0</v>
      </c>
      <c r="AK1112" s="18">
        <v>0.0</v>
      </c>
    </row>
    <row r="1113">
      <c r="A1113" s="14" t="s">
        <v>1175</v>
      </c>
      <c r="B1113" s="105" t="s">
        <v>4150</v>
      </c>
      <c r="C1113" s="14" t="s">
        <v>3210</v>
      </c>
      <c r="D1113" s="19" t="s">
        <v>58</v>
      </c>
      <c r="E1113" s="14" t="s">
        <v>3415</v>
      </c>
      <c r="F1113" s="23"/>
      <c r="G1113" s="14" t="s">
        <v>2391</v>
      </c>
      <c r="I1113" s="14" t="s">
        <v>3416</v>
      </c>
      <c r="J1113" s="23"/>
      <c r="K1113" s="23"/>
      <c r="L1113" s="18">
        <v>120.0</v>
      </c>
      <c r="M1113" s="18">
        <v>0.0</v>
      </c>
      <c r="N1113" s="18">
        <v>0.0</v>
      </c>
      <c r="O1113" s="18">
        <v>0.0</v>
      </c>
      <c r="P1113" s="18">
        <v>0.0</v>
      </c>
      <c r="Q1113" s="18">
        <v>0.0</v>
      </c>
      <c r="U1113" s="22" t="s">
        <v>1175</v>
      </c>
      <c r="V1113" s="18">
        <v>6.281006618145E12</v>
      </c>
      <c r="W1113" s="22" t="s">
        <v>2422</v>
      </c>
      <c r="X1113" s="18" t="s">
        <v>3417</v>
      </c>
      <c r="Y1113" s="22" t="s">
        <v>3415</v>
      </c>
      <c r="Z1113" s="22" t="s">
        <v>2858</v>
      </c>
      <c r="AA1113" s="22" t="s">
        <v>2407</v>
      </c>
      <c r="AB1113" s="22" t="s">
        <v>2252</v>
      </c>
      <c r="AC1113" s="22" t="s">
        <v>3416</v>
      </c>
      <c r="AD1113" s="22" t="s">
        <v>2605</v>
      </c>
      <c r="AE1113" s="16"/>
      <c r="AF1113" s="18">
        <v>0.0</v>
      </c>
      <c r="AG1113" s="18">
        <v>0.0</v>
      </c>
      <c r="AH1113" s="18">
        <v>0.0</v>
      </c>
      <c r="AI1113" s="18">
        <v>0.0</v>
      </c>
      <c r="AJ1113" s="18">
        <v>0.0</v>
      </c>
      <c r="AK1113" s="18">
        <v>0.016667</v>
      </c>
    </row>
    <row r="1114">
      <c r="A1114" s="14" t="s">
        <v>1812</v>
      </c>
      <c r="B1114" s="105" t="s">
        <v>3897</v>
      </c>
      <c r="C1114" s="14" t="s">
        <v>2979</v>
      </c>
      <c r="D1114" s="19" t="s">
        <v>58</v>
      </c>
      <c r="E1114" s="14" t="s">
        <v>3421</v>
      </c>
      <c r="F1114" s="14" t="s">
        <v>3092</v>
      </c>
      <c r="G1114" s="14" t="s">
        <v>3430</v>
      </c>
      <c r="H1114" s="14" t="s">
        <v>2214</v>
      </c>
      <c r="I1114" s="14" t="s">
        <v>3416</v>
      </c>
      <c r="J1114" s="23"/>
      <c r="K1114" s="14" t="s">
        <v>2240</v>
      </c>
      <c r="L1114" s="18">
        <v>312.0</v>
      </c>
      <c r="M1114" s="18">
        <v>0.0</v>
      </c>
      <c r="N1114" s="18">
        <v>0.0</v>
      </c>
      <c r="O1114" s="18">
        <v>0.0</v>
      </c>
      <c r="P1114" s="18">
        <v>0.0</v>
      </c>
      <c r="Q1114" s="18">
        <v>0.0</v>
      </c>
      <c r="U1114" s="22" t="s">
        <v>1812</v>
      </c>
      <c r="V1114" s="18">
        <v>5.00015955563E12</v>
      </c>
      <c r="W1114" s="22" t="s">
        <v>2540</v>
      </c>
      <c r="X1114" s="18" t="s">
        <v>3417</v>
      </c>
      <c r="Y1114" s="22" t="s">
        <v>3415</v>
      </c>
      <c r="Z1114" s="22" t="s">
        <v>2982</v>
      </c>
      <c r="AA1114" s="22" t="s">
        <v>2512</v>
      </c>
      <c r="AB1114" s="22" t="s">
        <v>2214</v>
      </c>
      <c r="AC1114" s="22" t="s">
        <v>3416</v>
      </c>
      <c r="AD1114" s="22" t="s">
        <v>2666</v>
      </c>
      <c r="AE1114" s="22" t="s">
        <v>2240</v>
      </c>
      <c r="AF1114" s="18">
        <v>96.0</v>
      </c>
      <c r="AG1114" s="18">
        <v>0.0</v>
      </c>
      <c r="AH1114" s="18">
        <v>0.316923</v>
      </c>
      <c r="AI1114" s="18">
        <v>0.0</v>
      </c>
      <c r="AJ1114" s="18">
        <v>0.0</v>
      </c>
      <c r="AK1114" s="18">
        <v>0.316923</v>
      </c>
    </row>
    <row r="1115">
      <c r="A1115" s="14" t="s">
        <v>1251</v>
      </c>
      <c r="B1115" s="105" t="s">
        <v>3951</v>
      </c>
      <c r="C1115" s="14" t="s">
        <v>2434</v>
      </c>
      <c r="D1115" s="19" t="s">
        <v>58</v>
      </c>
      <c r="E1115" s="14" t="s">
        <v>3415</v>
      </c>
      <c r="F1115" s="14" t="s">
        <v>2876</v>
      </c>
      <c r="G1115" s="14" t="s">
        <v>2432</v>
      </c>
      <c r="I1115" s="14" t="s">
        <v>3431</v>
      </c>
      <c r="J1115" s="23"/>
      <c r="K1115" s="16"/>
      <c r="L1115" s="18">
        <v>552.0</v>
      </c>
      <c r="M1115" s="18">
        <v>0.0</v>
      </c>
      <c r="N1115" s="18">
        <v>0.0</v>
      </c>
      <c r="O1115" s="18">
        <v>0.0</v>
      </c>
      <c r="P1115" s="18">
        <v>0.0</v>
      </c>
      <c r="Q1115" s="18">
        <v>0.0</v>
      </c>
      <c r="U1115" s="22" t="s">
        <v>258</v>
      </c>
      <c r="V1115" s="18">
        <v>6.281006620162E12</v>
      </c>
      <c r="W1115" s="22" t="s">
        <v>2417</v>
      </c>
      <c r="X1115" s="18" t="s">
        <v>3417</v>
      </c>
      <c r="Y1115" s="22" t="s">
        <v>3415</v>
      </c>
      <c r="Z1115" s="22" t="s">
        <v>2858</v>
      </c>
      <c r="AA1115" s="22" t="s">
        <v>2407</v>
      </c>
      <c r="AB1115" s="22" t="s">
        <v>2214</v>
      </c>
      <c r="AC1115" s="22" t="s">
        <v>3416</v>
      </c>
      <c r="AD1115" s="22" t="s">
        <v>2605</v>
      </c>
      <c r="AE1115" s="16"/>
      <c r="AF1115" s="18">
        <v>48.0</v>
      </c>
      <c r="AG1115" s="18">
        <v>0.0</v>
      </c>
      <c r="AH1115" s="18">
        <v>0.027027</v>
      </c>
      <c r="AI1115" s="18">
        <v>0.0</v>
      </c>
      <c r="AJ1115" s="18">
        <v>0.0</v>
      </c>
      <c r="AK1115" s="18">
        <v>0.027027</v>
      </c>
    </row>
    <row r="1116">
      <c r="A1116" s="14" t="s">
        <v>288</v>
      </c>
      <c r="B1116" s="105" t="s">
        <v>4154</v>
      </c>
      <c r="C1116" s="14" t="s">
        <v>3090</v>
      </c>
      <c r="D1116" s="19" t="s">
        <v>58</v>
      </c>
      <c r="E1116" s="14" t="s">
        <v>3421</v>
      </c>
      <c r="F1116" s="14" t="s">
        <v>3085</v>
      </c>
      <c r="G1116" s="14" t="s">
        <v>3881</v>
      </c>
      <c r="H1116" s="14" t="s">
        <v>2252</v>
      </c>
      <c r="I1116" s="14" t="s">
        <v>3416</v>
      </c>
      <c r="J1116" s="23"/>
      <c r="K1116" s="14" t="s">
        <v>2240</v>
      </c>
      <c r="L1116" s="18">
        <v>100.0</v>
      </c>
      <c r="M1116" s="18">
        <v>4.0</v>
      </c>
      <c r="N1116" s="18">
        <v>1.166667</v>
      </c>
      <c r="O1116" s="18">
        <v>6.314103</v>
      </c>
      <c r="P1116" s="18">
        <v>6.314103</v>
      </c>
      <c r="Q1116" s="18">
        <v>6.314103</v>
      </c>
      <c r="U1116" s="22" t="s">
        <v>1812</v>
      </c>
      <c r="V1116" s="18">
        <v>5.056357915141E12</v>
      </c>
      <c r="W1116" s="22" t="s">
        <v>2534</v>
      </c>
      <c r="X1116" s="18" t="s">
        <v>3417</v>
      </c>
      <c r="Y1116" s="22" t="s">
        <v>3415</v>
      </c>
      <c r="Z1116" s="22" t="s">
        <v>2982</v>
      </c>
      <c r="AA1116" s="22" t="s">
        <v>2512</v>
      </c>
      <c r="AB1116" s="22" t="s">
        <v>2214</v>
      </c>
      <c r="AC1116" s="22" t="s">
        <v>3416</v>
      </c>
      <c r="AD1116" s="22" t="s">
        <v>2666</v>
      </c>
      <c r="AE1116" s="22" t="s">
        <v>2240</v>
      </c>
      <c r="AF1116" s="18">
        <v>96.0</v>
      </c>
      <c r="AG1116" s="18">
        <v>0.0</v>
      </c>
      <c r="AH1116" s="18">
        <v>0.0</v>
      </c>
      <c r="AI1116" s="18">
        <v>0.0</v>
      </c>
      <c r="AJ1116" s="18">
        <v>0.0</v>
      </c>
      <c r="AK1116" s="18">
        <v>0.0</v>
      </c>
    </row>
    <row r="1117">
      <c r="A1117" s="14" t="s">
        <v>888</v>
      </c>
      <c r="B1117" s="105" t="s">
        <v>4142</v>
      </c>
      <c r="C1117" s="14" t="s">
        <v>2332</v>
      </c>
      <c r="D1117" s="19" t="s">
        <v>58</v>
      </c>
      <c r="E1117" s="14" t="s">
        <v>3421</v>
      </c>
      <c r="F1117" s="14" t="s">
        <v>2733</v>
      </c>
      <c r="G1117" s="14" t="s">
        <v>2333</v>
      </c>
      <c r="H1117" s="14" t="s">
        <v>2214</v>
      </c>
      <c r="I1117" s="14" t="s">
        <v>3431</v>
      </c>
      <c r="J1117" s="23"/>
      <c r="K1117" s="14" t="s">
        <v>2240</v>
      </c>
      <c r="L1117" s="18">
        <v>384.0</v>
      </c>
      <c r="M1117" s="18">
        <v>0.0</v>
      </c>
      <c r="N1117" s="18">
        <v>0.0</v>
      </c>
      <c r="O1117" s="18">
        <v>0.0</v>
      </c>
      <c r="P1117" s="18">
        <v>0.0</v>
      </c>
      <c r="Q1117" s="18">
        <v>0.0</v>
      </c>
      <c r="U1117" s="22" t="s">
        <v>1035</v>
      </c>
      <c r="V1117" s="18">
        <v>7.4892706803E11</v>
      </c>
      <c r="W1117" s="22" t="s">
        <v>3064</v>
      </c>
      <c r="X1117" s="18" t="s">
        <v>3417</v>
      </c>
      <c r="Y1117" s="22" t="s">
        <v>3415</v>
      </c>
      <c r="Z1117" s="22" t="s">
        <v>2807</v>
      </c>
      <c r="AA1117" s="22" t="s">
        <v>2371</v>
      </c>
      <c r="AB1117" s="22" t="s">
        <v>2214</v>
      </c>
      <c r="AC1117" s="22" t="s">
        <v>3416</v>
      </c>
      <c r="AD1117" s="22" t="s">
        <v>2605</v>
      </c>
      <c r="AE1117" s="16"/>
      <c r="AF1117" s="18">
        <v>24.0</v>
      </c>
      <c r="AG1117" s="18">
        <v>0.0</v>
      </c>
      <c r="AH1117" s="18">
        <v>0.0</v>
      </c>
      <c r="AI1117" s="18">
        <v>0.0</v>
      </c>
      <c r="AJ1117" s="18">
        <v>0.0</v>
      </c>
      <c r="AK1117" s="18">
        <v>0.0</v>
      </c>
    </row>
    <row r="1118">
      <c r="A1118" s="14" t="s">
        <v>288</v>
      </c>
      <c r="B1118" s="105" t="s">
        <v>3655</v>
      </c>
      <c r="C1118" s="14" t="s">
        <v>3056</v>
      </c>
      <c r="D1118" s="19" t="s">
        <v>58</v>
      </c>
      <c r="E1118" s="14" t="s">
        <v>3421</v>
      </c>
      <c r="F1118" s="14" t="s">
        <v>3057</v>
      </c>
      <c r="G1118" s="14" t="s">
        <v>3456</v>
      </c>
      <c r="H1118" s="14" t="s">
        <v>2214</v>
      </c>
      <c r="I1118" s="14" t="s">
        <v>3416</v>
      </c>
      <c r="J1118" s="23"/>
      <c r="K1118" s="14" t="s">
        <v>2240</v>
      </c>
      <c r="L1118" s="18">
        <v>432.0</v>
      </c>
      <c r="M1118" s="18">
        <v>0.0</v>
      </c>
      <c r="N1118" s="18">
        <v>0.211111</v>
      </c>
      <c r="O1118" s="18">
        <v>0.211111</v>
      </c>
      <c r="P1118" s="18">
        <v>0.121324</v>
      </c>
      <c r="Q1118" s="18">
        <v>0.121324</v>
      </c>
      <c r="U1118" s="22" t="s">
        <v>1812</v>
      </c>
      <c r="V1118" s="18">
        <v>7.92105701677E11</v>
      </c>
      <c r="W1118" s="22" t="s">
        <v>2565</v>
      </c>
      <c r="X1118" s="18" t="s">
        <v>3417</v>
      </c>
      <c r="Y1118" s="22" t="s">
        <v>3415</v>
      </c>
      <c r="Z1118" s="22" t="s">
        <v>2947</v>
      </c>
      <c r="AA1118" s="22" t="s">
        <v>2484</v>
      </c>
      <c r="AB1118" s="22" t="s">
        <v>2214</v>
      </c>
      <c r="AC1118" s="22" t="s">
        <v>3416</v>
      </c>
      <c r="AD1118" s="16"/>
      <c r="AE1118" s="16"/>
      <c r="AF1118" s="18">
        <v>146.0</v>
      </c>
      <c r="AG1118" s="18">
        <v>0.0</v>
      </c>
      <c r="AH1118" s="18">
        <v>2.680963</v>
      </c>
      <c r="AI1118" s="18">
        <v>7.617388</v>
      </c>
      <c r="AJ1118" s="18">
        <v>4.96809</v>
      </c>
      <c r="AK1118" s="18">
        <v>3.623841</v>
      </c>
    </row>
    <row r="1119">
      <c r="A1119" s="14" t="s">
        <v>84</v>
      </c>
      <c r="B1119" s="105" t="s">
        <v>3968</v>
      </c>
      <c r="C1119" s="14" t="s">
        <v>2238</v>
      </c>
      <c r="D1119" s="19" t="s">
        <v>58</v>
      </c>
      <c r="E1119" s="14" t="s">
        <v>3421</v>
      </c>
      <c r="F1119" s="14" t="s">
        <v>2597</v>
      </c>
      <c r="G1119" s="14" t="s">
        <v>2239</v>
      </c>
      <c r="H1119" s="14" t="s">
        <v>2214</v>
      </c>
      <c r="I1119" s="14" t="s">
        <v>3416</v>
      </c>
      <c r="J1119" s="23"/>
      <c r="K1119" s="23"/>
      <c r="L1119" s="18">
        <v>24.0</v>
      </c>
      <c r="M1119" s="18">
        <v>0.0</v>
      </c>
      <c r="N1119" s="18">
        <v>0.052632</v>
      </c>
      <c r="O1119" s="18">
        <v>0.47619</v>
      </c>
      <c r="P1119" s="18">
        <v>0.119298</v>
      </c>
      <c r="Q1119" s="18">
        <v>0.200816</v>
      </c>
      <c r="U1119" s="22" t="s">
        <v>84</v>
      </c>
      <c r="V1119" s="18">
        <v>9.062300139744E12</v>
      </c>
      <c r="W1119" s="22" t="s">
        <v>2925</v>
      </c>
      <c r="X1119" s="18" t="s">
        <v>3417</v>
      </c>
      <c r="Y1119" s="22" t="s">
        <v>3415</v>
      </c>
      <c r="Z1119" s="22" t="s">
        <v>3015</v>
      </c>
      <c r="AA1119" s="22" t="s">
        <v>3700</v>
      </c>
      <c r="AB1119" s="22" t="s">
        <v>2214</v>
      </c>
      <c r="AC1119" s="22" t="s">
        <v>3416</v>
      </c>
      <c r="AD1119" s="16"/>
      <c r="AE1119" s="22" t="s">
        <v>2240</v>
      </c>
      <c r="AF1119" s="18">
        <v>456.0</v>
      </c>
      <c r="AG1119" s="18">
        <v>0.0</v>
      </c>
      <c r="AH1119" s="18">
        <v>0.222222</v>
      </c>
      <c r="AI1119" s="18">
        <v>0.0</v>
      </c>
      <c r="AJ1119" s="18">
        <v>0.0</v>
      </c>
      <c r="AK1119" s="18">
        <v>0.222222</v>
      </c>
    </row>
    <row r="1120">
      <c r="A1120" s="14" t="s">
        <v>1812</v>
      </c>
      <c r="B1120" s="105" t="s">
        <v>3822</v>
      </c>
      <c r="C1120" s="14" t="s">
        <v>2500</v>
      </c>
      <c r="D1120" s="19" t="s">
        <v>58</v>
      </c>
      <c r="E1120" s="14" t="s">
        <v>3415</v>
      </c>
      <c r="F1120" s="14" t="s">
        <v>2957</v>
      </c>
      <c r="G1120" s="14" t="s">
        <v>2498</v>
      </c>
      <c r="H1120" s="14" t="s">
        <v>2214</v>
      </c>
      <c r="I1120" s="14" t="s">
        <v>3416</v>
      </c>
      <c r="J1120" s="14" t="s">
        <v>2605</v>
      </c>
      <c r="K1120" s="16"/>
      <c r="L1120" s="18">
        <v>48.0</v>
      </c>
      <c r="M1120" s="18">
        <v>0.0</v>
      </c>
      <c r="N1120" s="18">
        <v>0.806944</v>
      </c>
      <c r="O1120" s="18">
        <v>0.0</v>
      </c>
      <c r="P1120" s="18">
        <v>0.0</v>
      </c>
      <c r="Q1120" s="18">
        <v>0.806944</v>
      </c>
      <c r="U1120" s="22" t="s">
        <v>468</v>
      </c>
      <c r="V1120" s="18">
        <v>8.695543003445E12</v>
      </c>
      <c r="W1120" s="22" t="s">
        <v>3023</v>
      </c>
      <c r="X1120" s="18" t="s">
        <v>3417</v>
      </c>
      <c r="Y1120" s="22" t="s">
        <v>3415</v>
      </c>
      <c r="Z1120" s="22" t="s">
        <v>3670</v>
      </c>
      <c r="AA1120" s="22" t="s">
        <v>3671</v>
      </c>
      <c r="AB1120" s="22" t="s">
        <v>3472</v>
      </c>
      <c r="AC1120" s="22" t="s">
        <v>3422</v>
      </c>
      <c r="AD1120" s="16"/>
      <c r="AE1120" s="16"/>
      <c r="AF1120" s="18">
        <v>480.0</v>
      </c>
      <c r="AG1120" s="18">
        <v>0.0</v>
      </c>
      <c r="AH1120" s="18">
        <v>0.0</v>
      </c>
      <c r="AI1120" s="18">
        <v>0.0</v>
      </c>
      <c r="AJ1120" s="18">
        <v>0.0</v>
      </c>
      <c r="AK1120" s="18">
        <v>0.0</v>
      </c>
    </row>
    <row r="1121">
      <c r="A1121" s="14" t="s">
        <v>1035</v>
      </c>
      <c r="B1121" s="105" t="s">
        <v>3981</v>
      </c>
      <c r="C1121" s="14" t="s">
        <v>3055</v>
      </c>
      <c r="D1121" s="19" t="s">
        <v>58</v>
      </c>
      <c r="E1121" s="14" t="s">
        <v>3415</v>
      </c>
      <c r="F1121" s="14" t="s">
        <v>2810</v>
      </c>
      <c r="G1121" s="14" t="s">
        <v>2373</v>
      </c>
      <c r="H1121" s="14" t="s">
        <v>2214</v>
      </c>
      <c r="I1121" s="14" t="s">
        <v>3416</v>
      </c>
      <c r="J1121" s="14" t="s">
        <v>2605</v>
      </c>
      <c r="K1121" s="23"/>
      <c r="L1121" s="18">
        <v>0.0</v>
      </c>
      <c r="M1121" s="18">
        <v>0.0</v>
      </c>
      <c r="N1121" s="18">
        <v>0.0</v>
      </c>
      <c r="O1121" s="18">
        <v>0.071429</v>
      </c>
      <c r="P1121" s="18">
        <v>0.033333</v>
      </c>
      <c r="Q1121" s="18">
        <v>0.029412</v>
      </c>
      <c r="U1121" s="22" t="s">
        <v>1175</v>
      </c>
      <c r="V1121" s="18">
        <v>4.006000172019E12</v>
      </c>
      <c r="W1121" s="22" t="s">
        <v>3037</v>
      </c>
      <c r="X1121" s="18" t="s">
        <v>3417</v>
      </c>
      <c r="Y1121" s="22" t="s">
        <v>3415</v>
      </c>
      <c r="Z1121" s="22" t="s">
        <v>3206</v>
      </c>
      <c r="AA1121" s="22" t="s">
        <v>2268</v>
      </c>
      <c r="AB1121" s="22" t="s">
        <v>2252</v>
      </c>
      <c r="AC1121" s="22" t="s">
        <v>3416</v>
      </c>
      <c r="AD1121" s="16"/>
      <c r="AE1121" s="22" t="s">
        <v>2240</v>
      </c>
      <c r="AF1121" s="18">
        <v>456.0</v>
      </c>
      <c r="AG1121" s="18">
        <v>0.0</v>
      </c>
      <c r="AH1121" s="18">
        <v>0.108187</v>
      </c>
      <c r="AI1121" s="18">
        <v>0.333333</v>
      </c>
      <c r="AJ1121" s="18">
        <v>0.108187</v>
      </c>
      <c r="AK1121" s="18">
        <v>0.04939</v>
      </c>
    </row>
    <row r="1122">
      <c r="A1122" s="14" t="s">
        <v>961</v>
      </c>
      <c r="B1122" s="105" t="s">
        <v>3498</v>
      </c>
      <c r="C1122" s="14" t="s">
        <v>2356</v>
      </c>
      <c r="D1122" s="19" t="s">
        <v>58</v>
      </c>
      <c r="E1122" s="14" t="s">
        <v>3415</v>
      </c>
      <c r="F1122" s="14" t="s">
        <v>3499</v>
      </c>
      <c r="G1122" s="14" t="s">
        <v>2355</v>
      </c>
      <c r="H1122" s="14" t="s">
        <v>3472</v>
      </c>
      <c r="I1122" s="14" t="s">
        <v>3416</v>
      </c>
      <c r="J1122" s="14" t="s">
        <v>2605</v>
      </c>
      <c r="K1122" s="16"/>
      <c r="L1122" s="18">
        <v>384.0</v>
      </c>
      <c r="M1122" s="18">
        <v>0.0</v>
      </c>
      <c r="N1122" s="18">
        <v>6.429837</v>
      </c>
      <c r="O1122" s="18">
        <v>0.0</v>
      </c>
      <c r="P1122" s="18">
        <v>0.0</v>
      </c>
      <c r="Q1122" s="18">
        <v>6.429837</v>
      </c>
      <c r="U1122" s="22" t="s">
        <v>1251</v>
      </c>
      <c r="V1122" s="18">
        <v>6.29105301306E12</v>
      </c>
      <c r="W1122" s="22" t="s">
        <v>2435</v>
      </c>
      <c r="X1122" s="18" t="s">
        <v>3417</v>
      </c>
      <c r="Y1122" s="22" t="s">
        <v>3415</v>
      </c>
      <c r="Z1122" s="22" t="s">
        <v>2876</v>
      </c>
      <c r="AA1122" s="22" t="s">
        <v>2432</v>
      </c>
      <c r="AC1122" s="22" t="s">
        <v>3431</v>
      </c>
      <c r="AD1122" s="16"/>
      <c r="AE1122" s="16"/>
      <c r="AF1122" s="18">
        <v>552.0</v>
      </c>
      <c r="AG1122" s="18">
        <v>0.0</v>
      </c>
      <c r="AH1122" s="18">
        <v>0.0</v>
      </c>
      <c r="AI1122" s="18">
        <v>0.0</v>
      </c>
      <c r="AJ1122" s="18">
        <v>0.0</v>
      </c>
      <c r="AK1122" s="18">
        <v>0.0</v>
      </c>
    </row>
    <row r="1123">
      <c r="A1123" s="14" t="s">
        <v>1175</v>
      </c>
      <c r="B1123" s="105" t="s">
        <v>3910</v>
      </c>
      <c r="C1123" s="14" t="s">
        <v>3037</v>
      </c>
      <c r="D1123" s="19" t="s">
        <v>58</v>
      </c>
      <c r="E1123" s="14" t="s">
        <v>3421</v>
      </c>
      <c r="F1123" s="14" t="s">
        <v>3206</v>
      </c>
      <c r="G1123" s="14" t="s">
        <v>2268</v>
      </c>
      <c r="H1123" s="14" t="s">
        <v>2214</v>
      </c>
      <c r="I1123" s="14" t="s">
        <v>3416</v>
      </c>
      <c r="J1123" s="23"/>
      <c r="K1123" s="23"/>
      <c r="L1123" s="18">
        <v>1.0</v>
      </c>
      <c r="M1123" s="18">
        <v>0.0</v>
      </c>
      <c r="N1123" s="18">
        <v>0.0</v>
      </c>
      <c r="O1123" s="18">
        <v>0.814103</v>
      </c>
      <c r="P1123" s="18">
        <v>0.648606</v>
      </c>
      <c r="Q1123" s="18">
        <v>0.648606</v>
      </c>
      <c r="U1123" s="22" t="s">
        <v>888</v>
      </c>
      <c r="V1123" s="18">
        <v>7.312930009835E12</v>
      </c>
      <c r="W1123" s="22" t="s">
        <v>2329</v>
      </c>
      <c r="X1123" s="18" t="s">
        <v>3417</v>
      </c>
      <c r="Y1123" s="22" t="s">
        <v>3415</v>
      </c>
      <c r="Z1123" s="22" t="s">
        <v>2772</v>
      </c>
      <c r="AA1123" s="22" t="s">
        <v>2326</v>
      </c>
      <c r="AB1123" s="22" t="s">
        <v>2214</v>
      </c>
      <c r="AC1123" s="22" t="s">
        <v>3431</v>
      </c>
      <c r="AD1123" s="16"/>
      <c r="AE1123" s="22" t="s">
        <v>2240</v>
      </c>
      <c r="AF1123" s="18">
        <v>768.0</v>
      </c>
      <c r="AG1123" s="18">
        <v>0.0</v>
      </c>
      <c r="AH1123" s="18">
        <v>0.142857</v>
      </c>
      <c r="AI1123" s="18">
        <v>0.0</v>
      </c>
      <c r="AJ1123" s="18">
        <v>0.75</v>
      </c>
      <c r="AK1123" s="18">
        <v>0.142857</v>
      </c>
    </row>
    <row r="1124">
      <c r="A1124" s="14" t="s">
        <v>1812</v>
      </c>
      <c r="B1124" s="105" t="s">
        <v>3529</v>
      </c>
      <c r="C1124" s="14" t="s">
        <v>2548</v>
      </c>
      <c r="D1124" s="19" t="s">
        <v>58</v>
      </c>
      <c r="E1124" s="14" t="s">
        <v>3421</v>
      </c>
      <c r="F1124" s="14" t="s">
        <v>2990</v>
      </c>
      <c r="G1124" s="14" t="s">
        <v>2453</v>
      </c>
      <c r="H1124" s="14" t="s">
        <v>2214</v>
      </c>
      <c r="I1124" s="14" t="s">
        <v>3416</v>
      </c>
      <c r="J1124" s="14" t="s">
        <v>2666</v>
      </c>
      <c r="L1124" s="18">
        <v>480.0</v>
      </c>
      <c r="M1124" s="18">
        <v>0.0</v>
      </c>
      <c r="N1124" s="18">
        <v>4.371878</v>
      </c>
      <c r="O1124" s="18">
        <v>0.214286</v>
      </c>
      <c r="P1124" s="18">
        <v>12.55617</v>
      </c>
      <c r="Q1124" s="18">
        <v>4.505634</v>
      </c>
      <c r="U1124" s="22" t="s">
        <v>361</v>
      </c>
      <c r="V1124" s="18">
        <v>5.425038430387E12</v>
      </c>
      <c r="W1124" s="22" t="s">
        <v>3109</v>
      </c>
      <c r="X1124" s="18" t="s">
        <v>3417</v>
      </c>
      <c r="Y1124" s="22" t="s">
        <v>3415</v>
      </c>
      <c r="Z1124" s="22" t="s">
        <v>3105</v>
      </c>
      <c r="AA1124" s="22" t="s">
        <v>3510</v>
      </c>
      <c r="AB1124" s="22" t="s">
        <v>2214</v>
      </c>
      <c r="AC1124" s="22" t="s">
        <v>3416</v>
      </c>
      <c r="AD1124" s="16"/>
      <c r="AE1124" s="16"/>
      <c r="AF1124" s="18">
        <v>0.0</v>
      </c>
      <c r="AG1124" s="18">
        <v>1.0</v>
      </c>
      <c r="AH1124" s="18">
        <v>0.0</v>
      </c>
      <c r="AI1124" s="18">
        <v>0.214286</v>
      </c>
      <c r="AJ1124" s="18">
        <v>0.27037</v>
      </c>
      <c r="AK1124" s="18">
        <v>0.459657</v>
      </c>
    </row>
    <row r="1125">
      <c r="A1125" s="14" t="s">
        <v>1812</v>
      </c>
      <c r="B1125" s="105" t="s">
        <v>3598</v>
      </c>
      <c r="C1125" s="14" t="s">
        <v>2852</v>
      </c>
      <c r="D1125" s="19" t="s">
        <v>58</v>
      </c>
      <c r="E1125" s="14" t="s">
        <v>3421</v>
      </c>
      <c r="F1125" s="14" t="s">
        <v>3340</v>
      </c>
      <c r="G1125" s="14" t="s">
        <v>3435</v>
      </c>
      <c r="H1125" s="14" t="s">
        <v>2214</v>
      </c>
      <c r="I1125" s="14" t="s">
        <v>3416</v>
      </c>
      <c r="J1125" s="23"/>
      <c r="K1125" s="14" t="s">
        <v>2240</v>
      </c>
      <c r="L1125" s="18">
        <v>264.0</v>
      </c>
      <c r="M1125" s="18">
        <v>0.0</v>
      </c>
      <c r="N1125" s="18">
        <v>0.0</v>
      </c>
      <c r="O1125" s="18">
        <v>0.0</v>
      </c>
      <c r="P1125" s="18">
        <v>0.0</v>
      </c>
      <c r="Q1125" s="18">
        <v>0.0</v>
      </c>
      <c r="U1125" s="22" t="s">
        <v>288</v>
      </c>
      <c r="V1125" s="18">
        <v>6.34240279294E11</v>
      </c>
      <c r="W1125" s="22" t="s">
        <v>2656</v>
      </c>
      <c r="X1125" s="18" t="s">
        <v>3417</v>
      </c>
      <c r="Y1125" s="22" t="s">
        <v>3415</v>
      </c>
      <c r="Z1125" s="22" t="s">
        <v>2649</v>
      </c>
      <c r="AA1125" s="22" t="s">
        <v>3614</v>
      </c>
      <c r="AB1125" s="22" t="s">
        <v>2214</v>
      </c>
      <c r="AC1125" s="22" t="s">
        <v>3422</v>
      </c>
      <c r="AD1125" s="16"/>
      <c r="AE1125" s="22" t="s">
        <v>2240</v>
      </c>
      <c r="AF1125" s="18">
        <v>192.0</v>
      </c>
      <c r="AG1125" s="18">
        <v>0.0</v>
      </c>
      <c r="AH1125" s="18">
        <v>0.0</v>
      </c>
      <c r="AI1125" s="18">
        <v>0.0</v>
      </c>
      <c r="AJ1125" s="18">
        <v>0.0</v>
      </c>
      <c r="AK1125" s="18">
        <v>0.0</v>
      </c>
    </row>
    <row r="1126">
      <c r="A1126" s="14" t="s">
        <v>1812</v>
      </c>
      <c r="B1126" s="105" t="s">
        <v>3438</v>
      </c>
      <c r="C1126" s="14" t="s">
        <v>2657</v>
      </c>
      <c r="D1126" s="19" t="s">
        <v>58</v>
      </c>
      <c r="E1126" s="23"/>
      <c r="F1126" s="14" t="s">
        <v>3345</v>
      </c>
      <c r="G1126" s="14" t="s">
        <v>3430</v>
      </c>
      <c r="I1126" s="14" t="s">
        <v>3416</v>
      </c>
      <c r="J1126" s="23"/>
      <c r="K1126" s="16"/>
      <c r="L1126" s="18">
        <v>72.0</v>
      </c>
      <c r="M1126" s="18">
        <v>0.0</v>
      </c>
      <c r="N1126" s="18">
        <v>0.0</v>
      </c>
      <c r="O1126" s="18">
        <v>0.0</v>
      </c>
      <c r="P1126" s="18">
        <v>0.0</v>
      </c>
      <c r="Q1126" s="18">
        <v>0.0</v>
      </c>
      <c r="U1126" s="22" t="s">
        <v>414</v>
      </c>
      <c r="V1126" s="18">
        <v>8.004030592223E12</v>
      </c>
      <c r="W1126" s="22" t="s">
        <v>2262</v>
      </c>
      <c r="X1126" s="18" t="s">
        <v>3417</v>
      </c>
      <c r="Y1126" s="22" t="s">
        <v>3421</v>
      </c>
      <c r="Z1126" s="22" t="s">
        <v>2670</v>
      </c>
      <c r="AA1126" s="22" t="s">
        <v>2263</v>
      </c>
      <c r="AB1126" s="22" t="s">
        <v>2214</v>
      </c>
      <c r="AC1126" s="22" t="s">
        <v>3416</v>
      </c>
      <c r="AD1126" s="16"/>
      <c r="AE1126" s="16"/>
      <c r="AF1126" s="18">
        <v>46.0</v>
      </c>
      <c r="AG1126" s="18">
        <v>0.0</v>
      </c>
      <c r="AH1126" s="18">
        <v>1.0</v>
      </c>
      <c r="AI1126" s="18">
        <v>0.624675</v>
      </c>
      <c r="AJ1126" s="18">
        <v>0.532749</v>
      </c>
      <c r="AK1126" s="18">
        <v>1.327434</v>
      </c>
    </row>
    <row r="1127">
      <c r="A1127" s="14" t="s">
        <v>206</v>
      </c>
      <c r="B1127" s="105" t="s">
        <v>4036</v>
      </c>
      <c r="C1127" s="14" t="s">
        <v>3044</v>
      </c>
      <c r="D1127" s="19" t="s">
        <v>58</v>
      </c>
      <c r="E1127" s="23"/>
      <c r="F1127" s="14" t="s">
        <v>3045</v>
      </c>
      <c r="G1127" s="14" t="s">
        <v>3648</v>
      </c>
      <c r="I1127" s="14" t="s">
        <v>3416</v>
      </c>
      <c r="J1127" s="23"/>
      <c r="K1127" s="23"/>
      <c r="L1127" s="18">
        <v>72.0</v>
      </c>
      <c r="M1127" s="18">
        <v>0.0</v>
      </c>
      <c r="N1127" s="18">
        <v>0.0</v>
      </c>
      <c r="O1127" s="18">
        <v>0.0</v>
      </c>
      <c r="P1127" s="18">
        <v>0.0</v>
      </c>
      <c r="Q1127" s="18">
        <v>0.0</v>
      </c>
      <c r="U1127" s="22" t="s">
        <v>1812</v>
      </c>
      <c r="V1127" s="18">
        <v>7.622300750367E12</v>
      </c>
      <c r="W1127" s="22" t="s">
        <v>2511</v>
      </c>
      <c r="X1127" s="18" t="s">
        <v>3417</v>
      </c>
      <c r="Y1127" s="22" t="s">
        <v>3421</v>
      </c>
      <c r="Z1127" s="22" t="s">
        <v>2963</v>
      </c>
      <c r="AA1127" s="22" t="s">
        <v>2512</v>
      </c>
      <c r="AB1127" s="22" t="s">
        <v>2214</v>
      </c>
      <c r="AC1127" s="22" t="s">
        <v>3416</v>
      </c>
      <c r="AD1127" s="22" t="s">
        <v>2605</v>
      </c>
      <c r="AE1127" s="16"/>
      <c r="AF1127" s="18">
        <v>24.0</v>
      </c>
      <c r="AG1127" s="18">
        <v>0.0</v>
      </c>
      <c r="AH1127" s="18">
        <v>0.0</v>
      </c>
      <c r="AI1127" s="18">
        <v>0.0</v>
      </c>
      <c r="AJ1127" s="18">
        <v>0.0</v>
      </c>
      <c r="AK1127" s="18">
        <v>0.0</v>
      </c>
    </row>
    <row r="1128">
      <c r="A1128" s="14" t="s">
        <v>1812</v>
      </c>
      <c r="B1128" s="105" t="s">
        <v>4155</v>
      </c>
      <c r="C1128" s="14" t="s">
        <v>2488</v>
      </c>
      <c r="D1128" s="19" t="s">
        <v>58</v>
      </c>
      <c r="E1128" s="14" t="s">
        <v>3415</v>
      </c>
      <c r="F1128" s="14" t="s">
        <v>2951</v>
      </c>
      <c r="G1128" s="14" t="s">
        <v>2489</v>
      </c>
      <c r="I1128" s="14" t="s">
        <v>3416</v>
      </c>
      <c r="J1128" s="23"/>
      <c r="K1128" s="16"/>
      <c r="L1128" s="18">
        <v>552.0</v>
      </c>
      <c r="M1128" s="18">
        <v>0.0</v>
      </c>
      <c r="N1128" s="18">
        <v>0.0</v>
      </c>
      <c r="O1128" s="18">
        <v>0.0</v>
      </c>
      <c r="P1128" s="18">
        <v>0.0</v>
      </c>
      <c r="Q1128" s="18">
        <v>0.0</v>
      </c>
      <c r="U1128" s="22" t="s">
        <v>851</v>
      </c>
      <c r="V1128" s="18">
        <v>6.291102013348E12</v>
      </c>
      <c r="W1128" s="22" t="s">
        <v>2322</v>
      </c>
      <c r="X1128" s="18" t="s">
        <v>3417</v>
      </c>
      <c r="Y1128" s="22" t="s">
        <v>3415</v>
      </c>
      <c r="Z1128" s="22" t="s">
        <v>2759</v>
      </c>
      <c r="AA1128" s="22" t="s">
        <v>2318</v>
      </c>
      <c r="AB1128" s="22" t="s">
        <v>2304</v>
      </c>
      <c r="AC1128" s="22" t="s">
        <v>3422</v>
      </c>
      <c r="AD1128" s="22" t="s">
        <v>2605</v>
      </c>
      <c r="AE1128" s="16"/>
      <c r="AF1128" s="18">
        <v>360.0</v>
      </c>
      <c r="AG1128" s="18">
        <v>0.0</v>
      </c>
      <c r="AH1128" s="18">
        <v>2.916909</v>
      </c>
      <c r="AI1128" s="18">
        <v>0.0</v>
      </c>
      <c r="AJ1128" s="18">
        <v>5.484737</v>
      </c>
      <c r="AK1128" s="18">
        <v>2.843433</v>
      </c>
    </row>
    <row r="1129">
      <c r="A1129" s="14" t="s">
        <v>1812</v>
      </c>
      <c r="B1129" s="105" t="s">
        <v>3573</v>
      </c>
      <c r="C1129" s="14" t="s">
        <v>2503</v>
      </c>
      <c r="D1129" s="19" t="s">
        <v>58</v>
      </c>
      <c r="E1129" s="14" t="s">
        <v>3415</v>
      </c>
      <c r="F1129" s="14" t="s">
        <v>2957</v>
      </c>
      <c r="G1129" s="14" t="s">
        <v>2498</v>
      </c>
      <c r="H1129" s="14" t="s">
        <v>2214</v>
      </c>
      <c r="I1129" s="14" t="s">
        <v>3416</v>
      </c>
      <c r="J1129" s="23"/>
      <c r="K1129" s="16"/>
      <c r="L1129" s="18">
        <v>24.0</v>
      </c>
      <c r="M1129" s="18">
        <v>10.0</v>
      </c>
      <c r="N1129" s="18">
        <v>0.0</v>
      </c>
      <c r="O1129" s="18">
        <v>9.437041</v>
      </c>
      <c r="P1129" s="18">
        <v>6.580188</v>
      </c>
      <c r="Q1129" s="18">
        <v>5.947582</v>
      </c>
      <c r="U1129" s="22" t="s">
        <v>1175</v>
      </c>
      <c r="V1129" s="18">
        <v>4.006000175027E12</v>
      </c>
      <c r="W1129" s="22" t="s">
        <v>3027</v>
      </c>
      <c r="X1129" s="18" t="s">
        <v>3417</v>
      </c>
      <c r="Y1129" s="22" t="s">
        <v>3415</v>
      </c>
      <c r="Z1129" s="22" t="s">
        <v>3206</v>
      </c>
      <c r="AA1129" s="22" t="s">
        <v>2268</v>
      </c>
      <c r="AB1129" s="22" t="s">
        <v>2252</v>
      </c>
      <c r="AC1129" s="22" t="s">
        <v>3416</v>
      </c>
      <c r="AD1129" s="16"/>
      <c r="AE1129" s="16"/>
      <c r="AF1129" s="18">
        <v>120.0</v>
      </c>
      <c r="AG1129" s="18">
        <v>1.0</v>
      </c>
      <c r="AH1129" s="18">
        <v>1.007826</v>
      </c>
      <c r="AI1129" s="18">
        <v>1.279004</v>
      </c>
      <c r="AJ1129" s="18">
        <v>0.786446</v>
      </c>
      <c r="AK1129" s="18">
        <v>0.689067</v>
      </c>
    </row>
    <row r="1130">
      <c r="A1130" s="14" t="s">
        <v>591</v>
      </c>
      <c r="B1130" s="105" t="s">
        <v>4044</v>
      </c>
      <c r="C1130" s="14" t="s">
        <v>2820</v>
      </c>
      <c r="D1130" s="19" t="s">
        <v>58</v>
      </c>
      <c r="E1130" s="14" t="s">
        <v>3421</v>
      </c>
      <c r="F1130" s="14" t="s">
        <v>3132</v>
      </c>
      <c r="G1130" s="14" t="s">
        <v>2268</v>
      </c>
      <c r="H1130" s="14" t="s">
        <v>2214</v>
      </c>
      <c r="I1130" s="14" t="s">
        <v>3416</v>
      </c>
      <c r="J1130" s="23"/>
      <c r="K1130" s="16"/>
      <c r="L1130" s="18">
        <v>300.0</v>
      </c>
      <c r="M1130" s="18">
        <v>1.0</v>
      </c>
      <c r="N1130" s="18">
        <v>3.68476</v>
      </c>
      <c r="O1130" s="18">
        <v>5.506746</v>
      </c>
      <c r="P1130" s="18">
        <v>3.362758</v>
      </c>
      <c r="Q1130" s="18">
        <v>3.206731</v>
      </c>
      <c r="U1130" s="22" t="s">
        <v>1690</v>
      </c>
      <c r="V1130" s="18">
        <v>6.291011005212E12</v>
      </c>
      <c r="W1130" s="22" t="s">
        <v>2477</v>
      </c>
      <c r="X1130" s="18" t="s">
        <v>3417</v>
      </c>
      <c r="Y1130" s="22" t="s">
        <v>3415</v>
      </c>
      <c r="Z1130" s="22" t="s">
        <v>2942</v>
      </c>
      <c r="AA1130" s="22" t="s">
        <v>2216</v>
      </c>
      <c r="AC1130" s="22" t="s">
        <v>3416</v>
      </c>
      <c r="AD1130" s="16"/>
      <c r="AE1130" s="16"/>
      <c r="AF1130" s="18">
        <v>552.0</v>
      </c>
      <c r="AG1130" s="18">
        <v>0.0</v>
      </c>
      <c r="AH1130" s="18">
        <v>0.0</v>
      </c>
      <c r="AI1130" s="18">
        <v>0.0</v>
      </c>
      <c r="AJ1130" s="18">
        <v>0.0</v>
      </c>
      <c r="AK1130" s="18">
        <v>0.0</v>
      </c>
    </row>
    <row r="1131">
      <c r="A1131" s="14" t="s">
        <v>662</v>
      </c>
      <c r="B1131" s="105" t="s">
        <v>4156</v>
      </c>
      <c r="C1131" s="14" t="s">
        <v>2272</v>
      </c>
      <c r="D1131" s="19" t="s">
        <v>58</v>
      </c>
      <c r="E1131" s="14" t="s">
        <v>3415</v>
      </c>
      <c r="F1131" s="14" t="s">
        <v>2703</v>
      </c>
      <c r="G1131" s="14" t="s">
        <v>2273</v>
      </c>
      <c r="H1131" s="14" t="s">
        <v>2214</v>
      </c>
      <c r="I1131" s="14" t="s">
        <v>3416</v>
      </c>
      <c r="J1131" s="23"/>
      <c r="K1131" s="14" t="s">
        <v>2240</v>
      </c>
      <c r="L1131" s="18">
        <v>192.0</v>
      </c>
      <c r="M1131" s="18">
        <v>0.0</v>
      </c>
      <c r="N1131" s="18">
        <v>0.0</v>
      </c>
      <c r="O1131" s="18">
        <v>0.0</v>
      </c>
      <c r="P1131" s="18">
        <v>0.0</v>
      </c>
      <c r="Q1131" s="18">
        <v>0.0</v>
      </c>
      <c r="U1131" s="22" t="s">
        <v>1812</v>
      </c>
      <c r="V1131" s="18">
        <v>6.298043908009E12</v>
      </c>
      <c r="W1131" s="22" t="s">
        <v>2482</v>
      </c>
      <c r="X1131" s="18" t="s">
        <v>3417</v>
      </c>
      <c r="Y1131" s="22" t="s">
        <v>3415</v>
      </c>
      <c r="Z1131" s="22" t="s">
        <v>2944</v>
      </c>
      <c r="AA1131" s="22" t="s">
        <v>2479</v>
      </c>
      <c r="AB1131" s="22" t="s">
        <v>2214</v>
      </c>
      <c r="AC1131" s="22" t="s">
        <v>3416</v>
      </c>
      <c r="AD1131" s="22" t="s">
        <v>2605</v>
      </c>
      <c r="AE1131" s="16"/>
      <c r="AF1131" s="18">
        <v>48.0</v>
      </c>
      <c r="AG1131" s="18">
        <v>0.0</v>
      </c>
      <c r="AH1131" s="18">
        <v>0.056349</v>
      </c>
      <c r="AI1131" s="18">
        <v>0.0</v>
      </c>
      <c r="AJ1131" s="18">
        <v>0.0</v>
      </c>
      <c r="AK1131" s="18">
        <v>0.056349</v>
      </c>
    </row>
    <row r="1132">
      <c r="A1132" s="14" t="s">
        <v>1650</v>
      </c>
      <c r="B1132" s="105" t="s">
        <v>3436</v>
      </c>
      <c r="C1132" s="14" t="s">
        <v>3235</v>
      </c>
      <c r="D1132" s="19" t="s">
        <v>58</v>
      </c>
      <c r="E1132" s="14" t="s">
        <v>3421</v>
      </c>
      <c r="F1132" s="14" t="s">
        <v>3248</v>
      </c>
      <c r="G1132" s="14" t="s">
        <v>3437</v>
      </c>
      <c r="H1132" s="14" t="s">
        <v>2214</v>
      </c>
      <c r="I1132" s="14" t="s">
        <v>3416</v>
      </c>
      <c r="J1132" s="23"/>
      <c r="K1132" s="14" t="s">
        <v>2240</v>
      </c>
      <c r="L1132" s="18">
        <v>461.0</v>
      </c>
      <c r="M1132" s="18">
        <v>2.0</v>
      </c>
      <c r="N1132" s="18">
        <v>0.0</v>
      </c>
      <c r="O1132" s="18">
        <v>0.0</v>
      </c>
      <c r="P1132" s="18">
        <v>0.0</v>
      </c>
      <c r="Q1132" s="18">
        <v>0.0</v>
      </c>
      <c r="U1132" s="22" t="s">
        <v>1251</v>
      </c>
      <c r="V1132" s="18">
        <v>6.291053013138E12</v>
      </c>
      <c r="W1132" s="22" t="s">
        <v>2433</v>
      </c>
      <c r="X1132" s="18" t="s">
        <v>3417</v>
      </c>
      <c r="Y1132" s="22" t="s">
        <v>3415</v>
      </c>
      <c r="Z1132" s="22" t="s">
        <v>2876</v>
      </c>
      <c r="AA1132" s="22" t="s">
        <v>2432</v>
      </c>
      <c r="AB1132" s="22" t="s">
        <v>2214</v>
      </c>
      <c r="AC1132" s="22" t="s">
        <v>3431</v>
      </c>
      <c r="AD1132" s="16"/>
      <c r="AE1132" s="22" t="s">
        <v>2240</v>
      </c>
      <c r="AF1132" s="18">
        <v>456.0</v>
      </c>
      <c r="AG1132" s="18">
        <v>0.0</v>
      </c>
      <c r="AH1132" s="18">
        <v>0.121324</v>
      </c>
      <c r="AI1132" s="18">
        <v>0.0</v>
      </c>
      <c r="AJ1132" s="18">
        <v>0.0</v>
      </c>
      <c r="AK1132" s="18">
        <v>0.121324</v>
      </c>
    </row>
    <row r="1133">
      <c r="A1133" s="14" t="s">
        <v>258</v>
      </c>
      <c r="B1133" s="105" t="s">
        <v>4157</v>
      </c>
      <c r="C1133" s="14" t="s">
        <v>2789</v>
      </c>
      <c r="D1133" s="19" t="s">
        <v>58</v>
      </c>
      <c r="E1133" s="14" t="s">
        <v>3421</v>
      </c>
      <c r="F1133" s="14" t="s">
        <v>3192</v>
      </c>
      <c r="G1133" s="14" t="s">
        <v>3427</v>
      </c>
      <c r="H1133" s="14" t="s">
        <v>2214</v>
      </c>
      <c r="I1133" s="14" t="s">
        <v>3416</v>
      </c>
      <c r="J1133" s="23"/>
      <c r="K1133" s="16"/>
      <c r="L1133" s="18">
        <v>24.0</v>
      </c>
      <c r="M1133" s="18">
        <v>2.0</v>
      </c>
      <c r="N1133" s="18">
        <v>0.0</v>
      </c>
      <c r="O1133" s="18">
        <v>4.080836</v>
      </c>
      <c r="P1133" s="18">
        <v>3.3159</v>
      </c>
      <c r="Q1133" s="18">
        <v>3.086476</v>
      </c>
      <c r="U1133" s="22" t="s">
        <v>1326</v>
      </c>
      <c r="V1133" s="18">
        <v>6.281006530683E12</v>
      </c>
      <c r="W1133" s="22" t="s">
        <v>2742</v>
      </c>
      <c r="X1133" s="18" t="s">
        <v>3417</v>
      </c>
      <c r="Y1133" s="22" t="s">
        <v>3415</v>
      </c>
      <c r="Z1133" s="22" t="s">
        <v>3865</v>
      </c>
      <c r="AA1133" s="22" t="s">
        <v>2407</v>
      </c>
      <c r="AC1133" s="22" t="s">
        <v>3416</v>
      </c>
      <c r="AD1133" s="16"/>
      <c r="AE1133" s="16"/>
      <c r="AF1133" s="18">
        <v>552.0</v>
      </c>
      <c r="AG1133" s="18">
        <v>0.0</v>
      </c>
      <c r="AH1133" s="18">
        <v>0.0</v>
      </c>
      <c r="AI1133" s="18">
        <v>0.0</v>
      </c>
      <c r="AJ1133" s="18">
        <v>0.0</v>
      </c>
      <c r="AK1133" s="18">
        <v>0.0</v>
      </c>
    </row>
    <row r="1134">
      <c r="A1134" s="14" t="s">
        <v>1365</v>
      </c>
      <c r="B1134" s="105" t="s">
        <v>3652</v>
      </c>
      <c r="C1134" s="14" t="s">
        <v>2596</v>
      </c>
      <c r="D1134" s="19" t="s">
        <v>58</v>
      </c>
      <c r="E1134" s="14" t="s">
        <v>3415</v>
      </c>
      <c r="F1134" s="14" t="s">
        <v>2897</v>
      </c>
      <c r="G1134" s="14" t="s">
        <v>2449</v>
      </c>
      <c r="H1134" s="14" t="s">
        <v>2304</v>
      </c>
      <c r="I1134" s="14" t="s">
        <v>3422</v>
      </c>
      <c r="J1134" s="23"/>
      <c r="K1134" s="14" t="s">
        <v>2240</v>
      </c>
      <c r="L1134" s="18">
        <v>528.0</v>
      </c>
      <c r="M1134" s="18">
        <v>0.0</v>
      </c>
      <c r="N1134" s="18">
        <v>0.0</v>
      </c>
      <c r="O1134" s="18">
        <v>0.0</v>
      </c>
      <c r="P1134" s="18">
        <v>0.0</v>
      </c>
      <c r="Q1134" s="18">
        <v>0.0</v>
      </c>
      <c r="U1134" s="22" t="s">
        <v>258</v>
      </c>
      <c r="V1134" s="18">
        <v>7.64302215592E11</v>
      </c>
      <c r="W1134" s="22" t="s">
        <v>2415</v>
      </c>
      <c r="X1134" s="18" t="s">
        <v>3417</v>
      </c>
      <c r="Y1134" s="22" t="s">
        <v>3415</v>
      </c>
      <c r="Z1134" s="22" t="s">
        <v>2849</v>
      </c>
      <c r="AA1134" s="22" t="s">
        <v>2407</v>
      </c>
      <c r="AB1134" s="22" t="s">
        <v>2214</v>
      </c>
      <c r="AC1134" s="22" t="s">
        <v>3416</v>
      </c>
      <c r="AD1134" s="22" t="s">
        <v>2605</v>
      </c>
      <c r="AE1134" s="16"/>
      <c r="AF1134" s="18">
        <v>24.0</v>
      </c>
      <c r="AG1134" s="18">
        <v>0.0</v>
      </c>
      <c r="AH1134" s="18">
        <v>0.0</v>
      </c>
      <c r="AI1134" s="18">
        <v>0.0</v>
      </c>
      <c r="AJ1134" s="18">
        <v>0.0</v>
      </c>
      <c r="AK1134" s="18">
        <v>0.0</v>
      </c>
    </row>
    <row r="1135">
      <c r="A1135" s="14" t="s">
        <v>1812</v>
      </c>
      <c r="B1135" s="105" t="s">
        <v>4094</v>
      </c>
      <c r="C1135" s="14" t="s">
        <v>2533</v>
      </c>
      <c r="D1135" s="19" t="s">
        <v>58</v>
      </c>
      <c r="E1135" s="14" t="s">
        <v>3421</v>
      </c>
      <c r="F1135" s="14" t="s">
        <v>2982</v>
      </c>
      <c r="G1135" s="14" t="s">
        <v>2512</v>
      </c>
      <c r="H1135" s="14" t="s">
        <v>2214</v>
      </c>
      <c r="I1135" s="14" t="s">
        <v>3416</v>
      </c>
      <c r="J1135" s="14" t="s">
        <v>2666</v>
      </c>
      <c r="K1135" s="14" t="s">
        <v>2240</v>
      </c>
      <c r="L1135" s="18">
        <v>48.0</v>
      </c>
      <c r="M1135" s="18">
        <v>0.0</v>
      </c>
      <c r="N1135" s="18">
        <v>0.0</v>
      </c>
      <c r="O1135" s="18">
        <v>0.0</v>
      </c>
      <c r="P1135" s="18">
        <v>0.0</v>
      </c>
      <c r="Q1135" s="18">
        <v>0.0</v>
      </c>
      <c r="U1135" s="22" t="s">
        <v>65</v>
      </c>
      <c r="V1135" s="18">
        <v>8.901216407336E12</v>
      </c>
      <c r="W1135" s="22" t="s">
        <v>2215</v>
      </c>
      <c r="X1135" s="18" t="s">
        <v>3417</v>
      </c>
      <c r="Y1135" s="22" t="s">
        <v>3415</v>
      </c>
      <c r="Z1135" s="22" t="s">
        <v>2590</v>
      </c>
      <c r="AA1135" s="22" t="s">
        <v>2216</v>
      </c>
      <c r="AB1135" s="22" t="s">
        <v>2214</v>
      </c>
      <c r="AC1135" s="22" t="s">
        <v>3416</v>
      </c>
      <c r="AD1135" s="22" t="s">
        <v>2605</v>
      </c>
      <c r="AE1135" s="22" t="s">
        <v>2240</v>
      </c>
      <c r="AF1135" s="18">
        <v>24.0</v>
      </c>
      <c r="AG1135" s="18">
        <v>0.0</v>
      </c>
      <c r="AH1135" s="18">
        <v>0.0</v>
      </c>
      <c r="AI1135" s="18">
        <v>0.0</v>
      </c>
      <c r="AJ1135" s="18">
        <v>0.0</v>
      </c>
      <c r="AK1135" s="18">
        <v>0.0</v>
      </c>
    </row>
    <row r="1136">
      <c r="A1136" s="14" t="s">
        <v>1812</v>
      </c>
      <c r="B1136" s="105" t="s">
        <v>3570</v>
      </c>
      <c r="C1136" s="14" t="s">
        <v>2478</v>
      </c>
      <c r="D1136" s="19" t="s">
        <v>58</v>
      </c>
      <c r="E1136" s="14" t="s">
        <v>3415</v>
      </c>
      <c r="F1136" s="14" t="s">
        <v>2944</v>
      </c>
      <c r="G1136" s="14" t="s">
        <v>2479</v>
      </c>
      <c r="I1136" s="14" t="s">
        <v>3416</v>
      </c>
      <c r="J1136" s="23"/>
      <c r="K1136" s="16"/>
      <c r="L1136" s="18">
        <v>144.0</v>
      </c>
      <c r="M1136" s="18">
        <v>0.0</v>
      </c>
      <c r="N1136" s="18">
        <v>0.0</v>
      </c>
      <c r="O1136" s="18">
        <v>0.0</v>
      </c>
      <c r="P1136" s="18">
        <v>0.0</v>
      </c>
      <c r="Q1136" s="18">
        <v>0.0</v>
      </c>
      <c r="U1136" s="22" t="s">
        <v>1301</v>
      </c>
      <c r="V1136" s="22" t="s">
        <v>3608</v>
      </c>
      <c r="W1136" s="22" t="s">
        <v>3240</v>
      </c>
      <c r="X1136" s="18" t="s">
        <v>3417</v>
      </c>
      <c r="Y1136" s="22" t="s">
        <v>3421</v>
      </c>
      <c r="Z1136" s="16"/>
      <c r="AA1136" s="22" t="s">
        <v>3609</v>
      </c>
      <c r="AB1136" s="22" t="s">
        <v>2214</v>
      </c>
      <c r="AC1136" s="22" t="s">
        <v>3416</v>
      </c>
      <c r="AD1136" s="22" t="s">
        <v>2605</v>
      </c>
      <c r="AE1136" s="16"/>
      <c r="AF1136" s="18">
        <v>24.0</v>
      </c>
      <c r="AG1136" s="18">
        <v>0.0</v>
      </c>
      <c r="AH1136" s="18">
        <v>0.0</v>
      </c>
      <c r="AI1136" s="18">
        <v>0.0</v>
      </c>
      <c r="AJ1136" s="18">
        <v>0.0</v>
      </c>
      <c r="AK1136" s="18">
        <v>0.0</v>
      </c>
    </row>
    <row r="1137">
      <c r="A1137" s="14" t="s">
        <v>1092</v>
      </c>
      <c r="B1137" s="105" t="s">
        <v>4091</v>
      </c>
      <c r="C1137" s="14" t="s">
        <v>2380</v>
      </c>
      <c r="D1137" s="19" t="s">
        <v>58</v>
      </c>
      <c r="E1137" s="14" t="s">
        <v>3415</v>
      </c>
      <c r="F1137" s="14" t="s">
        <v>2818</v>
      </c>
      <c r="G1137" s="14" t="s">
        <v>2268</v>
      </c>
      <c r="H1137" s="14" t="s">
        <v>2214</v>
      </c>
      <c r="I1137" s="14" t="s">
        <v>3416</v>
      </c>
      <c r="J1137" s="23"/>
      <c r="K1137" s="14" t="s">
        <v>2240</v>
      </c>
      <c r="L1137" s="18">
        <v>0.0</v>
      </c>
      <c r="M1137" s="18">
        <v>0.0</v>
      </c>
      <c r="N1137" s="18">
        <v>0.0</v>
      </c>
      <c r="O1137" s="18">
        <v>0.0</v>
      </c>
      <c r="P1137" s="18">
        <v>0.0</v>
      </c>
      <c r="Q1137" s="18">
        <v>0.0</v>
      </c>
      <c r="U1137" s="22" t="s">
        <v>961</v>
      </c>
      <c r="V1137" s="18">
        <v>6.14347628133E11</v>
      </c>
      <c r="W1137" s="22" t="s">
        <v>3576</v>
      </c>
      <c r="X1137" s="18" t="s">
        <v>3417</v>
      </c>
      <c r="Y1137" s="22" t="s">
        <v>3415</v>
      </c>
      <c r="Z1137" s="22" t="s">
        <v>3488</v>
      </c>
      <c r="AA1137" s="22" t="s">
        <v>2355</v>
      </c>
      <c r="AB1137" s="22" t="s">
        <v>2304</v>
      </c>
      <c r="AC1137" s="22" t="s">
        <v>3416</v>
      </c>
      <c r="AD1137" s="22" t="s">
        <v>2605</v>
      </c>
      <c r="AE1137" s="16"/>
      <c r="AF1137" s="18">
        <v>720.0</v>
      </c>
      <c r="AG1137" s="18">
        <v>0.0</v>
      </c>
      <c r="AH1137" s="18">
        <v>2.042857</v>
      </c>
      <c r="AI1137" s="18">
        <v>0.0</v>
      </c>
      <c r="AJ1137" s="18">
        <v>0.0</v>
      </c>
      <c r="AK1137" s="18">
        <v>2.042857</v>
      </c>
    </row>
    <row r="1138">
      <c r="A1138" s="14" t="s">
        <v>1812</v>
      </c>
      <c r="B1138" s="105" t="s">
        <v>3672</v>
      </c>
      <c r="C1138" s="14" t="s">
        <v>2486</v>
      </c>
      <c r="D1138" s="19" t="s">
        <v>58</v>
      </c>
      <c r="E1138" s="14" t="s">
        <v>3415</v>
      </c>
      <c r="F1138" s="14" t="s">
        <v>2947</v>
      </c>
      <c r="G1138" s="14" t="s">
        <v>2484</v>
      </c>
      <c r="H1138" s="14" t="s">
        <v>2214</v>
      </c>
      <c r="I1138" s="14" t="s">
        <v>3416</v>
      </c>
      <c r="J1138" s="23"/>
      <c r="K1138" s="16"/>
      <c r="L1138" s="18">
        <v>44.0</v>
      </c>
      <c r="M1138" s="18">
        <v>0.0</v>
      </c>
      <c r="N1138" s="18">
        <v>0.314103</v>
      </c>
      <c r="O1138" s="18">
        <v>1.528388</v>
      </c>
      <c r="P1138" s="18">
        <v>1.795068</v>
      </c>
      <c r="Q1138" s="18">
        <v>1.461998</v>
      </c>
      <c r="U1138" s="22" t="s">
        <v>258</v>
      </c>
      <c r="V1138" s="18">
        <v>4.059729381255E12</v>
      </c>
      <c r="W1138" s="22" t="s">
        <v>2795</v>
      </c>
      <c r="X1138" s="18" t="s">
        <v>3417</v>
      </c>
      <c r="Y1138" s="22" t="s">
        <v>3415</v>
      </c>
      <c r="Z1138" s="22" t="s">
        <v>3192</v>
      </c>
      <c r="AA1138" s="22" t="s">
        <v>3427</v>
      </c>
      <c r="AB1138" s="22" t="s">
        <v>2214</v>
      </c>
      <c r="AC1138" s="22" t="s">
        <v>3416</v>
      </c>
      <c r="AD1138" s="16"/>
      <c r="AE1138" s="16"/>
      <c r="AF1138" s="18">
        <v>47.0</v>
      </c>
      <c r="AG1138" s="18">
        <v>2.0</v>
      </c>
      <c r="AH1138" s="18">
        <v>0.0</v>
      </c>
      <c r="AI1138" s="18">
        <v>1.0</v>
      </c>
      <c r="AJ1138" s="18">
        <v>1.066667</v>
      </c>
      <c r="AK1138" s="18">
        <v>1.038264</v>
      </c>
    </row>
    <row r="1139">
      <c r="A1139" s="14" t="s">
        <v>1783</v>
      </c>
      <c r="B1139" s="105" t="s">
        <v>3751</v>
      </c>
      <c r="C1139" s="14" t="s">
        <v>3295</v>
      </c>
      <c r="D1139" s="19" t="s">
        <v>58</v>
      </c>
      <c r="E1139" s="14" t="s">
        <v>3421</v>
      </c>
      <c r="F1139" s="14" t="s">
        <v>3283</v>
      </c>
      <c r="G1139" s="14" t="s">
        <v>3442</v>
      </c>
      <c r="H1139" s="14" t="s">
        <v>2214</v>
      </c>
      <c r="I1139" s="14" t="s">
        <v>3416</v>
      </c>
      <c r="J1139" s="14" t="s">
        <v>2605</v>
      </c>
      <c r="K1139" s="16"/>
      <c r="L1139" s="18">
        <v>0.0</v>
      </c>
      <c r="M1139" s="18">
        <v>0.0</v>
      </c>
      <c r="N1139" s="18">
        <v>0.0</v>
      </c>
      <c r="O1139" s="18">
        <v>0.0</v>
      </c>
      <c r="P1139" s="18">
        <v>0.052632</v>
      </c>
      <c r="Q1139" s="18">
        <v>0.052632</v>
      </c>
      <c r="U1139" s="22" t="s">
        <v>1175</v>
      </c>
      <c r="V1139" s="18">
        <v>4.006000169385E12</v>
      </c>
      <c r="W1139" s="22" t="s">
        <v>3041</v>
      </c>
      <c r="X1139" s="18" t="s">
        <v>3417</v>
      </c>
      <c r="Y1139" s="22" t="s">
        <v>3415</v>
      </c>
      <c r="Z1139" s="22" t="s">
        <v>3206</v>
      </c>
      <c r="AA1139" s="22" t="s">
        <v>2268</v>
      </c>
      <c r="AB1139" s="22" t="s">
        <v>2252</v>
      </c>
      <c r="AC1139" s="22" t="s">
        <v>3416</v>
      </c>
      <c r="AD1139" s="16"/>
      <c r="AE1139" s="16"/>
      <c r="AF1139" s="18">
        <v>153.0</v>
      </c>
      <c r="AG1139" s="18">
        <v>1.0</v>
      </c>
      <c r="AH1139" s="18">
        <v>0.985391</v>
      </c>
      <c r="AI1139" s="18">
        <v>0.271429</v>
      </c>
      <c r="AJ1139" s="18">
        <v>1.300042</v>
      </c>
      <c r="AK1139" s="18">
        <v>0.922744</v>
      </c>
    </row>
    <row r="1140">
      <c r="A1140" s="14" t="s">
        <v>756</v>
      </c>
      <c r="B1140" s="105" t="s">
        <v>4158</v>
      </c>
      <c r="C1140" s="14" t="s">
        <v>2296</v>
      </c>
      <c r="D1140" s="19" t="s">
        <v>58</v>
      </c>
      <c r="E1140" s="14" t="s">
        <v>3415</v>
      </c>
      <c r="F1140" s="14" t="s">
        <v>2709</v>
      </c>
      <c r="G1140" s="14" t="s">
        <v>2282</v>
      </c>
      <c r="H1140" s="14" t="s">
        <v>2214</v>
      </c>
      <c r="I1140" s="14" t="s">
        <v>3416</v>
      </c>
      <c r="J1140" s="14" t="s">
        <v>2605</v>
      </c>
      <c r="K1140" s="23"/>
      <c r="L1140" s="18">
        <v>312.0</v>
      </c>
      <c r="M1140" s="18">
        <v>0.0</v>
      </c>
      <c r="N1140" s="18">
        <v>0.561727</v>
      </c>
      <c r="O1140" s="18">
        <v>0.0</v>
      </c>
      <c r="P1140" s="18">
        <v>1.024242</v>
      </c>
      <c r="Q1140" s="18">
        <v>0.719982</v>
      </c>
      <c r="U1140" s="22" t="s">
        <v>961</v>
      </c>
      <c r="V1140" s="18">
        <v>6.14347710753E11</v>
      </c>
      <c r="W1140" s="22" t="s">
        <v>3716</v>
      </c>
      <c r="X1140" s="18" t="s">
        <v>3417</v>
      </c>
      <c r="Y1140" s="22" t="s">
        <v>3415</v>
      </c>
      <c r="Z1140" s="22" t="s">
        <v>3488</v>
      </c>
      <c r="AA1140" s="22" t="s">
        <v>2355</v>
      </c>
      <c r="AB1140" s="22" t="s">
        <v>2214</v>
      </c>
      <c r="AC1140" s="22" t="s">
        <v>3416</v>
      </c>
      <c r="AD1140" s="16"/>
      <c r="AE1140" s="16"/>
      <c r="AF1140" s="18">
        <v>480.0</v>
      </c>
      <c r="AG1140" s="18">
        <v>0.0</v>
      </c>
      <c r="AH1140" s="18">
        <v>0.0</v>
      </c>
      <c r="AI1140" s="18">
        <v>0.0</v>
      </c>
      <c r="AJ1140" s="18">
        <v>0.0</v>
      </c>
      <c r="AK1140" s="18">
        <v>0.0</v>
      </c>
    </row>
    <row r="1141">
      <c r="A1141" s="14" t="s">
        <v>1251</v>
      </c>
      <c r="B1141" s="105" t="s">
        <v>3726</v>
      </c>
      <c r="C1141" s="14" t="s">
        <v>2440</v>
      </c>
      <c r="D1141" s="19" t="s">
        <v>58</v>
      </c>
      <c r="E1141" s="14" t="s">
        <v>3421</v>
      </c>
      <c r="F1141" s="14" t="s">
        <v>2882</v>
      </c>
      <c r="G1141" s="14" t="s">
        <v>2437</v>
      </c>
      <c r="H1141" s="14" t="s">
        <v>2214</v>
      </c>
      <c r="I1141" s="14" t="s">
        <v>3431</v>
      </c>
      <c r="J1141" s="23"/>
      <c r="K1141" s="23"/>
      <c r="L1141" s="18">
        <v>24.0</v>
      </c>
      <c r="M1141" s="18">
        <v>1.0</v>
      </c>
      <c r="N1141" s="18">
        <v>0.0</v>
      </c>
      <c r="O1141" s="18">
        <v>1.296703</v>
      </c>
      <c r="P1141" s="18">
        <v>1.196927</v>
      </c>
      <c r="Q1141" s="18">
        <v>1.103035</v>
      </c>
      <c r="U1141" s="22" t="s">
        <v>1035</v>
      </c>
      <c r="V1141" s="18">
        <v>5.060216564142E12</v>
      </c>
      <c r="W1141" s="22" t="s">
        <v>2660</v>
      </c>
      <c r="X1141" s="18" t="s">
        <v>3417</v>
      </c>
      <c r="Y1141" s="22" t="s">
        <v>3415</v>
      </c>
      <c r="Z1141" s="22" t="s">
        <v>3167</v>
      </c>
      <c r="AA1141" s="22" t="s">
        <v>3515</v>
      </c>
      <c r="AC1141" s="22" t="s">
        <v>3416</v>
      </c>
      <c r="AD1141" s="16"/>
      <c r="AE1141" s="16"/>
      <c r="AF1141" s="18">
        <v>552.0</v>
      </c>
      <c r="AG1141" s="18">
        <v>0.0</v>
      </c>
      <c r="AH1141" s="18">
        <v>0.0</v>
      </c>
      <c r="AI1141" s="18">
        <v>0.0</v>
      </c>
      <c r="AJ1141" s="18">
        <v>0.0</v>
      </c>
      <c r="AK1141" s="18">
        <v>0.0</v>
      </c>
    </row>
    <row r="1142">
      <c r="A1142" s="14" t="s">
        <v>65</v>
      </c>
      <c r="B1142" s="105" t="s">
        <v>4017</v>
      </c>
      <c r="C1142" s="14" t="s">
        <v>2232</v>
      </c>
      <c r="D1142" s="19" t="s">
        <v>58</v>
      </c>
      <c r="E1142" s="14" t="s">
        <v>3415</v>
      </c>
      <c r="F1142" s="14" t="s">
        <v>2590</v>
      </c>
      <c r="G1142" s="14" t="s">
        <v>2216</v>
      </c>
      <c r="I1142" s="14" t="s">
        <v>3416</v>
      </c>
      <c r="J1142" s="23"/>
      <c r="K1142" s="23"/>
      <c r="L1142" s="18">
        <v>552.0</v>
      </c>
      <c r="M1142" s="18">
        <v>0.0</v>
      </c>
      <c r="N1142" s="18">
        <v>0.0</v>
      </c>
      <c r="O1142" s="18">
        <v>0.0</v>
      </c>
      <c r="P1142" s="18">
        <v>0.0</v>
      </c>
      <c r="Q1142" s="18">
        <v>0.0</v>
      </c>
      <c r="U1142" s="22" t="s">
        <v>1812</v>
      </c>
      <c r="V1142" s="18">
        <v>7.622202032219E12</v>
      </c>
      <c r="W1142" s="22" t="s">
        <v>2522</v>
      </c>
      <c r="X1142" s="18" t="s">
        <v>3417</v>
      </c>
      <c r="Y1142" s="22" t="s">
        <v>3415</v>
      </c>
      <c r="Z1142" s="22" t="s">
        <v>2963</v>
      </c>
      <c r="AA1142" s="22" t="s">
        <v>2512</v>
      </c>
      <c r="AB1142" s="22" t="s">
        <v>2214</v>
      </c>
      <c r="AC1142" s="22" t="s">
        <v>3416</v>
      </c>
      <c r="AD1142" s="22" t="s">
        <v>2666</v>
      </c>
      <c r="AF1142" s="18">
        <v>408.0</v>
      </c>
      <c r="AG1142" s="18">
        <v>0.0</v>
      </c>
      <c r="AH1142" s="18">
        <v>0.791667</v>
      </c>
      <c r="AI1142" s="18">
        <v>0.0</v>
      </c>
      <c r="AJ1142" s="18">
        <v>0.0</v>
      </c>
      <c r="AK1142" s="18">
        <v>0.841667</v>
      </c>
    </row>
    <row r="1143">
      <c r="A1143" s="14" t="s">
        <v>1812</v>
      </c>
      <c r="B1143" s="105" t="s">
        <v>4159</v>
      </c>
      <c r="C1143" s="14" t="s">
        <v>2645</v>
      </c>
      <c r="D1143" s="19" t="s">
        <v>58</v>
      </c>
      <c r="E1143" s="14" t="s">
        <v>3421</v>
      </c>
      <c r="F1143" s="14" t="s">
        <v>2981</v>
      </c>
      <c r="G1143" s="14" t="s">
        <v>2532</v>
      </c>
      <c r="H1143" s="14" t="s">
        <v>2214</v>
      </c>
      <c r="I1143" s="14" t="s">
        <v>3416</v>
      </c>
      <c r="J1143" s="23"/>
      <c r="K1143" s="14" t="s">
        <v>2240</v>
      </c>
      <c r="L1143" s="18">
        <v>600.0</v>
      </c>
      <c r="M1143" s="18">
        <v>0.0</v>
      </c>
      <c r="N1143" s="18">
        <v>2.0</v>
      </c>
      <c r="O1143" s="18">
        <v>0.0</v>
      </c>
      <c r="P1143" s="18">
        <v>2.0</v>
      </c>
      <c r="Q1143" s="18">
        <v>2.0</v>
      </c>
      <c r="U1143" s="22" t="s">
        <v>258</v>
      </c>
      <c r="V1143" s="18">
        <v>4.250035246959E12</v>
      </c>
      <c r="W1143" s="22" t="s">
        <v>2811</v>
      </c>
      <c r="X1143" s="18" t="s">
        <v>3417</v>
      </c>
      <c r="Y1143" s="22" t="s">
        <v>3415</v>
      </c>
      <c r="Z1143" s="22" t="s">
        <v>3192</v>
      </c>
      <c r="AA1143" s="22" t="s">
        <v>3427</v>
      </c>
      <c r="AB1143" s="22" t="s">
        <v>2214</v>
      </c>
      <c r="AC1143" s="22" t="s">
        <v>3416</v>
      </c>
      <c r="AD1143" s="22" t="s">
        <v>2605</v>
      </c>
      <c r="AE1143" s="16"/>
      <c r="AF1143" s="18">
        <v>0.0</v>
      </c>
      <c r="AG1143" s="18">
        <v>0.0</v>
      </c>
      <c r="AH1143" s="18">
        <v>0.0</v>
      </c>
      <c r="AI1143" s="18">
        <v>0.071429</v>
      </c>
      <c r="AJ1143" s="18">
        <v>0.033333</v>
      </c>
      <c r="AK1143" s="18">
        <v>0.066667</v>
      </c>
    </row>
    <row r="1144">
      <c r="A1144" s="14" t="s">
        <v>888</v>
      </c>
      <c r="B1144" s="105" t="s">
        <v>3764</v>
      </c>
      <c r="C1144" s="14" t="s">
        <v>2884</v>
      </c>
      <c r="D1144" s="19" t="s">
        <v>58</v>
      </c>
      <c r="E1144" s="23"/>
      <c r="F1144" s="14" t="s">
        <v>2720</v>
      </c>
      <c r="G1144" s="14" t="s">
        <v>3464</v>
      </c>
      <c r="I1144" s="14" t="s">
        <v>3431</v>
      </c>
      <c r="J1144" s="23"/>
      <c r="K1144" s="16"/>
      <c r="L1144" s="18">
        <v>72.0</v>
      </c>
      <c r="M1144" s="18">
        <v>0.0</v>
      </c>
      <c r="N1144" s="18">
        <v>0.0</v>
      </c>
      <c r="O1144" s="18">
        <v>0.0</v>
      </c>
      <c r="P1144" s="18">
        <v>0.0</v>
      </c>
      <c r="Q1144" s="18">
        <v>0.0</v>
      </c>
      <c r="U1144" s="22" t="s">
        <v>1365</v>
      </c>
      <c r="V1144" s="18">
        <v>5.202178001925E12</v>
      </c>
      <c r="W1144" s="22" t="s">
        <v>2910</v>
      </c>
      <c r="X1144" s="18" t="s">
        <v>3417</v>
      </c>
      <c r="Y1144" s="16"/>
      <c r="Z1144" s="22" t="s">
        <v>2911</v>
      </c>
      <c r="AA1144" s="22" t="s">
        <v>2268</v>
      </c>
      <c r="AC1144" s="22" t="s">
        <v>3422</v>
      </c>
      <c r="AD1144" s="16"/>
      <c r="AE1144" s="16"/>
      <c r="AF1144" s="18">
        <v>432.0</v>
      </c>
      <c r="AG1144" s="18">
        <v>0.0</v>
      </c>
      <c r="AH1144" s="18">
        <v>0.0</v>
      </c>
      <c r="AI1144" s="18">
        <v>0.0</v>
      </c>
      <c r="AJ1144" s="18">
        <v>0.0</v>
      </c>
      <c r="AK1144" s="18">
        <v>0.0</v>
      </c>
    </row>
    <row r="1145">
      <c r="A1145" s="14" t="s">
        <v>206</v>
      </c>
      <c r="B1145" s="105" t="s">
        <v>3675</v>
      </c>
      <c r="C1145" s="14" t="s">
        <v>2767</v>
      </c>
      <c r="D1145" s="19" t="s">
        <v>58</v>
      </c>
      <c r="E1145" s="14" t="s">
        <v>3421</v>
      </c>
      <c r="F1145" s="14" t="s">
        <v>3051</v>
      </c>
      <c r="G1145" s="14" t="s">
        <v>2388</v>
      </c>
      <c r="H1145" s="14" t="s">
        <v>2214</v>
      </c>
      <c r="I1145" s="14" t="s">
        <v>3416</v>
      </c>
      <c r="J1145" s="23"/>
      <c r="K1145" s="16"/>
      <c r="L1145" s="18">
        <v>74.0</v>
      </c>
      <c r="M1145" s="18">
        <v>4.0</v>
      </c>
      <c r="N1145" s="18">
        <v>1.082587</v>
      </c>
      <c r="O1145" s="18">
        <v>4.018995</v>
      </c>
      <c r="P1145" s="18">
        <v>4.018995</v>
      </c>
      <c r="Q1145" s="18">
        <v>4.018995</v>
      </c>
      <c r="U1145" s="22" t="s">
        <v>288</v>
      </c>
      <c r="V1145" s="18">
        <v>5.060042491322E12</v>
      </c>
      <c r="W1145" s="22" t="s">
        <v>2900</v>
      </c>
      <c r="X1145" s="18" t="s">
        <v>3417</v>
      </c>
      <c r="Y1145" s="16"/>
      <c r="Z1145" s="22" t="s">
        <v>3074</v>
      </c>
      <c r="AA1145" s="22" t="s">
        <v>3688</v>
      </c>
      <c r="AC1145" s="22" t="s">
        <v>3416</v>
      </c>
      <c r="AD1145" s="16"/>
      <c r="AE1145" s="16"/>
      <c r="AF1145" s="18">
        <v>432.0</v>
      </c>
      <c r="AG1145" s="18">
        <v>0.0</v>
      </c>
      <c r="AH1145" s="18">
        <v>0.0</v>
      </c>
      <c r="AI1145" s="18">
        <v>0.0</v>
      </c>
      <c r="AJ1145" s="18">
        <v>0.0</v>
      </c>
      <c r="AK1145" s="18">
        <v>0.0</v>
      </c>
    </row>
    <row r="1146">
      <c r="A1146" s="14" t="s">
        <v>288</v>
      </c>
      <c r="B1146" s="105" t="s">
        <v>4101</v>
      </c>
      <c r="C1146" s="14" t="s">
        <v>2638</v>
      </c>
      <c r="D1146" s="19" t="s">
        <v>58</v>
      </c>
      <c r="E1146" s="14" t="s">
        <v>3421</v>
      </c>
      <c r="F1146" s="14" t="s">
        <v>2868</v>
      </c>
      <c r="G1146" s="14" t="s">
        <v>2366</v>
      </c>
      <c r="H1146" s="14" t="s">
        <v>3472</v>
      </c>
      <c r="I1146" s="14" t="s">
        <v>3422</v>
      </c>
      <c r="J1146" s="23"/>
      <c r="K1146" s="14" t="s">
        <v>2240</v>
      </c>
      <c r="L1146" s="18">
        <v>408.0</v>
      </c>
      <c r="M1146" s="18">
        <v>0.0</v>
      </c>
      <c r="N1146" s="18">
        <v>0.1</v>
      </c>
      <c r="O1146" s="18">
        <v>0.0</v>
      </c>
      <c r="P1146" s="18">
        <v>0.142857</v>
      </c>
      <c r="Q1146" s="18">
        <v>0.1</v>
      </c>
      <c r="U1146" s="22" t="s">
        <v>1175</v>
      </c>
      <c r="V1146" s="18">
        <v>6.281006618145E12</v>
      </c>
      <c r="W1146" s="22" t="s">
        <v>2422</v>
      </c>
      <c r="X1146" s="18" t="s">
        <v>3417</v>
      </c>
      <c r="Y1146" s="22" t="s">
        <v>3415</v>
      </c>
      <c r="Z1146" s="22" t="s">
        <v>2858</v>
      </c>
      <c r="AA1146" s="22" t="s">
        <v>2407</v>
      </c>
      <c r="AB1146" s="22" t="s">
        <v>2252</v>
      </c>
      <c r="AC1146" s="22" t="s">
        <v>3416</v>
      </c>
      <c r="AD1146" s="16"/>
      <c r="AE1146" s="22" t="s">
        <v>2240</v>
      </c>
      <c r="AF1146" s="18">
        <v>24.0</v>
      </c>
      <c r="AG1146" s="18">
        <v>0.0</v>
      </c>
      <c r="AH1146" s="18">
        <v>0.0</v>
      </c>
      <c r="AI1146" s="18">
        <v>0.0</v>
      </c>
      <c r="AJ1146" s="18">
        <v>0.0</v>
      </c>
      <c r="AK1146" s="18">
        <v>0.0</v>
      </c>
    </row>
    <row r="1147">
      <c r="A1147" s="14" t="s">
        <v>258</v>
      </c>
      <c r="B1147" s="105" t="s">
        <v>4160</v>
      </c>
      <c r="C1147" s="14" t="s">
        <v>2796</v>
      </c>
      <c r="D1147" s="19" t="s">
        <v>58</v>
      </c>
      <c r="E1147" s="14" t="s">
        <v>3421</v>
      </c>
      <c r="F1147" s="14" t="s">
        <v>3192</v>
      </c>
      <c r="G1147" s="14" t="s">
        <v>3427</v>
      </c>
      <c r="H1147" s="14" t="s">
        <v>2214</v>
      </c>
      <c r="I1147" s="14" t="s">
        <v>3416</v>
      </c>
      <c r="J1147" s="23"/>
      <c r="K1147" s="23"/>
      <c r="L1147" s="18">
        <v>24.0</v>
      </c>
      <c r="M1147" s="18">
        <v>0.0</v>
      </c>
      <c r="N1147" s="18">
        <v>0.0</v>
      </c>
      <c r="O1147" s="18">
        <v>0.815018</v>
      </c>
      <c r="P1147" s="18">
        <v>0.831676</v>
      </c>
      <c r="Q1147" s="18">
        <v>0.757401</v>
      </c>
      <c r="U1147" s="22" t="s">
        <v>135</v>
      </c>
      <c r="V1147" s="18">
        <v>1.015271004564E12</v>
      </c>
      <c r="W1147" s="22" t="s">
        <v>2632</v>
      </c>
      <c r="X1147" s="18" t="s">
        <v>3417</v>
      </c>
      <c r="Y1147" s="22" t="s">
        <v>3415</v>
      </c>
      <c r="Z1147" s="22" t="s">
        <v>2614</v>
      </c>
      <c r="AA1147" s="22" t="s">
        <v>2557</v>
      </c>
      <c r="AB1147" s="22" t="s">
        <v>2214</v>
      </c>
      <c r="AC1147" s="22" t="s">
        <v>3416</v>
      </c>
      <c r="AD1147" s="22" t="s">
        <v>2605</v>
      </c>
      <c r="AE1147" s="22" t="s">
        <v>2240</v>
      </c>
      <c r="AF1147" s="18">
        <v>816.0</v>
      </c>
      <c r="AG1147" s="18">
        <v>0.0</v>
      </c>
      <c r="AH1147" s="18">
        <v>0.0</v>
      </c>
      <c r="AI1147" s="18">
        <v>0.0</v>
      </c>
      <c r="AJ1147" s="18">
        <v>0.0</v>
      </c>
      <c r="AK1147" s="18">
        <v>0.0</v>
      </c>
    </row>
    <row r="1148">
      <c r="A1148" s="14" t="s">
        <v>1092</v>
      </c>
      <c r="B1148" s="105" t="s">
        <v>3642</v>
      </c>
      <c r="C1148" s="14" t="s">
        <v>2382</v>
      </c>
      <c r="D1148" s="19" t="s">
        <v>58</v>
      </c>
      <c r="E1148" s="14" t="s">
        <v>3415</v>
      </c>
      <c r="F1148" s="14" t="s">
        <v>2818</v>
      </c>
      <c r="G1148" s="14" t="s">
        <v>2268</v>
      </c>
      <c r="H1148" s="14" t="s">
        <v>2214</v>
      </c>
      <c r="I1148" s="14" t="s">
        <v>3416</v>
      </c>
      <c r="J1148" s="23"/>
      <c r="K1148" s="23"/>
      <c r="L1148" s="18">
        <v>0.0</v>
      </c>
      <c r="M1148" s="18">
        <v>0.0</v>
      </c>
      <c r="N1148" s="18">
        <v>0.0</v>
      </c>
      <c r="O1148" s="18">
        <v>0.142857</v>
      </c>
      <c r="P1148" s="18">
        <v>0.3</v>
      </c>
      <c r="Q1148" s="18">
        <v>0.264516</v>
      </c>
      <c r="U1148" s="22" t="s">
        <v>135</v>
      </c>
      <c r="V1148" s="18">
        <v>1.007260001401E12</v>
      </c>
      <c r="W1148" s="22" t="s">
        <v>2641</v>
      </c>
      <c r="X1148" s="18" t="s">
        <v>3417</v>
      </c>
      <c r="Y1148" s="22" t="s">
        <v>3415</v>
      </c>
      <c r="Z1148" s="22" t="s">
        <v>2614</v>
      </c>
      <c r="AA1148" s="22" t="s">
        <v>2557</v>
      </c>
      <c r="AB1148" s="22" t="s">
        <v>2214</v>
      </c>
      <c r="AC1148" s="22" t="s">
        <v>3416</v>
      </c>
      <c r="AD1148" s="22" t="s">
        <v>2605</v>
      </c>
      <c r="AE1148" s="22" t="s">
        <v>2240</v>
      </c>
      <c r="AF1148" s="18">
        <v>768.0</v>
      </c>
      <c r="AG1148" s="18">
        <v>0.0</v>
      </c>
      <c r="AH1148" s="18">
        <v>25.63672</v>
      </c>
      <c r="AI1148" s="18">
        <v>0.0</v>
      </c>
      <c r="AJ1148" s="18">
        <v>0.0</v>
      </c>
      <c r="AK1148" s="18">
        <v>25.63672</v>
      </c>
    </row>
    <row r="1149">
      <c r="A1149" s="14" t="s">
        <v>1251</v>
      </c>
      <c r="B1149" s="105" t="s">
        <v>4018</v>
      </c>
      <c r="C1149" s="14" t="s">
        <v>2441</v>
      </c>
      <c r="D1149" s="19" t="s">
        <v>58</v>
      </c>
      <c r="E1149" s="14" t="s">
        <v>3421</v>
      </c>
      <c r="F1149" s="14" t="s">
        <v>2882</v>
      </c>
      <c r="G1149" s="14" t="s">
        <v>2437</v>
      </c>
      <c r="H1149" s="14" t="s">
        <v>2214</v>
      </c>
      <c r="I1149" s="14" t="s">
        <v>3431</v>
      </c>
      <c r="J1149" s="23"/>
      <c r="K1149" s="23"/>
      <c r="L1149" s="18">
        <v>48.0</v>
      </c>
      <c r="M1149" s="18">
        <v>1.0</v>
      </c>
      <c r="N1149" s="18">
        <v>0.420489</v>
      </c>
      <c r="O1149" s="18">
        <v>1.035714</v>
      </c>
      <c r="P1149" s="18">
        <v>1.287155</v>
      </c>
      <c r="Q1149" s="18">
        <v>1.083714</v>
      </c>
      <c r="U1149" s="22" t="s">
        <v>1175</v>
      </c>
      <c r="V1149" s="18">
        <v>6.281006618145E12</v>
      </c>
      <c r="W1149" s="22" t="s">
        <v>2422</v>
      </c>
      <c r="X1149" s="18" t="s">
        <v>3417</v>
      </c>
      <c r="Y1149" s="22" t="s">
        <v>3415</v>
      </c>
      <c r="Z1149" s="22" t="s">
        <v>2858</v>
      </c>
      <c r="AA1149" s="22" t="s">
        <v>2407</v>
      </c>
      <c r="AB1149" s="22" t="s">
        <v>2252</v>
      </c>
      <c r="AC1149" s="22" t="s">
        <v>3416</v>
      </c>
      <c r="AD1149" s="16"/>
      <c r="AE1149" s="16"/>
      <c r="AF1149" s="18">
        <v>24.0</v>
      </c>
      <c r="AG1149" s="18">
        <v>0.0</v>
      </c>
      <c r="AH1149" s="18">
        <v>0.125</v>
      </c>
      <c r="AI1149" s="18">
        <v>0.196429</v>
      </c>
      <c r="AJ1149" s="18">
        <v>0.183333</v>
      </c>
      <c r="AK1149" s="18">
        <v>0.191667</v>
      </c>
    </row>
    <row r="1150">
      <c r="A1150" s="14" t="s">
        <v>1175</v>
      </c>
      <c r="B1150" s="105" t="s">
        <v>4150</v>
      </c>
      <c r="C1150" s="14" t="s">
        <v>3210</v>
      </c>
      <c r="D1150" s="19" t="s">
        <v>58</v>
      </c>
      <c r="E1150" s="14" t="s">
        <v>3415</v>
      </c>
      <c r="F1150" s="23"/>
      <c r="G1150" s="14" t="s">
        <v>2391</v>
      </c>
      <c r="H1150" s="14" t="s">
        <v>2214</v>
      </c>
      <c r="I1150" s="14" t="s">
        <v>3416</v>
      </c>
      <c r="J1150" s="14" t="s">
        <v>2605</v>
      </c>
      <c r="K1150" s="23"/>
      <c r="L1150" s="18">
        <v>168.0</v>
      </c>
      <c r="M1150" s="18">
        <v>0.0</v>
      </c>
      <c r="N1150" s="18">
        <v>0.0</v>
      </c>
      <c r="O1150" s="18">
        <v>0.0</v>
      </c>
      <c r="P1150" s="18">
        <v>0.0</v>
      </c>
      <c r="Q1150" s="18">
        <v>0.0</v>
      </c>
      <c r="U1150" s="22" t="s">
        <v>1251</v>
      </c>
      <c r="V1150" s="18">
        <v>6.291107845968E12</v>
      </c>
      <c r="W1150" s="22" t="s">
        <v>2993</v>
      </c>
      <c r="X1150" s="18" t="s">
        <v>3417</v>
      </c>
      <c r="Y1150" s="22" t="s">
        <v>3415</v>
      </c>
      <c r="Z1150" s="22" t="s">
        <v>3231</v>
      </c>
      <c r="AA1150" s="22" t="s">
        <v>3466</v>
      </c>
      <c r="AB1150" s="22" t="s">
        <v>2214</v>
      </c>
      <c r="AC1150" s="22" t="s">
        <v>3431</v>
      </c>
      <c r="AD1150" s="16"/>
      <c r="AE1150" s="22" t="s">
        <v>2240</v>
      </c>
      <c r="AF1150" s="18">
        <v>456.0</v>
      </c>
      <c r="AG1150" s="18">
        <v>0.0</v>
      </c>
      <c r="AH1150" s="18">
        <v>0.066667</v>
      </c>
      <c r="AI1150" s="18">
        <v>0.0</v>
      </c>
      <c r="AJ1150" s="18">
        <v>0.166667</v>
      </c>
      <c r="AK1150" s="18">
        <v>0.066667</v>
      </c>
    </row>
    <row r="1151">
      <c r="A1151" s="14" t="s">
        <v>1812</v>
      </c>
      <c r="B1151" s="105" t="s">
        <v>3817</v>
      </c>
      <c r="C1151" s="14" t="s">
        <v>2511</v>
      </c>
      <c r="D1151" s="19" t="s">
        <v>58</v>
      </c>
      <c r="E1151" s="14" t="s">
        <v>3421</v>
      </c>
      <c r="F1151" s="14" t="s">
        <v>2963</v>
      </c>
      <c r="G1151" s="14" t="s">
        <v>2512</v>
      </c>
      <c r="H1151" s="14" t="s">
        <v>2214</v>
      </c>
      <c r="I1151" s="14" t="s">
        <v>3416</v>
      </c>
      <c r="J1151" s="14" t="s">
        <v>2666</v>
      </c>
      <c r="L1151" s="18">
        <v>48.0</v>
      </c>
      <c r="M1151" s="18">
        <v>0.0</v>
      </c>
      <c r="N1151" s="18">
        <v>0.308824</v>
      </c>
      <c r="O1151" s="18">
        <v>0.625</v>
      </c>
      <c r="P1151" s="18">
        <v>0.661455</v>
      </c>
      <c r="Q1151" s="18">
        <v>4.416907</v>
      </c>
      <c r="U1151" s="22" t="s">
        <v>1092</v>
      </c>
      <c r="V1151" s="18">
        <v>8.50022452017E11</v>
      </c>
      <c r="W1151" s="22" t="s">
        <v>3175</v>
      </c>
      <c r="X1151" s="18" t="s">
        <v>3417</v>
      </c>
      <c r="Y1151" s="22" t="s">
        <v>3415</v>
      </c>
      <c r="Z1151" s="22" t="s">
        <v>3173</v>
      </c>
      <c r="AA1151" s="22" t="s">
        <v>3892</v>
      </c>
      <c r="AB1151" s="22" t="s">
        <v>2214</v>
      </c>
      <c r="AC1151" s="22" t="s">
        <v>3416</v>
      </c>
      <c r="AD1151" s="16"/>
      <c r="AE1151" s="22" t="s">
        <v>2240</v>
      </c>
      <c r="AF1151" s="18">
        <v>792.0</v>
      </c>
      <c r="AG1151" s="18">
        <v>0.0</v>
      </c>
      <c r="AH1151" s="18">
        <v>0.173079</v>
      </c>
      <c r="AI1151" s="18">
        <v>0.0</v>
      </c>
      <c r="AJ1151" s="18">
        <v>0.285714</v>
      </c>
      <c r="AK1151" s="18">
        <v>0.173079</v>
      </c>
    </row>
    <row r="1152">
      <c r="A1152" s="14" t="s">
        <v>591</v>
      </c>
      <c r="B1152" s="105" t="s">
        <v>3826</v>
      </c>
      <c r="C1152" s="14" t="s">
        <v>3130</v>
      </c>
      <c r="D1152" s="19" t="s">
        <v>58</v>
      </c>
      <c r="E1152" s="14" t="s">
        <v>3415</v>
      </c>
      <c r="F1152" s="14" t="s">
        <v>3127</v>
      </c>
      <c r="G1152" s="14" t="s">
        <v>3756</v>
      </c>
      <c r="H1152" s="14" t="s">
        <v>2214</v>
      </c>
      <c r="I1152" s="14" t="s">
        <v>3416</v>
      </c>
      <c r="J1152" s="14" t="s">
        <v>2605</v>
      </c>
      <c r="K1152" s="14" t="s">
        <v>2240</v>
      </c>
      <c r="L1152" s="18">
        <v>480.0</v>
      </c>
      <c r="M1152" s="18">
        <v>0.0</v>
      </c>
      <c r="N1152" s="18">
        <v>0.0</v>
      </c>
      <c r="O1152" s="18">
        <v>0.0</v>
      </c>
      <c r="P1152" s="18">
        <v>0.0</v>
      </c>
      <c r="Q1152" s="18">
        <v>0.0</v>
      </c>
      <c r="U1152" s="22" t="s">
        <v>1812</v>
      </c>
      <c r="V1152" s="18">
        <v>7.622201793845E12</v>
      </c>
      <c r="W1152" s="22" t="s">
        <v>2525</v>
      </c>
      <c r="X1152" s="18" t="s">
        <v>3417</v>
      </c>
      <c r="Y1152" s="22" t="s">
        <v>3415</v>
      </c>
      <c r="Z1152" s="22" t="s">
        <v>2963</v>
      </c>
      <c r="AA1152" s="22" t="s">
        <v>2512</v>
      </c>
      <c r="AB1152" s="22" t="s">
        <v>2214</v>
      </c>
      <c r="AC1152" s="22" t="s">
        <v>3416</v>
      </c>
      <c r="AD1152" s="22" t="s">
        <v>2605</v>
      </c>
      <c r="AE1152" s="16"/>
      <c r="AF1152" s="18">
        <v>24.0</v>
      </c>
      <c r="AG1152" s="18">
        <v>0.0</v>
      </c>
      <c r="AH1152" s="18">
        <v>0.0</v>
      </c>
      <c r="AI1152" s="18">
        <v>0.0</v>
      </c>
      <c r="AJ1152" s="18">
        <v>0.0</v>
      </c>
      <c r="AK1152" s="18">
        <v>0.0</v>
      </c>
    </row>
    <row r="1153">
      <c r="A1153" s="14" t="s">
        <v>591</v>
      </c>
      <c r="B1153" s="105" t="s">
        <v>3915</v>
      </c>
      <c r="C1153" s="14" t="s">
        <v>3131</v>
      </c>
      <c r="D1153" s="19" t="s">
        <v>58</v>
      </c>
      <c r="E1153" s="14" t="s">
        <v>3415</v>
      </c>
      <c r="F1153" s="14" t="s">
        <v>3116</v>
      </c>
      <c r="G1153" s="14" t="s">
        <v>3609</v>
      </c>
      <c r="H1153" s="14" t="s">
        <v>2214</v>
      </c>
      <c r="I1153" s="14" t="s">
        <v>3416</v>
      </c>
      <c r="J1153" s="14" t="s">
        <v>2595</v>
      </c>
      <c r="K1153" s="23"/>
      <c r="L1153" s="18">
        <v>48.0</v>
      </c>
      <c r="M1153" s="18">
        <v>0.0</v>
      </c>
      <c r="N1153" s="18">
        <v>0.0</v>
      </c>
      <c r="O1153" s="18">
        <v>0.0</v>
      </c>
      <c r="P1153" s="18">
        <v>0.0</v>
      </c>
      <c r="Q1153" s="18">
        <v>0.0</v>
      </c>
      <c r="U1153" s="22" t="s">
        <v>135</v>
      </c>
      <c r="V1153" s="18">
        <v>1.015271004526E12</v>
      </c>
      <c r="W1153" s="22" t="s">
        <v>2635</v>
      </c>
      <c r="X1153" s="18" t="s">
        <v>3417</v>
      </c>
      <c r="Y1153" s="22" t="s">
        <v>3415</v>
      </c>
      <c r="Z1153" s="22" t="s">
        <v>2614</v>
      </c>
      <c r="AA1153" s="22" t="s">
        <v>2557</v>
      </c>
      <c r="AC1153" s="22" t="s">
        <v>3416</v>
      </c>
      <c r="AD1153" s="22" t="s">
        <v>2605</v>
      </c>
      <c r="AE1153" s="16"/>
      <c r="AF1153" s="18">
        <v>48.0</v>
      </c>
      <c r="AG1153" s="18">
        <v>0.0</v>
      </c>
      <c r="AH1153" s="18">
        <v>0.0</v>
      </c>
      <c r="AI1153" s="18">
        <v>0.0</v>
      </c>
      <c r="AJ1153" s="18">
        <v>0.0</v>
      </c>
      <c r="AK1153" s="18">
        <v>0.0</v>
      </c>
    </row>
    <row r="1154">
      <c r="A1154" s="14" t="s">
        <v>258</v>
      </c>
      <c r="B1154" s="105" t="s">
        <v>4161</v>
      </c>
      <c r="C1154" s="14" t="s">
        <v>2424</v>
      </c>
      <c r="D1154" s="19" t="s">
        <v>58</v>
      </c>
      <c r="E1154" s="14" t="s">
        <v>3421</v>
      </c>
      <c r="F1154" s="14" t="s">
        <v>4062</v>
      </c>
      <c r="G1154" s="14" t="s">
        <v>2407</v>
      </c>
      <c r="I1154" s="14" t="s">
        <v>3416</v>
      </c>
      <c r="J1154" s="23"/>
      <c r="K1154" s="16"/>
      <c r="L1154" s="18">
        <v>24.0</v>
      </c>
      <c r="M1154" s="18">
        <v>0.0</v>
      </c>
      <c r="N1154" s="18">
        <v>0.0</v>
      </c>
      <c r="O1154" s="18">
        <v>0.0</v>
      </c>
      <c r="P1154" s="18">
        <v>0.0</v>
      </c>
      <c r="Q1154" s="18">
        <v>0.0</v>
      </c>
      <c r="U1154" s="22" t="s">
        <v>851</v>
      </c>
      <c r="V1154" s="18">
        <v>6.291102013522E12</v>
      </c>
      <c r="W1154" s="22" t="s">
        <v>2321</v>
      </c>
      <c r="X1154" s="18" t="s">
        <v>3417</v>
      </c>
      <c r="Y1154" s="22" t="s">
        <v>3415</v>
      </c>
      <c r="Z1154" s="22" t="s">
        <v>2759</v>
      </c>
      <c r="AA1154" s="22" t="s">
        <v>2318</v>
      </c>
      <c r="AB1154" s="22" t="s">
        <v>2304</v>
      </c>
      <c r="AC1154" s="22" t="s">
        <v>3422</v>
      </c>
      <c r="AD1154" s="16"/>
      <c r="AE1154" s="16"/>
      <c r="AF1154" s="18">
        <v>96.0</v>
      </c>
      <c r="AG1154" s="18">
        <v>0.0</v>
      </c>
      <c r="AH1154" s="18">
        <v>0.25</v>
      </c>
      <c r="AI1154" s="18">
        <v>0.0</v>
      </c>
      <c r="AJ1154" s="18">
        <v>0.25</v>
      </c>
      <c r="AK1154" s="18">
        <v>0.25</v>
      </c>
    </row>
    <row r="1155">
      <c r="A1155" s="14" t="s">
        <v>65</v>
      </c>
      <c r="B1155" s="105" t="s">
        <v>4162</v>
      </c>
      <c r="C1155" s="14" t="s">
        <v>2234</v>
      </c>
      <c r="D1155" s="19" t="s">
        <v>58</v>
      </c>
      <c r="E1155" s="14" t="s">
        <v>3415</v>
      </c>
      <c r="F1155" s="14" t="s">
        <v>2590</v>
      </c>
      <c r="G1155" s="14" t="s">
        <v>2216</v>
      </c>
      <c r="H1155" s="14" t="s">
        <v>2214</v>
      </c>
      <c r="I1155" s="14" t="s">
        <v>3416</v>
      </c>
      <c r="J1155" s="23"/>
      <c r="K1155" s="16"/>
      <c r="L1155" s="18">
        <v>24.0</v>
      </c>
      <c r="M1155" s="18">
        <v>0.0</v>
      </c>
      <c r="N1155" s="18">
        <v>0.0</v>
      </c>
      <c r="O1155" s="18">
        <v>1.461905</v>
      </c>
      <c r="P1155" s="18">
        <v>1.258947</v>
      </c>
      <c r="Q1155" s="18">
        <v>1.44993</v>
      </c>
      <c r="U1155" s="22" t="s">
        <v>1175</v>
      </c>
      <c r="V1155" s="18">
        <v>8.70021697693E12</v>
      </c>
      <c r="W1155" s="22" t="s">
        <v>2404</v>
      </c>
      <c r="X1155" s="18" t="s">
        <v>3417</v>
      </c>
      <c r="Y1155" s="22" t="s">
        <v>3415</v>
      </c>
      <c r="Z1155" s="22" t="s">
        <v>2837</v>
      </c>
      <c r="AA1155" s="22" t="s">
        <v>2388</v>
      </c>
      <c r="AB1155" s="22" t="s">
        <v>2252</v>
      </c>
      <c r="AC1155" s="22" t="s">
        <v>3416</v>
      </c>
      <c r="AD1155" s="22" t="s">
        <v>2605</v>
      </c>
      <c r="AE1155" s="16"/>
      <c r="AF1155" s="18">
        <v>0.0</v>
      </c>
      <c r="AG1155" s="18">
        <v>0.0</v>
      </c>
      <c r="AH1155" s="18">
        <v>0.0</v>
      </c>
      <c r="AI1155" s="18">
        <v>0.071429</v>
      </c>
      <c r="AJ1155" s="18">
        <v>0.033333</v>
      </c>
      <c r="AK1155" s="18">
        <v>0.016667</v>
      </c>
    </row>
    <row r="1156">
      <c r="A1156" s="14" t="s">
        <v>1488</v>
      </c>
      <c r="B1156" s="105" t="s">
        <v>3988</v>
      </c>
      <c r="C1156" s="14" t="s">
        <v>2881</v>
      </c>
      <c r="D1156" s="19" t="s">
        <v>58</v>
      </c>
      <c r="E1156" s="14" t="s">
        <v>3421</v>
      </c>
      <c r="F1156" s="14" t="s">
        <v>2720</v>
      </c>
      <c r="G1156" s="14" t="s">
        <v>3545</v>
      </c>
      <c r="H1156" s="14" t="s">
        <v>2214</v>
      </c>
      <c r="I1156" s="14" t="s">
        <v>3416</v>
      </c>
      <c r="J1156" s="23"/>
      <c r="K1156" s="16"/>
      <c r="L1156" s="18">
        <v>264.0</v>
      </c>
      <c r="M1156" s="18">
        <v>1.0</v>
      </c>
      <c r="N1156" s="18">
        <v>4.986122</v>
      </c>
      <c r="O1156" s="18">
        <v>6.482826</v>
      </c>
      <c r="P1156" s="18">
        <v>6.360914</v>
      </c>
      <c r="Q1156" s="18">
        <v>6.360914</v>
      </c>
      <c r="U1156" s="22" t="s">
        <v>591</v>
      </c>
      <c r="V1156" s="18">
        <v>6.291109429524E12</v>
      </c>
      <c r="W1156" s="22" t="s">
        <v>2823</v>
      </c>
      <c r="X1156" s="18" t="s">
        <v>3417</v>
      </c>
      <c r="Y1156" s="16"/>
      <c r="Z1156" s="22" t="s">
        <v>3132</v>
      </c>
      <c r="AA1156" s="22" t="s">
        <v>2268</v>
      </c>
      <c r="AC1156" s="22" t="s">
        <v>3416</v>
      </c>
      <c r="AD1156" s="16"/>
      <c r="AE1156" s="16"/>
      <c r="AF1156" s="18">
        <v>24.0</v>
      </c>
      <c r="AG1156" s="18">
        <v>0.0</v>
      </c>
      <c r="AH1156" s="18">
        <v>0.0</v>
      </c>
      <c r="AI1156" s="18">
        <v>0.0</v>
      </c>
      <c r="AJ1156" s="18">
        <v>0.0</v>
      </c>
      <c r="AK1156" s="18">
        <v>0.0</v>
      </c>
    </row>
    <row r="1157">
      <c r="A1157" s="14" t="s">
        <v>1812</v>
      </c>
      <c r="B1157" s="105" t="s">
        <v>4163</v>
      </c>
      <c r="C1157" s="14" t="s">
        <v>2684</v>
      </c>
      <c r="D1157" s="19" t="s">
        <v>58</v>
      </c>
      <c r="E1157" s="14" t="s">
        <v>3421</v>
      </c>
      <c r="F1157" s="14" t="s">
        <v>3346</v>
      </c>
      <c r="G1157" s="14" t="s">
        <v>2512</v>
      </c>
      <c r="H1157" s="14" t="s">
        <v>2214</v>
      </c>
      <c r="I1157" s="14" t="s">
        <v>3416</v>
      </c>
      <c r="J1157" s="14" t="s">
        <v>2666</v>
      </c>
      <c r="L1157" s="18">
        <v>24.0</v>
      </c>
      <c r="M1157" s="18">
        <v>0.0</v>
      </c>
      <c r="N1157" s="18">
        <v>0.0</v>
      </c>
      <c r="O1157" s="18">
        <v>0.071429</v>
      </c>
      <c r="P1157" s="18">
        <v>0.052632</v>
      </c>
      <c r="Q1157" s="18">
        <v>0.052632</v>
      </c>
      <c r="U1157" s="22" t="s">
        <v>206</v>
      </c>
      <c r="V1157" s="18">
        <v>5.000254021825E12</v>
      </c>
      <c r="W1157" s="22" t="s">
        <v>2767</v>
      </c>
      <c r="X1157" s="18" t="s">
        <v>3417</v>
      </c>
      <c r="Y1157" s="22" t="s">
        <v>3415</v>
      </c>
      <c r="Z1157" s="22" t="s">
        <v>3051</v>
      </c>
      <c r="AA1157" s="22" t="s">
        <v>2388</v>
      </c>
      <c r="AB1157" s="22" t="s">
        <v>2214</v>
      </c>
      <c r="AC1157" s="22" t="s">
        <v>3416</v>
      </c>
      <c r="AD1157" s="22" t="s">
        <v>2605</v>
      </c>
      <c r="AE1157" s="16"/>
      <c r="AF1157" s="18">
        <v>24.0</v>
      </c>
      <c r="AG1157" s="18">
        <v>0.0</v>
      </c>
      <c r="AH1157" s="18">
        <v>0.0</v>
      </c>
      <c r="AI1157" s="18">
        <v>0.0</v>
      </c>
      <c r="AJ1157" s="18">
        <v>0.0</v>
      </c>
      <c r="AK1157" s="18">
        <v>0.0</v>
      </c>
    </row>
    <row r="1158">
      <c r="A1158" s="14" t="s">
        <v>468</v>
      </c>
      <c r="B1158" s="104" t="s">
        <v>3507</v>
      </c>
      <c r="C1158" s="14" t="s">
        <v>2266</v>
      </c>
      <c r="D1158" s="19" t="s">
        <v>58</v>
      </c>
      <c r="E1158" s="23"/>
      <c r="F1158" s="14" t="s">
        <v>2679</v>
      </c>
      <c r="G1158" s="14" t="s">
        <v>2265</v>
      </c>
      <c r="I1158" s="14" t="s">
        <v>3422</v>
      </c>
      <c r="J1158" s="23"/>
      <c r="K1158" s="23"/>
      <c r="L1158" s="18">
        <v>504.0</v>
      </c>
      <c r="M1158" s="18">
        <v>0.0</v>
      </c>
      <c r="N1158" s="18">
        <v>0.0</v>
      </c>
      <c r="O1158" s="18">
        <v>0.0</v>
      </c>
      <c r="P1158" s="18">
        <v>0.0</v>
      </c>
      <c r="Q1158" s="18">
        <v>0.0</v>
      </c>
      <c r="U1158" s="22" t="s">
        <v>468</v>
      </c>
      <c r="V1158" s="18">
        <v>8.695543003445E12</v>
      </c>
      <c r="W1158" s="22" t="s">
        <v>3023</v>
      </c>
      <c r="X1158" s="18" t="s">
        <v>3417</v>
      </c>
      <c r="Y1158" s="22" t="s">
        <v>3421</v>
      </c>
      <c r="Z1158" s="22" t="s">
        <v>3670</v>
      </c>
      <c r="AA1158" s="22" t="s">
        <v>3671</v>
      </c>
      <c r="AB1158" s="22" t="s">
        <v>2214</v>
      </c>
      <c r="AC1158" s="22" t="s">
        <v>3422</v>
      </c>
      <c r="AD1158" s="22" t="s">
        <v>2605</v>
      </c>
      <c r="AE1158" s="22" t="s">
        <v>2240</v>
      </c>
      <c r="AF1158" s="18">
        <v>24.0</v>
      </c>
      <c r="AG1158" s="18">
        <v>0.0</v>
      </c>
      <c r="AH1158" s="18">
        <v>0.0</v>
      </c>
      <c r="AI1158" s="18">
        <v>0.0</v>
      </c>
      <c r="AJ1158" s="18">
        <v>0.0</v>
      </c>
      <c r="AK1158" s="18">
        <v>0.0</v>
      </c>
    </row>
    <row r="1159">
      <c r="A1159" s="14" t="s">
        <v>961</v>
      </c>
      <c r="B1159" s="104" t="s">
        <v>4164</v>
      </c>
      <c r="C1159" s="14" t="s">
        <v>2358</v>
      </c>
      <c r="D1159" s="19" t="s">
        <v>58</v>
      </c>
      <c r="E1159" s="14" t="s">
        <v>3421</v>
      </c>
      <c r="F1159" s="14" t="s">
        <v>3099</v>
      </c>
      <c r="G1159" s="14" t="s">
        <v>2359</v>
      </c>
      <c r="H1159" s="14" t="s">
        <v>2304</v>
      </c>
      <c r="I1159" s="14" t="s">
        <v>3422</v>
      </c>
      <c r="J1159" s="14" t="s">
        <v>2605</v>
      </c>
      <c r="K1159" s="14" t="s">
        <v>2240</v>
      </c>
      <c r="L1159" s="18">
        <v>792.0</v>
      </c>
      <c r="M1159" s="18">
        <v>0.0</v>
      </c>
      <c r="N1159" s="18">
        <v>0.0</v>
      </c>
      <c r="O1159" s="18">
        <v>0.0</v>
      </c>
      <c r="P1159" s="18">
        <v>0.0</v>
      </c>
      <c r="Q1159" s="18">
        <v>0.0</v>
      </c>
      <c r="U1159" s="22" t="s">
        <v>1092</v>
      </c>
      <c r="V1159" s="18">
        <v>4.057278012491E12</v>
      </c>
      <c r="W1159" s="22" t="s">
        <v>2380</v>
      </c>
      <c r="X1159" s="18" t="s">
        <v>3417</v>
      </c>
      <c r="Y1159" s="22" t="s">
        <v>3415</v>
      </c>
      <c r="Z1159" s="22" t="s">
        <v>2818</v>
      </c>
      <c r="AA1159" s="22" t="s">
        <v>2268</v>
      </c>
      <c r="AB1159" s="22" t="s">
        <v>2214</v>
      </c>
      <c r="AC1159" s="22" t="s">
        <v>3416</v>
      </c>
      <c r="AD1159" s="22" t="s">
        <v>2605</v>
      </c>
      <c r="AE1159" s="16"/>
      <c r="AF1159" s="18">
        <v>24.0</v>
      </c>
      <c r="AG1159" s="18">
        <v>0.0</v>
      </c>
      <c r="AH1159" s="18">
        <v>0.0</v>
      </c>
      <c r="AI1159" s="18">
        <v>0.0</v>
      </c>
      <c r="AJ1159" s="18">
        <v>0.0</v>
      </c>
      <c r="AK1159" s="18">
        <v>0.0</v>
      </c>
    </row>
    <row r="1160">
      <c r="A1160" s="14" t="s">
        <v>1175</v>
      </c>
      <c r="B1160" s="105" t="s">
        <v>3451</v>
      </c>
      <c r="C1160" s="14" t="s">
        <v>2390</v>
      </c>
      <c r="D1160" s="19" t="s">
        <v>58</v>
      </c>
      <c r="E1160" s="14" t="s">
        <v>3421</v>
      </c>
      <c r="F1160" s="14" t="s">
        <v>2830</v>
      </c>
      <c r="G1160" s="14" t="s">
        <v>2391</v>
      </c>
      <c r="I1160" s="14" t="s">
        <v>3416</v>
      </c>
      <c r="J1160" s="23"/>
      <c r="K1160" s="23"/>
      <c r="L1160" s="18">
        <v>552.0</v>
      </c>
      <c r="M1160" s="18">
        <v>0.0</v>
      </c>
      <c r="N1160" s="18">
        <v>0.0</v>
      </c>
      <c r="O1160" s="18">
        <v>0.0</v>
      </c>
      <c r="P1160" s="18">
        <v>0.0</v>
      </c>
      <c r="Q1160" s="18">
        <v>0.0</v>
      </c>
      <c r="U1160" s="22" t="s">
        <v>1092</v>
      </c>
      <c r="V1160" s="18">
        <v>3.4223251994E10</v>
      </c>
      <c r="W1160" s="22" t="s">
        <v>3178</v>
      </c>
      <c r="X1160" s="18" t="s">
        <v>3417</v>
      </c>
      <c r="Y1160" s="22" t="s">
        <v>3415</v>
      </c>
      <c r="Z1160" s="22" t="s">
        <v>3179</v>
      </c>
      <c r="AA1160" s="22" t="s">
        <v>3892</v>
      </c>
      <c r="AB1160" s="22" t="s">
        <v>2214</v>
      </c>
      <c r="AC1160" s="22" t="s">
        <v>3416</v>
      </c>
      <c r="AD1160" s="22" t="s">
        <v>2605</v>
      </c>
      <c r="AE1160" s="22" t="s">
        <v>2240</v>
      </c>
      <c r="AF1160" s="18">
        <v>24.0</v>
      </c>
      <c r="AG1160" s="18">
        <v>0.0</v>
      </c>
      <c r="AH1160" s="18">
        <v>0.0</v>
      </c>
      <c r="AI1160" s="18">
        <v>0.0</v>
      </c>
      <c r="AJ1160" s="18">
        <v>0.0</v>
      </c>
      <c r="AK1160" s="18">
        <v>0.0</v>
      </c>
    </row>
    <row r="1161">
      <c r="A1161" s="14" t="s">
        <v>258</v>
      </c>
      <c r="B1161" s="105" t="s">
        <v>4165</v>
      </c>
      <c r="C1161" s="14" t="s">
        <v>2401</v>
      </c>
      <c r="D1161" s="19" t="s">
        <v>58</v>
      </c>
      <c r="E1161" s="14" t="s">
        <v>3421</v>
      </c>
      <c r="F1161" s="14" t="s">
        <v>2834</v>
      </c>
      <c r="G1161" s="14" t="s">
        <v>2268</v>
      </c>
      <c r="H1161" s="14" t="s">
        <v>2214</v>
      </c>
      <c r="I1161" s="14" t="s">
        <v>3416</v>
      </c>
      <c r="J1161" s="23"/>
      <c r="K1161" s="16"/>
      <c r="L1161" s="18">
        <v>24.0</v>
      </c>
      <c r="M1161" s="18">
        <v>4.0</v>
      </c>
      <c r="N1161" s="18">
        <v>0.0</v>
      </c>
      <c r="O1161" s="18">
        <v>5.530162</v>
      </c>
      <c r="P1161" s="18">
        <v>4.871364</v>
      </c>
      <c r="Q1161" s="18">
        <v>4.847691</v>
      </c>
      <c r="U1161" s="22" t="s">
        <v>1812</v>
      </c>
      <c r="V1161" s="18">
        <v>9.316707016321E12</v>
      </c>
      <c r="W1161" s="22" t="s">
        <v>2715</v>
      </c>
      <c r="X1161" s="18" t="s">
        <v>3417</v>
      </c>
      <c r="Y1161" s="22" t="s">
        <v>3415</v>
      </c>
      <c r="Z1161" s="22" t="s">
        <v>3349</v>
      </c>
      <c r="AA1161" s="22" t="s">
        <v>2512</v>
      </c>
      <c r="AB1161" s="22" t="s">
        <v>2214</v>
      </c>
      <c r="AC1161" s="22" t="s">
        <v>3416</v>
      </c>
      <c r="AD1161" s="22" t="s">
        <v>2605</v>
      </c>
      <c r="AE1161" s="16"/>
      <c r="AF1161" s="18">
        <v>24.0</v>
      </c>
      <c r="AG1161" s="18">
        <v>0.0</v>
      </c>
      <c r="AH1161" s="18">
        <v>0.0</v>
      </c>
      <c r="AI1161" s="18">
        <v>0.0</v>
      </c>
      <c r="AJ1161" s="18">
        <v>0.0</v>
      </c>
      <c r="AK1161" s="18">
        <v>0.0</v>
      </c>
    </row>
    <row r="1162">
      <c r="A1162" s="14" t="s">
        <v>1251</v>
      </c>
      <c r="B1162" s="105" t="s">
        <v>4166</v>
      </c>
      <c r="C1162" s="14" t="s">
        <v>2989</v>
      </c>
      <c r="D1162" s="19" t="s">
        <v>58</v>
      </c>
      <c r="E1162" s="14" t="s">
        <v>3421</v>
      </c>
      <c r="F1162" s="14" t="s">
        <v>3231</v>
      </c>
      <c r="G1162" s="14" t="s">
        <v>3466</v>
      </c>
      <c r="H1162" s="14" t="s">
        <v>2214</v>
      </c>
      <c r="I1162" s="14" t="s">
        <v>3431</v>
      </c>
      <c r="J1162" s="23"/>
      <c r="K1162" s="23"/>
      <c r="L1162" s="18">
        <v>0.0</v>
      </c>
      <c r="M1162" s="18">
        <v>0.0</v>
      </c>
      <c r="N1162" s="18">
        <v>0.0</v>
      </c>
      <c r="O1162" s="18">
        <v>0.142857</v>
      </c>
      <c r="P1162" s="18">
        <v>0.070197</v>
      </c>
      <c r="Q1162" s="18">
        <v>0.070197</v>
      </c>
      <c r="U1162" s="22" t="s">
        <v>1812</v>
      </c>
      <c r="V1162" s="18">
        <v>3.431410131003E12</v>
      </c>
      <c r="W1162" s="22" t="s">
        <v>2850</v>
      </c>
      <c r="X1162" s="18" t="s">
        <v>3417</v>
      </c>
      <c r="Y1162" s="22" t="s">
        <v>3415</v>
      </c>
      <c r="Z1162" s="22" t="s">
        <v>3340</v>
      </c>
      <c r="AA1162" s="22" t="s">
        <v>3435</v>
      </c>
      <c r="AB1162" s="22" t="s">
        <v>2214</v>
      </c>
      <c r="AC1162" s="22" t="s">
        <v>3416</v>
      </c>
      <c r="AD1162" s="22" t="s">
        <v>2605</v>
      </c>
      <c r="AE1162" s="16"/>
      <c r="AF1162" s="18">
        <v>24.0</v>
      </c>
      <c r="AG1162" s="18">
        <v>0.0</v>
      </c>
      <c r="AH1162" s="18">
        <v>0.0</v>
      </c>
      <c r="AI1162" s="18">
        <v>0.0</v>
      </c>
      <c r="AJ1162" s="18">
        <v>0.0</v>
      </c>
      <c r="AK1162" s="18">
        <v>0.0</v>
      </c>
    </row>
    <row r="1163">
      <c r="A1163" s="14" t="s">
        <v>961</v>
      </c>
      <c r="B1163" s="105" t="s">
        <v>3498</v>
      </c>
      <c r="C1163" s="14" t="s">
        <v>2356</v>
      </c>
      <c r="D1163" s="19" t="s">
        <v>58</v>
      </c>
      <c r="E1163" s="14" t="s">
        <v>3415</v>
      </c>
      <c r="F1163" s="14" t="s">
        <v>3499</v>
      </c>
      <c r="G1163" s="14" t="s">
        <v>2355</v>
      </c>
      <c r="H1163" s="14" t="s">
        <v>2214</v>
      </c>
      <c r="I1163" s="14" t="s">
        <v>3416</v>
      </c>
      <c r="J1163" s="23"/>
      <c r="K1163" s="14" t="s">
        <v>2240</v>
      </c>
      <c r="L1163" s="18">
        <v>528.0</v>
      </c>
      <c r="M1163" s="18">
        <v>0.0</v>
      </c>
      <c r="N1163" s="18">
        <v>0.0</v>
      </c>
      <c r="O1163" s="18">
        <v>0.0</v>
      </c>
      <c r="P1163" s="18">
        <v>0.0</v>
      </c>
      <c r="Q1163" s="18">
        <v>0.0</v>
      </c>
      <c r="U1163" s="22" t="s">
        <v>258</v>
      </c>
      <c r="V1163" s="18">
        <v>6.281006618152E12</v>
      </c>
      <c r="W1163" s="22" t="s">
        <v>2421</v>
      </c>
      <c r="X1163" s="18" t="s">
        <v>3417</v>
      </c>
      <c r="Y1163" s="22" t="s">
        <v>3415</v>
      </c>
      <c r="Z1163" s="22" t="s">
        <v>2858</v>
      </c>
      <c r="AA1163" s="22" t="s">
        <v>2407</v>
      </c>
      <c r="AC1163" s="22" t="s">
        <v>3416</v>
      </c>
      <c r="AD1163" s="16"/>
      <c r="AE1163" s="16"/>
      <c r="AF1163" s="18">
        <v>24.0</v>
      </c>
      <c r="AG1163" s="18">
        <v>0.0</v>
      </c>
      <c r="AH1163" s="18">
        <v>0.0</v>
      </c>
      <c r="AI1163" s="18">
        <v>0.0</v>
      </c>
      <c r="AJ1163" s="18">
        <v>0.0</v>
      </c>
      <c r="AK1163" s="18">
        <v>0.0</v>
      </c>
    </row>
    <row r="1164">
      <c r="A1164" s="14" t="s">
        <v>1365</v>
      </c>
      <c r="B1164" s="105" t="s">
        <v>3734</v>
      </c>
      <c r="C1164" s="14" t="s">
        <v>2448</v>
      </c>
      <c r="D1164" s="19" t="s">
        <v>58</v>
      </c>
      <c r="E1164" s="14" t="s">
        <v>3415</v>
      </c>
      <c r="F1164" s="14" t="s">
        <v>2897</v>
      </c>
      <c r="G1164" s="14" t="s">
        <v>2449</v>
      </c>
      <c r="H1164" s="14" t="s">
        <v>2304</v>
      </c>
      <c r="I1164" s="14" t="s">
        <v>3422</v>
      </c>
      <c r="J1164" s="23"/>
      <c r="K1164" s="14" t="s">
        <v>2240</v>
      </c>
      <c r="L1164" s="18">
        <v>528.0</v>
      </c>
      <c r="M1164" s="18">
        <v>0.0</v>
      </c>
      <c r="N1164" s="18">
        <v>0.0</v>
      </c>
      <c r="O1164" s="18">
        <v>0.0</v>
      </c>
      <c r="P1164" s="18">
        <v>0.0</v>
      </c>
      <c r="Q1164" s="18">
        <v>0.0</v>
      </c>
      <c r="U1164" s="22" t="s">
        <v>888</v>
      </c>
      <c r="V1164" s="18">
        <v>6.298042161375E12</v>
      </c>
      <c r="W1164" s="22" t="s">
        <v>2878</v>
      </c>
      <c r="X1164" s="18" t="s">
        <v>3417</v>
      </c>
      <c r="Y1164" s="22" t="s">
        <v>3463</v>
      </c>
      <c r="Z1164" s="22" t="s">
        <v>2720</v>
      </c>
      <c r="AA1164" s="22" t="s">
        <v>3464</v>
      </c>
      <c r="AB1164" s="22" t="s">
        <v>2214</v>
      </c>
      <c r="AC1164" s="22" t="s">
        <v>3431</v>
      </c>
      <c r="AD1164" s="16"/>
      <c r="AE1164" s="16"/>
      <c r="AF1164" s="18">
        <v>163.0</v>
      </c>
      <c r="AG1164" s="18">
        <v>27.0</v>
      </c>
      <c r="AH1164" s="18">
        <v>4.505225</v>
      </c>
      <c r="AI1164" s="18">
        <v>18.6236</v>
      </c>
      <c r="AJ1164" s="18">
        <v>20.50657</v>
      </c>
      <c r="AK1164" s="18">
        <v>17.56019</v>
      </c>
    </row>
    <row r="1165">
      <c r="A1165" s="14" t="s">
        <v>1936</v>
      </c>
      <c r="B1165" s="105" t="s">
        <v>3973</v>
      </c>
      <c r="C1165" s="14" t="s">
        <v>2562</v>
      </c>
      <c r="D1165" s="19" t="s">
        <v>58</v>
      </c>
      <c r="E1165" s="14" t="s">
        <v>3415</v>
      </c>
      <c r="F1165" s="14" t="s">
        <v>3005</v>
      </c>
      <c r="G1165" s="14" t="s">
        <v>2561</v>
      </c>
      <c r="I1165" s="14" t="s">
        <v>3416</v>
      </c>
      <c r="J1165" s="23"/>
      <c r="K1165" s="23"/>
      <c r="L1165" s="18">
        <v>120.0</v>
      </c>
      <c r="M1165" s="18">
        <v>0.0</v>
      </c>
      <c r="N1165" s="18">
        <v>0.0</v>
      </c>
      <c r="O1165" s="18">
        <v>0.0</v>
      </c>
      <c r="P1165" s="18">
        <v>0.0</v>
      </c>
      <c r="Q1165" s="18">
        <v>0.0</v>
      </c>
      <c r="U1165" s="22" t="s">
        <v>65</v>
      </c>
      <c r="V1165" s="18">
        <v>5.060493181353E12</v>
      </c>
      <c r="W1165" s="22" t="s">
        <v>3087</v>
      </c>
      <c r="X1165" s="18" t="s">
        <v>3417</v>
      </c>
      <c r="Y1165" s="22" t="s">
        <v>3415</v>
      </c>
      <c r="Z1165" s="22" t="s">
        <v>3449</v>
      </c>
      <c r="AA1165" s="16"/>
      <c r="AB1165" s="22" t="s">
        <v>2214</v>
      </c>
      <c r="AC1165" s="22" t="s">
        <v>3416</v>
      </c>
      <c r="AD1165" s="16"/>
      <c r="AE1165" s="22" t="s">
        <v>2240</v>
      </c>
      <c r="AF1165" s="18">
        <v>456.0</v>
      </c>
      <c r="AG1165" s="18">
        <v>0.0</v>
      </c>
      <c r="AH1165" s="18">
        <v>0.0</v>
      </c>
      <c r="AI1165" s="18">
        <v>0.0</v>
      </c>
      <c r="AJ1165" s="18">
        <v>0.0</v>
      </c>
      <c r="AK1165" s="18">
        <v>0.0</v>
      </c>
    </row>
    <row r="1166">
      <c r="A1166" s="14" t="s">
        <v>1812</v>
      </c>
      <c r="B1166" s="105" t="s">
        <v>3809</v>
      </c>
      <c r="C1166" s="14" t="s">
        <v>2537</v>
      </c>
      <c r="D1166" s="19" t="s">
        <v>58</v>
      </c>
      <c r="E1166" s="14" t="s">
        <v>3415</v>
      </c>
      <c r="F1166" s="14" t="s">
        <v>2985</v>
      </c>
      <c r="G1166" s="14" t="s">
        <v>2512</v>
      </c>
      <c r="H1166" s="14" t="s">
        <v>2214</v>
      </c>
      <c r="I1166" s="14" t="s">
        <v>3416</v>
      </c>
      <c r="J1166" s="14" t="s">
        <v>2666</v>
      </c>
      <c r="K1166" s="14" t="s">
        <v>2240</v>
      </c>
      <c r="L1166" s="18">
        <v>48.0</v>
      </c>
      <c r="M1166" s="18">
        <v>0.0</v>
      </c>
      <c r="N1166" s="18">
        <v>0.0</v>
      </c>
      <c r="O1166" s="18">
        <v>0.0</v>
      </c>
      <c r="P1166" s="18">
        <v>0.066667</v>
      </c>
      <c r="Q1166" s="18">
        <v>0.065217</v>
      </c>
      <c r="U1166" s="22" t="s">
        <v>258</v>
      </c>
      <c r="V1166" s="18">
        <v>4.250587772173E12</v>
      </c>
      <c r="W1166" s="22" t="s">
        <v>2791</v>
      </c>
      <c r="X1166" s="18" t="s">
        <v>3417</v>
      </c>
      <c r="Y1166" s="22" t="s">
        <v>3415</v>
      </c>
      <c r="Z1166" s="22" t="s">
        <v>3192</v>
      </c>
      <c r="AA1166" s="22" t="s">
        <v>3427</v>
      </c>
      <c r="AB1166" s="22" t="s">
        <v>2214</v>
      </c>
      <c r="AC1166" s="22" t="s">
        <v>3416</v>
      </c>
      <c r="AD1166" s="16"/>
      <c r="AE1166" s="16"/>
      <c r="AF1166" s="18">
        <v>24.0</v>
      </c>
      <c r="AG1166" s="18">
        <v>1.0</v>
      </c>
      <c r="AH1166" s="18">
        <v>0.0</v>
      </c>
      <c r="AI1166" s="18">
        <v>1.21978</v>
      </c>
      <c r="AJ1166" s="18">
        <v>1.349501</v>
      </c>
      <c r="AK1166" s="18">
        <v>1.57977</v>
      </c>
    </row>
    <row r="1167">
      <c r="A1167" s="14" t="s">
        <v>1812</v>
      </c>
      <c r="B1167" s="105" t="s">
        <v>3423</v>
      </c>
      <c r="C1167" s="14" t="s">
        <v>2552</v>
      </c>
      <c r="D1167" s="19" t="s">
        <v>58</v>
      </c>
      <c r="E1167" s="14" t="s">
        <v>3421</v>
      </c>
      <c r="F1167" s="14" t="s">
        <v>3424</v>
      </c>
      <c r="G1167" s="14" t="s">
        <v>2453</v>
      </c>
      <c r="I1167" s="14" t="s">
        <v>3416</v>
      </c>
      <c r="J1167" s="23"/>
      <c r="K1167" s="23"/>
      <c r="L1167" s="18">
        <v>24.0</v>
      </c>
      <c r="M1167" s="18">
        <v>0.0</v>
      </c>
      <c r="N1167" s="18">
        <v>0.0</v>
      </c>
      <c r="O1167" s="18">
        <v>0.0</v>
      </c>
      <c r="P1167" s="18">
        <v>0.0</v>
      </c>
      <c r="Q1167" s="18">
        <v>0.0</v>
      </c>
      <c r="U1167" s="22" t="s">
        <v>888</v>
      </c>
      <c r="V1167" s="18">
        <v>7.312930000634E12</v>
      </c>
      <c r="W1167" s="22" t="s">
        <v>2347</v>
      </c>
      <c r="X1167" s="18" t="s">
        <v>3417</v>
      </c>
      <c r="Y1167" s="22" t="s">
        <v>3415</v>
      </c>
      <c r="Z1167" s="22" t="s">
        <v>2765</v>
      </c>
      <c r="AA1167" s="22" t="s">
        <v>2326</v>
      </c>
      <c r="AB1167" s="22" t="s">
        <v>2214</v>
      </c>
      <c r="AC1167" s="22" t="s">
        <v>3431</v>
      </c>
      <c r="AD1167" s="16"/>
      <c r="AE1167" s="22" t="s">
        <v>2240</v>
      </c>
      <c r="AF1167" s="18">
        <v>744.0</v>
      </c>
      <c r="AG1167" s="18">
        <v>1.0</v>
      </c>
      <c r="AH1167" s="18">
        <v>0.0</v>
      </c>
      <c r="AI1167" s="18">
        <v>0.142857</v>
      </c>
      <c r="AJ1167" s="18">
        <v>0.1</v>
      </c>
      <c r="AK1167" s="18">
        <v>0.075513</v>
      </c>
    </row>
    <row r="1168">
      <c r="A1168" s="14" t="s">
        <v>961</v>
      </c>
      <c r="B1168" s="105" t="s">
        <v>4126</v>
      </c>
      <c r="C1168" s="14" t="s">
        <v>2360</v>
      </c>
      <c r="D1168" s="19" t="s">
        <v>58</v>
      </c>
      <c r="E1168" s="14" t="s">
        <v>3421</v>
      </c>
      <c r="F1168" s="14" t="s">
        <v>3157</v>
      </c>
      <c r="G1168" s="14" t="s">
        <v>2361</v>
      </c>
      <c r="H1168" s="14" t="s">
        <v>3472</v>
      </c>
      <c r="I1168" s="14" t="s">
        <v>3422</v>
      </c>
      <c r="J1168" s="23"/>
      <c r="K1168" s="14" t="s">
        <v>2240</v>
      </c>
      <c r="L1168" s="18">
        <v>24.0</v>
      </c>
      <c r="M1168" s="18">
        <v>0.0</v>
      </c>
      <c r="N1168" s="18">
        <v>0.0</v>
      </c>
      <c r="O1168" s="18">
        <v>0.0</v>
      </c>
      <c r="P1168" s="18">
        <v>0.0</v>
      </c>
      <c r="Q1168" s="18">
        <v>0.0</v>
      </c>
      <c r="U1168" s="22" t="s">
        <v>135</v>
      </c>
      <c r="V1168" s="18">
        <v>1.015271004694E12</v>
      </c>
      <c r="W1168" s="22" t="s">
        <v>2617</v>
      </c>
      <c r="X1168" s="18" t="s">
        <v>3417</v>
      </c>
      <c r="Y1168" s="22" t="s">
        <v>3415</v>
      </c>
      <c r="Z1168" s="22" t="s">
        <v>2614</v>
      </c>
      <c r="AA1168" s="22" t="s">
        <v>2557</v>
      </c>
      <c r="AB1168" s="22" t="s">
        <v>2214</v>
      </c>
      <c r="AC1168" s="22" t="s">
        <v>3416</v>
      </c>
      <c r="AD1168" s="22" t="s">
        <v>2605</v>
      </c>
      <c r="AE1168" s="22" t="s">
        <v>2240</v>
      </c>
      <c r="AF1168" s="18">
        <v>696.0</v>
      </c>
      <c r="AG1168" s="18">
        <v>0.0</v>
      </c>
      <c r="AH1168" s="18">
        <v>2.116667</v>
      </c>
      <c r="AI1168" s="18">
        <v>0.0</v>
      </c>
      <c r="AJ1168" s="18">
        <v>0.0</v>
      </c>
      <c r="AK1168" s="18">
        <v>2.116667</v>
      </c>
    </row>
    <row r="1169">
      <c r="A1169" s="14" t="s">
        <v>1812</v>
      </c>
      <c r="B1169" s="105" t="s">
        <v>4094</v>
      </c>
      <c r="C1169" s="14" t="s">
        <v>2533</v>
      </c>
      <c r="D1169" s="19" t="s">
        <v>58</v>
      </c>
      <c r="E1169" s="14" t="s">
        <v>3421</v>
      </c>
      <c r="F1169" s="14" t="s">
        <v>2982</v>
      </c>
      <c r="G1169" s="14" t="s">
        <v>2512</v>
      </c>
      <c r="H1169" s="14" t="s">
        <v>2214</v>
      </c>
      <c r="I1169" s="14" t="s">
        <v>3416</v>
      </c>
      <c r="J1169" s="14" t="s">
        <v>2666</v>
      </c>
      <c r="L1169" s="18">
        <v>216.0</v>
      </c>
      <c r="M1169" s="18">
        <v>1.0</v>
      </c>
      <c r="N1169" s="18">
        <v>1.24049</v>
      </c>
      <c r="O1169" s="18">
        <v>0.142857</v>
      </c>
      <c r="P1169" s="18">
        <v>2.044444</v>
      </c>
      <c r="Q1169" s="18">
        <v>1.392663</v>
      </c>
      <c r="U1169" s="22" t="s">
        <v>1690</v>
      </c>
      <c r="V1169" s="18">
        <v>5.060670992246E12</v>
      </c>
      <c r="W1169" s="22" t="s">
        <v>2470</v>
      </c>
      <c r="X1169" s="18" t="s">
        <v>3417</v>
      </c>
      <c r="Y1169" s="22" t="s">
        <v>3415</v>
      </c>
      <c r="Z1169" s="22" t="s">
        <v>2936</v>
      </c>
      <c r="AA1169" s="22" t="s">
        <v>2471</v>
      </c>
      <c r="AB1169" s="22" t="s">
        <v>2214</v>
      </c>
      <c r="AC1169" s="22" t="s">
        <v>3416</v>
      </c>
      <c r="AD1169" s="16"/>
      <c r="AE1169" s="16"/>
      <c r="AF1169" s="18">
        <v>25.0</v>
      </c>
      <c r="AG1169" s="18">
        <v>3.0</v>
      </c>
      <c r="AH1169" s="18">
        <v>0.0</v>
      </c>
      <c r="AI1169" s="18">
        <v>0.428571</v>
      </c>
      <c r="AJ1169" s="18">
        <v>0.333333</v>
      </c>
      <c r="AK1169" s="18">
        <v>0.485696</v>
      </c>
    </row>
    <row r="1170">
      <c r="A1170" s="14" t="s">
        <v>961</v>
      </c>
      <c r="B1170" s="105" t="s">
        <v>4126</v>
      </c>
      <c r="C1170" s="14" t="s">
        <v>2360</v>
      </c>
      <c r="D1170" s="19" t="s">
        <v>58</v>
      </c>
      <c r="E1170" s="14" t="s">
        <v>3421</v>
      </c>
      <c r="F1170" s="14" t="s">
        <v>3157</v>
      </c>
      <c r="G1170" s="14" t="s">
        <v>2361</v>
      </c>
      <c r="I1170" s="14" t="s">
        <v>3422</v>
      </c>
      <c r="J1170" s="14" t="s">
        <v>3577</v>
      </c>
      <c r="K1170" s="23"/>
      <c r="L1170" s="18">
        <v>72.0</v>
      </c>
      <c r="M1170" s="18">
        <v>0.0</v>
      </c>
      <c r="N1170" s="18">
        <v>0.0</v>
      </c>
      <c r="O1170" s="18">
        <v>0.0</v>
      </c>
      <c r="P1170" s="18">
        <v>0.0</v>
      </c>
      <c r="Q1170" s="18">
        <v>0.0</v>
      </c>
      <c r="U1170" s="22" t="s">
        <v>65</v>
      </c>
      <c r="V1170" s="18">
        <v>8.901216405097E12</v>
      </c>
      <c r="W1170" s="22" t="s">
        <v>2229</v>
      </c>
      <c r="X1170" s="18" t="s">
        <v>3417</v>
      </c>
      <c r="Y1170" s="22" t="s">
        <v>3415</v>
      </c>
      <c r="Z1170" s="22" t="s">
        <v>2590</v>
      </c>
      <c r="AA1170" s="22" t="s">
        <v>2216</v>
      </c>
      <c r="AB1170" s="22" t="s">
        <v>2214</v>
      </c>
      <c r="AC1170" s="22" t="s">
        <v>3416</v>
      </c>
      <c r="AD1170" s="16"/>
      <c r="AE1170" s="22" t="s">
        <v>2240</v>
      </c>
      <c r="AF1170" s="18">
        <v>672.0</v>
      </c>
      <c r="AG1170" s="18">
        <v>0.0</v>
      </c>
      <c r="AH1170" s="18">
        <v>0.0</v>
      </c>
      <c r="AI1170" s="18">
        <v>0.0</v>
      </c>
      <c r="AJ1170" s="18">
        <v>0.0</v>
      </c>
      <c r="AK1170" s="18">
        <v>0.0</v>
      </c>
    </row>
    <row r="1171">
      <c r="A1171" s="14" t="s">
        <v>1650</v>
      </c>
      <c r="B1171" s="105" t="s">
        <v>4167</v>
      </c>
      <c r="C1171" s="14" t="s">
        <v>3221</v>
      </c>
      <c r="D1171" s="19" t="s">
        <v>58</v>
      </c>
      <c r="E1171" s="14" t="s">
        <v>3421</v>
      </c>
      <c r="F1171" s="14" t="s">
        <v>3248</v>
      </c>
      <c r="G1171" s="14" t="s">
        <v>3437</v>
      </c>
      <c r="H1171" s="14" t="s">
        <v>2214</v>
      </c>
      <c r="I1171" s="14" t="s">
        <v>3416</v>
      </c>
      <c r="J1171" s="23"/>
      <c r="K1171" s="23"/>
      <c r="L1171" s="18">
        <v>7.0</v>
      </c>
      <c r="M1171" s="18">
        <v>0.0</v>
      </c>
      <c r="N1171" s="18">
        <v>0.0</v>
      </c>
      <c r="O1171" s="18">
        <v>0.604396</v>
      </c>
      <c r="P1171" s="18">
        <v>0.523116</v>
      </c>
      <c r="Q1171" s="18">
        <v>0.4857</v>
      </c>
      <c r="U1171" s="22" t="s">
        <v>1175</v>
      </c>
      <c r="V1171" s="18">
        <v>8.809447256221E12</v>
      </c>
      <c r="W1171" s="22" t="s">
        <v>2390</v>
      </c>
      <c r="X1171" s="18" t="s">
        <v>3417</v>
      </c>
      <c r="Y1171" s="22" t="s">
        <v>3415</v>
      </c>
      <c r="Z1171" s="22" t="s">
        <v>2830</v>
      </c>
      <c r="AA1171" s="22" t="s">
        <v>2391</v>
      </c>
      <c r="AB1171" s="22" t="s">
        <v>2214</v>
      </c>
      <c r="AC1171" s="22" t="s">
        <v>3416</v>
      </c>
      <c r="AD1171" s="22" t="s">
        <v>2605</v>
      </c>
      <c r="AE1171" s="22" t="s">
        <v>2240</v>
      </c>
      <c r="AF1171" s="18">
        <v>792.0</v>
      </c>
      <c r="AG1171" s="18">
        <v>0.0</v>
      </c>
      <c r="AH1171" s="18">
        <v>0.77299</v>
      </c>
      <c r="AI1171" s="18">
        <v>0.5</v>
      </c>
      <c r="AJ1171" s="18">
        <v>1.198413</v>
      </c>
      <c r="AK1171" s="18">
        <v>0.738268</v>
      </c>
    </row>
    <row r="1172">
      <c r="A1172" s="14" t="s">
        <v>1092</v>
      </c>
      <c r="B1172" s="105" t="s">
        <v>3665</v>
      </c>
      <c r="C1172" s="14" t="s">
        <v>2385</v>
      </c>
      <c r="D1172" s="19" t="s">
        <v>58</v>
      </c>
      <c r="E1172" s="14" t="s">
        <v>3415</v>
      </c>
      <c r="F1172" s="14" t="s">
        <v>2821</v>
      </c>
      <c r="G1172" s="14" t="s">
        <v>2386</v>
      </c>
      <c r="I1172" s="14" t="s">
        <v>3416</v>
      </c>
      <c r="J1172" s="23"/>
      <c r="K1172" s="16"/>
      <c r="L1172" s="18">
        <v>552.0</v>
      </c>
      <c r="M1172" s="18">
        <v>0.0</v>
      </c>
      <c r="N1172" s="18">
        <v>0.0</v>
      </c>
      <c r="O1172" s="18">
        <v>0.0</v>
      </c>
      <c r="P1172" s="18">
        <v>0.0</v>
      </c>
      <c r="Q1172" s="18">
        <v>0.0</v>
      </c>
      <c r="U1172" s="22" t="s">
        <v>288</v>
      </c>
      <c r="V1172" s="18">
        <v>5.903839080074E12</v>
      </c>
      <c r="W1172" s="22" t="s">
        <v>2255</v>
      </c>
      <c r="X1172" s="18" t="s">
        <v>3417</v>
      </c>
      <c r="Y1172" s="22" t="s">
        <v>3415</v>
      </c>
      <c r="Z1172" s="22" t="s">
        <v>2658</v>
      </c>
      <c r="AA1172" s="22" t="s">
        <v>2256</v>
      </c>
      <c r="AB1172" s="22" t="s">
        <v>2214</v>
      </c>
      <c r="AC1172" s="22" t="s">
        <v>3416</v>
      </c>
      <c r="AD1172" s="16"/>
      <c r="AE1172" s="16"/>
      <c r="AF1172" s="18">
        <v>40.0</v>
      </c>
      <c r="AG1172" s="18">
        <v>8.0</v>
      </c>
      <c r="AH1172" s="18">
        <v>0.67033</v>
      </c>
      <c r="AI1172" s="18">
        <v>10.30084</v>
      </c>
      <c r="AJ1172" s="18">
        <v>11.03775</v>
      </c>
      <c r="AK1172" s="18">
        <v>8.850897</v>
      </c>
    </row>
    <row r="1173">
      <c r="A1173" s="14" t="s">
        <v>1650</v>
      </c>
      <c r="B1173" s="105" t="s">
        <v>3985</v>
      </c>
      <c r="C1173" s="14" t="s">
        <v>2463</v>
      </c>
      <c r="D1173" s="19" t="s">
        <v>58</v>
      </c>
      <c r="E1173" s="14" t="s">
        <v>3415</v>
      </c>
      <c r="F1173" s="14" t="s">
        <v>2926</v>
      </c>
      <c r="G1173" s="14" t="s">
        <v>2464</v>
      </c>
      <c r="I1173" s="14" t="s">
        <v>3416</v>
      </c>
      <c r="J1173" s="23"/>
      <c r="K1173" s="16"/>
      <c r="L1173" s="18">
        <v>528.0</v>
      </c>
      <c r="M1173" s="18">
        <v>0.0</v>
      </c>
      <c r="N1173" s="18">
        <v>0.0</v>
      </c>
      <c r="O1173" s="18">
        <v>0.0</v>
      </c>
      <c r="P1173" s="18">
        <v>0.0</v>
      </c>
      <c r="Q1173" s="18">
        <v>0.0</v>
      </c>
      <c r="U1173" s="22" t="s">
        <v>851</v>
      </c>
      <c r="V1173" s="18">
        <v>6.291106763546E12</v>
      </c>
      <c r="W1173" s="22" t="s">
        <v>3154</v>
      </c>
      <c r="X1173" s="18" t="s">
        <v>3417</v>
      </c>
      <c r="Y1173" s="22" t="s">
        <v>3421</v>
      </c>
      <c r="Z1173" s="22" t="s">
        <v>3152</v>
      </c>
      <c r="AA1173" s="22" t="s">
        <v>3484</v>
      </c>
      <c r="AB1173" s="22" t="s">
        <v>3629</v>
      </c>
      <c r="AC1173" s="22" t="s">
        <v>3422</v>
      </c>
      <c r="AD1173" s="22" t="s">
        <v>2605</v>
      </c>
      <c r="AE1173" s="16"/>
      <c r="AF1173" s="18">
        <v>648.0</v>
      </c>
      <c r="AG1173" s="18">
        <v>0.0</v>
      </c>
      <c r="AH1173" s="18">
        <v>1.090909</v>
      </c>
      <c r="AI1173" s="18">
        <v>0.0</v>
      </c>
      <c r="AJ1173" s="18">
        <v>0.090909</v>
      </c>
      <c r="AK1173" s="18">
        <v>1.098925</v>
      </c>
    </row>
    <row r="1174">
      <c r="A1174" s="14" t="s">
        <v>65</v>
      </c>
      <c r="B1174" s="105" t="s">
        <v>3414</v>
      </c>
      <c r="C1174" s="14" t="s">
        <v>2215</v>
      </c>
      <c r="D1174" s="19" t="s">
        <v>58</v>
      </c>
      <c r="E1174" s="14" t="s">
        <v>3415</v>
      </c>
      <c r="F1174" s="14" t="s">
        <v>2590</v>
      </c>
      <c r="G1174" s="14" t="s">
        <v>2216</v>
      </c>
      <c r="I1174" s="14" t="s">
        <v>3416</v>
      </c>
      <c r="J1174" s="23"/>
      <c r="K1174" s="16"/>
      <c r="L1174" s="18">
        <v>552.0</v>
      </c>
      <c r="M1174" s="18">
        <v>0.0</v>
      </c>
      <c r="N1174" s="18">
        <v>0.0</v>
      </c>
      <c r="O1174" s="18">
        <v>0.0</v>
      </c>
      <c r="P1174" s="18">
        <v>0.0</v>
      </c>
      <c r="Q1174" s="18">
        <v>0.0</v>
      </c>
      <c r="U1174" s="22" t="s">
        <v>258</v>
      </c>
      <c r="V1174" s="18">
        <v>7.64302215837E11</v>
      </c>
      <c r="W1174" s="22" t="s">
        <v>2414</v>
      </c>
      <c r="X1174" s="18" t="s">
        <v>3417</v>
      </c>
      <c r="Y1174" s="22" t="s">
        <v>3415</v>
      </c>
      <c r="Z1174" s="22" t="s">
        <v>2849</v>
      </c>
      <c r="AA1174" s="22" t="s">
        <v>2407</v>
      </c>
      <c r="AC1174" s="22" t="s">
        <v>3416</v>
      </c>
      <c r="AD1174" s="16"/>
      <c r="AE1174" s="16"/>
      <c r="AF1174" s="18">
        <v>456.0</v>
      </c>
      <c r="AG1174" s="18">
        <v>0.0</v>
      </c>
      <c r="AH1174" s="18">
        <v>0.0</v>
      </c>
      <c r="AI1174" s="18">
        <v>0.0</v>
      </c>
      <c r="AJ1174" s="18">
        <v>0.0</v>
      </c>
      <c r="AK1174" s="18">
        <v>0.0</v>
      </c>
    </row>
    <row r="1175">
      <c r="A1175" s="14" t="s">
        <v>1812</v>
      </c>
      <c r="B1175" s="105" t="s">
        <v>3919</v>
      </c>
      <c r="C1175" s="14" t="s">
        <v>2485</v>
      </c>
      <c r="D1175" s="19" t="s">
        <v>58</v>
      </c>
      <c r="E1175" s="14" t="s">
        <v>3415</v>
      </c>
      <c r="F1175" s="14" t="s">
        <v>2947</v>
      </c>
      <c r="G1175" s="14" t="s">
        <v>2484</v>
      </c>
      <c r="H1175" s="23"/>
      <c r="I1175" s="14" t="s">
        <v>3416</v>
      </c>
      <c r="J1175" s="23"/>
      <c r="K1175" s="16"/>
      <c r="L1175" s="18">
        <v>528.0</v>
      </c>
      <c r="M1175" s="18">
        <v>0.0</v>
      </c>
      <c r="N1175" s="18">
        <v>0.0</v>
      </c>
      <c r="O1175" s="18">
        <v>0.0</v>
      </c>
      <c r="P1175" s="18">
        <v>0.0</v>
      </c>
      <c r="Q1175" s="18">
        <v>0.0</v>
      </c>
      <c r="U1175" s="22" t="s">
        <v>361</v>
      </c>
      <c r="V1175" s="18">
        <v>7.30167934497E11</v>
      </c>
      <c r="W1175" s="22" t="s">
        <v>2768</v>
      </c>
      <c r="X1175" s="18" t="s">
        <v>3417</v>
      </c>
      <c r="Y1175" s="22" t="s">
        <v>3415</v>
      </c>
      <c r="Z1175" s="22" t="s">
        <v>3049</v>
      </c>
      <c r="AA1175" s="22" t="s">
        <v>3789</v>
      </c>
      <c r="AB1175" s="22" t="s">
        <v>2214</v>
      </c>
      <c r="AC1175" s="22" t="s">
        <v>3416</v>
      </c>
      <c r="AD1175" s="16"/>
      <c r="AE1175" s="16"/>
      <c r="AF1175" s="18">
        <v>39.0</v>
      </c>
      <c r="AG1175" s="18">
        <v>4.0</v>
      </c>
      <c r="AH1175" s="18">
        <v>0.21978</v>
      </c>
      <c r="AI1175" s="18">
        <v>1.869131</v>
      </c>
      <c r="AJ1175" s="18">
        <v>1.348212</v>
      </c>
      <c r="AK1175" s="18">
        <v>1.644332</v>
      </c>
    </row>
    <row r="1176">
      <c r="A1176" s="14" t="s">
        <v>1251</v>
      </c>
      <c r="B1176" s="105" t="s">
        <v>4168</v>
      </c>
      <c r="C1176" s="14" t="s">
        <v>3230</v>
      </c>
      <c r="D1176" s="19" t="s">
        <v>58</v>
      </c>
      <c r="E1176" s="14" t="s">
        <v>3421</v>
      </c>
      <c r="F1176" s="14" t="s">
        <v>3231</v>
      </c>
      <c r="G1176" s="14" t="s">
        <v>3466</v>
      </c>
      <c r="H1176" s="14" t="s">
        <v>2214</v>
      </c>
      <c r="I1176" s="14" t="s">
        <v>3431</v>
      </c>
      <c r="J1176" s="23"/>
      <c r="K1176" s="14" t="s">
        <v>2240</v>
      </c>
      <c r="L1176" s="18">
        <v>792.0</v>
      </c>
      <c r="M1176" s="18">
        <v>0.0</v>
      </c>
      <c r="N1176" s="18">
        <v>0.0</v>
      </c>
      <c r="O1176" s="18">
        <v>0.0</v>
      </c>
      <c r="P1176" s="18">
        <v>0.0</v>
      </c>
      <c r="Q1176" s="18">
        <v>0.0</v>
      </c>
      <c r="U1176" s="22" t="s">
        <v>756</v>
      </c>
      <c r="V1176" s="18">
        <v>6.291033015039E12</v>
      </c>
      <c r="W1176" s="22" t="s">
        <v>2280</v>
      </c>
      <c r="X1176" s="18" t="s">
        <v>3417</v>
      </c>
      <c r="Y1176" s="22" t="s">
        <v>3415</v>
      </c>
      <c r="Z1176" s="22" t="s">
        <v>3681</v>
      </c>
      <c r="AA1176" s="22" t="s">
        <v>2279</v>
      </c>
      <c r="AB1176" s="22" t="s">
        <v>2214</v>
      </c>
      <c r="AC1176" s="22" t="s">
        <v>3416</v>
      </c>
      <c r="AD1176" s="22" t="s">
        <v>2605</v>
      </c>
      <c r="AE1176" s="22" t="s">
        <v>2240</v>
      </c>
      <c r="AF1176" s="18">
        <v>48.0</v>
      </c>
      <c r="AG1176" s="18">
        <v>0.0</v>
      </c>
      <c r="AH1176" s="18">
        <v>0.0</v>
      </c>
      <c r="AI1176" s="18">
        <v>0.0</v>
      </c>
      <c r="AJ1176" s="18">
        <v>0.0</v>
      </c>
      <c r="AK1176" s="18">
        <v>0.0</v>
      </c>
    </row>
    <row r="1177">
      <c r="A1177" s="14" t="s">
        <v>830</v>
      </c>
      <c r="B1177" s="105" t="s">
        <v>4169</v>
      </c>
      <c r="C1177" s="14" t="s">
        <v>3149</v>
      </c>
      <c r="D1177" s="19" t="s">
        <v>58</v>
      </c>
      <c r="E1177" s="14" t="s">
        <v>3421</v>
      </c>
      <c r="F1177" s="14" t="s">
        <v>3144</v>
      </c>
      <c r="G1177" s="14" t="s">
        <v>3521</v>
      </c>
      <c r="H1177" s="14" t="s">
        <v>3478</v>
      </c>
      <c r="I1177" s="14" t="s">
        <v>3422</v>
      </c>
      <c r="J1177" s="14" t="s">
        <v>2605</v>
      </c>
      <c r="K1177" s="14" t="s">
        <v>2240</v>
      </c>
      <c r="L1177" s="18">
        <v>792.0</v>
      </c>
      <c r="M1177" s="18">
        <v>0.0</v>
      </c>
      <c r="N1177" s="18">
        <v>1.815476</v>
      </c>
      <c r="O1177" s="18">
        <v>0.0</v>
      </c>
      <c r="P1177" s="18">
        <v>0.0</v>
      </c>
      <c r="Q1177" s="18">
        <v>1.815476</v>
      </c>
      <c r="U1177" s="22" t="s">
        <v>1812</v>
      </c>
      <c r="V1177" s="18">
        <v>9.341070000301E12</v>
      </c>
      <c r="W1177" s="22" t="s">
        <v>2862</v>
      </c>
      <c r="X1177" s="18" t="s">
        <v>3417</v>
      </c>
      <c r="Y1177" s="22" t="s">
        <v>3415</v>
      </c>
      <c r="Z1177" s="22" t="s">
        <v>3348</v>
      </c>
      <c r="AA1177" s="22" t="s">
        <v>2512</v>
      </c>
      <c r="AB1177" s="22" t="s">
        <v>2214</v>
      </c>
      <c r="AC1177" s="22" t="s">
        <v>3416</v>
      </c>
      <c r="AD1177" s="22" t="s">
        <v>2666</v>
      </c>
      <c r="AF1177" s="18">
        <v>216.0</v>
      </c>
      <c r="AG1177" s="18">
        <v>0.0</v>
      </c>
      <c r="AH1177" s="18">
        <v>0.6709</v>
      </c>
      <c r="AI1177" s="18">
        <v>0.380952</v>
      </c>
      <c r="AJ1177" s="18">
        <v>3.671429</v>
      </c>
      <c r="AK1177" s="18">
        <v>0.873645</v>
      </c>
    </row>
    <row r="1178">
      <c r="A1178" s="14" t="s">
        <v>1035</v>
      </c>
      <c r="B1178" s="105" t="s">
        <v>4170</v>
      </c>
      <c r="C1178" s="14" t="s">
        <v>2731</v>
      </c>
      <c r="D1178" s="19" t="s">
        <v>58</v>
      </c>
      <c r="E1178" s="14" t="s">
        <v>3421</v>
      </c>
      <c r="F1178" s="14" t="s">
        <v>3162</v>
      </c>
      <c r="G1178" s="14" t="s">
        <v>3450</v>
      </c>
      <c r="H1178" s="14" t="s">
        <v>2214</v>
      </c>
      <c r="I1178" s="14" t="s">
        <v>3416</v>
      </c>
      <c r="J1178" s="23"/>
      <c r="K1178" s="23"/>
      <c r="L1178" s="18">
        <v>278.0</v>
      </c>
      <c r="M1178" s="18">
        <v>2.0</v>
      </c>
      <c r="N1178" s="18">
        <v>7.808852</v>
      </c>
      <c r="O1178" s="18">
        <v>9.119142</v>
      </c>
      <c r="P1178" s="18">
        <v>6.8573</v>
      </c>
      <c r="Q1178" s="18">
        <v>6.8573</v>
      </c>
      <c r="U1178" s="22" t="s">
        <v>1251</v>
      </c>
      <c r="V1178" s="18">
        <v>3.701295700275E12</v>
      </c>
      <c r="W1178" s="22" t="s">
        <v>2442</v>
      </c>
      <c r="X1178" s="18" t="s">
        <v>3417</v>
      </c>
      <c r="Y1178" s="22" t="s">
        <v>3415</v>
      </c>
      <c r="Z1178" s="22" t="s">
        <v>2882</v>
      </c>
      <c r="AA1178" s="22" t="s">
        <v>2437</v>
      </c>
      <c r="AB1178" s="22" t="s">
        <v>2214</v>
      </c>
      <c r="AC1178" s="22" t="s">
        <v>3431</v>
      </c>
      <c r="AD1178" s="16"/>
      <c r="AE1178" s="16"/>
      <c r="AF1178" s="18">
        <v>0.0</v>
      </c>
      <c r="AG1178" s="18">
        <v>1.0</v>
      </c>
      <c r="AH1178" s="18">
        <v>0.0</v>
      </c>
      <c r="AI1178" s="18">
        <v>0.642857</v>
      </c>
      <c r="AJ1178" s="18">
        <v>0.566667</v>
      </c>
      <c r="AK1178" s="18">
        <v>1.154269</v>
      </c>
    </row>
    <row r="1179">
      <c r="A1179" s="14" t="s">
        <v>288</v>
      </c>
      <c r="B1179" s="105" t="s">
        <v>3687</v>
      </c>
      <c r="C1179" s="14" t="s">
        <v>2893</v>
      </c>
      <c r="D1179" s="19" t="s">
        <v>58</v>
      </c>
      <c r="E1179" s="23"/>
      <c r="F1179" s="14" t="s">
        <v>3074</v>
      </c>
      <c r="G1179" s="14" t="s">
        <v>3688</v>
      </c>
      <c r="I1179" s="14" t="s">
        <v>3416</v>
      </c>
      <c r="J1179" s="23"/>
      <c r="K1179" s="16"/>
      <c r="L1179" s="18">
        <v>48.0</v>
      </c>
      <c r="M1179" s="18">
        <v>0.0</v>
      </c>
      <c r="N1179" s="18">
        <v>0.0</v>
      </c>
      <c r="O1179" s="18">
        <v>0.0</v>
      </c>
      <c r="P1179" s="18">
        <v>0.0</v>
      </c>
      <c r="Q1179" s="18">
        <v>0.0</v>
      </c>
      <c r="U1179" s="22" t="s">
        <v>258</v>
      </c>
      <c r="V1179" s="18">
        <v>7.64302290209E11</v>
      </c>
      <c r="W1179" s="22" t="s">
        <v>2409</v>
      </c>
      <c r="X1179" s="18" t="s">
        <v>3417</v>
      </c>
      <c r="Y1179" s="22" t="s">
        <v>3415</v>
      </c>
      <c r="Z1179" s="22" t="s">
        <v>2849</v>
      </c>
      <c r="AA1179" s="22" t="s">
        <v>2407</v>
      </c>
      <c r="AC1179" s="22" t="s">
        <v>3416</v>
      </c>
      <c r="AD1179" s="16"/>
      <c r="AE1179" s="16"/>
      <c r="AF1179" s="18">
        <v>456.0</v>
      </c>
      <c r="AG1179" s="18">
        <v>0.0</v>
      </c>
      <c r="AH1179" s="18">
        <v>0.0</v>
      </c>
      <c r="AI1179" s="18">
        <v>0.0</v>
      </c>
      <c r="AJ1179" s="18">
        <v>0.0</v>
      </c>
      <c r="AK1179" s="18">
        <v>0.0</v>
      </c>
    </row>
    <row r="1180">
      <c r="A1180" s="14" t="s">
        <v>1783</v>
      </c>
      <c r="B1180" s="105" t="s">
        <v>3624</v>
      </c>
      <c r="C1180" s="14" t="s">
        <v>3285</v>
      </c>
      <c r="D1180" s="19" t="s">
        <v>58</v>
      </c>
      <c r="E1180" s="14" t="s">
        <v>3421</v>
      </c>
      <c r="F1180" s="14" t="s">
        <v>3283</v>
      </c>
      <c r="G1180" s="14" t="s">
        <v>3442</v>
      </c>
      <c r="H1180" s="14" t="s">
        <v>2214</v>
      </c>
      <c r="I1180" s="14" t="s">
        <v>3416</v>
      </c>
      <c r="J1180" s="14" t="s">
        <v>2605</v>
      </c>
      <c r="K1180" s="23"/>
      <c r="L1180" s="18">
        <v>192.0</v>
      </c>
      <c r="M1180" s="18">
        <v>0.0</v>
      </c>
      <c r="N1180" s="18">
        <v>2.682143</v>
      </c>
      <c r="O1180" s="18">
        <v>0.666667</v>
      </c>
      <c r="P1180" s="18">
        <v>3.578669</v>
      </c>
      <c r="Q1180" s="18">
        <v>3.578669</v>
      </c>
      <c r="U1180" s="22" t="s">
        <v>135</v>
      </c>
      <c r="V1180" s="18">
        <v>1.015271004694E12</v>
      </c>
      <c r="W1180" s="22" t="s">
        <v>2617</v>
      </c>
      <c r="X1180" s="18" t="s">
        <v>3417</v>
      </c>
      <c r="Y1180" s="16"/>
      <c r="Z1180" s="22" t="s">
        <v>2614</v>
      </c>
      <c r="AA1180" s="22" t="s">
        <v>2557</v>
      </c>
      <c r="AC1180" s="22" t="s">
        <v>3416</v>
      </c>
      <c r="AD1180" s="22" t="s">
        <v>2605</v>
      </c>
      <c r="AE1180" s="16"/>
      <c r="AF1180" s="18">
        <v>480.0</v>
      </c>
      <c r="AG1180" s="18">
        <v>0.0</v>
      </c>
      <c r="AH1180" s="18">
        <v>0.0</v>
      </c>
      <c r="AI1180" s="18">
        <v>0.0</v>
      </c>
      <c r="AJ1180" s="18">
        <v>0.0</v>
      </c>
      <c r="AK1180" s="18">
        <v>0.0</v>
      </c>
    </row>
    <row r="1181">
      <c r="A1181" s="14" t="s">
        <v>1650</v>
      </c>
      <c r="B1181" s="105" t="s">
        <v>4023</v>
      </c>
      <c r="C1181" s="14" t="s">
        <v>3237</v>
      </c>
      <c r="D1181" s="19" t="s">
        <v>58</v>
      </c>
      <c r="E1181" s="14" t="s">
        <v>3421</v>
      </c>
      <c r="F1181" s="14" t="s">
        <v>3248</v>
      </c>
      <c r="G1181" s="14" t="s">
        <v>3437</v>
      </c>
      <c r="H1181" s="14" t="s">
        <v>2214</v>
      </c>
      <c r="I1181" s="14" t="s">
        <v>3416</v>
      </c>
      <c r="J1181" s="23"/>
      <c r="K1181" s="14" t="s">
        <v>2240</v>
      </c>
      <c r="L1181" s="18">
        <v>456.0</v>
      </c>
      <c r="M1181" s="18">
        <v>0.0</v>
      </c>
      <c r="N1181" s="18">
        <v>0.0</v>
      </c>
      <c r="O1181" s="18">
        <v>0.0</v>
      </c>
      <c r="P1181" s="18">
        <v>0.0</v>
      </c>
      <c r="Q1181" s="18">
        <v>0.0</v>
      </c>
      <c r="U1181" s="22" t="s">
        <v>288</v>
      </c>
      <c r="V1181" s="18">
        <v>6.290361987056E12</v>
      </c>
      <c r="W1181" s="22" t="s">
        <v>2634</v>
      </c>
      <c r="X1181" s="18" t="s">
        <v>3417</v>
      </c>
      <c r="Y1181" s="22" t="s">
        <v>3415</v>
      </c>
      <c r="Z1181" s="22" t="s">
        <v>2868</v>
      </c>
      <c r="AA1181" s="22" t="s">
        <v>2366</v>
      </c>
      <c r="AB1181" s="22" t="s">
        <v>3472</v>
      </c>
      <c r="AC1181" s="22" t="s">
        <v>3416</v>
      </c>
      <c r="AD1181" s="16"/>
      <c r="AE1181" s="16"/>
      <c r="AF1181" s="18">
        <v>5.0</v>
      </c>
      <c r="AG1181" s="18">
        <v>0.0</v>
      </c>
      <c r="AH1181" s="18">
        <v>0.0</v>
      </c>
      <c r="AI1181" s="18">
        <v>0.0</v>
      </c>
      <c r="AJ1181" s="18">
        <v>0.0</v>
      </c>
      <c r="AK1181" s="18">
        <v>0.211914</v>
      </c>
    </row>
    <row r="1182">
      <c r="A1182" s="14" t="s">
        <v>414</v>
      </c>
      <c r="B1182" s="105" t="s">
        <v>3540</v>
      </c>
      <c r="C1182" s="14" t="s">
        <v>2262</v>
      </c>
      <c r="D1182" s="19" t="s">
        <v>58</v>
      </c>
      <c r="E1182" s="14" t="s">
        <v>3415</v>
      </c>
      <c r="F1182" s="14" t="s">
        <v>2670</v>
      </c>
      <c r="G1182" s="14" t="s">
        <v>2263</v>
      </c>
      <c r="H1182" s="14" t="s">
        <v>2214</v>
      </c>
      <c r="I1182" s="14" t="s">
        <v>3416</v>
      </c>
      <c r="J1182" s="23"/>
      <c r="K1182" s="14" t="s">
        <v>2240</v>
      </c>
      <c r="L1182" s="18">
        <v>672.0</v>
      </c>
      <c r="M1182" s="18">
        <v>0.0</v>
      </c>
      <c r="N1182" s="18">
        <v>9.079786</v>
      </c>
      <c r="O1182" s="18">
        <v>0.392857</v>
      </c>
      <c r="P1182" s="18">
        <v>2.90307</v>
      </c>
      <c r="Q1182" s="18">
        <v>8.912145</v>
      </c>
      <c r="U1182" s="22" t="s">
        <v>1812</v>
      </c>
      <c r="V1182" s="18">
        <v>6.298044150063E12</v>
      </c>
      <c r="W1182" s="22" t="s">
        <v>2953</v>
      </c>
      <c r="X1182" s="18" t="s">
        <v>3417</v>
      </c>
      <c r="Y1182" s="22" t="s">
        <v>3415</v>
      </c>
      <c r="Z1182" s="22" t="s">
        <v>3357</v>
      </c>
      <c r="AA1182" s="22" t="s">
        <v>2437</v>
      </c>
      <c r="AB1182" s="22" t="s">
        <v>2214</v>
      </c>
      <c r="AC1182" s="22" t="s">
        <v>3416</v>
      </c>
      <c r="AD1182" s="22" t="s">
        <v>2605</v>
      </c>
      <c r="AE1182" s="22" t="s">
        <v>2240</v>
      </c>
      <c r="AF1182" s="18">
        <v>24.0</v>
      </c>
      <c r="AG1182" s="18">
        <v>0.0</v>
      </c>
      <c r="AH1182" s="18">
        <v>0.0</v>
      </c>
      <c r="AI1182" s="18">
        <v>0.0</v>
      </c>
      <c r="AJ1182" s="18">
        <v>0.0</v>
      </c>
      <c r="AK1182" s="18">
        <v>0.0</v>
      </c>
    </row>
    <row r="1183">
      <c r="A1183" s="14" t="s">
        <v>1488</v>
      </c>
      <c r="B1183" s="105" t="s">
        <v>3547</v>
      </c>
      <c r="C1183" s="14" t="s">
        <v>2459</v>
      </c>
      <c r="D1183" s="19" t="s">
        <v>58</v>
      </c>
      <c r="E1183" s="14" t="s">
        <v>3421</v>
      </c>
      <c r="F1183" s="14" t="s">
        <v>2921</v>
      </c>
      <c r="G1183" s="14" t="s">
        <v>2460</v>
      </c>
      <c r="H1183" s="14" t="s">
        <v>2214</v>
      </c>
      <c r="I1183" s="14" t="s">
        <v>3416</v>
      </c>
      <c r="J1183" s="23"/>
      <c r="K1183" s="23"/>
      <c r="L1183" s="18">
        <v>0.0</v>
      </c>
      <c r="M1183" s="18">
        <v>0.0</v>
      </c>
      <c r="N1183" s="18">
        <v>0.0</v>
      </c>
      <c r="O1183" s="18">
        <v>0.142857</v>
      </c>
      <c r="P1183" s="18">
        <v>0.133333</v>
      </c>
      <c r="Q1183" s="18">
        <v>0.13386</v>
      </c>
      <c r="U1183" s="22" t="s">
        <v>1812</v>
      </c>
      <c r="V1183" s="18">
        <v>6.291100601066E12</v>
      </c>
      <c r="W1183" s="22" t="s">
        <v>2495</v>
      </c>
      <c r="X1183" s="18" t="s">
        <v>3417</v>
      </c>
      <c r="Y1183" s="22" t="s">
        <v>3415</v>
      </c>
      <c r="Z1183" s="22" t="s">
        <v>2951</v>
      </c>
      <c r="AA1183" s="22" t="s">
        <v>2489</v>
      </c>
      <c r="AB1183" s="22" t="s">
        <v>2214</v>
      </c>
      <c r="AC1183" s="22" t="s">
        <v>3416</v>
      </c>
      <c r="AD1183" s="22" t="s">
        <v>2605</v>
      </c>
      <c r="AE1183" s="22" t="s">
        <v>2240</v>
      </c>
      <c r="AF1183" s="18">
        <v>24.0</v>
      </c>
      <c r="AG1183" s="18">
        <v>0.0</v>
      </c>
      <c r="AH1183" s="18">
        <v>0.0</v>
      </c>
      <c r="AI1183" s="18">
        <v>0.0</v>
      </c>
      <c r="AJ1183" s="18">
        <v>0.0</v>
      </c>
      <c r="AK1183" s="18">
        <v>0.0</v>
      </c>
    </row>
    <row r="1184">
      <c r="A1184" s="14" t="s">
        <v>1783</v>
      </c>
      <c r="B1184" s="105" t="s">
        <v>4100</v>
      </c>
      <c r="C1184" s="14" t="s">
        <v>3296</v>
      </c>
      <c r="D1184" s="19" t="s">
        <v>58</v>
      </c>
      <c r="E1184" s="14" t="s">
        <v>3421</v>
      </c>
      <c r="F1184" s="14" t="s">
        <v>3283</v>
      </c>
      <c r="G1184" s="14" t="s">
        <v>3442</v>
      </c>
      <c r="H1184" s="14" t="s">
        <v>2214</v>
      </c>
      <c r="I1184" s="14" t="s">
        <v>3416</v>
      </c>
      <c r="J1184" s="14" t="s">
        <v>2605</v>
      </c>
      <c r="K1184" s="14" t="s">
        <v>2240</v>
      </c>
      <c r="L1184" s="18">
        <v>288.0</v>
      </c>
      <c r="M1184" s="18">
        <v>0.0</v>
      </c>
      <c r="N1184" s="18">
        <v>0.0</v>
      </c>
      <c r="O1184" s="18">
        <v>0.0</v>
      </c>
      <c r="P1184" s="18">
        <v>0.0</v>
      </c>
      <c r="Q1184" s="18">
        <v>0.0</v>
      </c>
      <c r="U1184" s="22" t="s">
        <v>65</v>
      </c>
      <c r="V1184" s="18">
        <v>8.901216407169E12</v>
      </c>
      <c r="W1184" s="22" t="s">
        <v>2236</v>
      </c>
      <c r="X1184" s="18" t="s">
        <v>3417</v>
      </c>
      <c r="Y1184" s="22" t="s">
        <v>3415</v>
      </c>
      <c r="Z1184" s="22" t="s">
        <v>2590</v>
      </c>
      <c r="AA1184" s="22" t="s">
        <v>2216</v>
      </c>
      <c r="AB1184" s="22" t="s">
        <v>2214</v>
      </c>
      <c r="AC1184" s="22" t="s">
        <v>3416</v>
      </c>
      <c r="AD1184" s="22" t="s">
        <v>2605</v>
      </c>
      <c r="AE1184" s="16"/>
      <c r="AF1184" s="18">
        <v>72.0</v>
      </c>
      <c r="AG1184" s="18">
        <v>0.0</v>
      </c>
      <c r="AH1184" s="18">
        <v>0.346465</v>
      </c>
      <c r="AI1184" s="18">
        <v>0.0</v>
      </c>
      <c r="AJ1184" s="18">
        <v>0.333333</v>
      </c>
      <c r="AK1184" s="18">
        <v>0.346465</v>
      </c>
    </row>
    <row r="1185">
      <c r="A1185" s="14" t="s">
        <v>830</v>
      </c>
      <c r="B1185" s="105" t="s">
        <v>4063</v>
      </c>
      <c r="C1185" s="14" t="s">
        <v>2305</v>
      </c>
      <c r="D1185" s="19" t="s">
        <v>58</v>
      </c>
      <c r="E1185" s="14" t="s">
        <v>3421</v>
      </c>
      <c r="F1185" s="14" t="s">
        <v>2736</v>
      </c>
      <c r="G1185" s="14" t="s">
        <v>2378</v>
      </c>
      <c r="H1185" s="14" t="s">
        <v>2304</v>
      </c>
      <c r="I1185" s="14" t="s">
        <v>3416</v>
      </c>
      <c r="J1185" s="14" t="s">
        <v>2605</v>
      </c>
      <c r="K1185" s="14" t="s">
        <v>2240</v>
      </c>
      <c r="L1185" s="18">
        <v>24.0</v>
      </c>
      <c r="M1185" s="18">
        <v>0.0</v>
      </c>
      <c r="N1185" s="18">
        <v>0.0</v>
      </c>
      <c r="O1185" s="18">
        <v>0.0</v>
      </c>
      <c r="P1185" s="18">
        <v>0.0</v>
      </c>
      <c r="Q1185" s="18">
        <v>0.0</v>
      </c>
      <c r="U1185" s="22" t="s">
        <v>591</v>
      </c>
      <c r="V1185" s="18">
        <v>6.291109429548E12</v>
      </c>
      <c r="W1185" s="22" t="s">
        <v>2820</v>
      </c>
      <c r="X1185" s="18" t="s">
        <v>3417</v>
      </c>
      <c r="Y1185" s="16"/>
      <c r="Z1185" s="22" t="s">
        <v>3132</v>
      </c>
      <c r="AA1185" s="22" t="s">
        <v>2268</v>
      </c>
      <c r="AC1185" s="22" t="s">
        <v>3416</v>
      </c>
      <c r="AD1185" s="16"/>
      <c r="AE1185" s="16"/>
      <c r="AF1185" s="18">
        <v>24.0</v>
      </c>
      <c r="AG1185" s="18">
        <v>0.0</v>
      </c>
      <c r="AH1185" s="18">
        <v>0.0</v>
      </c>
      <c r="AI1185" s="18">
        <v>0.0</v>
      </c>
      <c r="AJ1185" s="18">
        <v>0.0</v>
      </c>
      <c r="AK1185" s="18">
        <v>0.0</v>
      </c>
    </row>
    <row r="1186">
      <c r="A1186" s="14" t="s">
        <v>1783</v>
      </c>
      <c r="B1186" s="105" t="s">
        <v>3808</v>
      </c>
      <c r="C1186" s="14" t="s">
        <v>3290</v>
      </c>
      <c r="D1186" s="19" t="s">
        <v>58</v>
      </c>
      <c r="E1186" s="14" t="s">
        <v>3421</v>
      </c>
      <c r="F1186" s="14" t="s">
        <v>3283</v>
      </c>
      <c r="G1186" s="14" t="s">
        <v>3442</v>
      </c>
      <c r="H1186" s="14" t="s">
        <v>2214</v>
      </c>
      <c r="I1186" s="14" t="s">
        <v>3416</v>
      </c>
      <c r="J1186" s="14" t="s">
        <v>2605</v>
      </c>
      <c r="K1186" s="14" t="s">
        <v>2240</v>
      </c>
      <c r="L1186" s="18">
        <v>288.0</v>
      </c>
      <c r="M1186" s="18">
        <v>0.0</v>
      </c>
      <c r="N1186" s="18">
        <v>3.480952</v>
      </c>
      <c r="O1186" s="18">
        <v>0.0</v>
      </c>
      <c r="P1186" s="18">
        <v>3.480952</v>
      </c>
      <c r="Q1186" s="18">
        <v>3.480952</v>
      </c>
      <c r="U1186" s="22" t="s">
        <v>1812</v>
      </c>
      <c r="V1186" s="18">
        <v>5.000159542753E12</v>
      </c>
      <c r="W1186" s="22" t="s">
        <v>2541</v>
      </c>
      <c r="X1186" s="18" t="s">
        <v>3417</v>
      </c>
      <c r="Y1186" s="22" t="s">
        <v>3421</v>
      </c>
      <c r="Z1186" s="22" t="s">
        <v>2985</v>
      </c>
      <c r="AA1186" s="22" t="s">
        <v>2512</v>
      </c>
      <c r="AB1186" s="22" t="s">
        <v>2214</v>
      </c>
      <c r="AC1186" s="22" t="s">
        <v>3416</v>
      </c>
      <c r="AD1186" s="22" t="s">
        <v>2666</v>
      </c>
      <c r="AE1186" s="22" t="s">
        <v>2240</v>
      </c>
      <c r="AF1186" s="18">
        <v>96.0</v>
      </c>
      <c r="AG1186" s="18">
        <v>0.0</v>
      </c>
      <c r="AH1186" s="18">
        <v>0.0</v>
      </c>
      <c r="AI1186" s="18">
        <v>0.0</v>
      </c>
      <c r="AJ1186" s="18">
        <v>0.0</v>
      </c>
      <c r="AK1186" s="18">
        <v>0.0</v>
      </c>
    </row>
    <row r="1187">
      <c r="A1187" s="14" t="s">
        <v>361</v>
      </c>
      <c r="B1187" s="105" t="s">
        <v>4171</v>
      </c>
      <c r="C1187" s="14" t="s">
        <v>3026</v>
      </c>
      <c r="D1187" s="19" t="s">
        <v>58</v>
      </c>
      <c r="E1187" s="14" t="s">
        <v>3421</v>
      </c>
      <c r="F1187" s="14" t="s">
        <v>3094</v>
      </c>
      <c r="G1187" s="14" t="s">
        <v>2239</v>
      </c>
      <c r="H1187" s="14" t="s">
        <v>2214</v>
      </c>
      <c r="I1187" s="14" t="s">
        <v>3416</v>
      </c>
      <c r="J1187" s="14" t="s">
        <v>2605</v>
      </c>
      <c r="K1187" s="23"/>
      <c r="L1187" s="18">
        <v>792.0</v>
      </c>
      <c r="M1187" s="18">
        <v>0.0</v>
      </c>
      <c r="N1187" s="18">
        <v>0.222222</v>
      </c>
      <c r="O1187" s="18">
        <v>1.0</v>
      </c>
      <c r="P1187" s="18">
        <v>0.222222</v>
      </c>
      <c r="Q1187" s="18">
        <v>0.222222</v>
      </c>
      <c r="U1187" s="22" t="s">
        <v>1812</v>
      </c>
      <c r="V1187" s="18">
        <v>3.4000481736E10</v>
      </c>
      <c r="W1187" s="22" t="s">
        <v>2550</v>
      </c>
      <c r="X1187" s="18" t="s">
        <v>3417</v>
      </c>
      <c r="Y1187" s="22" t="s">
        <v>3415</v>
      </c>
      <c r="Z1187" s="22" t="s">
        <v>2990</v>
      </c>
      <c r="AA1187" s="22" t="s">
        <v>2453</v>
      </c>
      <c r="AB1187" s="22" t="s">
        <v>2214</v>
      </c>
      <c r="AC1187" s="22" t="s">
        <v>3416</v>
      </c>
      <c r="AD1187" s="22" t="s">
        <v>2605</v>
      </c>
      <c r="AE1187" s="22" t="s">
        <v>2240</v>
      </c>
      <c r="AF1187" s="18">
        <v>24.0</v>
      </c>
      <c r="AG1187" s="18">
        <v>0.0</v>
      </c>
      <c r="AH1187" s="18">
        <v>0.0</v>
      </c>
      <c r="AI1187" s="18">
        <v>0.0</v>
      </c>
      <c r="AJ1187" s="18">
        <v>0.0</v>
      </c>
      <c r="AK1187" s="18">
        <v>0.0</v>
      </c>
    </row>
    <row r="1188">
      <c r="A1188" s="14" t="s">
        <v>135</v>
      </c>
      <c r="B1188" s="105" t="s">
        <v>3987</v>
      </c>
      <c r="C1188" s="14" t="s">
        <v>2617</v>
      </c>
      <c r="D1188" s="19" t="s">
        <v>58</v>
      </c>
      <c r="E1188" s="23"/>
      <c r="F1188" s="14" t="s">
        <v>2614</v>
      </c>
      <c r="G1188" s="14" t="s">
        <v>2557</v>
      </c>
      <c r="I1188" s="14" t="s">
        <v>3416</v>
      </c>
      <c r="J1188" s="14" t="s">
        <v>2605</v>
      </c>
      <c r="K1188" s="23"/>
      <c r="L1188" s="18">
        <v>528.0</v>
      </c>
      <c r="M1188" s="18">
        <v>0.0</v>
      </c>
      <c r="N1188" s="18">
        <v>0.0</v>
      </c>
      <c r="O1188" s="18">
        <v>0.0</v>
      </c>
      <c r="P1188" s="18">
        <v>0.0</v>
      </c>
      <c r="Q1188" s="18">
        <v>0.0</v>
      </c>
      <c r="U1188" s="22" t="s">
        <v>1812</v>
      </c>
      <c r="V1188" s="18">
        <v>6.298044150049E12</v>
      </c>
      <c r="W1188" s="22" t="s">
        <v>2949</v>
      </c>
      <c r="X1188" s="18" t="s">
        <v>3417</v>
      </c>
      <c r="Y1188" s="22" t="s">
        <v>3415</v>
      </c>
      <c r="Z1188" s="22" t="s">
        <v>3357</v>
      </c>
      <c r="AA1188" s="22" t="s">
        <v>2437</v>
      </c>
      <c r="AB1188" s="22" t="s">
        <v>2214</v>
      </c>
      <c r="AC1188" s="22" t="s">
        <v>3416</v>
      </c>
      <c r="AD1188" s="22" t="s">
        <v>2605</v>
      </c>
      <c r="AE1188" s="22" t="s">
        <v>2240</v>
      </c>
      <c r="AF1188" s="18">
        <v>24.0</v>
      </c>
      <c r="AG1188" s="18">
        <v>0.0</v>
      </c>
      <c r="AH1188" s="18">
        <v>0.0</v>
      </c>
      <c r="AI1188" s="18">
        <v>0.0</v>
      </c>
      <c r="AJ1188" s="18">
        <v>0.0</v>
      </c>
      <c r="AK1188" s="18">
        <v>0.0</v>
      </c>
    </row>
    <row r="1189">
      <c r="A1189" s="14" t="s">
        <v>468</v>
      </c>
      <c r="B1189" s="104" t="s">
        <v>4172</v>
      </c>
      <c r="C1189" s="14" t="s">
        <v>2264</v>
      </c>
      <c r="D1189" s="19" t="s">
        <v>58</v>
      </c>
      <c r="E1189" s="14" t="s">
        <v>3421</v>
      </c>
      <c r="F1189" s="14" t="s">
        <v>2679</v>
      </c>
      <c r="G1189" s="14" t="s">
        <v>2265</v>
      </c>
      <c r="H1189" s="14" t="s">
        <v>2214</v>
      </c>
      <c r="I1189" s="14" t="s">
        <v>3422</v>
      </c>
      <c r="J1189" s="14" t="s">
        <v>2605</v>
      </c>
      <c r="K1189" s="14" t="s">
        <v>2240</v>
      </c>
      <c r="L1189" s="18">
        <v>792.0</v>
      </c>
      <c r="M1189" s="18">
        <v>0.0</v>
      </c>
      <c r="N1189" s="18">
        <v>0.0</v>
      </c>
      <c r="O1189" s="18">
        <v>0.0</v>
      </c>
      <c r="P1189" s="18">
        <v>0.0</v>
      </c>
      <c r="Q1189" s="18">
        <v>0.0</v>
      </c>
      <c r="U1189" s="22" t="s">
        <v>135</v>
      </c>
      <c r="V1189" s="18">
        <v>1.015271004694E12</v>
      </c>
      <c r="W1189" s="22" t="s">
        <v>2617</v>
      </c>
      <c r="X1189" s="18" t="s">
        <v>3417</v>
      </c>
      <c r="Y1189" s="22" t="s">
        <v>3415</v>
      </c>
      <c r="Z1189" s="22" t="s">
        <v>2614</v>
      </c>
      <c r="AA1189" s="22" t="s">
        <v>2557</v>
      </c>
      <c r="AC1189" s="22" t="s">
        <v>3416</v>
      </c>
      <c r="AD1189" s="22" t="s">
        <v>2605</v>
      </c>
      <c r="AE1189" s="16"/>
      <c r="AF1189" s="18">
        <v>48.0</v>
      </c>
      <c r="AG1189" s="18">
        <v>0.0</v>
      </c>
      <c r="AH1189" s="18">
        <v>0.4</v>
      </c>
      <c r="AI1189" s="18">
        <v>0.0</v>
      </c>
      <c r="AJ1189" s="18">
        <v>0.0</v>
      </c>
      <c r="AK1189" s="18">
        <v>0.4</v>
      </c>
    </row>
    <row r="1190">
      <c r="A1190" s="14" t="s">
        <v>65</v>
      </c>
      <c r="B1190" s="105" t="s">
        <v>4144</v>
      </c>
      <c r="C1190" s="14" t="s">
        <v>2229</v>
      </c>
      <c r="D1190" s="19" t="s">
        <v>58</v>
      </c>
      <c r="E1190" s="14" t="s">
        <v>3415</v>
      </c>
      <c r="F1190" s="14" t="s">
        <v>2590</v>
      </c>
      <c r="G1190" s="14" t="s">
        <v>2216</v>
      </c>
      <c r="I1190" s="14" t="s">
        <v>3416</v>
      </c>
      <c r="J1190" s="23"/>
      <c r="K1190" s="16"/>
      <c r="L1190" s="18">
        <v>552.0</v>
      </c>
      <c r="M1190" s="18">
        <v>0.0</v>
      </c>
      <c r="N1190" s="18">
        <v>0.0</v>
      </c>
      <c r="O1190" s="18">
        <v>0.0</v>
      </c>
      <c r="P1190" s="18">
        <v>0.0</v>
      </c>
      <c r="Q1190" s="18">
        <v>0.0</v>
      </c>
      <c r="U1190" s="22" t="s">
        <v>65</v>
      </c>
      <c r="V1190" s="18">
        <v>8.90121640719E12</v>
      </c>
      <c r="W1190" s="22" t="s">
        <v>2234</v>
      </c>
      <c r="X1190" s="18" t="s">
        <v>3417</v>
      </c>
      <c r="Y1190" s="22" t="s">
        <v>3415</v>
      </c>
      <c r="Z1190" s="22" t="s">
        <v>2590</v>
      </c>
      <c r="AA1190" s="22" t="s">
        <v>2216</v>
      </c>
      <c r="AB1190" s="22" t="s">
        <v>2214</v>
      </c>
      <c r="AC1190" s="22" t="s">
        <v>3416</v>
      </c>
      <c r="AD1190" s="22" t="s">
        <v>2605</v>
      </c>
      <c r="AE1190" s="16"/>
      <c r="AF1190" s="18">
        <v>24.0</v>
      </c>
      <c r="AG1190" s="18">
        <v>0.0</v>
      </c>
      <c r="AH1190" s="18">
        <v>0.0</v>
      </c>
      <c r="AI1190" s="18">
        <v>0.0</v>
      </c>
      <c r="AJ1190" s="18">
        <v>0.0</v>
      </c>
      <c r="AK1190" s="18">
        <v>0.0</v>
      </c>
    </row>
    <row r="1191">
      <c r="A1191" s="14" t="s">
        <v>1650</v>
      </c>
      <c r="B1191" s="105" t="s">
        <v>4050</v>
      </c>
      <c r="C1191" s="14" t="s">
        <v>3225</v>
      </c>
      <c r="D1191" s="19" t="s">
        <v>58</v>
      </c>
      <c r="E1191" s="14" t="s">
        <v>3421</v>
      </c>
      <c r="F1191" s="14" t="s">
        <v>3248</v>
      </c>
      <c r="G1191" s="14" t="s">
        <v>3437</v>
      </c>
      <c r="H1191" s="14" t="s">
        <v>2214</v>
      </c>
      <c r="I1191" s="14" t="s">
        <v>3416</v>
      </c>
      <c r="J1191" s="23"/>
      <c r="K1191" s="23"/>
      <c r="L1191" s="18">
        <v>0.0</v>
      </c>
      <c r="M1191" s="18">
        <v>0.0</v>
      </c>
      <c r="N1191" s="18">
        <v>0.0</v>
      </c>
      <c r="O1191" s="18">
        <v>0.357143</v>
      </c>
      <c r="P1191" s="18">
        <v>0.458689</v>
      </c>
      <c r="Q1191" s="18">
        <v>0.458689</v>
      </c>
      <c r="U1191" s="22" t="s">
        <v>1092</v>
      </c>
      <c r="V1191" s="18">
        <v>4.057278012446E12</v>
      </c>
      <c r="W1191" s="22" t="s">
        <v>2382</v>
      </c>
      <c r="X1191" s="18" t="s">
        <v>3417</v>
      </c>
      <c r="Y1191" s="22" t="s">
        <v>3415</v>
      </c>
      <c r="Z1191" s="22" t="s">
        <v>2818</v>
      </c>
      <c r="AA1191" s="22" t="s">
        <v>2268</v>
      </c>
      <c r="AB1191" s="22" t="s">
        <v>2214</v>
      </c>
      <c r="AC1191" s="22" t="s">
        <v>3416</v>
      </c>
      <c r="AD1191" s="16"/>
      <c r="AE1191" s="22" t="s">
        <v>2240</v>
      </c>
      <c r="AF1191" s="18">
        <v>0.0</v>
      </c>
      <c r="AG1191" s="18">
        <v>0.0</v>
      </c>
      <c r="AH1191" s="18">
        <v>0.0</v>
      </c>
      <c r="AI1191" s="18">
        <v>0.0</v>
      </c>
      <c r="AJ1191" s="18">
        <v>0.0</v>
      </c>
      <c r="AK1191" s="18">
        <v>0.0</v>
      </c>
    </row>
    <row r="1192">
      <c r="A1192" s="14" t="s">
        <v>1783</v>
      </c>
      <c r="B1192" s="105" t="s">
        <v>3725</v>
      </c>
      <c r="C1192" s="14" t="s">
        <v>3282</v>
      </c>
      <c r="D1192" s="19" t="s">
        <v>58</v>
      </c>
      <c r="E1192" s="14" t="s">
        <v>3421</v>
      </c>
      <c r="F1192" s="14" t="s">
        <v>3283</v>
      </c>
      <c r="G1192" s="14" t="s">
        <v>3442</v>
      </c>
      <c r="H1192" s="14" t="s">
        <v>2214</v>
      </c>
      <c r="I1192" s="14" t="s">
        <v>3416</v>
      </c>
      <c r="J1192" s="14" t="s">
        <v>2605</v>
      </c>
      <c r="K1192" s="14" t="s">
        <v>2240</v>
      </c>
      <c r="L1192" s="18">
        <v>288.0</v>
      </c>
      <c r="M1192" s="18">
        <v>0.0</v>
      </c>
      <c r="N1192" s="18">
        <v>4.414286</v>
      </c>
      <c r="O1192" s="18">
        <v>0.0</v>
      </c>
      <c r="P1192" s="18">
        <v>4.414286</v>
      </c>
      <c r="Q1192" s="18">
        <v>4.414286</v>
      </c>
      <c r="U1192" s="22" t="s">
        <v>1783</v>
      </c>
      <c r="V1192" s="18">
        <v>6.291108549261E12</v>
      </c>
      <c r="W1192" s="22" t="s">
        <v>3293</v>
      </c>
      <c r="X1192" s="18" t="s">
        <v>3417</v>
      </c>
      <c r="Y1192" s="22" t="s">
        <v>3415</v>
      </c>
      <c r="Z1192" s="22" t="s">
        <v>3182</v>
      </c>
      <c r="AA1192" s="22" t="s">
        <v>2386</v>
      </c>
      <c r="AB1192" s="22" t="s">
        <v>2214</v>
      </c>
      <c r="AC1192" s="22" t="s">
        <v>3416</v>
      </c>
      <c r="AD1192" s="16"/>
      <c r="AE1192" s="22" t="s">
        <v>2240</v>
      </c>
      <c r="AF1192" s="18">
        <v>696.0</v>
      </c>
      <c r="AG1192" s="18">
        <v>0.0</v>
      </c>
      <c r="AH1192" s="18">
        <v>50.4409</v>
      </c>
      <c r="AI1192" s="18">
        <v>0.2</v>
      </c>
      <c r="AJ1192" s="18">
        <v>0.651465</v>
      </c>
      <c r="AK1192" s="18">
        <v>50.6091</v>
      </c>
    </row>
    <row r="1193">
      <c r="A1193" s="14" t="s">
        <v>258</v>
      </c>
      <c r="B1193" s="105" t="s">
        <v>4173</v>
      </c>
      <c r="C1193" s="14" t="s">
        <v>2417</v>
      </c>
      <c r="D1193" s="19" t="s">
        <v>58</v>
      </c>
      <c r="E1193" s="14" t="s">
        <v>3421</v>
      </c>
      <c r="F1193" s="14" t="s">
        <v>2858</v>
      </c>
      <c r="G1193" s="14" t="s">
        <v>2407</v>
      </c>
      <c r="H1193" s="14" t="s">
        <v>2214</v>
      </c>
      <c r="I1193" s="14" t="s">
        <v>3416</v>
      </c>
      <c r="J1193" s="23"/>
      <c r="K1193" s="16"/>
      <c r="L1193" s="18">
        <v>24.0</v>
      </c>
      <c r="M1193" s="18">
        <v>0.0</v>
      </c>
      <c r="N1193" s="18">
        <v>0.0</v>
      </c>
      <c r="O1193" s="18">
        <v>1.214286</v>
      </c>
      <c r="P1193" s="18">
        <v>1.186243</v>
      </c>
      <c r="Q1193" s="18">
        <v>1.284516</v>
      </c>
      <c r="U1193" s="22" t="s">
        <v>1812</v>
      </c>
      <c r="V1193" s="18">
        <v>5.000168041469E12</v>
      </c>
      <c r="W1193" s="22" t="s">
        <v>3331</v>
      </c>
      <c r="X1193" s="18" t="s">
        <v>3417</v>
      </c>
      <c r="Y1193" s="22" t="s">
        <v>3415</v>
      </c>
      <c r="Z1193" s="22" t="s">
        <v>3326</v>
      </c>
      <c r="AA1193" s="22" t="s">
        <v>2324</v>
      </c>
      <c r="AB1193" s="22" t="s">
        <v>2214</v>
      </c>
      <c r="AC1193" s="22" t="s">
        <v>3416</v>
      </c>
      <c r="AD1193" s="22" t="s">
        <v>2605</v>
      </c>
      <c r="AE1193" s="16"/>
      <c r="AF1193" s="18">
        <v>864.0</v>
      </c>
      <c r="AG1193" s="18">
        <v>0.0</v>
      </c>
      <c r="AH1193" s="18">
        <v>1.569444</v>
      </c>
      <c r="AI1193" s="18">
        <v>0.0</v>
      </c>
      <c r="AJ1193" s="18">
        <v>0.0</v>
      </c>
      <c r="AK1193" s="18">
        <v>1.569444</v>
      </c>
    </row>
    <row r="1194">
      <c r="A1194" s="14" t="s">
        <v>1812</v>
      </c>
      <c r="B1194" s="105" t="s">
        <v>3542</v>
      </c>
      <c r="C1194" s="14" t="s">
        <v>2745</v>
      </c>
      <c r="D1194" s="19" t="s">
        <v>58</v>
      </c>
      <c r="E1194" s="14" t="s">
        <v>3421</v>
      </c>
      <c r="F1194" s="14" t="s">
        <v>3343</v>
      </c>
      <c r="G1194" s="14" t="s">
        <v>3430</v>
      </c>
      <c r="H1194" s="14" t="s">
        <v>2214</v>
      </c>
      <c r="I1194" s="14" t="s">
        <v>3416</v>
      </c>
      <c r="J1194" s="23"/>
      <c r="K1194" s="23"/>
      <c r="L1194" s="18">
        <v>161.0</v>
      </c>
      <c r="M1194" s="18">
        <v>8.0</v>
      </c>
      <c r="N1194" s="18">
        <v>2.651257</v>
      </c>
      <c r="O1194" s="18">
        <v>3.579829</v>
      </c>
      <c r="P1194" s="18">
        <v>3.040141</v>
      </c>
      <c r="Q1194" s="18">
        <v>2.837455</v>
      </c>
      <c r="U1194" s="22" t="s">
        <v>135</v>
      </c>
      <c r="V1194" s="18">
        <v>1.015271004663E12</v>
      </c>
      <c r="W1194" s="22" t="s">
        <v>2618</v>
      </c>
      <c r="X1194" s="18" t="s">
        <v>3417</v>
      </c>
      <c r="Y1194" s="16"/>
      <c r="Z1194" s="22" t="s">
        <v>2614</v>
      </c>
      <c r="AA1194" s="22" t="s">
        <v>2557</v>
      </c>
      <c r="AC1194" s="22" t="s">
        <v>3416</v>
      </c>
      <c r="AD1194" s="22" t="s">
        <v>2605</v>
      </c>
      <c r="AE1194" s="16"/>
      <c r="AF1194" s="18">
        <v>480.0</v>
      </c>
      <c r="AG1194" s="18">
        <v>0.0</v>
      </c>
      <c r="AH1194" s="18">
        <v>0.0</v>
      </c>
      <c r="AI1194" s="18">
        <v>0.0</v>
      </c>
      <c r="AJ1194" s="18">
        <v>0.0</v>
      </c>
      <c r="AK1194" s="18">
        <v>0.0</v>
      </c>
    </row>
    <row r="1195">
      <c r="A1195" s="14" t="s">
        <v>756</v>
      </c>
      <c r="B1195" s="105" t="s">
        <v>4174</v>
      </c>
      <c r="C1195" s="14" t="s">
        <v>2283</v>
      </c>
      <c r="D1195" s="19" t="s">
        <v>58</v>
      </c>
      <c r="E1195" s="14" t="s">
        <v>3415</v>
      </c>
      <c r="F1195" s="14" t="s">
        <v>2709</v>
      </c>
      <c r="G1195" s="14" t="s">
        <v>2282</v>
      </c>
      <c r="H1195" s="14" t="s">
        <v>2214</v>
      </c>
      <c r="I1195" s="14" t="s">
        <v>3416</v>
      </c>
      <c r="J1195" s="14" t="s">
        <v>2605</v>
      </c>
      <c r="K1195" s="16"/>
      <c r="L1195" s="18">
        <v>408.0</v>
      </c>
      <c r="M1195" s="18">
        <v>0.0</v>
      </c>
      <c r="N1195" s="18">
        <v>1.172825</v>
      </c>
      <c r="O1195" s="18">
        <v>0.214286</v>
      </c>
      <c r="P1195" s="18">
        <v>1.948611</v>
      </c>
      <c r="Q1195" s="18">
        <v>1.050542</v>
      </c>
      <c r="U1195" s="22" t="s">
        <v>1175</v>
      </c>
      <c r="V1195" s="18">
        <v>1.94251133508E11</v>
      </c>
      <c r="W1195" s="22" t="s">
        <v>3215</v>
      </c>
      <c r="X1195" s="18" t="s">
        <v>3417</v>
      </c>
      <c r="Y1195" s="22" t="s">
        <v>3415</v>
      </c>
      <c r="Z1195" s="16"/>
      <c r="AA1195" s="22" t="s">
        <v>2391</v>
      </c>
      <c r="AB1195" s="22" t="s">
        <v>2214</v>
      </c>
      <c r="AC1195" s="22" t="s">
        <v>3416</v>
      </c>
      <c r="AD1195" s="16"/>
      <c r="AE1195" s="16"/>
      <c r="AF1195" s="18">
        <v>432.0</v>
      </c>
      <c r="AG1195" s="18">
        <v>0.0</v>
      </c>
      <c r="AH1195" s="18">
        <v>0.0</v>
      </c>
      <c r="AI1195" s="18">
        <v>0.0</v>
      </c>
      <c r="AJ1195" s="18">
        <v>0.0</v>
      </c>
      <c r="AK1195" s="18">
        <v>0.0</v>
      </c>
    </row>
    <row r="1196">
      <c r="A1196" s="14" t="s">
        <v>1812</v>
      </c>
      <c r="B1196" s="105" t="s">
        <v>4028</v>
      </c>
      <c r="C1196" s="14" t="s">
        <v>3312</v>
      </c>
      <c r="D1196" s="19" t="s">
        <v>58</v>
      </c>
      <c r="E1196" s="14" t="s">
        <v>3415</v>
      </c>
      <c r="F1196" s="14" t="s">
        <v>3305</v>
      </c>
      <c r="G1196" s="14" t="s">
        <v>3534</v>
      </c>
      <c r="I1196" s="14" t="s">
        <v>3416</v>
      </c>
      <c r="J1196" s="14" t="s">
        <v>2666</v>
      </c>
      <c r="L1196" s="18">
        <v>528.0</v>
      </c>
      <c r="M1196" s="18">
        <v>0.0</v>
      </c>
      <c r="N1196" s="18">
        <v>0.0</v>
      </c>
      <c r="O1196" s="18">
        <v>0.0</v>
      </c>
      <c r="P1196" s="18">
        <v>0.0</v>
      </c>
      <c r="Q1196" s="18">
        <v>0.0</v>
      </c>
      <c r="U1196" s="22" t="s">
        <v>1812</v>
      </c>
      <c r="V1196" s="18">
        <v>5.010169010289E12</v>
      </c>
      <c r="W1196" s="22" t="s">
        <v>3321</v>
      </c>
      <c r="X1196" s="18" t="s">
        <v>3417</v>
      </c>
      <c r="Y1196" s="22" t="s">
        <v>3415</v>
      </c>
      <c r="Z1196" s="22" t="s">
        <v>3322</v>
      </c>
      <c r="AA1196" s="22" t="s">
        <v>3534</v>
      </c>
      <c r="AC1196" s="22" t="s">
        <v>3416</v>
      </c>
      <c r="AD1196" s="22" t="s">
        <v>2666</v>
      </c>
      <c r="AF1196" s="18">
        <v>480.0</v>
      </c>
      <c r="AG1196" s="18">
        <v>0.0</v>
      </c>
      <c r="AH1196" s="18">
        <v>0.0</v>
      </c>
      <c r="AI1196" s="18">
        <v>0.0</v>
      </c>
      <c r="AJ1196" s="18">
        <v>0.0</v>
      </c>
      <c r="AK1196" s="18">
        <v>0.0</v>
      </c>
    </row>
    <row r="1197">
      <c r="A1197" s="14" t="s">
        <v>1175</v>
      </c>
      <c r="B1197" s="105" t="s">
        <v>3902</v>
      </c>
      <c r="C1197" s="14" t="s">
        <v>3214</v>
      </c>
      <c r="D1197" s="19" t="s">
        <v>58</v>
      </c>
      <c r="E1197" s="14" t="s">
        <v>3415</v>
      </c>
      <c r="F1197" s="23"/>
      <c r="G1197" s="14" t="s">
        <v>2391</v>
      </c>
      <c r="H1197" s="14" t="s">
        <v>2214</v>
      </c>
      <c r="I1197" s="14" t="s">
        <v>3416</v>
      </c>
      <c r="J1197" s="23"/>
      <c r="K1197" s="16"/>
      <c r="L1197" s="18">
        <v>432.0</v>
      </c>
      <c r="M1197" s="18">
        <v>0.0</v>
      </c>
      <c r="N1197" s="18">
        <v>0.0</v>
      </c>
      <c r="O1197" s="18">
        <v>0.0</v>
      </c>
      <c r="P1197" s="18">
        <v>0.0</v>
      </c>
      <c r="Q1197" s="18">
        <v>0.0</v>
      </c>
      <c r="U1197" s="22" t="s">
        <v>1690</v>
      </c>
      <c r="V1197" s="18">
        <v>6.297001056622E12</v>
      </c>
      <c r="W1197" s="22" t="s">
        <v>2676</v>
      </c>
      <c r="X1197" s="18" t="s">
        <v>3417</v>
      </c>
      <c r="Y1197" s="16"/>
      <c r="Z1197" s="22" t="s">
        <v>3260</v>
      </c>
      <c r="AA1197" s="22" t="s">
        <v>2437</v>
      </c>
      <c r="AC1197" s="22" t="s">
        <v>3416</v>
      </c>
      <c r="AD1197" s="16"/>
      <c r="AE1197" s="16"/>
      <c r="AF1197" s="18">
        <v>456.0</v>
      </c>
      <c r="AG1197" s="18">
        <v>0.0</v>
      </c>
      <c r="AH1197" s="18">
        <v>0.0</v>
      </c>
      <c r="AI1197" s="18">
        <v>0.0</v>
      </c>
      <c r="AJ1197" s="18">
        <v>0.0</v>
      </c>
      <c r="AK1197" s="18">
        <v>0.0</v>
      </c>
    </row>
    <row r="1198">
      <c r="A1198" s="14" t="s">
        <v>1251</v>
      </c>
      <c r="B1198" s="105" t="s">
        <v>4040</v>
      </c>
      <c r="C1198" s="14" t="s">
        <v>2918</v>
      </c>
      <c r="D1198" s="19" t="s">
        <v>58</v>
      </c>
      <c r="E1198" s="14" t="s">
        <v>3415</v>
      </c>
      <c r="F1198" s="14" t="s">
        <v>3224</v>
      </c>
      <c r="G1198" s="14" t="s">
        <v>2432</v>
      </c>
      <c r="H1198" s="14" t="s">
        <v>2214</v>
      </c>
      <c r="I1198" s="14" t="s">
        <v>3431</v>
      </c>
      <c r="J1198" s="23"/>
      <c r="K1198" s="16"/>
      <c r="L1198" s="18">
        <v>0.0</v>
      </c>
      <c r="M1198" s="18">
        <v>1.0</v>
      </c>
      <c r="N1198" s="18">
        <v>0.0</v>
      </c>
      <c r="O1198" s="18">
        <v>1.1337</v>
      </c>
      <c r="P1198" s="18">
        <v>1.064877</v>
      </c>
      <c r="Q1198" s="18">
        <v>0.937766</v>
      </c>
      <c r="U1198" s="22" t="s">
        <v>1812</v>
      </c>
      <c r="V1198" s="18">
        <v>6.221073008104E12</v>
      </c>
      <c r="W1198" s="22" t="s">
        <v>2653</v>
      </c>
      <c r="X1198" s="18" t="s">
        <v>3417</v>
      </c>
      <c r="Y1198" s="16"/>
      <c r="Z1198" s="22" t="s">
        <v>3345</v>
      </c>
      <c r="AA1198" s="22" t="s">
        <v>3430</v>
      </c>
      <c r="AC1198" s="22" t="s">
        <v>3416</v>
      </c>
      <c r="AD1198" s="16"/>
      <c r="AE1198" s="16"/>
      <c r="AF1198" s="18">
        <v>456.0</v>
      </c>
      <c r="AG1198" s="18">
        <v>0.0</v>
      </c>
      <c r="AH1198" s="18">
        <v>0.0</v>
      </c>
      <c r="AI1198" s="18">
        <v>0.0</v>
      </c>
      <c r="AJ1198" s="18">
        <v>0.0</v>
      </c>
      <c r="AK1198" s="18">
        <v>0.0</v>
      </c>
    </row>
    <row r="1199">
      <c r="A1199" s="14" t="s">
        <v>361</v>
      </c>
      <c r="B1199" s="105" t="s">
        <v>3753</v>
      </c>
      <c r="C1199" s="14" t="s">
        <v>2969</v>
      </c>
      <c r="D1199" s="19" t="s">
        <v>58</v>
      </c>
      <c r="E1199" s="14" t="s">
        <v>3421</v>
      </c>
      <c r="F1199" s="14" t="s">
        <v>3092</v>
      </c>
      <c r="G1199" s="14" t="s">
        <v>3430</v>
      </c>
      <c r="H1199" s="14" t="s">
        <v>2214</v>
      </c>
      <c r="I1199" s="14" t="s">
        <v>3416</v>
      </c>
      <c r="J1199" s="23"/>
      <c r="K1199" s="14" t="s">
        <v>2240</v>
      </c>
      <c r="L1199" s="18">
        <v>312.0</v>
      </c>
      <c r="M1199" s="18">
        <v>0.0</v>
      </c>
      <c r="N1199" s="18">
        <v>0.0</v>
      </c>
      <c r="O1199" s="18">
        <v>0.0</v>
      </c>
      <c r="P1199" s="18">
        <v>0.0</v>
      </c>
      <c r="Q1199" s="18">
        <v>0.0</v>
      </c>
      <c r="U1199" s="22" t="s">
        <v>1812</v>
      </c>
      <c r="V1199" s="18">
        <v>7.622300750367E12</v>
      </c>
      <c r="W1199" s="22" t="s">
        <v>2511</v>
      </c>
      <c r="X1199" s="18" t="s">
        <v>3417</v>
      </c>
      <c r="Y1199" s="22" t="s">
        <v>3421</v>
      </c>
      <c r="Z1199" s="22" t="s">
        <v>2963</v>
      </c>
      <c r="AA1199" s="22" t="s">
        <v>2512</v>
      </c>
      <c r="AB1199" s="22" t="s">
        <v>2214</v>
      </c>
      <c r="AC1199" s="22" t="s">
        <v>3416</v>
      </c>
      <c r="AD1199" s="22" t="s">
        <v>2666</v>
      </c>
      <c r="AE1199" s="22" t="s">
        <v>2240</v>
      </c>
      <c r="AF1199" s="18">
        <v>72.0</v>
      </c>
      <c r="AG1199" s="18">
        <v>0.0</v>
      </c>
      <c r="AH1199" s="18">
        <v>0.0</v>
      </c>
      <c r="AI1199" s="18">
        <v>0.0</v>
      </c>
      <c r="AJ1199" s="18">
        <v>0.0</v>
      </c>
      <c r="AK1199" s="18">
        <v>0.016667</v>
      </c>
    </row>
    <row r="1200">
      <c r="A1200" s="14" t="s">
        <v>288</v>
      </c>
      <c r="B1200" s="105" t="s">
        <v>3762</v>
      </c>
      <c r="C1200" s="14" t="s">
        <v>2900</v>
      </c>
      <c r="D1200" s="19" t="s">
        <v>58</v>
      </c>
      <c r="E1200" s="14" t="s">
        <v>3421</v>
      </c>
      <c r="F1200" s="14" t="s">
        <v>3074</v>
      </c>
      <c r="G1200" s="14" t="s">
        <v>3688</v>
      </c>
      <c r="H1200" s="14" t="s">
        <v>2252</v>
      </c>
      <c r="I1200" s="14" t="s">
        <v>3416</v>
      </c>
      <c r="J1200" s="23"/>
      <c r="K1200" s="14" t="s">
        <v>2240</v>
      </c>
      <c r="L1200" s="18">
        <v>264.0</v>
      </c>
      <c r="M1200" s="18">
        <v>0.0</v>
      </c>
      <c r="N1200" s="18">
        <v>1.1421</v>
      </c>
      <c r="O1200" s="18">
        <v>1.233009</v>
      </c>
      <c r="P1200" s="18">
        <v>1.233009</v>
      </c>
      <c r="Q1200" s="18">
        <v>1.233009</v>
      </c>
      <c r="U1200" s="22" t="s">
        <v>662</v>
      </c>
      <c r="V1200" s="18">
        <v>8.90600105081E12</v>
      </c>
      <c r="W1200" s="22" t="s">
        <v>2277</v>
      </c>
      <c r="X1200" s="18" t="s">
        <v>3417</v>
      </c>
      <c r="Y1200" s="22" t="s">
        <v>3421</v>
      </c>
      <c r="Z1200" s="22" t="s">
        <v>2707</v>
      </c>
      <c r="AA1200" s="22" t="s">
        <v>2276</v>
      </c>
      <c r="AB1200" s="22" t="s">
        <v>2214</v>
      </c>
      <c r="AC1200" s="22" t="s">
        <v>3416</v>
      </c>
      <c r="AD1200" s="16"/>
      <c r="AE1200" s="16"/>
      <c r="AF1200" s="18">
        <v>0.0</v>
      </c>
      <c r="AG1200" s="18">
        <v>5.0</v>
      </c>
      <c r="AH1200" s="18">
        <v>0.0</v>
      </c>
      <c r="AI1200" s="18">
        <v>2.582418</v>
      </c>
      <c r="AJ1200" s="18">
        <v>2.79969</v>
      </c>
      <c r="AK1200" s="18">
        <v>2.471965</v>
      </c>
    </row>
    <row r="1201">
      <c r="A1201" s="14" t="s">
        <v>1175</v>
      </c>
      <c r="B1201" s="105" t="s">
        <v>3686</v>
      </c>
      <c r="C1201" s="14" t="s">
        <v>2422</v>
      </c>
      <c r="D1201" s="19" t="s">
        <v>58</v>
      </c>
      <c r="E1201" s="14" t="s">
        <v>3421</v>
      </c>
      <c r="F1201" s="14" t="s">
        <v>2858</v>
      </c>
      <c r="G1201" s="14" t="s">
        <v>2407</v>
      </c>
      <c r="H1201" s="14" t="s">
        <v>2252</v>
      </c>
      <c r="I1201" s="14" t="s">
        <v>3416</v>
      </c>
      <c r="J1201" s="23"/>
      <c r="K1201" s="14" t="s">
        <v>2240</v>
      </c>
      <c r="L1201" s="18">
        <v>48.0</v>
      </c>
      <c r="M1201" s="18">
        <v>0.0</v>
      </c>
      <c r="N1201" s="18">
        <v>0.0</v>
      </c>
      <c r="O1201" s="18">
        <v>0.0</v>
      </c>
      <c r="P1201" s="18">
        <v>0.0</v>
      </c>
      <c r="Q1201" s="18">
        <v>0.0</v>
      </c>
      <c r="U1201" s="22" t="s">
        <v>1035</v>
      </c>
      <c r="V1201" s="18">
        <v>5.060216560168E12</v>
      </c>
      <c r="W1201" s="22" t="s">
        <v>3148</v>
      </c>
      <c r="X1201" s="18" t="s">
        <v>3417</v>
      </c>
      <c r="Y1201" s="22" t="s">
        <v>3415</v>
      </c>
      <c r="Z1201" s="22" t="s">
        <v>3169</v>
      </c>
      <c r="AA1201" s="22" t="s">
        <v>3515</v>
      </c>
      <c r="AB1201" s="22" t="s">
        <v>2214</v>
      </c>
      <c r="AC1201" s="22" t="s">
        <v>3416</v>
      </c>
      <c r="AD1201" s="16"/>
      <c r="AE1201" s="16"/>
      <c r="AF1201" s="18">
        <v>0.0</v>
      </c>
      <c r="AG1201" s="18">
        <v>0.0</v>
      </c>
      <c r="AH1201" s="18">
        <v>0.0</v>
      </c>
      <c r="AI1201" s="18">
        <v>0.071429</v>
      </c>
      <c r="AJ1201" s="18">
        <v>0.233333</v>
      </c>
      <c r="AK1201" s="18">
        <v>0.2</v>
      </c>
    </row>
    <row r="1202">
      <c r="A1202" s="14" t="s">
        <v>1812</v>
      </c>
      <c r="B1202" s="105" t="s">
        <v>3782</v>
      </c>
      <c r="C1202" s="14" t="s">
        <v>2550</v>
      </c>
      <c r="D1202" s="19" t="s">
        <v>58</v>
      </c>
      <c r="E1202" s="14" t="s">
        <v>3421</v>
      </c>
      <c r="F1202" s="14" t="s">
        <v>2990</v>
      </c>
      <c r="G1202" s="14" t="s">
        <v>2453</v>
      </c>
      <c r="H1202" s="14" t="s">
        <v>2214</v>
      </c>
      <c r="I1202" s="14" t="s">
        <v>3416</v>
      </c>
      <c r="J1202" s="14" t="s">
        <v>2666</v>
      </c>
      <c r="L1202" s="18">
        <v>48.0</v>
      </c>
      <c r="M1202" s="18">
        <v>0.0</v>
      </c>
      <c r="N1202" s="18">
        <v>0.0</v>
      </c>
      <c r="O1202" s="18">
        <v>0.0</v>
      </c>
      <c r="P1202" s="18">
        <v>0.033333</v>
      </c>
      <c r="Q1202" s="18">
        <v>0.033333</v>
      </c>
      <c r="U1202" s="22" t="s">
        <v>961</v>
      </c>
      <c r="V1202" s="18">
        <v>6.14347614372E11</v>
      </c>
      <c r="W1202" s="22" t="s">
        <v>3071</v>
      </c>
      <c r="X1202" s="18" t="s">
        <v>3417</v>
      </c>
      <c r="Y1202" s="22" t="s">
        <v>3415</v>
      </c>
      <c r="Z1202" s="22" t="s">
        <v>3488</v>
      </c>
      <c r="AA1202" s="22" t="s">
        <v>2355</v>
      </c>
      <c r="AB1202" s="22" t="s">
        <v>2304</v>
      </c>
      <c r="AC1202" s="22" t="s">
        <v>3416</v>
      </c>
      <c r="AD1202" s="16"/>
      <c r="AE1202" s="22" t="s">
        <v>2240</v>
      </c>
      <c r="AF1202" s="18">
        <v>96.0</v>
      </c>
      <c r="AG1202" s="18">
        <v>0.0</v>
      </c>
      <c r="AH1202" s="18">
        <v>1.333333</v>
      </c>
      <c r="AI1202" s="18">
        <v>0.0</v>
      </c>
      <c r="AJ1202" s="18">
        <v>0.0</v>
      </c>
      <c r="AK1202" s="18">
        <v>1.333333</v>
      </c>
    </row>
    <row r="1203">
      <c r="A1203" s="14" t="s">
        <v>84</v>
      </c>
      <c r="B1203" s="105" t="s">
        <v>4060</v>
      </c>
      <c r="C1203" s="14" t="s">
        <v>2246</v>
      </c>
      <c r="D1203" s="19" t="s">
        <v>58</v>
      </c>
      <c r="E1203" s="14" t="s">
        <v>3421</v>
      </c>
      <c r="F1203" s="14" t="s">
        <v>2601</v>
      </c>
      <c r="G1203" s="14" t="s">
        <v>2239</v>
      </c>
      <c r="H1203" s="14" t="s">
        <v>2214</v>
      </c>
      <c r="I1203" s="14" t="s">
        <v>3416</v>
      </c>
      <c r="J1203" s="23"/>
      <c r="K1203" s="23"/>
      <c r="L1203" s="18">
        <v>192.0</v>
      </c>
      <c r="M1203" s="18">
        <v>1.0</v>
      </c>
      <c r="N1203" s="18">
        <v>1.350809</v>
      </c>
      <c r="O1203" s="18">
        <v>1.925214</v>
      </c>
      <c r="P1203" s="18">
        <v>2.313815</v>
      </c>
      <c r="Q1203" s="18">
        <v>0.936775</v>
      </c>
      <c r="U1203" s="22" t="s">
        <v>1650</v>
      </c>
      <c r="V1203" s="18">
        <v>8.906131682417E12</v>
      </c>
      <c r="W1203" s="22" t="s">
        <v>3171</v>
      </c>
      <c r="X1203" s="18" t="s">
        <v>3417</v>
      </c>
      <c r="Y1203" s="22" t="s">
        <v>3415</v>
      </c>
      <c r="Z1203" s="22" t="s">
        <v>3045</v>
      </c>
      <c r="AA1203" s="22" t="s">
        <v>3648</v>
      </c>
      <c r="AB1203" s="22" t="s">
        <v>2214</v>
      </c>
      <c r="AC1203" s="22" t="s">
        <v>3416</v>
      </c>
      <c r="AD1203" s="16"/>
      <c r="AE1203" s="22" t="s">
        <v>2240</v>
      </c>
      <c r="AF1203" s="18">
        <v>384.0</v>
      </c>
      <c r="AG1203" s="18">
        <v>0.0</v>
      </c>
      <c r="AH1203" s="18">
        <v>0.528139</v>
      </c>
      <c r="AI1203" s="18">
        <v>0.0</v>
      </c>
      <c r="AJ1203" s="18">
        <v>0.428571</v>
      </c>
      <c r="AK1203" s="18">
        <v>0.528139</v>
      </c>
    </row>
    <row r="1204">
      <c r="A1204" s="14" t="s">
        <v>662</v>
      </c>
      <c r="B1204" s="105" t="s">
        <v>3500</v>
      </c>
      <c r="C1204" s="14" t="s">
        <v>2274</v>
      </c>
      <c r="D1204" s="19" t="s">
        <v>58</v>
      </c>
      <c r="E1204" s="14" t="s">
        <v>3415</v>
      </c>
      <c r="F1204" s="14" t="s">
        <v>2705</v>
      </c>
      <c r="G1204" s="14" t="s">
        <v>2268</v>
      </c>
      <c r="I1204" s="14" t="s">
        <v>3416</v>
      </c>
      <c r="J1204" s="23"/>
      <c r="K1204" s="23"/>
      <c r="L1204" s="18">
        <v>120.0</v>
      </c>
      <c r="M1204" s="18">
        <v>0.0</v>
      </c>
      <c r="N1204" s="18">
        <v>0.0</v>
      </c>
      <c r="O1204" s="18">
        <v>0.0</v>
      </c>
      <c r="P1204" s="18">
        <v>0.0</v>
      </c>
      <c r="Q1204" s="18">
        <v>0.0</v>
      </c>
      <c r="U1204" s="22" t="s">
        <v>414</v>
      </c>
      <c r="V1204" s="18">
        <v>8.004030592223E12</v>
      </c>
      <c r="W1204" s="22" t="s">
        <v>2262</v>
      </c>
      <c r="X1204" s="18" t="s">
        <v>3417</v>
      </c>
      <c r="Y1204" s="22" t="s">
        <v>3421</v>
      </c>
      <c r="Z1204" s="22" t="s">
        <v>2670</v>
      </c>
      <c r="AA1204" s="22" t="s">
        <v>2263</v>
      </c>
      <c r="AB1204" s="22" t="s">
        <v>2214</v>
      </c>
      <c r="AC1204" s="22" t="s">
        <v>3416</v>
      </c>
      <c r="AD1204" s="16"/>
      <c r="AE1204" s="22" t="s">
        <v>2240</v>
      </c>
      <c r="AF1204" s="18">
        <v>624.0</v>
      </c>
      <c r="AG1204" s="18">
        <v>0.0</v>
      </c>
      <c r="AH1204" s="18">
        <v>2.946435</v>
      </c>
      <c r="AI1204" s="18">
        <v>1.0</v>
      </c>
      <c r="AJ1204" s="18">
        <v>0.15098</v>
      </c>
      <c r="AK1204" s="18">
        <v>2.921341</v>
      </c>
    </row>
    <row r="1205">
      <c r="A1205" s="14" t="s">
        <v>1812</v>
      </c>
      <c r="B1205" s="105" t="s">
        <v>3633</v>
      </c>
      <c r="C1205" s="14" t="s">
        <v>2949</v>
      </c>
      <c r="D1205" s="19" t="s">
        <v>58</v>
      </c>
      <c r="E1205" s="14" t="s">
        <v>3421</v>
      </c>
      <c r="F1205" s="14" t="s">
        <v>3357</v>
      </c>
      <c r="G1205" s="14" t="s">
        <v>2437</v>
      </c>
      <c r="H1205" s="14" t="s">
        <v>2214</v>
      </c>
      <c r="I1205" s="14" t="s">
        <v>3416</v>
      </c>
      <c r="J1205" s="23"/>
      <c r="K1205" s="16"/>
      <c r="L1205" s="18">
        <v>0.0</v>
      </c>
      <c r="M1205" s="18">
        <v>1.0</v>
      </c>
      <c r="N1205" s="18">
        <v>0.0</v>
      </c>
      <c r="O1205" s="18">
        <v>0.076923</v>
      </c>
      <c r="P1205" s="18">
        <v>0.125</v>
      </c>
      <c r="Q1205" s="18">
        <v>0.125</v>
      </c>
      <c r="U1205" s="22" t="s">
        <v>851</v>
      </c>
      <c r="V1205" s="18">
        <v>6.291102015144E12</v>
      </c>
      <c r="W1205" s="22" t="s">
        <v>2603</v>
      </c>
      <c r="X1205" s="18" t="s">
        <v>3417</v>
      </c>
      <c r="Y1205" s="22" t="s">
        <v>3415</v>
      </c>
      <c r="Z1205" s="22" t="s">
        <v>2759</v>
      </c>
      <c r="AA1205" s="22" t="s">
        <v>2318</v>
      </c>
      <c r="AB1205" s="22" t="s">
        <v>2304</v>
      </c>
      <c r="AC1205" s="22" t="s">
        <v>3422</v>
      </c>
      <c r="AD1205" s="22" t="s">
        <v>2605</v>
      </c>
      <c r="AE1205" s="16"/>
      <c r="AF1205" s="18">
        <v>48.0</v>
      </c>
      <c r="AG1205" s="18">
        <v>0.0</v>
      </c>
      <c r="AH1205" s="18">
        <v>0.0</v>
      </c>
      <c r="AI1205" s="18">
        <v>0.0</v>
      </c>
      <c r="AJ1205" s="18">
        <v>0.0</v>
      </c>
      <c r="AK1205" s="18">
        <v>0.03125</v>
      </c>
    </row>
    <row r="1206">
      <c r="A1206" s="14" t="s">
        <v>1966</v>
      </c>
      <c r="B1206" s="105" t="s">
        <v>4070</v>
      </c>
      <c r="C1206" s="14" t="s">
        <v>2573</v>
      </c>
      <c r="D1206" s="19" t="s">
        <v>58</v>
      </c>
      <c r="E1206" s="14" t="s">
        <v>3415</v>
      </c>
      <c r="F1206" s="14" t="s">
        <v>3013</v>
      </c>
      <c r="G1206" s="14" t="s">
        <v>2572</v>
      </c>
      <c r="H1206" s="14" t="s">
        <v>2252</v>
      </c>
      <c r="I1206" s="14" t="s">
        <v>3416</v>
      </c>
      <c r="J1206" s="14" t="s">
        <v>2605</v>
      </c>
      <c r="K1206" s="16"/>
      <c r="L1206" s="18">
        <v>24.0</v>
      </c>
      <c r="M1206" s="18">
        <v>0.0</v>
      </c>
      <c r="N1206" s="18">
        <v>0.230769</v>
      </c>
      <c r="O1206" s="18">
        <v>0.0</v>
      </c>
      <c r="P1206" s="18">
        <v>0.230769</v>
      </c>
      <c r="Q1206" s="18">
        <v>0.115126</v>
      </c>
      <c r="U1206" s="22" t="s">
        <v>258</v>
      </c>
      <c r="V1206" s="18">
        <v>8.10005414586E11</v>
      </c>
      <c r="W1206" s="22" t="s">
        <v>2396</v>
      </c>
      <c r="X1206" s="18" t="s">
        <v>3417</v>
      </c>
      <c r="Y1206" s="22" t="s">
        <v>3415</v>
      </c>
      <c r="Z1206" s="22" t="s">
        <v>2834</v>
      </c>
      <c r="AA1206" s="22" t="s">
        <v>2268</v>
      </c>
      <c r="AB1206" s="22" t="s">
        <v>2214</v>
      </c>
      <c r="AC1206" s="22" t="s">
        <v>3416</v>
      </c>
      <c r="AD1206" s="22" t="s">
        <v>2605</v>
      </c>
      <c r="AE1206" s="16"/>
      <c r="AF1206" s="18">
        <v>72.0</v>
      </c>
      <c r="AG1206" s="18">
        <v>0.0</v>
      </c>
      <c r="AH1206" s="18">
        <v>0.0</v>
      </c>
      <c r="AI1206" s="18">
        <v>0.0</v>
      </c>
      <c r="AJ1206" s="18">
        <v>0.0</v>
      </c>
      <c r="AK1206" s="18">
        <v>0.0</v>
      </c>
    </row>
    <row r="1207">
      <c r="A1207" s="14" t="s">
        <v>84</v>
      </c>
      <c r="B1207" s="105" t="s">
        <v>4175</v>
      </c>
      <c r="C1207" s="14" t="s">
        <v>2929</v>
      </c>
      <c r="D1207" s="19" t="s">
        <v>58</v>
      </c>
      <c r="E1207" s="14" t="s">
        <v>3421</v>
      </c>
      <c r="F1207" s="14" t="s">
        <v>3015</v>
      </c>
      <c r="G1207" s="14" t="s">
        <v>3700</v>
      </c>
      <c r="H1207" s="14" t="s">
        <v>2214</v>
      </c>
      <c r="I1207" s="14" t="s">
        <v>3416</v>
      </c>
      <c r="J1207" s="23"/>
      <c r="K1207" s="16"/>
      <c r="L1207" s="18">
        <v>22.0</v>
      </c>
      <c r="M1207" s="18">
        <v>4.0</v>
      </c>
      <c r="N1207" s="18">
        <v>0.357143</v>
      </c>
      <c r="O1207" s="18">
        <v>1.611111</v>
      </c>
      <c r="P1207" s="18">
        <v>0.895035</v>
      </c>
      <c r="Q1207" s="18">
        <v>0.895035</v>
      </c>
      <c r="U1207" s="22" t="s">
        <v>258</v>
      </c>
      <c r="V1207" s="18">
        <v>4.250587772173E12</v>
      </c>
      <c r="W1207" s="22" t="s">
        <v>2791</v>
      </c>
      <c r="X1207" s="18" t="s">
        <v>3417</v>
      </c>
      <c r="Y1207" s="22" t="s">
        <v>3415</v>
      </c>
      <c r="Z1207" s="22" t="s">
        <v>3192</v>
      </c>
      <c r="AA1207" s="22" t="s">
        <v>3427</v>
      </c>
      <c r="AB1207" s="22" t="s">
        <v>2214</v>
      </c>
      <c r="AC1207" s="22" t="s">
        <v>3416</v>
      </c>
      <c r="AD1207" s="22" t="s">
        <v>2605</v>
      </c>
      <c r="AE1207" s="16"/>
      <c r="AF1207" s="18">
        <v>0.0</v>
      </c>
      <c r="AG1207" s="18">
        <v>1.0</v>
      </c>
      <c r="AH1207" s="18">
        <v>0.0</v>
      </c>
      <c r="AI1207" s="18">
        <v>0.0</v>
      </c>
      <c r="AJ1207" s="18">
        <v>0.033333</v>
      </c>
      <c r="AK1207" s="18">
        <v>0.120175</v>
      </c>
    </row>
    <row r="1208">
      <c r="A1208" s="14" t="s">
        <v>258</v>
      </c>
      <c r="B1208" s="105" t="s">
        <v>4176</v>
      </c>
      <c r="C1208" s="14" t="s">
        <v>2418</v>
      </c>
      <c r="D1208" s="19" t="s">
        <v>58</v>
      </c>
      <c r="E1208" s="14" t="s">
        <v>3421</v>
      </c>
      <c r="F1208" s="14" t="s">
        <v>2858</v>
      </c>
      <c r="G1208" s="14" t="s">
        <v>2407</v>
      </c>
      <c r="H1208" s="14" t="s">
        <v>2214</v>
      </c>
      <c r="I1208" s="14" t="s">
        <v>3416</v>
      </c>
      <c r="J1208" s="23"/>
      <c r="K1208" s="16"/>
      <c r="L1208" s="18">
        <v>24.0</v>
      </c>
      <c r="M1208" s="18">
        <v>3.0</v>
      </c>
      <c r="N1208" s="18">
        <v>0.0</v>
      </c>
      <c r="O1208" s="18">
        <v>0.571429</v>
      </c>
      <c r="P1208" s="18">
        <v>0.488933</v>
      </c>
      <c r="Q1208" s="18">
        <v>0.498024</v>
      </c>
      <c r="U1208" s="22" t="s">
        <v>591</v>
      </c>
      <c r="V1208" s="18">
        <v>8.906002770793E12</v>
      </c>
      <c r="W1208" s="22" t="s">
        <v>2751</v>
      </c>
      <c r="X1208" s="18" t="s">
        <v>3417</v>
      </c>
      <c r="Y1208" s="22" t="s">
        <v>3415</v>
      </c>
      <c r="Z1208" s="22" t="s">
        <v>3137</v>
      </c>
      <c r="AA1208" s="22" t="s">
        <v>3491</v>
      </c>
      <c r="AB1208" s="22" t="s">
        <v>2214</v>
      </c>
      <c r="AC1208" s="22" t="s">
        <v>3416</v>
      </c>
      <c r="AD1208" s="22" t="s">
        <v>2605</v>
      </c>
      <c r="AE1208" s="16"/>
      <c r="AF1208" s="18">
        <v>24.0</v>
      </c>
      <c r="AG1208" s="18">
        <v>0.0</v>
      </c>
      <c r="AH1208" s="18">
        <v>0.0</v>
      </c>
      <c r="AI1208" s="18">
        <v>0.0</v>
      </c>
      <c r="AJ1208" s="18">
        <v>0.0</v>
      </c>
      <c r="AK1208" s="18">
        <v>0.0</v>
      </c>
    </row>
    <row r="1209">
      <c r="A1209" s="14" t="s">
        <v>1812</v>
      </c>
      <c r="B1209" s="105" t="s">
        <v>4177</v>
      </c>
      <c r="C1209" s="14" t="s">
        <v>3007</v>
      </c>
      <c r="D1209" s="19" t="s">
        <v>58</v>
      </c>
      <c r="E1209" s="14" t="s">
        <v>3421</v>
      </c>
      <c r="F1209" s="14" t="s">
        <v>3350</v>
      </c>
      <c r="G1209" s="14" t="s">
        <v>2512</v>
      </c>
      <c r="H1209" s="14" t="s">
        <v>2214</v>
      </c>
      <c r="I1209" s="14" t="s">
        <v>3416</v>
      </c>
      <c r="J1209" s="14" t="s">
        <v>2666</v>
      </c>
      <c r="L1209" s="18">
        <v>144.0</v>
      </c>
      <c r="M1209" s="18">
        <v>0.0</v>
      </c>
      <c r="N1209" s="18">
        <v>1.386147</v>
      </c>
      <c r="O1209" s="18">
        <v>1.656385</v>
      </c>
      <c r="P1209" s="18">
        <v>1.833874</v>
      </c>
      <c r="Q1209" s="18">
        <v>1.833874</v>
      </c>
      <c r="U1209" s="22" t="s">
        <v>361</v>
      </c>
      <c r="V1209" s="18">
        <v>5.425038430394E12</v>
      </c>
      <c r="W1209" s="22" t="s">
        <v>3108</v>
      </c>
      <c r="X1209" s="18" t="s">
        <v>3417</v>
      </c>
      <c r="Y1209" s="22" t="s">
        <v>3415</v>
      </c>
      <c r="Z1209" s="22" t="s">
        <v>3105</v>
      </c>
      <c r="AA1209" s="22" t="s">
        <v>3510</v>
      </c>
      <c r="AB1209" s="22" t="s">
        <v>2214</v>
      </c>
      <c r="AC1209" s="22" t="s">
        <v>3416</v>
      </c>
      <c r="AD1209" s="22" t="s">
        <v>2605</v>
      </c>
      <c r="AE1209" s="16"/>
      <c r="AF1209" s="18">
        <v>24.0</v>
      </c>
      <c r="AG1209" s="18">
        <v>0.0</v>
      </c>
      <c r="AH1209" s="18">
        <v>0.0</v>
      </c>
      <c r="AI1209" s="18">
        <v>0.0</v>
      </c>
      <c r="AJ1209" s="18">
        <v>0.0</v>
      </c>
      <c r="AK1209" s="18">
        <v>0.0</v>
      </c>
    </row>
    <row r="1210">
      <c r="A1210" s="14" t="s">
        <v>1301</v>
      </c>
      <c r="B1210" s="104" t="s">
        <v>3608</v>
      </c>
      <c r="C1210" s="14" t="s">
        <v>3240</v>
      </c>
      <c r="D1210" s="19" t="s">
        <v>58</v>
      </c>
      <c r="E1210" s="14" t="s">
        <v>3415</v>
      </c>
      <c r="F1210" s="23"/>
      <c r="G1210" s="14" t="s">
        <v>3609</v>
      </c>
      <c r="I1210" s="14" t="s">
        <v>3416</v>
      </c>
      <c r="J1210" s="23"/>
      <c r="K1210" s="16"/>
      <c r="L1210" s="18">
        <v>552.0</v>
      </c>
      <c r="M1210" s="18">
        <v>0.0</v>
      </c>
      <c r="N1210" s="18">
        <v>0.0</v>
      </c>
      <c r="O1210" s="18">
        <v>0.0</v>
      </c>
      <c r="P1210" s="18">
        <v>0.0</v>
      </c>
      <c r="Q1210" s="18">
        <v>0.0</v>
      </c>
      <c r="U1210" s="22" t="s">
        <v>591</v>
      </c>
      <c r="V1210" s="18">
        <v>6.290360088754E12</v>
      </c>
      <c r="W1210" s="22" t="s">
        <v>3121</v>
      </c>
      <c r="X1210" s="18" t="s">
        <v>3417</v>
      </c>
      <c r="Y1210" s="22" t="s">
        <v>3421</v>
      </c>
      <c r="Z1210" s="22" t="s">
        <v>3116</v>
      </c>
      <c r="AA1210" s="22" t="s">
        <v>3609</v>
      </c>
      <c r="AB1210" s="22" t="s">
        <v>2214</v>
      </c>
      <c r="AC1210" s="22" t="s">
        <v>3416</v>
      </c>
      <c r="AD1210" s="22" t="s">
        <v>2605</v>
      </c>
      <c r="AE1210" s="16"/>
      <c r="AF1210" s="18">
        <v>48.0</v>
      </c>
      <c r="AG1210" s="18">
        <v>0.0</v>
      </c>
      <c r="AH1210" s="18">
        <v>0.163743</v>
      </c>
      <c r="AI1210" s="18">
        <v>0.0</v>
      </c>
      <c r="AJ1210" s="18">
        <v>0.0</v>
      </c>
      <c r="AK1210" s="18">
        <v>0.163743</v>
      </c>
    </row>
    <row r="1211">
      <c r="A1211" s="14" t="s">
        <v>851</v>
      </c>
      <c r="B1211" s="105" t="s">
        <v>3872</v>
      </c>
      <c r="C1211" s="14" t="s">
        <v>2753</v>
      </c>
      <c r="D1211" s="19" t="s">
        <v>58</v>
      </c>
      <c r="E1211" s="14" t="s">
        <v>3415</v>
      </c>
      <c r="F1211" s="14" t="s">
        <v>2754</v>
      </c>
      <c r="G1211" s="14" t="s">
        <v>2339</v>
      </c>
      <c r="H1211" s="14" t="s">
        <v>2304</v>
      </c>
      <c r="I1211" s="14" t="s">
        <v>3422</v>
      </c>
      <c r="J1211" s="23"/>
      <c r="K1211" s="23"/>
      <c r="L1211" s="18">
        <v>552.0</v>
      </c>
      <c r="M1211" s="18">
        <v>0.0</v>
      </c>
      <c r="N1211" s="18">
        <v>0.0</v>
      </c>
      <c r="O1211" s="18">
        <v>0.0</v>
      </c>
      <c r="P1211" s="18">
        <v>0.0</v>
      </c>
      <c r="Q1211" s="18">
        <v>0.0</v>
      </c>
      <c r="U1211" s="22" t="s">
        <v>1812</v>
      </c>
      <c r="V1211" s="18">
        <v>7.622202275418E12</v>
      </c>
      <c r="W1211" s="22" t="s">
        <v>3204</v>
      </c>
      <c r="X1211" s="18" t="s">
        <v>3417</v>
      </c>
      <c r="Y1211" s="22" t="s">
        <v>3415</v>
      </c>
      <c r="Z1211" s="22" t="s">
        <v>2769</v>
      </c>
      <c r="AA1211" s="22" t="s">
        <v>2512</v>
      </c>
      <c r="AB1211" s="22" t="s">
        <v>2214</v>
      </c>
      <c r="AC1211" s="22" t="s">
        <v>3416</v>
      </c>
      <c r="AD1211" s="22" t="s">
        <v>2605</v>
      </c>
      <c r="AE1211" s="16"/>
      <c r="AF1211" s="18">
        <v>24.0</v>
      </c>
      <c r="AG1211" s="18">
        <v>0.0</v>
      </c>
      <c r="AH1211" s="18">
        <v>0.0</v>
      </c>
      <c r="AI1211" s="18">
        <v>0.0</v>
      </c>
      <c r="AJ1211" s="18">
        <v>0.0</v>
      </c>
      <c r="AK1211" s="18">
        <v>0.0</v>
      </c>
    </row>
    <row r="1212">
      <c r="A1212" s="14" t="s">
        <v>288</v>
      </c>
      <c r="B1212" s="105" t="s">
        <v>4041</v>
      </c>
      <c r="C1212" s="14" t="s">
        <v>3060</v>
      </c>
      <c r="D1212" s="19" t="s">
        <v>58</v>
      </c>
      <c r="E1212" s="14" t="s">
        <v>3421</v>
      </c>
      <c r="F1212" s="14" t="s">
        <v>3057</v>
      </c>
      <c r="G1212" s="14" t="s">
        <v>3456</v>
      </c>
      <c r="H1212" s="14" t="s">
        <v>2214</v>
      </c>
      <c r="I1212" s="14" t="s">
        <v>3416</v>
      </c>
      <c r="J1212" s="23"/>
      <c r="K1212" s="14" t="s">
        <v>2217</v>
      </c>
      <c r="L1212" s="18">
        <v>288.0</v>
      </c>
      <c r="M1212" s="18">
        <v>0.0</v>
      </c>
      <c r="N1212" s="18">
        <v>0.0</v>
      </c>
      <c r="O1212" s="18">
        <v>0.0</v>
      </c>
      <c r="P1212" s="18">
        <v>0.0</v>
      </c>
      <c r="Q1212" s="18">
        <v>0.0</v>
      </c>
      <c r="U1212" s="22" t="s">
        <v>1690</v>
      </c>
      <c r="V1212" s="18">
        <v>5.060670992222E12</v>
      </c>
      <c r="W1212" s="22" t="s">
        <v>2473</v>
      </c>
      <c r="X1212" s="18" t="s">
        <v>3417</v>
      </c>
      <c r="Y1212" s="22" t="s">
        <v>3415</v>
      </c>
      <c r="Z1212" s="22" t="s">
        <v>2936</v>
      </c>
      <c r="AA1212" s="22" t="s">
        <v>2471</v>
      </c>
      <c r="AB1212" s="22" t="s">
        <v>2214</v>
      </c>
      <c r="AC1212" s="22" t="s">
        <v>3416</v>
      </c>
      <c r="AD1212" s="16"/>
      <c r="AE1212" s="16"/>
      <c r="AF1212" s="18">
        <v>24.0</v>
      </c>
      <c r="AG1212" s="18">
        <v>4.0</v>
      </c>
      <c r="AH1212" s="18">
        <v>0.0</v>
      </c>
      <c r="AI1212" s="18">
        <v>2.769231</v>
      </c>
      <c r="AJ1212" s="18">
        <v>3.0922</v>
      </c>
      <c r="AK1212" s="18">
        <v>3.036083</v>
      </c>
    </row>
    <row r="1213">
      <c r="A1213" s="14" t="s">
        <v>288</v>
      </c>
      <c r="B1213" s="105" t="s">
        <v>4178</v>
      </c>
      <c r="C1213" s="14" t="s">
        <v>2899</v>
      </c>
      <c r="D1213" s="19" t="s">
        <v>58</v>
      </c>
      <c r="E1213" s="14" t="s">
        <v>3421</v>
      </c>
      <c r="F1213" s="14" t="s">
        <v>3074</v>
      </c>
      <c r="G1213" s="14" t="s">
        <v>3688</v>
      </c>
      <c r="H1213" s="14" t="s">
        <v>2252</v>
      </c>
      <c r="I1213" s="14" t="s">
        <v>3416</v>
      </c>
      <c r="J1213" s="23"/>
      <c r="K1213" s="16"/>
      <c r="L1213" s="18">
        <v>48.0</v>
      </c>
      <c r="M1213" s="18">
        <v>0.0</v>
      </c>
      <c r="N1213" s="18">
        <v>0.0</v>
      </c>
      <c r="O1213" s="18">
        <v>0.0</v>
      </c>
      <c r="P1213" s="18">
        <v>0.0</v>
      </c>
      <c r="Q1213" s="18">
        <v>0.0</v>
      </c>
      <c r="U1213" s="22" t="s">
        <v>961</v>
      </c>
      <c r="V1213" s="18">
        <v>6.14347597101E11</v>
      </c>
      <c r="W1213" s="22" t="s">
        <v>2354</v>
      </c>
      <c r="X1213" s="18" t="s">
        <v>3417</v>
      </c>
      <c r="Y1213" s="22" t="s">
        <v>3415</v>
      </c>
      <c r="Z1213" s="22" t="s">
        <v>3499</v>
      </c>
      <c r="AA1213" s="22" t="s">
        <v>2355</v>
      </c>
      <c r="AB1213" s="22" t="s">
        <v>3472</v>
      </c>
      <c r="AC1213" s="22" t="s">
        <v>3416</v>
      </c>
      <c r="AD1213" s="22" t="s">
        <v>2605</v>
      </c>
      <c r="AE1213" s="16"/>
      <c r="AF1213" s="18">
        <v>720.0</v>
      </c>
      <c r="AG1213" s="18">
        <v>0.0</v>
      </c>
      <c r="AH1213" s="18">
        <v>3.744593</v>
      </c>
      <c r="AI1213" s="18">
        <v>0.0</v>
      </c>
      <c r="AJ1213" s="18">
        <v>0.866667</v>
      </c>
      <c r="AK1213" s="18">
        <v>3.744593</v>
      </c>
    </row>
    <row r="1214">
      <c r="A1214" s="14" t="s">
        <v>258</v>
      </c>
      <c r="B1214" s="105" t="s">
        <v>4093</v>
      </c>
      <c r="C1214" s="14" t="s">
        <v>2423</v>
      </c>
      <c r="D1214" s="19" t="s">
        <v>58</v>
      </c>
      <c r="E1214" s="14" t="s">
        <v>3421</v>
      </c>
      <c r="F1214" s="14" t="s">
        <v>2858</v>
      </c>
      <c r="G1214" s="14" t="s">
        <v>2407</v>
      </c>
      <c r="H1214" s="14" t="s">
        <v>2214</v>
      </c>
      <c r="I1214" s="14" t="s">
        <v>3416</v>
      </c>
      <c r="J1214" s="23"/>
      <c r="K1214" s="16"/>
      <c r="L1214" s="18">
        <v>24.0</v>
      </c>
      <c r="M1214" s="18">
        <v>0.0</v>
      </c>
      <c r="N1214" s="18">
        <v>0.0</v>
      </c>
      <c r="O1214" s="18">
        <v>0.0</v>
      </c>
      <c r="P1214" s="18">
        <v>0.1</v>
      </c>
      <c r="Q1214" s="18">
        <v>0.160859</v>
      </c>
      <c r="U1214" s="22" t="s">
        <v>1812</v>
      </c>
      <c r="V1214" s="18">
        <v>6.298044150087E12</v>
      </c>
      <c r="W1214" s="22" t="s">
        <v>2954</v>
      </c>
      <c r="X1214" s="18" t="s">
        <v>3417</v>
      </c>
      <c r="Y1214" s="22" t="s">
        <v>3415</v>
      </c>
      <c r="Z1214" s="22" t="s">
        <v>3357</v>
      </c>
      <c r="AA1214" s="22" t="s">
        <v>2437</v>
      </c>
      <c r="AB1214" s="22" t="s">
        <v>2214</v>
      </c>
      <c r="AC1214" s="22" t="s">
        <v>3416</v>
      </c>
      <c r="AD1214" s="16"/>
      <c r="AE1214" s="16"/>
      <c r="AF1214" s="18">
        <v>0.0</v>
      </c>
      <c r="AG1214" s="18">
        <v>0.0</v>
      </c>
      <c r="AH1214" s="18">
        <v>0.0</v>
      </c>
      <c r="AI1214" s="18">
        <v>0.285714</v>
      </c>
      <c r="AJ1214" s="18">
        <v>0.321637</v>
      </c>
      <c r="AK1214" s="18">
        <v>0.321637</v>
      </c>
    </row>
    <row r="1215">
      <c r="A1215" s="14" t="s">
        <v>1175</v>
      </c>
      <c r="B1215" s="105" t="s">
        <v>3783</v>
      </c>
      <c r="C1215" s="14" t="s">
        <v>2404</v>
      </c>
      <c r="D1215" s="19" t="s">
        <v>58</v>
      </c>
      <c r="E1215" s="14" t="s">
        <v>3421</v>
      </c>
      <c r="F1215" s="14" t="s">
        <v>2837</v>
      </c>
      <c r="G1215" s="14" t="s">
        <v>2388</v>
      </c>
      <c r="H1215" s="14" t="s">
        <v>2214</v>
      </c>
      <c r="I1215" s="14" t="s">
        <v>3416</v>
      </c>
      <c r="J1215" s="23"/>
      <c r="K1215" s="14" t="s">
        <v>2240</v>
      </c>
      <c r="L1215" s="18">
        <v>72.0</v>
      </c>
      <c r="M1215" s="18">
        <v>0.0</v>
      </c>
      <c r="N1215" s="18">
        <v>0.090909</v>
      </c>
      <c r="O1215" s="18">
        <v>0.090909</v>
      </c>
      <c r="P1215" s="18">
        <v>0.037037</v>
      </c>
      <c r="Q1215" s="18">
        <v>0.047065</v>
      </c>
      <c r="U1215" s="22" t="s">
        <v>1690</v>
      </c>
      <c r="V1215" s="18">
        <v>5.060670992246E12</v>
      </c>
      <c r="W1215" s="22" t="s">
        <v>2470</v>
      </c>
      <c r="X1215" s="18" t="s">
        <v>3417</v>
      </c>
      <c r="Y1215" s="22" t="s">
        <v>3415</v>
      </c>
      <c r="Z1215" s="22" t="s">
        <v>2936</v>
      </c>
      <c r="AA1215" s="22" t="s">
        <v>2471</v>
      </c>
      <c r="AC1215" s="22" t="s">
        <v>3416</v>
      </c>
      <c r="AD1215" s="16"/>
      <c r="AE1215" s="16"/>
      <c r="AF1215" s="18">
        <v>552.0</v>
      </c>
      <c r="AG1215" s="18">
        <v>0.0</v>
      </c>
      <c r="AH1215" s="18">
        <v>0.0</v>
      </c>
      <c r="AI1215" s="18">
        <v>0.0</v>
      </c>
      <c r="AJ1215" s="18">
        <v>0.0</v>
      </c>
      <c r="AK1215" s="18">
        <v>0.0</v>
      </c>
    </row>
    <row r="1216">
      <c r="A1216" s="14" t="s">
        <v>65</v>
      </c>
      <c r="B1216" s="105" t="s">
        <v>4065</v>
      </c>
      <c r="C1216" s="14" t="s">
        <v>2236</v>
      </c>
      <c r="D1216" s="19" t="s">
        <v>58</v>
      </c>
      <c r="E1216" s="14" t="s">
        <v>3415</v>
      </c>
      <c r="F1216" s="14" t="s">
        <v>2590</v>
      </c>
      <c r="G1216" s="14" t="s">
        <v>2216</v>
      </c>
      <c r="H1216" s="14" t="s">
        <v>2214</v>
      </c>
      <c r="I1216" s="14" t="s">
        <v>3416</v>
      </c>
      <c r="J1216" s="14" t="s">
        <v>2605</v>
      </c>
      <c r="K1216" s="16"/>
      <c r="L1216" s="18">
        <v>24.0</v>
      </c>
      <c r="M1216" s="18">
        <v>0.0</v>
      </c>
      <c r="N1216" s="18">
        <v>0.265152</v>
      </c>
      <c r="O1216" s="18">
        <v>0.0</v>
      </c>
      <c r="P1216" s="18">
        <v>0.265152</v>
      </c>
      <c r="Q1216" s="18">
        <v>0.128024</v>
      </c>
      <c r="U1216" s="22" t="s">
        <v>1783</v>
      </c>
      <c r="V1216" s="18">
        <v>7.1662112042E10</v>
      </c>
      <c r="W1216" s="22" t="s">
        <v>3275</v>
      </c>
      <c r="X1216" s="18" t="s">
        <v>3417</v>
      </c>
      <c r="Y1216" s="22" t="s">
        <v>3421</v>
      </c>
      <c r="Z1216" s="22" t="s">
        <v>3273</v>
      </c>
      <c r="AA1216" s="22" t="s">
        <v>2570</v>
      </c>
      <c r="AC1216" s="22" t="s">
        <v>3416</v>
      </c>
      <c r="AD1216" s="16"/>
      <c r="AE1216" s="16"/>
      <c r="AF1216" s="18">
        <v>552.0</v>
      </c>
      <c r="AG1216" s="18">
        <v>0.0</v>
      </c>
      <c r="AH1216" s="18">
        <v>0.0</v>
      </c>
      <c r="AI1216" s="18">
        <v>0.0</v>
      </c>
      <c r="AJ1216" s="18">
        <v>0.0</v>
      </c>
      <c r="AK1216" s="18">
        <v>0.0</v>
      </c>
    </row>
    <row r="1217">
      <c r="A1217" s="14" t="s">
        <v>1690</v>
      </c>
      <c r="B1217" s="105" t="s">
        <v>3887</v>
      </c>
      <c r="C1217" s="14" t="s">
        <v>2472</v>
      </c>
      <c r="D1217" s="19" t="s">
        <v>58</v>
      </c>
      <c r="E1217" s="14" t="s">
        <v>3415</v>
      </c>
      <c r="F1217" s="14" t="s">
        <v>2936</v>
      </c>
      <c r="G1217" s="14" t="s">
        <v>2471</v>
      </c>
      <c r="H1217" s="14" t="s">
        <v>2214</v>
      </c>
      <c r="I1217" s="14" t="s">
        <v>3416</v>
      </c>
      <c r="J1217" s="14" t="s">
        <v>2605</v>
      </c>
      <c r="K1217" s="23"/>
      <c r="L1217" s="18">
        <v>24.0</v>
      </c>
      <c r="M1217" s="18">
        <v>0.0</v>
      </c>
      <c r="N1217" s="18">
        <v>0.15587</v>
      </c>
      <c r="O1217" s="18">
        <v>0.0</v>
      </c>
      <c r="P1217" s="18">
        <v>0.236111</v>
      </c>
      <c r="Q1217" s="18">
        <v>0.15587</v>
      </c>
      <c r="U1217" s="22" t="s">
        <v>135</v>
      </c>
      <c r="V1217" s="18">
        <v>1.015271004656E12</v>
      </c>
      <c r="W1217" s="22" t="s">
        <v>2620</v>
      </c>
      <c r="X1217" s="18" t="s">
        <v>3417</v>
      </c>
      <c r="Y1217" s="22" t="s">
        <v>3415</v>
      </c>
      <c r="Z1217" s="22" t="s">
        <v>2614</v>
      </c>
      <c r="AA1217" s="22" t="s">
        <v>2557</v>
      </c>
      <c r="AB1217" s="22" t="s">
        <v>2214</v>
      </c>
      <c r="AC1217" s="22" t="s">
        <v>3416</v>
      </c>
      <c r="AD1217" s="22" t="s">
        <v>2605</v>
      </c>
      <c r="AE1217" s="22" t="s">
        <v>2240</v>
      </c>
      <c r="AF1217" s="18">
        <v>816.0</v>
      </c>
      <c r="AG1217" s="18">
        <v>0.0</v>
      </c>
      <c r="AH1217" s="18">
        <v>0.0</v>
      </c>
      <c r="AI1217" s="18">
        <v>0.0</v>
      </c>
      <c r="AJ1217" s="18">
        <v>0.0</v>
      </c>
      <c r="AK1217" s="18">
        <v>0.0</v>
      </c>
    </row>
    <row r="1218">
      <c r="A1218" s="14" t="s">
        <v>1812</v>
      </c>
      <c r="B1218" s="105" t="s">
        <v>3585</v>
      </c>
      <c r="C1218" s="14" t="s">
        <v>2494</v>
      </c>
      <c r="D1218" s="19" t="s">
        <v>58</v>
      </c>
      <c r="E1218" s="14" t="s">
        <v>3415</v>
      </c>
      <c r="F1218" s="14" t="s">
        <v>2951</v>
      </c>
      <c r="G1218" s="14" t="s">
        <v>2489</v>
      </c>
      <c r="H1218" s="14" t="s">
        <v>2214</v>
      </c>
      <c r="I1218" s="14" t="s">
        <v>3416</v>
      </c>
      <c r="J1218" s="23"/>
      <c r="K1218" s="16"/>
      <c r="L1218" s="18">
        <v>0.0</v>
      </c>
      <c r="M1218" s="18">
        <v>0.0</v>
      </c>
      <c r="N1218" s="18">
        <v>0.0</v>
      </c>
      <c r="O1218" s="18">
        <v>0.0</v>
      </c>
      <c r="P1218" s="18">
        <v>0.0</v>
      </c>
      <c r="Q1218" s="18">
        <v>0.016667</v>
      </c>
      <c r="U1218" s="22" t="s">
        <v>1488</v>
      </c>
      <c r="V1218" s="18">
        <v>6.298042161764E12</v>
      </c>
      <c r="W1218" s="22" t="s">
        <v>2871</v>
      </c>
      <c r="X1218" s="18" t="s">
        <v>3417</v>
      </c>
      <c r="Y1218" s="16"/>
      <c r="Z1218" s="22" t="s">
        <v>2720</v>
      </c>
      <c r="AA1218" s="22" t="s">
        <v>3545</v>
      </c>
      <c r="AC1218" s="22" t="s">
        <v>3416</v>
      </c>
      <c r="AD1218" s="16"/>
      <c r="AE1218" s="16"/>
      <c r="AF1218" s="18">
        <v>456.0</v>
      </c>
      <c r="AG1218" s="18">
        <v>0.0</v>
      </c>
      <c r="AH1218" s="18">
        <v>0.0</v>
      </c>
      <c r="AI1218" s="18">
        <v>0.0</v>
      </c>
      <c r="AJ1218" s="18">
        <v>0.0</v>
      </c>
      <c r="AK1218" s="18">
        <v>0.0</v>
      </c>
    </row>
    <row r="1219">
      <c r="A1219" s="14" t="s">
        <v>591</v>
      </c>
      <c r="B1219" s="105" t="s">
        <v>3883</v>
      </c>
      <c r="C1219" s="14" t="s">
        <v>2826</v>
      </c>
      <c r="D1219" s="19" t="s">
        <v>58</v>
      </c>
      <c r="E1219" s="23"/>
      <c r="F1219" s="14" t="s">
        <v>3132</v>
      </c>
      <c r="G1219" s="14" t="s">
        <v>2268</v>
      </c>
      <c r="I1219" s="14" t="s">
        <v>3416</v>
      </c>
      <c r="J1219" s="23"/>
      <c r="K1219" s="16"/>
      <c r="L1219" s="18">
        <v>24.0</v>
      </c>
      <c r="M1219" s="18">
        <v>0.0</v>
      </c>
      <c r="N1219" s="18">
        <v>0.0</v>
      </c>
      <c r="O1219" s="18">
        <v>0.0</v>
      </c>
      <c r="P1219" s="18">
        <v>0.0</v>
      </c>
      <c r="Q1219" s="18">
        <v>0.0</v>
      </c>
      <c r="U1219" s="22" t="s">
        <v>1650</v>
      </c>
      <c r="V1219" s="18">
        <v>6.294017137109E12</v>
      </c>
      <c r="W1219" s="22" t="s">
        <v>2468</v>
      </c>
      <c r="X1219" s="18" t="s">
        <v>3417</v>
      </c>
      <c r="Y1219" s="16"/>
      <c r="Z1219" s="22" t="s">
        <v>2930</v>
      </c>
      <c r="AA1219" s="22" t="s">
        <v>2239</v>
      </c>
      <c r="AC1219" s="22" t="s">
        <v>3416</v>
      </c>
      <c r="AD1219" s="16"/>
      <c r="AE1219" s="16"/>
      <c r="AF1219" s="18">
        <v>456.0</v>
      </c>
      <c r="AG1219" s="18">
        <v>0.0</v>
      </c>
      <c r="AH1219" s="18">
        <v>0.0</v>
      </c>
      <c r="AI1219" s="18">
        <v>0.0</v>
      </c>
      <c r="AJ1219" s="18">
        <v>0.0</v>
      </c>
      <c r="AK1219" s="18">
        <v>0.0</v>
      </c>
    </row>
    <row r="1220">
      <c r="A1220" s="14" t="s">
        <v>1812</v>
      </c>
      <c r="B1220" s="105" t="s">
        <v>3713</v>
      </c>
      <c r="C1220" s="14" t="s">
        <v>2653</v>
      </c>
      <c r="D1220" s="19" t="s">
        <v>58</v>
      </c>
      <c r="E1220" s="14" t="s">
        <v>3421</v>
      </c>
      <c r="F1220" s="14" t="s">
        <v>3345</v>
      </c>
      <c r="G1220" s="14" t="s">
        <v>3430</v>
      </c>
      <c r="H1220" s="14" t="s">
        <v>2214</v>
      </c>
      <c r="I1220" s="14" t="s">
        <v>3416</v>
      </c>
      <c r="J1220" s="23"/>
      <c r="K1220" s="23"/>
      <c r="L1220" s="18">
        <v>124.0</v>
      </c>
      <c r="M1220" s="18">
        <v>8.0</v>
      </c>
      <c r="N1220" s="18">
        <v>4.0</v>
      </c>
      <c r="O1220" s="18">
        <v>7.168143</v>
      </c>
      <c r="P1220" s="18">
        <v>8.922558</v>
      </c>
      <c r="Q1220" s="18">
        <v>8.922558</v>
      </c>
      <c r="U1220" s="22" t="s">
        <v>591</v>
      </c>
      <c r="V1220" s="18">
        <v>5.070002032601E12</v>
      </c>
      <c r="W1220" s="22" t="s">
        <v>3129</v>
      </c>
      <c r="X1220" s="18" t="s">
        <v>3417</v>
      </c>
      <c r="Y1220" s="22" t="s">
        <v>3415</v>
      </c>
      <c r="Z1220" s="22" t="s">
        <v>3127</v>
      </c>
      <c r="AA1220" s="22" t="s">
        <v>3756</v>
      </c>
      <c r="AB1220" s="22" t="s">
        <v>2214</v>
      </c>
      <c r="AC1220" s="22" t="s">
        <v>3416</v>
      </c>
      <c r="AD1220" s="16"/>
      <c r="AE1220" s="16"/>
      <c r="AF1220" s="18">
        <v>336.0</v>
      </c>
      <c r="AG1220" s="18">
        <v>0.0</v>
      </c>
      <c r="AH1220" s="18">
        <v>0.0</v>
      </c>
      <c r="AI1220" s="18">
        <v>0.0</v>
      </c>
      <c r="AJ1220" s="18">
        <v>0.0</v>
      </c>
      <c r="AK1220" s="18">
        <v>0.0</v>
      </c>
    </row>
    <row r="1221">
      <c r="A1221" s="14" t="s">
        <v>84</v>
      </c>
      <c r="B1221" s="105" t="s">
        <v>4060</v>
      </c>
      <c r="C1221" s="14" t="s">
        <v>2246</v>
      </c>
      <c r="D1221" s="19" t="s">
        <v>58</v>
      </c>
      <c r="E1221" s="14" t="s">
        <v>3421</v>
      </c>
      <c r="F1221" s="14" t="s">
        <v>2601</v>
      </c>
      <c r="G1221" s="14" t="s">
        <v>2239</v>
      </c>
      <c r="H1221" s="14" t="s">
        <v>2214</v>
      </c>
      <c r="I1221" s="14" t="s">
        <v>3416</v>
      </c>
      <c r="J1221" s="23"/>
      <c r="K1221" s="14" t="s">
        <v>2240</v>
      </c>
      <c r="L1221" s="18">
        <v>432.0</v>
      </c>
      <c r="M1221" s="18">
        <v>0.0</v>
      </c>
      <c r="N1221" s="18">
        <v>0.111111</v>
      </c>
      <c r="O1221" s="18">
        <v>0.0</v>
      </c>
      <c r="P1221" s="18">
        <v>0.0</v>
      </c>
      <c r="Q1221" s="18">
        <v>0.111111</v>
      </c>
      <c r="U1221" s="22" t="s">
        <v>1251</v>
      </c>
      <c r="V1221" s="18">
        <v>3.701295700268E12</v>
      </c>
      <c r="W1221" s="22" t="s">
        <v>2443</v>
      </c>
      <c r="X1221" s="18" t="s">
        <v>3417</v>
      </c>
      <c r="Y1221" s="22" t="s">
        <v>3415</v>
      </c>
      <c r="Z1221" s="22" t="s">
        <v>2882</v>
      </c>
      <c r="AA1221" s="22" t="s">
        <v>2437</v>
      </c>
      <c r="AB1221" s="22" t="s">
        <v>2214</v>
      </c>
      <c r="AC1221" s="22" t="s">
        <v>3431</v>
      </c>
      <c r="AD1221" s="16"/>
      <c r="AE1221" s="22" t="s">
        <v>2240</v>
      </c>
      <c r="AF1221" s="18">
        <v>216.0</v>
      </c>
      <c r="AG1221" s="18">
        <v>0.0</v>
      </c>
      <c r="AH1221" s="18">
        <v>0.0</v>
      </c>
      <c r="AI1221" s="18">
        <v>0.071429</v>
      </c>
      <c r="AJ1221" s="18">
        <v>0.033333</v>
      </c>
      <c r="AK1221" s="18">
        <v>0.019608</v>
      </c>
    </row>
    <row r="1222">
      <c r="A1222" s="14" t="s">
        <v>1650</v>
      </c>
      <c r="B1222" s="105" t="s">
        <v>4179</v>
      </c>
      <c r="C1222" s="14" t="s">
        <v>3234</v>
      </c>
      <c r="D1222" s="19" t="s">
        <v>58</v>
      </c>
      <c r="E1222" s="14" t="s">
        <v>3421</v>
      </c>
      <c r="F1222" s="14" t="s">
        <v>3248</v>
      </c>
      <c r="G1222" s="14" t="s">
        <v>3437</v>
      </c>
      <c r="H1222" s="14" t="s">
        <v>2214</v>
      </c>
      <c r="I1222" s="14" t="s">
        <v>3416</v>
      </c>
      <c r="J1222" s="23"/>
      <c r="K1222" s="14" t="s">
        <v>2240</v>
      </c>
      <c r="L1222" s="18">
        <v>456.0</v>
      </c>
      <c r="M1222" s="18">
        <v>0.0</v>
      </c>
      <c r="N1222" s="18">
        <v>0.0</v>
      </c>
      <c r="O1222" s="18">
        <v>0.0</v>
      </c>
      <c r="P1222" s="18">
        <v>0.0</v>
      </c>
      <c r="Q1222" s="18">
        <v>0.0</v>
      </c>
      <c r="U1222" s="22" t="s">
        <v>1488</v>
      </c>
      <c r="V1222" s="18">
        <v>6.291109429555E12</v>
      </c>
      <c r="W1222" s="22" t="s">
        <v>2829</v>
      </c>
      <c r="X1222" s="18" t="s">
        <v>3417</v>
      </c>
      <c r="Y1222" s="22" t="s">
        <v>3415</v>
      </c>
      <c r="Z1222" s="22" t="s">
        <v>3132</v>
      </c>
      <c r="AA1222" s="22" t="s">
        <v>2268</v>
      </c>
      <c r="AB1222" s="22" t="s">
        <v>2214</v>
      </c>
      <c r="AC1222" s="22" t="s">
        <v>3416</v>
      </c>
      <c r="AD1222" s="16"/>
      <c r="AE1222" s="16"/>
      <c r="AF1222" s="18">
        <v>0.0</v>
      </c>
      <c r="AG1222" s="18">
        <v>0.0</v>
      </c>
      <c r="AH1222" s="18">
        <v>0.0</v>
      </c>
      <c r="AI1222" s="18">
        <v>0.0</v>
      </c>
      <c r="AJ1222" s="18">
        <v>0.0</v>
      </c>
      <c r="AK1222" s="18">
        <v>0.033333</v>
      </c>
    </row>
    <row r="1223">
      <c r="A1223" s="14" t="s">
        <v>1690</v>
      </c>
      <c r="B1223" s="105" t="s">
        <v>3754</v>
      </c>
      <c r="C1223" s="14" t="s">
        <v>2475</v>
      </c>
      <c r="D1223" s="19" t="s">
        <v>58</v>
      </c>
      <c r="E1223" s="14" t="s">
        <v>3415</v>
      </c>
      <c r="F1223" s="14" t="s">
        <v>2936</v>
      </c>
      <c r="G1223" s="14" t="s">
        <v>2471</v>
      </c>
      <c r="H1223" s="14" t="s">
        <v>2214</v>
      </c>
      <c r="I1223" s="14" t="s">
        <v>3416</v>
      </c>
      <c r="J1223" s="23"/>
      <c r="K1223" s="23"/>
      <c r="L1223" s="18">
        <v>24.0</v>
      </c>
      <c r="M1223" s="18">
        <v>6.0</v>
      </c>
      <c r="N1223" s="18">
        <v>0.0</v>
      </c>
      <c r="O1223" s="18">
        <v>2.312771</v>
      </c>
      <c r="P1223" s="18">
        <v>2.434626</v>
      </c>
      <c r="Q1223" s="18">
        <v>3.0543</v>
      </c>
      <c r="U1223" s="22" t="s">
        <v>1812</v>
      </c>
      <c r="V1223" s="18">
        <v>5.000159551281E12</v>
      </c>
      <c r="W1223" s="22" t="s">
        <v>3353</v>
      </c>
      <c r="X1223" s="18" t="s">
        <v>3417</v>
      </c>
      <c r="Y1223" s="16"/>
      <c r="Z1223" s="22" t="s">
        <v>2982</v>
      </c>
      <c r="AA1223" s="22" t="s">
        <v>2512</v>
      </c>
      <c r="AC1223" s="22" t="s">
        <v>3416</v>
      </c>
      <c r="AD1223" s="22" t="s">
        <v>2666</v>
      </c>
      <c r="AF1223" s="18">
        <v>480.0</v>
      </c>
      <c r="AG1223" s="18">
        <v>0.0</v>
      </c>
      <c r="AH1223" s="18">
        <v>0.0</v>
      </c>
      <c r="AI1223" s="18">
        <v>0.0</v>
      </c>
      <c r="AJ1223" s="18">
        <v>0.0</v>
      </c>
      <c r="AK1223" s="18">
        <v>0.0</v>
      </c>
    </row>
    <row r="1224">
      <c r="A1224" s="14" t="s">
        <v>1812</v>
      </c>
      <c r="B1224" s="105" t="s">
        <v>3434</v>
      </c>
      <c r="C1224" s="14" t="s">
        <v>2847</v>
      </c>
      <c r="D1224" s="19" t="s">
        <v>58</v>
      </c>
      <c r="E1224" s="14" t="s">
        <v>3421</v>
      </c>
      <c r="F1224" s="14" t="s">
        <v>3340</v>
      </c>
      <c r="G1224" s="14" t="s">
        <v>3435</v>
      </c>
      <c r="H1224" s="14" t="s">
        <v>2214</v>
      </c>
      <c r="I1224" s="14" t="s">
        <v>3416</v>
      </c>
      <c r="J1224" s="23"/>
      <c r="K1224" s="23"/>
      <c r="L1224" s="18">
        <v>0.0</v>
      </c>
      <c r="M1224" s="18">
        <v>0.0</v>
      </c>
      <c r="N1224" s="18">
        <v>0.0</v>
      </c>
      <c r="O1224" s="18">
        <v>0.214286</v>
      </c>
      <c r="P1224" s="18">
        <v>0.166667</v>
      </c>
      <c r="Q1224" s="18">
        <v>0.160068</v>
      </c>
      <c r="U1224" s="22" t="s">
        <v>1812</v>
      </c>
      <c r="V1224" s="18">
        <v>3.046920023429E12</v>
      </c>
      <c r="W1224" s="22" t="s">
        <v>2968</v>
      </c>
      <c r="X1224" s="18" t="s">
        <v>3417</v>
      </c>
      <c r="Y1224" s="22" t="s">
        <v>3415</v>
      </c>
      <c r="Z1224" s="22" t="s">
        <v>2959</v>
      </c>
      <c r="AA1224" s="22" t="s">
        <v>2464</v>
      </c>
      <c r="AB1224" s="22" t="s">
        <v>2214</v>
      </c>
      <c r="AC1224" s="22" t="s">
        <v>3416</v>
      </c>
      <c r="AD1224" s="16"/>
      <c r="AE1224" s="22" t="s">
        <v>2240</v>
      </c>
      <c r="AF1224" s="18">
        <v>624.0</v>
      </c>
      <c r="AG1224" s="18">
        <v>0.0</v>
      </c>
      <c r="AH1224" s="18">
        <v>0.0</v>
      </c>
      <c r="AI1224" s="18">
        <v>0.0</v>
      </c>
      <c r="AJ1224" s="18">
        <v>0.0</v>
      </c>
      <c r="AK1224" s="18">
        <v>0.0</v>
      </c>
    </row>
    <row r="1225">
      <c r="A1225" s="14" t="s">
        <v>662</v>
      </c>
      <c r="B1225" s="105" t="s">
        <v>3444</v>
      </c>
      <c r="C1225" s="14" t="s">
        <v>2700</v>
      </c>
      <c r="D1225" s="19" t="s">
        <v>58</v>
      </c>
      <c r="E1225" s="14" t="s">
        <v>3421</v>
      </c>
      <c r="F1225" s="14" t="s">
        <v>2701</v>
      </c>
      <c r="G1225" s="14" t="s">
        <v>2273</v>
      </c>
      <c r="I1225" s="14" t="s">
        <v>3416</v>
      </c>
      <c r="J1225" s="23"/>
      <c r="K1225" s="23"/>
      <c r="L1225" s="18">
        <v>552.0</v>
      </c>
      <c r="M1225" s="18">
        <v>0.0</v>
      </c>
      <c r="N1225" s="18">
        <v>0.0</v>
      </c>
      <c r="O1225" s="18">
        <v>0.0</v>
      </c>
      <c r="P1225" s="18">
        <v>0.0</v>
      </c>
      <c r="Q1225" s="18">
        <v>0.0</v>
      </c>
      <c r="U1225" s="22" t="s">
        <v>1812</v>
      </c>
      <c r="V1225" s="18">
        <v>7.622202255526E12</v>
      </c>
      <c r="W1225" s="22" t="s">
        <v>2518</v>
      </c>
      <c r="X1225" s="18" t="s">
        <v>3417</v>
      </c>
      <c r="Y1225" s="22" t="s">
        <v>3415</v>
      </c>
      <c r="Z1225" s="22" t="s">
        <v>2963</v>
      </c>
      <c r="AA1225" s="22" t="s">
        <v>2512</v>
      </c>
      <c r="AB1225" s="22" t="s">
        <v>2214</v>
      </c>
      <c r="AC1225" s="22" t="s">
        <v>3416</v>
      </c>
      <c r="AD1225" s="22" t="s">
        <v>2666</v>
      </c>
      <c r="AE1225" s="22" t="s">
        <v>2240</v>
      </c>
      <c r="AF1225" s="18">
        <v>72.0</v>
      </c>
      <c r="AG1225" s="18">
        <v>0.0</v>
      </c>
      <c r="AH1225" s="18">
        <v>0.0</v>
      </c>
      <c r="AI1225" s="18">
        <v>0.0</v>
      </c>
      <c r="AJ1225" s="18">
        <v>0.0</v>
      </c>
      <c r="AK1225" s="18">
        <v>0.0</v>
      </c>
    </row>
    <row r="1226">
      <c r="A1226" s="14" t="s">
        <v>1812</v>
      </c>
      <c r="B1226" s="105" t="s">
        <v>4180</v>
      </c>
      <c r="C1226" s="14" t="s">
        <v>2964</v>
      </c>
      <c r="D1226" s="19" t="s">
        <v>58</v>
      </c>
      <c r="E1226" s="14" t="s">
        <v>3421</v>
      </c>
      <c r="F1226" s="14" t="s">
        <v>2959</v>
      </c>
      <c r="G1226" s="14" t="s">
        <v>2464</v>
      </c>
      <c r="H1226" s="14" t="s">
        <v>2214</v>
      </c>
      <c r="I1226" s="14" t="s">
        <v>3416</v>
      </c>
      <c r="J1226" s="23"/>
      <c r="K1226" s="23"/>
      <c r="L1226" s="18">
        <v>0.0</v>
      </c>
      <c r="M1226" s="18">
        <v>2.0</v>
      </c>
      <c r="N1226" s="18">
        <v>0.0</v>
      </c>
      <c r="O1226" s="18">
        <v>0.071429</v>
      </c>
      <c r="P1226" s="18">
        <v>0.15</v>
      </c>
      <c r="Q1226" s="18">
        <v>0.15</v>
      </c>
      <c r="U1226" s="22" t="s">
        <v>1812</v>
      </c>
      <c r="V1226" s="18">
        <v>7.622202246791E12</v>
      </c>
      <c r="W1226" s="22" t="s">
        <v>2708</v>
      </c>
      <c r="X1226" s="18" t="s">
        <v>3417</v>
      </c>
      <c r="Y1226" s="22" t="s">
        <v>3415</v>
      </c>
      <c r="Z1226" s="22" t="s">
        <v>2963</v>
      </c>
      <c r="AA1226" s="22" t="s">
        <v>2512</v>
      </c>
      <c r="AB1226" s="22" t="s">
        <v>2214</v>
      </c>
      <c r="AC1226" s="22" t="s">
        <v>3416</v>
      </c>
      <c r="AD1226" s="22" t="s">
        <v>2605</v>
      </c>
      <c r="AE1226" s="16"/>
      <c r="AF1226" s="18">
        <v>24.0</v>
      </c>
      <c r="AG1226" s="18">
        <v>0.0</v>
      </c>
      <c r="AH1226" s="18">
        <v>0.0</v>
      </c>
      <c r="AI1226" s="18">
        <v>0.0</v>
      </c>
      <c r="AJ1226" s="18">
        <v>0.0</v>
      </c>
      <c r="AK1226" s="18">
        <v>0.0</v>
      </c>
    </row>
    <row r="1227">
      <c r="A1227" s="14" t="s">
        <v>1251</v>
      </c>
      <c r="B1227" s="105" t="s">
        <v>3596</v>
      </c>
      <c r="C1227" s="14" t="s">
        <v>2429</v>
      </c>
      <c r="D1227" s="19" t="s">
        <v>58</v>
      </c>
      <c r="E1227" s="14" t="s">
        <v>3415</v>
      </c>
      <c r="F1227" s="14" t="s">
        <v>2868</v>
      </c>
      <c r="G1227" s="14" t="s">
        <v>2366</v>
      </c>
      <c r="H1227" s="14" t="s">
        <v>2214</v>
      </c>
      <c r="I1227" s="14" t="s">
        <v>3431</v>
      </c>
      <c r="J1227" s="23"/>
      <c r="K1227" s="23"/>
      <c r="L1227" s="18">
        <v>0.0</v>
      </c>
      <c r="M1227" s="18">
        <v>2.0</v>
      </c>
      <c r="N1227" s="18">
        <v>0.0</v>
      </c>
      <c r="O1227" s="18">
        <v>1.895604</v>
      </c>
      <c r="P1227" s="18">
        <v>1.540066</v>
      </c>
      <c r="Q1227" s="18">
        <v>2.516321</v>
      </c>
      <c r="U1227" s="22" t="s">
        <v>288</v>
      </c>
      <c r="V1227" s="18">
        <v>6.291109605997E12</v>
      </c>
      <c r="W1227" s="22" t="s">
        <v>3060</v>
      </c>
      <c r="X1227" s="18" t="s">
        <v>3417</v>
      </c>
      <c r="Y1227" s="22" t="s">
        <v>3415</v>
      </c>
      <c r="Z1227" s="22" t="s">
        <v>3057</v>
      </c>
      <c r="AA1227" s="22" t="s">
        <v>3456</v>
      </c>
      <c r="AB1227" s="22" t="s">
        <v>2214</v>
      </c>
      <c r="AC1227" s="22" t="s">
        <v>3416</v>
      </c>
      <c r="AD1227" s="16"/>
      <c r="AE1227" s="16"/>
      <c r="AF1227" s="18">
        <v>24.0</v>
      </c>
      <c r="AG1227" s="18">
        <v>0.0</v>
      </c>
      <c r="AH1227" s="18">
        <v>0.0</v>
      </c>
      <c r="AI1227" s="18">
        <v>0.0</v>
      </c>
      <c r="AJ1227" s="18">
        <v>0.0</v>
      </c>
      <c r="AK1227" s="18">
        <v>0.0</v>
      </c>
    </row>
    <row r="1228">
      <c r="A1228" s="14" t="s">
        <v>1812</v>
      </c>
      <c r="B1228" s="105" t="s">
        <v>3976</v>
      </c>
      <c r="C1228" s="14" t="s">
        <v>2976</v>
      </c>
      <c r="D1228" s="19" t="s">
        <v>58</v>
      </c>
      <c r="E1228" s="14" t="s">
        <v>3421</v>
      </c>
      <c r="F1228" s="14" t="s">
        <v>3092</v>
      </c>
      <c r="G1228" s="14" t="s">
        <v>3430</v>
      </c>
      <c r="H1228" s="14" t="s">
        <v>2214</v>
      </c>
      <c r="I1228" s="14" t="s">
        <v>3416</v>
      </c>
      <c r="J1228" s="23"/>
      <c r="K1228" s="23"/>
      <c r="L1228" s="18">
        <v>89.0</v>
      </c>
      <c r="M1228" s="18">
        <v>3.0</v>
      </c>
      <c r="N1228" s="18">
        <v>1.526862</v>
      </c>
      <c r="O1228" s="18">
        <v>3.376679</v>
      </c>
      <c r="P1228" s="18">
        <v>2.641008</v>
      </c>
      <c r="Q1228" s="18">
        <v>2.592236</v>
      </c>
      <c r="U1228" s="22" t="s">
        <v>361</v>
      </c>
      <c r="V1228" s="18">
        <v>5.425038430462E12</v>
      </c>
      <c r="W1228" s="22" t="s">
        <v>3104</v>
      </c>
      <c r="X1228" s="18" t="s">
        <v>3417</v>
      </c>
      <c r="Y1228" s="22" t="s">
        <v>3415</v>
      </c>
      <c r="Z1228" s="22" t="s">
        <v>3105</v>
      </c>
      <c r="AA1228" s="22" t="s">
        <v>3510</v>
      </c>
      <c r="AB1228" s="22" t="s">
        <v>2214</v>
      </c>
      <c r="AC1228" s="22" t="s">
        <v>3416</v>
      </c>
      <c r="AD1228" s="22" t="s">
        <v>2605</v>
      </c>
      <c r="AE1228" s="16"/>
      <c r="AF1228" s="18">
        <v>24.0</v>
      </c>
      <c r="AG1228" s="18">
        <v>0.0</v>
      </c>
      <c r="AH1228" s="18">
        <v>0.0</v>
      </c>
      <c r="AI1228" s="18">
        <v>0.0</v>
      </c>
      <c r="AJ1228" s="18">
        <v>0.0</v>
      </c>
      <c r="AK1228" s="18">
        <v>0.0</v>
      </c>
    </row>
    <row r="1229">
      <c r="A1229" s="14" t="s">
        <v>1092</v>
      </c>
      <c r="B1229" s="105" t="s">
        <v>3508</v>
      </c>
      <c r="C1229" s="14" t="s">
        <v>2384</v>
      </c>
      <c r="D1229" s="19" t="s">
        <v>58</v>
      </c>
      <c r="E1229" s="14" t="s">
        <v>3415</v>
      </c>
      <c r="F1229" s="14" t="s">
        <v>2818</v>
      </c>
      <c r="G1229" s="14" t="s">
        <v>2268</v>
      </c>
      <c r="I1229" s="14" t="s">
        <v>3416</v>
      </c>
      <c r="J1229" s="23"/>
      <c r="K1229" s="16"/>
      <c r="L1229" s="18">
        <v>552.0</v>
      </c>
      <c r="M1229" s="18">
        <v>0.0</v>
      </c>
      <c r="N1229" s="18">
        <v>0.0</v>
      </c>
      <c r="O1229" s="18">
        <v>0.0</v>
      </c>
      <c r="P1229" s="18">
        <v>0.0</v>
      </c>
      <c r="Q1229" s="18">
        <v>0.0</v>
      </c>
      <c r="U1229" s="22" t="s">
        <v>1812</v>
      </c>
      <c r="V1229" s="18">
        <v>5.060402907944E12</v>
      </c>
      <c r="W1229" s="22" t="s">
        <v>2533</v>
      </c>
      <c r="X1229" s="18" t="s">
        <v>3417</v>
      </c>
      <c r="Y1229" s="22" t="s">
        <v>3421</v>
      </c>
      <c r="Z1229" s="22" t="s">
        <v>2982</v>
      </c>
      <c r="AA1229" s="22" t="s">
        <v>2512</v>
      </c>
      <c r="AB1229" s="22" t="s">
        <v>2214</v>
      </c>
      <c r="AC1229" s="22" t="s">
        <v>3416</v>
      </c>
      <c r="AD1229" s="22" t="s">
        <v>2605</v>
      </c>
      <c r="AE1229" s="16"/>
      <c r="AF1229" s="18">
        <v>24.0</v>
      </c>
      <c r="AG1229" s="18">
        <v>0.0</v>
      </c>
      <c r="AH1229" s="18">
        <v>0.0</v>
      </c>
      <c r="AI1229" s="18">
        <v>0.0</v>
      </c>
      <c r="AJ1229" s="18">
        <v>0.0</v>
      </c>
      <c r="AK1229" s="18">
        <v>0.0</v>
      </c>
    </row>
    <row r="1230">
      <c r="A1230" s="14" t="s">
        <v>288</v>
      </c>
      <c r="B1230" s="105" t="s">
        <v>4141</v>
      </c>
      <c r="C1230" s="14" t="s">
        <v>2257</v>
      </c>
      <c r="D1230" s="19" t="s">
        <v>58</v>
      </c>
      <c r="E1230" s="23"/>
      <c r="F1230" s="14" t="s">
        <v>2658</v>
      </c>
      <c r="G1230" s="14" t="s">
        <v>2256</v>
      </c>
      <c r="I1230" s="14" t="s">
        <v>3416</v>
      </c>
      <c r="J1230" s="23"/>
      <c r="K1230" s="16"/>
      <c r="L1230" s="18">
        <v>552.0</v>
      </c>
      <c r="M1230" s="18">
        <v>0.0</v>
      </c>
      <c r="N1230" s="18">
        <v>0.0</v>
      </c>
      <c r="O1230" s="18">
        <v>0.0</v>
      </c>
      <c r="P1230" s="18">
        <v>0.0</v>
      </c>
      <c r="Q1230" s="18">
        <v>0.0</v>
      </c>
      <c r="U1230" s="22" t="s">
        <v>1251</v>
      </c>
      <c r="V1230" s="18">
        <v>6.291053130286E12</v>
      </c>
      <c r="W1230" s="22" t="s">
        <v>2918</v>
      </c>
      <c r="X1230" s="18" t="s">
        <v>3417</v>
      </c>
      <c r="Y1230" s="22" t="s">
        <v>3415</v>
      </c>
      <c r="Z1230" s="22" t="s">
        <v>3224</v>
      </c>
      <c r="AA1230" s="22" t="s">
        <v>2432</v>
      </c>
      <c r="AB1230" s="22" t="s">
        <v>2214</v>
      </c>
      <c r="AC1230" s="22" t="s">
        <v>3431</v>
      </c>
      <c r="AD1230" s="22" t="s">
        <v>2605</v>
      </c>
      <c r="AE1230" s="16"/>
      <c r="AF1230" s="18">
        <v>24.0</v>
      </c>
      <c r="AG1230" s="18">
        <v>0.0</v>
      </c>
      <c r="AH1230" s="18">
        <v>0.0</v>
      </c>
      <c r="AI1230" s="18">
        <v>0.0</v>
      </c>
      <c r="AJ1230" s="18">
        <v>0.0</v>
      </c>
      <c r="AK1230" s="18">
        <v>0.0</v>
      </c>
    </row>
    <row r="1231">
      <c r="A1231" s="14" t="s">
        <v>1936</v>
      </c>
      <c r="B1231" s="105" t="s">
        <v>3979</v>
      </c>
      <c r="C1231" s="14" t="s">
        <v>2569</v>
      </c>
      <c r="D1231" s="19" t="s">
        <v>58</v>
      </c>
      <c r="E1231" s="14" t="s">
        <v>3415</v>
      </c>
      <c r="F1231" s="23"/>
      <c r="G1231" s="14" t="s">
        <v>2570</v>
      </c>
      <c r="H1231" s="14" t="s">
        <v>2214</v>
      </c>
      <c r="I1231" s="14" t="s">
        <v>3416</v>
      </c>
      <c r="J1231" s="14" t="s">
        <v>2605</v>
      </c>
      <c r="K1231" s="23"/>
      <c r="L1231" s="18">
        <v>0.0</v>
      </c>
      <c r="M1231" s="18">
        <v>0.0</v>
      </c>
      <c r="N1231" s="18">
        <v>0.0</v>
      </c>
      <c r="O1231" s="18">
        <v>0.071429</v>
      </c>
      <c r="P1231" s="18">
        <v>0.066667</v>
      </c>
      <c r="Q1231" s="18">
        <v>0.044949</v>
      </c>
      <c r="U1231" s="22" t="s">
        <v>1812</v>
      </c>
      <c r="V1231" s="18">
        <v>9.316707016321E12</v>
      </c>
      <c r="W1231" s="22" t="s">
        <v>2715</v>
      </c>
      <c r="X1231" s="18" t="s">
        <v>3417</v>
      </c>
      <c r="Y1231" s="22" t="s">
        <v>3415</v>
      </c>
      <c r="Z1231" s="22" t="s">
        <v>3349</v>
      </c>
      <c r="AA1231" s="22" t="s">
        <v>2512</v>
      </c>
      <c r="AB1231" s="22" t="s">
        <v>2214</v>
      </c>
      <c r="AC1231" s="22" t="s">
        <v>3416</v>
      </c>
      <c r="AD1231" s="22" t="s">
        <v>2666</v>
      </c>
      <c r="AF1231" s="18">
        <v>72.0</v>
      </c>
      <c r="AG1231" s="18">
        <v>0.0</v>
      </c>
      <c r="AH1231" s="18">
        <v>0.0</v>
      </c>
      <c r="AI1231" s="18">
        <v>0.0</v>
      </c>
      <c r="AJ1231" s="18">
        <v>0.066667</v>
      </c>
      <c r="AK1231" s="18">
        <v>0.038462</v>
      </c>
    </row>
    <row r="1232">
      <c r="A1232" s="14" t="s">
        <v>888</v>
      </c>
      <c r="B1232" s="105" t="s">
        <v>4181</v>
      </c>
      <c r="C1232" s="14" t="s">
        <v>2341</v>
      </c>
      <c r="D1232" s="19" t="s">
        <v>58</v>
      </c>
      <c r="E1232" s="14" t="s">
        <v>3421</v>
      </c>
      <c r="F1232" s="14" t="s">
        <v>2794</v>
      </c>
      <c r="G1232" s="14" t="s">
        <v>2339</v>
      </c>
      <c r="H1232" s="14" t="s">
        <v>2214</v>
      </c>
      <c r="I1232" s="14" t="s">
        <v>3431</v>
      </c>
      <c r="J1232" s="14" t="s">
        <v>2605</v>
      </c>
      <c r="K1232" s="23"/>
      <c r="L1232" s="18">
        <v>336.0</v>
      </c>
      <c r="M1232" s="18">
        <v>0.0</v>
      </c>
      <c r="N1232" s="18">
        <v>1.067798</v>
      </c>
      <c r="O1232" s="18">
        <v>0.5</v>
      </c>
      <c r="P1232" s="18">
        <v>2.251328</v>
      </c>
      <c r="Q1232" s="18">
        <v>1.208703</v>
      </c>
      <c r="U1232" s="22" t="s">
        <v>1812</v>
      </c>
      <c r="V1232" s="18">
        <v>7.622202025785E12</v>
      </c>
      <c r="W1232" s="22" t="s">
        <v>2523</v>
      </c>
      <c r="X1232" s="18" t="s">
        <v>3417</v>
      </c>
      <c r="Y1232" s="22" t="s">
        <v>3415</v>
      </c>
      <c r="Z1232" s="22" t="s">
        <v>2963</v>
      </c>
      <c r="AA1232" s="22" t="s">
        <v>2512</v>
      </c>
      <c r="AB1232" s="22" t="s">
        <v>2214</v>
      </c>
      <c r="AC1232" s="22" t="s">
        <v>3416</v>
      </c>
      <c r="AD1232" s="22" t="s">
        <v>2666</v>
      </c>
      <c r="AF1232" s="18">
        <v>273.0</v>
      </c>
      <c r="AG1232" s="18">
        <v>2.0</v>
      </c>
      <c r="AH1232" s="18">
        <v>1.519168</v>
      </c>
      <c r="AI1232" s="18">
        <v>0.5</v>
      </c>
      <c r="AJ1232" s="18">
        <v>1.083333</v>
      </c>
      <c r="AK1232" s="18">
        <v>1.697739</v>
      </c>
    </row>
    <row r="1233">
      <c r="A1233" s="14" t="s">
        <v>258</v>
      </c>
      <c r="B1233" s="105" t="s">
        <v>4182</v>
      </c>
      <c r="C1233" s="14" t="s">
        <v>2799</v>
      </c>
      <c r="D1233" s="19" t="s">
        <v>58</v>
      </c>
      <c r="E1233" s="14" t="s">
        <v>3421</v>
      </c>
      <c r="F1233" s="14" t="s">
        <v>3192</v>
      </c>
      <c r="G1233" s="14" t="s">
        <v>3427</v>
      </c>
      <c r="H1233" s="14" t="s">
        <v>2214</v>
      </c>
      <c r="I1233" s="14" t="s">
        <v>3416</v>
      </c>
      <c r="J1233" s="23"/>
      <c r="K1233" s="23"/>
      <c r="L1233" s="18">
        <v>47.0</v>
      </c>
      <c r="M1233" s="18">
        <v>4.0</v>
      </c>
      <c r="N1233" s="18">
        <v>0.21978</v>
      </c>
      <c r="O1233" s="18">
        <v>2.764835</v>
      </c>
      <c r="P1233" s="18">
        <v>2.829978</v>
      </c>
      <c r="Q1233" s="18">
        <v>2.597232</v>
      </c>
      <c r="U1233" s="22" t="s">
        <v>961</v>
      </c>
      <c r="V1233" s="18">
        <v>1.0120432E7</v>
      </c>
      <c r="W1233" s="22" t="s">
        <v>3388</v>
      </c>
      <c r="X1233" s="18" t="s">
        <v>3417</v>
      </c>
      <c r="Y1233" s="16"/>
      <c r="Z1233" s="22" t="s">
        <v>3523</v>
      </c>
      <c r="AA1233" s="22" t="s">
        <v>3524</v>
      </c>
      <c r="AC1233" s="22" t="s">
        <v>3416</v>
      </c>
      <c r="AD1233" s="16"/>
      <c r="AE1233" s="16"/>
      <c r="AF1233" s="18">
        <v>456.0</v>
      </c>
      <c r="AG1233" s="18">
        <v>0.0</v>
      </c>
      <c r="AH1233" s="18">
        <v>0.0</v>
      </c>
      <c r="AI1233" s="18">
        <v>0.0</v>
      </c>
      <c r="AJ1233" s="18">
        <v>0.0</v>
      </c>
      <c r="AK1233" s="18">
        <v>0.0</v>
      </c>
    </row>
    <row r="1234">
      <c r="A1234" s="14" t="s">
        <v>961</v>
      </c>
      <c r="B1234" s="105" t="s">
        <v>3882</v>
      </c>
      <c r="C1234" s="14" t="s">
        <v>2368</v>
      </c>
      <c r="D1234" s="19" t="s">
        <v>58</v>
      </c>
      <c r="E1234" s="14" t="s">
        <v>3421</v>
      </c>
      <c r="F1234" s="14" t="s">
        <v>3157</v>
      </c>
      <c r="G1234" s="14" t="s">
        <v>2369</v>
      </c>
      <c r="H1234" s="14" t="s">
        <v>2304</v>
      </c>
      <c r="I1234" s="14" t="s">
        <v>3416</v>
      </c>
      <c r="J1234" s="23"/>
      <c r="K1234" s="14" t="s">
        <v>2240</v>
      </c>
      <c r="L1234" s="18">
        <v>0.0</v>
      </c>
      <c r="M1234" s="18">
        <v>0.0</v>
      </c>
      <c r="N1234" s="18">
        <v>0.0</v>
      </c>
      <c r="O1234" s="18">
        <v>0.0</v>
      </c>
      <c r="P1234" s="18">
        <v>0.333333</v>
      </c>
      <c r="Q1234" s="18">
        <v>0.220395</v>
      </c>
      <c r="U1234" s="22" t="s">
        <v>1783</v>
      </c>
      <c r="V1234" s="18">
        <v>6.953440512623E12</v>
      </c>
      <c r="W1234" s="22" t="s">
        <v>3301</v>
      </c>
      <c r="X1234" s="18" t="s">
        <v>3417</v>
      </c>
      <c r="Y1234" s="22" t="s">
        <v>3415</v>
      </c>
      <c r="Z1234" s="22" t="s">
        <v>3283</v>
      </c>
      <c r="AA1234" s="22" t="s">
        <v>3442</v>
      </c>
      <c r="AB1234" s="22" t="s">
        <v>2214</v>
      </c>
      <c r="AC1234" s="22" t="s">
        <v>3416</v>
      </c>
      <c r="AD1234" s="22" t="s">
        <v>2605</v>
      </c>
      <c r="AE1234" s="16"/>
      <c r="AF1234" s="18">
        <v>120.0</v>
      </c>
      <c r="AG1234" s="18">
        <v>0.0</v>
      </c>
      <c r="AH1234" s="18">
        <v>1.783333</v>
      </c>
      <c r="AI1234" s="18">
        <v>0.0</v>
      </c>
      <c r="AJ1234" s="18">
        <v>0.0</v>
      </c>
      <c r="AK1234" s="18">
        <v>2.267249</v>
      </c>
    </row>
    <row r="1235">
      <c r="A1235" s="14" t="s">
        <v>288</v>
      </c>
      <c r="B1235" s="105" t="s">
        <v>4041</v>
      </c>
      <c r="C1235" s="14" t="s">
        <v>3060</v>
      </c>
      <c r="D1235" s="19" t="s">
        <v>58</v>
      </c>
      <c r="E1235" s="14" t="s">
        <v>3421</v>
      </c>
      <c r="F1235" s="14" t="s">
        <v>3057</v>
      </c>
      <c r="G1235" s="14" t="s">
        <v>3456</v>
      </c>
      <c r="I1235" s="14" t="s">
        <v>3416</v>
      </c>
      <c r="J1235" s="23"/>
      <c r="K1235" s="16"/>
      <c r="L1235" s="18">
        <v>48.0</v>
      </c>
      <c r="M1235" s="18">
        <v>0.0</v>
      </c>
      <c r="N1235" s="18">
        <v>0.0</v>
      </c>
      <c r="O1235" s="18">
        <v>0.0</v>
      </c>
      <c r="P1235" s="18">
        <v>0.0</v>
      </c>
      <c r="Q1235" s="18">
        <v>0.0</v>
      </c>
      <c r="U1235" s="22" t="s">
        <v>888</v>
      </c>
      <c r="V1235" s="18">
        <v>6.291102146701E12</v>
      </c>
      <c r="W1235" s="22" t="s">
        <v>2343</v>
      </c>
      <c r="X1235" s="18" t="s">
        <v>3417</v>
      </c>
      <c r="Y1235" s="22" t="s">
        <v>3415</v>
      </c>
      <c r="Z1235" s="22" t="s">
        <v>2797</v>
      </c>
      <c r="AA1235" s="22" t="s">
        <v>2344</v>
      </c>
      <c r="AC1235" s="22" t="s">
        <v>3431</v>
      </c>
      <c r="AD1235" s="16"/>
      <c r="AE1235" s="16"/>
      <c r="AF1235" s="18">
        <v>552.0</v>
      </c>
      <c r="AG1235" s="18">
        <v>0.0</v>
      </c>
      <c r="AH1235" s="18">
        <v>0.0</v>
      </c>
      <c r="AI1235" s="18">
        <v>0.0</v>
      </c>
      <c r="AJ1235" s="18">
        <v>0.0</v>
      </c>
      <c r="AK1235" s="18">
        <v>0.0</v>
      </c>
    </row>
    <row r="1236">
      <c r="A1236" s="14" t="s">
        <v>1690</v>
      </c>
      <c r="B1236" s="105" t="s">
        <v>3986</v>
      </c>
      <c r="C1236" s="14" t="s">
        <v>2477</v>
      </c>
      <c r="D1236" s="19" t="s">
        <v>58</v>
      </c>
      <c r="E1236" s="14" t="s">
        <v>3415</v>
      </c>
      <c r="F1236" s="14" t="s">
        <v>2942</v>
      </c>
      <c r="G1236" s="14" t="s">
        <v>2216</v>
      </c>
      <c r="H1236" s="14" t="s">
        <v>2214</v>
      </c>
      <c r="I1236" s="14" t="s">
        <v>3416</v>
      </c>
      <c r="J1236" s="14" t="s">
        <v>2605</v>
      </c>
      <c r="K1236" s="23"/>
      <c r="L1236" s="18">
        <v>48.0</v>
      </c>
      <c r="M1236" s="18">
        <v>0.0</v>
      </c>
      <c r="N1236" s="18">
        <v>0.270614</v>
      </c>
      <c r="O1236" s="18">
        <v>0.0</v>
      </c>
      <c r="P1236" s="18">
        <v>0.316667</v>
      </c>
      <c r="Q1236" s="18">
        <v>0.144648</v>
      </c>
      <c r="U1236" s="22" t="s">
        <v>1690</v>
      </c>
      <c r="V1236" s="18">
        <v>8.588004638631E12</v>
      </c>
      <c r="W1236" s="22" t="s">
        <v>2662</v>
      </c>
      <c r="X1236" s="18" t="s">
        <v>3417</v>
      </c>
      <c r="Y1236" s="22" t="s">
        <v>3415</v>
      </c>
      <c r="Z1236" s="22" t="s">
        <v>3265</v>
      </c>
      <c r="AA1236" s="22" t="s">
        <v>3510</v>
      </c>
      <c r="AB1236" s="22" t="s">
        <v>2214</v>
      </c>
      <c r="AC1236" s="22" t="s">
        <v>3416</v>
      </c>
      <c r="AD1236" s="16"/>
      <c r="AE1236" s="22" t="s">
        <v>2240</v>
      </c>
      <c r="AF1236" s="18">
        <v>408.0</v>
      </c>
      <c r="AG1236" s="18">
        <v>0.0</v>
      </c>
      <c r="AH1236" s="18">
        <v>0.0</v>
      </c>
      <c r="AI1236" s="18">
        <v>0.0</v>
      </c>
      <c r="AJ1236" s="18">
        <v>0.0</v>
      </c>
      <c r="AK1236" s="18">
        <v>0.0</v>
      </c>
    </row>
    <row r="1237">
      <c r="A1237" s="14" t="s">
        <v>1936</v>
      </c>
      <c r="B1237" s="105" t="s">
        <v>4120</v>
      </c>
      <c r="C1237" s="14" t="s">
        <v>2563</v>
      </c>
      <c r="D1237" s="19" t="s">
        <v>58</v>
      </c>
      <c r="E1237" s="14" t="s">
        <v>3415</v>
      </c>
      <c r="F1237" s="14" t="s">
        <v>3005</v>
      </c>
      <c r="G1237" s="14" t="s">
        <v>2561</v>
      </c>
      <c r="H1237" s="14" t="s">
        <v>2214</v>
      </c>
      <c r="I1237" s="14" t="s">
        <v>3416</v>
      </c>
      <c r="J1237" s="23"/>
      <c r="K1237" s="14" t="s">
        <v>2240</v>
      </c>
      <c r="L1237" s="18">
        <v>0.0</v>
      </c>
      <c r="M1237" s="18">
        <v>0.0</v>
      </c>
      <c r="N1237" s="18">
        <v>0.0</v>
      </c>
      <c r="O1237" s="18">
        <v>0.0</v>
      </c>
      <c r="P1237" s="18">
        <v>0.0</v>
      </c>
      <c r="Q1237" s="18">
        <v>0.0</v>
      </c>
      <c r="U1237" s="22" t="s">
        <v>1936</v>
      </c>
      <c r="V1237" s="18">
        <v>6.291061130971E12</v>
      </c>
      <c r="W1237" s="22" t="s">
        <v>2563</v>
      </c>
      <c r="X1237" s="18" t="s">
        <v>3417</v>
      </c>
      <c r="Y1237" s="22" t="s">
        <v>3415</v>
      </c>
      <c r="Z1237" s="22" t="s">
        <v>3005</v>
      </c>
      <c r="AA1237" s="22" t="s">
        <v>2561</v>
      </c>
      <c r="AB1237" s="22" t="s">
        <v>2214</v>
      </c>
      <c r="AC1237" s="22" t="s">
        <v>3416</v>
      </c>
      <c r="AD1237" s="22" t="s">
        <v>2605</v>
      </c>
      <c r="AE1237" s="16"/>
      <c r="AF1237" s="18">
        <v>240.0</v>
      </c>
      <c r="AG1237" s="18">
        <v>0.0</v>
      </c>
      <c r="AH1237" s="18">
        <v>0.051957</v>
      </c>
      <c r="AI1237" s="18">
        <v>0.0</v>
      </c>
      <c r="AJ1237" s="18">
        <v>0.144444</v>
      </c>
      <c r="AK1237" s="18">
        <v>0.118623</v>
      </c>
    </row>
    <row r="1238">
      <c r="A1238" s="14" t="s">
        <v>1488</v>
      </c>
      <c r="B1238" s="105" t="s">
        <v>3802</v>
      </c>
      <c r="C1238" s="14" t="s">
        <v>2832</v>
      </c>
      <c r="D1238" s="19" t="s">
        <v>58</v>
      </c>
      <c r="E1238" s="23"/>
      <c r="F1238" s="14" t="s">
        <v>3132</v>
      </c>
      <c r="G1238" s="14" t="s">
        <v>2268</v>
      </c>
      <c r="I1238" s="14" t="s">
        <v>3416</v>
      </c>
      <c r="J1238" s="23"/>
      <c r="K1238" s="23"/>
      <c r="L1238" s="18">
        <v>24.0</v>
      </c>
      <c r="M1238" s="18">
        <v>0.0</v>
      </c>
      <c r="N1238" s="18">
        <v>0.0</v>
      </c>
      <c r="O1238" s="18">
        <v>0.0</v>
      </c>
      <c r="P1238" s="18">
        <v>0.0</v>
      </c>
      <c r="Q1238" s="18">
        <v>0.0</v>
      </c>
      <c r="U1238" s="22" t="s">
        <v>1035</v>
      </c>
      <c r="V1238" s="18">
        <v>7.33739037756E11</v>
      </c>
      <c r="W1238" s="22" t="s">
        <v>3047</v>
      </c>
      <c r="X1238" s="18" t="s">
        <v>3417</v>
      </c>
      <c r="Y1238" s="22" t="s">
        <v>3415</v>
      </c>
      <c r="Z1238" s="22" t="s">
        <v>2810</v>
      </c>
      <c r="AA1238" s="22" t="s">
        <v>2373</v>
      </c>
      <c r="AC1238" s="22" t="s">
        <v>3416</v>
      </c>
      <c r="AD1238" s="16"/>
      <c r="AE1238" s="16"/>
      <c r="AF1238" s="18">
        <v>552.0</v>
      </c>
      <c r="AG1238" s="18">
        <v>0.0</v>
      </c>
      <c r="AH1238" s="18">
        <v>0.0</v>
      </c>
      <c r="AI1238" s="18">
        <v>0.0</v>
      </c>
      <c r="AJ1238" s="18">
        <v>0.0</v>
      </c>
      <c r="AK1238" s="18">
        <v>0.0</v>
      </c>
    </row>
    <row r="1239">
      <c r="A1239" s="14" t="s">
        <v>258</v>
      </c>
      <c r="B1239" s="105" t="s">
        <v>4183</v>
      </c>
      <c r="C1239" s="14" t="s">
        <v>2397</v>
      </c>
      <c r="D1239" s="19" t="s">
        <v>58</v>
      </c>
      <c r="E1239" s="14" t="s">
        <v>3421</v>
      </c>
      <c r="F1239" s="14" t="s">
        <v>2834</v>
      </c>
      <c r="G1239" s="14" t="s">
        <v>2268</v>
      </c>
      <c r="H1239" s="14" t="s">
        <v>2214</v>
      </c>
      <c r="I1239" s="14" t="s">
        <v>3416</v>
      </c>
      <c r="J1239" s="23"/>
      <c r="K1239" s="23"/>
      <c r="L1239" s="18">
        <v>24.0</v>
      </c>
      <c r="M1239" s="18">
        <v>0.0</v>
      </c>
      <c r="N1239" s="18">
        <v>0.0</v>
      </c>
      <c r="O1239" s="18">
        <v>0.428571</v>
      </c>
      <c r="P1239" s="18">
        <v>0.366667</v>
      </c>
      <c r="Q1239" s="18">
        <v>0.339075</v>
      </c>
      <c r="U1239" s="22" t="s">
        <v>798</v>
      </c>
      <c r="V1239" s="18">
        <v>6.298042161672E12</v>
      </c>
      <c r="W1239" s="22" t="s">
        <v>2726</v>
      </c>
      <c r="X1239" s="18" t="s">
        <v>3417</v>
      </c>
      <c r="Y1239" s="22" t="s">
        <v>3463</v>
      </c>
      <c r="Z1239" s="22" t="s">
        <v>2720</v>
      </c>
      <c r="AA1239" s="22" t="s">
        <v>3592</v>
      </c>
      <c r="AB1239" s="22" t="s">
        <v>2214</v>
      </c>
      <c r="AC1239" s="22" t="s">
        <v>3717</v>
      </c>
      <c r="AD1239" s="22" t="s">
        <v>2605</v>
      </c>
      <c r="AE1239" s="22" t="s">
        <v>2217</v>
      </c>
      <c r="AF1239" s="18">
        <v>864.0</v>
      </c>
      <c r="AG1239" s="18">
        <v>0.0</v>
      </c>
      <c r="AH1239" s="18">
        <v>198.3643</v>
      </c>
      <c r="AI1239" s="18">
        <v>0.0</v>
      </c>
      <c r="AJ1239" s="18">
        <v>8.0</v>
      </c>
      <c r="AK1239" s="18">
        <v>198.3643</v>
      </c>
    </row>
    <row r="1240">
      <c r="A1240" s="14" t="s">
        <v>1251</v>
      </c>
      <c r="B1240" s="105" t="s">
        <v>4184</v>
      </c>
      <c r="C1240" s="14" t="s">
        <v>2992</v>
      </c>
      <c r="D1240" s="19" t="s">
        <v>58</v>
      </c>
      <c r="E1240" s="14" t="s">
        <v>3421</v>
      </c>
      <c r="F1240" s="14" t="s">
        <v>3231</v>
      </c>
      <c r="G1240" s="14" t="s">
        <v>3466</v>
      </c>
      <c r="H1240" s="14" t="s">
        <v>2214</v>
      </c>
      <c r="I1240" s="14" t="s">
        <v>3431</v>
      </c>
      <c r="J1240" s="23"/>
      <c r="K1240" s="23"/>
      <c r="L1240" s="18">
        <v>48.0</v>
      </c>
      <c r="M1240" s="18">
        <v>0.0</v>
      </c>
      <c r="N1240" s="18">
        <v>0.478408</v>
      </c>
      <c r="O1240" s="18">
        <v>0.877656</v>
      </c>
      <c r="P1240" s="18">
        <v>0.643283</v>
      </c>
      <c r="Q1240" s="18">
        <v>0.643283</v>
      </c>
      <c r="U1240" s="22" t="s">
        <v>1650</v>
      </c>
      <c r="V1240" s="18">
        <v>8.908017962576E12</v>
      </c>
      <c r="W1240" s="22" t="s">
        <v>3236</v>
      </c>
      <c r="X1240" s="18" t="s">
        <v>3417</v>
      </c>
      <c r="Y1240" s="22" t="s">
        <v>3415</v>
      </c>
      <c r="Z1240" s="22" t="s">
        <v>3248</v>
      </c>
      <c r="AA1240" s="22" t="s">
        <v>3437</v>
      </c>
      <c r="AB1240" s="22" t="s">
        <v>2214</v>
      </c>
      <c r="AC1240" s="22" t="s">
        <v>3416</v>
      </c>
      <c r="AD1240" s="16"/>
      <c r="AE1240" s="16"/>
      <c r="AF1240" s="18">
        <v>0.0</v>
      </c>
      <c r="AG1240" s="18">
        <v>0.0</v>
      </c>
      <c r="AH1240" s="18">
        <v>0.0</v>
      </c>
      <c r="AI1240" s="18">
        <v>0.214286</v>
      </c>
      <c r="AJ1240" s="18">
        <v>0.270115</v>
      </c>
      <c r="AK1240" s="18">
        <v>0.23648</v>
      </c>
    </row>
    <row r="1241">
      <c r="A1241" s="14" t="s">
        <v>798</v>
      </c>
      <c r="B1241" s="105" t="s">
        <v>3703</v>
      </c>
      <c r="C1241" s="14" t="s">
        <v>2719</v>
      </c>
      <c r="D1241" s="19" t="s">
        <v>58</v>
      </c>
      <c r="E1241" s="14" t="s">
        <v>3463</v>
      </c>
      <c r="F1241" s="14" t="s">
        <v>2720</v>
      </c>
      <c r="G1241" s="14" t="s">
        <v>3704</v>
      </c>
      <c r="H1241" s="14" t="s">
        <v>2214</v>
      </c>
      <c r="I1241" s="14" t="s">
        <v>3422</v>
      </c>
      <c r="J1241" s="23"/>
      <c r="K1241" s="14" t="s">
        <v>2240</v>
      </c>
      <c r="L1241" s="18">
        <v>411.0</v>
      </c>
      <c r="M1241" s="18">
        <v>12.0</v>
      </c>
      <c r="N1241" s="18">
        <v>22.50535</v>
      </c>
      <c r="O1241" s="18">
        <v>46.51331</v>
      </c>
      <c r="P1241" s="18">
        <v>32.19266</v>
      </c>
      <c r="Q1241" s="18">
        <v>34.35543</v>
      </c>
      <c r="U1241" s="22" t="s">
        <v>1690</v>
      </c>
      <c r="V1241" s="18">
        <v>6.291011005212E12</v>
      </c>
      <c r="W1241" s="22" t="s">
        <v>2477</v>
      </c>
      <c r="X1241" s="18" t="s">
        <v>3417</v>
      </c>
      <c r="Y1241" s="22" t="s">
        <v>3415</v>
      </c>
      <c r="Z1241" s="22" t="s">
        <v>2942</v>
      </c>
      <c r="AA1241" s="22" t="s">
        <v>2216</v>
      </c>
      <c r="AB1241" s="22" t="s">
        <v>2214</v>
      </c>
      <c r="AC1241" s="22" t="s">
        <v>3416</v>
      </c>
      <c r="AD1241" s="16"/>
      <c r="AE1241" s="16"/>
      <c r="AF1241" s="18">
        <v>24.0</v>
      </c>
      <c r="AG1241" s="18">
        <v>2.0</v>
      </c>
      <c r="AH1241" s="18">
        <v>0.450549</v>
      </c>
      <c r="AI1241" s="18">
        <v>3.369963</v>
      </c>
      <c r="AJ1241" s="18">
        <v>3.245484</v>
      </c>
      <c r="AK1241" s="18">
        <v>3.016183</v>
      </c>
    </row>
    <row r="1242">
      <c r="A1242" s="14" t="s">
        <v>1812</v>
      </c>
      <c r="B1242" s="105" t="s">
        <v>4132</v>
      </c>
      <c r="C1242" s="14" t="s">
        <v>3000</v>
      </c>
      <c r="D1242" s="19" t="s">
        <v>58</v>
      </c>
      <c r="E1242" s="14" t="s">
        <v>3421</v>
      </c>
      <c r="F1242" s="14" t="s">
        <v>3261</v>
      </c>
      <c r="G1242" s="14" t="s">
        <v>3510</v>
      </c>
      <c r="H1242" s="14" t="s">
        <v>2214</v>
      </c>
      <c r="I1242" s="14" t="s">
        <v>3416</v>
      </c>
      <c r="J1242" s="23"/>
      <c r="K1242" s="23"/>
      <c r="L1242" s="18">
        <v>24.0</v>
      </c>
      <c r="M1242" s="18">
        <v>2.0</v>
      </c>
      <c r="N1242" s="18">
        <v>0.0</v>
      </c>
      <c r="O1242" s="18">
        <v>2.293473</v>
      </c>
      <c r="P1242" s="18">
        <v>2.293473</v>
      </c>
      <c r="Q1242" s="18">
        <v>2.293473</v>
      </c>
      <c r="U1242" s="22" t="s">
        <v>1812</v>
      </c>
      <c r="V1242" s="18">
        <v>1.015271004403E12</v>
      </c>
      <c r="W1242" s="22" t="s">
        <v>2556</v>
      </c>
      <c r="X1242" s="18" t="s">
        <v>3417</v>
      </c>
      <c r="Y1242" s="22" t="s">
        <v>3415</v>
      </c>
      <c r="Z1242" s="22" t="s">
        <v>2614</v>
      </c>
      <c r="AA1242" s="22" t="s">
        <v>2557</v>
      </c>
      <c r="AB1242" s="22" t="s">
        <v>2214</v>
      </c>
      <c r="AC1242" s="22" t="s">
        <v>3416</v>
      </c>
      <c r="AD1242" s="16"/>
      <c r="AE1242" s="22" t="s">
        <v>2240</v>
      </c>
      <c r="AF1242" s="18">
        <v>792.0</v>
      </c>
      <c r="AG1242" s="18">
        <v>0.0</v>
      </c>
      <c r="AH1242" s="18">
        <v>0.0</v>
      </c>
      <c r="AI1242" s="18">
        <v>0.0</v>
      </c>
      <c r="AJ1242" s="18">
        <v>0.0</v>
      </c>
      <c r="AK1242" s="18">
        <v>0.0</v>
      </c>
    </row>
    <row r="1243">
      <c r="A1243" s="14" t="s">
        <v>888</v>
      </c>
      <c r="B1243" s="105" t="s">
        <v>3765</v>
      </c>
      <c r="C1243" s="14" t="s">
        <v>2343</v>
      </c>
      <c r="D1243" s="19" t="s">
        <v>58</v>
      </c>
      <c r="E1243" s="14" t="s">
        <v>3415</v>
      </c>
      <c r="F1243" s="14" t="s">
        <v>2797</v>
      </c>
      <c r="G1243" s="14" t="s">
        <v>2344</v>
      </c>
      <c r="I1243" s="14" t="s">
        <v>3431</v>
      </c>
      <c r="J1243" s="23"/>
      <c r="K1243" s="16"/>
      <c r="L1243" s="18">
        <v>552.0</v>
      </c>
      <c r="M1243" s="18">
        <v>0.0</v>
      </c>
      <c r="N1243" s="18">
        <v>0.0</v>
      </c>
      <c r="O1243" s="18">
        <v>0.0</v>
      </c>
      <c r="P1243" s="18">
        <v>0.0</v>
      </c>
      <c r="Q1243" s="18">
        <v>0.0</v>
      </c>
      <c r="U1243" s="22" t="s">
        <v>888</v>
      </c>
      <c r="V1243" s="18">
        <v>4.640167417554E12</v>
      </c>
      <c r="W1243" s="22" t="s">
        <v>2338</v>
      </c>
      <c r="X1243" s="18" t="s">
        <v>3417</v>
      </c>
      <c r="Y1243" s="22" t="s">
        <v>3421</v>
      </c>
      <c r="Z1243" s="22" t="s">
        <v>2790</v>
      </c>
      <c r="AA1243" s="22" t="s">
        <v>2339</v>
      </c>
      <c r="AB1243" s="22" t="s">
        <v>2214</v>
      </c>
      <c r="AC1243" s="22" t="s">
        <v>3431</v>
      </c>
      <c r="AD1243" s="16"/>
      <c r="AE1243" s="16"/>
      <c r="AF1243" s="18">
        <v>528.0</v>
      </c>
      <c r="AG1243" s="18">
        <v>0.0</v>
      </c>
      <c r="AH1243" s="18">
        <v>0.7</v>
      </c>
      <c r="AI1243" s="18">
        <v>0.0</v>
      </c>
      <c r="AJ1243" s="18">
        <v>0.033333</v>
      </c>
      <c r="AK1243" s="18">
        <v>0.733333</v>
      </c>
    </row>
    <row r="1244">
      <c r="A1244" s="14" t="s">
        <v>1035</v>
      </c>
      <c r="B1244" s="105" t="s">
        <v>3653</v>
      </c>
      <c r="C1244" s="14" t="s">
        <v>3064</v>
      </c>
      <c r="D1244" s="19" t="s">
        <v>58</v>
      </c>
      <c r="E1244" s="14" t="s">
        <v>3415</v>
      </c>
      <c r="F1244" s="14" t="s">
        <v>2807</v>
      </c>
      <c r="G1244" s="14" t="s">
        <v>2371</v>
      </c>
      <c r="H1244" s="14" t="s">
        <v>2214</v>
      </c>
      <c r="I1244" s="14" t="s">
        <v>3416</v>
      </c>
      <c r="J1244" s="23"/>
      <c r="K1244" s="23"/>
      <c r="L1244" s="18">
        <v>120.0</v>
      </c>
      <c r="M1244" s="18">
        <v>2.0</v>
      </c>
      <c r="N1244" s="18">
        <v>0.744048</v>
      </c>
      <c r="O1244" s="18">
        <v>1.855159</v>
      </c>
      <c r="P1244" s="18">
        <v>1.855159</v>
      </c>
      <c r="Q1244" s="18">
        <v>1.855159</v>
      </c>
      <c r="U1244" s="22" t="s">
        <v>1690</v>
      </c>
      <c r="V1244" s="18">
        <v>8.58800773149E12</v>
      </c>
      <c r="W1244" s="22" t="s">
        <v>3002</v>
      </c>
      <c r="X1244" s="18" t="s">
        <v>3417</v>
      </c>
      <c r="Y1244" s="22" t="s">
        <v>3415</v>
      </c>
      <c r="Z1244" s="22" t="s">
        <v>3261</v>
      </c>
      <c r="AA1244" s="22" t="s">
        <v>3510</v>
      </c>
      <c r="AB1244" s="22" t="s">
        <v>2214</v>
      </c>
      <c r="AC1244" s="22" t="s">
        <v>3416</v>
      </c>
      <c r="AD1244" s="22" t="s">
        <v>2605</v>
      </c>
      <c r="AE1244" s="16"/>
      <c r="AF1244" s="18">
        <v>24.0</v>
      </c>
      <c r="AG1244" s="18">
        <v>0.0</v>
      </c>
      <c r="AH1244" s="18">
        <v>0.0</v>
      </c>
      <c r="AI1244" s="18">
        <v>0.0</v>
      </c>
      <c r="AJ1244" s="18">
        <v>0.0</v>
      </c>
      <c r="AK1244" s="18">
        <v>0.022222</v>
      </c>
    </row>
    <row r="1245">
      <c r="A1245" s="14" t="s">
        <v>1812</v>
      </c>
      <c r="B1245" s="105" t="s">
        <v>3813</v>
      </c>
      <c r="C1245" s="14" t="s">
        <v>2492</v>
      </c>
      <c r="D1245" s="19" t="s">
        <v>58</v>
      </c>
      <c r="E1245" s="14" t="s">
        <v>3415</v>
      </c>
      <c r="F1245" s="14" t="s">
        <v>2951</v>
      </c>
      <c r="G1245" s="14" t="s">
        <v>2489</v>
      </c>
      <c r="I1245" s="14" t="s">
        <v>3416</v>
      </c>
      <c r="J1245" s="23"/>
      <c r="K1245" s="16"/>
      <c r="L1245" s="18">
        <v>552.0</v>
      </c>
      <c r="M1245" s="18">
        <v>0.0</v>
      </c>
      <c r="N1245" s="18">
        <v>0.0</v>
      </c>
      <c r="O1245" s="18">
        <v>0.0</v>
      </c>
      <c r="P1245" s="18">
        <v>0.0</v>
      </c>
      <c r="Q1245" s="18">
        <v>0.0</v>
      </c>
      <c r="U1245" s="22" t="s">
        <v>135</v>
      </c>
      <c r="V1245" s="18">
        <v>1.015271004632E12</v>
      </c>
      <c r="W1245" s="22" t="s">
        <v>2622</v>
      </c>
      <c r="X1245" s="18" t="s">
        <v>3417</v>
      </c>
      <c r="Y1245" s="22" t="s">
        <v>3415</v>
      </c>
      <c r="Z1245" s="22" t="s">
        <v>2614</v>
      </c>
      <c r="AA1245" s="22" t="s">
        <v>2557</v>
      </c>
      <c r="AC1245" s="22" t="s">
        <v>3416</v>
      </c>
      <c r="AD1245" s="22" t="s">
        <v>2605</v>
      </c>
      <c r="AE1245" s="16"/>
      <c r="AF1245" s="18">
        <v>48.0</v>
      </c>
      <c r="AG1245" s="18">
        <v>0.0</v>
      </c>
      <c r="AH1245" s="18">
        <v>0.0</v>
      </c>
      <c r="AI1245" s="18">
        <v>0.0</v>
      </c>
      <c r="AJ1245" s="18">
        <v>0.0</v>
      </c>
      <c r="AK1245" s="18">
        <v>0.0</v>
      </c>
    </row>
    <row r="1246">
      <c r="A1246" s="14" t="s">
        <v>798</v>
      </c>
      <c r="B1246" s="105" t="s">
        <v>3485</v>
      </c>
      <c r="C1246" s="14" t="s">
        <v>2729</v>
      </c>
      <c r="D1246" s="19" t="s">
        <v>58</v>
      </c>
      <c r="E1246" s="14" t="s">
        <v>3415</v>
      </c>
      <c r="F1246" s="14" t="s">
        <v>2730</v>
      </c>
      <c r="G1246" s="14" t="s">
        <v>3486</v>
      </c>
      <c r="H1246" s="14" t="s">
        <v>3472</v>
      </c>
      <c r="I1246" s="14" t="s">
        <v>3422</v>
      </c>
      <c r="J1246" s="23"/>
      <c r="K1246" s="23"/>
      <c r="L1246" s="18">
        <v>552.0</v>
      </c>
      <c r="M1246" s="18">
        <v>0.0</v>
      </c>
      <c r="N1246" s="18">
        <v>0.0</v>
      </c>
      <c r="O1246" s="18">
        <v>0.0</v>
      </c>
      <c r="P1246" s="18">
        <v>0.0</v>
      </c>
      <c r="Q1246" s="18">
        <v>0.0</v>
      </c>
      <c r="U1246" s="22" t="s">
        <v>1812</v>
      </c>
      <c r="V1246" s="18">
        <v>5.7030807E7</v>
      </c>
      <c r="W1246" s="22" t="s">
        <v>3317</v>
      </c>
      <c r="X1246" s="18" t="s">
        <v>3417</v>
      </c>
      <c r="Y1246" s="22" t="s">
        <v>3415</v>
      </c>
      <c r="Z1246" s="22" t="s">
        <v>2963</v>
      </c>
      <c r="AA1246" s="22" t="s">
        <v>3534</v>
      </c>
      <c r="AC1246" s="22" t="s">
        <v>3416</v>
      </c>
      <c r="AD1246" s="22" t="s">
        <v>2666</v>
      </c>
      <c r="AF1246" s="18">
        <v>480.0</v>
      </c>
      <c r="AG1246" s="18">
        <v>0.0</v>
      </c>
      <c r="AH1246" s="18">
        <v>0.0</v>
      </c>
      <c r="AI1246" s="18">
        <v>0.0</v>
      </c>
      <c r="AJ1246" s="18">
        <v>0.0</v>
      </c>
      <c r="AK1246" s="18">
        <v>0.0</v>
      </c>
    </row>
    <row r="1247">
      <c r="A1247" s="14" t="s">
        <v>1175</v>
      </c>
      <c r="B1247" s="105" t="s">
        <v>4185</v>
      </c>
      <c r="C1247" s="14" t="s">
        <v>3080</v>
      </c>
      <c r="D1247" s="19" t="s">
        <v>58</v>
      </c>
      <c r="E1247" s="14" t="s">
        <v>3421</v>
      </c>
      <c r="F1247" s="14" t="s">
        <v>3449</v>
      </c>
      <c r="G1247" s="14" t="s">
        <v>3450</v>
      </c>
      <c r="H1247" s="14" t="s">
        <v>2214</v>
      </c>
      <c r="I1247" s="14" t="s">
        <v>3416</v>
      </c>
      <c r="J1247" s="23"/>
      <c r="K1247" s="14" t="s">
        <v>2240</v>
      </c>
      <c r="L1247" s="18">
        <v>408.0</v>
      </c>
      <c r="M1247" s="18">
        <v>0.0</v>
      </c>
      <c r="N1247" s="18">
        <v>0.0</v>
      </c>
      <c r="O1247" s="18">
        <v>0.0</v>
      </c>
      <c r="P1247" s="18">
        <v>0.0</v>
      </c>
      <c r="Q1247" s="18">
        <v>0.0</v>
      </c>
      <c r="U1247" s="22" t="s">
        <v>1812</v>
      </c>
      <c r="V1247" s="18">
        <v>6.772504452251E12</v>
      </c>
      <c r="W1247" s="22" t="s">
        <v>2980</v>
      </c>
      <c r="X1247" s="18" t="s">
        <v>3417</v>
      </c>
      <c r="Y1247" s="22" t="s">
        <v>3415</v>
      </c>
      <c r="Z1247" s="22" t="s">
        <v>3092</v>
      </c>
      <c r="AA1247" s="22" t="s">
        <v>3430</v>
      </c>
      <c r="AB1247" s="22" t="s">
        <v>2214</v>
      </c>
      <c r="AC1247" s="22" t="s">
        <v>3416</v>
      </c>
      <c r="AD1247" s="16"/>
      <c r="AE1247" s="16"/>
      <c r="AF1247" s="18">
        <v>29.0</v>
      </c>
      <c r="AG1247" s="18">
        <v>6.0</v>
      </c>
      <c r="AH1247" s="18">
        <v>1.173993</v>
      </c>
      <c r="AI1247" s="18">
        <v>2.664252</v>
      </c>
      <c r="AJ1247" s="18">
        <v>2.938799</v>
      </c>
      <c r="AK1247" s="18">
        <v>2.298102</v>
      </c>
    </row>
    <row r="1248">
      <c r="A1248" s="14" t="s">
        <v>258</v>
      </c>
      <c r="B1248" s="105" t="s">
        <v>4186</v>
      </c>
      <c r="C1248" s="14" t="s">
        <v>2802</v>
      </c>
      <c r="D1248" s="19" t="s">
        <v>58</v>
      </c>
      <c r="E1248" s="14" t="s">
        <v>3421</v>
      </c>
      <c r="F1248" s="14" t="s">
        <v>3192</v>
      </c>
      <c r="G1248" s="14" t="s">
        <v>3427</v>
      </c>
      <c r="H1248" s="14" t="s">
        <v>2214</v>
      </c>
      <c r="I1248" s="14" t="s">
        <v>3416</v>
      </c>
      <c r="J1248" s="23"/>
      <c r="K1248" s="23"/>
      <c r="L1248" s="18">
        <v>24.0</v>
      </c>
      <c r="M1248" s="18">
        <v>1.0</v>
      </c>
      <c r="N1248" s="18">
        <v>0.0</v>
      </c>
      <c r="O1248" s="18">
        <v>0.642857</v>
      </c>
      <c r="P1248" s="18">
        <v>0.949524</v>
      </c>
      <c r="Q1248" s="18">
        <v>1.077024</v>
      </c>
      <c r="U1248" s="22" t="s">
        <v>258</v>
      </c>
      <c r="V1248" s="18">
        <v>7.64302280248E11</v>
      </c>
      <c r="W1248" s="22" t="s">
        <v>2410</v>
      </c>
      <c r="X1248" s="18" t="s">
        <v>3417</v>
      </c>
      <c r="Y1248" s="22" t="s">
        <v>3415</v>
      </c>
      <c r="Z1248" s="22" t="s">
        <v>2849</v>
      </c>
      <c r="AA1248" s="22" t="s">
        <v>2407</v>
      </c>
      <c r="AB1248" s="22" t="s">
        <v>2214</v>
      </c>
      <c r="AC1248" s="22" t="s">
        <v>3416</v>
      </c>
      <c r="AD1248" s="22" t="s">
        <v>2605</v>
      </c>
      <c r="AE1248" s="16"/>
      <c r="AF1248" s="18">
        <v>48.0</v>
      </c>
      <c r="AG1248" s="18">
        <v>0.0</v>
      </c>
      <c r="AH1248" s="18">
        <v>0.0</v>
      </c>
      <c r="AI1248" s="18">
        <v>0.0</v>
      </c>
      <c r="AJ1248" s="18">
        <v>0.0</v>
      </c>
      <c r="AK1248" s="18">
        <v>0.0</v>
      </c>
    </row>
    <row r="1249">
      <c r="A1249" s="14" t="s">
        <v>84</v>
      </c>
      <c r="B1249" s="105" t="s">
        <v>3818</v>
      </c>
      <c r="C1249" s="14" t="s">
        <v>2248</v>
      </c>
      <c r="D1249" s="19" t="s">
        <v>58</v>
      </c>
      <c r="E1249" s="14" t="s">
        <v>3421</v>
      </c>
      <c r="F1249" s="14" t="s">
        <v>2606</v>
      </c>
      <c r="G1249" s="14" t="s">
        <v>2239</v>
      </c>
      <c r="H1249" s="14" t="s">
        <v>2214</v>
      </c>
      <c r="I1249" s="14" t="s">
        <v>3416</v>
      </c>
      <c r="J1249" s="23"/>
      <c r="K1249" s="14" t="s">
        <v>2240</v>
      </c>
      <c r="L1249" s="18">
        <v>408.0</v>
      </c>
      <c r="M1249" s="18">
        <v>0.0</v>
      </c>
      <c r="N1249" s="18">
        <v>0.0</v>
      </c>
      <c r="O1249" s="18">
        <v>0.0</v>
      </c>
      <c r="P1249" s="18">
        <v>0.0</v>
      </c>
      <c r="Q1249" s="18">
        <v>0.020833</v>
      </c>
      <c r="U1249" s="22" t="s">
        <v>1783</v>
      </c>
      <c r="V1249" s="18">
        <v>7.1662112042E10</v>
      </c>
      <c r="W1249" s="22" t="s">
        <v>3275</v>
      </c>
      <c r="X1249" s="18" t="s">
        <v>3417</v>
      </c>
      <c r="Y1249" s="22" t="s">
        <v>3421</v>
      </c>
      <c r="Z1249" s="22" t="s">
        <v>3273</v>
      </c>
      <c r="AA1249" s="22" t="s">
        <v>2570</v>
      </c>
      <c r="AC1249" s="22" t="s">
        <v>3416</v>
      </c>
      <c r="AD1249" s="22" t="s">
        <v>2605</v>
      </c>
      <c r="AE1249" s="16"/>
      <c r="AF1249" s="18">
        <v>24.0</v>
      </c>
      <c r="AG1249" s="18">
        <v>0.0</v>
      </c>
      <c r="AH1249" s="18">
        <v>0.0</v>
      </c>
      <c r="AI1249" s="18">
        <v>0.0</v>
      </c>
      <c r="AJ1249" s="18">
        <v>0.0</v>
      </c>
      <c r="AK1249" s="18">
        <v>0.0</v>
      </c>
    </row>
    <row r="1250">
      <c r="A1250" s="14" t="s">
        <v>798</v>
      </c>
      <c r="B1250" s="105" t="s">
        <v>4045</v>
      </c>
      <c r="C1250" s="14" t="s">
        <v>2723</v>
      </c>
      <c r="D1250" s="19" t="s">
        <v>58</v>
      </c>
      <c r="E1250" s="23"/>
      <c r="F1250" s="14" t="s">
        <v>2720</v>
      </c>
      <c r="G1250" s="14" t="s">
        <v>3704</v>
      </c>
      <c r="H1250" s="14" t="s">
        <v>2214</v>
      </c>
      <c r="I1250" s="14" t="s">
        <v>3422</v>
      </c>
      <c r="J1250" s="23"/>
      <c r="K1250" s="14" t="s">
        <v>2240</v>
      </c>
      <c r="L1250" s="18">
        <v>552.0</v>
      </c>
      <c r="M1250" s="18">
        <v>0.0</v>
      </c>
      <c r="N1250" s="18">
        <v>0.0</v>
      </c>
      <c r="O1250" s="18">
        <v>0.0</v>
      </c>
      <c r="P1250" s="18">
        <v>0.0</v>
      </c>
      <c r="Q1250" s="18">
        <v>0.0</v>
      </c>
      <c r="U1250" s="22" t="s">
        <v>1812</v>
      </c>
      <c r="V1250" s="18">
        <v>5.9946328E7</v>
      </c>
      <c r="W1250" s="22" t="s">
        <v>3316</v>
      </c>
      <c r="X1250" s="18" t="s">
        <v>3417</v>
      </c>
      <c r="Y1250" s="22" t="s">
        <v>3421</v>
      </c>
      <c r="Z1250" s="22" t="s">
        <v>3308</v>
      </c>
      <c r="AA1250" s="22" t="s">
        <v>3534</v>
      </c>
      <c r="AB1250" s="22" t="s">
        <v>2214</v>
      </c>
      <c r="AC1250" s="22" t="s">
        <v>3416</v>
      </c>
      <c r="AD1250" s="16"/>
      <c r="AE1250" s="16"/>
      <c r="AF1250" s="18">
        <v>0.0</v>
      </c>
      <c r="AG1250" s="18">
        <v>0.0</v>
      </c>
      <c r="AH1250" s="18">
        <v>0.0</v>
      </c>
      <c r="AI1250" s="18">
        <v>0.0</v>
      </c>
      <c r="AJ1250" s="18">
        <v>0.033333</v>
      </c>
      <c r="AK1250" s="18">
        <v>0.016667</v>
      </c>
    </row>
    <row r="1251">
      <c r="A1251" s="14" t="s">
        <v>591</v>
      </c>
      <c r="B1251" s="105" t="s">
        <v>4187</v>
      </c>
      <c r="C1251" s="14" t="s">
        <v>2600</v>
      </c>
      <c r="D1251" s="19" t="s">
        <v>58</v>
      </c>
      <c r="E1251" s="14" t="s">
        <v>3421</v>
      </c>
      <c r="F1251" s="14" t="s">
        <v>3135</v>
      </c>
      <c r="G1251" s="14" t="s">
        <v>3997</v>
      </c>
      <c r="H1251" s="14" t="s">
        <v>2214</v>
      </c>
      <c r="I1251" s="14" t="s">
        <v>3416</v>
      </c>
      <c r="J1251" s="23"/>
      <c r="K1251" s="14" t="s">
        <v>2240</v>
      </c>
      <c r="L1251" s="18">
        <v>336.0</v>
      </c>
      <c r="M1251" s="18">
        <v>0.0</v>
      </c>
      <c r="N1251" s="18">
        <v>0.0</v>
      </c>
      <c r="O1251" s="18">
        <v>0.0</v>
      </c>
      <c r="P1251" s="18">
        <v>0.0</v>
      </c>
      <c r="Q1251" s="18">
        <v>0.0</v>
      </c>
      <c r="U1251" s="22" t="s">
        <v>288</v>
      </c>
      <c r="V1251" s="18">
        <v>6.291109606E12</v>
      </c>
      <c r="W1251" s="22" t="s">
        <v>3059</v>
      </c>
      <c r="X1251" s="18" t="s">
        <v>3417</v>
      </c>
      <c r="Y1251" s="22" t="s">
        <v>3415</v>
      </c>
      <c r="Z1251" s="22" t="s">
        <v>3057</v>
      </c>
      <c r="AA1251" s="22" t="s">
        <v>3456</v>
      </c>
      <c r="AB1251" s="22" t="s">
        <v>2214</v>
      </c>
      <c r="AC1251" s="22" t="s">
        <v>3416</v>
      </c>
      <c r="AD1251" s="22" t="s">
        <v>2605</v>
      </c>
      <c r="AE1251" s="22" t="s">
        <v>2217</v>
      </c>
      <c r="AF1251" s="18">
        <v>24.0</v>
      </c>
      <c r="AG1251" s="18">
        <v>0.0</v>
      </c>
      <c r="AH1251" s="18">
        <v>0.0</v>
      </c>
      <c r="AI1251" s="18">
        <v>0.0</v>
      </c>
      <c r="AJ1251" s="18">
        <v>0.0</v>
      </c>
      <c r="AK1251" s="18">
        <v>0.0</v>
      </c>
    </row>
    <row r="1252">
      <c r="A1252" s="14" t="s">
        <v>288</v>
      </c>
      <c r="B1252" s="105" t="s">
        <v>3969</v>
      </c>
      <c r="C1252" s="14" t="s">
        <v>2648</v>
      </c>
      <c r="D1252" s="19" t="s">
        <v>58</v>
      </c>
      <c r="E1252" s="14" t="s">
        <v>3415</v>
      </c>
      <c r="F1252" s="14" t="s">
        <v>2649</v>
      </c>
      <c r="G1252" s="14" t="s">
        <v>3614</v>
      </c>
      <c r="H1252" s="14" t="s">
        <v>2214</v>
      </c>
      <c r="I1252" s="14" t="s">
        <v>3422</v>
      </c>
      <c r="J1252" s="23"/>
      <c r="K1252" s="16"/>
      <c r="L1252" s="18">
        <v>600.0</v>
      </c>
      <c r="M1252" s="18">
        <v>0.0</v>
      </c>
      <c r="N1252" s="18">
        <v>1.041127</v>
      </c>
      <c r="O1252" s="18">
        <v>1.0</v>
      </c>
      <c r="P1252" s="18">
        <v>1.514461</v>
      </c>
      <c r="Q1252" s="18">
        <v>0.771551</v>
      </c>
      <c r="U1252" s="22" t="s">
        <v>468</v>
      </c>
      <c r="V1252" s="18">
        <v>4.6020140234E12</v>
      </c>
      <c r="W1252" s="22" t="s">
        <v>3111</v>
      </c>
      <c r="X1252" s="18" t="s">
        <v>3417</v>
      </c>
      <c r="Y1252" s="22" t="s">
        <v>3421</v>
      </c>
      <c r="Z1252" s="22" t="s">
        <v>3112</v>
      </c>
      <c r="AA1252" s="22" t="s">
        <v>3839</v>
      </c>
      <c r="AB1252" s="22" t="s">
        <v>3472</v>
      </c>
      <c r="AC1252" s="22" t="s">
        <v>3431</v>
      </c>
      <c r="AD1252" s="16"/>
      <c r="AE1252" s="16"/>
      <c r="AF1252" s="18">
        <v>24.0</v>
      </c>
      <c r="AG1252" s="18">
        <v>0.0</v>
      </c>
      <c r="AH1252" s="18">
        <v>0.0</v>
      </c>
      <c r="AI1252" s="18">
        <v>0.0</v>
      </c>
      <c r="AJ1252" s="18">
        <v>0.0</v>
      </c>
      <c r="AK1252" s="18">
        <v>0.0</v>
      </c>
    </row>
    <row r="1253">
      <c r="A1253" s="14" t="s">
        <v>84</v>
      </c>
      <c r="B1253" s="105" t="s">
        <v>3818</v>
      </c>
      <c r="C1253" s="14" t="s">
        <v>2248</v>
      </c>
      <c r="D1253" s="19" t="s">
        <v>58</v>
      </c>
      <c r="E1253" s="14" t="s">
        <v>3421</v>
      </c>
      <c r="F1253" s="14" t="s">
        <v>2606</v>
      </c>
      <c r="G1253" s="14" t="s">
        <v>2239</v>
      </c>
      <c r="H1253" s="14" t="s">
        <v>2214</v>
      </c>
      <c r="I1253" s="14" t="s">
        <v>3416</v>
      </c>
      <c r="J1253" s="23"/>
      <c r="K1253" s="23"/>
      <c r="L1253" s="18">
        <v>72.0</v>
      </c>
      <c r="M1253" s="18">
        <v>0.0</v>
      </c>
      <c r="N1253" s="18">
        <v>0.479437</v>
      </c>
      <c r="O1253" s="18">
        <v>0.622294</v>
      </c>
      <c r="P1253" s="18">
        <v>0.353378</v>
      </c>
      <c r="Q1253" s="18">
        <v>0.527689</v>
      </c>
      <c r="U1253" s="22" t="s">
        <v>135</v>
      </c>
      <c r="V1253" s="18">
        <v>3.001260000134E12</v>
      </c>
      <c r="W1253" s="22" t="s">
        <v>2613</v>
      </c>
      <c r="X1253" s="18" t="s">
        <v>3417</v>
      </c>
      <c r="Y1253" s="22" t="s">
        <v>3415</v>
      </c>
      <c r="Z1253" s="22" t="s">
        <v>2614</v>
      </c>
      <c r="AA1253" s="22" t="s">
        <v>2557</v>
      </c>
      <c r="AC1253" s="22" t="s">
        <v>3416</v>
      </c>
      <c r="AD1253" s="22" t="s">
        <v>2605</v>
      </c>
      <c r="AE1253" s="16"/>
      <c r="AF1253" s="18">
        <v>48.0</v>
      </c>
      <c r="AG1253" s="18">
        <v>0.0</v>
      </c>
      <c r="AH1253" s="18">
        <v>0.2</v>
      </c>
      <c r="AI1253" s="18">
        <v>0.0</v>
      </c>
      <c r="AJ1253" s="18">
        <v>0.0</v>
      </c>
      <c r="AK1253" s="18">
        <v>0.2</v>
      </c>
    </row>
    <row r="1254">
      <c r="A1254" s="14" t="s">
        <v>851</v>
      </c>
      <c r="B1254" s="105" t="s">
        <v>3628</v>
      </c>
      <c r="C1254" s="14" t="s">
        <v>3154</v>
      </c>
      <c r="D1254" s="19" t="s">
        <v>58</v>
      </c>
      <c r="E1254" s="14" t="s">
        <v>3421</v>
      </c>
      <c r="F1254" s="14" t="s">
        <v>3152</v>
      </c>
      <c r="G1254" s="14" t="s">
        <v>3484</v>
      </c>
      <c r="I1254" s="14" t="s">
        <v>3422</v>
      </c>
      <c r="J1254" s="14" t="s">
        <v>2605</v>
      </c>
      <c r="K1254" s="16"/>
      <c r="L1254" s="18">
        <v>120.0</v>
      </c>
      <c r="M1254" s="18">
        <v>0.0</v>
      </c>
      <c r="N1254" s="18">
        <v>0.142857</v>
      </c>
      <c r="O1254" s="18">
        <v>0.0</v>
      </c>
      <c r="P1254" s="18">
        <v>0.0</v>
      </c>
      <c r="Q1254" s="18">
        <v>0.142857</v>
      </c>
      <c r="U1254" s="22" t="s">
        <v>1251</v>
      </c>
      <c r="V1254" s="18">
        <v>3.701295700282E12</v>
      </c>
      <c r="W1254" s="22" t="s">
        <v>2441</v>
      </c>
      <c r="X1254" s="18" t="s">
        <v>3417</v>
      </c>
      <c r="Y1254" s="22" t="s">
        <v>3415</v>
      </c>
      <c r="Z1254" s="22" t="s">
        <v>2882</v>
      </c>
      <c r="AA1254" s="22" t="s">
        <v>2437</v>
      </c>
      <c r="AB1254" s="22" t="s">
        <v>2214</v>
      </c>
      <c r="AC1254" s="22" t="s">
        <v>3431</v>
      </c>
      <c r="AD1254" s="22" t="s">
        <v>2605</v>
      </c>
      <c r="AE1254" s="16"/>
      <c r="AF1254" s="18">
        <v>9.0</v>
      </c>
      <c r="AG1254" s="18">
        <v>0.0</v>
      </c>
      <c r="AH1254" s="18">
        <v>0.0</v>
      </c>
      <c r="AI1254" s="18">
        <v>0.0</v>
      </c>
      <c r="AJ1254" s="18">
        <v>0.0</v>
      </c>
      <c r="AK1254" s="18">
        <v>0.0</v>
      </c>
    </row>
    <row r="1255">
      <c r="A1255" s="14" t="s">
        <v>1251</v>
      </c>
      <c r="B1255" s="105" t="s">
        <v>4040</v>
      </c>
      <c r="C1255" s="14" t="s">
        <v>2918</v>
      </c>
      <c r="D1255" s="19" t="s">
        <v>58</v>
      </c>
      <c r="E1255" s="14" t="s">
        <v>3415</v>
      </c>
      <c r="F1255" s="14" t="s">
        <v>3224</v>
      </c>
      <c r="G1255" s="14" t="s">
        <v>2432</v>
      </c>
      <c r="H1255" s="14" t="s">
        <v>2214</v>
      </c>
      <c r="I1255" s="14" t="s">
        <v>3431</v>
      </c>
      <c r="J1255" s="23"/>
      <c r="K1255" s="14" t="s">
        <v>2240</v>
      </c>
      <c r="L1255" s="18">
        <v>480.0</v>
      </c>
      <c r="M1255" s="18">
        <v>0.0</v>
      </c>
      <c r="N1255" s="18">
        <v>0.0</v>
      </c>
      <c r="O1255" s="18">
        <v>0.0</v>
      </c>
      <c r="P1255" s="18">
        <v>0.0</v>
      </c>
      <c r="Q1255" s="18">
        <v>0.0</v>
      </c>
      <c r="U1255" s="22" t="s">
        <v>1812</v>
      </c>
      <c r="V1255" s="18">
        <v>6.221073008135E12</v>
      </c>
      <c r="W1255" s="22" t="s">
        <v>2657</v>
      </c>
      <c r="X1255" s="18" t="s">
        <v>3417</v>
      </c>
      <c r="Y1255" s="22" t="s">
        <v>3415</v>
      </c>
      <c r="Z1255" s="22" t="s">
        <v>3345</v>
      </c>
      <c r="AA1255" s="22" t="s">
        <v>3430</v>
      </c>
      <c r="AC1255" s="22" t="s">
        <v>3416</v>
      </c>
      <c r="AD1255" s="16"/>
      <c r="AE1255" s="16"/>
      <c r="AF1255" s="18">
        <v>0.0</v>
      </c>
      <c r="AG1255" s="18">
        <v>0.0</v>
      </c>
      <c r="AH1255" s="18">
        <v>0.0</v>
      </c>
      <c r="AI1255" s="18">
        <v>0.0</v>
      </c>
      <c r="AJ1255" s="18">
        <v>0.0</v>
      </c>
      <c r="AK1255" s="18">
        <v>0.0</v>
      </c>
    </row>
    <row r="1256">
      <c r="A1256" s="14" t="s">
        <v>135</v>
      </c>
      <c r="B1256" s="105" t="s">
        <v>3866</v>
      </c>
      <c r="C1256" s="14" t="s">
        <v>2940</v>
      </c>
      <c r="D1256" s="19" t="s">
        <v>58</v>
      </c>
      <c r="E1256" s="14" t="s">
        <v>3867</v>
      </c>
      <c r="F1256" s="14" t="s">
        <v>3028</v>
      </c>
      <c r="G1256" s="14" t="s">
        <v>3868</v>
      </c>
      <c r="I1256" s="14" t="s">
        <v>3422</v>
      </c>
      <c r="J1256" s="23"/>
      <c r="K1256" s="23"/>
      <c r="L1256" s="18">
        <v>528.0</v>
      </c>
      <c r="M1256" s="18">
        <v>0.0</v>
      </c>
      <c r="N1256" s="18">
        <v>0.0</v>
      </c>
      <c r="O1256" s="18">
        <v>0.0</v>
      </c>
      <c r="P1256" s="18">
        <v>0.0</v>
      </c>
      <c r="Q1256" s="18">
        <v>0.0</v>
      </c>
      <c r="U1256" s="22" t="s">
        <v>1812</v>
      </c>
      <c r="V1256" s="18">
        <v>1.015271004403E12</v>
      </c>
      <c r="W1256" s="22" t="s">
        <v>2556</v>
      </c>
      <c r="X1256" s="18" t="s">
        <v>3417</v>
      </c>
      <c r="Y1256" s="22" t="s">
        <v>3415</v>
      </c>
      <c r="Z1256" s="22" t="s">
        <v>2614</v>
      </c>
      <c r="AA1256" s="22" t="s">
        <v>2557</v>
      </c>
      <c r="AB1256" s="22" t="s">
        <v>2214</v>
      </c>
      <c r="AC1256" s="22" t="s">
        <v>3416</v>
      </c>
      <c r="AD1256" s="22" t="s">
        <v>2605</v>
      </c>
      <c r="AE1256" s="22" t="s">
        <v>2240</v>
      </c>
      <c r="AF1256" s="18">
        <v>24.0</v>
      </c>
      <c r="AG1256" s="18">
        <v>0.0</v>
      </c>
      <c r="AH1256" s="18">
        <v>0.0</v>
      </c>
      <c r="AI1256" s="18">
        <v>0.0</v>
      </c>
      <c r="AJ1256" s="18">
        <v>0.0</v>
      </c>
      <c r="AK1256" s="18">
        <v>0.0</v>
      </c>
    </row>
    <row r="1257">
      <c r="A1257" s="14" t="s">
        <v>1966</v>
      </c>
      <c r="B1257" s="105" t="s">
        <v>3616</v>
      </c>
      <c r="C1257" s="14" t="s">
        <v>2574</v>
      </c>
      <c r="D1257" s="19" t="s">
        <v>58</v>
      </c>
      <c r="E1257" s="14" t="s">
        <v>3415</v>
      </c>
      <c r="F1257" s="14" t="s">
        <v>3013</v>
      </c>
      <c r="G1257" s="14" t="s">
        <v>2572</v>
      </c>
      <c r="H1257" s="14" t="s">
        <v>2252</v>
      </c>
      <c r="I1257" s="14" t="s">
        <v>3416</v>
      </c>
      <c r="J1257" s="23"/>
      <c r="K1257" s="14" t="s">
        <v>2240</v>
      </c>
      <c r="L1257" s="18">
        <v>96.0</v>
      </c>
      <c r="M1257" s="18">
        <v>0.0</v>
      </c>
      <c r="N1257" s="18">
        <v>0.257576</v>
      </c>
      <c r="O1257" s="18">
        <v>0.0</v>
      </c>
      <c r="P1257" s="18">
        <v>0.257576</v>
      </c>
      <c r="Q1257" s="18">
        <v>0.230175</v>
      </c>
      <c r="U1257" s="22" t="s">
        <v>1812</v>
      </c>
      <c r="V1257" s="18">
        <v>5.060402907944E12</v>
      </c>
      <c r="W1257" s="22" t="s">
        <v>2533</v>
      </c>
      <c r="X1257" s="18" t="s">
        <v>3417</v>
      </c>
      <c r="Y1257" s="22" t="s">
        <v>3421</v>
      </c>
      <c r="Z1257" s="22" t="s">
        <v>2982</v>
      </c>
      <c r="AA1257" s="22" t="s">
        <v>2512</v>
      </c>
      <c r="AB1257" s="22" t="s">
        <v>2214</v>
      </c>
      <c r="AC1257" s="22" t="s">
        <v>3416</v>
      </c>
      <c r="AD1257" s="22" t="s">
        <v>2666</v>
      </c>
      <c r="AF1257" s="18">
        <v>384.0</v>
      </c>
      <c r="AG1257" s="18">
        <v>0.0</v>
      </c>
      <c r="AH1257" s="18">
        <v>1.89986</v>
      </c>
      <c r="AI1257" s="18">
        <v>1.119228</v>
      </c>
      <c r="AJ1257" s="18">
        <v>0.793343</v>
      </c>
      <c r="AK1257" s="18">
        <v>1.224077</v>
      </c>
    </row>
    <row r="1258">
      <c r="A1258" s="14" t="s">
        <v>135</v>
      </c>
      <c r="B1258" s="105" t="s">
        <v>4002</v>
      </c>
      <c r="C1258" s="14" t="s">
        <v>3024</v>
      </c>
      <c r="D1258" s="19" t="s">
        <v>58</v>
      </c>
      <c r="E1258" s="14" t="s">
        <v>3415</v>
      </c>
      <c r="F1258" s="14" t="s">
        <v>2868</v>
      </c>
      <c r="G1258" s="14" t="s">
        <v>2366</v>
      </c>
      <c r="H1258" s="14" t="s">
        <v>3472</v>
      </c>
      <c r="I1258" s="14" t="s">
        <v>3416</v>
      </c>
      <c r="J1258" s="14" t="s">
        <v>2605</v>
      </c>
      <c r="K1258" s="16"/>
      <c r="L1258" s="18">
        <v>24.0</v>
      </c>
      <c r="M1258" s="18">
        <v>0.0</v>
      </c>
      <c r="N1258" s="18">
        <v>0.267857</v>
      </c>
      <c r="O1258" s="18">
        <v>0.0</v>
      </c>
      <c r="P1258" s="18">
        <v>0.0</v>
      </c>
      <c r="Q1258" s="18">
        <v>0.267857</v>
      </c>
      <c r="U1258" s="22" t="s">
        <v>1812</v>
      </c>
      <c r="V1258" s="18">
        <v>6.96168101002E11</v>
      </c>
      <c r="W1258" s="22" t="s">
        <v>2487</v>
      </c>
      <c r="X1258" s="18" t="s">
        <v>3417</v>
      </c>
      <c r="Y1258" s="22" t="s">
        <v>3415</v>
      </c>
      <c r="Z1258" s="22" t="s">
        <v>2947</v>
      </c>
      <c r="AA1258" s="22" t="s">
        <v>2484</v>
      </c>
      <c r="AB1258" s="22" t="s">
        <v>2214</v>
      </c>
      <c r="AC1258" s="22" t="s">
        <v>3416</v>
      </c>
      <c r="AD1258" s="16"/>
      <c r="AE1258" s="16"/>
      <c r="AF1258" s="18">
        <v>71.0</v>
      </c>
      <c r="AG1258" s="18">
        <v>2.0</v>
      </c>
      <c r="AH1258" s="18">
        <v>0.762155</v>
      </c>
      <c r="AI1258" s="18">
        <v>5.061688</v>
      </c>
      <c r="AJ1258" s="18">
        <v>3.378289</v>
      </c>
      <c r="AK1258" s="18">
        <v>3.200444</v>
      </c>
    </row>
    <row r="1259">
      <c r="A1259" s="14" t="s">
        <v>1035</v>
      </c>
      <c r="B1259" s="105" t="s">
        <v>3981</v>
      </c>
      <c r="C1259" s="14" t="s">
        <v>3055</v>
      </c>
      <c r="D1259" s="19" t="s">
        <v>58</v>
      </c>
      <c r="E1259" s="14" t="s">
        <v>3415</v>
      </c>
      <c r="F1259" s="14" t="s">
        <v>2810</v>
      </c>
      <c r="G1259" s="14" t="s">
        <v>2373</v>
      </c>
      <c r="H1259" s="14" t="s">
        <v>2214</v>
      </c>
      <c r="I1259" s="14" t="s">
        <v>3416</v>
      </c>
      <c r="J1259" s="23"/>
      <c r="K1259" s="23"/>
      <c r="L1259" s="18">
        <v>24.0</v>
      </c>
      <c r="M1259" s="18">
        <v>0.0</v>
      </c>
      <c r="N1259" s="18">
        <v>0.0</v>
      </c>
      <c r="O1259" s="18">
        <v>0.214286</v>
      </c>
      <c r="P1259" s="18">
        <v>0.233333</v>
      </c>
      <c r="Q1259" s="18">
        <v>0.234454</v>
      </c>
      <c r="U1259" s="22" t="s">
        <v>288</v>
      </c>
      <c r="V1259" s="18">
        <v>7.340001807325E12</v>
      </c>
      <c r="W1259" s="22" t="s">
        <v>3377</v>
      </c>
      <c r="X1259" s="18" t="s">
        <v>3417</v>
      </c>
      <c r="Y1259" s="22" t="s">
        <v>3415</v>
      </c>
      <c r="Z1259" s="22" t="s">
        <v>2981</v>
      </c>
      <c r="AA1259" s="22" t="s">
        <v>2532</v>
      </c>
      <c r="AB1259" s="22" t="s">
        <v>2252</v>
      </c>
      <c r="AC1259" s="22" t="s">
        <v>3416</v>
      </c>
      <c r="AD1259" s="16"/>
      <c r="AE1259" s="22" t="s">
        <v>2240</v>
      </c>
      <c r="AF1259" s="18">
        <v>735.0</v>
      </c>
      <c r="AG1259" s="18">
        <v>1.0</v>
      </c>
      <c r="AH1259" s="18">
        <v>5.113738</v>
      </c>
      <c r="AI1259" s="18">
        <v>0.125</v>
      </c>
      <c r="AJ1259" s="18">
        <v>3.32061</v>
      </c>
      <c r="AK1259" s="18">
        <v>4.933973</v>
      </c>
    </row>
    <row r="1260">
      <c r="A1260" s="14" t="s">
        <v>1092</v>
      </c>
      <c r="B1260" s="105" t="s">
        <v>4188</v>
      </c>
      <c r="C1260" s="14" t="s">
        <v>3178</v>
      </c>
      <c r="D1260" s="19" t="s">
        <v>58</v>
      </c>
      <c r="E1260" s="14" t="s">
        <v>3415</v>
      </c>
      <c r="F1260" s="14" t="s">
        <v>3179</v>
      </c>
      <c r="G1260" s="14" t="s">
        <v>3892</v>
      </c>
      <c r="H1260" s="14" t="s">
        <v>2214</v>
      </c>
      <c r="I1260" s="14" t="s">
        <v>3416</v>
      </c>
      <c r="J1260" s="23"/>
      <c r="K1260" s="14" t="s">
        <v>2240</v>
      </c>
      <c r="L1260" s="18">
        <v>744.0</v>
      </c>
      <c r="M1260" s="18">
        <v>0.0</v>
      </c>
      <c r="N1260" s="18">
        <v>0.0</v>
      </c>
      <c r="O1260" s="18">
        <v>0.0</v>
      </c>
      <c r="P1260" s="18">
        <v>0.0</v>
      </c>
      <c r="Q1260" s="18">
        <v>0.0</v>
      </c>
      <c r="U1260" s="22" t="s">
        <v>961</v>
      </c>
      <c r="V1260" s="22" t="s">
        <v>3481</v>
      </c>
      <c r="W1260" s="22" t="s">
        <v>2804</v>
      </c>
      <c r="X1260" s="18" t="s">
        <v>3417</v>
      </c>
      <c r="Y1260" s="22" t="s">
        <v>3421</v>
      </c>
      <c r="Z1260" s="22" t="s">
        <v>3157</v>
      </c>
      <c r="AA1260" s="22" t="s">
        <v>3482</v>
      </c>
      <c r="AB1260" s="22" t="s">
        <v>2304</v>
      </c>
      <c r="AC1260" s="22" t="s">
        <v>3422</v>
      </c>
      <c r="AD1260" s="22" t="s">
        <v>2605</v>
      </c>
      <c r="AE1260" s="22" t="s">
        <v>2240</v>
      </c>
      <c r="AF1260" s="18">
        <v>768.0</v>
      </c>
      <c r="AG1260" s="18">
        <v>0.0</v>
      </c>
      <c r="AH1260" s="18">
        <v>0.0</v>
      </c>
      <c r="AI1260" s="18">
        <v>0.0</v>
      </c>
      <c r="AJ1260" s="18">
        <v>0.0</v>
      </c>
      <c r="AK1260" s="18">
        <v>0.0</v>
      </c>
    </row>
    <row r="1261">
      <c r="A1261" s="14" t="s">
        <v>135</v>
      </c>
      <c r="B1261" s="105" t="s">
        <v>3975</v>
      </c>
      <c r="C1261" s="14" t="s">
        <v>2633</v>
      </c>
      <c r="D1261" s="19" t="s">
        <v>58</v>
      </c>
      <c r="E1261" s="14" t="s">
        <v>3421</v>
      </c>
      <c r="F1261" s="14" t="s">
        <v>2614</v>
      </c>
      <c r="G1261" s="14" t="s">
        <v>2557</v>
      </c>
      <c r="H1261" s="14" t="s">
        <v>2214</v>
      </c>
      <c r="I1261" s="14" t="s">
        <v>3416</v>
      </c>
      <c r="J1261" s="14" t="s">
        <v>2605</v>
      </c>
      <c r="K1261" s="14" t="s">
        <v>2240</v>
      </c>
      <c r="L1261" s="18">
        <v>744.0</v>
      </c>
      <c r="M1261" s="18">
        <v>0.0</v>
      </c>
      <c r="N1261" s="18">
        <v>3.761905</v>
      </c>
      <c r="O1261" s="18">
        <v>0.0</v>
      </c>
      <c r="P1261" s="18">
        <v>0.0</v>
      </c>
      <c r="Q1261" s="18">
        <v>3.761905</v>
      </c>
      <c r="U1261" s="22" t="s">
        <v>888</v>
      </c>
      <c r="V1261" s="18">
        <v>5.285000838494E12</v>
      </c>
      <c r="W1261" s="22" t="s">
        <v>2782</v>
      </c>
      <c r="X1261" s="18" t="s">
        <v>3417</v>
      </c>
      <c r="Y1261" s="22" t="s">
        <v>3415</v>
      </c>
      <c r="Z1261" s="22" t="s">
        <v>2783</v>
      </c>
      <c r="AA1261" s="22" t="s">
        <v>2337</v>
      </c>
      <c r="AC1261" s="22" t="s">
        <v>3431</v>
      </c>
      <c r="AD1261" s="16"/>
      <c r="AE1261" s="16"/>
      <c r="AF1261" s="18">
        <v>552.0</v>
      </c>
      <c r="AG1261" s="18">
        <v>0.0</v>
      </c>
      <c r="AH1261" s="18">
        <v>0.0</v>
      </c>
      <c r="AI1261" s="18">
        <v>0.0</v>
      </c>
      <c r="AJ1261" s="18">
        <v>0.0</v>
      </c>
      <c r="AK1261" s="18">
        <v>0.0</v>
      </c>
    </row>
    <row r="1262">
      <c r="A1262" s="14" t="s">
        <v>258</v>
      </c>
      <c r="B1262" s="105" t="s">
        <v>3511</v>
      </c>
      <c r="C1262" s="14" t="s">
        <v>2411</v>
      </c>
      <c r="D1262" s="19" t="s">
        <v>58</v>
      </c>
      <c r="E1262" s="14" t="s">
        <v>3421</v>
      </c>
      <c r="F1262" s="14" t="s">
        <v>2849</v>
      </c>
      <c r="G1262" s="14" t="s">
        <v>2407</v>
      </c>
      <c r="H1262" s="14" t="s">
        <v>2214</v>
      </c>
      <c r="I1262" s="14" t="s">
        <v>3416</v>
      </c>
      <c r="J1262" s="23"/>
      <c r="K1262" s="23"/>
      <c r="L1262" s="18">
        <v>24.0</v>
      </c>
      <c r="M1262" s="18">
        <v>2.0</v>
      </c>
      <c r="N1262" s="18">
        <v>0.0</v>
      </c>
      <c r="O1262" s="18">
        <v>0.571429</v>
      </c>
      <c r="P1262" s="18">
        <v>0.597398</v>
      </c>
      <c r="Q1262" s="18">
        <v>0.646803</v>
      </c>
      <c r="U1262" s="22" t="s">
        <v>1812</v>
      </c>
      <c r="V1262" s="18">
        <v>8.50064303285E11</v>
      </c>
      <c r="W1262" s="22" t="s">
        <v>2497</v>
      </c>
      <c r="X1262" s="18" t="s">
        <v>3417</v>
      </c>
      <c r="Y1262" s="22" t="s">
        <v>3415</v>
      </c>
      <c r="Z1262" s="22" t="s">
        <v>2957</v>
      </c>
      <c r="AA1262" s="22" t="s">
        <v>2498</v>
      </c>
      <c r="AC1262" s="22" t="s">
        <v>3416</v>
      </c>
      <c r="AD1262" s="16"/>
      <c r="AE1262" s="22" t="s">
        <v>2240</v>
      </c>
      <c r="AF1262" s="18">
        <v>552.0</v>
      </c>
      <c r="AG1262" s="18">
        <v>0.0</v>
      </c>
      <c r="AH1262" s="18">
        <v>0.0</v>
      </c>
      <c r="AI1262" s="18">
        <v>0.0</v>
      </c>
      <c r="AJ1262" s="18">
        <v>0.0</v>
      </c>
      <c r="AK1262" s="18">
        <v>0.0</v>
      </c>
    </row>
    <row r="1263">
      <c r="A1263" s="14" t="s">
        <v>1690</v>
      </c>
      <c r="B1263" s="105" t="s">
        <v>3461</v>
      </c>
      <c r="C1263" s="14" t="s">
        <v>2473</v>
      </c>
      <c r="D1263" s="19" t="s">
        <v>58</v>
      </c>
      <c r="E1263" s="14" t="s">
        <v>3415</v>
      </c>
      <c r="F1263" s="14" t="s">
        <v>2936</v>
      </c>
      <c r="G1263" s="14" t="s">
        <v>2471</v>
      </c>
      <c r="H1263" s="14" t="s">
        <v>2214</v>
      </c>
      <c r="I1263" s="14" t="s">
        <v>3416</v>
      </c>
      <c r="J1263" s="14" t="s">
        <v>2605</v>
      </c>
      <c r="K1263" s="16"/>
      <c r="L1263" s="18">
        <v>24.0</v>
      </c>
      <c r="M1263" s="18">
        <v>0.0</v>
      </c>
      <c r="N1263" s="18">
        <v>0.166667</v>
      </c>
      <c r="O1263" s="18">
        <v>0.166667</v>
      </c>
      <c r="P1263" s="18">
        <v>0.107143</v>
      </c>
      <c r="Q1263" s="18">
        <v>0.138234</v>
      </c>
      <c r="U1263" s="22" t="s">
        <v>1812</v>
      </c>
      <c r="V1263" s="18">
        <v>5.000159514804E12</v>
      </c>
      <c r="W1263" s="22" t="s">
        <v>2542</v>
      </c>
      <c r="X1263" s="18" t="s">
        <v>3417</v>
      </c>
      <c r="Y1263" s="22" t="s">
        <v>3421</v>
      </c>
      <c r="Z1263" s="22" t="s">
        <v>2986</v>
      </c>
      <c r="AA1263" s="22" t="s">
        <v>2512</v>
      </c>
      <c r="AC1263" s="22" t="s">
        <v>3416</v>
      </c>
      <c r="AD1263" s="16"/>
      <c r="AE1263" s="16"/>
      <c r="AF1263" s="18">
        <v>552.0</v>
      </c>
      <c r="AG1263" s="18">
        <v>0.0</v>
      </c>
      <c r="AH1263" s="18">
        <v>0.0</v>
      </c>
      <c r="AI1263" s="18">
        <v>0.0</v>
      </c>
      <c r="AJ1263" s="18">
        <v>0.0</v>
      </c>
      <c r="AK1263" s="18">
        <v>0.0</v>
      </c>
    </row>
    <row r="1264">
      <c r="A1264" s="14" t="s">
        <v>1326</v>
      </c>
      <c r="B1264" s="105" t="s">
        <v>3864</v>
      </c>
      <c r="C1264" s="14" t="s">
        <v>2742</v>
      </c>
      <c r="D1264" s="19" t="s">
        <v>58</v>
      </c>
      <c r="E1264" s="14" t="s">
        <v>3415</v>
      </c>
      <c r="F1264" s="14" t="s">
        <v>3865</v>
      </c>
      <c r="G1264" s="14" t="s">
        <v>2407</v>
      </c>
      <c r="H1264" s="14" t="s">
        <v>2252</v>
      </c>
      <c r="I1264" s="14" t="s">
        <v>3416</v>
      </c>
      <c r="J1264" s="23"/>
      <c r="K1264" s="16"/>
      <c r="L1264" s="18">
        <v>48.0</v>
      </c>
      <c r="M1264" s="18">
        <v>2.0</v>
      </c>
      <c r="N1264" s="18">
        <v>0.281818</v>
      </c>
      <c r="O1264" s="18">
        <v>1.067532</v>
      </c>
      <c r="P1264" s="18">
        <v>1.185828</v>
      </c>
      <c r="Q1264" s="18">
        <v>1.35696</v>
      </c>
      <c r="U1264" s="22" t="s">
        <v>1812</v>
      </c>
      <c r="V1264" s="18">
        <v>6.291100601134E12</v>
      </c>
      <c r="W1264" s="22" t="s">
        <v>2494</v>
      </c>
      <c r="X1264" s="18" t="s">
        <v>3417</v>
      </c>
      <c r="Y1264" s="22" t="s">
        <v>3415</v>
      </c>
      <c r="Z1264" s="22" t="s">
        <v>2951</v>
      </c>
      <c r="AA1264" s="22" t="s">
        <v>2489</v>
      </c>
      <c r="AC1264" s="22" t="s">
        <v>3416</v>
      </c>
      <c r="AD1264" s="16"/>
      <c r="AE1264" s="16"/>
      <c r="AF1264" s="18">
        <v>552.0</v>
      </c>
      <c r="AG1264" s="18">
        <v>0.0</v>
      </c>
      <c r="AH1264" s="18">
        <v>0.0</v>
      </c>
      <c r="AI1264" s="18">
        <v>0.0</v>
      </c>
      <c r="AJ1264" s="18">
        <v>0.0</v>
      </c>
      <c r="AK1264" s="18">
        <v>0.0</v>
      </c>
    </row>
    <row r="1265">
      <c r="A1265" s="14" t="s">
        <v>1812</v>
      </c>
      <c r="B1265" s="105" t="s">
        <v>4189</v>
      </c>
      <c r="C1265" s="14" t="s">
        <v>3168</v>
      </c>
      <c r="D1265" s="19" t="s">
        <v>58</v>
      </c>
      <c r="E1265" s="14" t="s">
        <v>3421</v>
      </c>
      <c r="F1265" s="14" t="s">
        <v>3351</v>
      </c>
      <c r="G1265" s="14" t="s">
        <v>2512</v>
      </c>
      <c r="H1265" s="14" t="s">
        <v>2214</v>
      </c>
      <c r="I1265" s="14" t="s">
        <v>3416</v>
      </c>
      <c r="J1265" s="14" t="s">
        <v>2666</v>
      </c>
      <c r="L1265" s="18">
        <v>148.0</v>
      </c>
      <c r="M1265" s="18">
        <v>1.0</v>
      </c>
      <c r="N1265" s="18">
        <v>1.136905</v>
      </c>
      <c r="O1265" s="18">
        <v>1.156385</v>
      </c>
      <c r="P1265" s="18">
        <v>1.636949</v>
      </c>
      <c r="Q1265" s="18">
        <v>1.636949</v>
      </c>
      <c r="U1265" s="22" t="s">
        <v>1690</v>
      </c>
      <c r="V1265" s="18">
        <v>5.039378005176E12</v>
      </c>
      <c r="W1265" s="22" t="s">
        <v>3250</v>
      </c>
      <c r="X1265" s="18" t="s">
        <v>3417</v>
      </c>
      <c r="Y1265" s="22" t="s">
        <v>3415</v>
      </c>
      <c r="Z1265" s="22" t="s">
        <v>3251</v>
      </c>
      <c r="AA1265" s="22" t="s">
        <v>3534</v>
      </c>
      <c r="AC1265" s="22" t="s">
        <v>3416</v>
      </c>
      <c r="AD1265" s="22" t="s">
        <v>2666</v>
      </c>
      <c r="AF1265" s="18">
        <v>480.0</v>
      </c>
      <c r="AG1265" s="18">
        <v>0.0</v>
      </c>
      <c r="AH1265" s="18">
        <v>0.0</v>
      </c>
      <c r="AI1265" s="18">
        <v>0.0</v>
      </c>
      <c r="AJ1265" s="18">
        <v>0.0</v>
      </c>
      <c r="AK1265" s="18">
        <v>0.0</v>
      </c>
    </row>
    <row r="1266">
      <c r="A1266" s="14" t="s">
        <v>1251</v>
      </c>
      <c r="B1266" s="105" t="s">
        <v>4184</v>
      </c>
      <c r="C1266" s="14" t="s">
        <v>2992</v>
      </c>
      <c r="D1266" s="19" t="s">
        <v>58</v>
      </c>
      <c r="E1266" s="14" t="s">
        <v>3421</v>
      </c>
      <c r="F1266" s="14" t="s">
        <v>3231</v>
      </c>
      <c r="G1266" s="14" t="s">
        <v>3466</v>
      </c>
      <c r="H1266" s="14" t="s">
        <v>2214</v>
      </c>
      <c r="I1266" s="14" t="s">
        <v>3431</v>
      </c>
      <c r="J1266" s="23"/>
      <c r="K1266" s="14" t="s">
        <v>2240</v>
      </c>
      <c r="L1266" s="18">
        <v>432.0</v>
      </c>
      <c r="M1266" s="18">
        <v>0.0</v>
      </c>
      <c r="N1266" s="18">
        <v>0.0</v>
      </c>
      <c r="O1266" s="18">
        <v>0.0</v>
      </c>
      <c r="P1266" s="18">
        <v>0.0</v>
      </c>
      <c r="Q1266" s="18">
        <v>0.0</v>
      </c>
      <c r="U1266" s="22" t="s">
        <v>1175</v>
      </c>
      <c r="V1266" s="18">
        <v>7.73602685448E11</v>
      </c>
      <c r="W1266" s="22" t="s">
        <v>3199</v>
      </c>
      <c r="X1266" s="18" t="s">
        <v>3417</v>
      </c>
      <c r="Y1266" s="22" t="s">
        <v>3415</v>
      </c>
      <c r="Z1266" s="16"/>
      <c r="AA1266" s="22" t="s">
        <v>2391</v>
      </c>
      <c r="AC1266" s="22" t="s">
        <v>3416</v>
      </c>
      <c r="AD1266" s="16"/>
      <c r="AE1266" s="16"/>
      <c r="AF1266" s="18">
        <v>552.0</v>
      </c>
      <c r="AG1266" s="18">
        <v>0.0</v>
      </c>
      <c r="AH1266" s="18">
        <v>0.0</v>
      </c>
      <c r="AI1266" s="18">
        <v>0.0</v>
      </c>
      <c r="AJ1266" s="18">
        <v>0.0</v>
      </c>
      <c r="AK1266" s="18">
        <v>0.0</v>
      </c>
    </row>
    <row r="1267">
      <c r="A1267" s="14" t="s">
        <v>1035</v>
      </c>
      <c r="B1267" s="105" t="s">
        <v>3548</v>
      </c>
      <c r="C1267" s="14" t="s">
        <v>2376</v>
      </c>
      <c r="D1267" s="19" t="s">
        <v>58</v>
      </c>
      <c r="E1267" s="14" t="s">
        <v>3415</v>
      </c>
      <c r="F1267" s="14" t="s">
        <v>2810</v>
      </c>
      <c r="G1267" s="14" t="s">
        <v>2373</v>
      </c>
      <c r="I1267" s="14" t="s">
        <v>3416</v>
      </c>
      <c r="J1267" s="23"/>
      <c r="K1267" s="23"/>
      <c r="L1267" s="18">
        <v>552.0</v>
      </c>
      <c r="M1267" s="18">
        <v>0.0</v>
      </c>
      <c r="N1267" s="18">
        <v>0.0</v>
      </c>
      <c r="O1267" s="18">
        <v>0.0</v>
      </c>
      <c r="P1267" s="18">
        <v>0.0</v>
      </c>
      <c r="Q1267" s="18">
        <v>0.0</v>
      </c>
      <c r="U1267" s="22" t="s">
        <v>1812</v>
      </c>
      <c r="V1267" s="18">
        <v>6.221073012255E12</v>
      </c>
      <c r="W1267" s="22" t="s">
        <v>2743</v>
      </c>
      <c r="X1267" s="18" t="s">
        <v>3417</v>
      </c>
      <c r="Y1267" s="22" t="s">
        <v>3415</v>
      </c>
      <c r="Z1267" s="22" t="s">
        <v>3343</v>
      </c>
      <c r="AA1267" s="22" t="s">
        <v>3430</v>
      </c>
      <c r="AB1267" s="22" t="s">
        <v>2214</v>
      </c>
      <c r="AC1267" s="22" t="s">
        <v>3416</v>
      </c>
      <c r="AD1267" s="16"/>
      <c r="AE1267" s="22" t="s">
        <v>2240</v>
      </c>
      <c r="AF1267" s="18">
        <v>312.0</v>
      </c>
      <c r="AG1267" s="18">
        <v>1.0</v>
      </c>
      <c r="AH1267" s="18">
        <v>0.0</v>
      </c>
      <c r="AI1267" s="18">
        <v>0.0</v>
      </c>
      <c r="AJ1267" s="18">
        <v>0.0</v>
      </c>
      <c r="AK1267" s="18">
        <v>0.0</v>
      </c>
    </row>
    <row r="1268">
      <c r="A1268" s="14" t="s">
        <v>84</v>
      </c>
      <c r="B1268" s="105" t="s">
        <v>3787</v>
      </c>
      <c r="C1268" s="14" t="s">
        <v>2249</v>
      </c>
      <c r="D1268" s="19" t="s">
        <v>58</v>
      </c>
      <c r="E1268" s="14" t="s">
        <v>3415</v>
      </c>
      <c r="F1268" s="14" t="s">
        <v>2601</v>
      </c>
      <c r="G1268" s="14" t="s">
        <v>2239</v>
      </c>
      <c r="H1268" s="14" t="s">
        <v>2214</v>
      </c>
      <c r="I1268" s="14" t="s">
        <v>3416</v>
      </c>
      <c r="J1268" s="23"/>
      <c r="K1268" s="14" t="s">
        <v>2240</v>
      </c>
      <c r="L1268" s="18">
        <v>504.0</v>
      </c>
      <c r="M1268" s="18">
        <v>0.0</v>
      </c>
      <c r="N1268" s="18">
        <v>0.0</v>
      </c>
      <c r="O1268" s="18">
        <v>0.0</v>
      </c>
      <c r="P1268" s="18">
        <v>0.0</v>
      </c>
      <c r="Q1268" s="18">
        <v>0.0</v>
      </c>
      <c r="U1268" s="22" t="s">
        <v>1251</v>
      </c>
      <c r="V1268" s="18">
        <v>3.701295700336E12</v>
      </c>
      <c r="W1268" s="22" t="s">
        <v>2438</v>
      </c>
      <c r="X1268" s="18" t="s">
        <v>3417</v>
      </c>
      <c r="Y1268" s="22" t="s">
        <v>3415</v>
      </c>
      <c r="Z1268" s="22" t="s">
        <v>2882</v>
      </c>
      <c r="AA1268" s="22" t="s">
        <v>2437</v>
      </c>
      <c r="AB1268" s="22" t="s">
        <v>2214</v>
      </c>
      <c r="AC1268" s="22" t="s">
        <v>3431</v>
      </c>
      <c r="AD1268" s="22" t="s">
        <v>2605</v>
      </c>
      <c r="AE1268" s="16"/>
      <c r="AF1268" s="18">
        <v>10.0</v>
      </c>
      <c r="AG1268" s="18">
        <v>0.0</v>
      </c>
      <c r="AH1268" s="18">
        <v>0.0</v>
      </c>
      <c r="AI1268" s="18">
        <v>0.0</v>
      </c>
      <c r="AJ1268" s="18">
        <v>0.0</v>
      </c>
      <c r="AK1268" s="18">
        <v>0.0</v>
      </c>
    </row>
    <row r="1269">
      <c r="A1269" s="14" t="s">
        <v>591</v>
      </c>
      <c r="B1269" s="105" t="s">
        <v>3812</v>
      </c>
      <c r="C1269" s="14" t="s">
        <v>2752</v>
      </c>
      <c r="D1269" s="19" t="s">
        <v>58</v>
      </c>
      <c r="E1269" s="14" t="s">
        <v>3421</v>
      </c>
      <c r="F1269" s="14" t="s">
        <v>3137</v>
      </c>
      <c r="G1269" s="14" t="s">
        <v>3491</v>
      </c>
      <c r="H1269" s="14" t="s">
        <v>2214</v>
      </c>
      <c r="I1269" s="14" t="s">
        <v>3416</v>
      </c>
      <c r="J1269" s="23"/>
      <c r="K1269" s="16"/>
      <c r="L1269" s="18">
        <v>24.0</v>
      </c>
      <c r="M1269" s="18">
        <v>0.0</v>
      </c>
      <c r="N1269" s="18">
        <v>0.0</v>
      </c>
      <c r="O1269" s="18">
        <v>0.214286</v>
      </c>
      <c r="P1269" s="18">
        <v>0.2</v>
      </c>
      <c r="Q1269" s="18">
        <v>0.2</v>
      </c>
      <c r="U1269" s="22" t="s">
        <v>888</v>
      </c>
      <c r="V1269" s="18">
        <v>6.298042161412E12</v>
      </c>
      <c r="W1269" s="22" t="s">
        <v>2870</v>
      </c>
      <c r="X1269" s="18" t="s">
        <v>3417</v>
      </c>
      <c r="Y1269" s="16"/>
      <c r="Z1269" s="22" t="s">
        <v>2720</v>
      </c>
      <c r="AA1269" s="22" t="s">
        <v>3464</v>
      </c>
      <c r="AC1269" s="22" t="s">
        <v>3431</v>
      </c>
      <c r="AD1269" s="16"/>
      <c r="AE1269" s="16"/>
      <c r="AF1269" s="18">
        <v>480.0</v>
      </c>
      <c r="AG1269" s="18">
        <v>0.0</v>
      </c>
      <c r="AH1269" s="18">
        <v>0.0</v>
      </c>
      <c r="AI1269" s="18">
        <v>0.0</v>
      </c>
      <c r="AJ1269" s="18">
        <v>0.0</v>
      </c>
      <c r="AK1269" s="18">
        <v>0.0</v>
      </c>
    </row>
    <row r="1270">
      <c r="A1270" s="14" t="s">
        <v>961</v>
      </c>
      <c r="B1270" s="104" t="s">
        <v>3770</v>
      </c>
      <c r="C1270" s="14" t="s">
        <v>2350</v>
      </c>
      <c r="D1270" s="19" t="s">
        <v>58</v>
      </c>
      <c r="E1270" s="14" t="s">
        <v>3421</v>
      </c>
      <c r="F1270" s="14" t="s">
        <v>3157</v>
      </c>
      <c r="G1270" s="14" t="s">
        <v>2351</v>
      </c>
      <c r="H1270" s="14" t="s">
        <v>3472</v>
      </c>
      <c r="I1270" s="14" t="s">
        <v>3422</v>
      </c>
      <c r="J1270" s="23"/>
      <c r="K1270" s="16"/>
      <c r="L1270" s="18">
        <v>24.0</v>
      </c>
      <c r="M1270" s="18">
        <v>119.0</v>
      </c>
      <c r="N1270" s="18">
        <v>3.087912</v>
      </c>
      <c r="O1270" s="18">
        <v>140.3516</v>
      </c>
      <c r="P1270" s="18">
        <v>166.5328</v>
      </c>
      <c r="Q1270" s="18">
        <v>113.2565</v>
      </c>
      <c r="U1270" s="22" t="s">
        <v>1812</v>
      </c>
      <c r="V1270" s="18">
        <v>7.9210570166E11</v>
      </c>
      <c r="W1270" s="22" t="s">
        <v>2485</v>
      </c>
      <c r="X1270" s="18" t="s">
        <v>3417</v>
      </c>
      <c r="Y1270" s="22" t="s">
        <v>3415</v>
      </c>
      <c r="Z1270" s="22" t="s">
        <v>2947</v>
      </c>
      <c r="AA1270" s="22" t="s">
        <v>2484</v>
      </c>
      <c r="AB1270" s="22" t="s">
        <v>2214</v>
      </c>
      <c r="AC1270" s="22" t="s">
        <v>3416</v>
      </c>
      <c r="AD1270" s="16"/>
      <c r="AE1270" s="16"/>
      <c r="AF1270" s="18">
        <v>48.0</v>
      </c>
      <c r="AG1270" s="18">
        <v>3.0</v>
      </c>
      <c r="AH1270" s="18">
        <v>0.0</v>
      </c>
      <c r="AI1270" s="18">
        <v>4.076007</v>
      </c>
      <c r="AJ1270" s="18">
        <v>3.292567</v>
      </c>
      <c r="AK1270" s="18">
        <v>3.300818</v>
      </c>
    </row>
    <row r="1271">
      <c r="A1271" s="14" t="s">
        <v>591</v>
      </c>
      <c r="B1271" s="105" t="s">
        <v>4044</v>
      </c>
      <c r="C1271" s="14" t="s">
        <v>2820</v>
      </c>
      <c r="D1271" s="19" t="s">
        <v>58</v>
      </c>
      <c r="E1271" s="14" t="s">
        <v>3421</v>
      </c>
      <c r="F1271" s="14" t="s">
        <v>3132</v>
      </c>
      <c r="G1271" s="14" t="s">
        <v>2268</v>
      </c>
      <c r="H1271" s="14" t="s">
        <v>2214</v>
      </c>
      <c r="I1271" s="14" t="s">
        <v>3416</v>
      </c>
      <c r="J1271" s="23"/>
      <c r="K1271" s="14" t="s">
        <v>2240</v>
      </c>
      <c r="L1271" s="18">
        <v>288.0</v>
      </c>
      <c r="M1271" s="18">
        <v>0.0</v>
      </c>
      <c r="N1271" s="18">
        <v>0.142857</v>
      </c>
      <c r="O1271" s="18">
        <v>0.471429</v>
      </c>
      <c r="P1271" s="18">
        <v>0.188312</v>
      </c>
      <c r="Q1271" s="18">
        <v>0.188312</v>
      </c>
      <c r="U1271" s="22" t="s">
        <v>1812</v>
      </c>
      <c r="V1271" s="18">
        <v>5.000159514194E12</v>
      </c>
      <c r="W1271" s="22" t="s">
        <v>2543</v>
      </c>
      <c r="X1271" s="18" t="s">
        <v>3417</v>
      </c>
      <c r="Y1271" s="22" t="s">
        <v>3415</v>
      </c>
      <c r="Z1271" s="22" t="s">
        <v>2982</v>
      </c>
      <c r="AA1271" s="22" t="s">
        <v>2512</v>
      </c>
      <c r="AB1271" s="22" t="s">
        <v>2214</v>
      </c>
      <c r="AC1271" s="22" t="s">
        <v>3416</v>
      </c>
      <c r="AD1271" s="22" t="s">
        <v>2666</v>
      </c>
      <c r="AF1271" s="18">
        <v>384.0</v>
      </c>
      <c r="AG1271" s="18">
        <v>0.0</v>
      </c>
      <c r="AH1271" s="18">
        <v>1.515406</v>
      </c>
      <c r="AI1271" s="18">
        <v>0.434066</v>
      </c>
      <c r="AJ1271" s="18">
        <v>1.301149</v>
      </c>
      <c r="AK1271" s="18">
        <v>1.480391</v>
      </c>
    </row>
    <row r="1272">
      <c r="A1272" s="14" t="s">
        <v>258</v>
      </c>
      <c r="B1272" s="105" t="s">
        <v>3898</v>
      </c>
      <c r="C1272" s="14" t="s">
        <v>2396</v>
      </c>
      <c r="D1272" s="19" t="s">
        <v>58</v>
      </c>
      <c r="E1272" s="14" t="s">
        <v>3421</v>
      </c>
      <c r="F1272" s="14" t="s">
        <v>2834</v>
      </c>
      <c r="G1272" s="14" t="s">
        <v>2268</v>
      </c>
      <c r="H1272" s="14" t="s">
        <v>2214</v>
      </c>
      <c r="I1272" s="14" t="s">
        <v>3416</v>
      </c>
      <c r="J1272" s="23"/>
      <c r="K1272" s="23"/>
      <c r="L1272" s="18">
        <v>336.0</v>
      </c>
      <c r="M1272" s="18">
        <v>0.0</v>
      </c>
      <c r="N1272" s="18">
        <v>0.414286</v>
      </c>
      <c r="O1272" s="18">
        <v>0.566667</v>
      </c>
      <c r="P1272" s="18">
        <v>0.35974</v>
      </c>
      <c r="Q1272" s="18">
        <v>0.289683</v>
      </c>
      <c r="U1272" s="22" t="s">
        <v>851</v>
      </c>
      <c r="V1272" s="22" t="s">
        <v>4110</v>
      </c>
      <c r="W1272" s="22" t="s">
        <v>2315</v>
      </c>
      <c r="X1272" s="18" t="s">
        <v>3417</v>
      </c>
      <c r="Y1272" s="22" t="s">
        <v>3415</v>
      </c>
      <c r="Z1272" s="22" t="s">
        <v>2747</v>
      </c>
      <c r="AA1272" s="22" t="s">
        <v>2313</v>
      </c>
      <c r="AB1272" s="22" t="s">
        <v>2304</v>
      </c>
      <c r="AC1272" s="22" t="s">
        <v>3422</v>
      </c>
      <c r="AD1272" s="22" t="s">
        <v>2605</v>
      </c>
      <c r="AE1272" s="22" t="s">
        <v>2240</v>
      </c>
      <c r="AF1272" s="18">
        <v>792.0</v>
      </c>
      <c r="AG1272" s="18">
        <v>0.0</v>
      </c>
      <c r="AH1272" s="18">
        <v>0.0</v>
      </c>
      <c r="AI1272" s="18">
        <v>0.0</v>
      </c>
      <c r="AJ1272" s="18">
        <v>0.0</v>
      </c>
      <c r="AK1272" s="18">
        <v>0.0</v>
      </c>
    </row>
    <row r="1273">
      <c r="A1273" s="14" t="s">
        <v>888</v>
      </c>
      <c r="B1273" s="105" t="s">
        <v>3595</v>
      </c>
      <c r="C1273" s="14" t="s">
        <v>2323</v>
      </c>
      <c r="D1273" s="19" t="s">
        <v>58</v>
      </c>
      <c r="E1273" s="14" t="s">
        <v>3421</v>
      </c>
      <c r="F1273" s="14" t="s">
        <v>2763</v>
      </c>
      <c r="G1273" s="14" t="s">
        <v>2324</v>
      </c>
      <c r="H1273" s="14" t="s">
        <v>2214</v>
      </c>
      <c r="I1273" s="14" t="s">
        <v>3431</v>
      </c>
      <c r="J1273" s="14" t="s">
        <v>2605</v>
      </c>
      <c r="K1273" s="16"/>
      <c r="L1273" s="18">
        <v>120.0</v>
      </c>
      <c r="M1273" s="18">
        <v>0.0</v>
      </c>
      <c r="N1273" s="18">
        <v>0.0</v>
      </c>
      <c r="O1273" s="18">
        <v>0.0</v>
      </c>
      <c r="P1273" s="18">
        <v>0.043478</v>
      </c>
      <c r="Q1273" s="18">
        <v>0.043478</v>
      </c>
      <c r="U1273" s="22" t="s">
        <v>1035</v>
      </c>
      <c r="V1273" s="18">
        <v>7.33739006806E11</v>
      </c>
      <c r="W1273" s="22" t="s">
        <v>2375</v>
      </c>
      <c r="X1273" s="18" t="s">
        <v>3417</v>
      </c>
      <c r="Y1273" s="22" t="s">
        <v>3415</v>
      </c>
      <c r="Z1273" s="22" t="s">
        <v>2810</v>
      </c>
      <c r="AA1273" s="22" t="s">
        <v>2373</v>
      </c>
      <c r="AC1273" s="22" t="s">
        <v>3416</v>
      </c>
      <c r="AD1273" s="16"/>
      <c r="AE1273" s="16"/>
      <c r="AF1273" s="18">
        <v>552.0</v>
      </c>
      <c r="AG1273" s="18">
        <v>0.0</v>
      </c>
      <c r="AH1273" s="18">
        <v>0.0</v>
      </c>
      <c r="AI1273" s="18">
        <v>0.0</v>
      </c>
      <c r="AJ1273" s="18">
        <v>0.0</v>
      </c>
      <c r="AK1273" s="18">
        <v>0.0</v>
      </c>
    </row>
    <row r="1274">
      <c r="A1274" s="14" t="s">
        <v>1812</v>
      </c>
      <c r="B1274" s="105" t="s">
        <v>4190</v>
      </c>
      <c r="C1274" s="14" t="s">
        <v>2526</v>
      </c>
      <c r="D1274" s="19" t="s">
        <v>58</v>
      </c>
      <c r="E1274" s="14" t="s">
        <v>3415</v>
      </c>
      <c r="F1274" s="14" t="s">
        <v>2963</v>
      </c>
      <c r="G1274" s="14" t="s">
        <v>2512</v>
      </c>
      <c r="H1274" s="14" t="s">
        <v>2214</v>
      </c>
      <c r="I1274" s="14" t="s">
        <v>3416</v>
      </c>
      <c r="J1274" s="14" t="s">
        <v>2666</v>
      </c>
      <c r="L1274" s="18">
        <v>288.0</v>
      </c>
      <c r="M1274" s="18">
        <v>0.0</v>
      </c>
      <c r="N1274" s="18">
        <v>0.831014</v>
      </c>
      <c r="O1274" s="18">
        <v>0.854762</v>
      </c>
      <c r="P1274" s="18">
        <v>1.544946</v>
      </c>
      <c r="Q1274" s="18">
        <v>1.004129</v>
      </c>
      <c r="U1274" s="22" t="s">
        <v>1251</v>
      </c>
      <c r="V1274" s="18">
        <v>6.29105301306E12</v>
      </c>
      <c r="W1274" s="22" t="s">
        <v>2435</v>
      </c>
      <c r="X1274" s="18" t="s">
        <v>3417</v>
      </c>
      <c r="Y1274" s="22" t="s">
        <v>3415</v>
      </c>
      <c r="Z1274" s="22" t="s">
        <v>2876</v>
      </c>
      <c r="AA1274" s="22" t="s">
        <v>2432</v>
      </c>
      <c r="AB1274" s="22" t="s">
        <v>2214</v>
      </c>
      <c r="AC1274" s="22" t="s">
        <v>3431</v>
      </c>
      <c r="AD1274" s="16"/>
      <c r="AE1274" s="16"/>
      <c r="AF1274" s="18">
        <v>0.0</v>
      </c>
      <c r="AG1274" s="18">
        <v>2.0</v>
      </c>
      <c r="AH1274" s="18">
        <v>0.0</v>
      </c>
      <c r="AI1274" s="18">
        <v>0.071429</v>
      </c>
      <c r="AJ1274" s="18">
        <v>0.441067</v>
      </c>
      <c r="AK1274" s="18">
        <v>0.326544</v>
      </c>
    </row>
    <row r="1275">
      <c r="A1275" s="14" t="s">
        <v>1092</v>
      </c>
      <c r="B1275" s="105" t="s">
        <v>4091</v>
      </c>
      <c r="C1275" s="14" t="s">
        <v>2380</v>
      </c>
      <c r="D1275" s="19" t="s">
        <v>58</v>
      </c>
      <c r="E1275" s="14" t="s">
        <v>3415</v>
      </c>
      <c r="F1275" s="14" t="s">
        <v>2818</v>
      </c>
      <c r="G1275" s="14" t="s">
        <v>2268</v>
      </c>
      <c r="H1275" s="14" t="s">
        <v>2214</v>
      </c>
      <c r="I1275" s="14" t="s">
        <v>3416</v>
      </c>
      <c r="J1275" s="23"/>
      <c r="K1275" s="16"/>
      <c r="L1275" s="18">
        <v>0.0</v>
      </c>
      <c r="M1275" s="18">
        <v>1.0</v>
      </c>
      <c r="N1275" s="18">
        <v>0.0</v>
      </c>
      <c r="O1275" s="18">
        <v>0.142857</v>
      </c>
      <c r="P1275" s="18">
        <v>0.133333</v>
      </c>
      <c r="Q1275" s="18">
        <v>0.219268</v>
      </c>
      <c r="U1275" s="22" t="s">
        <v>288</v>
      </c>
      <c r="V1275" s="18">
        <v>5.060042490004E12</v>
      </c>
      <c r="W1275" s="22" t="s">
        <v>2899</v>
      </c>
      <c r="X1275" s="18" t="s">
        <v>3417</v>
      </c>
      <c r="Y1275" s="16"/>
      <c r="Z1275" s="22" t="s">
        <v>3074</v>
      </c>
      <c r="AA1275" s="22" t="s">
        <v>3688</v>
      </c>
      <c r="AC1275" s="22" t="s">
        <v>3416</v>
      </c>
      <c r="AD1275" s="16"/>
      <c r="AE1275" s="16"/>
      <c r="AF1275" s="18">
        <v>432.0</v>
      </c>
      <c r="AG1275" s="18">
        <v>0.0</v>
      </c>
      <c r="AH1275" s="18">
        <v>0.0</v>
      </c>
      <c r="AI1275" s="18">
        <v>0.0</v>
      </c>
      <c r="AJ1275" s="18">
        <v>0.0</v>
      </c>
      <c r="AK1275" s="18">
        <v>0.0</v>
      </c>
    </row>
    <row r="1276">
      <c r="A1276" s="14" t="s">
        <v>1650</v>
      </c>
      <c r="B1276" s="105" t="s">
        <v>4151</v>
      </c>
      <c r="C1276" s="14" t="s">
        <v>2469</v>
      </c>
      <c r="D1276" s="19" t="s">
        <v>58</v>
      </c>
      <c r="E1276" s="14" t="s">
        <v>3421</v>
      </c>
      <c r="F1276" s="14" t="s">
        <v>2930</v>
      </c>
      <c r="G1276" s="14" t="s">
        <v>2239</v>
      </c>
      <c r="H1276" s="14" t="s">
        <v>2214</v>
      </c>
      <c r="I1276" s="14" t="s">
        <v>3416</v>
      </c>
      <c r="J1276" s="23"/>
      <c r="K1276" s="16"/>
      <c r="L1276" s="18">
        <v>24.0</v>
      </c>
      <c r="M1276" s="18">
        <v>2.0</v>
      </c>
      <c r="N1276" s="18">
        <v>0.0</v>
      </c>
      <c r="O1276" s="18">
        <v>4.110628</v>
      </c>
      <c r="P1276" s="18">
        <v>3.478396</v>
      </c>
      <c r="Q1276" s="18">
        <v>3.741928</v>
      </c>
      <c r="U1276" s="22" t="s">
        <v>1488</v>
      </c>
      <c r="V1276" s="18">
        <v>6.298042161788E12</v>
      </c>
      <c r="W1276" s="22" t="s">
        <v>2881</v>
      </c>
      <c r="X1276" s="18" t="s">
        <v>3417</v>
      </c>
      <c r="Y1276" s="22" t="s">
        <v>3463</v>
      </c>
      <c r="Z1276" s="22" t="s">
        <v>2720</v>
      </c>
      <c r="AA1276" s="22" t="s">
        <v>3545</v>
      </c>
      <c r="AB1276" s="22" t="s">
        <v>2214</v>
      </c>
      <c r="AC1276" s="22" t="s">
        <v>3416</v>
      </c>
      <c r="AD1276" s="22" t="s">
        <v>2605</v>
      </c>
      <c r="AE1276" s="16"/>
      <c r="AF1276" s="18">
        <v>48.0</v>
      </c>
      <c r="AG1276" s="18">
        <v>0.0</v>
      </c>
      <c r="AH1276" s="18">
        <v>0.257576</v>
      </c>
      <c r="AI1276" s="18">
        <v>0.0</v>
      </c>
      <c r="AJ1276" s="18">
        <v>0.324242</v>
      </c>
      <c r="AK1276" s="18">
        <v>0.15698</v>
      </c>
    </row>
    <row r="1277">
      <c r="A1277" s="14" t="s">
        <v>135</v>
      </c>
      <c r="B1277" s="105" t="s">
        <v>3493</v>
      </c>
      <c r="C1277" s="14" t="s">
        <v>2624</v>
      </c>
      <c r="D1277" s="19" t="s">
        <v>58</v>
      </c>
      <c r="E1277" s="23"/>
      <c r="F1277" s="14" t="s">
        <v>2614</v>
      </c>
      <c r="G1277" s="14" t="s">
        <v>2557</v>
      </c>
      <c r="I1277" s="14" t="s">
        <v>3416</v>
      </c>
      <c r="J1277" s="14" t="s">
        <v>2605</v>
      </c>
      <c r="K1277" s="23"/>
      <c r="L1277" s="18">
        <v>528.0</v>
      </c>
      <c r="M1277" s="18">
        <v>0.0</v>
      </c>
      <c r="N1277" s="18">
        <v>0.0</v>
      </c>
      <c r="O1277" s="18">
        <v>0.0</v>
      </c>
      <c r="P1277" s="18">
        <v>0.0</v>
      </c>
      <c r="Q1277" s="18">
        <v>0.0</v>
      </c>
      <c r="U1277" s="22" t="s">
        <v>1488</v>
      </c>
      <c r="V1277" s="18">
        <v>8.410660094509E12</v>
      </c>
      <c r="W1277" s="22" t="s">
        <v>2593</v>
      </c>
      <c r="X1277" s="18" t="s">
        <v>3417</v>
      </c>
      <c r="Y1277" s="22" t="s">
        <v>3415</v>
      </c>
      <c r="Z1277" s="22" t="s">
        <v>3490</v>
      </c>
      <c r="AA1277" s="22" t="s">
        <v>3491</v>
      </c>
      <c r="AB1277" s="22" t="s">
        <v>2214</v>
      </c>
      <c r="AC1277" s="22" t="s">
        <v>3416</v>
      </c>
      <c r="AD1277" s="16"/>
      <c r="AE1277" s="22" t="s">
        <v>2240</v>
      </c>
      <c r="AF1277" s="18">
        <v>312.0</v>
      </c>
      <c r="AG1277" s="18">
        <v>0.0</v>
      </c>
      <c r="AH1277" s="18">
        <v>0.072751</v>
      </c>
      <c r="AI1277" s="18">
        <v>0.0</v>
      </c>
      <c r="AJ1277" s="18">
        <v>0.166667</v>
      </c>
      <c r="AK1277" s="18">
        <v>0.072751</v>
      </c>
    </row>
    <row r="1278">
      <c r="A1278" s="14" t="s">
        <v>288</v>
      </c>
      <c r="B1278" s="105" t="s">
        <v>4191</v>
      </c>
      <c r="C1278" s="14" t="s">
        <v>2250</v>
      </c>
      <c r="D1278" s="19" t="s">
        <v>58</v>
      </c>
      <c r="E1278" s="14" t="s">
        <v>3421</v>
      </c>
      <c r="F1278" s="14" t="s">
        <v>2643</v>
      </c>
      <c r="G1278" s="14" t="s">
        <v>2251</v>
      </c>
      <c r="H1278" s="14" t="s">
        <v>2214</v>
      </c>
      <c r="I1278" s="14" t="s">
        <v>3416</v>
      </c>
      <c r="J1278" s="23"/>
      <c r="K1278" s="14" t="s">
        <v>2240</v>
      </c>
      <c r="L1278" s="18">
        <v>744.0</v>
      </c>
      <c r="M1278" s="18">
        <v>0.0</v>
      </c>
      <c r="N1278" s="18">
        <v>0.0</v>
      </c>
      <c r="O1278" s="18">
        <v>0.0</v>
      </c>
      <c r="P1278" s="18">
        <v>0.0</v>
      </c>
      <c r="Q1278" s="18">
        <v>0.0</v>
      </c>
      <c r="U1278" s="22" t="s">
        <v>888</v>
      </c>
      <c r="V1278" s="18">
        <v>7.312930009835E12</v>
      </c>
      <c r="W1278" s="22" t="s">
        <v>2329</v>
      </c>
      <c r="X1278" s="18" t="s">
        <v>3417</v>
      </c>
      <c r="Y1278" s="22" t="s">
        <v>3421</v>
      </c>
      <c r="Z1278" s="22" t="s">
        <v>2772</v>
      </c>
      <c r="AA1278" s="22" t="s">
        <v>2326</v>
      </c>
      <c r="AC1278" s="22" t="s">
        <v>3431</v>
      </c>
      <c r="AD1278" s="16"/>
      <c r="AE1278" s="16"/>
      <c r="AF1278" s="18">
        <v>552.0</v>
      </c>
      <c r="AG1278" s="18">
        <v>0.0</v>
      </c>
      <c r="AH1278" s="18">
        <v>0.0</v>
      </c>
      <c r="AI1278" s="18">
        <v>0.0</v>
      </c>
      <c r="AJ1278" s="18">
        <v>0.0</v>
      </c>
      <c r="AK1278" s="18">
        <v>0.0</v>
      </c>
    </row>
    <row r="1279">
      <c r="A1279" s="14" t="s">
        <v>1812</v>
      </c>
      <c r="B1279" s="105" t="s">
        <v>3817</v>
      </c>
      <c r="C1279" s="14" t="s">
        <v>2511</v>
      </c>
      <c r="D1279" s="19" t="s">
        <v>58</v>
      </c>
      <c r="E1279" s="14" t="s">
        <v>3421</v>
      </c>
      <c r="F1279" s="14" t="s">
        <v>2963</v>
      </c>
      <c r="G1279" s="14" t="s">
        <v>2512</v>
      </c>
      <c r="H1279" s="14" t="s">
        <v>2214</v>
      </c>
      <c r="I1279" s="14" t="s">
        <v>3416</v>
      </c>
      <c r="J1279" s="14" t="s">
        <v>2666</v>
      </c>
      <c r="K1279" s="14" t="s">
        <v>2240</v>
      </c>
      <c r="L1279" s="18">
        <v>72.0</v>
      </c>
      <c r="M1279" s="18">
        <v>0.0</v>
      </c>
      <c r="N1279" s="18">
        <v>1.5</v>
      </c>
      <c r="O1279" s="18">
        <v>0.0</v>
      </c>
      <c r="P1279" s="18">
        <v>0.033333</v>
      </c>
      <c r="Q1279" s="18">
        <v>1.521739</v>
      </c>
      <c r="U1279" s="22" t="s">
        <v>135</v>
      </c>
      <c r="V1279" s="18">
        <v>6.291108362716E12</v>
      </c>
      <c r="W1279" s="22" t="s">
        <v>3021</v>
      </c>
      <c r="X1279" s="18" t="s">
        <v>3417</v>
      </c>
      <c r="Y1279" s="22" t="s">
        <v>3415</v>
      </c>
      <c r="Z1279" s="22" t="s">
        <v>2868</v>
      </c>
      <c r="AA1279" s="22" t="s">
        <v>2366</v>
      </c>
      <c r="AC1279" s="22" t="s">
        <v>3416</v>
      </c>
      <c r="AD1279" s="16"/>
      <c r="AE1279" s="16"/>
      <c r="AF1279" s="18">
        <v>552.0</v>
      </c>
      <c r="AG1279" s="18">
        <v>0.0</v>
      </c>
      <c r="AH1279" s="18">
        <v>0.0</v>
      </c>
      <c r="AI1279" s="18">
        <v>0.0</v>
      </c>
      <c r="AJ1279" s="18">
        <v>0.0</v>
      </c>
      <c r="AK1279" s="18">
        <v>0.0</v>
      </c>
    </row>
    <row r="1280">
      <c r="A1280" s="14" t="s">
        <v>1783</v>
      </c>
      <c r="B1280" s="105" t="s">
        <v>3643</v>
      </c>
      <c r="C1280" s="14" t="s">
        <v>3275</v>
      </c>
      <c r="D1280" s="19" t="s">
        <v>58</v>
      </c>
      <c r="E1280" s="14" t="s">
        <v>3421</v>
      </c>
      <c r="F1280" s="14" t="s">
        <v>3273</v>
      </c>
      <c r="G1280" s="14" t="s">
        <v>2570</v>
      </c>
      <c r="I1280" s="14" t="s">
        <v>3416</v>
      </c>
      <c r="J1280" s="14" t="s">
        <v>2605</v>
      </c>
      <c r="K1280" s="16"/>
      <c r="L1280" s="18">
        <v>24.0</v>
      </c>
      <c r="M1280" s="18">
        <v>0.0</v>
      </c>
      <c r="N1280" s="18">
        <v>0.0</v>
      </c>
      <c r="O1280" s="18">
        <v>0.0</v>
      </c>
      <c r="P1280" s="18">
        <v>0.0</v>
      </c>
      <c r="Q1280" s="18">
        <v>0.0</v>
      </c>
      <c r="U1280" s="22" t="s">
        <v>1812</v>
      </c>
      <c r="V1280" s="18">
        <v>7.622202395505E12</v>
      </c>
      <c r="W1280" s="22" t="s">
        <v>2514</v>
      </c>
      <c r="X1280" s="18" t="s">
        <v>3417</v>
      </c>
      <c r="Y1280" s="22" t="s">
        <v>3421</v>
      </c>
      <c r="Z1280" s="22" t="s">
        <v>2963</v>
      </c>
      <c r="AA1280" s="22" t="s">
        <v>2512</v>
      </c>
      <c r="AB1280" s="22" t="s">
        <v>2214</v>
      </c>
      <c r="AC1280" s="22" t="s">
        <v>3416</v>
      </c>
      <c r="AD1280" s="22" t="s">
        <v>2605</v>
      </c>
      <c r="AE1280" s="16"/>
      <c r="AF1280" s="18">
        <v>24.0</v>
      </c>
      <c r="AG1280" s="18">
        <v>0.0</v>
      </c>
      <c r="AH1280" s="18">
        <v>0.0</v>
      </c>
      <c r="AI1280" s="18">
        <v>0.0</v>
      </c>
      <c r="AJ1280" s="18">
        <v>0.0</v>
      </c>
      <c r="AK1280" s="18">
        <v>0.0</v>
      </c>
    </row>
    <row r="1281">
      <c r="A1281" s="14" t="s">
        <v>1812</v>
      </c>
      <c r="B1281" s="105" t="s">
        <v>4180</v>
      </c>
      <c r="C1281" s="14" t="s">
        <v>2964</v>
      </c>
      <c r="D1281" s="19" t="s">
        <v>58</v>
      </c>
      <c r="E1281" s="14" t="s">
        <v>3421</v>
      </c>
      <c r="F1281" s="14" t="s">
        <v>2959</v>
      </c>
      <c r="G1281" s="14" t="s">
        <v>2464</v>
      </c>
      <c r="H1281" s="14" t="s">
        <v>2214</v>
      </c>
      <c r="I1281" s="14" t="s">
        <v>3416</v>
      </c>
      <c r="J1281" s="23"/>
      <c r="K1281" s="14" t="s">
        <v>2240</v>
      </c>
      <c r="L1281" s="18">
        <v>600.0</v>
      </c>
      <c r="M1281" s="18">
        <v>0.0</v>
      </c>
      <c r="N1281" s="18">
        <v>0.0</v>
      </c>
      <c r="O1281" s="18">
        <v>0.0</v>
      </c>
      <c r="P1281" s="18">
        <v>0.0</v>
      </c>
      <c r="Q1281" s="18">
        <v>0.0</v>
      </c>
      <c r="U1281" s="22" t="s">
        <v>1783</v>
      </c>
      <c r="V1281" s="18">
        <v>7.00001001309E12</v>
      </c>
      <c r="W1281" s="22" t="s">
        <v>3299</v>
      </c>
      <c r="X1281" s="18" t="s">
        <v>3417</v>
      </c>
      <c r="Y1281" s="22" t="s">
        <v>3415</v>
      </c>
      <c r="Z1281" s="22" t="s">
        <v>3283</v>
      </c>
      <c r="AA1281" s="22" t="s">
        <v>3442</v>
      </c>
      <c r="AB1281" s="22" t="s">
        <v>2214</v>
      </c>
      <c r="AC1281" s="22" t="s">
        <v>3416</v>
      </c>
      <c r="AD1281" s="22" t="s">
        <v>2605</v>
      </c>
      <c r="AE1281" s="22" t="s">
        <v>2240</v>
      </c>
      <c r="AF1281" s="18">
        <v>336.0</v>
      </c>
      <c r="AG1281" s="18">
        <v>0.0</v>
      </c>
      <c r="AH1281" s="18">
        <v>0.0</v>
      </c>
      <c r="AI1281" s="18">
        <v>0.0</v>
      </c>
      <c r="AJ1281" s="18">
        <v>0.0</v>
      </c>
      <c r="AK1281" s="18">
        <v>0.0</v>
      </c>
    </row>
    <row r="1282">
      <c r="A1282" s="14" t="s">
        <v>1175</v>
      </c>
      <c r="B1282" s="105" t="s">
        <v>4192</v>
      </c>
      <c r="C1282" s="14" t="s">
        <v>2392</v>
      </c>
      <c r="D1282" s="19" t="s">
        <v>58</v>
      </c>
      <c r="E1282" s="14" t="s">
        <v>3415</v>
      </c>
      <c r="F1282" s="14" t="s">
        <v>2815</v>
      </c>
      <c r="G1282" s="14" t="s">
        <v>2378</v>
      </c>
      <c r="H1282" s="14" t="s">
        <v>2214</v>
      </c>
      <c r="I1282" s="14" t="s">
        <v>3416</v>
      </c>
      <c r="J1282" s="23"/>
      <c r="K1282" s="16"/>
      <c r="L1282" s="18">
        <v>24.0</v>
      </c>
      <c r="M1282" s="18">
        <v>0.0</v>
      </c>
      <c r="N1282" s="18">
        <v>0.0</v>
      </c>
      <c r="O1282" s="18">
        <v>0.357143</v>
      </c>
      <c r="P1282" s="18">
        <v>0.241667</v>
      </c>
      <c r="Q1282" s="18">
        <v>0.286156</v>
      </c>
      <c r="U1282" s="22" t="s">
        <v>288</v>
      </c>
      <c r="V1282" s="18">
        <v>5.060042490011E12</v>
      </c>
      <c r="W1282" s="22" t="s">
        <v>2902</v>
      </c>
      <c r="X1282" s="18" t="s">
        <v>3417</v>
      </c>
      <c r="Y1282" s="22" t="s">
        <v>3415</v>
      </c>
      <c r="Z1282" s="22" t="s">
        <v>3074</v>
      </c>
      <c r="AA1282" s="22" t="s">
        <v>3688</v>
      </c>
      <c r="AB1282" s="22" t="s">
        <v>2252</v>
      </c>
      <c r="AC1282" s="22" t="s">
        <v>3416</v>
      </c>
      <c r="AD1282" s="16"/>
      <c r="AE1282" s="16"/>
      <c r="AF1282" s="18">
        <v>0.0</v>
      </c>
      <c r="AG1282" s="18">
        <v>0.0</v>
      </c>
      <c r="AH1282" s="18">
        <v>0.0</v>
      </c>
      <c r="AI1282" s="18">
        <v>0.0</v>
      </c>
      <c r="AJ1282" s="18">
        <v>0.0</v>
      </c>
      <c r="AK1282" s="18">
        <v>0.0</v>
      </c>
    </row>
    <row r="1283">
      <c r="A1283" s="14" t="s">
        <v>1175</v>
      </c>
      <c r="B1283" s="105" t="s">
        <v>4185</v>
      </c>
      <c r="C1283" s="14" t="s">
        <v>3080</v>
      </c>
      <c r="D1283" s="19" t="s">
        <v>58</v>
      </c>
      <c r="E1283" s="14" t="s">
        <v>3421</v>
      </c>
      <c r="F1283" s="14" t="s">
        <v>3449</v>
      </c>
      <c r="G1283" s="14" t="s">
        <v>3450</v>
      </c>
      <c r="H1283" s="14" t="s">
        <v>2214</v>
      </c>
      <c r="I1283" s="14" t="s">
        <v>3416</v>
      </c>
      <c r="J1283" s="23"/>
      <c r="K1283" s="16"/>
      <c r="L1283" s="18">
        <v>0.0</v>
      </c>
      <c r="M1283" s="18">
        <v>0.0</v>
      </c>
      <c r="N1283" s="18">
        <v>0.0</v>
      </c>
      <c r="O1283" s="18">
        <v>0.21978</v>
      </c>
      <c r="P1283" s="18">
        <v>0.169935</v>
      </c>
      <c r="Q1283" s="18">
        <v>0.169935</v>
      </c>
      <c r="U1283" s="22" t="s">
        <v>1783</v>
      </c>
      <c r="V1283" s="18">
        <v>6.953440511701E12</v>
      </c>
      <c r="W1283" s="22" t="s">
        <v>3289</v>
      </c>
      <c r="X1283" s="18" t="s">
        <v>3417</v>
      </c>
      <c r="Y1283" s="22" t="s">
        <v>3415</v>
      </c>
      <c r="Z1283" s="22" t="s">
        <v>3283</v>
      </c>
      <c r="AA1283" s="22" t="s">
        <v>3442</v>
      </c>
      <c r="AB1283" s="22" t="s">
        <v>2214</v>
      </c>
      <c r="AC1283" s="22" t="s">
        <v>3416</v>
      </c>
      <c r="AD1283" s="16"/>
      <c r="AE1283" s="16"/>
      <c r="AF1283" s="18">
        <v>0.0</v>
      </c>
      <c r="AG1283" s="18">
        <v>0.0</v>
      </c>
      <c r="AH1283" s="18">
        <v>0.0</v>
      </c>
      <c r="AI1283" s="18">
        <v>0.0</v>
      </c>
      <c r="AJ1283" s="18">
        <v>0.0</v>
      </c>
      <c r="AK1283" s="18">
        <v>0.0</v>
      </c>
    </row>
    <row r="1284">
      <c r="A1284" s="14" t="s">
        <v>961</v>
      </c>
      <c r="B1284" s="104" t="s">
        <v>4104</v>
      </c>
      <c r="C1284" s="14" t="s">
        <v>2363</v>
      </c>
      <c r="D1284" s="19" t="s">
        <v>58</v>
      </c>
      <c r="E1284" s="14" t="s">
        <v>3421</v>
      </c>
      <c r="F1284" s="14" t="s">
        <v>3099</v>
      </c>
      <c r="G1284" s="14" t="s">
        <v>2359</v>
      </c>
      <c r="H1284" s="14" t="s">
        <v>2304</v>
      </c>
      <c r="I1284" s="14" t="s">
        <v>3422</v>
      </c>
      <c r="J1284" s="14" t="s">
        <v>2605</v>
      </c>
      <c r="K1284" s="14" t="s">
        <v>2240</v>
      </c>
      <c r="L1284" s="18">
        <v>792.0</v>
      </c>
      <c r="M1284" s="18">
        <v>0.0</v>
      </c>
      <c r="N1284" s="18">
        <v>0.0</v>
      </c>
      <c r="O1284" s="18">
        <v>0.0</v>
      </c>
      <c r="P1284" s="18">
        <v>0.0</v>
      </c>
      <c r="Q1284" s="18">
        <v>0.0</v>
      </c>
      <c r="U1284" s="22" t="s">
        <v>1650</v>
      </c>
      <c r="V1284" s="18">
        <v>8.908017962576E12</v>
      </c>
      <c r="W1284" s="22" t="s">
        <v>3236</v>
      </c>
      <c r="X1284" s="18" t="s">
        <v>3417</v>
      </c>
      <c r="Y1284" s="22" t="s">
        <v>3415</v>
      </c>
      <c r="Z1284" s="22" t="s">
        <v>3248</v>
      </c>
      <c r="AA1284" s="22" t="s">
        <v>3437</v>
      </c>
      <c r="AB1284" s="22" t="s">
        <v>2214</v>
      </c>
      <c r="AC1284" s="22" t="s">
        <v>3416</v>
      </c>
      <c r="AD1284" s="22" t="s">
        <v>2605</v>
      </c>
      <c r="AE1284" s="16"/>
      <c r="AF1284" s="18">
        <v>24.0</v>
      </c>
      <c r="AG1284" s="18">
        <v>0.0</v>
      </c>
      <c r="AH1284" s="18">
        <v>0.0</v>
      </c>
      <c r="AI1284" s="18">
        <v>0.0</v>
      </c>
      <c r="AJ1284" s="18">
        <v>0.0</v>
      </c>
      <c r="AK1284" s="18">
        <v>0.0</v>
      </c>
    </row>
    <row r="1285">
      <c r="A1285" s="14" t="s">
        <v>1812</v>
      </c>
      <c r="B1285" s="105" t="s">
        <v>4193</v>
      </c>
      <c r="C1285" s="14" t="s">
        <v>2711</v>
      </c>
      <c r="D1285" s="19" t="s">
        <v>58</v>
      </c>
      <c r="E1285" s="14" t="s">
        <v>3421</v>
      </c>
      <c r="F1285" s="14" t="s">
        <v>2985</v>
      </c>
      <c r="G1285" s="14" t="s">
        <v>2512</v>
      </c>
      <c r="H1285" s="14" t="s">
        <v>2214</v>
      </c>
      <c r="I1285" s="14" t="s">
        <v>3416</v>
      </c>
      <c r="J1285" s="14" t="s">
        <v>2666</v>
      </c>
      <c r="L1285" s="18">
        <v>336.0</v>
      </c>
      <c r="M1285" s="18">
        <v>0.0</v>
      </c>
      <c r="N1285" s="18">
        <v>4.000744</v>
      </c>
      <c r="O1285" s="18">
        <v>3.788442</v>
      </c>
      <c r="P1285" s="18">
        <v>4.445019</v>
      </c>
      <c r="Q1285" s="18">
        <v>4.445019</v>
      </c>
      <c r="U1285" s="22" t="s">
        <v>361</v>
      </c>
      <c r="V1285" s="18">
        <v>7.3016793451E11</v>
      </c>
      <c r="W1285" s="22" t="s">
        <v>2773</v>
      </c>
      <c r="X1285" s="18" t="s">
        <v>3417</v>
      </c>
      <c r="Y1285" s="22" t="s">
        <v>3415</v>
      </c>
      <c r="Z1285" s="22" t="s">
        <v>3049</v>
      </c>
      <c r="AA1285" s="22" t="s">
        <v>3789</v>
      </c>
      <c r="AC1285" s="22" t="s">
        <v>3416</v>
      </c>
      <c r="AD1285" s="16"/>
      <c r="AE1285" s="16"/>
      <c r="AF1285" s="18">
        <v>0.0</v>
      </c>
      <c r="AG1285" s="18">
        <v>0.0</v>
      </c>
      <c r="AH1285" s="18">
        <v>0.0</v>
      </c>
      <c r="AI1285" s="18">
        <v>0.0</v>
      </c>
      <c r="AJ1285" s="18">
        <v>0.0</v>
      </c>
      <c r="AK1285" s="18">
        <v>0.0</v>
      </c>
    </row>
    <row r="1286">
      <c r="A1286" s="14" t="s">
        <v>1812</v>
      </c>
      <c r="B1286" s="105" t="s">
        <v>4114</v>
      </c>
      <c r="C1286" s="14" t="s">
        <v>3003</v>
      </c>
      <c r="D1286" s="19" t="s">
        <v>58</v>
      </c>
      <c r="E1286" s="14" t="s">
        <v>3421</v>
      </c>
      <c r="F1286" s="14" t="s">
        <v>3261</v>
      </c>
      <c r="G1286" s="14" t="s">
        <v>3510</v>
      </c>
      <c r="H1286" s="14" t="s">
        <v>2214</v>
      </c>
      <c r="I1286" s="14" t="s">
        <v>3416</v>
      </c>
      <c r="J1286" s="23"/>
      <c r="K1286" s="16"/>
      <c r="L1286" s="18">
        <v>24.0</v>
      </c>
      <c r="M1286" s="18">
        <v>5.0</v>
      </c>
      <c r="N1286" s="18">
        <v>0.0</v>
      </c>
      <c r="O1286" s="18">
        <v>1.002137</v>
      </c>
      <c r="P1286" s="18">
        <v>1.002137</v>
      </c>
      <c r="Q1286" s="18">
        <v>1.002137</v>
      </c>
      <c r="U1286" s="22" t="s">
        <v>1365</v>
      </c>
      <c r="V1286" s="18">
        <v>5.201054057919E12</v>
      </c>
      <c r="W1286" s="22" t="s">
        <v>2914</v>
      </c>
      <c r="X1286" s="18" t="s">
        <v>3417</v>
      </c>
      <c r="Y1286" s="22" t="s">
        <v>3421</v>
      </c>
      <c r="Z1286" s="22" t="s">
        <v>2915</v>
      </c>
      <c r="AA1286" s="22" t="s">
        <v>3435</v>
      </c>
      <c r="AB1286" s="22" t="s">
        <v>2214</v>
      </c>
      <c r="AC1286" s="22" t="s">
        <v>3422</v>
      </c>
      <c r="AD1286" s="22" t="s">
        <v>2605</v>
      </c>
      <c r="AE1286" s="16"/>
      <c r="AF1286" s="18">
        <v>24.0</v>
      </c>
      <c r="AG1286" s="18">
        <v>0.0</v>
      </c>
      <c r="AH1286" s="18">
        <v>0.0</v>
      </c>
      <c r="AI1286" s="18">
        <v>0.0</v>
      </c>
      <c r="AJ1286" s="18">
        <v>0.0</v>
      </c>
      <c r="AK1286" s="18">
        <v>0.0</v>
      </c>
    </row>
    <row r="1287">
      <c r="A1287" s="14" t="s">
        <v>662</v>
      </c>
      <c r="B1287" s="105" t="s">
        <v>4156</v>
      </c>
      <c r="C1287" s="14" t="s">
        <v>2272</v>
      </c>
      <c r="D1287" s="19" t="s">
        <v>58</v>
      </c>
      <c r="E1287" s="14" t="s">
        <v>3415</v>
      </c>
      <c r="F1287" s="14" t="s">
        <v>2703</v>
      </c>
      <c r="G1287" s="14" t="s">
        <v>2273</v>
      </c>
      <c r="H1287" s="14" t="s">
        <v>2214</v>
      </c>
      <c r="I1287" s="14" t="s">
        <v>3416</v>
      </c>
      <c r="J1287" s="23"/>
      <c r="K1287" s="23"/>
      <c r="L1287" s="18">
        <v>24.0</v>
      </c>
      <c r="M1287" s="18">
        <v>0.0</v>
      </c>
      <c r="N1287" s="18">
        <v>0.0</v>
      </c>
      <c r="O1287" s="18">
        <v>1.665751</v>
      </c>
      <c r="P1287" s="18">
        <v>1.743021</v>
      </c>
      <c r="Q1287" s="18">
        <v>1.889221</v>
      </c>
      <c r="U1287" s="22" t="s">
        <v>1812</v>
      </c>
      <c r="V1287" s="18">
        <v>5.00015956678E12</v>
      </c>
      <c r="W1287" s="22" t="s">
        <v>2538</v>
      </c>
      <c r="X1287" s="18" t="s">
        <v>3417</v>
      </c>
      <c r="Y1287" s="22" t="s">
        <v>3415</v>
      </c>
      <c r="Z1287" s="22" t="s">
        <v>2984</v>
      </c>
      <c r="AA1287" s="22" t="s">
        <v>2512</v>
      </c>
      <c r="AB1287" s="22" t="s">
        <v>2214</v>
      </c>
      <c r="AC1287" s="22" t="s">
        <v>3416</v>
      </c>
      <c r="AD1287" s="22" t="s">
        <v>2666</v>
      </c>
      <c r="AF1287" s="18">
        <v>408.0</v>
      </c>
      <c r="AG1287" s="18">
        <v>0.0</v>
      </c>
      <c r="AH1287" s="18">
        <v>0.918605</v>
      </c>
      <c r="AI1287" s="18">
        <v>0.142857</v>
      </c>
      <c r="AJ1287" s="18">
        <v>0.190909</v>
      </c>
      <c r="AK1287" s="18">
        <v>0.976477</v>
      </c>
    </row>
    <row r="1288">
      <c r="A1288" s="14" t="s">
        <v>961</v>
      </c>
      <c r="B1288" s="105" t="s">
        <v>3712</v>
      </c>
      <c r="C1288" s="14" t="s">
        <v>3576</v>
      </c>
      <c r="D1288" s="19" t="s">
        <v>58</v>
      </c>
      <c r="E1288" s="14" t="s">
        <v>3415</v>
      </c>
      <c r="F1288" s="14" t="s">
        <v>3488</v>
      </c>
      <c r="G1288" s="14" t="s">
        <v>2355</v>
      </c>
      <c r="H1288" s="14" t="s">
        <v>2214</v>
      </c>
      <c r="I1288" s="14" t="s">
        <v>3416</v>
      </c>
      <c r="J1288" s="23"/>
      <c r="K1288" s="14" t="s">
        <v>2240</v>
      </c>
      <c r="L1288" s="18">
        <v>480.0</v>
      </c>
      <c r="M1288" s="18">
        <v>0.0</v>
      </c>
      <c r="N1288" s="18">
        <v>0.0</v>
      </c>
      <c r="O1288" s="18">
        <v>0.0</v>
      </c>
      <c r="P1288" s="18">
        <v>0.0</v>
      </c>
      <c r="Q1288" s="18">
        <v>0.0</v>
      </c>
      <c r="U1288" s="22" t="s">
        <v>1365</v>
      </c>
      <c r="V1288" s="18">
        <v>5.202178001901E12</v>
      </c>
      <c r="W1288" s="22" t="s">
        <v>2913</v>
      </c>
      <c r="X1288" s="18" t="s">
        <v>3417</v>
      </c>
      <c r="Y1288" s="16"/>
      <c r="Z1288" s="22" t="s">
        <v>2911</v>
      </c>
      <c r="AA1288" s="22" t="s">
        <v>2268</v>
      </c>
      <c r="AC1288" s="22" t="s">
        <v>3422</v>
      </c>
      <c r="AD1288" s="16"/>
      <c r="AE1288" s="16"/>
      <c r="AF1288" s="18">
        <v>456.0</v>
      </c>
      <c r="AG1288" s="18">
        <v>0.0</v>
      </c>
      <c r="AH1288" s="18">
        <v>0.0</v>
      </c>
      <c r="AI1288" s="18">
        <v>0.0</v>
      </c>
      <c r="AJ1288" s="18">
        <v>0.0</v>
      </c>
      <c r="AK1288" s="18">
        <v>0.0</v>
      </c>
    </row>
    <row r="1289">
      <c r="A1289" s="14" t="s">
        <v>851</v>
      </c>
      <c r="B1289" s="105" t="s">
        <v>4194</v>
      </c>
      <c r="C1289" s="14" t="s">
        <v>2319</v>
      </c>
      <c r="D1289" s="19" t="s">
        <v>58</v>
      </c>
      <c r="E1289" s="14" t="s">
        <v>3421</v>
      </c>
      <c r="F1289" s="14" t="s">
        <v>3538</v>
      </c>
      <c r="G1289" s="14" t="s">
        <v>2318</v>
      </c>
      <c r="H1289" s="14" t="s">
        <v>2304</v>
      </c>
      <c r="I1289" s="14" t="s">
        <v>3422</v>
      </c>
      <c r="J1289" s="23"/>
      <c r="K1289" s="23"/>
      <c r="L1289" s="18">
        <v>181.0</v>
      </c>
      <c r="M1289" s="18">
        <v>1.0</v>
      </c>
      <c r="N1289" s="18">
        <v>0.72644</v>
      </c>
      <c r="O1289" s="18">
        <v>3.189477</v>
      </c>
      <c r="P1289" s="18">
        <v>3.119579</v>
      </c>
      <c r="Q1289" s="18">
        <v>2.412195</v>
      </c>
      <c r="U1289" s="22" t="s">
        <v>1783</v>
      </c>
      <c r="V1289" s="18">
        <v>6.291108541517E12</v>
      </c>
      <c r="W1289" s="22" t="s">
        <v>2856</v>
      </c>
      <c r="X1289" s="18" t="s">
        <v>3417</v>
      </c>
      <c r="Y1289" s="22" t="s">
        <v>3415</v>
      </c>
      <c r="Z1289" s="22" t="s">
        <v>3182</v>
      </c>
      <c r="AA1289" s="22" t="s">
        <v>2386</v>
      </c>
      <c r="AB1289" s="22" t="s">
        <v>2214</v>
      </c>
      <c r="AC1289" s="22" t="s">
        <v>3416</v>
      </c>
      <c r="AD1289" s="16"/>
      <c r="AE1289" s="16"/>
      <c r="AF1289" s="18">
        <v>665.0</v>
      </c>
      <c r="AG1289" s="18">
        <v>1.0</v>
      </c>
      <c r="AH1289" s="18">
        <v>4.984179</v>
      </c>
      <c r="AI1289" s="18">
        <v>0.450397</v>
      </c>
      <c r="AJ1289" s="18">
        <v>4.623555</v>
      </c>
      <c r="AK1289" s="18">
        <v>4.90151</v>
      </c>
    </row>
    <row r="1290">
      <c r="A1290" s="14" t="s">
        <v>756</v>
      </c>
      <c r="B1290" s="105" t="s">
        <v>4195</v>
      </c>
      <c r="C1290" s="14" t="s">
        <v>2292</v>
      </c>
      <c r="D1290" s="19" t="s">
        <v>58</v>
      </c>
      <c r="E1290" s="14" t="s">
        <v>3415</v>
      </c>
      <c r="F1290" s="14" t="s">
        <v>2709</v>
      </c>
      <c r="G1290" s="14" t="s">
        <v>2282</v>
      </c>
      <c r="H1290" s="14" t="s">
        <v>2214</v>
      </c>
      <c r="I1290" s="14" t="s">
        <v>3416</v>
      </c>
      <c r="J1290" s="14" t="s">
        <v>2605</v>
      </c>
      <c r="K1290" s="23"/>
      <c r="L1290" s="18">
        <v>312.0</v>
      </c>
      <c r="M1290" s="18">
        <v>0.0</v>
      </c>
      <c r="N1290" s="18">
        <v>0.791834</v>
      </c>
      <c r="O1290" s="18">
        <v>0.571429</v>
      </c>
      <c r="P1290" s="18">
        <v>1.639379</v>
      </c>
      <c r="Q1290" s="18">
        <v>0.877131</v>
      </c>
      <c r="U1290" s="22" t="s">
        <v>1251</v>
      </c>
      <c r="V1290" s="18">
        <v>3.701295700275E12</v>
      </c>
      <c r="W1290" s="22" t="s">
        <v>2442</v>
      </c>
      <c r="X1290" s="18" t="s">
        <v>3417</v>
      </c>
      <c r="Y1290" s="22" t="s">
        <v>3415</v>
      </c>
      <c r="Z1290" s="22" t="s">
        <v>2882</v>
      </c>
      <c r="AA1290" s="22" t="s">
        <v>2437</v>
      </c>
      <c r="AB1290" s="22" t="s">
        <v>2214</v>
      </c>
      <c r="AC1290" s="22" t="s">
        <v>3431</v>
      </c>
      <c r="AD1290" s="16"/>
      <c r="AE1290" s="22" t="s">
        <v>2240</v>
      </c>
      <c r="AF1290" s="18">
        <v>216.0</v>
      </c>
      <c r="AG1290" s="18">
        <v>0.0</v>
      </c>
      <c r="AH1290" s="18">
        <v>0.25</v>
      </c>
      <c r="AI1290" s="18">
        <v>0.0</v>
      </c>
      <c r="AJ1290" s="18">
        <v>0.0</v>
      </c>
      <c r="AK1290" s="18">
        <v>0.25</v>
      </c>
    </row>
    <row r="1291">
      <c r="A1291" s="14" t="s">
        <v>961</v>
      </c>
      <c r="B1291" s="105" t="s">
        <v>4046</v>
      </c>
      <c r="C1291" s="14" t="s">
        <v>2367</v>
      </c>
      <c r="D1291" s="19" t="s">
        <v>58</v>
      </c>
      <c r="E1291" s="14" t="s">
        <v>3421</v>
      </c>
      <c r="F1291" s="14" t="s">
        <v>3099</v>
      </c>
      <c r="G1291" s="14" t="s">
        <v>2359</v>
      </c>
      <c r="H1291" s="14" t="s">
        <v>2304</v>
      </c>
      <c r="I1291" s="14" t="s">
        <v>3422</v>
      </c>
      <c r="J1291" s="23"/>
      <c r="K1291" s="23"/>
      <c r="L1291" s="18">
        <v>78.0</v>
      </c>
      <c r="M1291" s="18">
        <v>16.0</v>
      </c>
      <c r="N1291" s="18">
        <v>2.269805</v>
      </c>
      <c r="O1291" s="18">
        <v>20.21565</v>
      </c>
      <c r="P1291" s="18">
        <v>14.38567</v>
      </c>
      <c r="Q1291" s="18">
        <v>10.71058</v>
      </c>
      <c r="U1291" s="22" t="s">
        <v>1812</v>
      </c>
      <c r="V1291" s="18">
        <v>7.622300750367E12</v>
      </c>
      <c r="W1291" s="22" t="s">
        <v>2511</v>
      </c>
      <c r="X1291" s="18" t="s">
        <v>3417</v>
      </c>
      <c r="Y1291" s="22" t="s">
        <v>3421</v>
      </c>
      <c r="Z1291" s="22" t="s">
        <v>2963</v>
      </c>
      <c r="AA1291" s="22" t="s">
        <v>2512</v>
      </c>
      <c r="AB1291" s="22" t="s">
        <v>2214</v>
      </c>
      <c r="AC1291" s="22" t="s">
        <v>3416</v>
      </c>
      <c r="AD1291" s="22" t="s">
        <v>2666</v>
      </c>
      <c r="AF1291" s="18">
        <v>168.0</v>
      </c>
      <c r="AG1291" s="18">
        <v>0.0</v>
      </c>
      <c r="AH1291" s="18">
        <v>0.545375</v>
      </c>
      <c r="AI1291" s="18">
        <v>0.376923</v>
      </c>
      <c r="AJ1291" s="18">
        <v>0.120563</v>
      </c>
      <c r="AK1291" s="18">
        <v>0.442251</v>
      </c>
    </row>
    <row r="1292">
      <c r="A1292" s="14" t="s">
        <v>258</v>
      </c>
      <c r="B1292" s="105" t="s">
        <v>4088</v>
      </c>
      <c r="C1292" s="14" t="s">
        <v>2413</v>
      </c>
      <c r="D1292" s="19" t="s">
        <v>58</v>
      </c>
      <c r="E1292" s="14" t="s">
        <v>3415</v>
      </c>
      <c r="F1292" s="14" t="s">
        <v>2849</v>
      </c>
      <c r="G1292" s="14" t="s">
        <v>2407</v>
      </c>
      <c r="I1292" s="14" t="s">
        <v>3416</v>
      </c>
      <c r="J1292" s="23"/>
      <c r="K1292" s="23"/>
      <c r="L1292" s="18">
        <v>528.0</v>
      </c>
      <c r="M1292" s="18">
        <v>0.0</v>
      </c>
      <c r="N1292" s="18">
        <v>0.0</v>
      </c>
      <c r="O1292" s="18">
        <v>0.0</v>
      </c>
      <c r="P1292" s="18">
        <v>0.0</v>
      </c>
      <c r="Q1292" s="18">
        <v>0.0</v>
      </c>
      <c r="U1292" s="22" t="s">
        <v>135</v>
      </c>
      <c r="V1292" s="18">
        <v>1.007260001401E12</v>
      </c>
      <c r="W1292" s="22" t="s">
        <v>2641</v>
      </c>
      <c r="X1292" s="18" t="s">
        <v>3417</v>
      </c>
      <c r="Y1292" s="16"/>
      <c r="Z1292" s="22" t="s">
        <v>2614</v>
      </c>
      <c r="AA1292" s="22" t="s">
        <v>2557</v>
      </c>
      <c r="AC1292" s="22" t="s">
        <v>3416</v>
      </c>
      <c r="AD1292" s="22" t="s">
        <v>2605</v>
      </c>
      <c r="AE1292" s="16"/>
      <c r="AF1292" s="18">
        <v>480.0</v>
      </c>
      <c r="AG1292" s="18">
        <v>0.0</v>
      </c>
      <c r="AH1292" s="18">
        <v>0.0</v>
      </c>
      <c r="AI1292" s="18">
        <v>0.0</v>
      </c>
      <c r="AJ1292" s="18">
        <v>0.0</v>
      </c>
      <c r="AK1292" s="18">
        <v>0.0</v>
      </c>
    </row>
    <row r="1293">
      <c r="A1293" s="14" t="s">
        <v>1812</v>
      </c>
      <c r="B1293" s="105" t="s">
        <v>3945</v>
      </c>
      <c r="C1293" s="14" t="s">
        <v>3307</v>
      </c>
      <c r="D1293" s="19" t="s">
        <v>58</v>
      </c>
      <c r="E1293" s="14" t="s">
        <v>3415</v>
      </c>
      <c r="F1293" s="14" t="s">
        <v>3308</v>
      </c>
      <c r="G1293" s="14" t="s">
        <v>3534</v>
      </c>
      <c r="I1293" s="14" t="s">
        <v>3416</v>
      </c>
      <c r="J1293" s="14" t="s">
        <v>2666</v>
      </c>
      <c r="L1293" s="18">
        <v>528.0</v>
      </c>
      <c r="M1293" s="18">
        <v>0.0</v>
      </c>
      <c r="N1293" s="18">
        <v>0.0</v>
      </c>
      <c r="O1293" s="18">
        <v>0.0</v>
      </c>
      <c r="P1293" s="18">
        <v>0.0</v>
      </c>
      <c r="Q1293" s="18">
        <v>0.0</v>
      </c>
      <c r="U1293" s="22" t="s">
        <v>591</v>
      </c>
      <c r="V1293" s="18">
        <v>5.070002032632E12</v>
      </c>
      <c r="W1293" s="22" t="s">
        <v>3128</v>
      </c>
      <c r="X1293" s="18" t="s">
        <v>3417</v>
      </c>
      <c r="Y1293" s="22" t="s">
        <v>3415</v>
      </c>
      <c r="Z1293" s="22" t="s">
        <v>3127</v>
      </c>
      <c r="AA1293" s="22" t="s">
        <v>3756</v>
      </c>
      <c r="AB1293" s="22" t="s">
        <v>2214</v>
      </c>
      <c r="AC1293" s="22" t="s">
        <v>3416</v>
      </c>
      <c r="AD1293" s="16"/>
      <c r="AE1293" s="22" t="s">
        <v>2240</v>
      </c>
      <c r="AF1293" s="18">
        <v>480.0</v>
      </c>
      <c r="AG1293" s="18">
        <v>0.0</v>
      </c>
      <c r="AH1293" s="18">
        <v>0.0</v>
      </c>
      <c r="AI1293" s="18">
        <v>0.0</v>
      </c>
      <c r="AJ1293" s="18">
        <v>0.0</v>
      </c>
      <c r="AK1293" s="18">
        <v>0.0</v>
      </c>
    </row>
    <row r="1294">
      <c r="A1294" s="14" t="s">
        <v>756</v>
      </c>
      <c r="B1294" s="105" t="s">
        <v>3980</v>
      </c>
      <c r="C1294" s="14" t="s">
        <v>2299</v>
      </c>
      <c r="D1294" s="19" t="s">
        <v>58</v>
      </c>
      <c r="E1294" s="14" t="s">
        <v>3415</v>
      </c>
      <c r="F1294" s="14" t="s">
        <v>2709</v>
      </c>
      <c r="G1294" s="14" t="s">
        <v>2282</v>
      </c>
      <c r="I1294" s="14" t="s">
        <v>3416</v>
      </c>
      <c r="J1294" s="23"/>
      <c r="K1294" s="23"/>
      <c r="L1294" s="18">
        <v>528.0</v>
      </c>
      <c r="M1294" s="18">
        <v>0.0</v>
      </c>
      <c r="N1294" s="18">
        <v>0.0</v>
      </c>
      <c r="O1294" s="18">
        <v>0.0</v>
      </c>
      <c r="P1294" s="18">
        <v>0.0</v>
      </c>
      <c r="Q1294" s="18">
        <v>0.0</v>
      </c>
      <c r="U1294" s="22" t="s">
        <v>84</v>
      </c>
      <c r="V1294" s="18">
        <v>8.886472108404E12</v>
      </c>
      <c r="W1294" s="22" t="s">
        <v>2238</v>
      </c>
      <c r="X1294" s="18" t="s">
        <v>3417</v>
      </c>
      <c r="Y1294" s="22" t="s">
        <v>3421</v>
      </c>
      <c r="Z1294" s="22" t="s">
        <v>2597</v>
      </c>
      <c r="AA1294" s="22" t="s">
        <v>2239</v>
      </c>
      <c r="AB1294" s="22" t="s">
        <v>2214</v>
      </c>
      <c r="AC1294" s="22" t="s">
        <v>3416</v>
      </c>
      <c r="AD1294" s="16"/>
      <c r="AE1294" s="22" t="s">
        <v>2240</v>
      </c>
      <c r="AF1294" s="18">
        <v>360.0</v>
      </c>
      <c r="AG1294" s="18">
        <v>0.0</v>
      </c>
      <c r="AH1294" s="18">
        <v>0.0</v>
      </c>
      <c r="AI1294" s="18">
        <v>0.0</v>
      </c>
      <c r="AJ1294" s="18">
        <v>0.0</v>
      </c>
      <c r="AK1294" s="18">
        <v>0.0</v>
      </c>
    </row>
    <row r="1295">
      <c r="A1295" s="14" t="s">
        <v>361</v>
      </c>
      <c r="B1295" s="105" t="s">
        <v>4171</v>
      </c>
      <c r="C1295" s="14" t="s">
        <v>3026</v>
      </c>
      <c r="D1295" s="19" t="s">
        <v>58</v>
      </c>
      <c r="E1295" s="14" t="s">
        <v>3421</v>
      </c>
      <c r="F1295" s="14" t="s">
        <v>3094</v>
      </c>
      <c r="G1295" s="14" t="s">
        <v>2239</v>
      </c>
      <c r="I1295" s="14" t="s">
        <v>3416</v>
      </c>
      <c r="J1295" s="23"/>
      <c r="K1295" s="16"/>
      <c r="L1295" s="18">
        <v>552.0</v>
      </c>
      <c r="M1295" s="18">
        <v>0.0</v>
      </c>
      <c r="N1295" s="18">
        <v>0.0</v>
      </c>
      <c r="O1295" s="18">
        <v>0.0</v>
      </c>
      <c r="P1295" s="18">
        <v>0.0</v>
      </c>
      <c r="Q1295" s="18">
        <v>0.0</v>
      </c>
      <c r="U1295" s="22" t="s">
        <v>135</v>
      </c>
      <c r="V1295" s="18">
        <v>1.015271004663E12</v>
      </c>
      <c r="W1295" s="22" t="s">
        <v>2618</v>
      </c>
      <c r="X1295" s="18" t="s">
        <v>3417</v>
      </c>
      <c r="Y1295" s="22" t="s">
        <v>3415</v>
      </c>
      <c r="Z1295" s="22" t="s">
        <v>2614</v>
      </c>
      <c r="AA1295" s="22" t="s">
        <v>2557</v>
      </c>
      <c r="AB1295" s="22" t="s">
        <v>2214</v>
      </c>
      <c r="AC1295" s="22" t="s">
        <v>3416</v>
      </c>
      <c r="AD1295" s="22" t="s">
        <v>2605</v>
      </c>
      <c r="AE1295" s="16"/>
      <c r="AF1295" s="18">
        <v>48.0</v>
      </c>
      <c r="AG1295" s="18">
        <v>0.0</v>
      </c>
      <c r="AH1295" s="18">
        <v>3.0</v>
      </c>
      <c r="AI1295" s="18">
        <v>0.0</v>
      </c>
      <c r="AJ1295" s="18">
        <v>0.0</v>
      </c>
      <c r="AK1295" s="18">
        <v>3.0</v>
      </c>
    </row>
    <row r="1296">
      <c r="A1296" s="14" t="s">
        <v>84</v>
      </c>
      <c r="B1296" s="105" t="s">
        <v>4175</v>
      </c>
      <c r="C1296" s="14" t="s">
        <v>2929</v>
      </c>
      <c r="D1296" s="19" t="s">
        <v>58</v>
      </c>
      <c r="E1296" s="14" t="s">
        <v>3421</v>
      </c>
      <c r="F1296" s="14" t="s">
        <v>3015</v>
      </c>
      <c r="G1296" s="14" t="s">
        <v>3700</v>
      </c>
      <c r="H1296" s="14" t="s">
        <v>2214</v>
      </c>
      <c r="I1296" s="14" t="s">
        <v>3416</v>
      </c>
      <c r="J1296" s="23"/>
      <c r="K1296" s="14" t="s">
        <v>2240</v>
      </c>
      <c r="L1296" s="18">
        <v>456.0</v>
      </c>
      <c r="M1296" s="18">
        <v>0.0</v>
      </c>
      <c r="N1296" s="18">
        <v>0.090909</v>
      </c>
      <c r="O1296" s="18">
        <v>0.25</v>
      </c>
      <c r="P1296" s="18">
        <v>0.090909</v>
      </c>
      <c r="Q1296" s="18">
        <v>0.090909</v>
      </c>
      <c r="U1296" s="22" t="s">
        <v>662</v>
      </c>
      <c r="V1296" s="18">
        <v>4.1500053448E10</v>
      </c>
      <c r="W1296" s="22" t="s">
        <v>2272</v>
      </c>
      <c r="X1296" s="18" t="s">
        <v>3417</v>
      </c>
      <c r="Y1296" s="22" t="s">
        <v>3415</v>
      </c>
      <c r="Z1296" s="22" t="s">
        <v>2703</v>
      </c>
      <c r="AA1296" s="22" t="s">
        <v>2273</v>
      </c>
      <c r="AB1296" s="22" t="s">
        <v>2214</v>
      </c>
      <c r="AC1296" s="22" t="s">
        <v>3416</v>
      </c>
      <c r="AD1296" s="16"/>
      <c r="AE1296" s="16"/>
      <c r="AF1296" s="18">
        <v>0.0</v>
      </c>
      <c r="AG1296" s="18">
        <v>1.0</v>
      </c>
      <c r="AH1296" s="18">
        <v>0.0</v>
      </c>
      <c r="AI1296" s="18">
        <v>1.913919</v>
      </c>
      <c r="AJ1296" s="18">
        <v>1.660263</v>
      </c>
      <c r="AK1296" s="18">
        <v>1.68564</v>
      </c>
    </row>
    <row r="1297">
      <c r="A1297" s="14" t="s">
        <v>1812</v>
      </c>
      <c r="B1297" s="105" t="s">
        <v>3457</v>
      </c>
      <c r="C1297" s="14" t="s">
        <v>2522</v>
      </c>
      <c r="D1297" s="19" t="s">
        <v>58</v>
      </c>
      <c r="E1297" s="14" t="s">
        <v>3415</v>
      </c>
      <c r="F1297" s="14" t="s">
        <v>2963</v>
      </c>
      <c r="G1297" s="14" t="s">
        <v>2512</v>
      </c>
      <c r="H1297" s="14" t="s">
        <v>2214</v>
      </c>
      <c r="I1297" s="14" t="s">
        <v>3416</v>
      </c>
      <c r="J1297" s="14" t="s">
        <v>2666</v>
      </c>
      <c r="K1297" s="14" t="s">
        <v>2240</v>
      </c>
      <c r="L1297" s="18">
        <v>72.0</v>
      </c>
      <c r="M1297" s="18">
        <v>0.0</v>
      </c>
      <c r="N1297" s="18">
        <v>0.2</v>
      </c>
      <c r="O1297" s="18">
        <v>0.0</v>
      </c>
      <c r="P1297" s="18">
        <v>0.0</v>
      </c>
      <c r="Q1297" s="18">
        <v>0.2</v>
      </c>
      <c r="U1297" s="22" t="s">
        <v>1812</v>
      </c>
      <c r="V1297" s="18">
        <v>6.772504452978E12</v>
      </c>
      <c r="W1297" s="22" t="s">
        <v>2974</v>
      </c>
      <c r="X1297" s="18" t="s">
        <v>3417</v>
      </c>
      <c r="Y1297" s="22" t="s">
        <v>3415</v>
      </c>
      <c r="Z1297" s="22" t="s">
        <v>3092</v>
      </c>
      <c r="AA1297" s="22" t="s">
        <v>3430</v>
      </c>
      <c r="AB1297" s="22" t="s">
        <v>2214</v>
      </c>
      <c r="AC1297" s="22" t="s">
        <v>3416</v>
      </c>
      <c r="AD1297" s="22" t="s">
        <v>2605</v>
      </c>
      <c r="AE1297" s="16"/>
      <c r="AF1297" s="18">
        <v>24.0</v>
      </c>
      <c r="AG1297" s="18">
        <v>0.0</v>
      </c>
      <c r="AH1297" s="18">
        <v>0.0</v>
      </c>
      <c r="AI1297" s="18">
        <v>0.0</v>
      </c>
      <c r="AJ1297" s="18">
        <v>0.0</v>
      </c>
      <c r="AK1297" s="18">
        <v>0.0</v>
      </c>
    </row>
    <row r="1298">
      <c r="A1298" s="14" t="s">
        <v>961</v>
      </c>
      <c r="B1298" s="105" t="s">
        <v>4152</v>
      </c>
      <c r="C1298" s="14" t="s">
        <v>2712</v>
      </c>
      <c r="D1298" s="19" t="s">
        <v>58</v>
      </c>
      <c r="E1298" s="14" t="s">
        <v>3421</v>
      </c>
      <c r="F1298" s="14" t="s">
        <v>3923</v>
      </c>
      <c r="G1298" s="14" t="s">
        <v>3524</v>
      </c>
      <c r="H1298" s="14" t="s">
        <v>2304</v>
      </c>
      <c r="I1298" s="14" t="s">
        <v>3422</v>
      </c>
      <c r="J1298" s="23"/>
      <c r="K1298" s="23"/>
      <c r="L1298" s="18">
        <v>41.0</v>
      </c>
      <c r="M1298" s="18">
        <v>68.0</v>
      </c>
      <c r="N1298" s="18">
        <v>0.363636</v>
      </c>
      <c r="O1298" s="18">
        <v>86.0937</v>
      </c>
      <c r="P1298" s="18">
        <v>79.81738</v>
      </c>
      <c r="Q1298" s="18">
        <v>73.66372</v>
      </c>
      <c r="U1298" s="22" t="s">
        <v>1092</v>
      </c>
      <c r="V1298" s="18">
        <v>4.057278012422E12</v>
      </c>
      <c r="W1298" s="22" t="s">
        <v>2383</v>
      </c>
      <c r="X1298" s="18" t="s">
        <v>3417</v>
      </c>
      <c r="Y1298" s="22" t="s">
        <v>3415</v>
      </c>
      <c r="Z1298" s="22" t="s">
        <v>2818</v>
      </c>
      <c r="AA1298" s="22" t="s">
        <v>2268</v>
      </c>
      <c r="AB1298" s="22" t="s">
        <v>2214</v>
      </c>
      <c r="AC1298" s="22" t="s">
        <v>3416</v>
      </c>
      <c r="AD1298" s="16"/>
      <c r="AE1298" s="22" t="s">
        <v>2240</v>
      </c>
      <c r="AF1298" s="18">
        <v>0.0</v>
      </c>
      <c r="AG1298" s="18">
        <v>0.0</v>
      </c>
      <c r="AH1298" s="18">
        <v>0.0</v>
      </c>
      <c r="AI1298" s="18">
        <v>0.0</v>
      </c>
      <c r="AJ1298" s="18">
        <v>0.0</v>
      </c>
      <c r="AK1298" s="18">
        <v>0.0</v>
      </c>
    </row>
    <row r="1299">
      <c r="A1299" s="14" t="s">
        <v>84</v>
      </c>
      <c r="B1299" s="105" t="s">
        <v>3996</v>
      </c>
      <c r="C1299" s="14" t="s">
        <v>2245</v>
      </c>
      <c r="D1299" s="19" t="s">
        <v>58</v>
      </c>
      <c r="E1299" s="14" t="s">
        <v>3421</v>
      </c>
      <c r="F1299" s="14" t="s">
        <v>2601</v>
      </c>
      <c r="G1299" s="14" t="s">
        <v>2239</v>
      </c>
      <c r="H1299" s="14" t="s">
        <v>2214</v>
      </c>
      <c r="I1299" s="14" t="s">
        <v>3416</v>
      </c>
      <c r="J1299" s="23"/>
      <c r="K1299" s="23"/>
      <c r="L1299" s="18">
        <v>144.0</v>
      </c>
      <c r="M1299" s="18">
        <v>0.0</v>
      </c>
      <c r="N1299" s="18">
        <v>1.310627</v>
      </c>
      <c r="O1299" s="18">
        <v>0.071429</v>
      </c>
      <c r="P1299" s="18">
        <v>0.87619</v>
      </c>
      <c r="Q1299" s="18">
        <v>1.598067</v>
      </c>
      <c r="U1299" s="22" t="s">
        <v>1812</v>
      </c>
      <c r="V1299" s="18">
        <v>3.431410132E12</v>
      </c>
      <c r="W1299" s="22" t="s">
        <v>2848</v>
      </c>
      <c r="X1299" s="18" t="s">
        <v>3417</v>
      </c>
      <c r="Y1299" s="22" t="s">
        <v>3415</v>
      </c>
      <c r="Z1299" s="22" t="s">
        <v>3340</v>
      </c>
      <c r="AA1299" s="22" t="s">
        <v>3435</v>
      </c>
      <c r="AB1299" s="22" t="s">
        <v>2214</v>
      </c>
      <c r="AC1299" s="22" t="s">
        <v>3416</v>
      </c>
      <c r="AD1299" s="16"/>
      <c r="AE1299" s="22" t="s">
        <v>2240</v>
      </c>
      <c r="AF1299" s="18">
        <v>264.0</v>
      </c>
      <c r="AG1299" s="18">
        <v>0.0</v>
      </c>
      <c r="AH1299" s="18">
        <v>0.0</v>
      </c>
      <c r="AI1299" s="18">
        <v>0.0</v>
      </c>
      <c r="AJ1299" s="18">
        <v>0.0</v>
      </c>
      <c r="AK1299" s="18">
        <v>0.0</v>
      </c>
    </row>
    <row r="1300">
      <c r="A1300" s="14" t="s">
        <v>1966</v>
      </c>
      <c r="B1300" s="105" t="s">
        <v>3616</v>
      </c>
      <c r="C1300" s="14" t="s">
        <v>2574</v>
      </c>
      <c r="D1300" s="19" t="s">
        <v>58</v>
      </c>
      <c r="E1300" s="14" t="s">
        <v>3415</v>
      </c>
      <c r="F1300" s="14" t="s">
        <v>3013</v>
      </c>
      <c r="G1300" s="14" t="s">
        <v>2572</v>
      </c>
      <c r="H1300" s="14" t="s">
        <v>2252</v>
      </c>
      <c r="I1300" s="14" t="s">
        <v>3416</v>
      </c>
      <c r="J1300" s="23"/>
      <c r="K1300" s="16"/>
      <c r="L1300" s="18">
        <v>147.0</v>
      </c>
      <c r="M1300" s="18">
        <v>6.0</v>
      </c>
      <c r="N1300" s="18">
        <v>2.59648</v>
      </c>
      <c r="O1300" s="18">
        <v>13.85476</v>
      </c>
      <c r="P1300" s="18">
        <v>8.303715</v>
      </c>
      <c r="Q1300" s="18">
        <v>6.035944</v>
      </c>
      <c r="U1300" s="22" t="s">
        <v>662</v>
      </c>
      <c r="V1300" s="18">
        <v>4.9733000055E10</v>
      </c>
      <c r="W1300" s="22" t="s">
        <v>2699</v>
      </c>
      <c r="X1300" s="18" t="s">
        <v>3417</v>
      </c>
      <c r="Y1300" s="22" t="s">
        <v>3415</v>
      </c>
      <c r="Z1300" s="22" t="s">
        <v>2697</v>
      </c>
      <c r="AA1300" s="22" t="s">
        <v>2273</v>
      </c>
      <c r="AB1300" s="22" t="s">
        <v>2214</v>
      </c>
      <c r="AC1300" s="22" t="s">
        <v>3416</v>
      </c>
      <c r="AD1300" s="22" t="s">
        <v>2605</v>
      </c>
      <c r="AE1300" s="16"/>
      <c r="AF1300" s="18">
        <v>24.0</v>
      </c>
      <c r="AG1300" s="18">
        <v>0.0</v>
      </c>
      <c r="AH1300" s="18">
        <v>0.0</v>
      </c>
      <c r="AI1300" s="18">
        <v>0.0</v>
      </c>
      <c r="AJ1300" s="18">
        <v>0.0</v>
      </c>
      <c r="AK1300" s="18">
        <v>0.0</v>
      </c>
    </row>
    <row r="1301">
      <c r="A1301" s="14" t="s">
        <v>1175</v>
      </c>
      <c r="B1301" s="105" t="s">
        <v>3941</v>
      </c>
      <c r="C1301" s="14" t="s">
        <v>3212</v>
      </c>
      <c r="D1301" s="19" t="s">
        <v>58</v>
      </c>
      <c r="E1301" s="14" t="s">
        <v>3415</v>
      </c>
      <c r="F1301" s="23"/>
      <c r="G1301" s="14" t="s">
        <v>2391</v>
      </c>
      <c r="I1301" s="14" t="s">
        <v>3416</v>
      </c>
      <c r="J1301" s="23"/>
      <c r="K1301" s="16"/>
      <c r="L1301" s="18">
        <v>120.0</v>
      </c>
      <c r="M1301" s="18">
        <v>0.0</v>
      </c>
      <c r="N1301" s="18">
        <v>0.0</v>
      </c>
      <c r="O1301" s="18">
        <v>0.0</v>
      </c>
      <c r="P1301" s="18">
        <v>0.0</v>
      </c>
      <c r="Q1301" s="18">
        <v>0.0</v>
      </c>
      <c r="U1301" s="22" t="s">
        <v>1812</v>
      </c>
      <c r="V1301" s="18">
        <v>3.4000852956E10</v>
      </c>
      <c r="W1301" s="22" t="s">
        <v>2547</v>
      </c>
      <c r="X1301" s="18" t="s">
        <v>3417</v>
      </c>
      <c r="Y1301" s="22" t="s">
        <v>3415</v>
      </c>
      <c r="Z1301" s="22" t="s">
        <v>2990</v>
      </c>
      <c r="AA1301" s="22" t="s">
        <v>2453</v>
      </c>
      <c r="AC1301" s="22" t="s">
        <v>3416</v>
      </c>
      <c r="AD1301" s="16"/>
      <c r="AE1301" s="16"/>
      <c r="AF1301" s="18">
        <v>24.0</v>
      </c>
      <c r="AG1301" s="18">
        <v>0.0</v>
      </c>
      <c r="AH1301" s="18">
        <v>0.0</v>
      </c>
      <c r="AI1301" s="18">
        <v>0.0</v>
      </c>
      <c r="AJ1301" s="18">
        <v>0.0</v>
      </c>
      <c r="AK1301" s="18">
        <v>0.0</v>
      </c>
    </row>
    <row r="1302">
      <c r="A1302" s="14" t="s">
        <v>1812</v>
      </c>
      <c r="B1302" s="105" t="s">
        <v>3995</v>
      </c>
      <c r="C1302" s="14" t="s">
        <v>2655</v>
      </c>
      <c r="D1302" s="19" t="s">
        <v>58</v>
      </c>
      <c r="E1302" s="14" t="s">
        <v>3421</v>
      </c>
      <c r="F1302" s="14" t="s">
        <v>3345</v>
      </c>
      <c r="G1302" s="14" t="s">
        <v>3430</v>
      </c>
      <c r="I1302" s="14" t="s">
        <v>3416</v>
      </c>
      <c r="J1302" s="23"/>
      <c r="K1302" s="16"/>
      <c r="L1302" s="18">
        <v>0.0</v>
      </c>
      <c r="M1302" s="18">
        <v>0.0</v>
      </c>
      <c r="N1302" s="18">
        <v>0.0</v>
      </c>
      <c r="O1302" s="18">
        <v>0.0</v>
      </c>
      <c r="P1302" s="18">
        <v>0.0</v>
      </c>
      <c r="Q1302" s="18">
        <v>0.0</v>
      </c>
      <c r="U1302" s="22" t="s">
        <v>1783</v>
      </c>
      <c r="V1302" s="18">
        <v>6.291108541517E12</v>
      </c>
      <c r="W1302" s="22" t="s">
        <v>2856</v>
      </c>
      <c r="X1302" s="18" t="s">
        <v>3417</v>
      </c>
      <c r="Y1302" s="22" t="s">
        <v>3415</v>
      </c>
      <c r="Z1302" s="22" t="s">
        <v>3182</v>
      </c>
      <c r="AA1302" s="22" t="s">
        <v>2386</v>
      </c>
      <c r="AB1302" s="22" t="s">
        <v>2214</v>
      </c>
      <c r="AC1302" s="22" t="s">
        <v>3416</v>
      </c>
      <c r="AD1302" s="22" t="s">
        <v>2605</v>
      </c>
      <c r="AE1302" s="16"/>
      <c r="AF1302" s="18">
        <v>24.0</v>
      </c>
      <c r="AG1302" s="18">
        <v>0.0</v>
      </c>
      <c r="AH1302" s="18">
        <v>0.0</v>
      </c>
      <c r="AI1302" s="18">
        <v>0.0</v>
      </c>
      <c r="AJ1302" s="18">
        <v>0.0</v>
      </c>
      <c r="AK1302" s="18">
        <v>0.0</v>
      </c>
    </row>
    <row r="1303">
      <c r="A1303" s="14" t="s">
        <v>1812</v>
      </c>
      <c r="B1303" s="105" t="s">
        <v>3822</v>
      </c>
      <c r="C1303" s="14" t="s">
        <v>2500</v>
      </c>
      <c r="D1303" s="19" t="s">
        <v>58</v>
      </c>
      <c r="E1303" s="14" t="s">
        <v>3415</v>
      </c>
      <c r="F1303" s="14" t="s">
        <v>2957</v>
      </c>
      <c r="G1303" s="14" t="s">
        <v>2498</v>
      </c>
      <c r="I1303" s="14" t="s">
        <v>3416</v>
      </c>
      <c r="J1303" s="23"/>
      <c r="K1303" s="14" t="s">
        <v>2240</v>
      </c>
      <c r="L1303" s="18">
        <v>552.0</v>
      </c>
      <c r="M1303" s="18">
        <v>0.0</v>
      </c>
      <c r="N1303" s="18">
        <v>0.0</v>
      </c>
      <c r="O1303" s="18">
        <v>0.0</v>
      </c>
      <c r="P1303" s="18">
        <v>0.0</v>
      </c>
      <c r="Q1303" s="18">
        <v>0.0</v>
      </c>
      <c r="U1303" s="22" t="s">
        <v>1812</v>
      </c>
      <c r="V1303" s="18">
        <v>8.000300404722E12</v>
      </c>
      <c r="W1303" s="22" t="s">
        <v>2555</v>
      </c>
      <c r="X1303" s="18" t="s">
        <v>3417</v>
      </c>
      <c r="Y1303" s="22" t="s">
        <v>3415</v>
      </c>
      <c r="Z1303" s="22" t="s">
        <v>2998</v>
      </c>
      <c r="AA1303" s="22" t="s">
        <v>2554</v>
      </c>
      <c r="AB1303" s="22" t="s">
        <v>2214</v>
      </c>
      <c r="AC1303" s="22" t="s">
        <v>3416</v>
      </c>
      <c r="AD1303" s="22" t="s">
        <v>2605</v>
      </c>
      <c r="AE1303" s="16"/>
      <c r="AF1303" s="18">
        <v>72.0</v>
      </c>
      <c r="AG1303" s="18">
        <v>0.0</v>
      </c>
      <c r="AH1303" s="18">
        <v>7.166667</v>
      </c>
      <c r="AI1303" s="18">
        <v>0.0</v>
      </c>
      <c r="AJ1303" s="18">
        <v>0.0</v>
      </c>
      <c r="AK1303" s="18">
        <v>7.166667</v>
      </c>
    </row>
    <row r="1304">
      <c r="A1304" s="14" t="s">
        <v>1365</v>
      </c>
      <c r="B1304" s="105" t="s">
        <v>3957</v>
      </c>
      <c r="C1304" s="14" t="s">
        <v>2594</v>
      </c>
      <c r="D1304" s="19" t="s">
        <v>58</v>
      </c>
      <c r="E1304" s="14" t="s">
        <v>3421</v>
      </c>
      <c r="F1304" s="14" t="s">
        <v>2897</v>
      </c>
      <c r="G1304" s="14" t="s">
        <v>2449</v>
      </c>
      <c r="H1304" s="14" t="s">
        <v>2304</v>
      </c>
      <c r="I1304" s="14" t="s">
        <v>3422</v>
      </c>
      <c r="J1304" s="23"/>
      <c r="K1304" s="23"/>
      <c r="L1304" s="18">
        <v>134.0</v>
      </c>
      <c r="M1304" s="18">
        <v>9.0</v>
      </c>
      <c r="N1304" s="18">
        <v>0.800505</v>
      </c>
      <c r="O1304" s="18">
        <v>11.8093</v>
      </c>
      <c r="P1304" s="18">
        <v>11.93068</v>
      </c>
      <c r="Q1304" s="18">
        <v>12.70492</v>
      </c>
      <c r="U1304" s="22" t="s">
        <v>1812</v>
      </c>
      <c r="V1304" s="18">
        <v>8.445291561359E12</v>
      </c>
      <c r="W1304" s="22" t="s">
        <v>3339</v>
      </c>
      <c r="X1304" s="18" t="s">
        <v>3417</v>
      </c>
      <c r="Y1304" s="22" t="s">
        <v>3415</v>
      </c>
      <c r="Z1304" s="22" t="s">
        <v>3314</v>
      </c>
      <c r="AA1304" s="22" t="s">
        <v>3534</v>
      </c>
      <c r="AB1304" s="22" t="s">
        <v>2214</v>
      </c>
      <c r="AC1304" s="22" t="s">
        <v>3416</v>
      </c>
      <c r="AD1304" s="22" t="s">
        <v>2605</v>
      </c>
      <c r="AE1304" s="22" t="s">
        <v>2240</v>
      </c>
      <c r="AF1304" s="18">
        <v>24.0</v>
      </c>
      <c r="AG1304" s="18">
        <v>0.0</v>
      </c>
      <c r="AH1304" s="18">
        <v>0.0</v>
      </c>
      <c r="AI1304" s="18">
        <v>0.0</v>
      </c>
      <c r="AJ1304" s="18">
        <v>0.0</v>
      </c>
      <c r="AK1304" s="18">
        <v>0.0</v>
      </c>
    </row>
    <row r="1305">
      <c r="A1305" s="14" t="s">
        <v>258</v>
      </c>
      <c r="B1305" s="105" t="s">
        <v>4161</v>
      </c>
      <c r="C1305" s="14" t="s">
        <v>2424</v>
      </c>
      <c r="D1305" s="19" t="s">
        <v>58</v>
      </c>
      <c r="E1305" s="14" t="s">
        <v>3421</v>
      </c>
      <c r="F1305" s="14" t="s">
        <v>4062</v>
      </c>
      <c r="G1305" s="14" t="s">
        <v>2407</v>
      </c>
      <c r="H1305" s="14" t="s">
        <v>2214</v>
      </c>
      <c r="I1305" s="14" t="s">
        <v>3416</v>
      </c>
      <c r="J1305" s="23"/>
      <c r="K1305" s="16"/>
      <c r="L1305" s="18">
        <v>24.0</v>
      </c>
      <c r="M1305" s="18">
        <v>0.0</v>
      </c>
      <c r="N1305" s="18">
        <v>0.0</v>
      </c>
      <c r="O1305" s="18">
        <v>0.0</v>
      </c>
      <c r="P1305" s="18">
        <v>0.141799</v>
      </c>
      <c r="Q1305" s="18">
        <v>0.141349</v>
      </c>
      <c r="U1305" s="22" t="s">
        <v>65</v>
      </c>
      <c r="V1305" s="18">
        <v>5.060359483317E12</v>
      </c>
      <c r="W1305" s="22" t="s">
        <v>3080</v>
      </c>
      <c r="X1305" s="18" t="s">
        <v>3417</v>
      </c>
      <c r="Y1305" s="22" t="s">
        <v>3415</v>
      </c>
      <c r="Z1305" s="22" t="s">
        <v>3449</v>
      </c>
      <c r="AA1305" s="16"/>
      <c r="AB1305" s="22" t="s">
        <v>2214</v>
      </c>
      <c r="AC1305" s="22" t="s">
        <v>3416</v>
      </c>
      <c r="AD1305" s="22" t="s">
        <v>2605</v>
      </c>
      <c r="AE1305" s="16"/>
      <c r="AF1305" s="18">
        <v>24.0</v>
      </c>
      <c r="AG1305" s="18">
        <v>0.0</v>
      </c>
      <c r="AH1305" s="18">
        <v>0.0</v>
      </c>
      <c r="AI1305" s="18">
        <v>0.0</v>
      </c>
      <c r="AJ1305" s="18">
        <v>0.0</v>
      </c>
      <c r="AK1305" s="18">
        <v>0.0</v>
      </c>
    </row>
    <row r="1306">
      <c r="A1306" s="14" t="s">
        <v>888</v>
      </c>
      <c r="B1306" s="105" t="s">
        <v>4035</v>
      </c>
      <c r="C1306" s="14" t="s">
        <v>2336</v>
      </c>
      <c r="D1306" s="19" t="s">
        <v>58</v>
      </c>
      <c r="E1306" s="14" t="s">
        <v>3421</v>
      </c>
      <c r="F1306" s="14" t="s">
        <v>2783</v>
      </c>
      <c r="G1306" s="14" t="s">
        <v>2337</v>
      </c>
      <c r="H1306" s="14" t="s">
        <v>2214</v>
      </c>
      <c r="I1306" s="14" t="s">
        <v>3431</v>
      </c>
      <c r="J1306" s="23"/>
      <c r="K1306" s="14" t="s">
        <v>2240</v>
      </c>
      <c r="L1306" s="18">
        <v>384.0</v>
      </c>
      <c r="M1306" s="18">
        <v>0.0</v>
      </c>
      <c r="N1306" s="18">
        <v>0.083333</v>
      </c>
      <c r="O1306" s="18">
        <v>0.22619</v>
      </c>
      <c r="P1306" s="18">
        <v>0.216149</v>
      </c>
      <c r="Q1306" s="18">
        <v>0.212693</v>
      </c>
      <c r="U1306" s="22" t="s">
        <v>258</v>
      </c>
      <c r="V1306" s="18">
        <v>8.10005414579E11</v>
      </c>
      <c r="W1306" s="22" t="s">
        <v>2397</v>
      </c>
      <c r="X1306" s="18" t="s">
        <v>3417</v>
      </c>
      <c r="Y1306" s="22" t="s">
        <v>3415</v>
      </c>
      <c r="Z1306" s="22" t="s">
        <v>2834</v>
      </c>
      <c r="AA1306" s="22" t="s">
        <v>2268</v>
      </c>
      <c r="AB1306" s="22" t="s">
        <v>2214</v>
      </c>
      <c r="AC1306" s="22" t="s">
        <v>3416</v>
      </c>
      <c r="AD1306" s="22" t="s">
        <v>2605</v>
      </c>
      <c r="AE1306" s="16"/>
      <c r="AF1306" s="18">
        <v>24.0</v>
      </c>
      <c r="AG1306" s="18">
        <v>0.0</v>
      </c>
      <c r="AH1306" s="18">
        <v>0.0</v>
      </c>
      <c r="AI1306" s="18">
        <v>0.0</v>
      </c>
      <c r="AJ1306" s="18">
        <v>0.0</v>
      </c>
      <c r="AK1306" s="18">
        <v>0.0</v>
      </c>
    </row>
    <row r="1307">
      <c r="A1307" s="14" t="s">
        <v>1812</v>
      </c>
      <c r="B1307" s="105" t="s">
        <v>4055</v>
      </c>
      <c r="C1307" s="14" t="s">
        <v>2663</v>
      </c>
      <c r="D1307" s="19" t="s">
        <v>58</v>
      </c>
      <c r="E1307" s="14" t="s">
        <v>3421</v>
      </c>
      <c r="F1307" s="14" t="s">
        <v>3265</v>
      </c>
      <c r="G1307" s="14" t="s">
        <v>3510</v>
      </c>
      <c r="H1307" s="14" t="s">
        <v>2214</v>
      </c>
      <c r="I1307" s="14" t="s">
        <v>3416</v>
      </c>
      <c r="J1307" s="23"/>
      <c r="K1307" s="14" t="s">
        <v>2240</v>
      </c>
      <c r="L1307" s="18">
        <v>504.0</v>
      </c>
      <c r="M1307" s="18">
        <v>0.0</v>
      </c>
      <c r="N1307" s="18">
        <v>0.0</v>
      </c>
      <c r="O1307" s="18">
        <v>0.0</v>
      </c>
      <c r="P1307" s="18">
        <v>0.0</v>
      </c>
      <c r="Q1307" s="18">
        <v>0.0</v>
      </c>
      <c r="U1307" s="22" t="s">
        <v>1812</v>
      </c>
      <c r="V1307" s="18">
        <v>7.9210570166E11</v>
      </c>
      <c r="W1307" s="22" t="s">
        <v>2485</v>
      </c>
      <c r="X1307" s="18" t="s">
        <v>3417</v>
      </c>
      <c r="Y1307" s="22" t="s">
        <v>3415</v>
      </c>
      <c r="Z1307" s="22" t="s">
        <v>2947</v>
      </c>
      <c r="AA1307" s="22" t="s">
        <v>2484</v>
      </c>
      <c r="AB1307" s="22" t="s">
        <v>2214</v>
      </c>
      <c r="AC1307" s="22" t="s">
        <v>3416</v>
      </c>
      <c r="AD1307" s="22" t="s">
        <v>2605</v>
      </c>
      <c r="AE1307" s="16"/>
      <c r="AF1307" s="18">
        <v>24.0</v>
      </c>
      <c r="AG1307" s="18">
        <v>0.0</v>
      </c>
      <c r="AH1307" s="18">
        <v>0.0</v>
      </c>
      <c r="AI1307" s="18">
        <v>0.0</v>
      </c>
      <c r="AJ1307" s="18">
        <v>0.0</v>
      </c>
      <c r="AK1307" s="18">
        <v>0.0</v>
      </c>
    </row>
    <row r="1308">
      <c r="A1308" s="14" t="s">
        <v>961</v>
      </c>
      <c r="B1308" s="105" t="s">
        <v>3517</v>
      </c>
      <c r="C1308" s="14" t="s">
        <v>2354</v>
      </c>
      <c r="D1308" s="19" t="s">
        <v>58</v>
      </c>
      <c r="E1308" s="14" t="s">
        <v>3415</v>
      </c>
      <c r="F1308" s="14" t="s">
        <v>3499</v>
      </c>
      <c r="G1308" s="14" t="s">
        <v>2355</v>
      </c>
      <c r="H1308" s="14" t="s">
        <v>3472</v>
      </c>
      <c r="I1308" s="14" t="s">
        <v>3416</v>
      </c>
      <c r="J1308" s="23"/>
      <c r="K1308" s="16"/>
      <c r="L1308" s="18">
        <v>120.0</v>
      </c>
      <c r="M1308" s="18">
        <v>1.0</v>
      </c>
      <c r="N1308" s="18">
        <v>0.761823</v>
      </c>
      <c r="O1308" s="18">
        <v>1.086111</v>
      </c>
      <c r="P1308" s="18">
        <v>2.075536</v>
      </c>
      <c r="Q1308" s="18">
        <v>2.221182</v>
      </c>
      <c r="U1308" s="22" t="s">
        <v>851</v>
      </c>
      <c r="V1308" s="22" t="s">
        <v>4110</v>
      </c>
      <c r="W1308" s="22" t="s">
        <v>2315</v>
      </c>
      <c r="X1308" s="18" t="s">
        <v>3417</v>
      </c>
      <c r="Y1308" s="22" t="s">
        <v>3415</v>
      </c>
      <c r="Z1308" s="22" t="s">
        <v>2747</v>
      </c>
      <c r="AA1308" s="22" t="s">
        <v>2313</v>
      </c>
      <c r="AB1308" s="22" t="s">
        <v>2304</v>
      </c>
      <c r="AC1308" s="22" t="s">
        <v>3422</v>
      </c>
      <c r="AD1308" s="22" t="s">
        <v>2605</v>
      </c>
      <c r="AE1308" s="16"/>
      <c r="AF1308" s="18">
        <v>24.0</v>
      </c>
      <c r="AG1308" s="18">
        <v>0.0</v>
      </c>
      <c r="AH1308" s="18">
        <v>0.0</v>
      </c>
      <c r="AI1308" s="18">
        <v>0.0</v>
      </c>
      <c r="AJ1308" s="18">
        <v>0.0</v>
      </c>
      <c r="AK1308" s="18">
        <v>0.0</v>
      </c>
    </row>
    <row r="1309">
      <c r="A1309" s="14" t="s">
        <v>1812</v>
      </c>
      <c r="B1309" s="105" t="s">
        <v>3585</v>
      </c>
      <c r="C1309" s="14" t="s">
        <v>2494</v>
      </c>
      <c r="D1309" s="19" t="s">
        <v>58</v>
      </c>
      <c r="E1309" s="14" t="s">
        <v>3415</v>
      </c>
      <c r="F1309" s="14" t="s">
        <v>2951</v>
      </c>
      <c r="G1309" s="14" t="s">
        <v>2489</v>
      </c>
      <c r="I1309" s="14" t="s">
        <v>3416</v>
      </c>
      <c r="J1309" s="23"/>
      <c r="K1309" s="16"/>
      <c r="L1309" s="18">
        <v>552.0</v>
      </c>
      <c r="M1309" s="18">
        <v>0.0</v>
      </c>
      <c r="N1309" s="18">
        <v>0.0</v>
      </c>
      <c r="O1309" s="18">
        <v>0.0</v>
      </c>
      <c r="P1309" s="18">
        <v>0.0</v>
      </c>
      <c r="Q1309" s="18">
        <v>0.0</v>
      </c>
      <c r="U1309" s="22" t="s">
        <v>1812</v>
      </c>
      <c r="V1309" s="18">
        <v>9.34107000376E12</v>
      </c>
      <c r="W1309" s="22" t="s">
        <v>2836</v>
      </c>
      <c r="X1309" s="18" t="s">
        <v>3417</v>
      </c>
      <c r="Y1309" s="22" t="s">
        <v>3415</v>
      </c>
      <c r="Z1309" s="22" t="s">
        <v>3347</v>
      </c>
      <c r="AA1309" s="22" t="s">
        <v>2512</v>
      </c>
      <c r="AB1309" s="22" t="s">
        <v>2214</v>
      </c>
      <c r="AC1309" s="22" t="s">
        <v>3416</v>
      </c>
      <c r="AD1309" s="22" t="s">
        <v>2605</v>
      </c>
      <c r="AE1309" s="16"/>
      <c r="AF1309" s="18">
        <v>24.0</v>
      </c>
      <c r="AG1309" s="18">
        <v>0.0</v>
      </c>
      <c r="AH1309" s="18">
        <v>0.0</v>
      </c>
      <c r="AI1309" s="18">
        <v>0.0</v>
      </c>
      <c r="AJ1309" s="18">
        <v>0.0</v>
      </c>
      <c r="AK1309" s="18">
        <v>0.0</v>
      </c>
    </row>
    <row r="1310">
      <c r="A1310" s="14" t="s">
        <v>1936</v>
      </c>
      <c r="B1310" s="105" t="s">
        <v>3554</v>
      </c>
      <c r="C1310" s="14" t="s">
        <v>2564</v>
      </c>
      <c r="D1310" s="19" t="s">
        <v>58</v>
      </c>
      <c r="E1310" s="14" t="s">
        <v>3415</v>
      </c>
      <c r="F1310" s="14" t="s">
        <v>3005</v>
      </c>
      <c r="G1310" s="14" t="s">
        <v>2561</v>
      </c>
      <c r="I1310" s="14" t="s">
        <v>3416</v>
      </c>
      <c r="J1310" s="23"/>
      <c r="K1310" s="23"/>
      <c r="L1310" s="18">
        <v>120.0</v>
      </c>
      <c r="M1310" s="18">
        <v>0.0</v>
      </c>
      <c r="N1310" s="18">
        <v>0.0</v>
      </c>
      <c r="O1310" s="18">
        <v>0.0</v>
      </c>
      <c r="P1310" s="18">
        <v>0.0</v>
      </c>
      <c r="Q1310" s="18">
        <v>0.0</v>
      </c>
      <c r="U1310" s="22" t="s">
        <v>1812</v>
      </c>
      <c r="V1310" s="18">
        <v>6.22107301118E12</v>
      </c>
      <c r="W1310" s="22" t="s">
        <v>2749</v>
      </c>
      <c r="X1310" s="18" t="s">
        <v>3417</v>
      </c>
      <c r="Y1310" s="22" t="s">
        <v>3415</v>
      </c>
      <c r="Z1310" s="22" t="s">
        <v>3343</v>
      </c>
      <c r="AA1310" s="22" t="s">
        <v>3430</v>
      </c>
      <c r="AB1310" s="22" t="s">
        <v>2214</v>
      </c>
      <c r="AC1310" s="22" t="s">
        <v>3416</v>
      </c>
      <c r="AD1310" s="16"/>
      <c r="AE1310" s="22" t="s">
        <v>2240</v>
      </c>
      <c r="AF1310" s="18">
        <v>312.0</v>
      </c>
      <c r="AG1310" s="18">
        <v>0.0</v>
      </c>
      <c r="AH1310" s="18">
        <v>0.0</v>
      </c>
      <c r="AI1310" s="18">
        <v>0.071429</v>
      </c>
      <c r="AJ1310" s="18">
        <v>0.033333</v>
      </c>
      <c r="AK1310" s="18">
        <v>0.019608</v>
      </c>
    </row>
    <row r="1311">
      <c r="A1311" s="14" t="s">
        <v>1365</v>
      </c>
      <c r="B1311" s="105" t="s">
        <v>4074</v>
      </c>
      <c r="C1311" s="14" t="s">
        <v>2909</v>
      </c>
      <c r="D1311" s="19" t="s">
        <v>58</v>
      </c>
      <c r="E1311" s="14" t="s">
        <v>3421</v>
      </c>
      <c r="F1311" s="14" t="s">
        <v>2908</v>
      </c>
      <c r="G1311" s="14" t="s">
        <v>4000</v>
      </c>
      <c r="H1311" s="14" t="s">
        <v>2214</v>
      </c>
      <c r="I1311" s="14" t="s">
        <v>3422</v>
      </c>
      <c r="J1311" s="23"/>
      <c r="K1311" s="23"/>
      <c r="L1311" s="18">
        <v>120.0</v>
      </c>
      <c r="M1311" s="18">
        <v>0.0</v>
      </c>
      <c r="N1311" s="18">
        <v>1.116625</v>
      </c>
      <c r="O1311" s="18">
        <v>1.10873</v>
      </c>
      <c r="P1311" s="18">
        <v>1.276141</v>
      </c>
      <c r="Q1311" s="18">
        <v>1.298109</v>
      </c>
      <c r="U1311" s="22" t="s">
        <v>1175</v>
      </c>
      <c r="V1311" s="18">
        <v>7.73602526772E11</v>
      </c>
      <c r="W1311" s="22" t="s">
        <v>3203</v>
      </c>
      <c r="X1311" s="18" t="s">
        <v>3417</v>
      </c>
      <c r="Y1311" s="22" t="s">
        <v>3421</v>
      </c>
      <c r="Z1311" s="16"/>
      <c r="AA1311" s="22" t="s">
        <v>2391</v>
      </c>
      <c r="AB1311" s="22" t="s">
        <v>2214</v>
      </c>
      <c r="AC1311" s="22" t="s">
        <v>3416</v>
      </c>
      <c r="AD1311" s="22" t="s">
        <v>2605</v>
      </c>
      <c r="AE1311" s="16"/>
      <c r="AF1311" s="18">
        <v>456.0</v>
      </c>
      <c r="AG1311" s="18">
        <v>0.0</v>
      </c>
      <c r="AH1311" s="18">
        <v>0.177778</v>
      </c>
      <c r="AI1311" s="18">
        <v>0.0</v>
      </c>
      <c r="AJ1311" s="18">
        <v>0.0</v>
      </c>
      <c r="AK1311" s="18">
        <v>0.177778</v>
      </c>
    </row>
    <row r="1312">
      <c r="A1312" s="14" t="s">
        <v>1251</v>
      </c>
      <c r="B1312" s="105" t="s">
        <v>3701</v>
      </c>
      <c r="C1312" s="14" t="s">
        <v>2430</v>
      </c>
      <c r="D1312" s="19" t="s">
        <v>58</v>
      </c>
      <c r="E1312" s="14" t="s">
        <v>3415</v>
      </c>
      <c r="F1312" s="14" t="s">
        <v>2868</v>
      </c>
      <c r="G1312" s="14" t="s">
        <v>2366</v>
      </c>
      <c r="H1312" s="14" t="s">
        <v>2214</v>
      </c>
      <c r="I1312" s="14" t="s">
        <v>3431</v>
      </c>
      <c r="J1312" s="23"/>
      <c r="K1312" s="23"/>
      <c r="L1312" s="18">
        <v>0.0</v>
      </c>
      <c r="M1312" s="18">
        <v>9.0</v>
      </c>
      <c r="N1312" s="18">
        <v>0.0</v>
      </c>
      <c r="O1312" s="18">
        <v>6.079254</v>
      </c>
      <c r="P1312" s="18">
        <v>6.519885</v>
      </c>
      <c r="Q1312" s="18">
        <v>7.794846</v>
      </c>
      <c r="U1312" s="22" t="s">
        <v>1783</v>
      </c>
      <c r="V1312" s="18">
        <v>6.291108541807E12</v>
      </c>
      <c r="W1312" s="22" t="s">
        <v>3281</v>
      </c>
      <c r="X1312" s="18" t="s">
        <v>3417</v>
      </c>
      <c r="Y1312" s="22" t="s">
        <v>3415</v>
      </c>
      <c r="Z1312" s="22" t="s">
        <v>3280</v>
      </c>
      <c r="AA1312" s="22" t="s">
        <v>2386</v>
      </c>
      <c r="AB1312" s="22" t="s">
        <v>2214</v>
      </c>
      <c r="AC1312" s="22" t="s">
        <v>3416</v>
      </c>
      <c r="AD1312" s="22" t="s">
        <v>2605</v>
      </c>
      <c r="AE1312" s="22" t="s">
        <v>2240</v>
      </c>
      <c r="AF1312" s="18">
        <v>864.0</v>
      </c>
      <c r="AG1312" s="18">
        <v>0.0</v>
      </c>
      <c r="AH1312" s="18">
        <v>39.93413</v>
      </c>
      <c r="AI1312" s="18">
        <v>0.0</v>
      </c>
      <c r="AJ1312" s="18">
        <v>0.0</v>
      </c>
      <c r="AK1312" s="18">
        <v>39.95738</v>
      </c>
    </row>
    <row r="1313">
      <c r="A1313" s="14" t="s">
        <v>1812</v>
      </c>
      <c r="B1313" s="105" t="s">
        <v>4159</v>
      </c>
      <c r="C1313" s="14" t="s">
        <v>2645</v>
      </c>
      <c r="D1313" s="19" t="s">
        <v>58</v>
      </c>
      <c r="E1313" s="14" t="s">
        <v>3421</v>
      </c>
      <c r="F1313" s="14" t="s">
        <v>2981</v>
      </c>
      <c r="G1313" s="14" t="s">
        <v>2532</v>
      </c>
      <c r="H1313" s="14" t="s">
        <v>2214</v>
      </c>
      <c r="I1313" s="14" t="s">
        <v>3416</v>
      </c>
      <c r="J1313" s="23"/>
      <c r="K1313" s="16"/>
      <c r="L1313" s="18">
        <v>47.0</v>
      </c>
      <c r="M1313" s="18">
        <v>5.0</v>
      </c>
      <c r="N1313" s="18">
        <v>1.178424</v>
      </c>
      <c r="O1313" s="18">
        <v>8.091592</v>
      </c>
      <c r="P1313" s="18">
        <v>6.504354</v>
      </c>
      <c r="Q1313" s="18">
        <v>6.504354</v>
      </c>
      <c r="U1313" s="22" t="s">
        <v>1175</v>
      </c>
      <c r="V1313" s="18">
        <v>8.90800434389E12</v>
      </c>
      <c r="W1313" s="22" t="s">
        <v>2392</v>
      </c>
      <c r="X1313" s="18" t="s">
        <v>3417</v>
      </c>
      <c r="Y1313" s="22" t="s">
        <v>3415</v>
      </c>
      <c r="Z1313" s="22" t="s">
        <v>2815</v>
      </c>
      <c r="AA1313" s="22" t="s">
        <v>2378</v>
      </c>
      <c r="AB1313" s="22" t="s">
        <v>2214</v>
      </c>
      <c r="AC1313" s="22" t="s">
        <v>3416</v>
      </c>
      <c r="AD1313" s="16"/>
      <c r="AE1313" s="16"/>
      <c r="AF1313" s="18">
        <v>0.0</v>
      </c>
      <c r="AG1313" s="18">
        <v>0.0</v>
      </c>
      <c r="AH1313" s="18">
        <v>0.0</v>
      </c>
      <c r="AI1313" s="18">
        <v>0.548052</v>
      </c>
      <c r="AJ1313" s="18">
        <v>0.375499</v>
      </c>
      <c r="AK1313" s="18">
        <v>0.305435</v>
      </c>
    </row>
    <row r="1314">
      <c r="A1314" s="14" t="s">
        <v>1812</v>
      </c>
      <c r="B1314" s="105" t="s">
        <v>4155</v>
      </c>
      <c r="C1314" s="14" t="s">
        <v>2488</v>
      </c>
      <c r="D1314" s="19" t="s">
        <v>58</v>
      </c>
      <c r="E1314" s="14" t="s">
        <v>3415</v>
      </c>
      <c r="F1314" s="14" t="s">
        <v>2951</v>
      </c>
      <c r="G1314" s="14" t="s">
        <v>2489</v>
      </c>
      <c r="H1314" s="14" t="s">
        <v>2214</v>
      </c>
      <c r="I1314" s="14" t="s">
        <v>3416</v>
      </c>
      <c r="J1314" s="23"/>
      <c r="K1314" s="23"/>
      <c r="L1314" s="18">
        <v>0.0</v>
      </c>
      <c r="M1314" s="18">
        <v>0.0</v>
      </c>
      <c r="N1314" s="18">
        <v>0.0</v>
      </c>
      <c r="O1314" s="18">
        <v>0.142857</v>
      </c>
      <c r="P1314" s="18">
        <v>0.066667</v>
      </c>
      <c r="Q1314" s="18">
        <v>0.033333</v>
      </c>
      <c r="U1314" s="22" t="s">
        <v>830</v>
      </c>
      <c r="V1314" s="18">
        <v>7.226221000598E12</v>
      </c>
      <c r="W1314" s="22" t="s">
        <v>3147</v>
      </c>
      <c r="X1314" s="18" t="s">
        <v>3417</v>
      </c>
      <c r="Y1314" s="22" t="s">
        <v>3415</v>
      </c>
      <c r="Z1314" s="22" t="s">
        <v>3144</v>
      </c>
      <c r="AA1314" s="22" t="s">
        <v>3521</v>
      </c>
      <c r="AB1314" s="22" t="s">
        <v>3478</v>
      </c>
      <c r="AC1314" s="22" t="s">
        <v>3422</v>
      </c>
      <c r="AD1314" s="16"/>
      <c r="AE1314" s="22" t="s">
        <v>2240</v>
      </c>
      <c r="AF1314" s="18">
        <v>840.0</v>
      </c>
      <c r="AG1314" s="18">
        <v>0.0</v>
      </c>
      <c r="AH1314" s="18">
        <v>10.5</v>
      </c>
      <c r="AI1314" s="18">
        <v>0.0</v>
      </c>
      <c r="AJ1314" s="18">
        <v>0.0</v>
      </c>
      <c r="AK1314" s="18">
        <v>10.5</v>
      </c>
    </row>
    <row r="1315">
      <c r="A1315" s="14" t="s">
        <v>288</v>
      </c>
      <c r="B1315" s="105" t="s">
        <v>4191</v>
      </c>
      <c r="C1315" s="14" t="s">
        <v>2250</v>
      </c>
      <c r="D1315" s="19" t="s">
        <v>58</v>
      </c>
      <c r="E1315" s="14" t="s">
        <v>3421</v>
      </c>
      <c r="F1315" s="14" t="s">
        <v>2643</v>
      </c>
      <c r="G1315" s="14" t="s">
        <v>2251</v>
      </c>
      <c r="I1315" s="14" t="s">
        <v>3416</v>
      </c>
      <c r="J1315" s="23"/>
      <c r="K1315" s="23"/>
      <c r="L1315" s="18">
        <v>48.0</v>
      </c>
      <c r="M1315" s="18">
        <v>0.0</v>
      </c>
      <c r="N1315" s="18">
        <v>0.0</v>
      </c>
      <c r="O1315" s="18">
        <v>0.0</v>
      </c>
      <c r="P1315" s="18">
        <v>0.0</v>
      </c>
      <c r="Q1315" s="18">
        <v>0.0</v>
      </c>
      <c r="U1315" s="22" t="s">
        <v>591</v>
      </c>
      <c r="V1315" s="18">
        <v>6.290360081564E12</v>
      </c>
      <c r="W1315" s="22" t="s">
        <v>3125</v>
      </c>
      <c r="X1315" s="18" t="s">
        <v>3417</v>
      </c>
      <c r="Y1315" s="22" t="s">
        <v>3415</v>
      </c>
      <c r="Z1315" s="22" t="s">
        <v>3116</v>
      </c>
      <c r="AA1315" s="22" t="s">
        <v>3609</v>
      </c>
      <c r="AC1315" s="22" t="s">
        <v>3416</v>
      </c>
      <c r="AD1315" s="16"/>
      <c r="AE1315" s="16"/>
      <c r="AF1315" s="18">
        <v>552.0</v>
      </c>
      <c r="AG1315" s="18">
        <v>0.0</v>
      </c>
      <c r="AH1315" s="18">
        <v>0.0</v>
      </c>
      <c r="AI1315" s="18">
        <v>0.0</v>
      </c>
      <c r="AJ1315" s="18">
        <v>0.0</v>
      </c>
      <c r="AK1315" s="18">
        <v>0.0</v>
      </c>
    </row>
    <row r="1316">
      <c r="A1316" s="14" t="s">
        <v>258</v>
      </c>
      <c r="B1316" s="105" t="s">
        <v>4196</v>
      </c>
      <c r="C1316" s="14" t="s">
        <v>2814</v>
      </c>
      <c r="D1316" s="19" t="s">
        <v>58</v>
      </c>
      <c r="E1316" s="14" t="s">
        <v>3421</v>
      </c>
      <c r="F1316" s="14" t="s">
        <v>3192</v>
      </c>
      <c r="G1316" s="14" t="s">
        <v>3427</v>
      </c>
      <c r="H1316" s="14" t="s">
        <v>2214</v>
      </c>
      <c r="I1316" s="14" t="s">
        <v>3416</v>
      </c>
      <c r="J1316" s="23"/>
      <c r="K1316" s="23"/>
      <c r="L1316" s="18">
        <v>24.0</v>
      </c>
      <c r="M1316" s="18">
        <v>4.0</v>
      </c>
      <c r="N1316" s="18">
        <v>0.0</v>
      </c>
      <c r="O1316" s="18">
        <v>4.262576</v>
      </c>
      <c r="P1316" s="18">
        <v>3.903428</v>
      </c>
      <c r="Q1316" s="18">
        <v>3.541985</v>
      </c>
      <c r="U1316" s="22" t="s">
        <v>1812</v>
      </c>
      <c r="V1316" s="18">
        <v>5.000159538855E12</v>
      </c>
      <c r="W1316" s="22" t="s">
        <v>3170</v>
      </c>
      <c r="X1316" s="18" t="s">
        <v>3417</v>
      </c>
      <c r="Y1316" s="22" t="s">
        <v>3415</v>
      </c>
      <c r="Z1316" s="22" t="s">
        <v>3351</v>
      </c>
      <c r="AA1316" s="22" t="s">
        <v>2512</v>
      </c>
      <c r="AB1316" s="22" t="s">
        <v>2214</v>
      </c>
      <c r="AC1316" s="22" t="s">
        <v>3416</v>
      </c>
      <c r="AD1316" s="22" t="s">
        <v>2666</v>
      </c>
      <c r="AF1316" s="18">
        <v>336.0</v>
      </c>
      <c r="AG1316" s="18">
        <v>0.0</v>
      </c>
      <c r="AH1316" s="18">
        <v>1.072502</v>
      </c>
      <c r="AI1316" s="18">
        <v>0.596825</v>
      </c>
      <c r="AJ1316" s="18">
        <v>1.160647</v>
      </c>
      <c r="AK1316" s="18">
        <v>0.835276</v>
      </c>
    </row>
    <row r="1317">
      <c r="A1317" s="14" t="s">
        <v>1812</v>
      </c>
      <c r="B1317" s="105" t="s">
        <v>4197</v>
      </c>
      <c r="C1317" s="14" t="s">
        <v>3339</v>
      </c>
      <c r="D1317" s="19" t="s">
        <v>58</v>
      </c>
      <c r="E1317" s="14" t="s">
        <v>3421</v>
      </c>
      <c r="F1317" s="14" t="s">
        <v>3314</v>
      </c>
      <c r="G1317" s="14" t="s">
        <v>3534</v>
      </c>
      <c r="H1317" s="14" t="s">
        <v>2214</v>
      </c>
      <c r="I1317" s="14" t="s">
        <v>3416</v>
      </c>
      <c r="J1317" s="14" t="s">
        <v>2666</v>
      </c>
      <c r="K1317" s="14" t="s">
        <v>2240</v>
      </c>
      <c r="L1317" s="18">
        <v>768.0</v>
      </c>
      <c r="M1317" s="18">
        <v>0.0</v>
      </c>
      <c r="N1317" s="18">
        <v>0.25</v>
      </c>
      <c r="O1317" s="18">
        <v>0.0</v>
      </c>
      <c r="P1317" s="18">
        <v>0.25</v>
      </c>
      <c r="Q1317" s="18">
        <v>0.25</v>
      </c>
      <c r="U1317" s="22" t="s">
        <v>798</v>
      </c>
      <c r="V1317" s="18">
        <v>6.298042161597E12</v>
      </c>
      <c r="W1317" s="22" t="s">
        <v>2723</v>
      </c>
      <c r="X1317" s="18" t="s">
        <v>3417</v>
      </c>
      <c r="Y1317" s="22" t="s">
        <v>3463</v>
      </c>
      <c r="Z1317" s="22" t="s">
        <v>2720</v>
      </c>
      <c r="AA1317" s="22" t="s">
        <v>3704</v>
      </c>
      <c r="AB1317" s="22" t="s">
        <v>2214</v>
      </c>
      <c r="AC1317" s="22" t="s">
        <v>3717</v>
      </c>
      <c r="AD1317" s="22" t="s">
        <v>2595</v>
      </c>
      <c r="AE1317" s="16"/>
      <c r="AF1317" s="18">
        <v>815.0</v>
      </c>
      <c r="AG1317" s="18">
        <v>0.0</v>
      </c>
      <c r="AH1317" s="18">
        <v>124.6119</v>
      </c>
      <c r="AI1317" s="18">
        <v>162.3791</v>
      </c>
      <c r="AJ1317" s="18">
        <v>123.441</v>
      </c>
      <c r="AK1317" s="18">
        <v>112.3303</v>
      </c>
    </row>
    <row r="1318">
      <c r="A1318" s="14" t="s">
        <v>258</v>
      </c>
      <c r="B1318" s="105" t="s">
        <v>4198</v>
      </c>
      <c r="C1318" s="14" t="s">
        <v>2787</v>
      </c>
      <c r="D1318" s="19" t="s">
        <v>58</v>
      </c>
      <c r="E1318" s="14" t="s">
        <v>3421</v>
      </c>
      <c r="F1318" s="14" t="s">
        <v>3192</v>
      </c>
      <c r="G1318" s="14" t="s">
        <v>3427</v>
      </c>
      <c r="H1318" s="14" t="s">
        <v>2214</v>
      </c>
      <c r="I1318" s="14" t="s">
        <v>3416</v>
      </c>
      <c r="J1318" s="23"/>
      <c r="K1318" s="23"/>
      <c r="L1318" s="18">
        <v>24.0</v>
      </c>
      <c r="M1318" s="18">
        <v>1.0</v>
      </c>
      <c r="N1318" s="18">
        <v>0.0</v>
      </c>
      <c r="O1318" s="18">
        <v>1.815018</v>
      </c>
      <c r="P1318" s="18">
        <v>1.954516</v>
      </c>
      <c r="Q1318" s="18">
        <v>1.749572</v>
      </c>
      <c r="U1318" s="22" t="s">
        <v>1035</v>
      </c>
      <c r="V1318" s="18">
        <v>8.59795006793E11</v>
      </c>
      <c r="W1318" s="22" t="s">
        <v>2731</v>
      </c>
      <c r="X1318" s="18" t="s">
        <v>3417</v>
      </c>
      <c r="Y1318" s="22" t="s">
        <v>3415</v>
      </c>
      <c r="Z1318" s="22" t="s">
        <v>3162</v>
      </c>
      <c r="AA1318" s="22" t="s">
        <v>3450</v>
      </c>
      <c r="AB1318" s="22" t="s">
        <v>2214</v>
      </c>
      <c r="AC1318" s="22" t="s">
        <v>3416</v>
      </c>
      <c r="AD1318" s="22" t="s">
        <v>2605</v>
      </c>
      <c r="AE1318" s="16"/>
      <c r="AF1318" s="18">
        <v>0.0</v>
      </c>
      <c r="AG1318" s="18">
        <v>1.0</v>
      </c>
      <c r="AH1318" s="18">
        <v>0.0</v>
      </c>
      <c r="AI1318" s="18">
        <v>0.071429</v>
      </c>
      <c r="AJ1318" s="18">
        <v>0.07037</v>
      </c>
      <c r="AK1318" s="18">
        <v>0.121813</v>
      </c>
    </row>
    <row r="1319">
      <c r="A1319" s="14" t="s">
        <v>288</v>
      </c>
      <c r="B1319" s="105" t="s">
        <v>3763</v>
      </c>
      <c r="C1319" s="14" t="s">
        <v>2896</v>
      </c>
      <c r="D1319" s="19" t="s">
        <v>58</v>
      </c>
      <c r="E1319" s="23"/>
      <c r="F1319" s="14" t="s">
        <v>3074</v>
      </c>
      <c r="G1319" s="14" t="s">
        <v>3688</v>
      </c>
      <c r="I1319" s="14" t="s">
        <v>3416</v>
      </c>
      <c r="J1319" s="23"/>
      <c r="K1319" s="23"/>
      <c r="L1319" s="18">
        <v>48.0</v>
      </c>
      <c r="M1319" s="18">
        <v>0.0</v>
      </c>
      <c r="N1319" s="18">
        <v>0.0</v>
      </c>
      <c r="O1319" s="18">
        <v>0.0</v>
      </c>
      <c r="P1319" s="18">
        <v>0.0</v>
      </c>
      <c r="Q1319" s="18">
        <v>0.0</v>
      </c>
      <c r="U1319" s="22" t="s">
        <v>258</v>
      </c>
      <c r="V1319" s="18">
        <v>7.64302290629E11</v>
      </c>
      <c r="W1319" s="22" t="s">
        <v>2406</v>
      </c>
      <c r="X1319" s="18" t="s">
        <v>3417</v>
      </c>
      <c r="Y1319" s="22" t="s">
        <v>3415</v>
      </c>
      <c r="Z1319" s="22" t="s">
        <v>2849</v>
      </c>
      <c r="AA1319" s="22" t="s">
        <v>2407</v>
      </c>
      <c r="AC1319" s="22" t="s">
        <v>3416</v>
      </c>
      <c r="AD1319" s="16"/>
      <c r="AE1319" s="16"/>
      <c r="AF1319" s="18">
        <v>456.0</v>
      </c>
      <c r="AG1319" s="18">
        <v>0.0</v>
      </c>
      <c r="AH1319" s="18">
        <v>0.0</v>
      </c>
      <c r="AI1319" s="18">
        <v>0.0</v>
      </c>
      <c r="AJ1319" s="18">
        <v>0.0</v>
      </c>
      <c r="AK1319" s="18">
        <v>0.0</v>
      </c>
    </row>
    <row r="1320">
      <c r="A1320" s="14" t="s">
        <v>288</v>
      </c>
      <c r="B1320" s="105" t="s">
        <v>3977</v>
      </c>
      <c r="C1320" s="14" t="s">
        <v>2652</v>
      </c>
      <c r="D1320" s="19" t="s">
        <v>58</v>
      </c>
      <c r="E1320" s="14" t="s">
        <v>3415</v>
      </c>
      <c r="F1320" s="14" t="s">
        <v>2649</v>
      </c>
      <c r="G1320" s="14" t="s">
        <v>3614</v>
      </c>
      <c r="H1320" s="14" t="s">
        <v>2214</v>
      </c>
      <c r="I1320" s="14" t="s">
        <v>3422</v>
      </c>
      <c r="J1320" s="23"/>
      <c r="K1320" s="23"/>
      <c r="L1320" s="18">
        <v>600.0</v>
      </c>
      <c r="M1320" s="18">
        <v>0.0</v>
      </c>
      <c r="N1320" s="18">
        <v>1.08</v>
      </c>
      <c r="O1320" s="18">
        <v>0.0</v>
      </c>
      <c r="P1320" s="18">
        <v>0.125</v>
      </c>
      <c r="Q1320" s="18">
        <v>1.08</v>
      </c>
      <c r="U1320" s="22" t="s">
        <v>361</v>
      </c>
      <c r="V1320" s="18">
        <v>6.772504452718E12</v>
      </c>
      <c r="W1320" s="22" t="s">
        <v>2971</v>
      </c>
      <c r="X1320" s="18" t="s">
        <v>3417</v>
      </c>
      <c r="Y1320" s="22" t="s">
        <v>3415</v>
      </c>
      <c r="Z1320" s="22" t="s">
        <v>3092</v>
      </c>
      <c r="AA1320" s="22" t="s">
        <v>3430</v>
      </c>
      <c r="AB1320" s="22" t="s">
        <v>2214</v>
      </c>
      <c r="AC1320" s="22" t="s">
        <v>3416</v>
      </c>
      <c r="AD1320" s="16"/>
      <c r="AE1320" s="22" t="s">
        <v>2240</v>
      </c>
      <c r="AF1320" s="18">
        <v>288.0</v>
      </c>
      <c r="AG1320" s="18">
        <v>0.0</v>
      </c>
      <c r="AH1320" s="18">
        <v>0.0</v>
      </c>
      <c r="AI1320" s="18">
        <v>0.071429</v>
      </c>
      <c r="AJ1320" s="18">
        <v>0.033333</v>
      </c>
      <c r="AK1320" s="18">
        <v>0.018868</v>
      </c>
    </row>
    <row r="1321">
      <c r="A1321" s="14" t="s">
        <v>1936</v>
      </c>
      <c r="B1321" s="105" t="s">
        <v>4120</v>
      </c>
      <c r="C1321" s="14" t="s">
        <v>2563</v>
      </c>
      <c r="D1321" s="19" t="s">
        <v>58</v>
      </c>
      <c r="E1321" s="14" t="s">
        <v>3415</v>
      </c>
      <c r="F1321" s="14" t="s">
        <v>3005</v>
      </c>
      <c r="G1321" s="14" t="s">
        <v>2561</v>
      </c>
      <c r="H1321" s="14" t="s">
        <v>2214</v>
      </c>
      <c r="I1321" s="14" t="s">
        <v>3416</v>
      </c>
      <c r="J1321" s="23"/>
      <c r="K1321" s="16"/>
      <c r="L1321" s="18">
        <v>576.0</v>
      </c>
      <c r="M1321" s="18">
        <v>0.0</v>
      </c>
      <c r="N1321" s="18">
        <v>0.0</v>
      </c>
      <c r="O1321" s="18">
        <v>0.214286</v>
      </c>
      <c r="P1321" s="18">
        <v>0.133333</v>
      </c>
      <c r="Q1321" s="18">
        <v>0.066667</v>
      </c>
      <c r="U1321" s="22" t="s">
        <v>1812</v>
      </c>
      <c r="V1321" s="18">
        <v>7.340001806618E12</v>
      </c>
      <c r="W1321" s="22" t="s">
        <v>2645</v>
      </c>
      <c r="X1321" s="18" t="s">
        <v>3417</v>
      </c>
      <c r="Y1321" s="22" t="s">
        <v>3415</v>
      </c>
      <c r="Z1321" s="22" t="s">
        <v>2981</v>
      </c>
      <c r="AA1321" s="22" t="s">
        <v>2532</v>
      </c>
      <c r="AB1321" s="22" t="s">
        <v>2214</v>
      </c>
      <c r="AC1321" s="22" t="s">
        <v>3416</v>
      </c>
      <c r="AD1321" s="16"/>
      <c r="AE1321" s="16"/>
      <c r="AF1321" s="18">
        <v>96.0</v>
      </c>
      <c r="AG1321" s="18">
        <v>2.0</v>
      </c>
      <c r="AH1321" s="18">
        <v>4.281061</v>
      </c>
      <c r="AI1321" s="18">
        <v>6.107068</v>
      </c>
      <c r="AJ1321" s="18">
        <v>6.644212</v>
      </c>
      <c r="AK1321" s="18">
        <v>6.546054</v>
      </c>
    </row>
    <row r="1322">
      <c r="A1322" s="14" t="s">
        <v>1812</v>
      </c>
      <c r="B1322" s="105" t="s">
        <v>3531</v>
      </c>
      <c r="C1322" s="14" t="s">
        <v>2962</v>
      </c>
      <c r="D1322" s="19" t="s">
        <v>58</v>
      </c>
      <c r="E1322" s="14" t="s">
        <v>3421</v>
      </c>
      <c r="F1322" s="14" t="s">
        <v>2959</v>
      </c>
      <c r="G1322" s="14" t="s">
        <v>2464</v>
      </c>
      <c r="H1322" s="14" t="s">
        <v>2214</v>
      </c>
      <c r="I1322" s="14" t="s">
        <v>3416</v>
      </c>
      <c r="J1322" s="23"/>
      <c r="K1322" s="14" t="s">
        <v>2240</v>
      </c>
      <c r="L1322" s="18">
        <v>600.0</v>
      </c>
      <c r="M1322" s="18">
        <v>0.0</v>
      </c>
      <c r="N1322" s="18">
        <v>0.0</v>
      </c>
      <c r="O1322" s="18">
        <v>0.0</v>
      </c>
      <c r="P1322" s="18">
        <v>0.0</v>
      </c>
      <c r="Q1322" s="18">
        <v>0.0</v>
      </c>
      <c r="U1322" s="22" t="s">
        <v>756</v>
      </c>
      <c r="V1322" s="18">
        <v>6.36997292427E11</v>
      </c>
      <c r="W1322" s="22" t="s">
        <v>2292</v>
      </c>
      <c r="X1322" s="18" t="s">
        <v>3417</v>
      </c>
      <c r="Y1322" s="22" t="s">
        <v>3415</v>
      </c>
      <c r="Z1322" s="22" t="s">
        <v>2709</v>
      </c>
      <c r="AA1322" s="22" t="s">
        <v>2282</v>
      </c>
      <c r="AB1322" s="22" t="s">
        <v>2214</v>
      </c>
      <c r="AC1322" s="22" t="s">
        <v>3416</v>
      </c>
      <c r="AD1322" s="22" t="s">
        <v>2605</v>
      </c>
      <c r="AE1322" s="16"/>
      <c r="AF1322" s="18">
        <v>360.0</v>
      </c>
      <c r="AG1322" s="18">
        <v>0.0</v>
      </c>
      <c r="AH1322" s="18">
        <v>1.51348</v>
      </c>
      <c r="AI1322" s="18">
        <v>0.0</v>
      </c>
      <c r="AJ1322" s="18">
        <v>0.0</v>
      </c>
      <c r="AK1322" s="18">
        <v>1.630147</v>
      </c>
    </row>
    <row r="1323">
      <c r="A1323" s="14" t="s">
        <v>288</v>
      </c>
      <c r="B1323" s="105" t="s">
        <v>4178</v>
      </c>
      <c r="C1323" s="14" t="s">
        <v>2899</v>
      </c>
      <c r="D1323" s="19" t="s">
        <v>58</v>
      </c>
      <c r="E1323" s="14" t="s">
        <v>3421</v>
      </c>
      <c r="F1323" s="14" t="s">
        <v>3074</v>
      </c>
      <c r="G1323" s="14" t="s">
        <v>3688</v>
      </c>
      <c r="H1323" s="14" t="s">
        <v>2252</v>
      </c>
      <c r="I1323" s="14" t="s">
        <v>3416</v>
      </c>
      <c r="J1323" s="23"/>
      <c r="K1323" s="14" t="s">
        <v>2240</v>
      </c>
      <c r="L1323" s="18">
        <v>360.0</v>
      </c>
      <c r="M1323" s="18">
        <v>0.0</v>
      </c>
      <c r="N1323" s="18">
        <v>2.096429</v>
      </c>
      <c r="O1323" s="18">
        <v>2.096429</v>
      </c>
      <c r="P1323" s="18">
        <v>2.096429</v>
      </c>
      <c r="Q1323" s="18">
        <v>2.096429</v>
      </c>
      <c r="U1323" s="22" t="s">
        <v>1812</v>
      </c>
      <c r="V1323" s="18">
        <v>3.4000666379E10</v>
      </c>
      <c r="W1323" s="22" t="s">
        <v>2548</v>
      </c>
      <c r="X1323" s="18" t="s">
        <v>3417</v>
      </c>
      <c r="Y1323" s="22" t="s">
        <v>3421</v>
      </c>
      <c r="Z1323" s="22" t="s">
        <v>2990</v>
      </c>
      <c r="AA1323" s="22" t="s">
        <v>2453</v>
      </c>
      <c r="AB1323" s="22" t="s">
        <v>2214</v>
      </c>
      <c r="AC1323" s="22" t="s">
        <v>3416</v>
      </c>
      <c r="AD1323" s="22" t="s">
        <v>2666</v>
      </c>
      <c r="AF1323" s="18">
        <v>504.0</v>
      </c>
      <c r="AG1323" s="18">
        <v>0.0</v>
      </c>
      <c r="AH1323" s="18">
        <v>14.60956</v>
      </c>
      <c r="AI1323" s="18">
        <v>0.571429</v>
      </c>
      <c r="AJ1323" s="18">
        <v>0.188889</v>
      </c>
      <c r="AK1323" s="18">
        <v>14.76739</v>
      </c>
    </row>
    <row r="1324">
      <c r="A1324" s="14" t="s">
        <v>1812</v>
      </c>
      <c r="B1324" s="105" t="s">
        <v>3563</v>
      </c>
      <c r="C1324" s="14" t="s">
        <v>2850</v>
      </c>
      <c r="D1324" s="19" t="s">
        <v>58</v>
      </c>
      <c r="E1324" s="14" t="s">
        <v>3421</v>
      </c>
      <c r="F1324" s="14" t="s">
        <v>3340</v>
      </c>
      <c r="G1324" s="14" t="s">
        <v>3435</v>
      </c>
      <c r="H1324" s="14" t="s">
        <v>2214</v>
      </c>
      <c r="I1324" s="14" t="s">
        <v>3416</v>
      </c>
      <c r="J1324" s="23"/>
      <c r="K1324" s="23"/>
      <c r="L1324" s="18">
        <v>0.0</v>
      </c>
      <c r="M1324" s="18">
        <v>1.0</v>
      </c>
      <c r="N1324" s="18">
        <v>0.0</v>
      </c>
      <c r="O1324" s="18">
        <v>0.642857</v>
      </c>
      <c r="P1324" s="18">
        <v>0.5</v>
      </c>
      <c r="Q1324" s="18">
        <v>0.479311</v>
      </c>
      <c r="U1324" s="22" t="s">
        <v>662</v>
      </c>
      <c r="V1324" s="18">
        <v>4.1500745107E10</v>
      </c>
      <c r="W1324" s="22" t="s">
        <v>2702</v>
      </c>
      <c r="X1324" s="18" t="s">
        <v>3417</v>
      </c>
      <c r="Y1324" s="22" t="s">
        <v>3421</v>
      </c>
      <c r="Z1324" s="22" t="s">
        <v>2701</v>
      </c>
      <c r="AA1324" s="22" t="s">
        <v>2273</v>
      </c>
      <c r="AB1324" s="22" t="s">
        <v>2214</v>
      </c>
      <c r="AC1324" s="22" t="s">
        <v>3416</v>
      </c>
      <c r="AD1324" s="16"/>
      <c r="AE1324" s="16"/>
      <c r="AF1324" s="18">
        <v>27.0</v>
      </c>
      <c r="AG1324" s="18">
        <v>4.0</v>
      </c>
      <c r="AH1324" s="18">
        <v>0.071429</v>
      </c>
      <c r="AI1324" s="18">
        <v>2.029304</v>
      </c>
      <c r="AJ1324" s="18">
        <v>1.872578</v>
      </c>
      <c r="AK1324" s="18">
        <v>1.575048</v>
      </c>
    </row>
    <row r="1325">
      <c r="A1325" s="14" t="s">
        <v>662</v>
      </c>
      <c r="B1325" s="105" t="s">
        <v>4199</v>
      </c>
      <c r="C1325" s="14" t="s">
        <v>2725</v>
      </c>
      <c r="D1325" s="19" t="s">
        <v>58</v>
      </c>
      <c r="E1325" s="14" t="s">
        <v>3415</v>
      </c>
      <c r="F1325" s="14" t="s">
        <v>2697</v>
      </c>
      <c r="G1325" s="14" t="s">
        <v>2273</v>
      </c>
      <c r="H1325" s="14" t="s">
        <v>2214</v>
      </c>
      <c r="I1325" s="14" t="s">
        <v>3416</v>
      </c>
      <c r="J1325" s="23"/>
      <c r="K1325" s="14" t="s">
        <v>2240</v>
      </c>
      <c r="L1325" s="18">
        <v>720.0</v>
      </c>
      <c r="M1325" s="18">
        <v>0.0</v>
      </c>
      <c r="N1325" s="18">
        <v>0.0</v>
      </c>
      <c r="O1325" s="18">
        <v>0.071429</v>
      </c>
      <c r="P1325" s="18">
        <v>0.087619</v>
      </c>
      <c r="Q1325" s="18">
        <v>0.087619</v>
      </c>
      <c r="U1325" s="22" t="s">
        <v>135</v>
      </c>
      <c r="V1325" s="18">
        <v>6.291108362716E12</v>
      </c>
      <c r="W1325" s="22" t="s">
        <v>3021</v>
      </c>
      <c r="X1325" s="18" t="s">
        <v>3417</v>
      </c>
      <c r="Y1325" s="22" t="s">
        <v>3421</v>
      </c>
      <c r="Z1325" s="22" t="s">
        <v>2868</v>
      </c>
      <c r="AA1325" s="22" t="s">
        <v>2366</v>
      </c>
      <c r="AB1325" s="22" t="s">
        <v>3472</v>
      </c>
      <c r="AC1325" s="22" t="s">
        <v>3416</v>
      </c>
      <c r="AD1325" s="16"/>
      <c r="AE1325" s="16"/>
      <c r="AF1325" s="18">
        <v>319.0</v>
      </c>
      <c r="AG1325" s="18">
        <v>8.0</v>
      </c>
      <c r="AH1325" s="18">
        <v>2.076789</v>
      </c>
      <c r="AI1325" s="18">
        <v>8.705458</v>
      </c>
      <c r="AJ1325" s="18">
        <v>8.63094</v>
      </c>
      <c r="AK1325" s="18">
        <v>8.465037</v>
      </c>
    </row>
    <row r="1326">
      <c r="A1326" s="14" t="s">
        <v>1650</v>
      </c>
      <c r="B1326" s="105" t="s">
        <v>4179</v>
      </c>
      <c r="C1326" s="14" t="s">
        <v>3234</v>
      </c>
      <c r="D1326" s="19" t="s">
        <v>58</v>
      </c>
      <c r="E1326" s="14" t="s">
        <v>3421</v>
      </c>
      <c r="F1326" s="14" t="s">
        <v>3248</v>
      </c>
      <c r="G1326" s="14" t="s">
        <v>3437</v>
      </c>
      <c r="H1326" s="14" t="s">
        <v>2214</v>
      </c>
      <c r="I1326" s="14" t="s">
        <v>3416</v>
      </c>
      <c r="J1326" s="23"/>
      <c r="K1326" s="23"/>
      <c r="L1326" s="18">
        <v>0.0</v>
      </c>
      <c r="M1326" s="18">
        <v>0.0</v>
      </c>
      <c r="N1326" s="18">
        <v>0.0</v>
      </c>
      <c r="O1326" s="18">
        <v>0.142857</v>
      </c>
      <c r="P1326" s="18">
        <v>0.30821</v>
      </c>
      <c r="Q1326" s="18">
        <v>0.28447</v>
      </c>
      <c r="U1326" s="22" t="s">
        <v>1175</v>
      </c>
      <c r="V1326" s="18">
        <v>4.006000173306E12</v>
      </c>
      <c r="W1326" s="22" t="s">
        <v>3035</v>
      </c>
      <c r="X1326" s="18" t="s">
        <v>3417</v>
      </c>
      <c r="Y1326" s="22" t="s">
        <v>3415</v>
      </c>
      <c r="Z1326" s="22" t="s">
        <v>3206</v>
      </c>
      <c r="AA1326" s="22" t="s">
        <v>2268</v>
      </c>
      <c r="AB1326" s="22" t="s">
        <v>2252</v>
      </c>
      <c r="AC1326" s="22" t="s">
        <v>3416</v>
      </c>
      <c r="AD1326" s="16"/>
      <c r="AE1326" s="16"/>
      <c r="AF1326" s="18">
        <v>48.0</v>
      </c>
      <c r="AG1326" s="18">
        <v>1.0</v>
      </c>
      <c r="AH1326" s="18">
        <v>0.342075</v>
      </c>
      <c r="AI1326" s="18">
        <v>0.55636</v>
      </c>
      <c r="AJ1326" s="18">
        <v>0.444271</v>
      </c>
      <c r="AK1326" s="18">
        <v>0.424071</v>
      </c>
    </row>
    <row r="1327">
      <c r="A1327" s="14" t="s">
        <v>1812</v>
      </c>
      <c r="B1327" s="105" t="s">
        <v>3639</v>
      </c>
      <c r="C1327" s="14" t="s">
        <v>2501</v>
      </c>
      <c r="D1327" s="19" t="s">
        <v>58</v>
      </c>
      <c r="E1327" s="14" t="s">
        <v>3415</v>
      </c>
      <c r="F1327" s="14" t="s">
        <v>2957</v>
      </c>
      <c r="G1327" s="14" t="s">
        <v>2498</v>
      </c>
      <c r="H1327" s="14" t="s">
        <v>2214</v>
      </c>
      <c r="I1327" s="14" t="s">
        <v>3416</v>
      </c>
      <c r="J1327" s="23"/>
      <c r="K1327" s="23"/>
      <c r="L1327" s="18">
        <v>27.0</v>
      </c>
      <c r="M1327" s="18">
        <v>6.0</v>
      </c>
      <c r="N1327" s="18">
        <v>0.083333</v>
      </c>
      <c r="O1327" s="18">
        <v>7.795205</v>
      </c>
      <c r="P1327" s="18">
        <v>6.695142</v>
      </c>
      <c r="Q1327" s="18">
        <v>6.516488</v>
      </c>
      <c r="U1327" s="22" t="s">
        <v>1783</v>
      </c>
      <c r="V1327" s="18">
        <v>6.953440511541E12</v>
      </c>
      <c r="W1327" s="22" t="s">
        <v>3292</v>
      </c>
      <c r="X1327" s="18" t="s">
        <v>3417</v>
      </c>
      <c r="Y1327" s="22" t="s">
        <v>3415</v>
      </c>
      <c r="Z1327" s="22" t="s">
        <v>3283</v>
      </c>
      <c r="AA1327" s="22" t="s">
        <v>3442</v>
      </c>
      <c r="AB1327" s="22" t="s">
        <v>2214</v>
      </c>
      <c r="AC1327" s="22" t="s">
        <v>3416</v>
      </c>
      <c r="AD1327" s="22" t="s">
        <v>2605</v>
      </c>
      <c r="AE1327" s="16"/>
      <c r="AF1327" s="18">
        <v>168.0</v>
      </c>
      <c r="AG1327" s="18">
        <v>0.0</v>
      </c>
      <c r="AH1327" s="18">
        <v>1.869048</v>
      </c>
      <c r="AI1327" s="18">
        <v>0.0</v>
      </c>
      <c r="AJ1327" s="18">
        <v>0.0</v>
      </c>
      <c r="AK1327" s="18">
        <v>2.264662</v>
      </c>
    </row>
    <row r="1328">
      <c r="A1328" s="14" t="s">
        <v>888</v>
      </c>
      <c r="B1328" s="105" t="s">
        <v>3462</v>
      </c>
      <c r="C1328" s="14" t="s">
        <v>2888</v>
      </c>
      <c r="D1328" s="19" t="s">
        <v>58</v>
      </c>
      <c r="E1328" s="23"/>
      <c r="F1328" s="14" t="s">
        <v>2720</v>
      </c>
      <c r="G1328" s="14" t="s">
        <v>3464</v>
      </c>
      <c r="I1328" s="14" t="s">
        <v>3431</v>
      </c>
      <c r="J1328" s="23"/>
      <c r="K1328" s="23"/>
      <c r="L1328" s="18">
        <v>528.0</v>
      </c>
      <c r="M1328" s="18">
        <v>0.0</v>
      </c>
      <c r="N1328" s="18">
        <v>0.0</v>
      </c>
      <c r="O1328" s="18">
        <v>0.0</v>
      </c>
      <c r="P1328" s="18">
        <v>0.0</v>
      </c>
      <c r="Q1328" s="18">
        <v>0.0</v>
      </c>
      <c r="U1328" s="22" t="s">
        <v>1812</v>
      </c>
      <c r="V1328" s="18">
        <v>8.50064303018E11</v>
      </c>
      <c r="W1328" s="22" t="s">
        <v>2503</v>
      </c>
      <c r="X1328" s="18" t="s">
        <v>3417</v>
      </c>
      <c r="Y1328" s="22" t="s">
        <v>3415</v>
      </c>
      <c r="Z1328" s="22" t="s">
        <v>2957</v>
      </c>
      <c r="AA1328" s="22" t="s">
        <v>2498</v>
      </c>
      <c r="AC1328" s="22" t="s">
        <v>3416</v>
      </c>
      <c r="AD1328" s="16"/>
      <c r="AE1328" s="22" t="s">
        <v>2240</v>
      </c>
      <c r="AF1328" s="18">
        <v>552.0</v>
      </c>
      <c r="AG1328" s="18">
        <v>0.0</v>
      </c>
      <c r="AH1328" s="18">
        <v>0.0</v>
      </c>
      <c r="AI1328" s="18">
        <v>0.0</v>
      </c>
      <c r="AJ1328" s="18">
        <v>0.0</v>
      </c>
      <c r="AK1328" s="18">
        <v>0.0</v>
      </c>
    </row>
    <row r="1329">
      <c r="A1329" s="14" t="s">
        <v>84</v>
      </c>
      <c r="B1329" s="105" t="s">
        <v>3512</v>
      </c>
      <c r="C1329" s="14" t="s">
        <v>2243</v>
      </c>
      <c r="D1329" s="19" t="s">
        <v>58</v>
      </c>
      <c r="E1329" s="14" t="s">
        <v>3421</v>
      </c>
      <c r="F1329" s="14" t="s">
        <v>2597</v>
      </c>
      <c r="G1329" s="14" t="s">
        <v>2239</v>
      </c>
      <c r="H1329" s="14" t="s">
        <v>2214</v>
      </c>
      <c r="I1329" s="14" t="s">
        <v>3416</v>
      </c>
      <c r="J1329" s="23"/>
      <c r="K1329" s="16"/>
      <c r="L1329" s="18">
        <v>24.0</v>
      </c>
      <c r="M1329" s="18">
        <v>0.0</v>
      </c>
      <c r="N1329" s="18">
        <v>0.322222</v>
      </c>
      <c r="O1329" s="18">
        <v>0.607937</v>
      </c>
      <c r="P1329" s="18">
        <v>0.388659</v>
      </c>
      <c r="Q1329" s="18">
        <v>0.441806</v>
      </c>
      <c r="U1329" s="22" t="s">
        <v>1175</v>
      </c>
      <c r="V1329" s="18">
        <v>1.94251139937E11</v>
      </c>
      <c r="W1329" s="22" t="s">
        <v>3211</v>
      </c>
      <c r="X1329" s="18" t="s">
        <v>3417</v>
      </c>
      <c r="Y1329" s="22" t="s">
        <v>3415</v>
      </c>
      <c r="Z1329" s="16"/>
      <c r="AA1329" s="22" t="s">
        <v>2391</v>
      </c>
      <c r="AB1329" s="22" t="s">
        <v>2214</v>
      </c>
      <c r="AC1329" s="22" t="s">
        <v>3416</v>
      </c>
      <c r="AD1329" s="16"/>
      <c r="AE1329" s="16"/>
      <c r="AF1329" s="18">
        <v>432.0</v>
      </c>
      <c r="AG1329" s="18">
        <v>0.0</v>
      </c>
      <c r="AH1329" s="18">
        <v>0.0</v>
      </c>
      <c r="AI1329" s="18">
        <v>0.0</v>
      </c>
      <c r="AJ1329" s="18">
        <v>0.0</v>
      </c>
      <c r="AK1329" s="18">
        <v>0.0</v>
      </c>
    </row>
    <row r="1330">
      <c r="A1330" s="14" t="s">
        <v>1812</v>
      </c>
      <c r="B1330" s="105" t="s">
        <v>3761</v>
      </c>
      <c r="C1330" s="14" t="s">
        <v>2504</v>
      </c>
      <c r="D1330" s="19" t="s">
        <v>58</v>
      </c>
      <c r="E1330" s="14" t="s">
        <v>3415</v>
      </c>
      <c r="F1330" s="14" t="s">
        <v>2957</v>
      </c>
      <c r="G1330" s="14" t="s">
        <v>2498</v>
      </c>
      <c r="I1330" s="14" t="s">
        <v>3416</v>
      </c>
      <c r="J1330" s="14" t="s">
        <v>2605</v>
      </c>
      <c r="K1330" s="14" t="s">
        <v>2240</v>
      </c>
      <c r="L1330" s="18">
        <v>552.0</v>
      </c>
      <c r="M1330" s="18">
        <v>0.0</v>
      </c>
      <c r="N1330" s="18">
        <v>0.0</v>
      </c>
      <c r="O1330" s="18">
        <v>0.0</v>
      </c>
      <c r="P1330" s="18">
        <v>0.0</v>
      </c>
      <c r="Q1330" s="18">
        <v>0.0</v>
      </c>
      <c r="U1330" s="22" t="s">
        <v>1365</v>
      </c>
      <c r="V1330" s="18">
        <v>5.202178001901E12</v>
      </c>
      <c r="W1330" s="22" t="s">
        <v>2913</v>
      </c>
      <c r="X1330" s="18" t="s">
        <v>3417</v>
      </c>
      <c r="Y1330" s="22" t="s">
        <v>3415</v>
      </c>
      <c r="Z1330" s="22" t="s">
        <v>2911</v>
      </c>
      <c r="AA1330" s="22" t="s">
        <v>2268</v>
      </c>
      <c r="AB1330" s="22" t="s">
        <v>2214</v>
      </c>
      <c r="AC1330" s="22" t="s">
        <v>3422</v>
      </c>
      <c r="AD1330" s="16"/>
      <c r="AE1330" s="16"/>
      <c r="AF1330" s="18">
        <v>288.0</v>
      </c>
      <c r="AG1330" s="18">
        <v>0.0</v>
      </c>
      <c r="AH1330" s="18">
        <v>0.533333</v>
      </c>
      <c r="AI1330" s="18">
        <v>0.0</v>
      </c>
      <c r="AJ1330" s="18">
        <v>0.0</v>
      </c>
      <c r="AK1330" s="18">
        <v>0.533333</v>
      </c>
    </row>
    <row r="1331">
      <c r="A1331" s="14" t="s">
        <v>1812</v>
      </c>
      <c r="B1331" s="105" t="s">
        <v>4103</v>
      </c>
      <c r="C1331" s="14" t="s">
        <v>2491</v>
      </c>
      <c r="D1331" s="19" t="s">
        <v>58</v>
      </c>
      <c r="E1331" s="14" t="s">
        <v>3415</v>
      </c>
      <c r="F1331" s="14" t="s">
        <v>2951</v>
      </c>
      <c r="G1331" s="14" t="s">
        <v>2489</v>
      </c>
      <c r="H1331" s="14" t="s">
        <v>2214</v>
      </c>
      <c r="I1331" s="14" t="s">
        <v>3416</v>
      </c>
      <c r="J1331" s="23"/>
      <c r="K1331" s="14" t="s">
        <v>2240</v>
      </c>
      <c r="L1331" s="18">
        <v>720.0</v>
      </c>
      <c r="M1331" s="18">
        <v>0.0</v>
      </c>
      <c r="N1331" s="18">
        <v>0.105263</v>
      </c>
      <c r="O1331" s="18">
        <v>0.666667</v>
      </c>
      <c r="P1331" s="18">
        <v>0.105263</v>
      </c>
      <c r="Q1331" s="18">
        <v>0.052632</v>
      </c>
      <c r="U1331" s="22" t="s">
        <v>65</v>
      </c>
      <c r="V1331" s="18">
        <v>5.03233100816E12</v>
      </c>
      <c r="W1331" s="22" t="s">
        <v>3083</v>
      </c>
      <c r="X1331" s="18" t="s">
        <v>3417</v>
      </c>
      <c r="Y1331" s="22" t="s">
        <v>3415</v>
      </c>
      <c r="Z1331" s="22" t="s">
        <v>3449</v>
      </c>
      <c r="AA1331" s="16"/>
      <c r="AB1331" s="22" t="s">
        <v>2214</v>
      </c>
      <c r="AC1331" s="22" t="s">
        <v>3416</v>
      </c>
      <c r="AD1331" s="16"/>
      <c r="AE1331" s="16"/>
      <c r="AF1331" s="18">
        <v>2.0</v>
      </c>
      <c r="AG1331" s="18">
        <v>1.0</v>
      </c>
      <c r="AH1331" s="18">
        <v>0.0</v>
      </c>
      <c r="AI1331" s="18">
        <v>0.357143</v>
      </c>
      <c r="AJ1331" s="18">
        <v>0.166667</v>
      </c>
      <c r="AK1331" s="18">
        <v>0.184594</v>
      </c>
    </row>
    <row r="1332">
      <c r="A1332" s="14" t="s">
        <v>1812</v>
      </c>
      <c r="B1332" s="105" t="s">
        <v>3857</v>
      </c>
      <c r="C1332" s="14" t="s">
        <v>2513</v>
      </c>
      <c r="D1332" s="19" t="s">
        <v>58</v>
      </c>
      <c r="E1332" s="14" t="s">
        <v>3421</v>
      </c>
      <c r="F1332" s="14" t="s">
        <v>2963</v>
      </c>
      <c r="G1332" s="14" t="s">
        <v>2512</v>
      </c>
      <c r="I1332" s="14" t="s">
        <v>3416</v>
      </c>
      <c r="J1332" s="23"/>
      <c r="K1332" s="16"/>
      <c r="L1332" s="18">
        <v>552.0</v>
      </c>
      <c r="M1332" s="18">
        <v>0.0</v>
      </c>
      <c r="N1332" s="18">
        <v>0.0</v>
      </c>
      <c r="O1332" s="18">
        <v>0.0</v>
      </c>
      <c r="P1332" s="18">
        <v>0.0</v>
      </c>
      <c r="Q1332" s="18">
        <v>0.0</v>
      </c>
      <c r="U1332" s="22" t="s">
        <v>1650</v>
      </c>
      <c r="V1332" s="18">
        <v>8.908017962484E12</v>
      </c>
      <c r="W1332" s="22" t="s">
        <v>3225</v>
      </c>
      <c r="X1332" s="18" t="s">
        <v>3417</v>
      </c>
      <c r="Y1332" s="22" t="s">
        <v>3415</v>
      </c>
      <c r="Z1332" s="22" t="s">
        <v>3248</v>
      </c>
      <c r="AA1332" s="22" t="s">
        <v>3437</v>
      </c>
      <c r="AB1332" s="22" t="s">
        <v>2214</v>
      </c>
      <c r="AC1332" s="22" t="s">
        <v>3416</v>
      </c>
      <c r="AD1332" s="22" t="s">
        <v>2605</v>
      </c>
      <c r="AE1332" s="16"/>
      <c r="AF1332" s="18">
        <v>24.0</v>
      </c>
      <c r="AG1332" s="18">
        <v>0.0</v>
      </c>
      <c r="AH1332" s="18">
        <v>0.0</v>
      </c>
      <c r="AI1332" s="18">
        <v>0.0</v>
      </c>
      <c r="AJ1332" s="18">
        <v>0.0</v>
      </c>
      <c r="AK1332" s="18">
        <v>0.0</v>
      </c>
    </row>
    <row r="1333">
      <c r="A1333" s="14" t="s">
        <v>1812</v>
      </c>
      <c r="B1333" s="105" t="s">
        <v>3870</v>
      </c>
      <c r="C1333" s="14" t="s">
        <v>2662</v>
      </c>
      <c r="D1333" s="19" t="s">
        <v>58</v>
      </c>
      <c r="E1333" s="14" t="s">
        <v>3421</v>
      </c>
      <c r="F1333" s="14" t="s">
        <v>3265</v>
      </c>
      <c r="G1333" s="14" t="s">
        <v>3510</v>
      </c>
      <c r="H1333" s="14" t="s">
        <v>2214</v>
      </c>
      <c r="I1333" s="14" t="s">
        <v>3416</v>
      </c>
      <c r="J1333" s="23"/>
      <c r="K1333" s="23"/>
      <c r="L1333" s="18">
        <v>0.0</v>
      </c>
      <c r="M1333" s="18">
        <v>0.0</v>
      </c>
      <c r="N1333" s="18">
        <v>0.0</v>
      </c>
      <c r="O1333" s="18">
        <v>0.0</v>
      </c>
      <c r="P1333" s="18">
        <v>0.0</v>
      </c>
      <c r="Q1333" s="18">
        <v>0.0</v>
      </c>
      <c r="U1333" s="22" t="s">
        <v>1812</v>
      </c>
      <c r="V1333" s="18">
        <v>5.000159553285E12</v>
      </c>
      <c r="W1333" s="22" t="s">
        <v>3168</v>
      </c>
      <c r="X1333" s="18" t="s">
        <v>3417</v>
      </c>
      <c r="Y1333" s="22" t="s">
        <v>3415</v>
      </c>
      <c r="Z1333" s="22" t="s">
        <v>3351</v>
      </c>
      <c r="AA1333" s="22" t="s">
        <v>2512</v>
      </c>
      <c r="AB1333" s="22" t="s">
        <v>2214</v>
      </c>
      <c r="AC1333" s="22" t="s">
        <v>3416</v>
      </c>
      <c r="AD1333" s="22" t="s">
        <v>2605</v>
      </c>
      <c r="AE1333" s="16"/>
      <c r="AF1333" s="18">
        <v>72.0</v>
      </c>
      <c r="AG1333" s="18">
        <v>0.0</v>
      </c>
      <c r="AH1333" s="18">
        <v>0.0</v>
      </c>
      <c r="AI1333" s="18">
        <v>0.0</v>
      </c>
      <c r="AJ1333" s="18">
        <v>0.0</v>
      </c>
      <c r="AK1333" s="18">
        <v>0.0</v>
      </c>
    </row>
    <row r="1334">
      <c r="A1334" s="14" t="s">
        <v>888</v>
      </c>
      <c r="B1334" s="105" t="s">
        <v>3467</v>
      </c>
      <c r="C1334" s="14" t="s">
        <v>2864</v>
      </c>
      <c r="D1334" s="19" t="s">
        <v>58</v>
      </c>
      <c r="E1334" s="14" t="s">
        <v>3421</v>
      </c>
      <c r="F1334" s="14" t="s">
        <v>3468</v>
      </c>
      <c r="G1334" s="14" t="s">
        <v>3469</v>
      </c>
      <c r="H1334" s="14" t="s">
        <v>2214</v>
      </c>
      <c r="I1334" s="14" t="s">
        <v>3431</v>
      </c>
      <c r="J1334" s="14" t="s">
        <v>2605</v>
      </c>
      <c r="K1334" s="23"/>
      <c r="L1334" s="18">
        <v>120.0</v>
      </c>
      <c r="M1334" s="18">
        <v>0.0</v>
      </c>
      <c r="N1334" s="18">
        <v>0.076923</v>
      </c>
      <c r="O1334" s="18">
        <v>0.214286</v>
      </c>
      <c r="P1334" s="18">
        <v>0.207358</v>
      </c>
      <c r="Q1334" s="18">
        <v>0.207358</v>
      </c>
      <c r="U1334" s="22" t="s">
        <v>1783</v>
      </c>
      <c r="V1334" s="18">
        <v>6.291108549261E12</v>
      </c>
      <c r="W1334" s="22" t="s">
        <v>3293</v>
      </c>
      <c r="X1334" s="18" t="s">
        <v>3417</v>
      </c>
      <c r="Y1334" s="22" t="s">
        <v>3415</v>
      </c>
      <c r="Z1334" s="22" t="s">
        <v>3182</v>
      </c>
      <c r="AA1334" s="22" t="s">
        <v>2386</v>
      </c>
      <c r="AB1334" s="22" t="s">
        <v>2214</v>
      </c>
      <c r="AC1334" s="22" t="s">
        <v>3416</v>
      </c>
      <c r="AD1334" s="22" t="s">
        <v>2605</v>
      </c>
      <c r="AE1334" s="22" t="s">
        <v>2240</v>
      </c>
      <c r="AF1334" s="18">
        <v>24.0</v>
      </c>
      <c r="AG1334" s="18">
        <v>0.0</v>
      </c>
      <c r="AH1334" s="18">
        <v>0.0</v>
      </c>
      <c r="AI1334" s="18">
        <v>0.0</v>
      </c>
      <c r="AJ1334" s="18">
        <v>0.0</v>
      </c>
      <c r="AK1334" s="18">
        <v>0.0</v>
      </c>
    </row>
    <row r="1335">
      <c r="A1335" s="14" t="s">
        <v>1812</v>
      </c>
      <c r="B1335" s="105" t="s">
        <v>4103</v>
      </c>
      <c r="C1335" s="14" t="s">
        <v>2491</v>
      </c>
      <c r="D1335" s="19" t="s">
        <v>58</v>
      </c>
      <c r="E1335" s="14" t="s">
        <v>3415</v>
      </c>
      <c r="F1335" s="14" t="s">
        <v>2951</v>
      </c>
      <c r="G1335" s="14" t="s">
        <v>2489</v>
      </c>
      <c r="H1335" s="14" t="s">
        <v>2214</v>
      </c>
      <c r="I1335" s="14" t="s">
        <v>3416</v>
      </c>
      <c r="J1335" s="23"/>
      <c r="K1335" s="23"/>
      <c r="L1335" s="18">
        <v>0.0</v>
      </c>
      <c r="M1335" s="18">
        <v>0.0</v>
      </c>
      <c r="N1335" s="18">
        <v>0.0</v>
      </c>
      <c r="O1335" s="18">
        <v>0.0</v>
      </c>
      <c r="P1335" s="18">
        <v>0.0</v>
      </c>
      <c r="Q1335" s="18">
        <v>0.0</v>
      </c>
      <c r="U1335" s="22" t="s">
        <v>1812</v>
      </c>
      <c r="V1335" s="18">
        <v>3.4000140718E10</v>
      </c>
      <c r="W1335" s="22" t="s">
        <v>2551</v>
      </c>
      <c r="X1335" s="18" t="s">
        <v>3417</v>
      </c>
      <c r="Y1335" s="22" t="s">
        <v>3415</v>
      </c>
      <c r="Z1335" s="22" t="s">
        <v>3424</v>
      </c>
      <c r="AA1335" s="22" t="s">
        <v>2453</v>
      </c>
      <c r="AB1335" s="22" t="s">
        <v>2214</v>
      </c>
      <c r="AC1335" s="22" t="s">
        <v>3416</v>
      </c>
      <c r="AD1335" s="22" t="s">
        <v>2666</v>
      </c>
      <c r="AF1335" s="18">
        <v>72.0</v>
      </c>
      <c r="AG1335" s="18">
        <v>0.0</v>
      </c>
      <c r="AH1335" s="18">
        <v>0.0</v>
      </c>
      <c r="AI1335" s="18">
        <v>0.0</v>
      </c>
      <c r="AJ1335" s="18">
        <v>0.0</v>
      </c>
      <c r="AK1335" s="18">
        <v>0.0</v>
      </c>
    </row>
    <row r="1336">
      <c r="A1336" s="14" t="s">
        <v>135</v>
      </c>
      <c r="B1336" s="105" t="s">
        <v>3559</v>
      </c>
      <c r="C1336" s="14" t="s">
        <v>2618</v>
      </c>
      <c r="D1336" s="19" t="s">
        <v>58</v>
      </c>
      <c r="E1336" s="14" t="s">
        <v>3421</v>
      </c>
      <c r="F1336" s="14" t="s">
        <v>2614</v>
      </c>
      <c r="G1336" s="14" t="s">
        <v>2557</v>
      </c>
      <c r="I1336" s="14" t="s">
        <v>3416</v>
      </c>
      <c r="J1336" s="14" t="s">
        <v>2605</v>
      </c>
      <c r="K1336" s="23"/>
      <c r="L1336" s="18">
        <v>48.0</v>
      </c>
      <c r="M1336" s="18">
        <v>0.0</v>
      </c>
      <c r="N1336" s="18">
        <v>0.153846</v>
      </c>
      <c r="O1336" s="18">
        <v>0.0</v>
      </c>
      <c r="P1336" s="18">
        <v>0.333333</v>
      </c>
      <c r="Q1336" s="18">
        <v>0.153846</v>
      </c>
      <c r="U1336" s="22" t="s">
        <v>888</v>
      </c>
      <c r="V1336" s="18">
        <v>5.283013333364E12</v>
      </c>
      <c r="W1336" s="22" t="s">
        <v>2788</v>
      </c>
      <c r="X1336" s="18" t="s">
        <v>3417</v>
      </c>
      <c r="Y1336" s="22" t="s">
        <v>3415</v>
      </c>
      <c r="Z1336" s="22" t="s">
        <v>2783</v>
      </c>
      <c r="AA1336" s="22" t="s">
        <v>2337</v>
      </c>
      <c r="AB1336" s="22" t="s">
        <v>2214</v>
      </c>
      <c r="AC1336" s="22" t="s">
        <v>3431</v>
      </c>
      <c r="AD1336" s="22" t="s">
        <v>2605</v>
      </c>
      <c r="AE1336" s="16"/>
      <c r="AF1336" s="18">
        <v>24.0</v>
      </c>
      <c r="AG1336" s="18">
        <v>0.0</v>
      </c>
      <c r="AH1336" s="18">
        <v>0.0</v>
      </c>
      <c r="AI1336" s="18">
        <v>0.0</v>
      </c>
      <c r="AJ1336" s="18">
        <v>0.0</v>
      </c>
      <c r="AK1336" s="18">
        <v>0.0</v>
      </c>
    </row>
    <row r="1337">
      <c r="A1337" s="14" t="s">
        <v>961</v>
      </c>
      <c r="B1337" s="105" t="s">
        <v>3882</v>
      </c>
      <c r="C1337" s="14" t="s">
        <v>2368</v>
      </c>
      <c r="D1337" s="19" t="s">
        <v>58</v>
      </c>
      <c r="E1337" s="14" t="s">
        <v>3421</v>
      </c>
      <c r="F1337" s="14" t="s">
        <v>3157</v>
      </c>
      <c r="G1337" s="14" t="s">
        <v>2369</v>
      </c>
      <c r="I1337" s="14" t="s">
        <v>3416</v>
      </c>
      <c r="J1337" s="14" t="s">
        <v>2605</v>
      </c>
      <c r="K1337" s="16"/>
      <c r="L1337" s="18">
        <v>24.0</v>
      </c>
      <c r="M1337" s="18">
        <v>1.0</v>
      </c>
      <c r="N1337" s="18">
        <v>2.230916</v>
      </c>
      <c r="O1337" s="18">
        <v>2.0</v>
      </c>
      <c r="P1337" s="18">
        <v>3.0</v>
      </c>
      <c r="Q1337" s="18">
        <v>3.22031</v>
      </c>
      <c r="U1337" s="22" t="s">
        <v>258</v>
      </c>
      <c r="V1337" s="18">
        <v>6.281006620179E12</v>
      </c>
      <c r="W1337" s="22" t="s">
        <v>2416</v>
      </c>
      <c r="X1337" s="18" t="s">
        <v>3417</v>
      </c>
      <c r="Y1337" s="22" t="s">
        <v>3415</v>
      </c>
      <c r="Z1337" s="22" t="s">
        <v>2858</v>
      </c>
      <c r="AA1337" s="22" t="s">
        <v>2407</v>
      </c>
      <c r="AC1337" s="22" t="s">
        <v>3416</v>
      </c>
      <c r="AD1337" s="16"/>
      <c r="AE1337" s="16"/>
      <c r="AF1337" s="18">
        <v>24.0</v>
      </c>
      <c r="AG1337" s="18">
        <v>0.0</v>
      </c>
      <c r="AH1337" s="18">
        <v>0.0</v>
      </c>
      <c r="AI1337" s="18">
        <v>0.0</v>
      </c>
      <c r="AJ1337" s="18">
        <v>0.0</v>
      </c>
      <c r="AK1337" s="18">
        <v>0.0</v>
      </c>
    </row>
    <row r="1338">
      <c r="A1338" s="14" t="s">
        <v>1650</v>
      </c>
      <c r="B1338" s="105" t="s">
        <v>3916</v>
      </c>
      <c r="C1338" s="14" t="s">
        <v>2468</v>
      </c>
      <c r="D1338" s="19" t="s">
        <v>58</v>
      </c>
      <c r="E1338" s="14" t="s">
        <v>3421</v>
      </c>
      <c r="F1338" s="14" t="s">
        <v>2930</v>
      </c>
      <c r="G1338" s="14" t="s">
        <v>2239</v>
      </c>
      <c r="H1338" s="14" t="s">
        <v>2214</v>
      </c>
      <c r="I1338" s="14" t="s">
        <v>3416</v>
      </c>
      <c r="J1338" s="23"/>
      <c r="K1338" s="16"/>
      <c r="L1338" s="18">
        <v>59.0</v>
      </c>
      <c r="M1338" s="18">
        <v>9.0</v>
      </c>
      <c r="N1338" s="18">
        <v>0.708333</v>
      </c>
      <c r="O1338" s="18">
        <v>8.344272</v>
      </c>
      <c r="P1338" s="18">
        <v>5.151172</v>
      </c>
      <c r="Q1338" s="18">
        <v>5.651511</v>
      </c>
      <c r="U1338" s="22" t="s">
        <v>888</v>
      </c>
      <c r="V1338" s="18">
        <v>7.312930002935E12</v>
      </c>
      <c r="W1338" s="22" t="s">
        <v>2331</v>
      </c>
      <c r="X1338" s="18" t="s">
        <v>3417</v>
      </c>
      <c r="Y1338" s="22" t="s">
        <v>3415</v>
      </c>
      <c r="Z1338" s="22" t="s">
        <v>2774</v>
      </c>
      <c r="AA1338" s="22" t="s">
        <v>2326</v>
      </c>
      <c r="AB1338" s="22" t="s">
        <v>2214</v>
      </c>
      <c r="AC1338" s="22" t="s">
        <v>3431</v>
      </c>
      <c r="AD1338" s="16"/>
      <c r="AE1338" s="16"/>
      <c r="AF1338" s="18">
        <v>8.0</v>
      </c>
      <c r="AG1338" s="18">
        <v>0.0</v>
      </c>
      <c r="AH1338" s="18">
        <v>0.0</v>
      </c>
      <c r="AI1338" s="18">
        <v>0.0</v>
      </c>
      <c r="AJ1338" s="18">
        <v>0.0</v>
      </c>
      <c r="AK1338" s="18">
        <v>0.0</v>
      </c>
    </row>
    <row r="1339">
      <c r="A1339" s="14" t="s">
        <v>756</v>
      </c>
      <c r="B1339" s="105" t="s">
        <v>3618</v>
      </c>
      <c r="C1339" s="14" t="s">
        <v>2293</v>
      </c>
      <c r="D1339" s="19" t="s">
        <v>58</v>
      </c>
      <c r="E1339" s="14" t="s">
        <v>3415</v>
      </c>
      <c r="F1339" s="14" t="s">
        <v>2709</v>
      </c>
      <c r="G1339" s="14" t="s">
        <v>2282</v>
      </c>
      <c r="I1339" s="14" t="s">
        <v>3416</v>
      </c>
      <c r="J1339" s="23"/>
      <c r="K1339" s="16"/>
      <c r="L1339" s="18">
        <v>528.0</v>
      </c>
      <c r="M1339" s="18">
        <v>0.0</v>
      </c>
      <c r="N1339" s="18">
        <v>0.0</v>
      </c>
      <c r="O1339" s="18">
        <v>0.0</v>
      </c>
      <c r="P1339" s="18">
        <v>0.0</v>
      </c>
      <c r="Q1339" s="18">
        <v>0.0</v>
      </c>
      <c r="U1339" s="22" t="s">
        <v>1690</v>
      </c>
      <c r="V1339" s="18">
        <v>8.588004638624E12</v>
      </c>
      <c r="W1339" s="22" t="s">
        <v>2661</v>
      </c>
      <c r="X1339" s="18" t="s">
        <v>3417</v>
      </c>
      <c r="Y1339" s="22" t="s">
        <v>3415</v>
      </c>
      <c r="Z1339" s="22" t="s">
        <v>3265</v>
      </c>
      <c r="AA1339" s="22" t="s">
        <v>3510</v>
      </c>
      <c r="AB1339" s="22" t="s">
        <v>2214</v>
      </c>
      <c r="AC1339" s="22" t="s">
        <v>3416</v>
      </c>
      <c r="AD1339" s="22" t="s">
        <v>2605</v>
      </c>
      <c r="AE1339" s="16"/>
      <c r="AF1339" s="18">
        <v>24.0</v>
      </c>
      <c r="AG1339" s="18">
        <v>0.0</v>
      </c>
      <c r="AH1339" s="18">
        <v>0.0</v>
      </c>
      <c r="AI1339" s="18">
        <v>0.0</v>
      </c>
      <c r="AJ1339" s="18">
        <v>0.0</v>
      </c>
      <c r="AK1339" s="18">
        <v>0.0</v>
      </c>
    </row>
    <row r="1340">
      <c r="A1340" s="14" t="s">
        <v>1812</v>
      </c>
      <c r="B1340" s="105" t="s">
        <v>3708</v>
      </c>
      <c r="C1340" s="14" t="s">
        <v>2540</v>
      </c>
      <c r="D1340" s="19" t="s">
        <v>58</v>
      </c>
      <c r="E1340" s="14" t="s">
        <v>3415</v>
      </c>
      <c r="F1340" s="14" t="s">
        <v>2982</v>
      </c>
      <c r="G1340" s="14" t="s">
        <v>2512</v>
      </c>
      <c r="H1340" s="14" t="s">
        <v>2214</v>
      </c>
      <c r="I1340" s="14" t="s">
        <v>3416</v>
      </c>
      <c r="J1340" s="14" t="s">
        <v>2666</v>
      </c>
      <c r="L1340" s="18">
        <v>48.0</v>
      </c>
      <c r="M1340" s="18">
        <v>1.0</v>
      </c>
      <c r="N1340" s="18">
        <v>0.0</v>
      </c>
      <c r="O1340" s="18">
        <v>0.714286</v>
      </c>
      <c r="P1340" s="18">
        <v>0.6</v>
      </c>
      <c r="Q1340" s="18">
        <v>0.696618</v>
      </c>
      <c r="U1340" s="22" t="s">
        <v>1092</v>
      </c>
      <c r="V1340" s="18">
        <v>6.00109134589E12</v>
      </c>
      <c r="W1340" s="22" t="s">
        <v>2379</v>
      </c>
      <c r="X1340" s="18" t="s">
        <v>3417</v>
      </c>
      <c r="Y1340" s="22" t="s">
        <v>3415</v>
      </c>
      <c r="Z1340" s="22" t="s">
        <v>2818</v>
      </c>
      <c r="AA1340" s="22" t="s">
        <v>2268</v>
      </c>
      <c r="AB1340" s="22" t="s">
        <v>2214</v>
      </c>
      <c r="AC1340" s="22" t="s">
        <v>3416</v>
      </c>
      <c r="AD1340" s="16"/>
      <c r="AE1340" s="22" t="s">
        <v>2240</v>
      </c>
      <c r="AF1340" s="18">
        <v>24.0</v>
      </c>
      <c r="AG1340" s="18">
        <v>0.0</v>
      </c>
      <c r="AH1340" s="18">
        <v>0.056349</v>
      </c>
      <c r="AI1340" s="18">
        <v>0.0</v>
      </c>
      <c r="AJ1340" s="18">
        <v>0.2</v>
      </c>
      <c r="AK1340" s="18">
        <v>0.056349</v>
      </c>
    </row>
    <row r="1341">
      <c r="A1341" s="14" t="s">
        <v>888</v>
      </c>
      <c r="B1341" s="105" t="s">
        <v>3908</v>
      </c>
      <c r="C1341" s="14" t="s">
        <v>2906</v>
      </c>
      <c r="D1341" s="19" t="s">
        <v>58</v>
      </c>
      <c r="E1341" s="14" t="s">
        <v>3415</v>
      </c>
      <c r="F1341" s="23"/>
      <c r="G1341" s="14" t="s">
        <v>3909</v>
      </c>
      <c r="I1341" s="14" t="s">
        <v>3431</v>
      </c>
      <c r="J1341" s="23"/>
      <c r="K1341" s="23"/>
      <c r="L1341" s="18">
        <v>552.0</v>
      </c>
      <c r="M1341" s="18">
        <v>0.0</v>
      </c>
      <c r="N1341" s="18">
        <v>0.0</v>
      </c>
      <c r="O1341" s="18">
        <v>0.0</v>
      </c>
      <c r="P1341" s="18">
        <v>0.0</v>
      </c>
      <c r="Q1341" s="18">
        <v>0.0</v>
      </c>
      <c r="U1341" s="22" t="s">
        <v>888</v>
      </c>
      <c r="V1341" s="18">
        <v>6.291079388685E12</v>
      </c>
      <c r="W1341" s="22" t="s">
        <v>2335</v>
      </c>
      <c r="X1341" s="18" t="s">
        <v>3417</v>
      </c>
      <c r="Y1341" s="22" t="s">
        <v>3415</v>
      </c>
      <c r="Z1341" s="22" t="s">
        <v>2733</v>
      </c>
      <c r="AA1341" s="22" t="s">
        <v>2333</v>
      </c>
      <c r="AB1341" s="22" t="s">
        <v>2214</v>
      </c>
      <c r="AC1341" s="22" t="s">
        <v>3431</v>
      </c>
      <c r="AD1341" s="16"/>
      <c r="AE1341" s="22" t="s">
        <v>2240</v>
      </c>
      <c r="AF1341" s="18">
        <v>384.0</v>
      </c>
      <c r="AG1341" s="18">
        <v>0.0</v>
      </c>
      <c r="AH1341" s="18">
        <v>0.0</v>
      </c>
      <c r="AI1341" s="18">
        <v>0.0</v>
      </c>
      <c r="AJ1341" s="18">
        <v>0.0</v>
      </c>
      <c r="AK1341" s="18">
        <v>0.0</v>
      </c>
    </row>
    <row r="1342">
      <c r="A1342" s="14" t="s">
        <v>1966</v>
      </c>
      <c r="B1342" s="105" t="s">
        <v>4070</v>
      </c>
      <c r="C1342" s="14" t="s">
        <v>2573</v>
      </c>
      <c r="D1342" s="19" t="s">
        <v>58</v>
      </c>
      <c r="E1342" s="14" t="s">
        <v>3415</v>
      </c>
      <c r="F1342" s="14" t="s">
        <v>3013</v>
      </c>
      <c r="G1342" s="14" t="s">
        <v>2572</v>
      </c>
      <c r="H1342" s="14" t="s">
        <v>2252</v>
      </c>
      <c r="I1342" s="14" t="s">
        <v>3416</v>
      </c>
      <c r="J1342" s="23"/>
      <c r="K1342" s="16"/>
      <c r="L1342" s="18">
        <v>151.0</v>
      </c>
      <c r="M1342" s="18">
        <v>5.0</v>
      </c>
      <c r="N1342" s="18">
        <v>3.386544</v>
      </c>
      <c r="O1342" s="18">
        <v>21.44048</v>
      </c>
      <c r="P1342" s="18">
        <v>9.507938</v>
      </c>
      <c r="Q1342" s="18">
        <v>5.360509</v>
      </c>
      <c r="U1342" s="22" t="s">
        <v>1251</v>
      </c>
      <c r="V1342" s="18">
        <v>3.701295700336E12</v>
      </c>
      <c r="W1342" s="22" t="s">
        <v>2438</v>
      </c>
      <c r="X1342" s="18" t="s">
        <v>3417</v>
      </c>
      <c r="Y1342" s="22" t="s">
        <v>3415</v>
      </c>
      <c r="Z1342" s="22" t="s">
        <v>2882</v>
      </c>
      <c r="AA1342" s="22" t="s">
        <v>2437</v>
      </c>
      <c r="AB1342" s="22" t="s">
        <v>2214</v>
      </c>
      <c r="AC1342" s="22" t="s">
        <v>3431</v>
      </c>
      <c r="AD1342" s="16"/>
      <c r="AE1342" s="16"/>
      <c r="AF1342" s="18">
        <v>0.0</v>
      </c>
      <c r="AG1342" s="18">
        <v>1.0</v>
      </c>
      <c r="AH1342" s="18">
        <v>0.0</v>
      </c>
      <c r="AI1342" s="18">
        <v>0.857143</v>
      </c>
      <c r="AJ1342" s="18">
        <v>0.833333</v>
      </c>
      <c r="AK1342" s="18">
        <v>1.091714</v>
      </c>
    </row>
    <row r="1343">
      <c r="A1343" s="14" t="s">
        <v>1488</v>
      </c>
      <c r="B1343" s="105" t="s">
        <v>3547</v>
      </c>
      <c r="C1343" s="14" t="s">
        <v>2459</v>
      </c>
      <c r="D1343" s="19" t="s">
        <v>58</v>
      </c>
      <c r="E1343" s="14" t="s">
        <v>3421</v>
      </c>
      <c r="F1343" s="14" t="s">
        <v>2921</v>
      </c>
      <c r="G1343" s="14" t="s">
        <v>2460</v>
      </c>
      <c r="H1343" s="14" t="s">
        <v>2214</v>
      </c>
      <c r="I1343" s="14" t="s">
        <v>3416</v>
      </c>
      <c r="J1343" s="23"/>
      <c r="K1343" s="14" t="s">
        <v>2240</v>
      </c>
      <c r="L1343" s="18">
        <v>408.0</v>
      </c>
      <c r="M1343" s="18">
        <v>0.0</v>
      </c>
      <c r="N1343" s="18">
        <v>0.0</v>
      </c>
      <c r="O1343" s="18">
        <v>0.071429</v>
      </c>
      <c r="P1343" s="18">
        <v>0.04</v>
      </c>
      <c r="Q1343" s="18">
        <v>0.04</v>
      </c>
      <c r="U1343" s="22" t="s">
        <v>258</v>
      </c>
      <c r="V1343" s="18">
        <v>6.281006620025E12</v>
      </c>
      <c r="W1343" s="22" t="s">
        <v>2419</v>
      </c>
      <c r="X1343" s="18" t="s">
        <v>3417</v>
      </c>
      <c r="Y1343" s="22" t="s">
        <v>3415</v>
      </c>
      <c r="Z1343" s="22" t="s">
        <v>2858</v>
      </c>
      <c r="AA1343" s="22" t="s">
        <v>2407</v>
      </c>
      <c r="AB1343" s="22" t="s">
        <v>2214</v>
      </c>
      <c r="AC1343" s="22" t="s">
        <v>3416</v>
      </c>
      <c r="AD1343" s="16"/>
      <c r="AE1343" s="16"/>
      <c r="AF1343" s="18">
        <v>0.0</v>
      </c>
      <c r="AG1343" s="18">
        <v>0.0</v>
      </c>
      <c r="AH1343" s="18">
        <v>0.0</v>
      </c>
      <c r="AI1343" s="18">
        <v>0.785714</v>
      </c>
      <c r="AJ1343" s="18">
        <v>0.807061</v>
      </c>
      <c r="AK1343" s="18">
        <v>0.661108</v>
      </c>
    </row>
    <row r="1344">
      <c r="A1344" s="14" t="s">
        <v>1812</v>
      </c>
      <c r="B1344" s="105" t="s">
        <v>4200</v>
      </c>
      <c r="C1344" s="14" t="s">
        <v>2508</v>
      </c>
      <c r="D1344" s="19" t="s">
        <v>58</v>
      </c>
      <c r="E1344" s="14" t="s">
        <v>3415</v>
      </c>
      <c r="F1344" s="14" t="s">
        <v>2958</v>
      </c>
      <c r="G1344" s="14" t="s">
        <v>2506</v>
      </c>
      <c r="H1344" s="14" t="s">
        <v>2214</v>
      </c>
      <c r="I1344" s="14" t="s">
        <v>3416</v>
      </c>
      <c r="J1344" s="23"/>
      <c r="K1344" s="23"/>
      <c r="L1344" s="18">
        <v>216.0</v>
      </c>
      <c r="M1344" s="18">
        <v>1.0</v>
      </c>
      <c r="N1344" s="18">
        <v>1.679437</v>
      </c>
      <c r="O1344" s="18">
        <v>3.348485</v>
      </c>
      <c r="P1344" s="18">
        <v>2.094185</v>
      </c>
      <c r="Q1344" s="18">
        <v>2.131192</v>
      </c>
      <c r="U1344" s="22" t="s">
        <v>1035</v>
      </c>
      <c r="V1344" s="18">
        <v>5.060216564098E12</v>
      </c>
      <c r="W1344" s="22" t="s">
        <v>3146</v>
      </c>
      <c r="X1344" s="18" t="s">
        <v>3417</v>
      </c>
      <c r="Y1344" s="22" t="s">
        <v>3415</v>
      </c>
      <c r="Z1344" s="22" t="s">
        <v>3169</v>
      </c>
      <c r="AA1344" s="22" t="s">
        <v>3515</v>
      </c>
      <c r="AB1344" s="22" t="s">
        <v>2214</v>
      </c>
      <c r="AC1344" s="22" t="s">
        <v>3416</v>
      </c>
      <c r="AD1344" s="16"/>
      <c r="AE1344" s="16"/>
      <c r="AF1344" s="18">
        <v>0.0</v>
      </c>
      <c r="AG1344" s="18">
        <v>0.0</v>
      </c>
      <c r="AH1344" s="18">
        <v>0.0</v>
      </c>
      <c r="AI1344" s="18">
        <v>0.214286</v>
      </c>
      <c r="AJ1344" s="18">
        <v>0.266667</v>
      </c>
      <c r="AK1344" s="18">
        <v>0.305062</v>
      </c>
    </row>
    <row r="1345">
      <c r="A1345" s="14" t="s">
        <v>1035</v>
      </c>
      <c r="B1345" s="105" t="s">
        <v>4201</v>
      </c>
      <c r="C1345" s="14" t="s">
        <v>2377</v>
      </c>
      <c r="D1345" s="19" t="s">
        <v>58</v>
      </c>
      <c r="E1345" s="14" t="s">
        <v>3415</v>
      </c>
      <c r="F1345" s="14" t="s">
        <v>2815</v>
      </c>
      <c r="G1345" s="14" t="s">
        <v>2378</v>
      </c>
      <c r="H1345" s="14" t="s">
        <v>2214</v>
      </c>
      <c r="I1345" s="14" t="s">
        <v>3416</v>
      </c>
      <c r="J1345" s="23"/>
      <c r="K1345" s="23"/>
      <c r="L1345" s="18">
        <v>24.0</v>
      </c>
      <c r="M1345" s="18">
        <v>1.0</v>
      </c>
      <c r="N1345" s="18">
        <v>0.0</v>
      </c>
      <c r="O1345" s="18">
        <v>0.785714</v>
      </c>
      <c r="P1345" s="18">
        <v>0.466667</v>
      </c>
      <c r="Q1345" s="18">
        <v>0.504611</v>
      </c>
      <c r="U1345" s="22" t="s">
        <v>961</v>
      </c>
      <c r="V1345" s="18">
        <v>6.14347714133E11</v>
      </c>
      <c r="W1345" s="22" t="s">
        <v>3877</v>
      </c>
      <c r="X1345" s="18" t="s">
        <v>3417</v>
      </c>
      <c r="Y1345" s="22" t="s">
        <v>3415</v>
      </c>
      <c r="Z1345" s="22" t="s">
        <v>3488</v>
      </c>
      <c r="AA1345" s="22" t="s">
        <v>2355</v>
      </c>
      <c r="AB1345" s="22" t="s">
        <v>2304</v>
      </c>
      <c r="AC1345" s="22" t="s">
        <v>3416</v>
      </c>
      <c r="AD1345" s="22" t="s">
        <v>2605</v>
      </c>
      <c r="AE1345" s="16"/>
      <c r="AF1345" s="18">
        <v>720.0</v>
      </c>
      <c r="AG1345" s="18">
        <v>0.0</v>
      </c>
      <c r="AH1345" s="18">
        <v>5.747619</v>
      </c>
      <c r="AI1345" s="18">
        <v>0.0</v>
      </c>
      <c r="AJ1345" s="18">
        <v>0.0</v>
      </c>
      <c r="AK1345" s="18">
        <v>5.747619</v>
      </c>
    </row>
    <row r="1346">
      <c r="A1346" s="14" t="s">
        <v>288</v>
      </c>
      <c r="B1346" s="105" t="s">
        <v>3769</v>
      </c>
      <c r="C1346" s="14" t="s">
        <v>2255</v>
      </c>
      <c r="D1346" s="19" t="s">
        <v>58</v>
      </c>
      <c r="E1346" s="23"/>
      <c r="F1346" s="14" t="s">
        <v>2658</v>
      </c>
      <c r="G1346" s="14" t="s">
        <v>2256</v>
      </c>
      <c r="I1346" s="14" t="s">
        <v>3416</v>
      </c>
      <c r="J1346" s="23"/>
      <c r="K1346" s="16"/>
      <c r="L1346" s="18">
        <v>552.0</v>
      </c>
      <c r="M1346" s="18">
        <v>0.0</v>
      </c>
      <c r="N1346" s="18">
        <v>0.0</v>
      </c>
      <c r="O1346" s="18">
        <v>0.0</v>
      </c>
      <c r="P1346" s="18">
        <v>0.0</v>
      </c>
      <c r="Q1346" s="18">
        <v>0.0</v>
      </c>
      <c r="U1346" s="22" t="s">
        <v>662</v>
      </c>
      <c r="V1346" s="18">
        <v>4.9733000055E10</v>
      </c>
      <c r="W1346" s="22" t="s">
        <v>2699</v>
      </c>
      <c r="X1346" s="18" t="s">
        <v>3417</v>
      </c>
      <c r="Y1346" s="22" t="s">
        <v>3415</v>
      </c>
      <c r="Z1346" s="22" t="s">
        <v>2697</v>
      </c>
      <c r="AA1346" s="22" t="s">
        <v>2273</v>
      </c>
      <c r="AB1346" s="22" t="s">
        <v>2214</v>
      </c>
      <c r="AC1346" s="22" t="s">
        <v>3416</v>
      </c>
      <c r="AD1346" s="16"/>
      <c r="AE1346" s="16"/>
      <c r="AF1346" s="18">
        <v>54.0</v>
      </c>
      <c r="AG1346" s="18">
        <v>2.0</v>
      </c>
      <c r="AH1346" s="18">
        <v>0.467857</v>
      </c>
      <c r="AI1346" s="18">
        <v>2.003571</v>
      </c>
      <c r="AJ1346" s="18">
        <v>2.003571</v>
      </c>
      <c r="AK1346" s="18">
        <v>2.068088</v>
      </c>
    </row>
    <row r="1347">
      <c r="A1347" s="14" t="s">
        <v>258</v>
      </c>
      <c r="B1347" s="105" t="s">
        <v>4202</v>
      </c>
      <c r="C1347" s="14" t="s">
        <v>2806</v>
      </c>
      <c r="D1347" s="19" t="s">
        <v>58</v>
      </c>
      <c r="E1347" s="14" t="s">
        <v>3421</v>
      </c>
      <c r="F1347" s="14" t="s">
        <v>3192</v>
      </c>
      <c r="G1347" s="14" t="s">
        <v>3427</v>
      </c>
      <c r="H1347" s="14" t="s">
        <v>2214</v>
      </c>
      <c r="I1347" s="14" t="s">
        <v>3416</v>
      </c>
      <c r="J1347" s="23"/>
      <c r="K1347" s="16"/>
      <c r="L1347" s="18">
        <v>24.0</v>
      </c>
      <c r="M1347" s="18">
        <v>0.0</v>
      </c>
      <c r="N1347" s="18">
        <v>0.0</v>
      </c>
      <c r="O1347" s="18">
        <v>0.714286</v>
      </c>
      <c r="P1347" s="18">
        <v>0.681667</v>
      </c>
      <c r="Q1347" s="18">
        <v>0.740195</v>
      </c>
      <c r="U1347" s="22" t="s">
        <v>1251</v>
      </c>
      <c r="V1347" s="18">
        <v>6.291107845999E12</v>
      </c>
      <c r="W1347" s="22" t="s">
        <v>2992</v>
      </c>
      <c r="X1347" s="18" t="s">
        <v>3417</v>
      </c>
      <c r="Y1347" s="22" t="s">
        <v>3415</v>
      </c>
      <c r="Z1347" s="22" t="s">
        <v>3231</v>
      </c>
      <c r="AA1347" s="22" t="s">
        <v>3466</v>
      </c>
      <c r="AC1347" s="22" t="s">
        <v>3431</v>
      </c>
      <c r="AD1347" s="16"/>
      <c r="AE1347" s="16"/>
      <c r="AF1347" s="18">
        <v>0.0</v>
      </c>
      <c r="AG1347" s="18">
        <v>0.0</v>
      </c>
      <c r="AH1347" s="18">
        <v>0.0</v>
      </c>
      <c r="AI1347" s="18">
        <v>0.0</v>
      </c>
      <c r="AJ1347" s="18">
        <v>0.0</v>
      </c>
      <c r="AK1347" s="18">
        <v>0.0</v>
      </c>
    </row>
    <row r="1348">
      <c r="A1348" s="14" t="s">
        <v>135</v>
      </c>
      <c r="B1348" s="105" t="s">
        <v>3559</v>
      </c>
      <c r="C1348" s="14" t="s">
        <v>2618</v>
      </c>
      <c r="D1348" s="19" t="s">
        <v>58</v>
      </c>
      <c r="E1348" s="14" t="s">
        <v>3421</v>
      </c>
      <c r="F1348" s="14" t="s">
        <v>2614</v>
      </c>
      <c r="G1348" s="14" t="s">
        <v>2557</v>
      </c>
      <c r="H1348" s="14" t="s">
        <v>2214</v>
      </c>
      <c r="I1348" s="14" t="s">
        <v>3416</v>
      </c>
      <c r="J1348" s="14" t="s">
        <v>2605</v>
      </c>
      <c r="K1348" s="14" t="s">
        <v>2240</v>
      </c>
      <c r="L1348" s="18">
        <v>666.0</v>
      </c>
      <c r="M1348" s="18">
        <v>1.0</v>
      </c>
      <c r="N1348" s="18">
        <v>11.73575</v>
      </c>
      <c r="O1348" s="18">
        <v>1.142857</v>
      </c>
      <c r="P1348" s="18">
        <v>23.45678</v>
      </c>
      <c r="Q1348" s="18">
        <v>12.1798</v>
      </c>
      <c r="U1348" s="22" t="s">
        <v>1812</v>
      </c>
      <c r="V1348" s="18">
        <v>5.000159566971E12</v>
      </c>
      <c r="W1348" s="22" t="s">
        <v>2711</v>
      </c>
      <c r="X1348" s="18" t="s">
        <v>3417</v>
      </c>
      <c r="Y1348" s="22" t="s">
        <v>3421</v>
      </c>
      <c r="Z1348" s="22" t="s">
        <v>2985</v>
      </c>
      <c r="AA1348" s="22" t="s">
        <v>2512</v>
      </c>
      <c r="AB1348" s="22" t="s">
        <v>2214</v>
      </c>
      <c r="AC1348" s="22" t="s">
        <v>3416</v>
      </c>
      <c r="AD1348" s="22" t="s">
        <v>2666</v>
      </c>
      <c r="AF1348" s="18">
        <v>576.0</v>
      </c>
      <c r="AG1348" s="18">
        <v>0.0</v>
      </c>
      <c r="AH1348" s="18">
        <v>4.535971</v>
      </c>
      <c r="AI1348" s="18">
        <v>0.21978</v>
      </c>
      <c r="AJ1348" s="18">
        <v>3.459483</v>
      </c>
      <c r="AK1348" s="18">
        <v>4.599864</v>
      </c>
    </row>
    <row r="1349">
      <c r="A1349" s="14" t="s">
        <v>1812</v>
      </c>
      <c r="B1349" s="105" t="s">
        <v>4203</v>
      </c>
      <c r="C1349" s="14" t="s">
        <v>3333</v>
      </c>
      <c r="D1349" s="19" t="s">
        <v>58</v>
      </c>
      <c r="E1349" s="14" t="s">
        <v>3415</v>
      </c>
      <c r="F1349" s="14" t="s">
        <v>3326</v>
      </c>
      <c r="G1349" s="14" t="s">
        <v>2324</v>
      </c>
      <c r="I1349" s="14" t="s">
        <v>3416</v>
      </c>
      <c r="J1349" s="14" t="s">
        <v>2666</v>
      </c>
      <c r="L1349" s="18">
        <v>552.0</v>
      </c>
      <c r="M1349" s="18">
        <v>0.0</v>
      </c>
      <c r="N1349" s="18">
        <v>0.0</v>
      </c>
      <c r="O1349" s="18">
        <v>0.0</v>
      </c>
      <c r="P1349" s="18">
        <v>0.0</v>
      </c>
      <c r="Q1349" s="18">
        <v>0.0</v>
      </c>
      <c r="U1349" s="22" t="s">
        <v>1251</v>
      </c>
      <c r="V1349" s="18">
        <v>6.291107846002E12</v>
      </c>
      <c r="W1349" s="22" t="s">
        <v>2994</v>
      </c>
      <c r="X1349" s="18" t="s">
        <v>3417</v>
      </c>
      <c r="Y1349" s="22" t="s">
        <v>3415</v>
      </c>
      <c r="Z1349" s="22" t="s">
        <v>3231</v>
      </c>
      <c r="AA1349" s="22" t="s">
        <v>3466</v>
      </c>
      <c r="AB1349" s="22" t="s">
        <v>2214</v>
      </c>
      <c r="AC1349" s="22" t="s">
        <v>3431</v>
      </c>
      <c r="AD1349" s="16"/>
      <c r="AE1349" s="16"/>
      <c r="AF1349" s="18">
        <v>0.0</v>
      </c>
      <c r="AG1349" s="18">
        <v>0.0</v>
      </c>
      <c r="AH1349" s="18">
        <v>0.0</v>
      </c>
      <c r="AI1349" s="18">
        <v>0.0</v>
      </c>
      <c r="AJ1349" s="18">
        <v>0.0</v>
      </c>
      <c r="AK1349" s="18">
        <v>0.0</v>
      </c>
    </row>
    <row r="1350">
      <c r="A1350" s="14" t="s">
        <v>1812</v>
      </c>
      <c r="B1350" s="105" t="s">
        <v>3855</v>
      </c>
      <c r="C1350" s="14" t="s">
        <v>2495</v>
      </c>
      <c r="D1350" s="19" t="s">
        <v>58</v>
      </c>
      <c r="E1350" s="14" t="s">
        <v>3415</v>
      </c>
      <c r="F1350" s="14" t="s">
        <v>2951</v>
      </c>
      <c r="G1350" s="14" t="s">
        <v>2489</v>
      </c>
      <c r="I1350" s="14" t="s">
        <v>3416</v>
      </c>
      <c r="J1350" s="23"/>
      <c r="K1350" s="23"/>
      <c r="L1350" s="18">
        <v>552.0</v>
      </c>
      <c r="M1350" s="18">
        <v>0.0</v>
      </c>
      <c r="N1350" s="18">
        <v>0.0</v>
      </c>
      <c r="O1350" s="18">
        <v>0.0</v>
      </c>
      <c r="P1350" s="18">
        <v>0.0</v>
      </c>
      <c r="Q1350" s="18">
        <v>0.0</v>
      </c>
      <c r="U1350" s="22" t="s">
        <v>65</v>
      </c>
      <c r="V1350" s="18">
        <v>8.901216405714E12</v>
      </c>
      <c r="W1350" s="22" t="s">
        <v>2223</v>
      </c>
      <c r="X1350" s="18" t="s">
        <v>3417</v>
      </c>
      <c r="Y1350" s="22" t="s">
        <v>3415</v>
      </c>
      <c r="Z1350" s="22" t="s">
        <v>2590</v>
      </c>
      <c r="AA1350" s="22" t="s">
        <v>2216</v>
      </c>
      <c r="AB1350" s="22" t="s">
        <v>2214</v>
      </c>
      <c r="AC1350" s="22" t="s">
        <v>3416</v>
      </c>
      <c r="AD1350" s="16"/>
      <c r="AE1350" s="22" t="s">
        <v>2240</v>
      </c>
      <c r="AF1350" s="18">
        <v>744.0</v>
      </c>
      <c r="AG1350" s="18">
        <v>1.0</v>
      </c>
      <c r="AH1350" s="18">
        <v>0.0</v>
      </c>
      <c r="AI1350" s="18">
        <v>0.0</v>
      </c>
      <c r="AJ1350" s="18">
        <v>0.0</v>
      </c>
      <c r="AK1350" s="18">
        <v>0.0</v>
      </c>
    </row>
    <row r="1351">
      <c r="A1351" s="14" t="s">
        <v>258</v>
      </c>
      <c r="B1351" s="105" t="s">
        <v>4204</v>
      </c>
      <c r="C1351" s="14" t="s">
        <v>2781</v>
      </c>
      <c r="D1351" s="19" t="s">
        <v>58</v>
      </c>
      <c r="E1351" s="14" t="s">
        <v>3421</v>
      </c>
      <c r="F1351" s="14" t="s">
        <v>3192</v>
      </c>
      <c r="G1351" s="14" t="s">
        <v>3427</v>
      </c>
      <c r="H1351" s="14" t="s">
        <v>2214</v>
      </c>
      <c r="I1351" s="14" t="s">
        <v>3416</v>
      </c>
      <c r="J1351" s="23"/>
      <c r="K1351" s="23"/>
      <c r="L1351" s="18">
        <v>24.0</v>
      </c>
      <c r="M1351" s="18">
        <v>0.0</v>
      </c>
      <c r="N1351" s="18">
        <v>0.0</v>
      </c>
      <c r="O1351" s="18">
        <v>1.459957</v>
      </c>
      <c r="P1351" s="18">
        <v>1.148485</v>
      </c>
      <c r="Q1351" s="18">
        <v>1.066767</v>
      </c>
      <c r="U1351" s="22" t="s">
        <v>1812</v>
      </c>
      <c r="V1351" s="18">
        <v>3.4000952762E10</v>
      </c>
      <c r="W1351" s="22" t="s">
        <v>2546</v>
      </c>
      <c r="X1351" s="18" t="s">
        <v>3417</v>
      </c>
      <c r="Y1351" s="22" t="s">
        <v>3421</v>
      </c>
      <c r="Z1351" s="22" t="s">
        <v>3424</v>
      </c>
      <c r="AA1351" s="22" t="s">
        <v>2453</v>
      </c>
      <c r="AB1351" s="22" t="s">
        <v>2214</v>
      </c>
      <c r="AC1351" s="22" t="s">
        <v>3416</v>
      </c>
      <c r="AD1351" s="22" t="s">
        <v>2605</v>
      </c>
      <c r="AE1351" s="22" t="s">
        <v>2240</v>
      </c>
      <c r="AF1351" s="18">
        <v>24.0</v>
      </c>
      <c r="AG1351" s="18">
        <v>0.0</v>
      </c>
      <c r="AH1351" s="18">
        <v>0.0</v>
      </c>
      <c r="AI1351" s="18">
        <v>0.0</v>
      </c>
      <c r="AJ1351" s="18">
        <v>0.0</v>
      </c>
      <c r="AK1351" s="18">
        <v>0.0</v>
      </c>
    </row>
    <row r="1352">
      <c r="A1352" s="14" t="s">
        <v>591</v>
      </c>
      <c r="B1352" s="105" t="s">
        <v>3915</v>
      </c>
      <c r="C1352" s="14" t="s">
        <v>3131</v>
      </c>
      <c r="D1352" s="19" t="s">
        <v>58</v>
      </c>
      <c r="E1352" s="14" t="s">
        <v>3415</v>
      </c>
      <c r="F1352" s="14" t="s">
        <v>3116</v>
      </c>
      <c r="G1352" s="14" t="s">
        <v>3609</v>
      </c>
      <c r="H1352" s="14" t="s">
        <v>2214</v>
      </c>
      <c r="I1352" s="14" t="s">
        <v>3416</v>
      </c>
      <c r="J1352" s="14" t="s">
        <v>2605</v>
      </c>
      <c r="K1352" s="23"/>
      <c r="L1352" s="18">
        <v>24.0</v>
      </c>
      <c r="M1352" s="18">
        <v>0.0</v>
      </c>
      <c r="N1352" s="18">
        <v>0.0</v>
      </c>
      <c r="O1352" s="18">
        <v>0.0</v>
      </c>
      <c r="P1352" s="18">
        <v>0.0</v>
      </c>
      <c r="Q1352" s="18">
        <v>0.0</v>
      </c>
      <c r="U1352" s="22" t="s">
        <v>1783</v>
      </c>
      <c r="V1352" s="18">
        <v>6.953440511701E12</v>
      </c>
      <c r="W1352" s="22" t="s">
        <v>3289</v>
      </c>
      <c r="X1352" s="18" t="s">
        <v>3417</v>
      </c>
      <c r="Y1352" s="22" t="s">
        <v>3415</v>
      </c>
      <c r="Z1352" s="22" t="s">
        <v>3283</v>
      </c>
      <c r="AA1352" s="22" t="s">
        <v>3442</v>
      </c>
      <c r="AB1352" s="22" t="s">
        <v>2214</v>
      </c>
      <c r="AC1352" s="22" t="s">
        <v>3416</v>
      </c>
      <c r="AD1352" s="22" t="s">
        <v>2605</v>
      </c>
      <c r="AE1352" s="22" t="s">
        <v>2240</v>
      </c>
      <c r="AF1352" s="18">
        <v>312.0</v>
      </c>
      <c r="AG1352" s="18">
        <v>0.0</v>
      </c>
      <c r="AH1352" s="18">
        <v>2.185606</v>
      </c>
      <c r="AI1352" s="18">
        <v>0.0</v>
      </c>
      <c r="AJ1352" s="18">
        <v>0.0</v>
      </c>
      <c r="AK1352" s="18">
        <v>2.185606</v>
      </c>
    </row>
    <row r="1353">
      <c r="A1353" s="14" t="s">
        <v>1812</v>
      </c>
      <c r="B1353" s="105" t="s">
        <v>3775</v>
      </c>
      <c r="C1353" s="14" t="s">
        <v>2661</v>
      </c>
      <c r="D1353" s="19" t="s">
        <v>58</v>
      </c>
      <c r="E1353" s="14" t="s">
        <v>3421</v>
      </c>
      <c r="F1353" s="14" t="s">
        <v>3265</v>
      </c>
      <c r="G1353" s="14" t="s">
        <v>3510</v>
      </c>
      <c r="H1353" s="14" t="s">
        <v>2214</v>
      </c>
      <c r="I1353" s="14" t="s">
        <v>3416</v>
      </c>
      <c r="J1353" s="23"/>
      <c r="K1353" s="16"/>
      <c r="L1353" s="18">
        <v>9.0</v>
      </c>
      <c r="M1353" s="18">
        <v>2.0</v>
      </c>
      <c r="N1353" s="18">
        <v>0.0</v>
      </c>
      <c r="O1353" s="18">
        <v>0.0</v>
      </c>
      <c r="P1353" s="18">
        <v>0.0</v>
      </c>
      <c r="Q1353" s="18">
        <v>0.0</v>
      </c>
      <c r="U1353" s="22" t="s">
        <v>1175</v>
      </c>
      <c r="V1353" s="18">
        <v>8.906103790942E12</v>
      </c>
      <c r="W1353" s="22" t="s">
        <v>2395</v>
      </c>
      <c r="X1353" s="18" t="s">
        <v>3417</v>
      </c>
      <c r="Y1353" s="22" t="s">
        <v>3415</v>
      </c>
      <c r="Z1353" s="22" t="s">
        <v>2815</v>
      </c>
      <c r="AA1353" s="22" t="s">
        <v>2378</v>
      </c>
      <c r="AB1353" s="22" t="s">
        <v>2214</v>
      </c>
      <c r="AC1353" s="22" t="s">
        <v>3416</v>
      </c>
      <c r="AD1353" s="22" t="s">
        <v>2605</v>
      </c>
      <c r="AE1353" s="16"/>
      <c r="AF1353" s="18">
        <v>48.0</v>
      </c>
      <c r="AG1353" s="18">
        <v>0.0</v>
      </c>
      <c r="AH1353" s="18">
        <v>0.25</v>
      </c>
      <c r="AI1353" s="18">
        <v>0.0</v>
      </c>
      <c r="AJ1353" s="18">
        <v>0.0</v>
      </c>
      <c r="AK1353" s="18">
        <v>0.25</v>
      </c>
    </row>
    <row r="1354">
      <c r="A1354" s="14" t="s">
        <v>1092</v>
      </c>
      <c r="B1354" s="105" t="s">
        <v>3642</v>
      </c>
      <c r="C1354" s="14" t="s">
        <v>2382</v>
      </c>
      <c r="D1354" s="19" t="s">
        <v>58</v>
      </c>
      <c r="E1354" s="23"/>
      <c r="F1354" s="14" t="s">
        <v>2818</v>
      </c>
      <c r="G1354" s="14" t="s">
        <v>2268</v>
      </c>
      <c r="I1354" s="14" t="s">
        <v>3416</v>
      </c>
      <c r="J1354" s="23"/>
      <c r="K1354" s="23"/>
      <c r="L1354" s="18">
        <v>0.0</v>
      </c>
      <c r="M1354" s="18">
        <v>0.0</v>
      </c>
      <c r="N1354" s="18">
        <v>0.0</v>
      </c>
      <c r="O1354" s="18">
        <v>0.0</v>
      </c>
      <c r="P1354" s="18">
        <v>0.0</v>
      </c>
      <c r="Q1354" s="18">
        <v>0.0</v>
      </c>
      <c r="U1354" s="22" t="s">
        <v>1783</v>
      </c>
      <c r="V1354" s="18">
        <v>6.953440511633E12</v>
      </c>
      <c r="W1354" s="22" t="s">
        <v>3290</v>
      </c>
      <c r="X1354" s="18" t="s">
        <v>3417</v>
      </c>
      <c r="Y1354" s="22" t="s">
        <v>3415</v>
      </c>
      <c r="Z1354" s="22" t="s">
        <v>3283</v>
      </c>
      <c r="AA1354" s="22" t="s">
        <v>3442</v>
      </c>
      <c r="AB1354" s="22" t="s">
        <v>2214</v>
      </c>
      <c r="AC1354" s="22" t="s">
        <v>3416</v>
      </c>
      <c r="AD1354" s="22" t="s">
        <v>2605</v>
      </c>
      <c r="AE1354" s="22" t="s">
        <v>2240</v>
      </c>
      <c r="AF1354" s="18">
        <v>336.0</v>
      </c>
      <c r="AG1354" s="18">
        <v>0.0</v>
      </c>
      <c r="AH1354" s="18">
        <v>3.480952</v>
      </c>
      <c r="AI1354" s="18">
        <v>0.0</v>
      </c>
      <c r="AJ1354" s="18">
        <v>0.0</v>
      </c>
      <c r="AK1354" s="18">
        <v>3.480952</v>
      </c>
    </row>
    <row r="1355">
      <c r="A1355" s="14" t="s">
        <v>135</v>
      </c>
      <c r="B1355" s="105" t="s">
        <v>3622</v>
      </c>
      <c r="C1355" s="14" t="s">
        <v>2628</v>
      </c>
      <c r="D1355" s="19" t="s">
        <v>58</v>
      </c>
      <c r="E1355" s="14" t="s">
        <v>3421</v>
      </c>
      <c r="F1355" s="14" t="s">
        <v>2614</v>
      </c>
      <c r="G1355" s="14" t="s">
        <v>2557</v>
      </c>
      <c r="I1355" s="14" t="s">
        <v>3416</v>
      </c>
      <c r="J1355" s="14" t="s">
        <v>2605</v>
      </c>
      <c r="K1355" s="23"/>
      <c r="L1355" s="18">
        <v>48.0</v>
      </c>
      <c r="M1355" s="18">
        <v>0.0</v>
      </c>
      <c r="N1355" s="18">
        <v>0.0</v>
      </c>
      <c r="O1355" s="18">
        <v>0.0</v>
      </c>
      <c r="P1355" s="18">
        <v>0.0</v>
      </c>
      <c r="Q1355" s="18">
        <v>0.0</v>
      </c>
      <c r="U1355" s="22" t="s">
        <v>1812</v>
      </c>
      <c r="V1355" s="18">
        <v>3.431410132E12</v>
      </c>
      <c r="W1355" s="22" t="s">
        <v>2848</v>
      </c>
      <c r="X1355" s="18" t="s">
        <v>3417</v>
      </c>
      <c r="Y1355" s="22" t="s">
        <v>3415</v>
      </c>
      <c r="Z1355" s="22" t="s">
        <v>3340</v>
      </c>
      <c r="AA1355" s="22" t="s">
        <v>3435</v>
      </c>
      <c r="AB1355" s="22" t="s">
        <v>2214</v>
      </c>
      <c r="AC1355" s="22" t="s">
        <v>3416</v>
      </c>
      <c r="AD1355" s="16"/>
      <c r="AE1355" s="16"/>
      <c r="AF1355" s="18">
        <v>24.0</v>
      </c>
      <c r="AG1355" s="18">
        <v>1.0</v>
      </c>
      <c r="AH1355" s="18">
        <v>0.373626</v>
      </c>
      <c r="AI1355" s="18">
        <v>1.266484</v>
      </c>
      <c r="AJ1355" s="18">
        <v>0.746223</v>
      </c>
      <c r="AK1355" s="18">
        <v>0.50725</v>
      </c>
    </row>
    <row r="1356">
      <c r="A1356" s="14" t="s">
        <v>1812</v>
      </c>
      <c r="B1356" s="105" t="s">
        <v>4125</v>
      </c>
      <c r="C1356" s="14" t="s">
        <v>2547</v>
      </c>
      <c r="D1356" s="19" t="s">
        <v>58</v>
      </c>
      <c r="E1356" s="14" t="s">
        <v>3421</v>
      </c>
      <c r="F1356" s="14" t="s">
        <v>2990</v>
      </c>
      <c r="G1356" s="14" t="s">
        <v>2453</v>
      </c>
      <c r="I1356" s="14" t="s">
        <v>3416</v>
      </c>
      <c r="J1356" s="23"/>
      <c r="K1356" s="23"/>
      <c r="L1356" s="18">
        <v>24.0</v>
      </c>
      <c r="M1356" s="18">
        <v>0.0</v>
      </c>
      <c r="N1356" s="18">
        <v>0.0</v>
      </c>
      <c r="O1356" s="18">
        <v>0.0</v>
      </c>
      <c r="P1356" s="18">
        <v>0.0</v>
      </c>
      <c r="Q1356" s="18">
        <v>0.0</v>
      </c>
      <c r="U1356" s="22" t="s">
        <v>1690</v>
      </c>
      <c r="V1356" s="18">
        <v>7.33603100982E11</v>
      </c>
      <c r="W1356" s="22" t="s">
        <v>2933</v>
      </c>
      <c r="X1356" s="18" t="s">
        <v>3417</v>
      </c>
      <c r="Y1356" s="22" t="s">
        <v>3415</v>
      </c>
      <c r="Z1356" s="22" t="s">
        <v>3253</v>
      </c>
      <c r="AA1356" s="22" t="s">
        <v>3453</v>
      </c>
      <c r="AB1356" s="22" t="s">
        <v>2214</v>
      </c>
      <c r="AC1356" s="22" t="s">
        <v>3416</v>
      </c>
      <c r="AD1356" s="22" t="s">
        <v>2605</v>
      </c>
      <c r="AE1356" s="16"/>
      <c r="AF1356" s="18">
        <v>24.0</v>
      </c>
      <c r="AG1356" s="18">
        <v>0.0</v>
      </c>
      <c r="AH1356" s="18">
        <v>0.0</v>
      </c>
      <c r="AI1356" s="18">
        <v>0.0</v>
      </c>
      <c r="AJ1356" s="18">
        <v>0.0</v>
      </c>
      <c r="AK1356" s="18">
        <v>0.0</v>
      </c>
    </row>
    <row r="1357">
      <c r="A1357" s="14" t="s">
        <v>961</v>
      </c>
      <c r="B1357" s="105" t="s">
        <v>3522</v>
      </c>
      <c r="C1357" s="14" t="s">
        <v>3388</v>
      </c>
      <c r="D1357" s="19" t="s">
        <v>58</v>
      </c>
      <c r="E1357" s="23"/>
      <c r="F1357" s="14" t="s">
        <v>3523</v>
      </c>
      <c r="G1357" s="14" t="s">
        <v>3524</v>
      </c>
      <c r="I1357" s="14" t="s">
        <v>3416</v>
      </c>
      <c r="J1357" s="23"/>
      <c r="K1357" s="16"/>
      <c r="L1357" s="18">
        <v>504.0</v>
      </c>
      <c r="M1357" s="18">
        <v>0.0</v>
      </c>
      <c r="N1357" s="18">
        <v>0.0</v>
      </c>
      <c r="O1357" s="18">
        <v>0.0</v>
      </c>
      <c r="P1357" s="18">
        <v>0.0</v>
      </c>
      <c r="Q1357" s="18">
        <v>0.0</v>
      </c>
      <c r="U1357" s="22" t="s">
        <v>1812</v>
      </c>
      <c r="V1357" s="18">
        <v>6.772504452251E12</v>
      </c>
      <c r="W1357" s="22" t="s">
        <v>2980</v>
      </c>
      <c r="X1357" s="18" t="s">
        <v>3417</v>
      </c>
      <c r="Y1357" s="22" t="s">
        <v>3415</v>
      </c>
      <c r="Z1357" s="22" t="s">
        <v>3092</v>
      </c>
      <c r="AA1357" s="22" t="s">
        <v>3430</v>
      </c>
      <c r="AB1357" s="22" t="s">
        <v>2214</v>
      </c>
      <c r="AC1357" s="22" t="s">
        <v>3416</v>
      </c>
      <c r="AD1357" s="22" t="s">
        <v>2605</v>
      </c>
      <c r="AE1357" s="16"/>
      <c r="AF1357" s="18">
        <v>24.0</v>
      </c>
      <c r="AG1357" s="18">
        <v>0.0</v>
      </c>
      <c r="AH1357" s="18">
        <v>0.0</v>
      </c>
      <c r="AI1357" s="18">
        <v>0.0</v>
      </c>
      <c r="AJ1357" s="18">
        <v>0.0</v>
      </c>
      <c r="AK1357" s="18">
        <v>0.0</v>
      </c>
    </row>
    <row r="1358">
      <c r="A1358" s="14" t="s">
        <v>288</v>
      </c>
      <c r="B1358" s="105" t="s">
        <v>4178</v>
      </c>
      <c r="C1358" s="14" t="s">
        <v>2899</v>
      </c>
      <c r="D1358" s="19" t="s">
        <v>58</v>
      </c>
      <c r="E1358" s="23"/>
      <c r="F1358" s="14" t="s">
        <v>3074</v>
      </c>
      <c r="G1358" s="14" t="s">
        <v>3688</v>
      </c>
      <c r="I1358" s="14" t="s">
        <v>3416</v>
      </c>
      <c r="J1358" s="23"/>
      <c r="K1358" s="16"/>
      <c r="L1358" s="18">
        <v>48.0</v>
      </c>
      <c r="M1358" s="18">
        <v>0.0</v>
      </c>
      <c r="N1358" s="18">
        <v>0.0</v>
      </c>
      <c r="O1358" s="18">
        <v>0.0</v>
      </c>
      <c r="P1358" s="18">
        <v>0.0</v>
      </c>
      <c r="Q1358" s="18">
        <v>0.0</v>
      </c>
      <c r="U1358" s="22" t="s">
        <v>1812</v>
      </c>
      <c r="V1358" s="18">
        <v>6.291100601059E12</v>
      </c>
      <c r="W1358" s="22" t="s">
        <v>2496</v>
      </c>
      <c r="X1358" s="18" t="s">
        <v>3417</v>
      </c>
      <c r="Y1358" s="22" t="s">
        <v>3415</v>
      </c>
      <c r="Z1358" s="22" t="s">
        <v>2951</v>
      </c>
      <c r="AA1358" s="22" t="s">
        <v>2489</v>
      </c>
      <c r="AB1358" s="22" t="s">
        <v>2214</v>
      </c>
      <c r="AC1358" s="22" t="s">
        <v>3416</v>
      </c>
      <c r="AD1358" s="16"/>
      <c r="AE1358" s="16"/>
      <c r="AF1358" s="18">
        <v>0.0</v>
      </c>
      <c r="AG1358" s="18">
        <v>0.0</v>
      </c>
      <c r="AH1358" s="18">
        <v>0.0</v>
      </c>
      <c r="AI1358" s="18">
        <v>0.071429</v>
      </c>
      <c r="AJ1358" s="18">
        <v>0.033333</v>
      </c>
      <c r="AK1358" s="18">
        <v>0.016667</v>
      </c>
    </row>
    <row r="1359">
      <c r="A1359" s="14" t="s">
        <v>888</v>
      </c>
      <c r="B1359" s="105" t="s">
        <v>4038</v>
      </c>
      <c r="C1359" s="14" t="s">
        <v>2887</v>
      </c>
      <c r="D1359" s="19" t="s">
        <v>58</v>
      </c>
      <c r="E1359" s="23"/>
      <c r="F1359" s="14" t="s">
        <v>2720</v>
      </c>
      <c r="G1359" s="14" t="s">
        <v>3464</v>
      </c>
      <c r="I1359" s="14" t="s">
        <v>3431</v>
      </c>
      <c r="J1359" s="23"/>
      <c r="K1359" s="23"/>
      <c r="L1359" s="18">
        <v>528.0</v>
      </c>
      <c r="M1359" s="18">
        <v>0.0</v>
      </c>
      <c r="N1359" s="18">
        <v>0.0</v>
      </c>
      <c r="O1359" s="18">
        <v>0.0</v>
      </c>
      <c r="P1359" s="18">
        <v>0.0</v>
      </c>
      <c r="Q1359" s="18">
        <v>0.0</v>
      </c>
      <c r="U1359" s="22" t="s">
        <v>1251</v>
      </c>
      <c r="V1359" s="18">
        <v>6.29105301306E12</v>
      </c>
      <c r="W1359" s="22" t="s">
        <v>2435</v>
      </c>
      <c r="X1359" s="18" t="s">
        <v>3417</v>
      </c>
      <c r="Y1359" s="22" t="s">
        <v>3415</v>
      </c>
      <c r="Z1359" s="22" t="s">
        <v>2876</v>
      </c>
      <c r="AA1359" s="22" t="s">
        <v>2432</v>
      </c>
      <c r="AB1359" s="22" t="s">
        <v>2214</v>
      </c>
      <c r="AC1359" s="22" t="s">
        <v>3431</v>
      </c>
      <c r="AD1359" s="22" t="s">
        <v>2605</v>
      </c>
      <c r="AE1359" s="16"/>
      <c r="AF1359" s="18">
        <v>24.0</v>
      </c>
      <c r="AG1359" s="18">
        <v>0.0</v>
      </c>
      <c r="AH1359" s="18">
        <v>0.0</v>
      </c>
      <c r="AI1359" s="18">
        <v>0.0</v>
      </c>
      <c r="AJ1359" s="18">
        <v>0.0</v>
      </c>
      <c r="AK1359" s="18">
        <v>0.0</v>
      </c>
    </row>
    <row r="1360">
      <c r="A1360" s="14" t="s">
        <v>1175</v>
      </c>
      <c r="B1360" s="105" t="s">
        <v>3599</v>
      </c>
      <c r="C1360" s="14" t="s">
        <v>3216</v>
      </c>
      <c r="D1360" s="19" t="s">
        <v>58</v>
      </c>
      <c r="E1360" s="14" t="s">
        <v>3421</v>
      </c>
      <c r="F1360" s="14" t="s">
        <v>3217</v>
      </c>
      <c r="G1360" s="14" t="s">
        <v>3600</v>
      </c>
      <c r="H1360" s="14" t="s">
        <v>2214</v>
      </c>
      <c r="I1360" s="14" t="s">
        <v>3416</v>
      </c>
      <c r="J1360" s="23"/>
      <c r="K1360" s="23"/>
      <c r="L1360" s="18">
        <v>72.0</v>
      </c>
      <c r="M1360" s="18">
        <v>1.0</v>
      </c>
      <c r="N1360" s="18">
        <v>1.84329</v>
      </c>
      <c r="O1360" s="18">
        <v>5.528435</v>
      </c>
      <c r="P1360" s="18">
        <v>5.267756</v>
      </c>
      <c r="Q1360" s="18">
        <v>5.267756</v>
      </c>
      <c r="U1360" s="22" t="s">
        <v>135</v>
      </c>
      <c r="V1360" s="18">
        <v>6.29110836116E12</v>
      </c>
      <c r="W1360" s="22" t="s">
        <v>2713</v>
      </c>
      <c r="X1360" s="18" t="s">
        <v>3417</v>
      </c>
      <c r="Y1360" s="22" t="s">
        <v>3421</v>
      </c>
      <c r="Z1360" s="22" t="s">
        <v>2868</v>
      </c>
      <c r="AA1360" s="22" t="s">
        <v>2366</v>
      </c>
      <c r="AB1360" s="22" t="s">
        <v>3472</v>
      </c>
      <c r="AC1360" s="22" t="s">
        <v>3416</v>
      </c>
      <c r="AD1360" s="16"/>
      <c r="AE1360" s="16"/>
      <c r="AF1360" s="18">
        <v>446.0</v>
      </c>
      <c r="AG1360" s="18">
        <v>11.0</v>
      </c>
      <c r="AH1360" s="18">
        <v>6.663789</v>
      </c>
      <c r="AI1360" s="18">
        <v>13.84851</v>
      </c>
      <c r="AJ1360" s="18">
        <v>14.15977</v>
      </c>
      <c r="AK1360" s="18">
        <v>12.53293</v>
      </c>
    </row>
    <row r="1361">
      <c r="A1361" s="14" t="s">
        <v>135</v>
      </c>
      <c r="B1361" s="105" t="s">
        <v>3942</v>
      </c>
      <c r="C1361" s="14" t="s">
        <v>2637</v>
      </c>
      <c r="D1361" s="19" t="s">
        <v>58</v>
      </c>
      <c r="E1361" s="23"/>
      <c r="F1361" s="14" t="s">
        <v>2614</v>
      </c>
      <c r="G1361" s="14" t="s">
        <v>2557</v>
      </c>
      <c r="I1361" s="14" t="s">
        <v>3416</v>
      </c>
      <c r="J1361" s="14" t="s">
        <v>2605</v>
      </c>
      <c r="K1361" s="23"/>
      <c r="L1361" s="18">
        <v>528.0</v>
      </c>
      <c r="M1361" s="18">
        <v>0.0</v>
      </c>
      <c r="N1361" s="18">
        <v>0.0</v>
      </c>
      <c r="O1361" s="18">
        <v>0.0</v>
      </c>
      <c r="P1361" s="18">
        <v>0.0</v>
      </c>
      <c r="Q1361" s="18">
        <v>0.0</v>
      </c>
      <c r="U1361" s="22" t="s">
        <v>1251</v>
      </c>
      <c r="V1361" s="18">
        <v>3.701295700329E12</v>
      </c>
      <c r="W1361" s="22" t="s">
        <v>2439</v>
      </c>
      <c r="X1361" s="18" t="s">
        <v>3417</v>
      </c>
      <c r="Y1361" s="22" t="s">
        <v>3415</v>
      </c>
      <c r="Z1361" s="22" t="s">
        <v>2882</v>
      </c>
      <c r="AA1361" s="22" t="s">
        <v>2437</v>
      </c>
      <c r="AB1361" s="22" t="s">
        <v>2214</v>
      </c>
      <c r="AC1361" s="22" t="s">
        <v>3431</v>
      </c>
      <c r="AD1361" s="16"/>
      <c r="AE1361" s="22" t="s">
        <v>2240</v>
      </c>
      <c r="AF1361" s="18">
        <v>216.0</v>
      </c>
      <c r="AG1361" s="18">
        <v>0.0</v>
      </c>
      <c r="AH1361" s="18">
        <v>0.0</v>
      </c>
      <c r="AI1361" s="18">
        <v>0.0</v>
      </c>
      <c r="AJ1361" s="18">
        <v>0.0</v>
      </c>
      <c r="AK1361" s="18">
        <v>0.0</v>
      </c>
    </row>
    <row r="1362">
      <c r="A1362" s="14" t="s">
        <v>888</v>
      </c>
      <c r="B1362" s="105" t="s">
        <v>3970</v>
      </c>
      <c r="C1362" s="14" t="s">
        <v>2345</v>
      </c>
      <c r="D1362" s="19" t="s">
        <v>58</v>
      </c>
      <c r="E1362" s="14" t="s">
        <v>3415</v>
      </c>
      <c r="F1362" s="14" t="s">
        <v>2797</v>
      </c>
      <c r="G1362" s="14" t="s">
        <v>2344</v>
      </c>
      <c r="I1362" s="14" t="s">
        <v>3431</v>
      </c>
      <c r="J1362" s="23"/>
      <c r="K1362" s="16"/>
      <c r="L1362" s="18">
        <v>552.0</v>
      </c>
      <c r="M1362" s="18">
        <v>0.0</v>
      </c>
      <c r="N1362" s="18">
        <v>0.0</v>
      </c>
      <c r="O1362" s="18">
        <v>0.0</v>
      </c>
      <c r="P1362" s="18">
        <v>0.0</v>
      </c>
      <c r="Q1362" s="18">
        <v>0.0</v>
      </c>
      <c r="U1362" s="22" t="s">
        <v>1690</v>
      </c>
      <c r="V1362" s="18">
        <v>5.060670992239E12</v>
      </c>
      <c r="W1362" s="22" t="s">
        <v>2472</v>
      </c>
      <c r="X1362" s="18" t="s">
        <v>3417</v>
      </c>
      <c r="Y1362" s="22" t="s">
        <v>3415</v>
      </c>
      <c r="Z1362" s="22" t="s">
        <v>2936</v>
      </c>
      <c r="AA1362" s="22" t="s">
        <v>2471</v>
      </c>
      <c r="AC1362" s="22" t="s">
        <v>3416</v>
      </c>
      <c r="AD1362" s="16"/>
      <c r="AE1362" s="16"/>
      <c r="AF1362" s="18">
        <v>552.0</v>
      </c>
      <c r="AG1362" s="18">
        <v>0.0</v>
      </c>
      <c r="AH1362" s="18">
        <v>0.0</v>
      </c>
      <c r="AI1362" s="18">
        <v>0.0</v>
      </c>
      <c r="AJ1362" s="18">
        <v>0.0</v>
      </c>
      <c r="AK1362" s="18">
        <v>0.0</v>
      </c>
    </row>
    <row r="1363">
      <c r="A1363" s="14" t="s">
        <v>1783</v>
      </c>
      <c r="B1363" s="105" t="s">
        <v>3492</v>
      </c>
      <c r="C1363" s="14" t="s">
        <v>3272</v>
      </c>
      <c r="D1363" s="19" t="s">
        <v>58</v>
      </c>
      <c r="E1363" s="14" t="s">
        <v>3421</v>
      </c>
      <c r="F1363" s="14" t="s">
        <v>3273</v>
      </c>
      <c r="G1363" s="14" t="s">
        <v>2570</v>
      </c>
      <c r="H1363" s="14" t="s">
        <v>2214</v>
      </c>
      <c r="I1363" s="14" t="s">
        <v>3416</v>
      </c>
      <c r="J1363" s="14" t="s">
        <v>2605</v>
      </c>
      <c r="K1363" s="23"/>
      <c r="L1363" s="18">
        <v>24.0</v>
      </c>
      <c r="M1363" s="18">
        <v>1.0</v>
      </c>
      <c r="N1363" s="18">
        <v>0.0</v>
      </c>
      <c r="O1363" s="18">
        <v>0.0</v>
      </c>
      <c r="P1363" s="18">
        <v>0.0</v>
      </c>
      <c r="Q1363" s="18">
        <v>0.0</v>
      </c>
      <c r="U1363" s="22" t="s">
        <v>1812</v>
      </c>
      <c r="V1363" s="18">
        <v>5.056357915141E12</v>
      </c>
      <c r="W1363" s="22" t="s">
        <v>2534</v>
      </c>
      <c r="X1363" s="18" t="s">
        <v>3417</v>
      </c>
      <c r="Y1363" s="16"/>
      <c r="Z1363" s="22" t="s">
        <v>2982</v>
      </c>
      <c r="AA1363" s="22" t="s">
        <v>2512</v>
      </c>
      <c r="AC1363" s="22" t="s">
        <v>3416</v>
      </c>
      <c r="AD1363" s="16"/>
      <c r="AE1363" s="22" t="s">
        <v>2240</v>
      </c>
      <c r="AF1363" s="18">
        <v>552.0</v>
      </c>
      <c r="AG1363" s="18">
        <v>0.0</v>
      </c>
      <c r="AH1363" s="18">
        <v>0.0</v>
      </c>
      <c r="AI1363" s="18">
        <v>0.0</v>
      </c>
      <c r="AJ1363" s="18">
        <v>0.0</v>
      </c>
      <c r="AK1363" s="18">
        <v>0.0</v>
      </c>
    </row>
    <row r="1364">
      <c r="A1364" s="14" t="s">
        <v>1650</v>
      </c>
      <c r="B1364" s="105" t="s">
        <v>3586</v>
      </c>
      <c r="C1364" s="14" t="s">
        <v>3233</v>
      </c>
      <c r="D1364" s="19" t="s">
        <v>58</v>
      </c>
      <c r="E1364" s="14" t="s">
        <v>3421</v>
      </c>
      <c r="F1364" s="14" t="s">
        <v>3248</v>
      </c>
      <c r="G1364" s="14" t="s">
        <v>3437</v>
      </c>
      <c r="H1364" s="14" t="s">
        <v>2214</v>
      </c>
      <c r="I1364" s="14" t="s">
        <v>3416</v>
      </c>
      <c r="J1364" s="23"/>
      <c r="K1364" s="14" t="s">
        <v>2240</v>
      </c>
      <c r="L1364" s="18">
        <v>456.0</v>
      </c>
      <c r="M1364" s="18">
        <v>0.0</v>
      </c>
      <c r="N1364" s="18">
        <v>0.0</v>
      </c>
      <c r="O1364" s="18">
        <v>0.0</v>
      </c>
      <c r="P1364" s="18">
        <v>0.0</v>
      </c>
      <c r="Q1364" s="18">
        <v>0.0</v>
      </c>
      <c r="U1364" s="22" t="s">
        <v>1251</v>
      </c>
      <c r="V1364" s="18">
        <v>6.291053041612E12</v>
      </c>
      <c r="W1364" s="22" t="s">
        <v>3226</v>
      </c>
      <c r="X1364" s="18" t="s">
        <v>3417</v>
      </c>
      <c r="Y1364" s="22" t="s">
        <v>3415</v>
      </c>
      <c r="Z1364" s="22" t="s">
        <v>3227</v>
      </c>
      <c r="AA1364" s="22" t="s">
        <v>3905</v>
      </c>
      <c r="AB1364" s="22" t="s">
        <v>2214</v>
      </c>
      <c r="AC1364" s="22" t="s">
        <v>3431</v>
      </c>
      <c r="AD1364" s="16"/>
      <c r="AE1364" s="22" t="s">
        <v>2240</v>
      </c>
      <c r="AF1364" s="18">
        <v>792.0</v>
      </c>
      <c r="AG1364" s="18">
        <v>0.0</v>
      </c>
      <c r="AH1364" s="18">
        <v>0.209402</v>
      </c>
      <c r="AI1364" s="18">
        <v>0.5</v>
      </c>
      <c r="AJ1364" s="18">
        <v>0.209402</v>
      </c>
      <c r="AK1364" s="18">
        <v>0.107023</v>
      </c>
    </row>
    <row r="1365">
      <c r="A1365" s="14" t="s">
        <v>1812</v>
      </c>
      <c r="B1365" s="105" t="s">
        <v>4012</v>
      </c>
      <c r="C1365" s="14" t="s">
        <v>3325</v>
      </c>
      <c r="D1365" s="19" t="s">
        <v>58</v>
      </c>
      <c r="E1365" s="14" t="s">
        <v>3421</v>
      </c>
      <c r="F1365" s="14" t="s">
        <v>3326</v>
      </c>
      <c r="G1365" s="14" t="s">
        <v>3534</v>
      </c>
      <c r="H1365" s="14" t="s">
        <v>2214</v>
      </c>
      <c r="I1365" s="14" t="s">
        <v>3416</v>
      </c>
      <c r="J1365" s="14" t="s">
        <v>2605</v>
      </c>
      <c r="K1365" s="16"/>
      <c r="L1365" s="18">
        <v>600.0</v>
      </c>
      <c r="M1365" s="18">
        <v>0.0</v>
      </c>
      <c r="N1365" s="18">
        <v>7.699889</v>
      </c>
      <c r="O1365" s="18">
        <v>0.0</v>
      </c>
      <c r="P1365" s="18">
        <v>5.784524</v>
      </c>
      <c r="Q1365" s="18">
        <v>7.778162</v>
      </c>
      <c r="U1365" s="22" t="s">
        <v>591</v>
      </c>
      <c r="V1365" s="18">
        <v>8.886467030208E12</v>
      </c>
      <c r="W1365" s="22" t="s">
        <v>2269</v>
      </c>
      <c r="X1365" s="18" t="s">
        <v>3417</v>
      </c>
      <c r="Y1365" s="22" t="s">
        <v>3415</v>
      </c>
      <c r="Z1365" s="22" t="s">
        <v>2689</v>
      </c>
      <c r="AA1365" s="22" t="s">
        <v>2270</v>
      </c>
      <c r="AC1365" s="22" t="s">
        <v>3416</v>
      </c>
      <c r="AD1365" s="16"/>
      <c r="AE1365" s="16"/>
      <c r="AF1365" s="18">
        <v>552.0</v>
      </c>
      <c r="AG1365" s="18">
        <v>0.0</v>
      </c>
      <c r="AH1365" s="18">
        <v>0.0</v>
      </c>
      <c r="AI1365" s="18">
        <v>0.0</v>
      </c>
      <c r="AJ1365" s="18">
        <v>0.0</v>
      </c>
      <c r="AK1365" s="18">
        <v>0.0</v>
      </c>
    </row>
    <row r="1366">
      <c r="A1366" s="14" t="s">
        <v>961</v>
      </c>
      <c r="B1366" s="105" t="s">
        <v>4126</v>
      </c>
      <c r="C1366" s="14" t="s">
        <v>2360</v>
      </c>
      <c r="D1366" s="19" t="s">
        <v>58</v>
      </c>
      <c r="E1366" s="14" t="s">
        <v>3421</v>
      </c>
      <c r="F1366" s="14" t="s">
        <v>3157</v>
      </c>
      <c r="G1366" s="14" t="s">
        <v>2361</v>
      </c>
      <c r="I1366" s="14" t="s">
        <v>3422</v>
      </c>
      <c r="J1366" s="14" t="s">
        <v>2605</v>
      </c>
      <c r="K1366" s="23"/>
      <c r="L1366" s="18">
        <v>48.0</v>
      </c>
      <c r="M1366" s="18">
        <v>0.0</v>
      </c>
      <c r="N1366" s="18">
        <v>0.0</v>
      </c>
      <c r="O1366" s="18">
        <v>0.0</v>
      </c>
      <c r="P1366" s="18">
        <v>0.0</v>
      </c>
      <c r="Q1366" s="18">
        <v>0.0</v>
      </c>
      <c r="U1366" s="22" t="s">
        <v>206</v>
      </c>
      <c r="V1366" s="18">
        <v>8.90800621709E12</v>
      </c>
      <c r="W1366" s="22" t="s">
        <v>3048</v>
      </c>
      <c r="X1366" s="18" t="s">
        <v>3417</v>
      </c>
      <c r="Y1366" s="22" t="s">
        <v>3415</v>
      </c>
      <c r="Z1366" s="22" t="s">
        <v>3045</v>
      </c>
      <c r="AA1366" s="22" t="s">
        <v>3648</v>
      </c>
      <c r="AB1366" s="22" t="s">
        <v>2214</v>
      </c>
      <c r="AC1366" s="22" t="s">
        <v>3416</v>
      </c>
      <c r="AD1366" s="16"/>
      <c r="AE1366" s="22" t="s">
        <v>2240</v>
      </c>
      <c r="AF1366" s="18">
        <v>336.0</v>
      </c>
      <c r="AG1366" s="18">
        <v>0.0</v>
      </c>
      <c r="AH1366" s="18">
        <v>0.28799</v>
      </c>
      <c r="AI1366" s="18">
        <v>0.0</v>
      </c>
      <c r="AJ1366" s="18">
        <v>0.055556</v>
      </c>
      <c r="AK1366" s="18">
        <v>0.343546</v>
      </c>
    </row>
    <row r="1367">
      <c r="A1367" s="14" t="s">
        <v>288</v>
      </c>
      <c r="B1367" s="105" t="s">
        <v>3834</v>
      </c>
      <c r="C1367" s="14" t="s">
        <v>2654</v>
      </c>
      <c r="D1367" s="19" t="s">
        <v>58</v>
      </c>
      <c r="E1367" s="14" t="s">
        <v>3415</v>
      </c>
      <c r="F1367" s="14" t="s">
        <v>2649</v>
      </c>
      <c r="G1367" s="14" t="s">
        <v>3614</v>
      </c>
      <c r="I1367" s="14" t="s">
        <v>3422</v>
      </c>
      <c r="J1367" s="23"/>
      <c r="K1367" s="23"/>
      <c r="L1367" s="18">
        <v>552.0</v>
      </c>
      <c r="M1367" s="18">
        <v>0.0</v>
      </c>
      <c r="N1367" s="18">
        <v>0.0</v>
      </c>
      <c r="O1367" s="18">
        <v>0.0</v>
      </c>
      <c r="P1367" s="18">
        <v>0.0</v>
      </c>
      <c r="Q1367" s="18">
        <v>0.0</v>
      </c>
      <c r="U1367" s="22" t="s">
        <v>1812</v>
      </c>
      <c r="V1367" s="18">
        <v>5.060402907944E12</v>
      </c>
      <c r="W1367" s="22" t="s">
        <v>2533</v>
      </c>
      <c r="X1367" s="18" t="s">
        <v>3417</v>
      </c>
      <c r="Y1367" s="22" t="s">
        <v>3421</v>
      </c>
      <c r="Z1367" s="22" t="s">
        <v>2982</v>
      </c>
      <c r="AA1367" s="22" t="s">
        <v>2512</v>
      </c>
      <c r="AC1367" s="22" t="s">
        <v>3416</v>
      </c>
      <c r="AD1367" s="16"/>
      <c r="AE1367" s="22" t="s">
        <v>2240</v>
      </c>
      <c r="AF1367" s="18">
        <v>552.0</v>
      </c>
      <c r="AG1367" s="18">
        <v>0.0</v>
      </c>
      <c r="AH1367" s="18">
        <v>0.0</v>
      </c>
      <c r="AI1367" s="18">
        <v>0.0</v>
      </c>
      <c r="AJ1367" s="18">
        <v>0.0</v>
      </c>
      <c r="AK1367" s="18">
        <v>0.0</v>
      </c>
    </row>
    <row r="1368">
      <c r="A1368" s="14" t="s">
        <v>1783</v>
      </c>
      <c r="B1368" s="105" t="s">
        <v>3530</v>
      </c>
      <c r="C1368" s="14" t="s">
        <v>3297</v>
      </c>
      <c r="D1368" s="19" t="s">
        <v>58</v>
      </c>
      <c r="E1368" s="14" t="s">
        <v>3421</v>
      </c>
      <c r="F1368" s="14" t="s">
        <v>3283</v>
      </c>
      <c r="G1368" s="14" t="s">
        <v>3442</v>
      </c>
      <c r="H1368" s="14" t="s">
        <v>2214</v>
      </c>
      <c r="I1368" s="14" t="s">
        <v>3416</v>
      </c>
      <c r="J1368" s="14" t="s">
        <v>2605</v>
      </c>
      <c r="K1368" s="14" t="s">
        <v>2240</v>
      </c>
      <c r="L1368" s="18">
        <v>288.0</v>
      </c>
      <c r="M1368" s="18">
        <v>0.0</v>
      </c>
      <c r="N1368" s="18">
        <v>0.0</v>
      </c>
      <c r="O1368" s="18">
        <v>0.0</v>
      </c>
      <c r="P1368" s="18">
        <v>0.0</v>
      </c>
      <c r="Q1368" s="18">
        <v>0.0</v>
      </c>
      <c r="U1368" s="22" t="s">
        <v>1175</v>
      </c>
      <c r="V1368" s="18">
        <v>6.295120057827E12</v>
      </c>
      <c r="W1368" s="22" t="s">
        <v>3213</v>
      </c>
      <c r="X1368" s="18" t="s">
        <v>3417</v>
      </c>
      <c r="Y1368" s="22" t="s">
        <v>3415</v>
      </c>
      <c r="Z1368" s="22" t="s">
        <v>4138</v>
      </c>
      <c r="AA1368" s="22" t="s">
        <v>4139</v>
      </c>
      <c r="AB1368" s="22" t="s">
        <v>2214</v>
      </c>
      <c r="AC1368" s="22" t="s">
        <v>3416</v>
      </c>
      <c r="AD1368" s="16"/>
      <c r="AE1368" s="16"/>
      <c r="AF1368" s="18">
        <v>95.0</v>
      </c>
      <c r="AG1368" s="18">
        <v>3.0</v>
      </c>
      <c r="AH1368" s="18">
        <v>0.464286</v>
      </c>
      <c r="AI1368" s="18">
        <v>2.238095</v>
      </c>
      <c r="AJ1368" s="18">
        <v>1.547181</v>
      </c>
      <c r="AK1368" s="18">
        <v>1.262517</v>
      </c>
    </row>
    <row r="1369">
      <c r="A1369" s="14" t="s">
        <v>258</v>
      </c>
      <c r="B1369" s="105" t="s">
        <v>3777</v>
      </c>
      <c r="C1369" s="14" t="s">
        <v>2415</v>
      </c>
      <c r="D1369" s="19" t="s">
        <v>58</v>
      </c>
      <c r="E1369" s="14" t="s">
        <v>3421</v>
      </c>
      <c r="F1369" s="14" t="s">
        <v>2849</v>
      </c>
      <c r="G1369" s="14" t="s">
        <v>2407</v>
      </c>
      <c r="H1369" s="14" t="s">
        <v>2214</v>
      </c>
      <c r="I1369" s="14" t="s">
        <v>3416</v>
      </c>
      <c r="J1369" s="23"/>
      <c r="K1369" s="23"/>
      <c r="L1369" s="18">
        <v>24.0</v>
      </c>
      <c r="M1369" s="18">
        <v>0.0</v>
      </c>
      <c r="N1369" s="18">
        <v>0.0</v>
      </c>
      <c r="O1369" s="18">
        <v>0.214286</v>
      </c>
      <c r="P1369" s="18">
        <v>0.343478</v>
      </c>
      <c r="Q1369" s="18">
        <v>0.293478</v>
      </c>
      <c r="U1369" s="22" t="s">
        <v>1092</v>
      </c>
      <c r="V1369" s="18">
        <v>3.4223251994E10</v>
      </c>
      <c r="W1369" s="22" t="s">
        <v>3178</v>
      </c>
      <c r="X1369" s="18" t="s">
        <v>3417</v>
      </c>
      <c r="Y1369" s="22" t="s">
        <v>3415</v>
      </c>
      <c r="Z1369" s="22" t="s">
        <v>3179</v>
      </c>
      <c r="AA1369" s="22" t="s">
        <v>3892</v>
      </c>
      <c r="AB1369" s="22" t="s">
        <v>2214</v>
      </c>
      <c r="AC1369" s="22" t="s">
        <v>3416</v>
      </c>
      <c r="AD1369" s="16"/>
      <c r="AE1369" s="22" t="s">
        <v>2240</v>
      </c>
      <c r="AF1369" s="18">
        <v>744.0</v>
      </c>
      <c r="AG1369" s="18">
        <v>0.0</v>
      </c>
      <c r="AH1369" s="18">
        <v>0.0</v>
      </c>
      <c r="AI1369" s="18">
        <v>0.0</v>
      </c>
      <c r="AJ1369" s="18">
        <v>0.0</v>
      </c>
      <c r="AK1369" s="18">
        <v>0.0</v>
      </c>
    </row>
    <row r="1370">
      <c r="A1370" s="14" t="s">
        <v>1092</v>
      </c>
      <c r="B1370" s="105" t="s">
        <v>4051</v>
      </c>
      <c r="C1370" s="14" t="s">
        <v>2381</v>
      </c>
      <c r="D1370" s="19" t="s">
        <v>58</v>
      </c>
      <c r="E1370" s="14" t="s">
        <v>3415</v>
      </c>
      <c r="F1370" s="14" t="s">
        <v>2818</v>
      </c>
      <c r="G1370" s="14" t="s">
        <v>2268</v>
      </c>
      <c r="I1370" s="14" t="s">
        <v>3416</v>
      </c>
      <c r="J1370" s="23"/>
      <c r="K1370" s="23"/>
      <c r="L1370" s="18">
        <v>552.0</v>
      </c>
      <c r="M1370" s="18">
        <v>0.0</v>
      </c>
      <c r="N1370" s="18">
        <v>0.0</v>
      </c>
      <c r="O1370" s="18">
        <v>0.0</v>
      </c>
      <c r="P1370" s="18">
        <v>0.0</v>
      </c>
      <c r="Q1370" s="18">
        <v>0.0</v>
      </c>
      <c r="U1370" s="22" t="s">
        <v>830</v>
      </c>
      <c r="V1370" s="18">
        <v>7.226221000597E12</v>
      </c>
      <c r="W1370" s="22" t="s">
        <v>3149</v>
      </c>
      <c r="X1370" s="18" t="s">
        <v>3417</v>
      </c>
      <c r="Y1370" s="22" t="s">
        <v>3415</v>
      </c>
      <c r="Z1370" s="22" t="s">
        <v>3144</v>
      </c>
      <c r="AA1370" s="22" t="s">
        <v>3521</v>
      </c>
      <c r="AB1370" s="22" t="s">
        <v>3478</v>
      </c>
      <c r="AC1370" s="22" t="s">
        <v>3422</v>
      </c>
      <c r="AD1370" s="22" t="s">
        <v>2605</v>
      </c>
      <c r="AE1370" s="22" t="s">
        <v>2240</v>
      </c>
      <c r="AF1370" s="18">
        <v>864.0</v>
      </c>
      <c r="AG1370" s="18">
        <v>0.0</v>
      </c>
      <c r="AH1370" s="18">
        <v>0.0</v>
      </c>
      <c r="AI1370" s="18">
        <v>0.0</v>
      </c>
      <c r="AJ1370" s="18">
        <v>0.0</v>
      </c>
      <c r="AK1370" s="18">
        <v>0.0</v>
      </c>
    </row>
    <row r="1371">
      <c r="A1371" s="14" t="s">
        <v>1365</v>
      </c>
      <c r="B1371" s="104" t="s">
        <v>3926</v>
      </c>
      <c r="C1371" s="14" t="s">
        <v>2452</v>
      </c>
      <c r="D1371" s="19" t="s">
        <v>58</v>
      </c>
      <c r="E1371" s="14" t="s">
        <v>3421</v>
      </c>
      <c r="F1371" s="14" t="s">
        <v>2903</v>
      </c>
      <c r="G1371" s="14" t="s">
        <v>2453</v>
      </c>
      <c r="H1371" s="14" t="s">
        <v>2214</v>
      </c>
      <c r="I1371" s="14" t="s">
        <v>3416</v>
      </c>
      <c r="J1371" s="14" t="s">
        <v>2605</v>
      </c>
      <c r="K1371" s="14" t="s">
        <v>2240</v>
      </c>
      <c r="L1371" s="18">
        <v>792.0</v>
      </c>
      <c r="M1371" s="18">
        <v>0.0</v>
      </c>
      <c r="N1371" s="18">
        <v>0.0</v>
      </c>
      <c r="O1371" s="18">
        <v>0.0</v>
      </c>
      <c r="P1371" s="18">
        <v>0.0</v>
      </c>
      <c r="Q1371" s="18">
        <v>0.0</v>
      </c>
      <c r="U1371" s="22" t="s">
        <v>1783</v>
      </c>
      <c r="V1371" s="18">
        <v>7.000010015719E12</v>
      </c>
      <c r="W1371" s="22" t="s">
        <v>3296</v>
      </c>
      <c r="X1371" s="18" t="s">
        <v>3417</v>
      </c>
      <c r="Y1371" s="22" t="s">
        <v>3415</v>
      </c>
      <c r="Z1371" s="22" t="s">
        <v>3283</v>
      </c>
      <c r="AA1371" s="22" t="s">
        <v>3442</v>
      </c>
      <c r="AB1371" s="22" t="s">
        <v>2214</v>
      </c>
      <c r="AC1371" s="22" t="s">
        <v>3416</v>
      </c>
      <c r="AD1371" s="22" t="s">
        <v>2605</v>
      </c>
      <c r="AE1371" s="16"/>
      <c r="AF1371" s="18">
        <v>96.0</v>
      </c>
      <c r="AG1371" s="18">
        <v>0.0</v>
      </c>
      <c r="AH1371" s="18">
        <v>0.833333</v>
      </c>
      <c r="AI1371" s="18">
        <v>0.0</v>
      </c>
      <c r="AJ1371" s="18">
        <v>0.0</v>
      </c>
      <c r="AK1371" s="18">
        <v>1.154507</v>
      </c>
    </row>
    <row r="1372">
      <c r="A1372" s="14" t="s">
        <v>1650</v>
      </c>
      <c r="B1372" s="105" t="s">
        <v>4167</v>
      </c>
      <c r="C1372" s="14" t="s">
        <v>3221</v>
      </c>
      <c r="D1372" s="19" t="s">
        <v>58</v>
      </c>
      <c r="E1372" s="14" t="s">
        <v>3421</v>
      </c>
      <c r="F1372" s="14" t="s">
        <v>3248</v>
      </c>
      <c r="G1372" s="14" t="s">
        <v>3437</v>
      </c>
      <c r="H1372" s="14" t="s">
        <v>2214</v>
      </c>
      <c r="I1372" s="14" t="s">
        <v>3416</v>
      </c>
      <c r="J1372" s="23"/>
      <c r="K1372" s="14" t="s">
        <v>2240</v>
      </c>
      <c r="L1372" s="18">
        <v>456.0</v>
      </c>
      <c r="M1372" s="18">
        <v>0.0</v>
      </c>
      <c r="N1372" s="18">
        <v>0.0</v>
      </c>
      <c r="O1372" s="18">
        <v>0.0</v>
      </c>
      <c r="P1372" s="18">
        <v>0.0</v>
      </c>
      <c r="Q1372" s="18">
        <v>0.0</v>
      </c>
      <c r="U1372" s="22" t="s">
        <v>1365</v>
      </c>
      <c r="V1372" s="18">
        <v>6.291030006443E12</v>
      </c>
      <c r="W1372" s="22" t="s">
        <v>2448</v>
      </c>
      <c r="X1372" s="18" t="s">
        <v>3417</v>
      </c>
      <c r="Y1372" s="22" t="s">
        <v>3415</v>
      </c>
      <c r="Z1372" s="22" t="s">
        <v>2897</v>
      </c>
      <c r="AA1372" s="22" t="s">
        <v>2449</v>
      </c>
      <c r="AB1372" s="22" t="s">
        <v>2304</v>
      </c>
      <c r="AC1372" s="22" t="s">
        <v>3422</v>
      </c>
      <c r="AD1372" s="16"/>
      <c r="AE1372" s="16"/>
      <c r="AF1372" s="18">
        <v>244.0</v>
      </c>
      <c r="AG1372" s="18">
        <v>4.0</v>
      </c>
      <c r="AH1372" s="18">
        <v>1.377141</v>
      </c>
      <c r="AI1372" s="18">
        <v>4.461663</v>
      </c>
      <c r="AJ1372" s="18">
        <v>2.870301</v>
      </c>
      <c r="AK1372" s="18">
        <v>2.738649</v>
      </c>
    </row>
    <row r="1373">
      <c r="A1373" s="14" t="s">
        <v>1812</v>
      </c>
      <c r="B1373" s="105" t="s">
        <v>4205</v>
      </c>
      <c r="C1373" s="14" t="s">
        <v>2718</v>
      </c>
      <c r="D1373" s="19" t="s">
        <v>58</v>
      </c>
      <c r="E1373" s="14" t="s">
        <v>3421</v>
      </c>
      <c r="F1373" s="14" t="s">
        <v>3349</v>
      </c>
      <c r="G1373" s="14" t="s">
        <v>2512</v>
      </c>
      <c r="H1373" s="14" t="s">
        <v>2214</v>
      </c>
      <c r="I1373" s="14" t="s">
        <v>3416</v>
      </c>
      <c r="J1373" s="14" t="s">
        <v>2666</v>
      </c>
      <c r="L1373" s="18">
        <v>48.0</v>
      </c>
      <c r="M1373" s="18">
        <v>0.0</v>
      </c>
      <c r="N1373" s="18">
        <v>0.0</v>
      </c>
      <c r="O1373" s="18">
        <v>0.142857</v>
      </c>
      <c r="P1373" s="18">
        <v>0.246812</v>
      </c>
      <c r="Q1373" s="18">
        <v>0.246812</v>
      </c>
      <c r="U1373" s="22" t="s">
        <v>1092</v>
      </c>
      <c r="V1373" s="18">
        <v>4.057278012408E12</v>
      </c>
      <c r="W1373" s="22" t="s">
        <v>2384</v>
      </c>
      <c r="X1373" s="18" t="s">
        <v>3417</v>
      </c>
      <c r="Y1373" s="22" t="s">
        <v>3415</v>
      </c>
      <c r="Z1373" s="22" t="s">
        <v>2818</v>
      </c>
      <c r="AA1373" s="22" t="s">
        <v>2268</v>
      </c>
      <c r="AC1373" s="22" t="s">
        <v>3416</v>
      </c>
      <c r="AD1373" s="16"/>
      <c r="AE1373" s="16"/>
      <c r="AF1373" s="18">
        <v>552.0</v>
      </c>
      <c r="AG1373" s="18">
        <v>0.0</v>
      </c>
      <c r="AH1373" s="18">
        <v>0.0</v>
      </c>
      <c r="AI1373" s="18">
        <v>0.0</v>
      </c>
      <c r="AJ1373" s="18">
        <v>0.0</v>
      </c>
      <c r="AK1373" s="18">
        <v>0.0</v>
      </c>
    </row>
    <row r="1374">
      <c r="A1374" s="14" t="s">
        <v>591</v>
      </c>
      <c r="B1374" s="105" t="s">
        <v>4187</v>
      </c>
      <c r="C1374" s="14" t="s">
        <v>2600</v>
      </c>
      <c r="D1374" s="19" t="s">
        <v>58</v>
      </c>
      <c r="E1374" s="14" t="s">
        <v>3421</v>
      </c>
      <c r="F1374" s="14" t="s">
        <v>3135</v>
      </c>
      <c r="G1374" s="14" t="s">
        <v>3997</v>
      </c>
      <c r="H1374" s="14" t="s">
        <v>2214</v>
      </c>
      <c r="I1374" s="14" t="s">
        <v>3416</v>
      </c>
      <c r="J1374" s="23"/>
      <c r="K1374" s="23"/>
      <c r="L1374" s="18">
        <v>0.0</v>
      </c>
      <c r="M1374" s="18">
        <v>0.0</v>
      </c>
      <c r="N1374" s="18">
        <v>0.0</v>
      </c>
      <c r="O1374" s="18">
        <v>0.142857</v>
      </c>
      <c r="P1374" s="18">
        <v>0.201149</v>
      </c>
      <c r="Q1374" s="18">
        <v>0.195773</v>
      </c>
      <c r="U1374" s="22" t="s">
        <v>1488</v>
      </c>
      <c r="V1374" s="18">
        <v>6.91057367286E11</v>
      </c>
      <c r="W1374" s="22" t="s">
        <v>3201</v>
      </c>
      <c r="X1374" s="18" t="s">
        <v>3417</v>
      </c>
      <c r="Y1374" s="22" t="s">
        <v>3415</v>
      </c>
      <c r="Z1374" s="22" t="s">
        <v>3730</v>
      </c>
      <c r="AA1374" s="22" t="s">
        <v>3731</v>
      </c>
      <c r="AB1374" s="22" t="s">
        <v>2214</v>
      </c>
      <c r="AC1374" s="22" t="s">
        <v>3416</v>
      </c>
      <c r="AD1374" s="16"/>
      <c r="AE1374" s="22" t="s">
        <v>2240</v>
      </c>
      <c r="AF1374" s="18">
        <v>312.0</v>
      </c>
      <c r="AG1374" s="18">
        <v>0.0</v>
      </c>
      <c r="AH1374" s="18">
        <v>0.181818</v>
      </c>
      <c r="AI1374" s="18">
        <v>0.0</v>
      </c>
      <c r="AJ1374" s="18">
        <v>0.181818</v>
      </c>
      <c r="AK1374" s="18">
        <v>0.066667</v>
      </c>
    </row>
    <row r="1375">
      <c r="A1375" s="14" t="s">
        <v>662</v>
      </c>
      <c r="B1375" s="105" t="s">
        <v>3780</v>
      </c>
      <c r="C1375" s="14" t="s">
        <v>2275</v>
      </c>
      <c r="D1375" s="19" t="s">
        <v>58</v>
      </c>
      <c r="E1375" s="14" t="s">
        <v>3415</v>
      </c>
      <c r="F1375" s="14" t="s">
        <v>2707</v>
      </c>
      <c r="G1375" s="14" t="s">
        <v>2276</v>
      </c>
      <c r="H1375" s="14" t="s">
        <v>2214</v>
      </c>
      <c r="I1375" s="14" t="s">
        <v>3416</v>
      </c>
      <c r="J1375" s="14" t="s">
        <v>2605</v>
      </c>
      <c r="K1375" s="23"/>
      <c r="L1375" s="18">
        <v>0.0</v>
      </c>
      <c r="M1375" s="18">
        <v>0.0</v>
      </c>
      <c r="N1375" s="18">
        <v>0.0</v>
      </c>
      <c r="O1375" s="18">
        <v>0.0</v>
      </c>
      <c r="P1375" s="18">
        <v>0.0</v>
      </c>
      <c r="Q1375" s="18">
        <v>0.0</v>
      </c>
      <c r="U1375" s="22" t="s">
        <v>1812</v>
      </c>
      <c r="V1375" s="18">
        <v>9.352047002808E12</v>
      </c>
      <c r="W1375" s="22" t="s">
        <v>2687</v>
      </c>
      <c r="X1375" s="18" t="s">
        <v>3417</v>
      </c>
      <c r="Y1375" s="22" t="s">
        <v>3415</v>
      </c>
      <c r="Z1375" s="22" t="s">
        <v>3346</v>
      </c>
      <c r="AA1375" s="22" t="s">
        <v>2512</v>
      </c>
      <c r="AB1375" s="22" t="s">
        <v>2214</v>
      </c>
      <c r="AC1375" s="22" t="s">
        <v>3416</v>
      </c>
      <c r="AD1375" s="22" t="s">
        <v>2666</v>
      </c>
      <c r="AF1375" s="18">
        <v>72.0</v>
      </c>
      <c r="AG1375" s="18">
        <v>0.0</v>
      </c>
      <c r="AH1375" s="18">
        <v>0.0</v>
      </c>
      <c r="AI1375" s="18">
        <v>0.071429</v>
      </c>
      <c r="AJ1375" s="18">
        <v>0.066667</v>
      </c>
      <c r="AK1375" s="18">
        <v>0.059608</v>
      </c>
    </row>
    <row r="1376">
      <c r="A1376" s="14" t="s">
        <v>1251</v>
      </c>
      <c r="B1376" s="105" t="s">
        <v>4206</v>
      </c>
      <c r="C1376" s="14" t="s">
        <v>2438</v>
      </c>
      <c r="D1376" s="19" t="s">
        <v>58</v>
      </c>
      <c r="E1376" s="14" t="s">
        <v>3421</v>
      </c>
      <c r="F1376" s="14" t="s">
        <v>2882</v>
      </c>
      <c r="G1376" s="14" t="s">
        <v>2437</v>
      </c>
      <c r="H1376" s="14" t="s">
        <v>2214</v>
      </c>
      <c r="I1376" s="14" t="s">
        <v>3431</v>
      </c>
      <c r="J1376" s="23"/>
      <c r="K1376" s="14" t="s">
        <v>2240</v>
      </c>
      <c r="L1376" s="18">
        <v>192.0</v>
      </c>
      <c r="M1376" s="18">
        <v>0.0</v>
      </c>
      <c r="N1376" s="18">
        <v>0.0</v>
      </c>
      <c r="O1376" s="18">
        <v>0.0</v>
      </c>
      <c r="P1376" s="18">
        <v>0.0</v>
      </c>
      <c r="Q1376" s="18">
        <v>0.0</v>
      </c>
      <c r="U1376" s="22" t="s">
        <v>1783</v>
      </c>
      <c r="V1376" s="18">
        <v>7.0000100146E12</v>
      </c>
      <c r="W1376" s="22" t="s">
        <v>3297</v>
      </c>
      <c r="X1376" s="18" t="s">
        <v>3417</v>
      </c>
      <c r="Y1376" s="22" t="s">
        <v>3415</v>
      </c>
      <c r="Z1376" s="22" t="s">
        <v>3283</v>
      </c>
      <c r="AA1376" s="22" t="s">
        <v>3442</v>
      </c>
      <c r="AB1376" s="22" t="s">
        <v>2214</v>
      </c>
      <c r="AC1376" s="22" t="s">
        <v>3416</v>
      </c>
      <c r="AD1376" s="22" t="s">
        <v>2605</v>
      </c>
      <c r="AE1376" s="22" t="s">
        <v>2240</v>
      </c>
      <c r="AF1376" s="18">
        <v>336.0</v>
      </c>
      <c r="AG1376" s="18">
        <v>0.0</v>
      </c>
      <c r="AH1376" s="18">
        <v>0.0</v>
      </c>
      <c r="AI1376" s="18">
        <v>0.0</v>
      </c>
      <c r="AJ1376" s="18">
        <v>0.0</v>
      </c>
      <c r="AK1376" s="18">
        <v>0.0</v>
      </c>
    </row>
    <row r="1377">
      <c r="A1377" s="14" t="s">
        <v>1035</v>
      </c>
      <c r="B1377" s="105" t="s">
        <v>3899</v>
      </c>
      <c r="C1377" s="14" t="s">
        <v>3390</v>
      </c>
      <c r="D1377" s="19" t="s">
        <v>58</v>
      </c>
      <c r="E1377" s="14" t="s">
        <v>3415</v>
      </c>
      <c r="F1377" s="14" t="s">
        <v>3842</v>
      </c>
      <c r="G1377" s="14" t="s">
        <v>3843</v>
      </c>
      <c r="H1377" s="14" t="s">
        <v>2214</v>
      </c>
      <c r="I1377" s="14" t="s">
        <v>3416</v>
      </c>
      <c r="J1377" s="14" t="s">
        <v>2605</v>
      </c>
      <c r="K1377" s="23"/>
      <c r="L1377" s="18">
        <v>0.0</v>
      </c>
      <c r="M1377" s="18">
        <v>0.0</v>
      </c>
      <c r="N1377" s="18">
        <v>0.0</v>
      </c>
      <c r="O1377" s="18">
        <v>0.0</v>
      </c>
      <c r="P1377" s="18">
        <v>0.0</v>
      </c>
      <c r="Q1377" s="18">
        <v>0.0</v>
      </c>
      <c r="U1377" s="22" t="s">
        <v>65</v>
      </c>
      <c r="V1377" s="18">
        <v>5.03233100816E12</v>
      </c>
      <c r="W1377" s="22" t="s">
        <v>3083</v>
      </c>
      <c r="X1377" s="18" t="s">
        <v>3417</v>
      </c>
      <c r="Y1377" s="22" t="s">
        <v>3415</v>
      </c>
      <c r="Z1377" s="22" t="s">
        <v>3449</v>
      </c>
      <c r="AA1377" s="16"/>
      <c r="AB1377" s="22" t="s">
        <v>2214</v>
      </c>
      <c r="AC1377" s="22" t="s">
        <v>3416</v>
      </c>
      <c r="AD1377" s="22" t="s">
        <v>2605</v>
      </c>
      <c r="AE1377" s="16"/>
      <c r="AF1377" s="18">
        <v>24.0</v>
      </c>
      <c r="AG1377" s="18">
        <v>0.0</v>
      </c>
      <c r="AH1377" s="18">
        <v>0.0</v>
      </c>
      <c r="AI1377" s="18">
        <v>0.0</v>
      </c>
      <c r="AJ1377" s="18">
        <v>0.0</v>
      </c>
      <c r="AK1377" s="18">
        <v>0.0</v>
      </c>
    </row>
    <row r="1378">
      <c r="A1378" s="14" t="s">
        <v>288</v>
      </c>
      <c r="B1378" s="105" t="s">
        <v>3526</v>
      </c>
      <c r="C1378" s="14" t="s">
        <v>3059</v>
      </c>
      <c r="D1378" s="19" t="s">
        <v>58</v>
      </c>
      <c r="E1378" s="14" t="s">
        <v>3421</v>
      </c>
      <c r="F1378" s="14" t="s">
        <v>3057</v>
      </c>
      <c r="G1378" s="14" t="s">
        <v>3456</v>
      </c>
      <c r="I1378" s="14" t="s">
        <v>3416</v>
      </c>
      <c r="J1378" s="23"/>
      <c r="K1378" s="23"/>
      <c r="L1378" s="18">
        <v>48.0</v>
      </c>
      <c r="M1378" s="18">
        <v>0.0</v>
      </c>
      <c r="N1378" s="18">
        <v>0.0</v>
      </c>
      <c r="O1378" s="18">
        <v>0.0</v>
      </c>
      <c r="P1378" s="18">
        <v>0.0</v>
      </c>
      <c r="Q1378" s="18">
        <v>0.0</v>
      </c>
      <c r="U1378" s="22" t="s">
        <v>888</v>
      </c>
      <c r="V1378" s="18">
        <v>7.312930000634E12</v>
      </c>
      <c r="W1378" s="22" t="s">
        <v>2347</v>
      </c>
      <c r="X1378" s="18" t="s">
        <v>3417</v>
      </c>
      <c r="Y1378" s="22" t="s">
        <v>3415</v>
      </c>
      <c r="Z1378" s="22" t="s">
        <v>2765</v>
      </c>
      <c r="AA1378" s="22" t="s">
        <v>2326</v>
      </c>
      <c r="AB1378" s="22" t="s">
        <v>2214</v>
      </c>
      <c r="AC1378" s="22" t="s">
        <v>3431</v>
      </c>
      <c r="AD1378" s="22" t="s">
        <v>2605</v>
      </c>
      <c r="AE1378" s="22" t="s">
        <v>2240</v>
      </c>
      <c r="AF1378" s="18">
        <v>24.0</v>
      </c>
      <c r="AG1378" s="18">
        <v>0.0</v>
      </c>
      <c r="AH1378" s="18">
        <v>0.0</v>
      </c>
      <c r="AI1378" s="18">
        <v>0.0</v>
      </c>
      <c r="AJ1378" s="18">
        <v>0.0</v>
      </c>
      <c r="AK1378" s="18">
        <v>0.0</v>
      </c>
    </row>
    <row r="1379">
      <c r="A1379" s="14" t="s">
        <v>961</v>
      </c>
      <c r="B1379" s="105" t="s">
        <v>3712</v>
      </c>
      <c r="C1379" s="14" t="s">
        <v>3576</v>
      </c>
      <c r="D1379" s="19" t="s">
        <v>58</v>
      </c>
      <c r="E1379" s="14" t="s">
        <v>3415</v>
      </c>
      <c r="F1379" s="14" t="s">
        <v>3488</v>
      </c>
      <c r="G1379" s="14" t="s">
        <v>2355</v>
      </c>
      <c r="H1379" s="14" t="s">
        <v>2214</v>
      </c>
      <c r="I1379" s="14" t="s">
        <v>3416</v>
      </c>
      <c r="J1379" s="14" t="s">
        <v>3577</v>
      </c>
      <c r="K1379" s="14" t="s">
        <v>2240</v>
      </c>
      <c r="L1379" s="18">
        <v>72.0</v>
      </c>
      <c r="M1379" s="18">
        <v>0.0</v>
      </c>
      <c r="N1379" s="18">
        <v>0.0</v>
      </c>
      <c r="O1379" s="18">
        <v>0.0</v>
      </c>
      <c r="P1379" s="18">
        <v>0.0</v>
      </c>
      <c r="Q1379" s="18">
        <v>0.0</v>
      </c>
      <c r="U1379" s="22" t="s">
        <v>662</v>
      </c>
      <c r="V1379" s="18">
        <v>8.906001050971E12</v>
      </c>
      <c r="W1379" s="22" t="s">
        <v>2275</v>
      </c>
      <c r="X1379" s="18" t="s">
        <v>3417</v>
      </c>
      <c r="Y1379" s="22" t="s">
        <v>3421</v>
      </c>
      <c r="Z1379" s="22" t="s">
        <v>2707</v>
      </c>
      <c r="AA1379" s="22" t="s">
        <v>2276</v>
      </c>
      <c r="AB1379" s="22" t="s">
        <v>2214</v>
      </c>
      <c r="AC1379" s="22" t="s">
        <v>3416</v>
      </c>
      <c r="AD1379" s="22" t="s">
        <v>2605</v>
      </c>
      <c r="AE1379" s="16"/>
      <c r="AF1379" s="18">
        <v>24.0</v>
      </c>
      <c r="AG1379" s="18">
        <v>0.0</v>
      </c>
      <c r="AH1379" s="18">
        <v>0.0</v>
      </c>
      <c r="AI1379" s="18">
        <v>0.071429</v>
      </c>
      <c r="AJ1379" s="18">
        <v>0.033333</v>
      </c>
      <c r="AK1379" s="18">
        <v>0.016667</v>
      </c>
    </row>
    <row r="1380">
      <c r="A1380" s="14" t="s">
        <v>961</v>
      </c>
      <c r="B1380" s="105" t="s">
        <v>3630</v>
      </c>
      <c r="C1380" s="14" t="s">
        <v>3134</v>
      </c>
      <c r="D1380" s="19" t="s">
        <v>58</v>
      </c>
      <c r="E1380" s="23"/>
      <c r="F1380" s="14" t="s">
        <v>3631</v>
      </c>
      <c r="G1380" s="14" t="s">
        <v>2351</v>
      </c>
      <c r="I1380" s="14" t="s">
        <v>3416</v>
      </c>
      <c r="J1380" s="23"/>
      <c r="K1380" s="23"/>
      <c r="L1380" s="18">
        <v>24.0</v>
      </c>
      <c r="M1380" s="18">
        <v>0.0</v>
      </c>
      <c r="N1380" s="18">
        <v>0.0</v>
      </c>
      <c r="O1380" s="18">
        <v>0.0</v>
      </c>
      <c r="P1380" s="18">
        <v>0.0</v>
      </c>
      <c r="Q1380" s="18">
        <v>0.0</v>
      </c>
      <c r="U1380" s="22" t="s">
        <v>468</v>
      </c>
      <c r="V1380" s="18">
        <v>4.6020140234E12</v>
      </c>
      <c r="W1380" s="22" t="s">
        <v>3111</v>
      </c>
      <c r="X1380" s="18" t="s">
        <v>3417</v>
      </c>
      <c r="Y1380" s="22" t="s">
        <v>3421</v>
      </c>
      <c r="Z1380" s="22" t="s">
        <v>3112</v>
      </c>
      <c r="AA1380" s="22" t="s">
        <v>3839</v>
      </c>
      <c r="AB1380" s="22" t="s">
        <v>2214</v>
      </c>
      <c r="AC1380" s="22" t="s">
        <v>3431</v>
      </c>
      <c r="AD1380" s="16"/>
      <c r="AE1380" s="22" t="s">
        <v>2240</v>
      </c>
      <c r="AF1380" s="18">
        <v>48.0</v>
      </c>
      <c r="AG1380" s="18">
        <v>0.0</v>
      </c>
      <c r="AH1380" s="18">
        <v>0.0</v>
      </c>
      <c r="AI1380" s="18">
        <v>0.0</v>
      </c>
      <c r="AJ1380" s="18">
        <v>0.0</v>
      </c>
      <c r="AK1380" s="18">
        <v>0.0</v>
      </c>
    </row>
    <row r="1381">
      <c r="A1381" s="14" t="s">
        <v>1488</v>
      </c>
      <c r="B1381" s="105" t="s">
        <v>3805</v>
      </c>
      <c r="C1381" s="14" t="s">
        <v>2829</v>
      </c>
      <c r="D1381" s="19" t="s">
        <v>58</v>
      </c>
      <c r="E1381" s="23"/>
      <c r="F1381" s="14" t="s">
        <v>3132</v>
      </c>
      <c r="G1381" s="14" t="s">
        <v>2268</v>
      </c>
      <c r="I1381" s="14" t="s">
        <v>3416</v>
      </c>
      <c r="J1381" s="23"/>
      <c r="K1381" s="16"/>
      <c r="L1381" s="18">
        <v>24.0</v>
      </c>
      <c r="M1381" s="18">
        <v>0.0</v>
      </c>
      <c r="N1381" s="18">
        <v>0.0</v>
      </c>
      <c r="O1381" s="18">
        <v>0.0</v>
      </c>
      <c r="P1381" s="18">
        <v>0.0</v>
      </c>
      <c r="Q1381" s="18">
        <v>0.0</v>
      </c>
      <c r="U1381" s="22" t="s">
        <v>1690</v>
      </c>
      <c r="V1381" s="18">
        <v>7.33603100982E11</v>
      </c>
      <c r="W1381" s="22" t="s">
        <v>2933</v>
      </c>
      <c r="X1381" s="18" t="s">
        <v>3417</v>
      </c>
      <c r="Y1381" s="22" t="s">
        <v>3415</v>
      </c>
      <c r="Z1381" s="22" t="s">
        <v>3253</v>
      </c>
      <c r="AA1381" s="22" t="s">
        <v>3453</v>
      </c>
      <c r="AB1381" s="22" t="s">
        <v>2214</v>
      </c>
      <c r="AC1381" s="22" t="s">
        <v>3416</v>
      </c>
      <c r="AD1381" s="16"/>
      <c r="AE1381" s="16"/>
      <c r="AF1381" s="18">
        <v>43.0</v>
      </c>
      <c r="AG1381" s="18">
        <v>4.0</v>
      </c>
      <c r="AH1381" s="18">
        <v>1.158009</v>
      </c>
      <c r="AI1381" s="18">
        <v>6.784083</v>
      </c>
      <c r="AJ1381" s="18">
        <v>5.194739</v>
      </c>
      <c r="AK1381" s="18">
        <v>5.060929</v>
      </c>
    </row>
    <row r="1382">
      <c r="A1382" s="14" t="s">
        <v>1812</v>
      </c>
      <c r="B1382" s="105" t="s">
        <v>4075</v>
      </c>
      <c r="C1382" s="14" t="s">
        <v>3315</v>
      </c>
      <c r="D1382" s="19" t="s">
        <v>58</v>
      </c>
      <c r="E1382" s="14" t="s">
        <v>3421</v>
      </c>
      <c r="F1382" s="14" t="s">
        <v>3314</v>
      </c>
      <c r="G1382" s="14" t="s">
        <v>3534</v>
      </c>
      <c r="H1382" s="14" t="s">
        <v>2214</v>
      </c>
      <c r="I1382" s="14" t="s">
        <v>3416</v>
      </c>
      <c r="J1382" s="14" t="s">
        <v>2605</v>
      </c>
      <c r="K1382" s="23"/>
      <c r="L1382" s="18">
        <v>624.0</v>
      </c>
      <c r="M1382" s="18">
        <v>0.0</v>
      </c>
      <c r="N1382" s="18">
        <v>5.278975</v>
      </c>
      <c r="O1382" s="18">
        <v>2.475</v>
      </c>
      <c r="P1382" s="18">
        <v>2.171657</v>
      </c>
      <c r="Q1382" s="18">
        <v>5.138558</v>
      </c>
      <c r="U1382" s="22" t="s">
        <v>288</v>
      </c>
      <c r="V1382" s="18">
        <v>6.34240279324E11</v>
      </c>
      <c r="W1382" s="22" t="s">
        <v>2648</v>
      </c>
      <c r="X1382" s="18" t="s">
        <v>3417</v>
      </c>
      <c r="Y1382" s="22" t="s">
        <v>3415</v>
      </c>
      <c r="Z1382" s="22" t="s">
        <v>2649</v>
      </c>
      <c r="AA1382" s="22" t="s">
        <v>3614</v>
      </c>
      <c r="AB1382" s="22" t="s">
        <v>2214</v>
      </c>
      <c r="AC1382" s="22" t="s">
        <v>3422</v>
      </c>
      <c r="AD1382" s="16"/>
      <c r="AE1382" s="22" t="s">
        <v>2240</v>
      </c>
      <c r="AF1382" s="18">
        <v>192.0</v>
      </c>
      <c r="AG1382" s="18">
        <v>0.0</v>
      </c>
      <c r="AH1382" s="18">
        <v>0.433766</v>
      </c>
      <c r="AI1382" s="18">
        <v>0.0</v>
      </c>
      <c r="AJ1382" s="18">
        <v>0.0</v>
      </c>
      <c r="AK1382" s="18">
        <v>0.433766</v>
      </c>
    </row>
    <row r="1383">
      <c r="A1383" s="14" t="s">
        <v>1812</v>
      </c>
      <c r="B1383" s="105" t="s">
        <v>4155</v>
      </c>
      <c r="C1383" s="14" t="s">
        <v>2488</v>
      </c>
      <c r="D1383" s="19" t="s">
        <v>58</v>
      </c>
      <c r="E1383" s="14" t="s">
        <v>3415</v>
      </c>
      <c r="F1383" s="14" t="s">
        <v>2951</v>
      </c>
      <c r="G1383" s="14" t="s">
        <v>2489</v>
      </c>
      <c r="H1383" s="14" t="s">
        <v>2214</v>
      </c>
      <c r="I1383" s="14" t="s">
        <v>3416</v>
      </c>
      <c r="J1383" s="23"/>
      <c r="K1383" s="14" t="s">
        <v>2240</v>
      </c>
      <c r="L1383" s="18">
        <v>696.0</v>
      </c>
      <c r="M1383" s="18">
        <v>0.0</v>
      </c>
      <c r="N1383" s="18">
        <v>0.0</v>
      </c>
      <c r="O1383" s="18">
        <v>0.0</v>
      </c>
      <c r="P1383" s="18">
        <v>0.0</v>
      </c>
      <c r="Q1383" s="18">
        <v>0.0</v>
      </c>
      <c r="U1383" s="22" t="s">
        <v>1812</v>
      </c>
      <c r="V1383" s="18">
        <v>7.622202294488E12</v>
      </c>
      <c r="W1383" s="22" t="s">
        <v>2516</v>
      </c>
      <c r="X1383" s="18" t="s">
        <v>3417</v>
      </c>
      <c r="Y1383" s="22" t="s">
        <v>3415</v>
      </c>
      <c r="Z1383" s="22" t="s">
        <v>2963</v>
      </c>
      <c r="AA1383" s="22" t="s">
        <v>2512</v>
      </c>
      <c r="AB1383" s="22" t="s">
        <v>2214</v>
      </c>
      <c r="AC1383" s="22" t="s">
        <v>3416</v>
      </c>
      <c r="AD1383" s="22" t="s">
        <v>2666</v>
      </c>
      <c r="AE1383" s="22" t="s">
        <v>2240</v>
      </c>
      <c r="AF1383" s="18">
        <v>72.0</v>
      </c>
      <c r="AG1383" s="18">
        <v>0.0</v>
      </c>
      <c r="AH1383" s="18">
        <v>0.125</v>
      </c>
      <c r="AI1383" s="18">
        <v>0.125</v>
      </c>
      <c r="AJ1383" s="18">
        <v>0.085145</v>
      </c>
      <c r="AK1383" s="18">
        <v>0.056254</v>
      </c>
    </row>
    <row r="1384">
      <c r="A1384" s="14" t="s">
        <v>135</v>
      </c>
      <c r="B1384" s="105" t="s">
        <v>3866</v>
      </c>
      <c r="C1384" s="14" t="s">
        <v>2940</v>
      </c>
      <c r="D1384" s="19" t="s">
        <v>58</v>
      </c>
      <c r="E1384" s="14" t="s">
        <v>3867</v>
      </c>
      <c r="F1384" s="14" t="s">
        <v>3028</v>
      </c>
      <c r="G1384" s="14" t="s">
        <v>3868</v>
      </c>
      <c r="H1384" s="14" t="s">
        <v>3472</v>
      </c>
      <c r="I1384" s="14" t="s">
        <v>3422</v>
      </c>
      <c r="J1384" s="23"/>
      <c r="K1384" s="14" t="s">
        <v>2240</v>
      </c>
      <c r="L1384" s="18">
        <v>720.0</v>
      </c>
      <c r="M1384" s="18">
        <v>0.0</v>
      </c>
      <c r="N1384" s="18">
        <v>1.666667</v>
      </c>
      <c r="O1384" s="18">
        <v>0.0</v>
      </c>
      <c r="P1384" s="18">
        <v>1.666667</v>
      </c>
      <c r="Q1384" s="18">
        <v>1.666667</v>
      </c>
      <c r="U1384" s="22" t="s">
        <v>1812</v>
      </c>
      <c r="V1384" s="18">
        <v>3.4000483471E10</v>
      </c>
      <c r="W1384" s="22" t="s">
        <v>2549</v>
      </c>
      <c r="X1384" s="18" t="s">
        <v>3417</v>
      </c>
      <c r="Y1384" s="22" t="s">
        <v>3415</v>
      </c>
      <c r="Z1384" s="22" t="s">
        <v>2990</v>
      </c>
      <c r="AA1384" s="22" t="s">
        <v>2453</v>
      </c>
      <c r="AB1384" s="22" t="s">
        <v>2214</v>
      </c>
      <c r="AC1384" s="22" t="s">
        <v>3416</v>
      </c>
      <c r="AD1384" s="22" t="s">
        <v>2605</v>
      </c>
      <c r="AE1384" s="16"/>
      <c r="AF1384" s="18">
        <v>24.0</v>
      </c>
      <c r="AG1384" s="18">
        <v>0.0</v>
      </c>
      <c r="AH1384" s="18">
        <v>0.0</v>
      </c>
      <c r="AI1384" s="18">
        <v>0.0</v>
      </c>
      <c r="AJ1384" s="18">
        <v>0.0</v>
      </c>
      <c r="AK1384" s="18">
        <v>0.0</v>
      </c>
    </row>
    <row r="1385">
      <c r="A1385" s="14" t="s">
        <v>288</v>
      </c>
      <c r="B1385" s="105" t="s">
        <v>3613</v>
      </c>
      <c r="C1385" s="14" t="s">
        <v>2656</v>
      </c>
      <c r="D1385" s="19" t="s">
        <v>58</v>
      </c>
      <c r="E1385" s="14" t="s">
        <v>3415</v>
      </c>
      <c r="F1385" s="14" t="s">
        <v>2649</v>
      </c>
      <c r="G1385" s="14" t="s">
        <v>3614</v>
      </c>
      <c r="H1385" s="14" t="s">
        <v>2214</v>
      </c>
      <c r="I1385" s="14" t="s">
        <v>3422</v>
      </c>
      <c r="J1385" s="23"/>
      <c r="K1385" s="16"/>
      <c r="L1385" s="18">
        <v>600.0</v>
      </c>
      <c r="M1385" s="18">
        <v>0.0</v>
      </c>
      <c r="N1385" s="18">
        <v>1.04</v>
      </c>
      <c r="O1385" s="18">
        <v>0.0</v>
      </c>
      <c r="P1385" s="18">
        <v>0.0</v>
      </c>
      <c r="Q1385" s="18">
        <v>1.04</v>
      </c>
      <c r="U1385" s="22" t="s">
        <v>1365</v>
      </c>
      <c r="V1385" s="18">
        <v>4.002971280906E12</v>
      </c>
      <c r="W1385" s="22" t="s">
        <v>2777</v>
      </c>
      <c r="X1385" s="18" t="s">
        <v>3417</v>
      </c>
      <c r="Y1385" s="22" t="s">
        <v>3415</v>
      </c>
      <c r="Z1385" s="22" t="s">
        <v>2891</v>
      </c>
      <c r="AA1385" s="22" t="s">
        <v>2261</v>
      </c>
      <c r="AB1385" s="22" t="s">
        <v>2214</v>
      </c>
      <c r="AC1385" s="22" t="s">
        <v>3422</v>
      </c>
      <c r="AD1385" s="22" t="s">
        <v>2605</v>
      </c>
      <c r="AE1385" s="16"/>
      <c r="AF1385" s="18">
        <v>48.0</v>
      </c>
      <c r="AG1385" s="18">
        <v>0.0</v>
      </c>
      <c r="AH1385" s="18">
        <v>0.0</v>
      </c>
      <c r="AI1385" s="18">
        <v>0.0</v>
      </c>
      <c r="AJ1385" s="18">
        <v>0.0</v>
      </c>
      <c r="AK1385" s="18">
        <v>0.0</v>
      </c>
    </row>
    <row r="1386">
      <c r="A1386" s="14" t="s">
        <v>1365</v>
      </c>
      <c r="B1386" s="104" t="s">
        <v>4021</v>
      </c>
      <c r="C1386" s="14" t="s">
        <v>2454</v>
      </c>
      <c r="D1386" s="19" t="s">
        <v>58</v>
      </c>
      <c r="E1386" s="14" t="s">
        <v>3421</v>
      </c>
      <c r="F1386" s="14" t="s">
        <v>2903</v>
      </c>
      <c r="G1386" s="14" t="s">
        <v>2453</v>
      </c>
      <c r="H1386" s="14" t="s">
        <v>2214</v>
      </c>
      <c r="I1386" s="14" t="s">
        <v>3416</v>
      </c>
      <c r="J1386" s="14" t="s">
        <v>2605</v>
      </c>
      <c r="K1386" s="14" t="s">
        <v>2240</v>
      </c>
      <c r="L1386" s="18">
        <v>792.0</v>
      </c>
      <c r="M1386" s="18">
        <v>0.0</v>
      </c>
      <c r="N1386" s="18">
        <v>0.0</v>
      </c>
      <c r="O1386" s="18">
        <v>0.0</v>
      </c>
      <c r="P1386" s="18">
        <v>0.0</v>
      </c>
      <c r="Q1386" s="18">
        <v>0.0</v>
      </c>
      <c r="U1386" s="22" t="s">
        <v>1812</v>
      </c>
      <c r="V1386" s="18">
        <v>8.00030040799E12</v>
      </c>
      <c r="W1386" s="22" t="s">
        <v>2553</v>
      </c>
      <c r="X1386" s="18" t="s">
        <v>3417</v>
      </c>
      <c r="Y1386" s="22" t="s">
        <v>3415</v>
      </c>
      <c r="Z1386" s="22" t="s">
        <v>2998</v>
      </c>
      <c r="AA1386" s="22" t="s">
        <v>2554</v>
      </c>
      <c r="AB1386" s="22" t="s">
        <v>2214</v>
      </c>
      <c r="AC1386" s="22" t="s">
        <v>3416</v>
      </c>
      <c r="AD1386" s="22" t="s">
        <v>2605</v>
      </c>
      <c r="AE1386" s="16"/>
      <c r="AF1386" s="18">
        <v>72.0</v>
      </c>
      <c r="AG1386" s="18">
        <v>0.0</v>
      </c>
      <c r="AH1386" s="18">
        <v>7.333333</v>
      </c>
      <c r="AI1386" s="18">
        <v>0.0</v>
      </c>
      <c r="AJ1386" s="18">
        <v>0.0</v>
      </c>
      <c r="AK1386" s="18">
        <v>7.333333</v>
      </c>
    </row>
    <row r="1387">
      <c r="A1387" s="14" t="s">
        <v>65</v>
      </c>
      <c r="B1387" s="105" t="s">
        <v>3993</v>
      </c>
      <c r="C1387" s="14" t="s">
        <v>2220</v>
      </c>
      <c r="D1387" s="19" t="s">
        <v>58</v>
      </c>
      <c r="E1387" s="14" t="s">
        <v>3415</v>
      </c>
      <c r="F1387" s="14" t="s">
        <v>2590</v>
      </c>
      <c r="G1387" s="14" t="s">
        <v>2216</v>
      </c>
      <c r="H1387" s="14" t="s">
        <v>2214</v>
      </c>
      <c r="I1387" s="14" t="s">
        <v>3416</v>
      </c>
      <c r="J1387" s="23"/>
      <c r="K1387" s="14" t="s">
        <v>2240</v>
      </c>
      <c r="L1387" s="18">
        <v>744.0</v>
      </c>
      <c r="M1387" s="18">
        <v>0.0</v>
      </c>
      <c r="N1387" s="18">
        <v>0.0</v>
      </c>
      <c r="O1387" s="18">
        <v>0.071429</v>
      </c>
      <c r="P1387" s="18">
        <v>0.075</v>
      </c>
      <c r="Q1387" s="18">
        <v>0.0625</v>
      </c>
      <c r="U1387" s="22" t="s">
        <v>288</v>
      </c>
      <c r="V1387" s="18">
        <v>5.060042491339E12</v>
      </c>
      <c r="W1387" s="22" t="s">
        <v>2896</v>
      </c>
      <c r="X1387" s="18" t="s">
        <v>3417</v>
      </c>
      <c r="Y1387" s="22" t="s">
        <v>3415</v>
      </c>
      <c r="Z1387" s="22" t="s">
        <v>3074</v>
      </c>
      <c r="AA1387" s="22" t="s">
        <v>3688</v>
      </c>
      <c r="AB1387" s="22" t="s">
        <v>2252</v>
      </c>
      <c r="AC1387" s="22" t="s">
        <v>3416</v>
      </c>
      <c r="AD1387" s="16"/>
      <c r="AE1387" s="16"/>
      <c r="AF1387" s="18">
        <v>24.0</v>
      </c>
      <c r="AG1387" s="18">
        <v>0.0</v>
      </c>
      <c r="AH1387" s="18">
        <v>0.0</v>
      </c>
      <c r="AI1387" s="18">
        <v>0.333333</v>
      </c>
      <c r="AJ1387" s="18">
        <v>0.333333</v>
      </c>
      <c r="AK1387" s="18">
        <v>0.333333</v>
      </c>
    </row>
    <row r="1388">
      <c r="A1388" s="14" t="s">
        <v>1035</v>
      </c>
      <c r="B1388" s="105" t="s">
        <v>3612</v>
      </c>
      <c r="C1388" s="14" t="s">
        <v>3159</v>
      </c>
      <c r="D1388" s="19" t="s">
        <v>58</v>
      </c>
      <c r="E1388" s="14" t="s">
        <v>3421</v>
      </c>
      <c r="F1388" s="14" t="s">
        <v>3160</v>
      </c>
      <c r="G1388" s="14" t="s">
        <v>3450</v>
      </c>
      <c r="H1388" s="14" t="s">
        <v>2214</v>
      </c>
      <c r="I1388" s="14" t="s">
        <v>3416</v>
      </c>
      <c r="J1388" s="23"/>
      <c r="K1388" s="14" t="s">
        <v>2240</v>
      </c>
      <c r="L1388" s="18">
        <v>288.0</v>
      </c>
      <c r="M1388" s="18">
        <v>0.0</v>
      </c>
      <c r="N1388" s="18">
        <v>0.0</v>
      </c>
      <c r="O1388" s="18">
        <v>0.0</v>
      </c>
      <c r="P1388" s="18">
        <v>0.0</v>
      </c>
      <c r="Q1388" s="18">
        <v>0.0</v>
      </c>
      <c r="U1388" s="22" t="s">
        <v>1966</v>
      </c>
      <c r="V1388" s="18">
        <v>6.291109891086E12</v>
      </c>
      <c r="W1388" s="22" t="s">
        <v>2571</v>
      </c>
      <c r="X1388" s="18" t="s">
        <v>3417</v>
      </c>
      <c r="Y1388" s="22" t="s">
        <v>3415</v>
      </c>
      <c r="Z1388" s="22" t="s">
        <v>3013</v>
      </c>
      <c r="AA1388" s="22" t="s">
        <v>2572</v>
      </c>
      <c r="AB1388" s="22" t="s">
        <v>2252</v>
      </c>
      <c r="AC1388" s="22" t="s">
        <v>3416</v>
      </c>
      <c r="AD1388" s="22" t="s">
        <v>2605</v>
      </c>
      <c r="AE1388" s="22" t="s">
        <v>2240</v>
      </c>
      <c r="AF1388" s="18">
        <v>24.0</v>
      </c>
      <c r="AG1388" s="18">
        <v>0.0</v>
      </c>
      <c r="AH1388" s="18">
        <v>0.070197</v>
      </c>
      <c r="AI1388" s="18">
        <v>0.0</v>
      </c>
      <c r="AJ1388" s="18">
        <v>0.0</v>
      </c>
      <c r="AK1388" s="18">
        <v>0.070197</v>
      </c>
    </row>
    <row r="1389">
      <c r="A1389" s="14" t="s">
        <v>1092</v>
      </c>
      <c r="B1389" s="105" t="s">
        <v>3825</v>
      </c>
      <c r="C1389" s="14" t="s">
        <v>2383</v>
      </c>
      <c r="D1389" s="19" t="s">
        <v>58</v>
      </c>
      <c r="E1389" s="14" t="s">
        <v>3415</v>
      </c>
      <c r="F1389" s="14" t="s">
        <v>2818</v>
      </c>
      <c r="G1389" s="14" t="s">
        <v>2268</v>
      </c>
      <c r="H1389" s="14" t="s">
        <v>2214</v>
      </c>
      <c r="I1389" s="14" t="s">
        <v>3416</v>
      </c>
      <c r="J1389" s="23"/>
      <c r="K1389" s="16"/>
      <c r="L1389" s="18">
        <v>0.0</v>
      </c>
      <c r="M1389" s="18">
        <v>0.0</v>
      </c>
      <c r="N1389" s="18">
        <v>0.0</v>
      </c>
      <c r="O1389" s="18">
        <v>0.428571</v>
      </c>
      <c r="P1389" s="18">
        <v>0.266667</v>
      </c>
      <c r="Q1389" s="18">
        <v>0.233333</v>
      </c>
      <c r="U1389" s="22" t="s">
        <v>1251</v>
      </c>
      <c r="V1389" s="18">
        <v>6.291107846002E12</v>
      </c>
      <c r="W1389" s="22" t="s">
        <v>2994</v>
      </c>
      <c r="X1389" s="18" t="s">
        <v>3417</v>
      </c>
      <c r="Y1389" s="22" t="s">
        <v>3415</v>
      </c>
      <c r="Z1389" s="22" t="s">
        <v>3231</v>
      </c>
      <c r="AA1389" s="22" t="s">
        <v>3466</v>
      </c>
      <c r="AB1389" s="22" t="s">
        <v>2214</v>
      </c>
      <c r="AC1389" s="22" t="s">
        <v>3431</v>
      </c>
      <c r="AD1389" s="22" t="s">
        <v>2605</v>
      </c>
      <c r="AE1389" s="16"/>
      <c r="AF1389" s="18">
        <v>24.0</v>
      </c>
      <c r="AG1389" s="18">
        <v>0.0</v>
      </c>
      <c r="AH1389" s="18">
        <v>0.0</v>
      </c>
      <c r="AI1389" s="18">
        <v>0.0</v>
      </c>
      <c r="AJ1389" s="18">
        <v>0.0</v>
      </c>
      <c r="AK1389" s="18">
        <v>0.0</v>
      </c>
    </row>
    <row r="1390">
      <c r="A1390" s="14" t="s">
        <v>288</v>
      </c>
      <c r="B1390" s="105" t="s">
        <v>4135</v>
      </c>
      <c r="C1390" s="14" t="s">
        <v>3065</v>
      </c>
      <c r="D1390" s="19" t="s">
        <v>58</v>
      </c>
      <c r="E1390" s="14" t="s">
        <v>3421</v>
      </c>
      <c r="F1390" s="14" t="s">
        <v>3057</v>
      </c>
      <c r="G1390" s="14" t="s">
        <v>3456</v>
      </c>
      <c r="H1390" s="14" t="s">
        <v>2214</v>
      </c>
      <c r="I1390" s="14" t="s">
        <v>3416</v>
      </c>
      <c r="J1390" s="23"/>
      <c r="K1390" s="23"/>
      <c r="L1390" s="18">
        <v>664.0</v>
      </c>
      <c r="M1390" s="18">
        <v>1.0</v>
      </c>
      <c r="N1390" s="18">
        <v>12.99215</v>
      </c>
      <c r="O1390" s="18">
        <v>14.36886</v>
      </c>
      <c r="P1390" s="18">
        <v>13.84613</v>
      </c>
      <c r="Q1390" s="18">
        <v>13.84613</v>
      </c>
      <c r="U1390" s="22" t="s">
        <v>1650</v>
      </c>
      <c r="V1390" s="18">
        <v>6.291109852377E12</v>
      </c>
      <c r="W1390" s="22" t="s">
        <v>2463</v>
      </c>
      <c r="X1390" s="18" t="s">
        <v>3417</v>
      </c>
      <c r="Y1390" s="22" t="s">
        <v>3415</v>
      </c>
      <c r="Z1390" s="22" t="s">
        <v>2926</v>
      </c>
      <c r="AA1390" s="22" t="s">
        <v>2464</v>
      </c>
      <c r="AB1390" s="22" t="s">
        <v>2214</v>
      </c>
      <c r="AC1390" s="22" t="s">
        <v>3416</v>
      </c>
      <c r="AD1390" s="22" t="s">
        <v>2605</v>
      </c>
      <c r="AE1390" s="16"/>
      <c r="AF1390" s="18">
        <v>24.0</v>
      </c>
      <c r="AG1390" s="18">
        <v>0.0</v>
      </c>
      <c r="AH1390" s="18">
        <v>0.0</v>
      </c>
      <c r="AI1390" s="18">
        <v>0.0</v>
      </c>
      <c r="AJ1390" s="18">
        <v>0.0</v>
      </c>
      <c r="AK1390" s="18">
        <v>0.0</v>
      </c>
    </row>
    <row r="1391">
      <c r="A1391" s="14" t="s">
        <v>1251</v>
      </c>
      <c r="B1391" s="105" t="s">
        <v>4166</v>
      </c>
      <c r="C1391" s="14" t="s">
        <v>2989</v>
      </c>
      <c r="D1391" s="19" t="s">
        <v>58</v>
      </c>
      <c r="E1391" s="14" t="s">
        <v>3421</v>
      </c>
      <c r="F1391" s="14" t="s">
        <v>3231</v>
      </c>
      <c r="G1391" s="14" t="s">
        <v>3466</v>
      </c>
      <c r="H1391" s="14" t="s">
        <v>2214</v>
      </c>
      <c r="I1391" s="14" t="s">
        <v>3431</v>
      </c>
      <c r="J1391" s="23"/>
      <c r="K1391" s="14" t="s">
        <v>2240</v>
      </c>
      <c r="L1391" s="18">
        <v>432.0</v>
      </c>
      <c r="M1391" s="18">
        <v>0.0</v>
      </c>
      <c r="N1391" s="18">
        <v>0.0</v>
      </c>
      <c r="O1391" s="18">
        <v>0.0</v>
      </c>
      <c r="P1391" s="18">
        <v>0.0</v>
      </c>
      <c r="Q1391" s="18">
        <v>0.0</v>
      </c>
      <c r="U1391" s="22" t="s">
        <v>1812</v>
      </c>
      <c r="V1391" s="18">
        <v>8.935001727309E12</v>
      </c>
      <c r="W1391" s="22" t="s">
        <v>3004</v>
      </c>
      <c r="X1391" s="18" t="s">
        <v>3417</v>
      </c>
      <c r="Y1391" s="22" t="s">
        <v>3415</v>
      </c>
      <c r="Z1391" s="22" t="s">
        <v>3302</v>
      </c>
      <c r="AA1391" s="22" t="s">
        <v>2276</v>
      </c>
      <c r="AB1391" s="22" t="s">
        <v>2214</v>
      </c>
      <c r="AC1391" s="22" t="s">
        <v>3416</v>
      </c>
      <c r="AD1391" s="22" t="s">
        <v>2605</v>
      </c>
      <c r="AE1391" s="16"/>
      <c r="AF1391" s="18">
        <v>24.0</v>
      </c>
      <c r="AG1391" s="18">
        <v>0.0</v>
      </c>
      <c r="AH1391" s="18">
        <v>0.0</v>
      </c>
      <c r="AI1391" s="18">
        <v>0.0</v>
      </c>
      <c r="AJ1391" s="18">
        <v>0.0</v>
      </c>
      <c r="AK1391" s="18">
        <v>0.0</v>
      </c>
    </row>
    <row r="1392">
      <c r="A1392" s="14" t="s">
        <v>1175</v>
      </c>
      <c r="B1392" s="105" t="s">
        <v>3732</v>
      </c>
      <c r="C1392" s="14" t="s">
        <v>3041</v>
      </c>
      <c r="D1392" s="19" t="s">
        <v>58</v>
      </c>
      <c r="E1392" s="14" t="s">
        <v>3421</v>
      </c>
      <c r="F1392" s="14" t="s">
        <v>3206</v>
      </c>
      <c r="G1392" s="14" t="s">
        <v>2268</v>
      </c>
      <c r="H1392" s="14" t="s">
        <v>2214</v>
      </c>
      <c r="I1392" s="14" t="s">
        <v>3416</v>
      </c>
      <c r="J1392" s="23"/>
      <c r="K1392" s="14" t="s">
        <v>2240</v>
      </c>
      <c r="L1392" s="18">
        <v>408.0</v>
      </c>
      <c r="M1392" s="18">
        <v>0.0</v>
      </c>
      <c r="N1392" s="18">
        <v>0.076923</v>
      </c>
      <c r="O1392" s="18">
        <v>0.076923</v>
      </c>
      <c r="P1392" s="18">
        <v>0.102632</v>
      </c>
      <c r="Q1392" s="18">
        <v>0.102632</v>
      </c>
      <c r="U1392" s="22" t="s">
        <v>1035</v>
      </c>
      <c r="V1392" s="18">
        <v>5.060216564142E12</v>
      </c>
      <c r="W1392" s="22" t="s">
        <v>2660</v>
      </c>
      <c r="X1392" s="18" t="s">
        <v>3417</v>
      </c>
      <c r="Y1392" s="22" t="s">
        <v>3415</v>
      </c>
      <c r="Z1392" s="22" t="s">
        <v>3167</v>
      </c>
      <c r="AA1392" s="22" t="s">
        <v>3515</v>
      </c>
      <c r="AB1392" s="22" t="s">
        <v>2214</v>
      </c>
      <c r="AC1392" s="22" t="s">
        <v>3416</v>
      </c>
      <c r="AD1392" s="22" t="s">
        <v>2605</v>
      </c>
      <c r="AE1392" s="16"/>
      <c r="AF1392" s="18">
        <v>24.0</v>
      </c>
      <c r="AG1392" s="18">
        <v>0.0</v>
      </c>
      <c r="AH1392" s="18">
        <v>0.0</v>
      </c>
      <c r="AI1392" s="18">
        <v>0.0</v>
      </c>
      <c r="AJ1392" s="18">
        <v>0.0</v>
      </c>
      <c r="AK1392" s="18">
        <v>0.0</v>
      </c>
    </row>
    <row r="1393">
      <c r="A1393" s="14" t="s">
        <v>1175</v>
      </c>
      <c r="B1393" s="105" t="s">
        <v>3888</v>
      </c>
      <c r="C1393" s="14" t="s">
        <v>3199</v>
      </c>
      <c r="D1393" s="19" t="s">
        <v>58</v>
      </c>
      <c r="E1393" s="14" t="s">
        <v>3415</v>
      </c>
      <c r="F1393" s="23"/>
      <c r="G1393" s="14" t="s">
        <v>2391</v>
      </c>
      <c r="I1393" s="14" t="s">
        <v>3416</v>
      </c>
      <c r="J1393" s="23"/>
      <c r="K1393" s="23"/>
      <c r="L1393" s="18">
        <v>552.0</v>
      </c>
      <c r="M1393" s="18">
        <v>0.0</v>
      </c>
      <c r="N1393" s="18">
        <v>0.0</v>
      </c>
      <c r="O1393" s="18">
        <v>0.0</v>
      </c>
      <c r="P1393" s="18">
        <v>0.0</v>
      </c>
      <c r="Q1393" s="18">
        <v>0.0</v>
      </c>
      <c r="U1393" s="22" t="s">
        <v>1812</v>
      </c>
      <c r="V1393" s="18">
        <v>8.003340801124E12</v>
      </c>
      <c r="W1393" s="22" t="s">
        <v>2509</v>
      </c>
      <c r="X1393" s="18" t="s">
        <v>3417</v>
      </c>
      <c r="Y1393" s="22" t="s">
        <v>3415</v>
      </c>
      <c r="Z1393" s="22" t="s">
        <v>2959</v>
      </c>
      <c r="AA1393" s="22" t="s">
        <v>2464</v>
      </c>
      <c r="AB1393" s="22" t="s">
        <v>2214</v>
      </c>
      <c r="AC1393" s="22" t="s">
        <v>3416</v>
      </c>
      <c r="AD1393" s="22" t="s">
        <v>2666</v>
      </c>
      <c r="AF1393" s="18">
        <v>576.0</v>
      </c>
      <c r="AG1393" s="18">
        <v>0.0</v>
      </c>
      <c r="AH1393" s="18">
        <v>3.768787</v>
      </c>
      <c r="AI1393" s="18">
        <v>0.321429</v>
      </c>
      <c r="AJ1393" s="18">
        <v>2.458333</v>
      </c>
      <c r="AK1393" s="18">
        <v>3.845676</v>
      </c>
    </row>
    <row r="1394">
      <c r="A1394" s="14" t="s">
        <v>888</v>
      </c>
      <c r="B1394" s="105" t="s">
        <v>4043</v>
      </c>
      <c r="C1394" s="14" t="s">
        <v>2863</v>
      </c>
      <c r="D1394" s="19" t="s">
        <v>58</v>
      </c>
      <c r="E1394" s="14" t="s">
        <v>3421</v>
      </c>
      <c r="F1394" s="14" t="s">
        <v>3468</v>
      </c>
      <c r="G1394" s="14" t="s">
        <v>3469</v>
      </c>
      <c r="H1394" s="14" t="s">
        <v>2214</v>
      </c>
      <c r="I1394" s="14" t="s">
        <v>3431</v>
      </c>
      <c r="J1394" s="14" t="s">
        <v>2605</v>
      </c>
      <c r="K1394" s="23"/>
      <c r="L1394" s="18">
        <v>120.0</v>
      </c>
      <c r="M1394" s="18">
        <v>0.0</v>
      </c>
      <c r="N1394" s="18">
        <v>0.0</v>
      </c>
      <c r="O1394" s="18">
        <v>0.071429</v>
      </c>
      <c r="P1394" s="18">
        <v>0.043478</v>
      </c>
      <c r="Q1394" s="18">
        <v>0.043478</v>
      </c>
      <c r="U1394" s="22" t="s">
        <v>1812</v>
      </c>
      <c r="V1394" s="18">
        <v>7.622201146214E12</v>
      </c>
      <c r="W1394" s="22" t="s">
        <v>2530</v>
      </c>
      <c r="X1394" s="18" t="s">
        <v>3417</v>
      </c>
      <c r="Y1394" s="22" t="s">
        <v>3415</v>
      </c>
      <c r="Z1394" s="22" t="s">
        <v>2963</v>
      </c>
      <c r="AA1394" s="22" t="s">
        <v>2512</v>
      </c>
      <c r="AB1394" s="22" t="s">
        <v>2214</v>
      </c>
      <c r="AC1394" s="22" t="s">
        <v>3416</v>
      </c>
      <c r="AD1394" s="22" t="s">
        <v>2666</v>
      </c>
      <c r="AF1394" s="18">
        <v>144.0</v>
      </c>
      <c r="AG1394" s="18">
        <v>0.0</v>
      </c>
      <c r="AH1394" s="18">
        <v>0.214286</v>
      </c>
      <c r="AI1394" s="18">
        <v>0.214286</v>
      </c>
      <c r="AJ1394" s="18">
        <v>0.347619</v>
      </c>
      <c r="AK1394" s="18">
        <v>0.213636</v>
      </c>
    </row>
    <row r="1395">
      <c r="A1395" s="14" t="s">
        <v>1783</v>
      </c>
      <c r="B1395" s="105" t="s">
        <v>3643</v>
      </c>
      <c r="C1395" s="14" t="s">
        <v>3275</v>
      </c>
      <c r="D1395" s="19" t="s">
        <v>58</v>
      </c>
      <c r="E1395" s="14" t="s">
        <v>3421</v>
      </c>
      <c r="F1395" s="14" t="s">
        <v>3273</v>
      </c>
      <c r="G1395" s="14" t="s">
        <v>2570</v>
      </c>
      <c r="H1395" s="14" t="s">
        <v>2214</v>
      </c>
      <c r="I1395" s="14" t="s">
        <v>3416</v>
      </c>
      <c r="J1395" s="14" t="s">
        <v>2605</v>
      </c>
      <c r="K1395" s="23"/>
      <c r="L1395" s="18">
        <v>192.0</v>
      </c>
      <c r="M1395" s="18">
        <v>0.0</v>
      </c>
      <c r="N1395" s="18">
        <v>0.625834</v>
      </c>
      <c r="O1395" s="18">
        <v>0.785714</v>
      </c>
      <c r="P1395" s="18">
        <v>0.724854</v>
      </c>
      <c r="Q1395" s="18">
        <v>0.778641</v>
      </c>
      <c r="U1395" s="22" t="s">
        <v>1650</v>
      </c>
      <c r="V1395" s="18">
        <v>8.908017962354E12</v>
      </c>
      <c r="W1395" s="22" t="s">
        <v>3229</v>
      </c>
      <c r="X1395" s="18" t="s">
        <v>3417</v>
      </c>
      <c r="Y1395" s="22" t="s">
        <v>3415</v>
      </c>
      <c r="Z1395" s="22" t="s">
        <v>3248</v>
      </c>
      <c r="AA1395" s="22" t="s">
        <v>3437</v>
      </c>
      <c r="AB1395" s="22" t="s">
        <v>2214</v>
      </c>
      <c r="AC1395" s="22" t="s">
        <v>3416</v>
      </c>
      <c r="AD1395" s="16"/>
      <c r="AE1395" s="22" t="s">
        <v>2240</v>
      </c>
      <c r="AF1395" s="18">
        <v>456.0</v>
      </c>
      <c r="AG1395" s="18">
        <v>0.0</v>
      </c>
      <c r="AH1395" s="18">
        <v>0.333333</v>
      </c>
      <c r="AI1395" s="18">
        <v>0.071429</v>
      </c>
      <c r="AJ1395" s="18">
        <v>0.047619</v>
      </c>
      <c r="AK1395" s="18">
        <v>0.380952</v>
      </c>
    </row>
    <row r="1396">
      <c r="A1396" s="14" t="s">
        <v>1092</v>
      </c>
      <c r="B1396" s="105" t="s">
        <v>3825</v>
      </c>
      <c r="C1396" s="14" t="s">
        <v>2383</v>
      </c>
      <c r="D1396" s="19" t="s">
        <v>58</v>
      </c>
      <c r="E1396" s="14" t="s">
        <v>3415</v>
      </c>
      <c r="F1396" s="14" t="s">
        <v>2818</v>
      </c>
      <c r="G1396" s="14" t="s">
        <v>2268</v>
      </c>
      <c r="H1396" s="14" t="s">
        <v>2214</v>
      </c>
      <c r="I1396" s="14" t="s">
        <v>3416</v>
      </c>
      <c r="J1396" s="14" t="s">
        <v>2605</v>
      </c>
      <c r="K1396" s="16"/>
      <c r="L1396" s="18">
        <v>0.0</v>
      </c>
      <c r="M1396" s="18">
        <v>0.0</v>
      </c>
      <c r="N1396" s="18">
        <v>0.0</v>
      </c>
      <c r="O1396" s="18">
        <v>0.0</v>
      </c>
      <c r="P1396" s="18">
        <v>0.0</v>
      </c>
      <c r="Q1396" s="18">
        <v>0.016667</v>
      </c>
      <c r="U1396" s="22" t="s">
        <v>258</v>
      </c>
      <c r="V1396" s="18">
        <v>6.281006620018E12</v>
      </c>
      <c r="W1396" s="22" t="s">
        <v>2420</v>
      </c>
      <c r="X1396" s="18" t="s">
        <v>3417</v>
      </c>
      <c r="Y1396" s="22" t="s">
        <v>3415</v>
      </c>
      <c r="Z1396" s="22" t="s">
        <v>2858</v>
      </c>
      <c r="AA1396" s="22" t="s">
        <v>2407</v>
      </c>
      <c r="AB1396" s="22" t="s">
        <v>2214</v>
      </c>
      <c r="AC1396" s="22" t="s">
        <v>3416</v>
      </c>
      <c r="AD1396" s="22" t="s">
        <v>2605</v>
      </c>
      <c r="AE1396" s="16"/>
      <c r="AF1396" s="18">
        <v>24.0</v>
      </c>
      <c r="AG1396" s="18">
        <v>0.0</v>
      </c>
      <c r="AH1396" s="18">
        <v>0.0</v>
      </c>
      <c r="AI1396" s="18">
        <v>0.0</v>
      </c>
      <c r="AJ1396" s="18">
        <v>0.033333</v>
      </c>
      <c r="AK1396" s="18">
        <v>0.016667</v>
      </c>
    </row>
    <row r="1397">
      <c r="A1397" s="14" t="s">
        <v>961</v>
      </c>
      <c r="B1397" s="105" t="s">
        <v>3487</v>
      </c>
      <c r="C1397" s="14" t="s">
        <v>3073</v>
      </c>
      <c r="D1397" s="19" t="s">
        <v>58</v>
      </c>
      <c r="E1397" s="14" t="s">
        <v>3415</v>
      </c>
      <c r="F1397" s="14" t="s">
        <v>3488</v>
      </c>
      <c r="G1397" s="14" t="s">
        <v>2355</v>
      </c>
      <c r="H1397" s="14" t="s">
        <v>2304</v>
      </c>
      <c r="I1397" s="14" t="s">
        <v>3416</v>
      </c>
      <c r="J1397" s="14" t="s">
        <v>2605</v>
      </c>
      <c r="K1397" s="14" t="s">
        <v>2240</v>
      </c>
      <c r="L1397" s="18">
        <v>96.0</v>
      </c>
      <c r="M1397" s="18">
        <v>0.0</v>
      </c>
      <c r="N1397" s="18">
        <v>1.0</v>
      </c>
      <c r="O1397" s="18">
        <v>0.0</v>
      </c>
      <c r="P1397" s="18">
        <v>0.0</v>
      </c>
      <c r="Q1397" s="18">
        <v>1.0</v>
      </c>
      <c r="U1397" s="22" t="s">
        <v>961</v>
      </c>
      <c r="V1397" s="18">
        <v>6.14347597101E11</v>
      </c>
      <c r="W1397" s="22" t="s">
        <v>2354</v>
      </c>
      <c r="X1397" s="18" t="s">
        <v>3417</v>
      </c>
      <c r="Y1397" s="22" t="s">
        <v>3415</v>
      </c>
      <c r="Z1397" s="22" t="s">
        <v>3499</v>
      </c>
      <c r="AA1397" s="22" t="s">
        <v>2355</v>
      </c>
      <c r="AB1397" s="22" t="s">
        <v>2214</v>
      </c>
      <c r="AC1397" s="22" t="s">
        <v>3416</v>
      </c>
      <c r="AD1397" s="16"/>
      <c r="AE1397" s="22" t="s">
        <v>2240</v>
      </c>
      <c r="AF1397" s="18">
        <v>552.0</v>
      </c>
      <c r="AG1397" s="18">
        <v>0.0</v>
      </c>
      <c r="AH1397" s="18">
        <v>0.0</v>
      </c>
      <c r="AI1397" s="18">
        <v>0.0</v>
      </c>
      <c r="AJ1397" s="18">
        <v>0.0</v>
      </c>
      <c r="AK1397" s="18">
        <v>0.0</v>
      </c>
    </row>
    <row r="1398">
      <c r="A1398" s="14" t="s">
        <v>888</v>
      </c>
      <c r="B1398" s="105" t="s">
        <v>4043</v>
      </c>
      <c r="C1398" s="14" t="s">
        <v>2863</v>
      </c>
      <c r="D1398" s="19" t="s">
        <v>58</v>
      </c>
      <c r="E1398" s="14" t="s">
        <v>3421</v>
      </c>
      <c r="F1398" s="14" t="s">
        <v>3468</v>
      </c>
      <c r="G1398" s="14" t="s">
        <v>3469</v>
      </c>
      <c r="H1398" s="14" t="s">
        <v>2214</v>
      </c>
      <c r="I1398" s="14" t="s">
        <v>3431</v>
      </c>
      <c r="J1398" s="14" t="s">
        <v>2605</v>
      </c>
      <c r="K1398" s="14" t="s">
        <v>2240</v>
      </c>
      <c r="L1398" s="18">
        <v>24.0</v>
      </c>
      <c r="M1398" s="18">
        <v>0.0</v>
      </c>
      <c r="N1398" s="18">
        <v>0.142857</v>
      </c>
      <c r="O1398" s="18">
        <v>0.0</v>
      </c>
      <c r="P1398" s="18">
        <v>0.333333</v>
      </c>
      <c r="Q1398" s="18">
        <v>0.142857</v>
      </c>
      <c r="U1398" s="22" t="s">
        <v>1812</v>
      </c>
      <c r="V1398" s="18">
        <v>5.000159514804E12</v>
      </c>
      <c r="W1398" s="22" t="s">
        <v>2542</v>
      </c>
      <c r="X1398" s="18" t="s">
        <v>3417</v>
      </c>
      <c r="Y1398" s="22" t="s">
        <v>3421</v>
      </c>
      <c r="Z1398" s="22" t="s">
        <v>2986</v>
      </c>
      <c r="AA1398" s="22" t="s">
        <v>2512</v>
      </c>
      <c r="AB1398" s="22" t="s">
        <v>2214</v>
      </c>
      <c r="AC1398" s="22" t="s">
        <v>3416</v>
      </c>
      <c r="AD1398" s="22" t="s">
        <v>2666</v>
      </c>
      <c r="AE1398" s="22" t="s">
        <v>2240</v>
      </c>
      <c r="AF1398" s="18">
        <v>96.0</v>
      </c>
      <c r="AG1398" s="18">
        <v>0.0</v>
      </c>
      <c r="AH1398" s="18">
        <v>0.026316</v>
      </c>
      <c r="AI1398" s="18">
        <v>0.0</v>
      </c>
      <c r="AJ1398" s="18">
        <v>0.0</v>
      </c>
      <c r="AK1398" s="18">
        <v>0.026316</v>
      </c>
    </row>
    <row r="1399">
      <c r="A1399" s="14" t="s">
        <v>1783</v>
      </c>
      <c r="B1399" s="105" t="s">
        <v>4072</v>
      </c>
      <c r="C1399" s="14" t="s">
        <v>3287</v>
      </c>
      <c r="D1399" s="19" t="s">
        <v>58</v>
      </c>
      <c r="E1399" s="14" t="s">
        <v>3421</v>
      </c>
      <c r="F1399" s="14" t="s">
        <v>3283</v>
      </c>
      <c r="G1399" s="14" t="s">
        <v>3442</v>
      </c>
      <c r="H1399" s="14" t="s">
        <v>2214</v>
      </c>
      <c r="I1399" s="14" t="s">
        <v>3416</v>
      </c>
      <c r="J1399" s="14" t="s">
        <v>2605</v>
      </c>
      <c r="K1399" s="14" t="s">
        <v>2240</v>
      </c>
      <c r="L1399" s="18">
        <v>288.0</v>
      </c>
      <c r="M1399" s="18">
        <v>0.0</v>
      </c>
      <c r="N1399" s="18">
        <v>4.357143</v>
      </c>
      <c r="O1399" s="18">
        <v>0.0</v>
      </c>
      <c r="P1399" s="18">
        <v>4.357143</v>
      </c>
      <c r="Q1399" s="18">
        <v>4.357143</v>
      </c>
      <c r="U1399" s="22" t="s">
        <v>1812</v>
      </c>
      <c r="V1399" s="18">
        <v>6.29804390803E12</v>
      </c>
      <c r="W1399" s="22" t="s">
        <v>2478</v>
      </c>
      <c r="X1399" s="18" t="s">
        <v>3417</v>
      </c>
      <c r="Y1399" s="22" t="s">
        <v>3415</v>
      </c>
      <c r="Z1399" s="22" t="s">
        <v>2944</v>
      </c>
      <c r="AA1399" s="22" t="s">
        <v>2479</v>
      </c>
      <c r="AC1399" s="22" t="s">
        <v>3416</v>
      </c>
      <c r="AD1399" s="16"/>
      <c r="AE1399" s="16"/>
      <c r="AF1399" s="18">
        <v>144.0</v>
      </c>
      <c r="AG1399" s="18">
        <v>0.0</v>
      </c>
      <c r="AH1399" s="18">
        <v>0.0</v>
      </c>
      <c r="AI1399" s="18">
        <v>0.0</v>
      </c>
      <c r="AJ1399" s="18">
        <v>0.0</v>
      </c>
      <c r="AK1399" s="18">
        <v>0.0</v>
      </c>
    </row>
    <row r="1400">
      <c r="A1400" s="14" t="s">
        <v>1812</v>
      </c>
      <c r="B1400" s="105" t="s">
        <v>3569</v>
      </c>
      <c r="C1400" s="14" t="s">
        <v>2497</v>
      </c>
      <c r="D1400" s="19" t="s">
        <v>58</v>
      </c>
      <c r="E1400" s="14" t="s">
        <v>3415</v>
      </c>
      <c r="F1400" s="14" t="s">
        <v>2957</v>
      </c>
      <c r="G1400" s="14" t="s">
        <v>2498</v>
      </c>
      <c r="I1400" s="14" t="s">
        <v>3416</v>
      </c>
      <c r="J1400" s="23"/>
      <c r="K1400" s="14" t="s">
        <v>2240</v>
      </c>
      <c r="L1400" s="18">
        <v>552.0</v>
      </c>
      <c r="M1400" s="18">
        <v>0.0</v>
      </c>
      <c r="N1400" s="18">
        <v>0.0</v>
      </c>
      <c r="O1400" s="18">
        <v>0.0</v>
      </c>
      <c r="P1400" s="18">
        <v>0.0</v>
      </c>
      <c r="Q1400" s="18">
        <v>0.0</v>
      </c>
      <c r="U1400" s="22" t="s">
        <v>1812</v>
      </c>
      <c r="V1400" s="18">
        <v>5.000159514804E12</v>
      </c>
      <c r="W1400" s="22" t="s">
        <v>2542</v>
      </c>
      <c r="X1400" s="18" t="s">
        <v>3417</v>
      </c>
      <c r="Y1400" s="22" t="s">
        <v>3421</v>
      </c>
      <c r="Z1400" s="22" t="s">
        <v>2986</v>
      </c>
      <c r="AA1400" s="22" t="s">
        <v>2512</v>
      </c>
      <c r="AB1400" s="22" t="s">
        <v>2214</v>
      </c>
      <c r="AC1400" s="22" t="s">
        <v>3416</v>
      </c>
      <c r="AD1400" s="22" t="s">
        <v>2605</v>
      </c>
      <c r="AE1400" s="16"/>
      <c r="AF1400" s="18">
        <v>72.0</v>
      </c>
      <c r="AG1400" s="18">
        <v>0.0</v>
      </c>
      <c r="AH1400" s="18">
        <v>0.0</v>
      </c>
      <c r="AI1400" s="18">
        <v>0.0</v>
      </c>
      <c r="AJ1400" s="18">
        <v>0.0</v>
      </c>
      <c r="AK1400" s="18">
        <v>0.0</v>
      </c>
    </row>
    <row r="1401">
      <c r="A1401" s="14" t="s">
        <v>1783</v>
      </c>
      <c r="B1401" s="105" t="s">
        <v>4207</v>
      </c>
      <c r="C1401" s="14" t="s">
        <v>3281</v>
      </c>
      <c r="D1401" s="19" t="s">
        <v>58</v>
      </c>
      <c r="E1401" s="14" t="s">
        <v>3421</v>
      </c>
      <c r="F1401" s="14" t="s">
        <v>3280</v>
      </c>
      <c r="G1401" s="14" t="s">
        <v>2386</v>
      </c>
      <c r="H1401" s="14" t="s">
        <v>2214</v>
      </c>
      <c r="I1401" s="14" t="s">
        <v>3416</v>
      </c>
      <c r="J1401" s="14" t="s">
        <v>2605</v>
      </c>
      <c r="K1401" s="14" t="s">
        <v>2240</v>
      </c>
      <c r="L1401" s="18">
        <v>768.0</v>
      </c>
      <c r="M1401" s="18">
        <v>0.0</v>
      </c>
      <c r="N1401" s="18">
        <v>39.93413</v>
      </c>
      <c r="O1401" s="18">
        <v>0.0</v>
      </c>
      <c r="P1401" s="18">
        <v>39.97761</v>
      </c>
      <c r="Q1401" s="18">
        <v>39.97761</v>
      </c>
      <c r="U1401" s="22" t="s">
        <v>288</v>
      </c>
      <c r="V1401" s="18">
        <v>5.902854106387E12</v>
      </c>
      <c r="W1401" s="22" t="s">
        <v>2257</v>
      </c>
      <c r="X1401" s="18" t="s">
        <v>3417</v>
      </c>
      <c r="Y1401" s="16"/>
      <c r="Z1401" s="22" t="s">
        <v>2658</v>
      </c>
      <c r="AA1401" s="22" t="s">
        <v>2256</v>
      </c>
      <c r="AC1401" s="22" t="s">
        <v>3416</v>
      </c>
      <c r="AD1401" s="16"/>
      <c r="AE1401" s="16"/>
      <c r="AF1401" s="18">
        <v>552.0</v>
      </c>
      <c r="AG1401" s="18">
        <v>0.0</v>
      </c>
      <c r="AH1401" s="18">
        <v>0.0</v>
      </c>
      <c r="AI1401" s="18">
        <v>0.0</v>
      </c>
      <c r="AJ1401" s="18">
        <v>0.0</v>
      </c>
      <c r="AK1401" s="18">
        <v>0.0</v>
      </c>
    </row>
    <row r="1402">
      <c r="A1402" s="14" t="s">
        <v>1812</v>
      </c>
      <c r="B1402" s="105" t="s">
        <v>4123</v>
      </c>
      <c r="C1402" s="14" t="s">
        <v>3318</v>
      </c>
      <c r="D1402" s="19" t="s">
        <v>58</v>
      </c>
      <c r="E1402" s="14" t="s">
        <v>3415</v>
      </c>
      <c r="F1402" s="14" t="s">
        <v>3319</v>
      </c>
      <c r="G1402" s="14" t="s">
        <v>3534</v>
      </c>
      <c r="I1402" s="14" t="s">
        <v>3416</v>
      </c>
      <c r="J1402" s="14" t="s">
        <v>2666</v>
      </c>
      <c r="L1402" s="18">
        <v>528.0</v>
      </c>
      <c r="M1402" s="18">
        <v>0.0</v>
      </c>
      <c r="N1402" s="18">
        <v>0.0</v>
      </c>
      <c r="O1402" s="18">
        <v>0.0</v>
      </c>
      <c r="P1402" s="18">
        <v>0.0</v>
      </c>
      <c r="Q1402" s="18">
        <v>0.0</v>
      </c>
      <c r="U1402" s="22" t="s">
        <v>1812</v>
      </c>
      <c r="V1402" s="18">
        <v>5.010169010289E12</v>
      </c>
      <c r="W1402" s="22" t="s">
        <v>3321</v>
      </c>
      <c r="X1402" s="18" t="s">
        <v>3417</v>
      </c>
      <c r="Y1402" s="22" t="s">
        <v>3415</v>
      </c>
      <c r="Z1402" s="22" t="s">
        <v>3322</v>
      </c>
      <c r="AA1402" s="22" t="s">
        <v>3534</v>
      </c>
      <c r="AB1402" s="22" t="s">
        <v>2214</v>
      </c>
      <c r="AC1402" s="22" t="s">
        <v>3416</v>
      </c>
      <c r="AD1402" s="22" t="s">
        <v>2605</v>
      </c>
      <c r="AE1402" s="16"/>
      <c r="AF1402" s="18">
        <v>192.0</v>
      </c>
      <c r="AG1402" s="18">
        <v>0.0</v>
      </c>
      <c r="AH1402" s="18">
        <v>2.283362</v>
      </c>
      <c r="AI1402" s="18">
        <v>0.303114</v>
      </c>
      <c r="AJ1402" s="18">
        <v>1.108292</v>
      </c>
      <c r="AK1402" s="18">
        <v>2.475113</v>
      </c>
    </row>
    <row r="1403">
      <c r="A1403" s="14" t="s">
        <v>288</v>
      </c>
      <c r="B1403" s="105" t="s">
        <v>3969</v>
      </c>
      <c r="C1403" s="14" t="s">
        <v>2648</v>
      </c>
      <c r="D1403" s="19" t="s">
        <v>58</v>
      </c>
      <c r="E1403" s="14" t="s">
        <v>3415</v>
      </c>
      <c r="F1403" s="14" t="s">
        <v>2649</v>
      </c>
      <c r="G1403" s="14" t="s">
        <v>3614</v>
      </c>
      <c r="I1403" s="14" t="s">
        <v>3422</v>
      </c>
      <c r="J1403" s="23"/>
      <c r="K1403" s="16"/>
      <c r="L1403" s="18">
        <v>552.0</v>
      </c>
      <c r="M1403" s="18">
        <v>0.0</v>
      </c>
      <c r="N1403" s="18">
        <v>0.0</v>
      </c>
      <c r="O1403" s="18">
        <v>0.0</v>
      </c>
      <c r="P1403" s="18">
        <v>0.0</v>
      </c>
      <c r="Q1403" s="18">
        <v>0.0</v>
      </c>
      <c r="U1403" s="22" t="s">
        <v>1365</v>
      </c>
      <c r="V1403" s="18">
        <v>6.291030006443E12</v>
      </c>
      <c r="W1403" s="22" t="s">
        <v>2448</v>
      </c>
      <c r="X1403" s="18" t="s">
        <v>3417</v>
      </c>
      <c r="Y1403" s="22" t="s">
        <v>3415</v>
      </c>
      <c r="Z1403" s="22" t="s">
        <v>2897</v>
      </c>
      <c r="AA1403" s="22" t="s">
        <v>2449</v>
      </c>
      <c r="AB1403" s="22" t="s">
        <v>2304</v>
      </c>
      <c r="AC1403" s="22" t="s">
        <v>3422</v>
      </c>
      <c r="AD1403" s="22" t="s">
        <v>2605</v>
      </c>
      <c r="AE1403" s="16"/>
      <c r="AF1403" s="18">
        <v>192.0</v>
      </c>
      <c r="AG1403" s="18">
        <v>0.0</v>
      </c>
      <c r="AH1403" s="18">
        <v>1.06567</v>
      </c>
      <c r="AI1403" s="18">
        <v>0.0</v>
      </c>
      <c r="AJ1403" s="18">
        <v>0.932251</v>
      </c>
      <c r="AK1403" s="18">
        <v>0.947558</v>
      </c>
    </row>
    <row r="1404">
      <c r="A1404" s="14" t="s">
        <v>1812</v>
      </c>
      <c r="B1404" s="105" t="s">
        <v>4025</v>
      </c>
      <c r="C1404" s="14" t="s">
        <v>3321</v>
      </c>
      <c r="D1404" s="19" t="s">
        <v>58</v>
      </c>
      <c r="E1404" s="14" t="s">
        <v>3415</v>
      </c>
      <c r="F1404" s="14" t="s">
        <v>3322</v>
      </c>
      <c r="G1404" s="14" t="s">
        <v>3534</v>
      </c>
      <c r="I1404" s="14" t="s">
        <v>3416</v>
      </c>
      <c r="J1404" s="14" t="s">
        <v>2666</v>
      </c>
      <c r="L1404" s="18">
        <v>528.0</v>
      </c>
      <c r="M1404" s="18">
        <v>0.0</v>
      </c>
      <c r="N1404" s="18">
        <v>0.0</v>
      </c>
      <c r="O1404" s="18">
        <v>0.0</v>
      </c>
      <c r="P1404" s="18">
        <v>0.0</v>
      </c>
      <c r="Q1404" s="18">
        <v>0.0</v>
      </c>
      <c r="U1404" s="22" t="s">
        <v>258</v>
      </c>
      <c r="V1404" s="18">
        <v>4.05972939459E12</v>
      </c>
      <c r="W1404" s="22" t="s">
        <v>2798</v>
      </c>
      <c r="X1404" s="18" t="s">
        <v>3417</v>
      </c>
      <c r="Y1404" s="22" t="s">
        <v>3415</v>
      </c>
      <c r="Z1404" s="22" t="s">
        <v>3192</v>
      </c>
      <c r="AA1404" s="22" t="s">
        <v>3427</v>
      </c>
      <c r="AB1404" s="22" t="s">
        <v>2214</v>
      </c>
      <c r="AC1404" s="22" t="s">
        <v>3416</v>
      </c>
      <c r="AD1404" s="16"/>
      <c r="AE1404" s="16"/>
      <c r="AF1404" s="18">
        <v>184.0</v>
      </c>
      <c r="AG1404" s="18">
        <v>4.0</v>
      </c>
      <c r="AH1404" s="18">
        <v>1.877173</v>
      </c>
      <c r="AI1404" s="18">
        <v>3.813137</v>
      </c>
      <c r="AJ1404" s="18">
        <v>3.613874</v>
      </c>
      <c r="AK1404" s="18">
        <v>3.131129</v>
      </c>
    </row>
    <row r="1405">
      <c r="A1405" s="14" t="s">
        <v>591</v>
      </c>
      <c r="B1405" s="105" t="s">
        <v>3812</v>
      </c>
      <c r="C1405" s="14" t="s">
        <v>2752</v>
      </c>
      <c r="D1405" s="19" t="s">
        <v>58</v>
      </c>
      <c r="E1405" s="14" t="s">
        <v>3421</v>
      </c>
      <c r="F1405" s="14" t="s">
        <v>3137</v>
      </c>
      <c r="G1405" s="14" t="s">
        <v>3491</v>
      </c>
      <c r="H1405" s="14" t="s">
        <v>2214</v>
      </c>
      <c r="I1405" s="14" t="s">
        <v>3416</v>
      </c>
      <c r="J1405" s="23"/>
      <c r="K1405" s="14" t="s">
        <v>2240</v>
      </c>
      <c r="L1405" s="18">
        <v>288.0</v>
      </c>
      <c r="M1405" s="18">
        <v>0.0</v>
      </c>
      <c r="N1405" s="18">
        <v>0.0</v>
      </c>
      <c r="O1405" s="18">
        <v>0.0</v>
      </c>
      <c r="P1405" s="18">
        <v>0.0</v>
      </c>
      <c r="Q1405" s="18">
        <v>0.0</v>
      </c>
      <c r="U1405" s="22" t="s">
        <v>961</v>
      </c>
      <c r="V1405" s="18">
        <v>6.14347589366E11</v>
      </c>
      <c r="W1405" s="22" t="s">
        <v>2356</v>
      </c>
      <c r="X1405" s="18" t="s">
        <v>3417</v>
      </c>
      <c r="Y1405" s="22" t="s">
        <v>3415</v>
      </c>
      <c r="Z1405" s="22" t="s">
        <v>3499</v>
      </c>
      <c r="AA1405" s="22" t="s">
        <v>2355</v>
      </c>
      <c r="AB1405" s="22" t="s">
        <v>2214</v>
      </c>
      <c r="AC1405" s="22" t="s">
        <v>3416</v>
      </c>
      <c r="AD1405" s="16"/>
      <c r="AE1405" s="22" t="s">
        <v>2240</v>
      </c>
      <c r="AF1405" s="18">
        <v>552.0</v>
      </c>
      <c r="AG1405" s="18">
        <v>0.0</v>
      </c>
      <c r="AH1405" s="18">
        <v>0.0</v>
      </c>
      <c r="AI1405" s="18">
        <v>0.0</v>
      </c>
      <c r="AJ1405" s="18">
        <v>0.0</v>
      </c>
      <c r="AK1405" s="18">
        <v>0.0</v>
      </c>
    </row>
    <row r="1406">
      <c r="A1406" s="14" t="s">
        <v>1035</v>
      </c>
      <c r="B1406" s="105" t="s">
        <v>4170</v>
      </c>
      <c r="C1406" s="14" t="s">
        <v>2731</v>
      </c>
      <c r="D1406" s="19" t="s">
        <v>58</v>
      </c>
      <c r="E1406" s="14" t="s">
        <v>3421</v>
      </c>
      <c r="F1406" s="14" t="s">
        <v>3162</v>
      </c>
      <c r="G1406" s="14" t="s">
        <v>3450</v>
      </c>
      <c r="H1406" s="14" t="s">
        <v>2214</v>
      </c>
      <c r="I1406" s="14" t="s">
        <v>3416</v>
      </c>
      <c r="J1406" s="23"/>
      <c r="K1406" s="14" t="s">
        <v>2240</v>
      </c>
      <c r="L1406" s="18">
        <v>288.0</v>
      </c>
      <c r="M1406" s="18">
        <v>0.0</v>
      </c>
      <c r="N1406" s="18">
        <v>0.0</v>
      </c>
      <c r="O1406" s="18">
        <v>0.0</v>
      </c>
      <c r="P1406" s="18">
        <v>0.0</v>
      </c>
      <c r="Q1406" s="18">
        <v>0.0</v>
      </c>
      <c r="U1406" s="22" t="s">
        <v>1812</v>
      </c>
      <c r="V1406" s="18">
        <v>7.622202295447E12</v>
      </c>
      <c r="W1406" s="22" t="s">
        <v>2515</v>
      </c>
      <c r="X1406" s="18" t="s">
        <v>3417</v>
      </c>
      <c r="Y1406" s="22" t="s">
        <v>3415</v>
      </c>
      <c r="Z1406" s="22" t="s">
        <v>2963</v>
      </c>
      <c r="AA1406" s="22" t="s">
        <v>2512</v>
      </c>
      <c r="AB1406" s="22" t="s">
        <v>2214</v>
      </c>
      <c r="AC1406" s="22" t="s">
        <v>3416</v>
      </c>
      <c r="AD1406" s="22" t="s">
        <v>2666</v>
      </c>
      <c r="AE1406" s="22" t="s">
        <v>2240</v>
      </c>
      <c r="AF1406" s="18">
        <v>72.0</v>
      </c>
      <c r="AG1406" s="18">
        <v>0.0</v>
      </c>
      <c r="AH1406" s="18">
        <v>0.0</v>
      </c>
      <c r="AI1406" s="18">
        <v>0.0</v>
      </c>
      <c r="AJ1406" s="18">
        <v>0.0</v>
      </c>
      <c r="AK1406" s="18">
        <v>0.0</v>
      </c>
    </row>
    <row r="1407">
      <c r="A1407" s="14" t="s">
        <v>1092</v>
      </c>
      <c r="B1407" s="105" t="s">
        <v>4208</v>
      </c>
      <c r="C1407" s="14" t="s">
        <v>3184</v>
      </c>
      <c r="D1407" s="19" t="s">
        <v>58</v>
      </c>
      <c r="E1407" s="14" t="s">
        <v>3421</v>
      </c>
      <c r="F1407" s="14" t="s">
        <v>3182</v>
      </c>
      <c r="G1407" s="14" t="s">
        <v>2386</v>
      </c>
      <c r="H1407" s="14" t="s">
        <v>2214</v>
      </c>
      <c r="I1407" s="14" t="s">
        <v>3416</v>
      </c>
      <c r="J1407" s="23"/>
      <c r="K1407" s="14" t="s">
        <v>2240</v>
      </c>
      <c r="L1407" s="18">
        <v>744.0</v>
      </c>
      <c r="M1407" s="18">
        <v>0.0</v>
      </c>
      <c r="N1407" s="18">
        <v>0.0</v>
      </c>
      <c r="O1407" s="18">
        <v>0.071429</v>
      </c>
      <c r="P1407" s="18">
        <v>0.043478</v>
      </c>
      <c r="Q1407" s="18">
        <v>0.043478</v>
      </c>
      <c r="U1407" s="22" t="s">
        <v>288</v>
      </c>
      <c r="V1407" s="18">
        <v>6.290361987629E12</v>
      </c>
      <c r="W1407" s="22" t="s">
        <v>2638</v>
      </c>
      <c r="X1407" s="18" t="s">
        <v>3417</v>
      </c>
      <c r="Y1407" s="22" t="s">
        <v>3415</v>
      </c>
      <c r="Z1407" s="22" t="s">
        <v>2868</v>
      </c>
      <c r="AA1407" s="22" t="s">
        <v>2366</v>
      </c>
      <c r="AB1407" s="22" t="s">
        <v>3472</v>
      </c>
      <c r="AC1407" s="22" t="s">
        <v>3422</v>
      </c>
      <c r="AD1407" s="16"/>
      <c r="AE1407" s="16"/>
      <c r="AF1407" s="18">
        <v>261.0</v>
      </c>
      <c r="AG1407" s="18">
        <v>1.0</v>
      </c>
      <c r="AH1407" s="18">
        <v>2.817271</v>
      </c>
      <c r="AI1407" s="18">
        <v>5.707143</v>
      </c>
      <c r="AJ1407" s="18">
        <v>5.395663</v>
      </c>
      <c r="AK1407" s="18">
        <v>3.94642</v>
      </c>
    </row>
    <row r="1408">
      <c r="A1408" s="14" t="s">
        <v>1092</v>
      </c>
      <c r="B1408" s="105" t="s">
        <v>4209</v>
      </c>
      <c r="C1408" s="14" t="s">
        <v>3186</v>
      </c>
      <c r="D1408" s="19" t="s">
        <v>58</v>
      </c>
      <c r="E1408" s="14" t="s">
        <v>3421</v>
      </c>
      <c r="F1408" s="14" t="s">
        <v>3182</v>
      </c>
      <c r="G1408" s="14" t="s">
        <v>2386</v>
      </c>
      <c r="H1408" s="14" t="s">
        <v>2214</v>
      </c>
      <c r="I1408" s="14" t="s">
        <v>3416</v>
      </c>
      <c r="J1408" s="23"/>
      <c r="K1408" s="14" t="s">
        <v>2240</v>
      </c>
      <c r="L1408" s="18">
        <v>768.0</v>
      </c>
      <c r="M1408" s="18">
        <v>0.0</v>
      </c>
      <c r="N1408" s="18">
        <v>0.222222</v>
      </c>
      <c r="O1408" s="18">
        <v>0.0</v>
      </c>
      <c r="P1408" s="18">
        <v>0.222222</v>
      </c>
      <c r="Q1408" s="18">
        <v>0.222222</v>
      </c>
      <c r="U1408" s="22" t="s">
        <v>888</v>
      </c>
      <c r="V1408" s="18">
        <v>6.298042161412E12</v>
      </c>
      <c r="W1408" s="22" t="s">
        <v>2870</v>
      </c>
      <c r="X1408" s="18" t="s">
        <v>3417</v>
      </c>
      <c r="Y1408" s="22" t="s">
        <v>3463</v>
      </c>
      <c r="Z1408" s="22" t="s">
        <v>2720</v>
      </c>
      <c r="AA1408" s="22" t="s">
        <v>3464</v>
      </c>
      <c r="AB1408" s="22" t="s">
        <v>2214</v>
      </c>
      <c r="AC1408" s="22" t="s">
        <v>3431</v>
      </c>
      <c r="AD1408" s="16"/>
      <c r="AE1408" s="16"/>
      <c r="AF1408" s="18">
        <v>34.0</v>
      </c>
      <c r="AG1408" s="18">
        <v>3.0</v>
      </c>
      <c r="AH1408" s="18">
        <v>0.071429</v>
      </c>
      <c r="AI1408" s="18">
        <v>3.154762</v>
      </c>
      <c r="AJ1408" s="18">
        <v>4.078018</v>
      </c>
      <c r="AK1408" s="18">
        <v>3.8891</v>
      </c>
    </row>
    <row r="1409">
      <c r="A1409" s="14" t="s">
        <v>1488</v>
      </c>
      <c r="B1409" s="105" t="s">
        <v>4098</v>
      </c>
      <c r="C1409" s="14" t="s">
        <v>2871</v>
      </c>
      <c r="D1409" s="19" t="s">
        <v>58</v>
      </c>
      <c r="E1409" s="23"/>
      <c r="F1409" s="14" t="s">
        <v>2720</v>
      </c>
      <c r="G1409" s="14" t="s">
        <v>3545</v>
      </c>
      <c r="I1409" s="14" t="s">
        <v>3416</v>
      </c>
      <c r="J1409" s="23"/>
      <c r="K1409" s="23"/>
      <c r="L1409" s="18">
        <v>72.0</v>
      </c>
      <c r="M1409" s="18">
        <v>0.0</v>
      </c>
      <c r="N1409" s="18">
        <v>0.0</v>
      </c>
      <c r="O1409" s="18">
        <v>0.0</v>
      </c>
      <c r="P1409" s="18">
        <v>0.0</v>
      </c>
      <c r="Q1409" s="18">
        <v>0.0</v>
      </c>
      <c r="U1409" s="22" t="s">
        <v>756</v>
      </c>
      <c r="V1409" s="18">
        <v>6.36997293653E11</v>
      </c>
      <c r="W1409" s="22" t="s">
        <v>2289</v>
      </c>
      <c r="X1409" s="18" t="s">
        <v>3417</v>
      </c>
      <c r="Y1409" s="22" t="s">
        <v>3415</v>
      </c>
      <c r="Z1409" s="22" t="s">
        <v>2709</v>
      </c>
      <c r="AA1409" s="22" t="s">
        <v>2282</v>
      </c>
      <c r="AB1409" s="22" t="s">
        <v>2214</v>
      </c>
      <c r="AC1409" s="22" t="s">
        <v>3416</v>
      </c>
      <c r="AD1409" s="22" t="s">
        <v>2605</v>
      </c>
      <c r="AE1409" s="16"/>
      <c r="AF1409" s="18">
        <v>144.0</v>
      </c>
      <c r="AG1409" s="18">
        <v>0.0</v>
      </c>
      <c r="AH1409" s="18">
        <v>0.122711</v>
      </c>
      <c r="AI1409" s="18">
        <v>0.0</v>
      </c>
      <c r="AJ1409" s="18">
        <v>0.222222</v>
      </c>
      <c r="AK1409" s="18">
        <v>0.139377</v>
      </c>
    </row>
    <row r="1410">
      <c r="A1410" s="14" t="s">
        <v>1812</v>
      </c>
      <c r="B1410" s="105" t="s">
        <v>3458</v>
      </c>
      <c r="C1410" s="14" t="s">
        <v>2502</v>
      </c>
      <c r="D1410" s="19" t="s">
        <v>58</v>
      </c>
      <c r="E1410" s="14" t="s">
        <v>3415</v>
      </c>
      <c r="F1410" s="14" t="s">
        <v>2957</v>
      </c>
      <c r="G1410" s="14" t="s">
        <v>2498</v>
      </c>
      <c r="H1410" s="14" t="s">
        <v>2214</v>
      </c>
      <c r="I1410" s="14" t="s">
        <v>3416</v>
      </c>
      <c r="J1410" s="23"/>
      <c r="K1410" s="23"/>
      <c r="L1410" s="18">
        <v>24.0</v>
      </c>
      <c r="M1410" s="18">
        <v>25.0</v>
      </c>
      <c r="N1410" s="18">
        <v>0.0</v>
      </c>
      <c r="O1410" s="18">
        <v>16.05851</v>
      </c>
      <c r="P1410" s="18">
        <v>11.06746</v>
      </c>
      <c r="Q1410" s="18">
        <v>10.82497</v>
      </c>
      <c r="U1410" s="22" t="s">
        <v>65</v>
      </c>
      <c r="V1410" s="18">
        <v>5.060359483317E12</v>
      </c>
      <c r="W1410" s="22" t="s">
        <v>3080</v>
      </c>
      <c r="X1410" s="18" t="s">
        <v>3417</v>
      </c>
      <c r="Y1410" s="22" t="s">
        <v>3415</v>
      </c>
      <c r="Z1410" s="22" t="s">
        <v>3449</v>
      </c>
      <c r="AA1410" s="16"/>
      <c r="AB1410" s="22" t="s">
        <v>2214</v>
      </c>
      <c r="AC1410" s="22" t="s">
        <v>3416</v>
      </c>
      <c r="AD1410" s="16"/>
      <c r="AE1410" s="16"/>
      <c r="AF1410" s="18">
        <v>24.0</v>
      </c>
      <c r="AG1410" s="18">
        <v>2.0</v>
      </c>
      <c r="AH1410" s="18">
        <v>0.24359</v>
      </c>
      <c r="AI1410" s="18">
        <v>0.457875</v>
      </c>
      <c r="AJ1410" s="18">
        <v>0.239245</v>
      </c>
      <c r="AK1410" s="18">
        <v>0.209909</v>
      </c>
    </row>
    <row r="1411">
      <c r="A1411" s="14" t="s">
        <v>1812</v>
      </c>
      <c r="B1411" s="105" t="s">
        <v>4022</v>
      </c>
      <c r="C1411" s="14" t="s">
        <v>2524</v>
      </c>
      <c r="D1411" s="19" t="s">
        <v>58</v>
      </c>
      <c r="E1411" s="14" t="s">
        <v>3415</v>
      </c>
      <c r="F1411" s="14" t="s">
        <v>2963</v>
      </c>
      <c r="G1411" s="14" t="s">
        <v>2512</v>
      </c>
      <c r="H1411" s="14" t="s">
        <v>2214</v>
      </c>
      <c r="I1411" s="14" t="s">
        <v>3416</v>
      </c>
      <c r="J1411" s="14" t="s">
        <v>2666</v>
      </c>
      <c r="K1411" s="14" t="s">
        <v>2240</v>
      </c>
      <c r="L1411" s="18">
        <v>96.0</v>
      </c>
      <c r="M1411" s="18">
        <v>0.0</v>
      </c>
      <c r="N1411" s="18">
        <v>0.333333</v>
      </c>
      <c r="O1411" s="18">
        <v>0.0</v>
      </c>
      <c r="P1411" s="18">
        <v>0.0</v>
      </c>
      <c r="Q1411" s="18">
        <v>0.333333</v>
      </c>
      <c r="U1411" s="22" t="s">
        <v>1812</v>
      </c>
      <c r="V1411" s="18">
        <v>6.29110060773E12</v>
      </c>
      <c r="W1411" s="22" t="s">
        <v>2491</v>
      </c>
      <c r="X1411" s="18" t="s">
        <v>3417</v>
      </c>
      <c r="Y1411" s="22" t="s">
        <v>3415</v>
      </c>
      <c r="Z1411" s="22" t="s">
        <v>2951</v>
      </c>
      <c r="AA1411" s="22" t="s">
        <v>2489</v>
      </c>
      <c r="AC1411" s="22" t="s">
        <v>3416</v>
      </c>
      <c r="AD1411" s="16"/>
      <c r="AE1411" s="16"/>
      <c r="AF1411" s="18">
        <v>552.0</v>
      </c>
      <c r="AG1411" s="18">
        <v>0.0</v>
      </c>
      <c r="AH1411" s="18">
        <v>0.0</v>
      </c>
      <c r="AI1411" s="18">
        <v>0.0</v>
      </c>
      <c r="AJ1411" s="18">
        <v>0.0</v>
      </c>
      <c r="AK1411" s="18">
        <v>0.0</v>
      </c>
    </row>
    <row r="1412">
      <c r="A1412" s="14" t="s">
        <v>1812</v>
      </c>
      <c r="B1412" s="105" t="s">
        <v>3640</v>
      </c>
      <c r="C1412" s="14" t="s">
        <v>2528</v>
      </c>
      <c r="D1412" s="19" t="s">
        <v>58</v>
      </c>
      <c r="E1412" s="14" t="s">
        <v>3415</v>
      </c>
      <c r="F1412" s="14" t="s">
        <v>2963</v>
      </c>
      <c r="G1412" s="14" t="s">
        <v>2512</v>
      </c>
      <c r="H1412" s="14" t="s">
        <v>2214</v>
      </c>
      <c r="I1412" s="14" t="s">
        <v>3416</v>
      </c>
      <c r="J1412" s="14" t="s">
        <v>2666</v>
      </c>
      <c r="L1412" s="18">
        <v>336.0</v>
      </c>
      <c r="M1412" s="18">
        <v>0.0</v>
      </c>
      <c r="N1412" s="18">
        <v>1.725001</v>
      </c>
      <c r="O1412" s="18">
        <v>1.034799</v>
      </c>
      <c r="P1412" s="18">
        <v>1.178233</v>
      </c>
      <c r="Q1412" s="18">
        <v>1.284323</v>
      </c>
      <c r="U1412" s="22" t="s">
        <v>1175</v>
      </c>
      <c r="V1412" s="18">
        <v>7.73602685585E11</v>
      </c>
      <c r="W1412" s="22" t="s">
        <v>3196</v>
      </c>
      <c r="X1412" s="18" t="s">
        <v>3417</v>
      </c>
      <c r="Y1412" s="22" t="s">
        <v>3415</v>
      </c>
      <c r="Z1412" s="16"/>
      <c r="AA1412" s="22" t="s">
        <v>2391</v>
      </c>
      <c r="AC1412" s="22" t="s">
        <v>3416</v>
      </c>
      <c r="AD1412" s="16"/>
      <c r="AE1412" s="16"/>
      <c r="AF1412" s="18">
        <v>552.0</v>
      </c>
      <c r="AG1412" s="18">
        <v>0.0</v>
      </c>
      <c r="AH1412" s="18">
        <v>0.0</v>
      </c>
      <c r="AI1412" s="18">
        <v>0.0</v>
      </c>
      <c r="AJ1412" s="18">
        <v>0.0</v>
      </c>
      <c r="AK1412" s="18">
        <v>0.0</v>
      </c>
    </row>
    <row r="1413">
      <c r="A1413" s="14" t="s">
        <v>1812</v>
      </c>
      <c r="B1413" s="105" t="s">
        <v>4210</v>
      </c>
      <c r="C1413" s="14" t="s">
        <v>2722</v>
      </c>
      <c r="D1413" s="19" t="s">
        <v>58</v>
      </c>
      <c r="E1413" s="14" t="s">
        <v>3421</v>
      </c>
      <c r="F1413" s="14" t="s">
        <v>3349</v>
      </c>
      <c r="G1413" s="14" t="s">
        <v>2512</v>
      </c>
      <c r="H1413" s="14" t="s">
        <v>2214</v>
      </c>
      <c r="I1413" s="14" t="s">
        <v>3416</v>
      </c>
      <c r="J1413" s="14" t="s">
        <v>2666</v>
      </c>
      <c r="L1413" s="18">
        <v>72.0</v>
      </c>
      <c r="M1413" s="18">
        <v>0.0</v>
      </c>
      <c r="N1413" s="18">
        <v>0.266667</v>
      </c>
      <c r="O1413" s="18">
        <v>0.238095</v>
      </c>
      <c r="P1413" s="18">
        <v>0.751435</v>
      </c>
      <c r="Q1413" s="18">
        <v>0.751435</v>
      </c>
      <c r="U1413" s="22" t="s">
        <v>1812</v>
      </c>
      <c r="V1413" s="18">
        <v>5.000168214559E12</v>
      </c>
      <c r="W1413" s="22" t="s">
        <v>3325</v>
      </c>
      <c r="X1413" s="18" t="s">
        <v>3417</v>
      </c>
      <c r="Y1413" s="22" t="s">
        <v>3415</v>
      </c>
      <c r="Z1413" s="22" t="s">
        <v>3326</v>
      </c>
      <c r="AA1413" s="22" t="s">
        <v>3534</v>
      </c>
      <c r="AC1413" s="22" t="s">
        <v>3416</v>
      </c>
      <c r="AD1413" s="22" t="s">
        <v>2666</v>
      </c>
      <c r="AF1413" s="18">
        <v>480.0</v>
      </c>
      <c r="AG1413" s="18">
        <v>0.0</v>
      </c>
      <c r="AH1413" s="18">
        <v>0.0</v>
      </c>
      <c r="AI1413" s="18">
        <v>0.0</v>
      </c>
      <c r="AJ1413" s="18">
        <v>0.0</v>
      </c>
      <c r="AK1413" s="18">
        <v>0.0</v>
      </c>
    </row>
    <row r="1414">
      <c r="A1414" s="14" t="s">
        <v>1251</v>
      </c>
      <c r="B1414" s="105" t="s">
        <v>4206</v>
      </c>
      <c r="C1414" s="14" t="s">
        <v>2438</v>
      </c>
      <c r="D1414" s="19" t="s">
        <v>58</v>
      </c>
      <c r="E1414" s="14" t="s">
        <v>3421</v>
      </c>
      <c r="F1414" s="14" t="s">
        <v>2882</v>
      </c>
      <c r="G1414" s="14" t="s">
        <v>2437</v>
      </c>
      <c r="H1414" s="14" t="s">
        <v>2214</v>
      </c>
      <c r="I1414" s="14" t="s">
        <v>3431</v>
      </c>
      <c r="J1414" s="23"/>
      <c r="K1414" s="23"/>
      <c r="L1414" s="18">
        <v>24.0</v>
      </c>
      <c r="M1414" s="18">
        <v>0.0</v>
      </c>
      <c r="N1414" s="18">
        <v>0.0</v>
      </c>
      <c r="O1414" s="18">
        <v>1.357143</v>
      </c>
      <c r="P1414" s="18">
        <v>1.342529</v>
      </c>
      <c r="Q1414" s="18">
        <v>1.079754</v>
      </c>
      <c r="U1414" s="22" t="s">
        <v>1812</v>
      </c>
      <c r="V1414" s="18">
        <v>7.622202395505E12</v>
      </c>
      <c r="W1414" s="22" t="s">
        <v>2514</v>
      </c>
      <c r="X1414" s="18" t="s">
        <v>3417</v>
      </c>
      <c r="Y1414" s="22" t="s">
        <v>3421</v>
      </c>
      <c r="Z1414" s="22" t="s">
        <v>2963</v>
      </c>
      <c r="AA1414" s="22" t="s">
        <v>2512</v>
      </c>
      <c r="AB1414" s="22" t="s">
        <v>2214</v>
      </c>
      <c r="AC1414" s="22" t="s">
        <v>3416</v>
      </c>
      <c r="AD1414" s="22" t="s">
        <v>2666</v>
      </c>
      <c r="AE1414" s="22" t="s">
        <v>2240</v>
      </c>
      <c r="AF1414" s="18">
        <v>48.0</v>
      </c>
      <c r="AG1414" s="18">
        <v>0.0</v>
      </c>
      <c r="AH1414" s="18">
        <v>0.0</v>
      </c>
      <c r="AI1414" s="18">
        <v>0.0</v>
      </c>
      <c r="AJ1414" s="18">
        <v>0.033333</v>
      </c>
      <c r="AK1414" s="18">
        <v>0.033333</v>
      </c>
    </row>
    <row r="1415">
      <c r="A1415" s="14" t="s">
        <v>1812</v>
      </c>
      <c r="B1415" s="105" t="s">
        <v>4203</v>
      </c>
      <c r="C1415" s="14" t="s">
        <v>3333</v>
      </c>
      <c r="D1415" s="19" t="s">
        <v>58</v>
      </c>
      <c r="E1415" s="14" t="s">
        <v>3421</v>
      </c>
      <c r="F1415" s="14" t="s">
        <v>3326</v>
      </c>
      <c r="G1415" s="14" t="s">
        <v>2324</v>
      </c>
      <c r="H1415" s="14" t="s">
        <v>2214</v>
      </c>
      <c r="I1415" s="14" t="s">
        <v>3416</v>
      </c>
      <c r="J1415" s="14" t="s">
        <v>2605</v>
      </c>
      <c r="K1415" s="23"/>
      <c r="L1415" s="18">
        <v>648.0</v>
      </c>
      <c r="M1415" s="18">
        <v>0.0</v>
      </c>
      <c r="N1415" s="18">
        <v>5.546139</v>
      </c>
      <c r="O1415" s="18">
        <v>2.616342</v>
      </c>
      <c r="P1415" s="18">
        <v>6.137186</v>
      </c>
      <c r="Q1415" s="18">
        <v>5.504998</v>
      </c>
      <c r="U1415" s="22" t="s">
        <v>851</v>
      </c>
      <c r="V1415" s="18">
        <v>6.291102013553E12</v>
      </c>
      <c r="W1415" s="22" t="s">
        <v>2319</v>
      </c>
      <c r="X1415" s="18" t="s">
        <v>3417</v>
      </c>
      <c r="Y1415" s="22" t="s">
        <v>3415</v>
      </c>
      <c r="Z1415" s="22" t="s">
        <v>2759</v>
      </c>
      <c r="AA1415" s="22" t="s">
        <v>2318</v>
      </c>
      <c r="AB1415" s="22" t="s">
        <v>2304</v>
      </c>
      <c r="AC1415" s="22" t="s">
        <v>3422</v>
      </c>
      <c r="AD1415" s="22" t="s">
        <v>2605</v>
      </c>
      <c r="AE1415" s="16"/>
      <c r="AF1415" s="18">
        <v>72.0</v>
      </c>
      <c r="AG1415" s="18">
        <v>0.0</v>
      </c>
      <c r="AH1415" s="18">
        <v>0.105495</v>
      </c>
      <c r="AI1415" s="18">
        <v>0.0</v>
      </c>
      <c r="AJ1415" s="18">
        <v>0.2</v>
      </c>
      <c r="AK1415" s="18">
        <v>0.135798</v>
      </c>
    </row>
    <row r="1416">
      <c r="A1416" s="14" t="s">
        <v>1812</v>
      </c>
      <c r="B1416" s="105" t="s">
        <v>3963</v>
      </c>
      <c r="C1416" s="14" t="s">
        <v>2493</v>
      </c>
      <c r="D1416" s="19" t="s">
        <v>58</v>
      </c>
      <c r="E1416" s="14" t="s">
        <v>3415</v>
      </c>
      <c r="F1416" s="14" t="s">
        <v>2951</v>
      </c>
      <c r="G1416" s="14" t="s">
        <v>2489</v>
      </c>
      <c r="H1416" s="14" t="s">
        <v>2214</v>
      </c>
      <c r="I1416" s="14" t="s">
        <v>3416</v>
      </c>
      <c r="J1416" s="23"/>
      <c r="K1416" s="14" t="s">
        <v>2240</v>
      </c>
      <c r="L1416" s="18">
        <v>696.0</v>
      </c>
      <c r="M1416" s="18">
        <v>0.0</v>
      </c>
      <c r="N1416" s="18">
        <v>0.0</v>
      </c>
      <c r="O1416" s="18">
        <v>0.0</v>
      </c>
      <c r="P1416" s="18">
        <v>0.0</v>
      </c>
      <c r="Q1416" s="18">
        <v>0.0</v>
      </c>
      <c r="U1416" s="22" t="s">
        <v>288</v>
      </c>
      <c r="V1416" s="18">
        <v>5.060042490028E12</v>
      </c>
      <c r="W1416" s="22" t="s">
        <v>2893</v>
      </c>
      <c r="X1416" s="18" t="s">
        <v>3417</v>
      </c>
      <c r="Y1416" s="22" t="s">
        <v>3415</v>
      </c>
      <c r="Z1416" s="22" t="s">
        <v>3074</v>
      </c>
      <c r="AA1416" s="22" t="s">
        <v>3688</v>
      </c>
      <c r="AB1416" s="22" t="s">
        <v>2252</v>
      </c>
      <c r="AC1416" s="22" t="s">
        <v>3416</v>
      </c>
      <c r="AD1416" s="16"/>
      <c r="AE1416" s="16"/>
      <c r="AF1416" s="18">
        <v>0.0</v>
      </c>
      <c r="AG1416" s="18">
        <v>0.0</v>
      </c>
      <c r="AH1416" s="18">
        <v>0.0</v>
      </c>
      <c r="AI1416" s="18">
        <v>0.0</v>
      </c>
      <c r="AJ1416" s="18">
        <v>0.0</v>
      </c>
      <c r="AK1416" s="18">
        <v>0.0</v>
      </c>
    </row>
    <row r="1417">
      <c r="A1417" s="14" t="s">
        <v>1326</v>
      </c>
      <c r="B1417" s="105" t="s">
        <v>3864</v>
      </c>
      <c r="C1417" s="14" t="s">
        <v>2742</v>
      </c>
      <c r="D1417" s="19" t="s">
        <v>58</v>
      </c>
      <c r="E1417" s="14" t="s">
        <v>3415</v>
      </c>
      <c r="F1417" s="14" t="s">
        <v>3865</v>
      </c>
      <c r="G1417" s="14" t="s">
        <v>2407</v>
      </c>
      <c r="I1417" s="14" t="s">
        <v>3416</v>
      </c>
      <c r="J1417" s="23"/>
      <c r="K1417" s="23"/>
      <c r="L1417" s="18">
        <v>528.0</v>
      </c>
      <c r="M1417" s="18">
        <v>0.0</v>
      </c>
      <c r="N1417" s="18">
        <v>0.0</v>
      </c>
      <c r="O1417" s="18">
        <v>0.0</v>
      </c>
      <c r="P1417" s="18">
        <v>0.0</v>
      </c>
      <c r="Q1417" s="18">
        <v>0.0</v>
      </c>
      <c r="U1417" s="22" t="s">
        <v>1035</v>
      </c>
      <c r="V1417" s="18">
        <v>8.59795006991E11</v>
      </c>
      <c r="W1417" s="22" t="s">
        <v>3159</v>
      </c>
      <c r="X1417" s="18" t="s">
        <v>3417</v>
      </c>
      <c r="Y1417" s="22" t="s">
        <v>3415</v>
      </c>
      <c r="Z1417" s="22" t="s">
        <v>3160</v>
      </c>
      <c r="AA1417" s="22" t="s">
        <v>3450</v>
      </c>
      <c r="AB1417" s="22" t="s">
        <v>2214</v>
      </c>
      <c r="AC1417" s="22" t="s">
        <v>3416</v>
      </c>
      <c r="AD1417" s="16"/>
      <c r="AE1417" s="22" t="s">
        <v>2240</v>
      </c>
      <c r="AF1417" s="18">
        <v>312.0</v>
      </c>
      <c r="AG1417" s="18">
        <v>0.0</v>
      </c>
      <c r="AH1417" s="18">
        <v>0.0</v>
      </c>
      <c r="AI1417" s="18">
        <v>0.0</v>
      </c>
      <c r="AJ1417" s="18">
        <v>0.0</v>
      </c>
      <c r="AK1417" s="18">
        <v>0.0</v>
      </c>
    </row>
    <row r="1418">
      <c r="A1418" s="14" t="s">
        <v>1812</v>
      </c>
      <c r="B1418" s="105" t="s">
        <v>3527</v>
      </c>
      <c r="C1418" s="14" t="s">
        <v>2509</v>
      </c>
      <c r="D1418" s="19" t="s">
        <v>58</v>
      </c>
      <c r="E1418" s="14" t="s">
        <v>3421</v>
      </c>
      <c r="F1418" s="14" t="s">
        <v>2959</v>
      </c>
      <c r="G1418" s="14" t="s">
        <v>2464</v>
      </c>
      <c r="H1418" s="14" t="s">
        <v>2214</v>
      </c>
      <c r="I1418" s="14" t="s">
        <v>3416</v>
      </c>
      <c r="J1418" s="14" t="s">
        <v>2666</v>
      </c>
      <c r="L1418" s="18">
        <v>432.0</v>
      </c>
      <c r="M1418" s="18">
        <v>0.0</v>
      </c>
      <c r="N1418" s="18">
        <v>3.129525</v>
      </c>
      <c r="O1418" s="18">
        <v>3.289683</v>
      </c>
      <c r="P1418" s="18">
        <v>3.840074</v>
      </c>
      <c r="Q1418" s="18">
        <v>4.123107</v>
      </c>
      <c r="U1418" s="22" t="s">
        <v>1690</v>
      </c>
      <c r="V1418" s="18">
        <v>6.297001056615E12</v>
      </c>
      <c r="W1418" s="22" t="s">
        <v>2672</v>
      </c>
      <c r="X1418" s="18" t="s">
        <v>3417</v>
      </c>
      <c r="Y1418" s="22" t="s">
        <v>3415</v>
      </c>
      <c r="Z1418" s="22" t="s">
        <v>3260</v>
      </c>
      <c r="AA1418" s="22" t="s">
        <v>2437</v>
      </c>
      <c r="AB1418" s="22" t="s">
        <v>2214</v>
      </c>
      <c r="AC1418" s="22" t="s">
        <v>3416</v>
      </c>
      <c r="AD1418" s="22" t="s">
        <v>2605</v>
      </c>
      <c r="AE1418" s="16"/>
      <c r="AF1418" s="18">
        <v>24.0</v>
      </c>
      <c r="AG1418" s="18">
        <v>0.0</v>
      </c>
      <c r="AH1418" s="18">
        <v>0.0</v>
      </c>
      <c r="AI1418" s="18">
        <v>0.0</v>
      </c>
      <c r="AJ1418" s="18">
        <v>0.0</v>
      </c>
      <c r="AK1418" s="18">
        <v>0.016667</v>
      </c>
    </row>
    <row r="1419">
      <c r="A1419" s="14" t="s">
        <v>756</v>
      </c>
      <c r="B1419" s="105" t="s">
        <v>4211</v>
      </c>
      <c r="C1419" s="14" t="s">
        <v>2285</v>
      </c>
      <c r="D1419" s="19" t="s">
        <v>58</v>
      </c>
      <c r="E1419" s="14" t="s">
        <v>3415</v>
      </c>
      <c r="F1419" s="14" t="s">
        <v>2709</v>
      </c>
      <c r="G1419" s="14" t="s">
        <v>2282</v>
      </c>
      <c r="H1419" s="14" t="s">
        <v>2214</v>
      </c>
      <c r="I1419" s="14" t="s">
        <v>3416</v>
      </c>
      <c r="J1419" s="14" t="s">
        <v>2605</v>
      </c>
      <c r="K1419" s="16"/>
      <c r="L1419" s="18">
        <v>120.0</v>
      </c>
      <c r="M1419" s="18">
        <v>0.0</v>
      </c>
      <c r="N1419" s="18">
        <v>0.0</v>
      </c>
      <c r="O1419" s="18">
        <v>0.071429</v>
      </c>
      <c r="P1419" s="18">
        <v>0.133333</v>
      </c>
      <c r="Q1419" s="18">
        <v>0.133333</v>
      </c>
      <c r="U1419" s="22" t="s">
        <v>258</v>
      </c>
      <c r="V1419" s="18">
        <v>4.059729348319E12</v>
      </c>
      <c r="W1419" s="22" t="s">
        <v>2781</v>
      </c>
      <c r="X1419" s="18" t="s">
        <v>3417</v>
      </c>
      <c r="Y1419" s="22" t="s">
        <v>3415</v>
      </c>
      <c r="Z1419" s="22" t="s">
        <v>3192</v>
      </c>
      <c r="AA1419" s="22" t="s">
        <v>3427</v>
      </c>
      <c r="AB1419" s="22" t="s">
        <v>2214</v>
      </c>
      <c r="AC1419" s="22" t="s">
        <v>3416</v>
      </c>
      <c r="AD1419" s="22" t="s">
        <v>2605</v>
      </c>
      <c r="AE1419" s="16"/>
      <c r="AF1419" s="18">
        <v>0.0</v>
      </c>
      <c r="AG1419" s="18">
        <v>0.0</v>
      </c>
      <c r="AH1419" s="18">
        <v>0.0</v>
      </c>
      <c r="AI1419" s="18">
        <v>0.0</v>
      </c>
      <c r="AJ1419" s="18">
        <v>0.1</v>
      </c>
      <c r="AK1419" s="18">
        <v>0.066667</v>
      </c>
    </row>
    <row r="1420">
      <c r="A1420" s="14" t="s">
        <v>1812</v>
      </c>
      <c r="B1420" s="105" t="s">
        <v>4047</v>
      </c>
      <c r="C1420" s="14" t="s">
        <v>3309</v>
      </c>
      <c r="D1420" s="19" t="s">
        <v>58</v>
      </c>
      <c r="E1420" s="14" t="s">
        <v>3415</v>
      </c>
      <c r="F1420" s="14" t="s">
        <v>2998</v>
      </c>
      <c r="G1420" s="14" t="s">
        <v>3534</v>
      </c>
      <c r="I1420" s="14" t="s">
        <v>3416</v>
      </c>
      <c r="J1420" s="14" t="s">
        <v>2666</v>
      </c>
      <c r="L1420" s="18">
        <v>528.0</v>
      </c>
      <c r="M1420" s="18">
        <v>0.0</v>
      </c>
      <c r="N1420" s="18">
        <v>0.0</v>
      </c>
      <c r="O1420" s="18">
        <v>0.0</v>
      </c>
      <c r="P1420" s="18">
        <v>0.0</v>
      </c>
      <c r="Q1420" s="18">
        <v>0.0</v>
      </c>
      <c r="U1420" s="22" t="s">
        <v>662</v>
      </c>
      <c r="V1420" s="18">
        <v>8.90600105081E12</v>
      </c>
      <c r="W1420" s="22" t="s">
        <v>2277</v>
      </c>
      <c r="X1420" s="18" t="s">
        <v>3417</v>
      </c>
      <c r="Y1420" s="22" t="s">
        <v>3421</v>
      </c>
      <c r="Z1420" s="22" t="s">
        <v>2707</v>
      </c>
      <c r="AA1420" s="22" t="s">
        <v>2276</v>
      </c>
      <c r="AB1420" s="22" t="s">
        <v>2214</v>
      </c>
      <c r="AC1420" s="22" t="s">
        <v>3416</v>
      </c>
      <c r="AD1420" s="22" t="s">
        <v>2605</v>
      </c>
      <c r="AE1420" s="16"/>
      <c r="AF1420" s="18">
        <v>24.0</v>
      </c>
      <c r="AG1420" s="18">
        <v>0.0</v>
      </c>
      <c r="AH1420" s="18">
        <v>0.0</v>
      </c>
      <c r="AI1420" s="18">
        <v>0.0</v>
      </c>
      <c r="AJ1420" s="18">
        <v>0.0</v>
      </c>
      <c r="AK1420" s="18">
        <v>0.0</v>
      </c>
    </row>
    <row r="1421">
      <c r="A1421" s="14" t="s">
        <v>1812</v>
      </c>
      <c r="B1421" s="105"/>
      <c r="C1421" s="14" t="s">
        <v>2494</v>
      </c>
      <c r="D1421" s="19" t="s">
        <v>58</v>
      </c>
      <c r="E1421" s="14" t="s">
        <v>3415</v>
      </c>
      <c r="F1421" s="14" t="s">
        <v>2951</v>
      </c>
      <c r="G1421" s="14" t="s">
        <v>2489</v>
      </c>
      <c r="H1421" s="14" t="s">
        <v>2214</v>
      </c>
      <c r="I1421" s="14" t="s">
        <v>3416</v>
      </c>
      <c r="J1421" s="23"/>
      <c r="K1421" s="16"/>
      <c r="L1421" s="18">
        <v>0.0</v>
      </c>
      <c r="M1421" s="18">
        <v>0.0</v>
      </c>
      <c r="N1421" s="18">
        <v>0.0</v>
      </c>
      <c r="O1421" s="18">
        <v>0.0</v>
      </c>
      <c r="P1421" s="18">
        <v>0.0</v>
      </c>
      <c r="Q1421" s="18">
        <v>0.0</v>
      </c>
      <c r="U1421" s="22" t="s">
        <v>1812</v>
      </c>
      <c r="V1421" s="18">
        <v>6.291100601134E12</v>
      </c>
      <c r="W1421" s="22" t="s">
        <v>2494</v>
      </c>
      <c r="X1421" s="18" t="s">
        <v>3417</v>
      </c>
      <c r="Y1421" s="22" t="s">
        <v>3415</v>
      </c>
      <c r="Z1421" s="22" t="s">
        <v>2951</v>
      </c>
      <c r="AA1421" s="22" t="s">
        <v>2489</v>
      </c>
      <c r="AB1421" s="22" t="s">
        <v>2214</v>
      </c>
      <c r="AC1421" s="22" t="s">
        <v>3416</v>
      </c>
      <c r="AD1421" s="16"/>
      <c r="AE1421" s="16"/>
      <c r="AF1421" s="18">
        <v>0.0</v>
      </c>
      <c r="AG1421" s="18">
        <v>0.0</v>
      </c>
      <c r="AH1421" s="18">
        <v>0.0</v>
      </c>
      <c r="AI1421" s="18">
        <v>0.0</v>
      </c>
      <c r="AJ1421" s="18">
        <v>0.0</v>
      </c>
      <c r="AK1421" s="18">
        <v>0.0</v>
      </c>
    </row>
    <row r="1422">
      <c r="A1422" s="14" t="s">
        <v>1812</v>
      </c>
      <c r="B1422" s="105"/>
      <c r="C1422" s="14" t="s">
        <v>2491</v>
      </c>
      <c r="D1422" s="19" t="s">
        <v>58</v>
      </c>
      <c r="E1422" s="14" t="s">
        <v>3415</v>
      </c>
      <c r="F1422" s="14" t="s">
        <v>2951</v>
      </c>
      <c r="G1422" s="14" t="s">
        <v>2489</v>
      </c>
      <c r="H1422" s="14" t="s">
        <v>2214</v>
      </c>
      <c r="I1422" s="14" t="s">
        <v>3416</v>
      </c>
      <c r="J1422" s="14" t="s">
        <v>2605</v>
      </c>
      <c r="K1422" s="14" t="s">
        <v>2240</v>
      </c>
      <c r="L1422" s="18">
        <v>24.0</v>
      </c>
      <c r="M1422" s="18">
        <v>0.0</v>
      </c>
      <c r="N1422" s="18">
        <v>0.0</v>
      </c>
      <c r="O1422" s="18">
        <v>0.0</v>
      </c>
      <c r="P1422" s="18">
        <v>0.0</v>
      </c>
      <c r="Q1422" s="18">
        <v>0.046512</v>
      </c>
      <c r="U1422" s="22" t="s">
        <v>1812</v>
      </c>
      <c r="V1422" s="18">
        <v>6.29110060773E12</v>
      </c>
      <c r="W1422" s="22" t="s">
        <v>2491</v>
      </c>
      <c r="X1422" s="18" t="s">
        <v>3417</v>
      </c>
      <c r="Y1422" s="22" t="s">
        <v>3415</v>
      </c>
      <c r="Z1422" s="22" t="s">
        <v>2951</v>
      </c>
      <c r="AA1422" s="22" t="s">
        <v>2489</v>
      </c>
      <c r="AB1422" s="22" t="s">
        <v>2214</v>
      </c>
      <c r="AC1422" s="22" t="s">
        <v>3416</v>
      </c>
      <c r="AD1422" s="22" t="s">
        <v>2605</v>
      </c>
      <c r="AE1422" s="22" t="s">
        <v>2240</v>
      </c>
      <c r="AF1422" s="18">
        <v>24.0</v>
      </c>
      <c r="AG1422" s="18">
        <v>0.0</v>
      </c>
      <c r="AH1422" s="18">
        <v>0.0</v>
      </c>
      <c r="AI1422" s="18">
        <v>0.0</v>
      </c>
      <c r="AJ1422" s="18">
        <v>0.0</v>
      </c>
      <c r="AK1422" s="18">
        <v>0.046512</v>
      </c>
    </row>
    <row r="1423">
      <c r="A1423" s="14" t="s">
        <v>591</v>
      </c>
      <c r="B1423" s="105"/>
      <c r="C1423" s="14" t="s">
        <v>3131</v>
      </c>
      <c r="D1423" s="19" t="s">
        <v>58</v>
      </c>
      <c r="E1423" s="14" t="s">
        <v>3421</v>
      </c>
      <c r="F1423" s="14" t="s">
        <v>3116</v>
      </c>
      <c r="G1423" s="14" t="s">
        <v>3609</v>
      </c>
      <c r="H1423" s="14" t="s">
        <v>2214</v>
      </c>
      <c r="I1423" s="14" t="s">
        <v>3416</v>
      </c>
      <c r="J1423" s="14" t="s">
        <v>2605</v>
      </c>
      <c r="K1423" s="23"/>
      <c r="L1423" s="18">
        <v>48.0</v>
      </c>
      <c r="M1423" s="18">
        <v>0.0</v>
      </c>
      <c r="N1423" s="18">
        <v>0.0</v>
      </c>
      <c r="O1423" s="18">
        <v>0.0</v>
      </c>
      <c r="P1423" s="18">
        <v>0.0</v>
      </c>
      <c r="Q1423" s="18">
        <v>0.0</v>
      </c>
      <c r="U1423" s="22" t="s">
        <v>591</v>
      </c>
      <c r="V1423" s="18">
        <v>6.29804233201E12</v>
      </c>
      <c r="W1423" s="22" t="s">
        <v>3131</v>
      </c>
      <c r="X1423" s="18" t="s">
        <v>3417</v>
      </c>
      <c r="Y1423" s="22" t="s">
        <v>3421</v>
      </c>
      <c r="Z1423" s="22" t="s">
        <v>3116</v>
      </c>
      <c r="AA1423" s="22" t="s">
        <v>3609</v>
      </c>
      <c r="AB1423" s="22" t="s">
        <v>2214</v>
      </c>
      <c r="AC1423" s="22" t="s">
        <v>3416</v>
      </c>
      <c r="AD1423" s="22" t="s">
        <v>2605</v>
      </c>
      <c r="AE1423" s="16"/>
      <c r="AF1423" s="18">
        <v>48.0</v>
      </c>
      <c r="AG1423" s="18">
        <v>0.0</v>
      </c>
      <c r="AH1423" s="18">
        <v>0.0</v>
      </c>
      <c r="AI1423" s="18">
        <v>0.0</v>
      </c>
      <c r="AJ1423" s="18">
        <v>0.0</v>
      </c>
      <c r="AK1423" s="18">
        <v>0.0</v>
      </c>
    </row>
    <row r="1424">
      <c r="A1424" s="14" t="s">
        <v>1812</v>
      </c>
      <c r="B1424" s="105"/>
      <c r="C1424" s="14" t="s">
        <v>2565</v>
      </c>
      <c r="D1424" s="19" t="s">
        <v>58</v>
      </c>
      <c r="E1424" s="14" t="s">
        <v>3415</v>
      </c>
      <c r="F1424" s="14" t="s">
        <v>2947</v>
      </c>
      <c r="G1424" s="14" t="s">
        <v>2484</v>
      </c>
      <c r="H1424" s="14" t="s">
        <v>2214</v>
      </c>
      <c r="I1424" s="14" t="s">
        <v>3416</v>
      </c>
      <c r="J1424" s="14" t="s">
        <v>2605</v>
      </c>
      <c r="K1424" s="16"/>
      <c r="L1424" s="18">
        <v>24.0</v>
      </c>
      <c r="M1424" s="18">
        <v>0.0</v>
      </c>
      <c r="N1424" s="18">
        <v>0.0</v>
      </c>
      <c r="O1424" s="18">
        <v>0.0</v>
      </c>
      <c r="P1424" s="18">
        <v>0.0</v>
      </c>
      <c r="Q1424" s="18">
        <v>0.0</v>
      </c>
      <c r="U1424" s="22" t="s">
        <v>1812</v>
      </c>
      <c r="V1424" s="18">
        <v>7.92105701677E11</v>
      </c>
      <c r="W1424" s="22" t="s">
        <v>2565</v>
      </c>
      <c r="X1424" s="18" t="s">
        <v>3417</v>
      </c>
      <c r="Y1424" s="22" t="s">
        <v>3415</v>
      </c>
      <c r="Z1424" s="22" t="s">
        <v>2947</v>
      </c>
      <c r="AA1424" s="22" t="s">
        <v>2484</v>
      </c>
      <c r="AB1424" s="22" t="s">
        <v>2214</v>
      </c>
      <c r="AC1424" s="22" t="s">
        <v>3416</v>
      </c>
      <c r="AD1424" s="22" t="s">
        <v>2605</v>
      </c>
      <c r="AE1424" s="16"/>
      <c r="AF1424" s="18">
        <v>24.0</v>
      </c>
      <c r="AG1424" s="18">
        <v>0.0</v>
      </c>
      <c r="AH1424" s="18">
        <v>0.0</v>
      </c>
      <c r="AI1424" s="18">
        <v>0.0</v>
      </c>
      <c r="AJ1424" s="18">
        <v>0.0</v>
      </c>
      <c r="AK1424" s="18">
        <v>0.0</v>
      </c>
    </row>
    <row r="1425">
      <c r="A1425" s="14" t="s">
        <v>1812</v>
      </c>
      <c r="B1425" s="105"/>
      <c r="C1425" s="14" t="s">
        <v>2750</v>
      </c>
      <c r="D1425" s="19" t="s">
        <v>58</v>
      </c>
      <c r="E1425" s="14" t="s">
        <v>3415</v>
      </c>
      <c r="F1425" s="14" t="s">
        <v>3343</v>
      </c>
      <c r="G1425" s="14" t="s">
        <v>3430</v>
      </c>
      <c r="H1425" s="14" t="s">
        <v>2214</v>
      </c>
      <c r="I1425" s="14" t="s">
        <v>3416</v>
      </c>
      <c r="J1425" s="23"/>
      <c r="K1425" s="23"/>
      <c r="L1425" s="18">
        <v>19.0</v>
      </c>
      <c r="M1425" s="18">
        <v>5.0</v>
      </c>
      <c r="N1425" s="18">
        <v>0.142857</v>
      </c>
      <c r="O1425" s="18">
        <v>3.934158</v>
      </c>
      <c r="P1425" s="18">
        <v>3.542608</v>
      </c>
      <c r="Q1425" s="18">
        <v>3.057919</v>
      </c>
      <c r="U1425" s="22" t="s">
        <v>1812</v>
      </c>
      <c r="V1425" s="18">
        <v>6.221073012224E12</v>
      </c>
      <c r="W1425" s="22" t="s">
        <v>2750</v>
      </c>
      <c r="X1425" s="18" t="s">
        <v>3417</v>
      </c>
      <c r="Y1425" s="22" t="s">
        <v>3415</v>
      </c>
      <c r="Z1425" s="22" t="s">
        <v>3343</v>
      </c>
      <c r="AA1425" s="22" t="s">
        <v>3430</v>
      </c>
      <c r="AB1425" s="22" t="s">
        <v>2214</v>
      </c>
      <c r="AC1425" s="22" t="s">
        <v>3416</v>
      </c>
      <c r="AD1425" s="16"/>
      <c r="AE1425" s="16"/>
      <c r="AF1425" s="18">
        <v>19.0</v>
      </c>
      <c r="AG1425" s="18">
        <v>5.0</v>
      </c>
      <c r="AH1425" s="18">
        <v>0.142857</v>
      </c>
      <c r="AI1425" s="18">
        <v>3.934158</v>
      </c>
      <c r="AJ1425" s="18">
        <v>3.542608</v>
      </c>
      <c r="AK1425" s="18">
        <v>3.057919</v>
      </c>
    </row>
    <row r="1426">
      <c r="A1426" s="14" t="s">
        <v>1690</v>
      </c>
      <c r="B1426" s="105"/>
      <c r="C1426" s="14" t="s">
        <v>2999</v>
      </c>
      <c r="D1426" s="19" t="s">
        <v>58</v>
      </c>
      <c r="E1426" s="14" t="s">
        <v>3415</v>
      </c>
      <c r="F1426" s="14" t="s">
        <v>3261</v>
      </c>
      <c r="G1426" s="14" t="s">
        <v>3510</v>
      </c>
      <c r="H1426" s="14" t="s">
        <v>2214</v>
      </c>
      <c r="I1426" s="14" t="s">
        <v>3416</v>
      </c>
      <c r="J1426" s="23"/>
      <c r="K1426" s="23"/>
      <c r="L1426" s="18">
        <v>24.0</v>
      </c>
      <c r="M1426" s="18">
        <v>0.0</v>
      </c>
      <c r="N1426" s="18">
        <v>0.0</v>
      </c>
      <c r="O1426" s="18">
        <v>3.149573</v>
      </c>
      <c r="P1426" s="18">
        <v>4.009987</v>
      </c>
      <c r="Q1426" s="18">
        <v>3.555911</v>
      </c>
      <c r="U1426" s="22" t="s">
        <v>1690</v>
      </c>
      <c r="V1426" s="18">
        <v>8.588007731865E12</v>
      </c>
      <c r="W1426" s="22" t="s">
        <v>2999</v>
      </c>
      <c r="X1426" s="18" t="s">
        <v>3417</v>
      </c>
      <c r="Y1426" s="22" t="s">
        <v>3415</v>
      </c>
      <c r="Z1426" s="22" t="s">
        <v>3261</v>
      </c>
      <c r="AA1426" s="22" t="s">
        <v>3510</v>
      </c>
      <c r="AB1426" s="22" t="s">
        <v>2214</v>
      </c>
      <c r="AC1426" s="22" t="s">
        <v>3416</v>
      </c>
      <c r="AD1426" s="16"/>
      <c r="AE1426" s="16"/>
      <c r="AF1426" s="18">
        <v>24.0</v>
      </c>
      <c r="AG1426" s="18">
        <v>0.0</v>
      </c>
      <c r="AH1426" s="18">
        <v>0.0</v>
      </c>
      <c r="AI1426" s="18">
        <v>3.149573</v>
      </c>
      <c r="AJ1426" s="18">
        <v>4.009987</v>
      </c>
      <c r="AK1426" s="18">
        <v>3.555911</v>
      </c>
    </row>
    <row r="1427">
      <c r="A1427" s="14" t="s">
        <v>258</v>
      </c>
      <c r="B1427" s="105"/>
      <c r="C1427" s="14" t="s">
        <v>2420</v>
      </c>
      <c r="D1427" s="19" t="s">
        <v>58</v>
      </c>
      <c r="E1427" s="14" t="s">
        <v>3415</v>
      </c>
      <c r="F1427" s="14" t="s">
        <v>2858</v>
      </c>
      <c r="G1427" s="14" t="s">
        <v>2407</v>
      </c>
      <c r="H1427" s="14" t="s">
        <v>2214</v>
      </c>
      <c r="I1427" s="14" t="s">
        <v>3416</v>
      </c>
      <c r="J1427" s="23"/>
      <c r="K1427" s="16"/>
      <c r="L1427" s="18">
        <v>0.0</v>
      </c>
      <c r="M1427" s="18">
        <v>0.0</v>
      </c>
      <c r="N1427" s="18">
        <v>0.0</v>
      </c>
      <c r="O1427" s="18">
        <v>0.0</v>
      </c>
      <c r="P1427" s="18">
        <v>0.2</v>
      </c>
      <c r="Q1427" s="18">
        <v>0.25</v>
      </c>
      <c r="U1427" s="22" t="s">
        <v>258</v>
      </c>
      <c r="V1427" s="18">
        <v>6.281006620018E12</v>
      </c>
      <c r="W1427" s="22" t="s">
        <v>2420</v>
      </c>
      <c r="X1427" s="18" t="s">
        <v>3417</v>
      </c>
      <c r="Y1427" s="22" t="s">
        <v>3415</v>
      </c>
      <c r="Z1427" s="22" t="s">
        <v>2858</v>
      </c>
      <c r="AA1427" s="22" t="s">
        <v>2407</v>
      </c>
      <c r="AB1427" s="22" t="s">
        <v>2214</v>
      </c>
      <c r="AC1427" s="22" t="s">
        <v>3416</v>
      </c>
      <c r="AD1427" s="16"/>
      <c r="AE1427" s="16"/>
      <c r="AF1427" s="18">
        <v>0.0</v>
      </c>
      <c r="AG1427" s="18">
        <v>0.0</v>
      </c>
      <c r="AH1427" s="18">
        <v>0.0</v>
      </c>
      <c r="AI1427" s="18">
        <v>0.0</v>
      </c>
      <c r="AJ1427" s="18">
        <v>0.2</v>
      </c>
      <c r="AK1427" s="18">
        <v>0.25</v>
      </c>
    </row>
    <row r="1428">
      <c r="A1428" s="14" t="s">
        <v>1251</v>
      </c>
      <c r="B1428" s="105"/>
      <c r="C1428" s="14" t="s">
        <v>2989</v>
      </c>
      <c r="D1428" s="19" t="s">
        <v>58</v>
      </c>
      <c r="E1428" s="14" t="s">
        <v>3415</v>
      </c>
      <c r="F1428" s="14" t="s">
        <v>3231</v>
      </c>
      <c r="G1428" s="14" t="s">
        <v>3466</v>
      </c>
      <c r="H1428" s="14" t="s">
        <v>2214</v>
      </c>
      <c r="I1428" s="14" t="s">
        <v>3431</v>
      </c>
      <c r="J1428" s="23"/>
      <c r="K1428" s="14" t="s">
        <v>2240</v>
      </c>
      <c r="L1428" s="18">
        <v>432.0</v>
      </c>
      <c r="M1428" s="18">
        <v>0.0</v>
      </c>
      <c r="N1428" s="18">
        <v>0.0</v>
      </c>
      <c r="O1428" s="18">
        <v>0.0</v>
      </c>
      <c r="P1428" s="18">
        <v>0.0</v>
      </c>
      <c r="Q1428" s="18">
        <v>0.0</v>
      </c>
      <c r="U1428" s="22" t="s">
        <v>1251</v>
      </c>
      <c r="V1428" s="18">
        <v>6.291107845951E12</v>
      </c>
      <c r="W1428" s="22" t="s">
        <v>2989</v>
      </c>
      <c r="X1428" s="18" t="s">
        <v>3417</v>
      </c>
      <c r="Y1428" s="22" t="s">
        <v>3415</v>
      </c>
      <c r="Z1428" s="22" t="s">
        <v>3231</v>
      </c>
      <c r="AA1428" s="22" t="s">
        <v>3466</v>
      </c>
      <c r="AB1428" s="22" t="s">
        <v>2214</v>
      </c>
      <c r="AC1428" s="22" t="s">
        <v>3431</v>
      </c>
      <c r="AD1428" s="16"/>
      <c r="AE1428" s="22" t="s">
        <v>2240</v>
      </c>
      <c r="AF1428" s="18">
        <v>432.0</v>
      </c>
      <c r="AG1428" s="18">
        <v>0.0</v>
      </c>
      <c r="AH1428" s="18">
        <v>0.0</v>
      </c>
      <c r="AI1428" s="18">
        <v>0.0</v>
      </c>
      <c r="AJ1428" s="18">
        <v>0.0</v>
      </c>
      <c r="AK1428" s="18">
        <v>0.0</v>
      </c>
    </row>
    <row r="1429">
      <c r="A1429" s="14" t="s">
        <v>65</v>
      </c>
      <c r="B1429" s="105"/>
      <c r="C1429" s="14" t="s">
        <v>2232</v>
      </c>
      <c r="D1429" s="19" t="s">
        <v>58</v>
      </c>
      <c r="E1429" s="14" t="s">
        <v>3415</v>
      </c>
      <c r="F1429" s="14" t="s">
        <v>2590</v>
      </c>
      <c r="G1429" s="14" t="s">
        <v>2216</v>
      </c>
      <c r="H1429" s="14" t="s">
        <v>2214</v>
      </c>
      <c r="I1429" s="14" t="s">
        <v>3416</v>
      </c>
      <c r="J1429" s="23"/>
      <c r="K1429" s="14" t="s">
        <v>2240</v>
      </c>
      <c r="L1429" s="18">
        <v>744.0</v>
      </c>
      <c r="M1429" s="18">
        <v>0.0</v>
      </c>
      <c r="N1429" s="18">
        <v>0.0</v>
      </c>
      <c r="O1429" s="18">
        <v>0.071429</v>
      </c>
      <c r="P1429" s="18">
        <v>0.033333</v>
      </c>
      <c r="Q1429" s="18">
        <v>0.018182</v>
      </c>
      <c r="U1429" s="22" t="s">
        <v>65</v>
      </c>
      <c r="V1429" s="18">
        <v>8.901216405035E12</v>
      </c>
      <c r="W1429" s="22" t="s">
        <v>2232</v>
      </c>
      <c r="X1429" s="18" t="s">
        <v>3417</v>
      </c>
      <c r="Y1429" s="22" t="s">
        <v>3415</v>
      </c>
      <c r="Z1429" s="22" t="s">
        <v>2590</v>
      </c>
      <c r="AA1429" s="22" t="s">
        <v>2216</v>
      </c>
      <c r="AB1429" s="22" t="s">
        <v>2214</v>
      </c>
      <c r="AC1429" s="22" t="s">
        <v>3416</v>
      </c>
      <c r="AD1429" s="16"/>
      <c r="AE1429" s="22" t="s">
        <v>2240</v>
      </c>
      <c r="AF1429" s="18">
        <v>744.0</v>
      </c>
      <c r="AG1429" s="18">
        <v>0.0</v>
      </c>
      <c r="AH1429" s="18">
        <v>0.0</v>
      </c>
      <c r="AI1429" s="18">
        <v>0.071429</v>
      </c>
      <c r="AJ1429" s="18">
        <v>0.033333</v>
      </c>
      <c r="AK1429" s="18">
        <v>0.018182</v>
      </c>
    </row>
    <row r="1430">
      <c r="A1430" s="14" t="s">
        <v>1812</v>
      </c>
      <c r="B1430" s="105"/>
      <c r="C1430" s="14" t="s">
        <v>2745</v>
      </c>
      <c r="D1430" s="19" t="s">
        <v>58</v>
      </c>
      <c r="E1430" s="14" t="s">
        <v>3415</v>
      </c>
      <c r="F1430" s="14" t="s">
        <v>3343</v>
      </c>
      <c r="G1430" s="14" t="s">
        <v>3430</v>
      </c>
      <c r="H1430" s="14" t="s">
        <v>2214</v>
      </c>
      <c r="I1430" s="14" t="s">
        <v>3416</v>
      </c>
      <c r="J1430" s="23"/>
      <c r="K1430" s="16"/>
      <c r="L1430" s="18">
        <v>0.0</v>
      </c>
      <c r="M1430" s="18">
        <v>6.0</v>
      </c>
      <c r="N1430" s="18">
        <v>0.0</v>
      </c>
      <c r="O1430" s="18">
        <v>5.725108</v>
      </c>
      <c r="P1430" s="18">
        <v>5.661224</v>
      </c>
      <c r="Q1430" s="18">
        <v>4.487554</v>
      </c>
      <c r="U1430" s="22" t="s">
        <v>1812</v>
      </c>
      <c r="V1430" s="18">
        <v>6.221073002577E12</v>
      </c>
      <c r="W1430" s="22" t="s">
        <v>2745</v>
      </c>
      <c r="X1430" s="18" t="s">
        <v>3417</v>
      </c>
      <c r="Y1430" s="22" t="s">
        <v>3415</v>
      </c>
      <c r="Z1430" s="22" t="s">
        <v>3343</v>
      </c>
      <c r="AA1430" s="22" t="s">
        <v>3430</v>
      </c>
      <c r="AB1430" s="22" t="s">
        <v>2214</v>
      </c>
      <c r="AC1430" s="22" t="s">
        <v>3416</v>
      </c>
      <c r="AD1430" s="16"/>
      <c r="AE1430" s="16"/>
      <c r="AF1430" s="18">
        <v>0.0</v>
      </c>
      <c r="AG1430" s="18">
        <v>6.0</v>
      </c>
      <c r="AH1430" s="18">
        <v>0.0</v>
      </c>
      <c r="AI1430" s="18">
        <v>5.725108</v>
      </c>
      <c r="AJ1430" s="18">
        <v>5.661224</v>
      </c>
      <c r="AK1430" s="18">
        <v>4.487554</v>
      </c>
    </row>
    <row r="1431">
      <c r="A1431" s="14" t="s">
        <v>1175</v>
      </c>
      <c r="B1431" s="105"/>
      <c r="C1431" s="14" t="s">
        <v>3210</v>
      </c>
      <c r="D1431" s="19" t="s">
        <v>58</v>
      </c>
      <c r="E1431" s="14" t="s">
        <v>3415</v>
      </c>
      <c r="F1431" s="23"/>
      <c r="G1431" s="14" t="s">
        <v>2391</v>
      </c>
      <c r="I1431" s="14" t="s">
        <v>3416</v>
      </c>
      <c r="J1431" s="23"/>
      <c r="K1431" s="16"/>
      <c r="L1431" s="18">
        <v>120.0</v>
      </c>
      <c r="M1431" s="18">
        <v>0.0</v>
      </c>
      <c r="N1431" s="18">
        <v>0.0</v>
      </c>
      <c r="O1431" s="18">
        <v>0.0</v>
      </c>
      <c r="P1431" s="18">
        <v>0.0</v>
      </c>
      <c r="Q1431" s="18">
        <v>0.0</v>
      </c>
      <c r="U1431" s="22" t="s">
        <v>1175</v>
      </c>
      <c r="V1431" s="18">
        <v>1.94251142999E11</v>
      </c>
      <c r="W1431" s="22" t="s">
        <v>3210</v>
      </c>
      <c r="X1431" s="18" t="s">
        <v>3417</v>
      </c>
      <c r="Y1431" s="22" t="s">
        <v>3415</v>
      </c>
      <c r="Z1431" s="16"/>
      <c r="AA1431" s="22" t="s">
        <v>2391</v>
      </c>
      <c r="AC1431" s="22" t="s">
        <v>3416</v>
      </c>
      <c r="AD1431" s="16"/>
      <c r="AE1431" s="16"/>
      <c r="AF1431" s="18">
        <v>120.0</v>
      </c>
      <c r="AG1431" s="18">
        <v>0.0</v>
      </c>
      <c r="AH1431" s="18">
        <v>0.0</v>
      </c>
      <c r="AI1431" s="18">
        <v>0.0</v>
      </c>
      <c r="AJ1431" s="18">
        <v>0.0</v>
      </c>
      <c r="AK1431" s="18">
        <v>0.0</v>
      </c>
    </row>
    <row r="1432">
      <c r="A1432" s="14" t="s">
        <v>1812</v>
      </c>
      <c r="B1432" s="105"/>
      <c r="C1432" s="14" t="s">
        <v>2517</v>
      </c>
      <c r="D1432" s="19" t="s">
        <v>58</v>
      </c>
      <c r="E1432" s="14" t="s">
        <v>3415</v>
      </c>
      <c r="F1432" s="14" t="s">
        <v>2963</v>
      </c>
      <c r="G1432" s="14" t="s">
        <v>2512</v>
      </c>
      <c r="H1432" s="14" t="s">
        <v>2214</v>
      </c>
      <c r="I1432" s="14" t="s">
        <v>3416</v>
      </c>
      <c r="J1432" s="14" t="s">
        <v>2666</v>
      </c>
      <c r="L1432" s="18">
        <v>456.0</v>
      </c>
      <c r="M1432" s="18">
        <v>1.0</v>
      </c>
      <c r="N1432" s="18">
        <v>1.643201</v>
      </c>
      <c r="O1432" s="18">
        <v>0.485714</v>
      </c>
      <c r="P1432" s="18">
        <v>0.636552</v>
      </c>
      <c r="Q1432" s="18">
        <v>1.462995</v>
      </c>
      <c r="U1432" s="22" t="s">
        <v>1812</v>
      </c>
      <c r="V1432" s="18">
        <v>7.622202276873E12</v>
      </c>
      <c r="W1432" s="22" t="s">
        <v>2517</v>
      </c>
      <c r="X1432" s="18" t="s">
        <v>3417</v>
      </c>
      <c r="Y1432" s="22" t="s">
        <v>3415</v>
      </c>
      <c r="Z1432" s="22" t="s">
        <v>2963</v>
      </c>
      <c r="AA1432" s="22" t="s">
        <v>2512</v>
      </c>
      <c r="AB1432" s="22" t="s">
        <v>2214</v>
      </c>
      <c r="AC1432" s="22" t="s">
        <v>3416</v>
      </c>
      <c r="AD1432" s="22" t="s">
        <v>2666</v>
      </c>
      <c r="AF1432" s="18">
        <v>456.0</v>
      </c>
      <c r="AG1432" s="18">
        <v>1.0</v>
      </c>
      <c r="AH1432" s="18">
        <v>1.643201</v>
      </c>
      <c r="AI1432" s="18">
        <v>0.485714</v>
      </c>
      <c r="AJ1432" s="18">
        <v>0.636552</v>
      </c>
      <c r="AK1432" s="18">
        <v>1.462995</v>
      </c>
    </row>
    <row r="1433">
      <c r="A1433" s="14" t="s">
        <v>288</v>
      </c>
      <c r="B1433" s="105"/>
      <c r="C1433" s="14" t="s">
        <v>3065</v>
      </c>
      <c r="D1433" s="19" t="s">
        <v>58</v>
      </c>
      <c r="E1433" s="14" t="s">
        <v>3415</v>
      </c>
      <c r="F1433" s="14" t="s">
        <v>3057</v>
      </c>
      <c r="G1433" s="14" t="s">
        <v>3456</v>
      </c>
      <c r="H1433" s="14" t="s">
        <v>2214</v>
      </c>
      <c r="I1433" s="14" t="s">
        <v>3416</v>
      </c>
      <c r="J1433" s="23"/>
      <c r="K1433" s="23"/>
      <c r="L1433" s="18">
        <v>182.0</v>
      </c>
      <c r="M1433" s="18">
        <v>36.0</v>
      </c>
      <c r="N1433" s="18">
        <v>10.89233</v>
      </c>
      <c r="O1433" s="18">
        <v>46.34635</v>
      </c>
      <c r="P1433" s="18">
        <v>35.23119</v>
      </c>
      <c r="Q1433" s="18">
        <v>29.09011</v>
      </c>
      <c r="U1433" s="22" t="s">
        <v>288</v>
      </c>
      <c r="V1433" s="18">
        <v>6.291109603559E12</v>
      </c>
      <c r="W1433" s="22" t="s">
        <v>3065</v>
      </c>
      <c r="X1433" s="18" t="s">
        <v>3417</v>
      </c>
      <c r="Y1433" s="22" t="s">
        <v>3415</v>
      </c>
      <c r="Z1433" s="22" t="s">
        <v>3057</v>
      </c>
      <c r="AA1433" s="22" t="s">
        <v>3456</v>
      </c>
      <c r="AB1433" s="22" t="s">
        <v>2214</v>
      </c>
      <c r="AC1433" s="22" t="s">
        <v>3416</v>
      </c>
      <c r="AD1433" s="16"/>
      <c r="AE1433" s="16"/>
      <c r="AF1433" s="18">
        <v>182.0</v>
      </c>
      <c r="AG1433" s="18">
        <v>36.0</v>
      </c>
      <c r="AH1433" s="18">
        <v>10.89233</v>
      </c>
      <c r="AI1433" s="18">
        <v>46.34635</v>
      </c>
      <c r="AJ1433" s="18">
        <v>35.23119</v>
      </c>
      <c r="AK1433" s="18">
        <v>29.09011</v>
      </c>
    </row>
    <row r="1434">
      <c r="A1434" s="14" t="s">
        <v>1175</v>
      </c>
      <c r="B1434" s="105"/>
      <c r="C1434" s="14" t="s">
        <v>3041</v>
      </c>
      <c r="D1434" s="19" t="s">
        <v>58</v>
      </c>
      <c r="E1434" s="14" t="s">
        <v>3415</v>
      </c>
      <c r="F1434" s="14" t="s">
        <v>3206</v>
      </c>
      <c r="G1434" s="14" t="s">
        <v>2268</v>
      </c>
      <c r="H1434" s="14" t="s">
        <v>2252</v>
      </c>
      <c r="I1434" s="14" t="s">
        <v>3416</v>
      </c>
      <c r="J1434" s="23"/>
      <c r="K1434" s="14" t="s">
        <v>2240</v>
      </c>
      <c r="L1434" s="18">
        <v>456.0</v>
      </c>
      <c r="M1434" s="18">
        <v>0.0</v>
      </c>
      <c r="N1434" s="18">
        <v>0.102632</v>
      </c>
      <c r="O1434" s="18">
        <v>0.0</v>
      </c>
      <c r="P1434" s="18">
        <v>0.0</v>
      </c>
      <c r="Q1434" s="18">
        <v>0.102632</v>
      </c>
      <c r="U1434" s="22" t="s">
        <v>1175</v>
      </c>
      <c r="V1434" s="18">
        <v>4.006000169385E12</v>
      </c>
      <c r="W1434" s="22" t="s">
        <v>3041</v>
      </c>
      <c r="X1434" s="18" t="s">
        <v>3417</v>
      </c>
      <c r="Y1434" s="22" t="s">
        <v>3415</v>
      </c>
      <c r="Z1434" s="22" t="s">
        <v>3206</v>
      </c>
      <c r="AA1434" s="22" t="s">
        <v>2268</v>
      </c>
      <c r="AB1434" s="22" t="s">
        <v>2252</v>
      </c>
      <c r="AC1434" s="22" t="s">
        <v>3416</v>
      </c>
      <c r="AD1434" s="16"/>
      <c r="AE1434" s="22" t="s">
        <v>2240</v>
      </c>
      <c r="AF1434" s="18">
        <v>456.0</v>
      </c>
      <c r="AG1434" s="18">
        <v>0.0</v>
      </c>
      <c r="AH1434" s="18">
        <v>0.102632</v>
      </c>
      <c r="AI1434" s="18">
        <v>0.0</v>
      </c>
      <c r="AJ1434" s="18">
        <v>0.0</v>
      </c>
      <c r="AK1434" s="18">
        <v>0.102632</v>
      </c>
    </row>
    <row r="1435">
      <c r="A1435" s="14" t="s">
        <v>1251</v>
      </c>
      <c r="B1435" s="105"/>
      <c r="C1435" s="14" t="s">
        <v>2441</v>
      </c>
      <c r="D1435" s="19" t="s">
        <v>58</v>
      </c>
      <c r="E1435" s="14" t="s">
        <v>3415</v>
      </c>
      <c r="F1435" s="14" t="s">
        <v>2882</v>
      </c>
      <c r="G1435" s="14" t="s">
        <v>2437</v>
      </c>
      <c r="H1435" s="14" t="s">
        <v>2214</v>
      </c>
      <c r="I1435" s="14" t="s">
        <v>3431</v>
      </c>
      <c r="J1435" s="23"/>
      <c r="K1435" s="16"/>
      <c r="L1435" s="18">
        <v>192.0</v>
      </c>
      <c r="M1435" s="18">
        <v>0.0</v>
      </c>
      <c r="N1435" s="18">
        <v>1.010199</v>
      </c>
      <c r="O1435" s="18">
        <v>0.773352</v>
      </c>
      <c r="P1435" s="18">
        <v>0.930911</v>
      </c>
      <c r="Q1435" s="18">
        <v>1.287702</v>
      </c>
      <c r="U1435" s="22" t="s">
        <v>1251</v>
      </c>
      <c r="V1435" s="18">
        <v>3.701295700282E12</v>
      </c>
      <c r="W1435" s="22" t="s">
        <v>2441</v>
      </c>
      <c r="X1435" s="18" t="s">
        <v>3417</v>
      </c>
      <c r="Y1435" s="22" t="s">
        <v>3415</v>
      </c>
      <c r="Z1435" s="22" t="s">
        <v>2882</v>
      </c>
      <c r="AA1435" s="22" t="s">
        <v>2437</v>
      </c>
      <c r="AB1435" s="22" t="s">
        <v>2214</v>
      </c>
      <c r="AC1435" s="22" t="s">
        <v>3431</v>
      </c>
      <c r="AD1435" s="16"/>
      <c r="AE1435" s="16"/>
      <c r="AF1435" s="18">
        <v>192.0</v>
      </c>
      <c r="AG1435" s="18">
        <v>0.0</v>
      </c>
      <c r="AH1435" s="18">
        <v>1.010199</v>
      </c>
      <c r="AI1435" s="18">
        <v>0.773352</v>
      </c>
      <c r="AJ1435" s="18">
        <v>0.930911</v>
      </c>
      <c r="AK1435" s="18">
        <v>1.287702</v>
      </c>
    </row>
    <row r="1436">
      <c r="A1436" s="14" t="s">
        <v>468</v>
      </c>
      <c r="B1436" s="104"/>
      <c r="C1436" s="14" t="s">
        <v>2264</v>
      </c>
      <c r="D1436" s="19" t="s">
        <v>58</v>
      </c>
      <c r="E1436" s="14" t="s">
        <v>3415</v>
      </c>
      <c r="F1436" s="14" t="s">
        <v>2679</v>
      </c>
      <c r="G1436" s="14" t="s">
        <v>2265</v>
      </c>
      <c r="H1436" s="14" t="s">
        <v>2214</v>
      </c>
      <c r="I1436" s="14" t="s">
        <v>3422</v>
      </c>
      <c r="J1436" s="14" t="s">
        <v>2605</v>
      </c>
      <c r="K1436" s="14" t="s">
        <v>2240</v>
      </c>
      <c r="L1436" s="18">
        <v>816.0</v>
      </c>
      <c r="M1436" s="18">
        <v>0.0</v>
      </c>
      <c r="N1436" s="18">
        <v>0.0</v>
      </c>
      <c r="O1436" s="18">
        <v>0.0</v>
      </c>
      <c r="P1436" s="18">
        <v>0.0</v>
      </c>
      <c r="Q1436" s="18">
        <v>0.0</v>
      </c>
      <c r="U1436" s="22" t="s">
        <v>468</v>
      </c>
      <c r="V1436" s="22" t="s">
        <v>4172</v>
      </c>
      <c r="W1436" s="22" t="s">
        <v>2264</v>
      </c>
      <c r="X1436" s="18" t="s">
        <v>3417</v>
      </c>
      <c r="Y1436" s="22" t="s">
        <v>3415</v>
      </c>
      <c r="Z1436" s="22" t="s">
        <v>2679</v>
      </c>
      <c r="AA1436" s="22" t="s">
        <v>2265</v>
      </c>
      <c r="AB1436" s="22" t="s">
        <v>2214</v>
      </c>
      <c r="AC1436" s="22" t="s">
        <v>3422</v>
      </c>
      <c r="AD1436" s="22" t="s">
        <v>2605</v>
      </c>
      <c r="AE1436" s="22" t="s">
        <v>2240</v>
      </c>
      <c r="AF1436" s="18">
        <v>816.0</v>
      </c>
      <c r="AG1436" s="18">
        <v>0.0</v>
      </c>
      <c r="AH1436" s="18">
        <v>0.0</v>
      </c>
      <c r="AI1436" s="18">
        <v>0.0</v>
      </c>
      <c r="AJ1436" s="18">
        <v>0.0</v>
      </c>
      <c r="AK1436" s="18">
        <v>0.0</v>
      </c>
    </row>
    <row r="1437">
      <c r="A1437" s="14" t="s">
        <v>1035</v>
      </c>
      <c r="B1437" s="105"/>
      <c r="C1437" s="14" t="s">
        <v>3840</v>
      </c>
      <c r="D1437" s="19" t="s">
        <v>58</v>
      </c>
      <c r="E1437" s="14" t="s">
        <v>3421</v>
      </c>
      <c r="F1437" s="14" t="s">
        <v>3842</v>
      </c>
      <c r="G1437" s="14" t="s">
        <v>3843</v>
      </c>
      <c r="H1437" s="14" t="s">
        <v>2214</v>
      </c>
      <c r="I1437" s="14" t="s">
        <v>3416</v>
      </c>
      <c r="J1437" s="23"/>
      <c r="K1437" s="14" t="s">
        <v>2240</v>
      </c>
      <c r="L1437" s="18">
        <v>48.0</v>
      </c>
      <c r="M1437" s="18">
        <v>0.0</v>
      </c>
      <c r="N1437" s="18">
        <v>0.0</v>
      </c>
      <c r="O1437" s="18">
        <v>0.0</v>
      </c>
      <c r="P1437" s="18">
        <v>0.0</v>
      </c>
      <c r="Q1437" s="18">
        <v>0.0</v>
      </c>
      <c r="U1437" s="22" t="s">
        <v>1035</v>
      </c>
      <c r="V1437" s="18">
        <v>6.295199000298E12</v>
      </c>
      <c r="W1437" s="22" t="s">
        <v>3840</v>
      </c>
      <c r="X1437" s="18" t="s">
        <v>3417</v>
      </c>
      <c r="Y1437" s="22" t="s">
        <v>3421</v>
      </c>
      <c r="Z1437" s="22" t="s">
        <v>3842</v>
      </c>
      <c r="AA1437" s="22" t="s">
        <v>3843</v>
      </c>
      <c r="AB1437" s="22" t="s">
        <v>2214</v>
      </c>
      <c r="AC1437" s="22" t="s">
        <v>3416</v>
      </c>
      <c r="AD1437" s="16"/>
      <c r="AE1437" s="22" t="s">
        <v>2240</v>
      </c>
      <c r="AF1437" s="18">
        <v>48.0</v>
      </c>
      <c r="AG1437" s="18">
        <v>0.0</v>
      </c>
      <c r="AH1437" s="18">
        <v>0.0</v>
      </c>
      <c r="AI1437" s="18">
        <v>0.0</v>
      </c>
      <c r="AJ1437" s="18">
        <v>0.0</v>
      </c>
      <c r="AK1437" s="18">
        <v>0.0</v>
      </c>
    </row>
    <row r="1438">
      <c r="A1438" s="14" t="s">
        <v>1783</v>
      </c>
      <c r="B1438" s="105"/>
      <c r="C1438" s="14" t="s">
        <v>3295</v>
      </c>
      <c r="D1438" s="19" t="s">
        <v>58</v>
      </c>
      <c r="E1438" s="14" t="s">
        <v>3415</v>
      </c>
      <c r="F1438" s="14" t="s">
        <v>3283</v>
      </c>
      <c r="G1438" s="14" t="s">
        <v>3442</v>
      </c>
      <c r="H1438" s="14" t="s">
        <v>2214</v>
      </c>
      <c r="I1438" s="14" t="s">
        <v>3416</v>
      </c>
      <c r="J1438" s="14" t="s">
        <v>2605</v>
      </c>
      <c r="K1438" s="14" t="s">
        <v>2240</v>
      </c>
      <c r="L1438" s="18">
        <v>336.0</v>
      </c>
      <c r="M1438" s="18">
        <v>0.0</v>
      </c>
      <c r="N1438" s="18">
        <v>0.0</v>
      </c>
      <c r="O1438" s="18">
        <v>0.0</v>
      </c>
      <c r="P1438" s="18">
        <v>0.0</v>
      </c>
      <c r="Q1438" s="18">
        <v>0.0</v>
      </c>
      <c r="U1438" s="22" t="s">
        <v>1783</v>
      </c>
      <c r="V1438" s="18">
        <v>8.711500696458E12</v>
      </c>
      <c r="W1438" s="22" t="s">
        <v>3295</v>
      </c>
      <c r="X1438" s="18" t="s">
        <v>3417</v>
      </c>
      <c r="Y1438" s="22" t="s">
        <v>3415</v>
      </c>
      <c r="Z1438" s="22" t="s">
        <v>3283</v>
      </c>
      <c r="AA1438" s="22" t="s">
        <v>3442</v>
      </c>
      <c r="AB1438" s="22" t="s">
        <v>2214</v>
      </c>
      <c r="AC1438" s="22" t="s">
        <v>3416</v>
      </c>
      <c r="AD1438" s="22" t="s">
        <v>2605</v>
      </c>
      <c r="AE1438" s="22" t="s">
        <v>2240</v>
      </c>
      <c r="AF1438" s="18">
        <v>336.0</v>
      </c>
      <c r="AG1438" s="18">
        <v>0.0</v>
      </c>
      <c r="AH1438" s="18">
        <v>0.0</v>
      </c>
      <c r="AI1438" s="18">
        <v>0.0</v>
      </c>
      <c r="AJ1438" s="18">
        <v>0.0</v>
      </c>
      <c r="AK1438" s="18">
        <v>0.0</v>
      </c>
    </row>
    <row r="1439">
      <c r="A1439" s="14" t="s">
        <v>888</v>
      </c>
      <c r="B1439" s="105"/>
      <c r="C1439" s="14" t="s">
        <v>2338</v>
      </c>
      <c r="D1439" s="19" t="s">
        <v>58</v>
      </c>
      <c r="E1439" s="14" t="s">
        <v>3421</v>
      </c>
      <c r="F1439" s="14" t="s">
        <v>2790</v>
      </c>
      <c r="G1439" s="14" t="s">
        <v>2339</v>
      </c>
      <c r="I1439" s="14" t="s">
        <v>3431</v>
      </c>
      <c r="J1439" s="23"/>
      <c r="K1439" s="14" t="s">
        <v>2240</v>
      </c>
      <c r="L1439" s="18">
        <v>552.0</v>
      </c>
      <c r="M1439" s="18">
        <v>0.0</v>
      </c>
      <c r="N1439" s="18">
        <v>0.0</v>
      </c>
      <c r="O1439" s="18">
        <v>0.0</v>
      </c>
      <c r="P1439" s="18">
        <v>0.0</v>
      </c>
      <c r="Q1439" s="18">
        <v>0.0</v>
      </c>
      <c r="U1439" s="22" t="s">
        <v>888</v>
      </c>
      <c r="V1439" s="18">
        <v>4.640167417554E12</v>
      </c>
      <c r="W1439" s="22" t="s">
        <v>2338</v>
      </c>
      <c r="X1439" s="18" t="s">
        <v>3417</v>
      </c>
      <c r="Y1439" s="22" t="s">
        <v>3421</v>
      </c>
      <c r="Z1439" s="22" t="s">
        <v>2790</v>
      </c>
      <c r="AA1439" s="22" t="s">
        <v>2339</v>
      </c>
      <c r="AC1439" s="22" t="s">
        <v>3431</v>
      </c>
      <c r="AD1439" s="16"/>
      <c r="AE1439" s="22" t="s">
        <v>2240</v>
      </c>
      <c r="AF1439" s="18">
        <v>552.0</v>
      </c>
      <c r="AG1439" s="18">
        <v>0.0</v>
      </c>
      <c r="AH1439" s="18">
        <v>0.0</v>
      </c>
      <c r="AI1439" s="18">
        <v>0.0</v>
      </c>
      <c r="AJ1439" s="18">
        <v>0.0</v>
      </c>
      <c r="AK1439" s="18">
        <v>0.0</v>
      </c>
    </row>
    <row r="1440">
      <c r="A1440" s="14" t="s">
        <v>888</v>
      </c>
      <c r="B1440" s="105"/>
      <c r="C1440" s="14" t="s">
        <v>2334</v>
      </c>
      <c r="D1440" s="19" t="s">
        <v>58</v>
      </c>
      <c r="E1440" s="14" t="s">
        <v>3415</v>
      </c>
      <c r="F1440" s="14" t="s">
        <v>2733</v>
      </c>
      <c r="G1440" s="14" t="s">
        <v>2333</v>
      </c>
      <c r="H1440" s="14" t="s">
        <v>2214</v>
      </c>
      <c r="I1440" s="14" t="s">
        <v>3431</v>
      </c>
      <c r="J1440" s="23"/>
      <c r="K1440" s="14" t="s">
        <v>2240</v>
      </c>
      <c r="L1440" s="18">
        <v>384.0</v>
      </c>
      <c r="M1440" s="18">
        <v>0.0</v>
      </c>
      <c r="N1440" s="18">
        <v>0.0</v>
      </c>
      <c r="O1440" s="18">
        <v>0.0</v>
      </c>
      <c r="P1440" s="18">
        <v>0.0</v>
      </c>
      <c r="Q1440" s="18">
        <v>0.0</v>
      </c>
      <c r="U1440" s="22" t="s">
        <v>888</v>
      </c>
      <c r="V1440" s="18">
        <v>6.291079388692E12</v>
      </c>
      <c r="W1440" s="22" t="s">
        <v>2334</v>
      </c>
      <c r="X1440" s="18" t="s">
        <v>3417</v>
      </c>
      <c r="Y1440" s="22" t="s">
        <v>3415</v>
      </c>
      <c r="Z1440" s="22" t="s">
        <v>2733</v>
      </c>
      <c r="AA1440" s="22" t="s">
        <v>2333</v>
      </c>
      <c r="AB1440" s="22" t="s">
        <v>2214</v>
      </c>
      <c r="AC1440" s="22" t="s">
        <v>3431</v>
      </c>
      <c r="AD1440" s="16"/>
      <c r="AE1440" s="22" t="s">
        <v>2240</v>
      </c>
      <c r="AF1440" s="18">
        <v>384.0</v>
      </c>
      <c r="AG1440" s="18">
        <v>0.0</v>
      </c>
      <c r="AH1440" s="18">
        <v>0.0</v>
      </c>
      <c r="AI1440" s="18">
        <v>0.0</v>
      </c>
      <c r="AJ1440" s="18">
        <v>0.0</v>
      </c>
      <c r="AK1440" s="18">
        <v>0.0</v>
      </c>
    </row>
    <row r="1441">
      <c r="A1441" s="14" t="s">
        <v>1812</v>
      </c>
      <c r="B1441" s="105"/>
      <c r="C1441" s="14" t="s">
        <v>2640</v>
      </c>
      <c r="D1441" s="19" t="s">
        <v>58</v>
      </c>
      <c r="E1441" s="14" t="s">
        <v>3415</v>
      </c>
      <c r="F1441" s="14" t="s">
        <v>2981</v>
      </c>
      <c r="G1441" s="14" t="s">
        <v>2532</v>
      </c>
      <c r="H1441" s="14" t="s">
        <v>2214</v>
      </c>
      <c r="I1441" s="14" t="s">
        <v>3416</v>
      </c>
      <c r="J1441" s="23"/>
      <c r="K1441" s="23"/>
      <c r="L1441" s="18">
        <v>24.0</v>
      </c>
      <c r="M1441" s="18">
        <v>3.0</v>
      </c>
      <c r="N1441" s="18">
        <v>1.2</v>
      </c>
      <c r="O1441" s="18">
        <v>7.344689</v>
      </c>
      <c r="P1441" s="18">
        <v>7.087041</v>
      </c>
      <c r="Q1441" s="18">
        <v>5.358955</v>
      </c>
      <c r="U1441" s="22" t="s">
        <v>1812</v>
      </c>
      <c r="V1441" s="18">
        <v>7.340001807356E12</v>
      </c>
      <c r="W1441" s="22" t="s">
        <v>2640</v>
      </c>
      <c r="X1441" s="18" t="s">
        <v>3417</v>
      </c>
      <c r="Y1441" s="22" t="s">
        <v>3415</v>
      </c>
      <c r="Z1441" s="22" t="s">
        <v>2981</v>
      </c>
      <c r="AA1441" s="22" t="s">
        <v>2532</v>
      </c>
      <c r="AB1441" s="22" t="s">
        <v>2214</v>
      </c>
      <c r="AC1441" s="22" t="s">
        <v>3416</v>
      </c>
      <c r="AD1441" s="16"/>
      <c r="AE1441" s="16"/>
      <c r="AF1441" s="18">
        <v>24.0</v>
      </c>
      <c r="AG1441" s="18">
        <v>3.0</v>
      </c>
      <c r="AH1441" s="18">
        <v>1.2</v>
      </c>
      <c r="AI1441" s="18">
        <v>7.344689</v>
      </c>
      <c r="AJ1441" s="18">
        <v>7.087041</v>
      </c>
      <c r="AK1441" s="18">
        <v>5.358955</v>
      </c>
    </row>
    <row r="1442">
      <c r="A1442" s="14" t="s">
        <v>288</v>
      </c>
      <c r="B1442" s="105"/>
      <c r="C1442" s="14" t="s">
        <v>2250</v>
      </c>
      <c r="D1442" s="19" t="s">
        <v>58</v>
      </c>
      <c r="E1442" s="14" t="s">
        <v>3415</v>
      </c>
      <c r="F1442" s="14" t="s">
        <v>2643</v>
      </c>
      <c r="G1442" s="14" t="s">
        <v>2251</v>
      </c>
      <c r="I1442" s="14" t="s">
        <v>3416</v>
      </c>
      <c r="J1442" s="23"/>
      <c r="K1442" s="23"/>
      <c r="L1442" s="18">
        <v>48.0</v>
      </c>
      <c r="M1442" s="18">
        <v>0.0</v>
      </c>
      <c r="N1442" s="18">
        <v>0.0</v>
      </c>
      <c r="O1442" s="18">
        <v>0.0</v>
      </c>
      <c r="P1442" s="18">
        <v>0.0</v>
      </c>
      <c r="Q1442" s="18">
        <v>0.0</v>
      </c>
      <c r="U1442" s="22" t="s">
        <v>288</v>
      </c>
      <c r="V1442" s="18">
        <v>7.92105023588E11</v>
      </c>
      <c r="W1442" s="22" t="s">
        <v>2250</v>
      </c>
      <c r="X1442" s="18" t="s">
        <v>3417</v>
      </c>
      <c r="Y1442" s="22" t="s">
        <v>3415</v>
      </c>
      <c r="Z1442" s="22" t="s">
        <v>2643</v>
      </c>
      <c r="AA1442" s="22" t="s">
        <v>2251</v>
      </c>
      <c r="AC1442" s="22" t="s">
        <v>3416</v>
      </c>
      <c r="AD1442" s="16"/>
      <c r="AE1442" s="16"/>
      <c r="AF1442" s="18">
        <v>48.0</v>
      </c>
      <c r="AG1442" s="18">
        <v>0.0</v>
      </c>
      <c r="AH1442" s="18">
        <v>0.0</v>
      </c>
      <c r="AI1442" s="18">
        <v>0.0</v>
      </c>
      <c r="AJ1442" s="18">
        <v>0.0</v>
      </c>
      <c r="AK1442" s="18">
        <v>0.0</v>
      </c>
    </row>
    <row r="1443">
      <c r="A1443" s="14" t="s">
        <v>1812</v>
      </c>
      <c r="B1443" s="105"/>
      <c r="C1443" s="14" t="s">
        <v>2682</v>
      </c>
      <c r="D1443" s="19" t="s">
        <v>58</v>
      </c>
      <c r="E1443" s="14" t="s">
        <v>3415</v>
      </c>
      <c r="F1443" s="14" t="s">
        <v>3346</v>
      </c>
      <c r="G1443" s="14" t="s">
        <v>2512</v>
      </c>
      <c r="H1443" s="14" t="s">
        <v>2214</v>
      </c>
      <c r="I1443" s="14" t="s">
        <v>3416</v>
      </c>
      <c r="J1443" s="14" t="s">
        <v>2605</v>
      </c>
      <c r="K1443" s="16"/>
      <c r="L1443" s="18">
        <v>24.0</v>
      </c>
      <c r="M1443" s="18">
        <v>0.0</v>
      </c>
      <c r="N1443" s="18">
        <v>0.0</v>
      </c>
      <c r="O1443" s="18">
        <v>0.0</v>
      </c>
      <c r="P1443" s="18">
        <v>0.0</v>
      </c>
      <c r="Q1443" s="18">
        <v>0.0</v>
      </c>
      <c r="U1443" s="22" t="s">
        <v>1812</v>
      </c>
      <c r="V1443" s="18">
        <v>9.352047002785E12</v>
      </c>
      <c r="W1443" s="22" t="s">
        <v>2682</v>
      </c>
      <c r="X1443" s="18" t="s">
        <v>3417</v>
      </c>
      <c r="Y1443" s="22" t="s">
        <v>3415</v>
      </c>
      <c r="Z1443" s="22" t="s">
        <v>3346</v>
      </c>
      <c r="AA1443" s="22" t="s">
        <v>2512</v>
      </c>
      <c r="AB1443" s="22" t="s">
        <v>2214</v>
      </c>
      <c r="AC1443" s="22" t="s">
        <v>3416</v>
      </c>
      <c r="AD1443" s="22" t="s">
        <v>2605</v>
      </c>
      <c r="AE1443" s="16"/>
      <c r="AF1443" s="18">
        <v>24.0</v>
      </c>
      <c r="AG1443" s="18">
        <v>0.0</v>
      </c>
      <c r="AH1443" s="18">
        <v>0.0</v>
      </c>
      <c r="AI1443" s="18">
        <v>0.0</v>
      </c>
      <c r="AJ1443" s="18">
        <v>0.0</v>
      </c>
      <c r="AK1443" s="18">
        <v>0.0</v>
      </c>
    </row>
    <row r="1444">
      <c r="A1444" s="14" t="s">
        <v>1812</v>
      </c>
      <c r="B1444" s="105"/>
      <c r="C1444" s="14" t="s">
        <v>2516</v>
      </c>
      <c r="D1444" s="19" t="s">
        <v>58</v>
      </c>
      <c r="E1444" s="14" t="s">
        <v>3415</v>
      </c>
      <c r="F1444" s="14" t="s">
        <v>2963</v>
      </c>
      <c r="G1444" s="14" t="s">
        <v>2512</v>
      </c>
      <c r="H1444" s="14" t="s">
        <v>2214</v>
      </c>
      <c r="I1444" s="14" t="s">
        <v>3416</v>
      </c>
      <c r="J1444" s="14" t="s">
        <v>2605</v>
      </c>
      <c r="K1444" s="23"/>
      <c r="L1444" s="18">
        <v>24.0</v>
      </c>
      <c r="M1444" s="18">
        <v>0.0</v>
      </c>
      <c r="N1444" s="18">
        <v>0.0</v>
      </c>
      <c r="O1444" s="18">
        <v>0.0</v>
      </c>
      <c r="P1444" s="18">
        <v>0.0</v>
      </c>
      <c r="Q1444" s="18">
        <v>0.0</v>
      </c>
      <c r="U1444" s="22" t="s">
        <v>1812</v>
      </c>
      <c r="V1444" s="18">
        <v>7.622202294488E12</v>
      </c>
      <c r="W1444" s="22" t="s">
        <v>2516</v>
      </c>
      <c r="X1444" s="18" t="s">
        <v>3417</v>
      </c>
      <c r="Y1444" s="22" t="s">
        <v>3415</v>
      </c>
      <c r="Z1444" s="22" t="s">
        <v>2963</v>
      </c>
      <c r="AA1444" s="22" t="s">
        <v>2512</v>
      </c>
      <c r="AB1444" s="22" t="s">
        <v>2214</v>
      </c>
      <c r="AC1444" s="22" t="s">
        <v>3416</v>
      </c>
      <c r="AD1444" s="22" t="s">
        <v>2605</v>
      </c>
      <c r="AE1444" s="16"/>
      <c r="AF1444" s="18">
        <v>24.0</v>
      </c>
      <c r="AG1444" s="18">
        <v>0.0</v>
      </c>
      <c r="AH1444" s="18">
        <v>0.0</v>
      </c>
      <c r="AI1444" s="18">
        <v>0.0</v>
      </c>
      <c r="AJ1444" s="18">
        <v>0.0</v>
      </c>
      <c r="AK1444" s="18">
        <v>0.0</v>
      </c>
    </row>
    <row r="1445">
      <c r="A1445" s="14" t="s">
        <v>1812</v>
      </c>
      <c r="B1445" s="105"/>
      <c r="C1445" s="14" t="s">
        <v>2860</v>
      </c>
      <c r="D1445" s="19" t="s">
        <v>58</v>
      </c>
      <c r="E1445" s="14" t="s">
        <v>3415</v>
      </c>
      <c r="F1445" s="14" t="s">
        <v>3348</v>
      </c>
      <c r="G1445" s="14" t="s">
        <v>2512</v>
      </c>
      <c r="H1445" s="14" t="s">
        <v>2214</v>
      </c>
      <c r="I1445" s="14" t="s">
        <v>3416</v>
      </c>
      <c r="J1445" s="14" t="s">
        <v>2605</v>
      </c>
      <c r="K1445" s="16"/>
      <c r="L1445" s="18">
        <v>24.0</v>
      </c>
      <c r="M1445" s="18">
        <v>0.0</v>
      </c>
      <c r="N1445" s="18">
        <v>0.0</v>
      </c>
      <c r="O1445" s="18">
        <v>0.0</v>
      </c>
      <c r="P1445" s="18">
        <v>0.0</v>
      </c>
      <c r="Q1445" s="18">
        <v>0.0</v>
      </c>
      <c r="U1445" s="22" t="s">
        <v>1812</v>
      </c>
      <c r="V1445" s="18">
        <v>9.341070002428E12</v>
      </c>
      <c r="W1445" s="22" t="s">
        <v>2860</v>
      </c>
      <c r="X1445" s="18" t="s">
        <v>3417</v>
      </c>
      <c r="Y1445" s="22" t="s">
        <v>3415</v>
      </c>
      <c r="Z1445" s="22" t="s">
        <v>3348</v>
      </c>
      <c r="AA1445" s="22" t="s">
        <v>2512</v>
      </c>
      <c r="AB1445" s="22" t="s">
        <v>2214</v>
      </c>
      <c r="AC1445" s="22" t="s">
        <v>3416</v>
      </c>
      <c r="AD1445" s="22" t="s">
        <v>2605</v>
      </c>
      <c r="AE1445" s="16"/>
      <c r="AF1445" s="18">
        <v>24.0</v>
      </c>
      <c r="AG1445" s="18">
        <v>0.0</v>
      </c>
      <c r="AH1445" s="18">
        <v>0.0</v>
      </c>
      <c r="AI1445" s="18">
        <v>0.0</v>
      </c>
      <c r="AJ1445" s="18">
        <v>0.0</v>
      </c>
      <c r="AK1445" s="18">
        <v>0.0</v>
      </c>
    </row>
    <row r="1446">
      <c r="A1446" s="14" t="s">
        <v>1175</v>
      </c>
      <c r="B1446" s="105"/>
      <c r="C1446" s="14" t="s">
        <v>2392</v>
      </c>
      <c r="D1446" s="19" t="s">
        <v>58</v>
      </c>
      <c r="E1446" s="14" t="s">
        <v>3415</v>
      </c>
      <c r="F1446" s="14" t="s">
        <v>2815</v>
      </c>
      <c r="G1446" s="14" t="s">
        <v>2378</v>
      </c>
      <c r="H1446" s="14" t="s">
        <v>2214</v>
      </c>
      <c r="I1446" s="14" t="s">
        <v>3416</v>
      </c>
      <c r="J1446" s="14" t="s">
        <v>2605</v>
      </c>
      <c r="K1446" s="16"/>
      <c r="L1446" s="18">
        <v>24.0</v>
      </c>
      <c r="M1446" s="18">
        <v>0.0</v>
      </c>
      <c r="N1446" s="18">
        <v>0.0</v>
      </c>
      <c r="O1446" s="18">
        <v>0.0</v>
      </c>
      <c r="P1446" s="18">
        <v>0.0</v>
      </c>
      <c r="Q1446" s="18">
        <v>0.0</v>
      </c>
      <c r="U1446" s="22" t="s">
        <v>1175</v>
      </c>
      <c r="V1446" s="18">
        <v>8.90800434389E12</v>
      </c>
      <c r="W1446" s="22" t="s">
        <v>2392</v>
      </c>
      <c r="X1446" s="18" t="s">
        <v>3417</v>
      </c>
      <c r="Y1446" s="22" t="s">
        <v>3415</v>
      </c>
      <c r="Z1446" s="22" t="s">
        <v>2815</v>
      </c>
      <c r="AA1446" s="22" t="s">
        <v>2378</v>
      </c>
      <c r="AB1446" s="22" t="s">
        <v>2214</v>
      </c>
      <c r="AC1446" s="22" t="s">
        <v>3416</v>
      </c>
      <c r="AD1446" s="22" t="s">
        <v>2605</v>
      </c>
      <c r="AE1446" s="16"/>
      <c r="AF1446" s="18">
        <v>24.0</v>
      </c>
      <c r="AG1446" s="18">
        <v>0.0</v>
      </c>
      <c r="AH1446" s="18">
        <v>0.0</v>
      </c>
      <c r="AI1446" s="18">
        <v>0.0</v>
      </c>
      <c r="AJ1446" s="18">
        <v>0.0</v>
      </c>
      <c r="AK1446" s="18">
        <v>0.0</v>
      </c>
    </row>
    <row r="1447">
      <c r="A1447" s="14" t="s">
        <v>1488</v>
      </c>
      <c r="B1447" s="105"/>
      <c r="C1447" s="14" t="s">
        <v>2886</v>
      </c>
      <c r="D1447" s="19" t="s">
        <v>58</v>
      </c>
      <c r="E1447" s="14" t="s">
        <v>3463</v>
      </c>
      <c r="F1447" s="14" t="s">
        <v>2720</v>
      </c>
      <c r="G1447" s="14" t="s">
        <v>3545</v>
      </c>
      <c r="H1447" s="14" t="s">
        <v>2214</v>
      </c>
      <c r="I1447" s="14" t="s">
        <v>3416</v>
      </c>
      <c r="J1447" s="23"/>
      <c r="K1447" s="16"/>
      <c r="L1447" s="18">
        <v>280.0</v>
      </c>
      <c r="M1447" s="18">
        <v>9.0</v>
      </c>
      <c r="N1447" s="18">
        <v>4.146557</v>
      </c>
      <c r="O1447" s="18">
        <v>13.7</v>
      </c>
      <c r="P1447" s="18">
        <v>13.56652</v>
      </c>
      <c r="Q1447" s="18">
        <v>9.055521</v>
      </c>
      <c r="U1447" s="22" t="s">
        <v>1488</v>
      </c>
      <c r="V1447" s="18">
        <v>6.298042161757E12</v>
      </c>
      <c r="W1447" s="22" t="s">
        <v>2886</v>
      </c>
      <c r="X1447" s="18" t="s">
        <v>3417</v>
      </c>
      <c r="Y1447" s="22" t="s">
        <v>3463</v>
      </c>
      <c r="Z1447" s="22" t="s">
        <v>2720</v>
      </c>
      <c r="AA1447" s="22" t="s">
        <v>3545</v>
      </c>
      <c r="AB1447" s="22" t="s">
        <v>2214</v>
      </c>
      <c r="AC1447" s="22" t="s">
        <v>3416</v>
      </c>
      <c r="AD1447" s="16"/>
      <c r="AE1447" s="16"/>
      <c r="AF1447" s="18">
        <v>280.0</v>
      </c>
      <c r="AG1447" s="18">
        <v>9.0</v>
      </c>
      <c r="AH1447" s="18">
        <v>4.146557</v>
      </c>
      <c r="AI1447" s="18">
        <v>13.7</v>
      </c>
      <c r="AJ1447" s="18">
        <v>13.56652</v>
      </c>
      <c r="AK1447" s="18">
        <v>9.055521</v>
      </c>
    </row>
    <row r="1448">
      <c r="A1448" s="14" t="s">
        <v>288</v>
      </c>
      <c r="B1448" s="105"/>
      <c r="C1448" s="14" t="s">
        <v>3124</v>
      </c>
      <c r="D1448" s="19" t="s">
        <v>58</v>
      </c>
      <c r="E1448" s="14" t="s">
        <v>3415</v>
      </c>
      <c r="F1448" s="14" t="s">
        <v>3949</v>
      </c>
      <c r="G1448" s="14" t="s">
        <v>2532</v>
      </c>
      <c r="H1448" s="14" t="s">
        <v>2252</v>
      </c>
      <c r="I1448" s="14" t="s">
        <v>3416</v>
      </c>
      <c r="J1448" s="23"/>
      <c r="K1448" s="23"/>
      <c r="L1448" s="18">
        <v>6.0</v>
      </c>
      <c r="M1448" s="18">
        <v>0.0</v>
      </c>
      <c r="N1448" s="18">
        <v>0.0</v>
      </c>
      <c r="O1448" s="18">
        <v>0.0</v>
      </c>
      <c r="P1448" s="18">
        <v>0.0</v>
      </c>
      <c r="Q1448" s="18">
        <v>0.0</v>
      </c>
      <c r="U1448" s="22" t="s">
        <v>288</v>
      </c>
      <c r="V1448" s="18">
        <v>8.859577501111E12</v>
      </c>
      <c r="W1448" s="22" t="s">
        <v>3124</v>
      </c>
      <c r="X1448" s="18" t="s">
        <v>3417</v>
      </c>
      <c r="Y1448" s="22" t="s">
        <v>3415</v>
      </c>
      <c r="Z1448" s="22" t="s">
        <v>3949</v>
      </c>
      <c r="AA1448" s="22" t="s">
        <v>2532</v>
      </c>
      <c r="AB1448" s="22" t="s">
        <v>2252</v>
      </c>
      <c r="AC1448" s="22" t="s">
        <v>3416</v>
      </c>
      <c r="AD1448" s="16"/>
      <c r="AE1448" s="16"/>
      <c r="AF1448" s="18">
        <v>6.0</v>
      </c>
      <c r="AG1448" s="18">
        <v>0.0</v>
      </c>
      <c r="AH1448" s="18">
        <v>0.0</v>
      </c>
      <c r="AI1448" s="18">
        <v>0.0</v>
      </c>
      <c r="AJ1448" s="18">
        <v>0.0</v>
      </c>
      <c r="AK1448" s="18">
        <v>0.0</v>
      </c>
    </row>
    <row r="1449">
      <c r="A1449" s="14" t="s">
        <v>65</v>
      </c>
      <c r="B1449" s="105"/>
      <c r="C1449" s="14" t="s">
        <v>2226</v>
      </c>
      <c r="D1449" s="19" t="s">
        <v>58</v>
      </c>
      <c r="E1449" s="14" t="s">
        <v>3415</v>
      </c>
      <c r="F1449" s="14" t="s">
        <v>2590</v>
      </c>
      <c r="G1449" s="14" t="s">
        <v>2216</v>
      </c>
      <c r="H1449" s="14" t="s">
        <v>2214</v>
      </c>
      <c r="I1449" s="14" t="s">
        <v>3416</v>
      </c>
      <c r="J1449" s="23"/>
      <c r="K1449" s="14" t="s">
        <v>2240</v>
      </c>
      <c r="L1449" s="18">
        <v>744.0</v>
      </c>
      <c r="M1449" s="18">
        <v>0.0</v>
      </c>
      <c r="N1449" s="18">
        <v>0.0</v>
      </c>
      <c r="O1449" s="18">
        <v>0.0</v>
      </c>
      <c r="P1449" s="18">
        <v>0.0</v>
      </c>
      <c r="Q1449" s="18">
        <v>0.0</v>
      </c>
      <c r="U1449" s="22" t="s">
        <v>65</v>
      </c>
      <c r="V1449" s="18">
        <v>8.901216405264E12</v>
      </c>
      <c r="W1449" s="22" t="s">
        <v>2226</v>
      </c>
      <c r="X1449" s="18" t="s">
        <v>3417</v>
      </c>
      <c r="Y1449" s="22" t="s">
        <v>3415</v>
      </c>
      <c r="Z1449" s="22" t="s">
        <v>2590</v>
      </c>
      <c r="AA1449" s="22" t="s">
        <v>2216</v>
      </c>
      <c r="AB1449" s="22" t="s">
        <v>2214</v>
      </c>
      <c r="AC1449" s="22" t="s">
        <v>3416</v>
      </c>
      <c r="AD1449" s="16"/>
      <c r="AE1449" s="22" t="s">
        <v>2240</v>
      </c>
      <c r="AF1449" s="18">
        <v>744.0</v>
      </c>
      <c r="AG1449" s="18">
        <v>0.0</v>
      </c>
      <c r="AH1449" s="18">
        <v>0.0</v>
      </c>
      <c r="AI1449" s="18">
        <v>0.0</v>
      </c>
      <c r="AJ1449" s="18">
        <v>0.0</v>
      </c>
      <c r="AK1449" s="18">
        <v>0.0</v>
      </c>
    </row>
    <row r="1450">
      <c r="A1450" s="14" t="s">
        <v>756</v>
      </c>
      <c r="B1450" s="105"/>
      <c r="C1450" s="14" t="s">
        <v>2291</v>
      </c>
      <c r="D1450" s="19" t="s">
        <v>58</v>
      </c>
      <c r="E1450" s="14" t="s">
        <v>3415</v>
      </c>
      <c r="F1450" s="14" t="s">
        <v>2709</v>
      </c>
      <c r="G1450" s="14" t="s">
        <v>2282</v>
      </c>
      <c r="H1450" s="14" t="s">
        <v>2214</v>
      </c>
      <c r="I1450" s="14" t="s">
        <v>3416</v>
      </c>
      <c r="J1450" s="14" t="s">
        <v>2605</v>
      </c>
      <c r="K1450" s="23"/>
      <c r="L1450" s="18">
        <v>384.0</v>
      </c>
      <c r="M1450" s="18">
        <v>0.0</v>
      </c>
      <c r="N1450" s="18">
        <v>2.137344</v>
      </c>
      <c r="O1450" s="18">
        <v>0.142857</v>
      </c>
      <c r="P1450" s="18">
        <v>0.466667</v>
      </c>
      <c r="Q1450" s="18">
        <v>2.446057</v>
      </c>
      <c r="U1450" s="22" t="s">
        <v>756</v>
      </c>
      <c r="V1450" s="18">
        <v>6.36997293608E11</v>
      </c>
      <c r="W1450" s="22" t="s">
        <v>2291</v>
      </c>
      <c r="X1450" s="18" t="s">
        <v>3417</v>
      </c>
      <c r="Y1450" s="22" t="s">
        <v>3415</v>
      </c>
      <c r="Z1450" s="22" t="s">
        <v>2709</v>
      </c>
      <c r="AA1450" s="22" t="s">
        <v>2282</v>
      </c>
      <c r="AB1450" s="22" t="s">
        <v>2214</v>
      </c>
      <c r="AC1450" s="22" t="s">
        <v>3416</v>
      </c>
      <c r="AD1450" s="22" t="s">
        <v>2605</v>
      </c>
      <c r="AE1450" s="16"/>
      <c r="AF1450" s="18">
        <v>384.0</v>
      </c>
      <c r="AG1450" s="18">
        <v>0.0</v>
      </c>
      <c r="AH1450" s="18">
        <v>2.137344</v>
      </c>
      <c r="AI1450" s="18">
        <v>0.142857</v>
      </c>
      <c r="AJ1450" s="18">
        <v>0.466667</v>
      </c>
      <c r="AK1450" s="18">
        <v>2.446057</v>
      </c>
    </row>
    <row r="1451">
      <c r="A1451" s="14" t="s">
        <v>1175</v>
      </c>
      <c r="B1451" s="105"/>
      <c r="C1451" s="14" t="s">
        <v>3222</v>
      </c>
      <c r="D1451" s="19" t="s">
        <v>58</v>
      </c>
      <c r="E1451" s="14" t="s">
        <v>3415</v>
      </c>
      <c r="F1451" s="14" t="s">
        <v>3217</v>
      </c>
      <c r="G1451" s="14" t="s">
        <v>3600</v>
      </c>
      <c r="H1451" s="14" t="s">
        <v>2214</v>
      </c>
      <c r="I1451" s="14" t="s">
        <v>3416</v>
      </c>
      <c r="J1451" s="23"/>
      <c r="K1451" s="16"/>
      <c r="L1451" s="18">
        <v>0.0</v>
      </c>
      <c r="M1451" s="18">
        <v>1.0</v>
      </c>
      <c r="N1451" s="18">
        <v>0.0</v>
      </c>
      <c r="O1451" s="18">
        <v>4.70631</v>
      </c>
      <c r="P1451" s="18">
        <v>5.443013</v>
      </c>
      <c r="Q1451" s="18">
        <v>6.360378</v>
      </c>
      <c r="U1451" s="22" t="s">
        <v>1175</v>
      </c>
      <c r="V1451" s="18">
        <v>6.291103071378E12</v>
      </c>
      <c r="W1451" s="22" t="s">
        <v>3222</v>
      </c>
      <c r="X1451" s="18" t="s">
        <v>3417</v>
      </c>
      <c r="Y1451" s="22" t="s">
        <v>3415</v>
      </c>
      <c r="Z1451" s="22" t="s">
        <v>3217</v>
      </c>
      <c r="AA1451" s="22" t="s">
        <v>3600</v>
      </c>
      <c r="AB1451" s="22" t="s">
        <v>2214</v>
      </c>
      <c r="AC1451" s="22" t="s">
        <v>3416</v>
      </c>
      <c r="AD1451" s="16"/>
      <c r="AE1451" s="16"/>
      <c r="AF1451" s="18">
        <v>0.0</v>
      </c>
      <c r="AG1451" s="18">
        <v>1.0</v>
      </c>
      <c r="AH1451" s="18">
        <v>0.0</v>
      </c>
      <c r="AI1451" s="18">
        <v>4.70631</v>
      </c>
      <c r="AJ1451" s="18">
        <v>5.443013</v>
      </c>
      <c r="AK1451" s="18">
        <v>6.360378</v>
      </c>
    </row>
    <row r="1452">
      <c r="A1452" s="14" t="s">
        <v>1812</v>
      </c>
      <c r="B1452" s="105"/>
      <c r="C1452" s="14" t="s">
        <v>2536</v>
      </c>
      <c r="D1452" s="19" t="s">
        <v>58</v>
      </c>
      <c r="E1452" s="14" t="s">
        <v>3415</v>
      </c>
      <c r="F1452" s="14" t="s">
        <v>2984</v>
      </c>
      <c r="G1452" s="14" t="s">
        <v>2512</v>
      </c>
      <c r="I1452" s="14" t="s">
        <v>3416</v>
      </c>
      <c r="J1452" s="23"/>
      <c r="K1452" s="14" t="s">
        <v>2240</v>
      </c>
      <c r="L1452" s="18">
        <v>552.0</v>
      </c>
      <c r="M1452" s="18">
        <v>0.0</v>
      </c>
      <c r="N1452" s="18">
        <v>0.0</v>
      </c>
      <c r="O1452" s="18">
        <v>0.0</v>
      </c>
      <c r="P1452" s="18">
        <v>0.0</v>
      </c>
      <c r="Q1452" s="18">
        <v>0.0</v>
      </c>
      <c r="U1452" s="22" t="s">
        <v>1812</v>
      </c>
      <c r="V1452" s="18">
        <v>5.0166398E7</v>
      </c>
      <c r="W1452" s="22" t="s">
        <v>2536</v>
      </c>
      <c r="X1452" s="18" t="s">
        <v>3417</v>
      </c>
      <c r="Y1452" s="22" t="s">
        <v>3415</v>
      </c>
      <c r="Z1452" s="22" t="s">
        <v>2984</v>
      </c>
      <c r="AA1452" s="22" t="s">
        <v>2512</v>
      </c>
      <c r="AC1452" s="22" t="s">
        <v>3416</v>
      </c>
      <c r="AD1452" s="16"/>
      <c r="AE1452" s="22" t="s">
        <v>2240</v>
      </c>
      <c r="AF1452" s="18">
        <v>552.0</v>
      </c>
      <c r="AG1452" s="18">
        <v>0.0</v>
      </c>
      <c r="AH1452" s="18">
        <v>0.0</v>
      </c>
      <c r="AI1452" s="18">
        <v>0.0</v>
      </c>
      <c r="AJ1452" s="18">
        <v>0.0</v>
      </c>
      <c r="AK1452" s="18">
        <v>0.0</v>
      </c>
    </row>
    <row r="1453">
      <c r="A1453" s="14" t="s">
        <v>961</v>
      </c>
      <c r="B1453" s="105"/>
      <c r="C1453" s="14" t="s">
        <v>3075</v>
      </c>
      <c r="D1453" s="19" t="s">
        <v>58</v>
      </c>
      <c r="E1453" s="14" t="s">
        <v>3415</v>
      </c>
      <c r="F1453" s="14" t="s">
        <v>3488</v>
      </c>
      <c r="G1453" s="14" t="s">
        <v>2355</v>
      </c>
      <c r="H1453" s="14" t="s">
        <v>2214</v>
      </c>
      <c r="I1453" s="14" t="s">
        <v>3416</v>
      </c>
      <c r="J1453" s="23"/>
      <c r="K1453" s="14" t="s">
        <v>2240</v>
      </c>
      <c r="L1453" s="18">
        <v>480.0</v>
      </c>
      <c r="M1453" s="18">
        <v>0.0</v>
      </c>
      <c r="N1453" s="18">
        <v>0.0</v>
      </c>
      <c r="O1453" s="18">
        <v>0.0</v>
      </c>
      <c r="P1453" s="18">
        <v>0.0</v>
      </c>
      <c r="Q1453" s="18">
        <v>0.0</v>
      </c>
      <c r="U1453" s="22" t="s">
        <v>961</v>
      </c>
      <c r="V1453" s="18">
        <v>6.14347628102E11</v>
      </c>
      <c r="W1453" s="22" t="s">
        <v>3075</v>
      </c>
      <c r="X1453" s="18" t="s">
        <v>3417</v>
      </c>
      <c r="Y1453" s="22" t="s">
        <v>3415</v>
      </c>
      <c r="Z1453" s="22" t="s">
        <v>3488</v>
      </c>
      <c r="AA1453" s="22" t="s">
        <v>2355</v>
      </c>
      <c r="AB1453" s="22" t="s">
        <v>2214</v>
      </c>
      <c r="AC1453" s="22" t="s">
        <v>3416</v>
      </c>
      <c r="AD1453" s="16"/>
      <c r="AE1453" s="22" t="s">
        <v>2240</v>
      </c>
      <c r="AF1453" s="18">
        <v>480.0</v>
      </c>
      <c r="AG1453" s="18">
        <v>0.0</v>
      </c>
      <c r="AH1453" s="18">
        <v>0.0</v>
      </c>
      <c r="AI1453" s="18">
        <v>0.0</v>
      </c>
      <c r="AJ1453" s="18">
        <v>0.0</v>
      </c>
      <c r="AK1453" s="18">
        <v>0.0</v>
      </c>
    </row>
    <row r="1454">
      <c r="A1454" s="14" t="s">
        <v>65</v>
      </c>
      <c r="B1454" s="105"/>
      <c r="C1454" s="14" t="s">
        <v>2226</v>
      </c>
      <c r="D1454" s="19" t="s">
        <v>58</v>
      </c>
      <c r="E1454" s="14" t="s">
        <v>3415</v>
      </c>
      <c r="F1454" s="14" t="s">
        <v>2590</v>
      </c>
      <c r="G1454" s="14" t="s">
        <v>2216</v>
      </c>
      <c r="I1454" s="14" t="s">
        <v>3416</v>
      </c>
      <c r="J1454" s="23"/>
      <c r="K1454" s="16"/>
      <c r="L1454" s="18">
        <v>552.0</v>
      </c>
      <c r="M1454" s="18">
        <v>0.0</v>
      </c>
      <c r="N1454" s="18">
        <v>0.0</v>
      </c>
      <c r="O1454" s="18">
        <v>0.0</v>
      </c>
      <c r="P1454" s="18">
        <v>0.0</v>
      </c>
      <c r="Q1454" s="18">
        <v>0.0</v>
      </c>
      <c r="U1454" s="22" t="s">
        <v>65</v>
      </c>
      <c r="V1454" s="18">
        <v>8.901216405264E12</v>
      </c>
      <c r="W1454" s="22" t="s">
        <v>2226</v>
      </c>
      <c r="X1454" s="18" t="s">
        <v>3417</v>
      </c>
      <c r="Y1454" s="22" t="s">
        <v>3415</v>
      </c>
      <c r="Z1454" s="22" t="s">
        <v>2590</v>
      </c>
      <c r="AA1454" s="22" t="s">
        <v>2216</v>
      </c>
      <c r="AC1454" s="22" t="s">
        <v>3416</v>
      </c>
      <c r="AD1454" s="16"/>
      <c r="AE1454" s="16"/>
      <c r="AF1454" s="18">
        <v>552.0</v>
      </c>
      <c r="AG1454" s="18">
        <v>0.0</v>
      </c>
      <c r="AH1454" s="18">
        <v>0.0</v>
      </c>
      <c r="AI1454" s="18">
        <v>0.0</v>
      </c>
      <c r="AJ1454" s="18">
        <v>0.0</v>
      </c>
      <c r="AK1454" s="18">
        <v>0.0</v>
      </c>
    </row>
    <row r="1455">
      <c r="A1455" s="14" t="s">
        <v>1812</v>
      </c>
      <c r="B1455" s="105"/>
      <c r="C1455" s="14" t="s">
        <v>3315</v>
      </c>
      <c r="D1455" s="19" t="s">
        <v>58</v>
      </c>
      <c r="E1455" s="14" t="s">
        <v>3415</v>
      </c>
      <c r="F1455" s="14" t="s">
        <v>3314</v>
      </c>
      <c r="G1455" s="14" t="s">
        <v>3534</v>
      </c>
      <c r="I1455" s="14" t="s">
        <v>3416</v>
      </c>
      <c r="J1455" s="14" t="s">
        <v>2666</v>
      </c>
      <c r="L1455" s="18">
        <v>480.0</v>
      </c>
      <c r="M1455" s="18">
        <v>0.0</v>
      </c>
      <c r="N1455" s="18">
        <v>0.0</v>
      </c>
      <c r="O1455" s="18">
        <v>0.0</v>
      </c>
      <c r="P1455" s="18">
        <v>0.0</v>
      </c>
      <c r="Q1455" s="18">
        <v>0.0</v>
      </c>
      <c r="U1455" s="22" t="s">
        <v>1812</v>
      </c>
      <c r="V1455" s="18">
        <v>7.613036193047E12</v>
      </c>
      <c r="W1455" s="22" t="s">
        <v>3315</v>
      </c>
      <c r="X1455" s="18" t="s">
        <v>3417</v>
      </c>
      <c r="Y1455" s="22" t="s">
        <v>3415</v>
      </c>
      <c r="Z1455" s="22" t="s">
        <v>3314</v>
      </c>
      <c r="AA1455" s="22" t="s">
        <v>3534</v>
      </c>
      <c r="AC1455" s="22" t="s">
        <v>3416</v>
      </c>
      <c r="AD1455" s="22" t="s">
        <v>2666</v>
      </c>
      <c r="AF1455" s="18">
        <v>480.0</v>
      </c>
      <c r="AG1455" s="18">
        <v>0.0</v>
      </c>
      <c r="AH1455" s="18">
        <v>0.0</v>
      </c>
      <c r="AI1455" s="18">
        <v>0.0</v>
      </c>
      <c r="AJ1455" s="18">
        <v>0.0</v>
      </c>
      <c r="AK1455" s="18">
        <v>0.0</v>
      </c>
    </row>
    <row r="1456">
      <c r="A1456" s="14" t="s">
        <v>1690</v>
      </c>
      <c r="B1456" s="105"/>
      <c r="C1456" s="14" t="s">
        <v>2672</v>
      </c>
      <c r="D1456" s="19" t="s">
        <v>58</v>
      </c>
      <c r="E1456" s="23"/>
      <c r="F1456" s="14" t="s">
        <v>3260</v>
      </c>
      <c r="G1456" s="14" t="s">
        <v>2437</v>
      </c>
      <c r="I1456" s="14" t="s">
        <v>3416</v>
      </c>
      <c r="J1456" s="23"/>
      <c r="K1456" s="16"/>
      <c r="L1456" s="18">
        <v>456.0</v>
      </c>
      <c r="M1456" s="18">
        <v>0.0</v>
      </c>
      <c r="N1456" s="18">
        <v>0.0</v>
      </c>
      <c r="O1456" s="18">
        <v>0.0</v>
      </c>
      <c r="P1456" s="18">
        <v>0.0</v>
      </c>
      <c r="Q1456" s="18">
        <v>0.0</v>
      </c>
      <c r="U1456" s="22" t="s">
        <v>1690</v>
      </c>
      <c r="V1456" s="18">
        <v>6.297001056615E12</v>
      </c>
      <c r="W1456" s="22" t="s">
        <v>2672</v>
      </c>
      <c r="X1456" s="18" t="s">
        <v>3417</v>
      </c>
      <c r="Y1456" s="16"/>
      <c r="Z1456" s="22" t="s">
        <v>3260</v>
      </c>
      <c r="AA1456" s="22" t="s">
        <v>2437</v>
      </c>
      <c r="AC1456" s="22" t="s">
        <v>3416</v>
      </c>
      <c r="AD1456" s="16"/>
      <c r="AE1456" s="16"/>
      <c r="AF1456" s="18">
        <v>456.0</v>
      </c>
      <c r="AG1456" s="18">
        <v>0.0</v>
      </c>
      <c r="AH1456" s="18">
        <v>0.0</v>
      </c>
      <c r="AI1456" s="18">
        <v>0.0</v>
      </c>
      <c r="AJ1456" s="18">
        <v>0.0</v>
      </c>
      <c r="AK1456" s="18">
        <v>0.0</v>
      </c>
    </row>
    <row r="1457">
      <c r="A1457" s="14" t="s">
        <v>1812</v>
      </c>
      <c r="B1457" s="105"/>
      <c r="C1457" s="14" t="s">
        <v>2851</v>
      </c>
      <c r="D1457" s="19" t="s">
        <v>58</v>
      </c>
      <c r="E1457" s="14" t="s">
        <v>3415</v>
      </c>
      <c r="F1457" s="14" t="s">
        <v>3340</v>
      </c>
      <c r="G1457" s="14" t="s">
        <v>3435</v>
      </c>
      <c r="H1457" s="14" t="s">
        <v>2214</v>
      </c>
      <c r="I1457" s="14" t="s">
        <v>3416</v>
      </c>
      <c r="J1457" s="23"/>
      <c r="K1457" s="16"/>
      <c r="L1457" s="18">
        <v>0.0</v>
      </c>
      <c r="M1457" s="18">
        <v>3.0</v>
      </c>
      <c r="N1457" s="18">
        <v>0.0</v>
      </c>
      <c r="O1457" s="18">
        <v>1.321429</v>
      </c>
      <c r="P1457" s="18">
        <v>1.042857</v>
      </c>
      <c r="Q1457" s="18">
        <v>0.65468</v>
      </c>
      <c r="U1457" s="22" t="s">
        <v>1812</v>
      </c>
      <c r="V1457" s="18">
        <v>3.431410001023E12</v>
      </c>
      <c r="W1457" s="22" t="s">
        <v>2851</v>
      </c>
      <c r="X1457" s="18" t="s">
        <v>3417</v>
      </c>
      <c r="Y1457" s="22" t="s">
        <v>3415</v>
      </c>
      <c r="Z1457" s="22" t="s">
        <v>3340</v>
      </c>
      <c r="AA1457" s="22" t="s">
        <v>3435</v>
      </c>
      <c r="AB1457" s="22" t="s">
        <v>2214</v>
      </c>
      <c r="AC1457" s="22" t="s">
        <v>3416</v>
      </c>
      <c r="AD1457" s="16"/>
      <c r="AE1457" s="16"/>
      <c r="AF1457" s="18">
        <v>0.0</v>
      </c>
      <c r="AG1457" s="18">
        <v>3.0</v>
      </c>
      <c r="AH1457" s="18">
        <v>0.0</v>
      </c>
      <c r="AI1457" s="18">
        <v>1.321429</v>
      </c>
      <c r="AJ1457" s="18">
        <v>1.042857</v>
      </c>
      <c r="AK1457" s="18">
        <v>0.65468</v>
      </c>
    </row>
    <row r="1458">
      <c r="A1458" s="14" t="s">
        <v>65</v>
      </c>
      <c r="B1458" s="105"/>
      <c r="C1458" s="14" t="s">
        <v>2220</v>
      </c>
      <c r="D1458" s="19" t="s">
        <v>58</v>
      </c>
      <c r="E1458" s="14" t="s">
        <v>3415</v>
      </c>
      <c r="F1458" s="14" t="s">
        <v>2590</v>
      </c>
      <c r="G1458" s="14" t="s">
        <v>2216</v>
      </c>
      <c r="I1458" s="14" t="s">
        <v>3416</v>
      </c>
      <c r="J1458" s="23"/>
      <c r="K1458" s="16"/>
      <c r="L1458" s="18">
        <v>552.0</v>
      </c>
      <c r="M1458" s="18">
        <v>0.0</v>
      </c>
      <c r="N1458" s="18">
        <v>0.0</v>
      </c>
      <c r="O1458" s="18">
        <v>0.0</v>
      </c>
      <c r="P1458" s="18">
        <v>0.0</v>
      </c>
      <c r="Q1458" s="18">
        <v>0.0</v>
      </c>
      <c r="U1458" s="22" t="s">
        <v>65</v>
      </c>
      <c r="V1458" s="18">
        <v>8.901216407275E12</v>
      </c>
      <c r="W1458" s="22" t="s">
        <v>2220</v>
      </c>
      <c r="X1458" s="18" t="s">
        <v>3417</v>
      </c>
      <c r="Y1458" s="22" t="s">
        <v>3415</v>
      </c>
      <c r="Z1458" s="22" t="s">
        <v>2590</v>
      </c>
      <c r="AA1458" s="22" t="s">
        <v>2216</v>
      </c>
      <c r="AC1458" s="22" t="s">
        <v>3416</v>
      </c>
      <c r="AD1458" s="16"/>
      <c r="AE1458" s="16"/>
      <c r="AF1458" s="18">
        <v>552.0</v>
      </c>
      <c r="AG1458" s="18">
        <v>0.0</v>
      </c>
      <c r="AH1458" s="18">
        <v>0.0</v>
      </c>
      <c r="AI1458" s="18">
        <v>0.0</v>
      </c>
      <c r="AJ1458" s="18">
        <v>0.0</v>
      </c>
      <c r="AK1458" s="18">
        <v>0.0</v>
      </c>
    </row>
    <row r="1459">
      <c r="A1459" s="14" t="s">
        <v>1812</v>
      </c>
      <c r="B1459" s="105"/>
      <c r="C1459" s="14" t="s">
        <v>4092</v>
      </c>
      <c r="D1459" s="19" t="s">
        <v>58</v>
      </c>
      <c r="E1459" s="14" t="s">
        <v>3415</v>
      </c>
      <c r="F1459" s="23"/>
      <c r="G1459" s="14" t="s">
        <v>3658</v>
      </c>
      <c r="I1459" s="14" t="s">
        <v>3416</v>
      </c>
      <c r="J1459" s="23"/>
      <c r="K1459" s="23"/>
      <c r="L1459" s="18">
        <v>552.0</v>
      </c>
      <c r="M1459" s="18">
        <v>0.0</v>
      </c>
      <c r="N1459" s="18">
        <v>0.0</v>
      </c>
      <c r="O1459" s="18">
        <v>0.0</v>
      </c>
      <c r="P1459" s="18">
        <v>0.0</v>
      </c>
      <c r="Q1459" s="18">
        <v>0.0</v>
      </c>
      <c r="U1459" s="22" t="s">
        <v>1812</v>
      </c>
      <c r="V1459" s="18">
        <v>8.000500434161E12</v>
      </c>
      <c r="W1459" s="22" t="s">
        <v>4092</v>
      </c>
      <c r="X1459" s="18" t="s">
        <v>3417</v>
      </c>
      <c r="Y1459" s="22" t="s">
        <v>3415</v>
      </c>
      <c r="Z1459" s="16"/>
      <c r="AA1459" s="22" t="s">
        <v>3658</v>
      </c>
      <c r="AC1459" s="22" t="s">
        <v>3416</v>
      </c>
      <c r="AD1459" s="16"/>
      <c r="AE1459" s="16"/>
      <c r="AF1459" s="18">
        <v>552.0</v>
      </c>
      <c r="AG1459" s="18">
        <v>0.0</v>
      </c>
      <c r="AH1459" s="18">
        <v>0.0</v>
      </c>
      <c r="AI1459" s="18">
        <v>0.0</v>
      </c>
      <c r="AJ1459" s="18">
        <v>0.0</v>
      </c>
      <c r="AK1459" s="18">
        <v>0.0</v>
      </c>
    </row>
    <row r="1460">
      <c r="A1460" s="14" t="s">
        <v>591</v>
      </c>
      <c r="B1460" s="105"/>
      <c r="C1460" s="14" t="s">
        <v>3130</v>
      </c>
      <c r="D1460" s="19" t="s">
        <v>58</v>
      </c>
      <c r="E1460" s="14" t="s">
        <v>3415</v>
      </c>
      <c r="F1460" s="14" t="s">
        <v>3127</v>
      </c>
      <c r="G1460" s="14" t="s">
        <v>3756</v>
      </c>
      <c r="H1460" s="14" t="s">
        <v>2214</v>
      </c>
      <c r="I1460" s="14" t="s">
        <v>3416</v>
      </c>
      <c r="J1460" s="23"/>
      <c r="K1460" s="14" t="s">
        <v>2240</v>
      </c>
      <c r="L1460" s="18">
        <v>480.0</v>
      </c>
      <c r="M1460" s="18">
        <v>0.0</v>
      </c>
      <c r="N1460" s="18">
        <v>0.0</v>
      </c>
      <c r="O1460" s="18">
        <v>0.0</v>
      </c>
      <c r="P1460" s="18">
        <v>0.0</v>
      </c>
      <c r="Q1460" s="18">
        <v>0.0</v>
      </c>
      <c r="U1460" s="22" t="s">
        <v>591</v>
      </c>
      <c r="V1460" s="18">
        <v>5.065023246045E12</v>
      </c>
      <c r="W1460" s="22" t="s">
        <v>3130</v>
      </c>
      <c r="X1460" s="18" t="s">
        <v>3417</v>
      </c>
      <c r="Y1460" s="22" t="s">
        <v>3415</v>
      </c>
      <c r="Z1460" s="22" t="s">
        <v>3127</v>
      </c>
      <c r="AA1460" s="22" t="s">
        <v>3756</v>
      </c>
      <c r="AB1460" s="22" t="s">
        <v>2214</v>
      </c>
      <c r="AC1460" s="22" t="s">
        <v>3416</v>
      </c>
      <c r="AD1460" s="16"/>
      <c r="AE1460" s="22" t="s">
        <v>2240</v>
      </c>
      <c r="AF1460" s="18">
        <v>480.0</v>
      </c>
      <c r="AG1460" s="18">
        <v>0.0</v>
      </c>
      <c r="AH1460" s="18">
        <v>0.0</v>
      </c>
      <c r="AI1460" s="18">
        <v>0.0</v>
      </c>
      <c r="AJ1460" s="18">
        <v>0.0</v>
      </c>
      <c r="AK1460" s="18">
        <v>0.0</v>
      </c>
    </row>
    <row r="1461">
      <c r="A1461" s="14" t="s">
        <v>961</v>
      </c>
      <c r="B1461" s="105"/>
      <c r="C1461" s="14" t="s">
        <v>2368</v>
      </c>
      <c r="D1461" s="19" t="s">
        <v>58</v>
      </c>
      <c r="E1461" s="14" t="s">
        <v>3421</v>
      </c>
      <c r="F1461" s="14" t="s">
        <v>3157</v>
      </c>
      <c r="G1461" s="14" t="s">
        <v>2369</v>
      </c>
      <c r="H1461" s="14" t="s">
        <v>2304</v>
      </c>
      <c r="I1461" s="14" t="s">
        <v>3416</v>
      </c>
      <c r="J1461" s="14" t="s">
        <v>2605</v>
      </c>
      <c r="K1461" s="14" t="s">
        <v>2240</v>
      </c>
      <c r="L1461" s="18">
        <v>792.0</v>
      </c>
      <c r="M1461" s="18">
        <v>0.0</v>
      </c>
      <c r="N1461" s="18">
        <v>11.86667</v>
      </c>
      <c r="O1461" s="18">
        <v>0.0</v>
      </c>
      <c r="P1461" s="18">
        <v>11.0</v>
      </c>
      <c r="Q1461" s="18">
        <v>11.86667</v>
      </c>
      <c r="U1461" s="22" t="s">
        <v>961</v>
      </c>
      <c r="V1461" s="18">
        <v>1.234567890161E12</v>
      </c>
      <c r="W1461" s="22" t="s">
        <v>2368</v>
      </c>
      <c r="X1461" s="18" t="s">
        <v>3417</v>
      </c>
      <c r="Y1461" s="22" t="s">
        <v>3421</v>
      </c>
      <c r="Z1461" s="22" t="s">
        <v>3157</v>
      </c>
      <c r="AA1461" s="22" t="s">
        <v>2369</v>
      </c>
      <c r="AB1461" s="22" t="s">
        <v>2304</v>
      </c>
      <c r="AC1461" s="22" t="s">
        <v>3416</v>
      </c>
      <c r="AD1461" s="22" t="s">
        <v>2605</v>
      </c>
      <c r="AE1461" s="22" t="s">
        <v>2240</v>
      </c>
      <c r="AF1461" s="18">
        <v>792.0</v>
      </c>
      <c r="AG1461" s="18">
        <v>0.0</v>
      </c>
      <c r="AH1461" s="18">
        <v>11.86667</v>
      </c>
      <c r="AI1461" s="18">
        <v>0.0</v>
      </c>
      <c r="AJ1461" s="18">
        <v>11.0</v>
      </c>
      <c r="AK1461" s="18">
        <v>11.86667</v>
      </c>
    </row>
    <row r="1462">
      <c r="A1462" s="14" t="s">
        <v>1092</v>
      </c>
      <c r="B1462" s="105"/>
      <c r="C1462" s="14" t="s">
        <v>2380</v>
      </c>
      <c r="D1462" s="19" t="s">
        <v>58</v>
      </c>
      <c r="E1462" s="14" t="s">
        <v>3415</v>
      </c>
      <c r="F1462" s="14" t="s">
        <v>2818</v>
      </c>
      <c r="G1462" s="14" t="s">
        <v>2268</v>
      </c>
      <c r="H1462" s="14" t="s">
        <v>2214</v>
      </c>
      <c r="I1462" s="14" t="s">
        <v>3416</v>
      </c>
      <c r="J1462" s="23"/>
      <c r="K1462" s="16"/>
      <c r="L1462" s="18">
        <v>0.0</v>
      </c>
      <c r="M1462" s="18">
        <v>2.0</v>
      </c>
      <c r="N1462" s="18">
        <v>0.0</v>
      </c>
      <c r="O1462" s="18">
        <v>1.157143</v>
      </c>
      <c r="P1462" s="18">
        <v>1.959272</v>
      </c>
      <c r="Q1462" s="18">
        <v>0.958917</v>
      </c>
      <c r="U1462" s="22" t="s">
        <v>1092</v>
      </c>
      <c r="V1462" s="18">
        <v>4.057278012491E12</v>
      </c>
      <c r="W1462" s="22" t="s">
        <v>2380</v>
      </c>
      <c r="X1462" s="18" t="s">
        <v>3417</v>
      </c>
      <c r="Y1462" s="22" t="s">
        <v>3415</v>
      </c>
      <c r="Z1462" s="22" t="s">
        <v>2818</v>
      </c>
      <c r="AA1462" s="22" t="s">
        <v>2268</v>
      </c>
      <c r="AB1462" s="22" t="s">
        <v>2214</v>
      </c>
      <c r="AC1462" s="22" t="s">
        <v>3416</v>
      </c>
      <c r="AD1462" s="16"/>
      <c r="AE1462" s="16"/>
      <c r="AF1462" s="18">
        <v>0.0</v>
      </c>
      <c r="AG1462" s="18">
        <v>2.0</v>
      </c>
      <c r="AH1462" s="18">
        <v>0.0</v>
      </c>
      <c r="AI1462" s="18">
        <v>1.157143</v>
      </c>
      <c r="AJ1462" s="18">
        <v>1.959272</v>
      </c>
      <c r="AK1462" s="18">
        <v>0.958917</v>
      </c>
    </row>
    <row r="1463">
      <c r="A1463" s="14" t="s">
        <v>1035</v>
      </c>
      <c r="B1463" s="105"/>
      <c r="C1463" s="14" t="s">
        <v>2374</v>
      </c>
      <c r="D1463" s="19" t="s">
        <v>58</v>
      </c>
      <c r="E1463" s="14" t="s">
        <v>3415</v>
      </c>
      <c r="F1463" s="14" t="s">
        <v>2810</v>
      </c>
      <c r="G1463" s="14" t="s">
        <v>2373</v>
      </c>
      <c r="H1463" s="14" t="s">
        <v>2214</v>
      </c>
      <c r="I1463" s="14" t="s">
        <v>3416</v>
      </c>
      <c r="J1463" s="23"/>
      <c r="K1463" s="23"/>
      <c r="L1463" s="18">
        <v>72.0</v>
      </c>
      <c r="M1463" s="18">
        <v>0.0</v>
      </c>
      <c r="N1463" s="18">
        <v>0.153846</v>
      </c>
      <c r="O1463" s="18">
        <v>0.796703</v>
      </c>
      <c r="P1463" s="18">
        <v>0.671264</v>
      </c>
      <c r="Q1463" s="18">
        <v>0.524175</v>
      </c>
      <c r="U1463" s="22" t="s">
        <v>1035</v>
      </c>
      <c r="V1463" s="18">
        <v>7.33739016614E11</v>
      </c>
      <c r="W1463" s="22" t="s">
        <v>2374</v>
      </c>
      <c r="X1463" s="18" t="s">
        <v>3417</v>
      </c>
      <c r="Y1463" s="22" t="s">
        <v>3415</v>
      </c>
      <c r="Z1463" s="22" t="s">
        <v>2810</v>
      </c>
      <c r="AA1463" s="22" t="s">
        <v>2373</v>
      </c>
      <c r="AB1463" s="22" t="s">
        <v>2214</v>
      </c>
      <c r="AC1463" s="22" t="s">
        <v>3416</v>
      </c>
      <c r="AD1463" s="16"/>
      <c r="AE1463" s="16"/>
      <c r="AF1463" s="18">
        <v>72.0</v>
      </c>
      <c r="AG1463" s="18">
        <v>0.0</v>
      </c>
      <c r="AH1463" s="18">
        <v>0.153846</v>
      </c>
      <c r="AI1463" s="18">
        <v>0.796703</v>
      </c>
      <c r="AJ1463" s="18">
        <v>0.671264</v>
      </c>
      <c r="AK1463" s="18">
        <v>0.524175</v>
      </c>
    </row>
    <row r="1464">
      <c r="A1464" s="14" t="s">
        <v>288</v>
      </c>
      <c r="B1464" s="105"/>
      <c r="C1464" s="14" t="s">
        <v>3193</v>
      </c>
      <c r="D1464" s="19" t="s">
        <v>58</v>
      </c>
      <c r="E1464" s="14" t="s">
        <v>3415</v>
      </c>
      <c r="F1464" s="14" t="s">
        <v>3057</v>
      </c>
      <c r="G1464" s="14" t="s">
        <v>3456</v>
      </c>
      <c r="H1464" s="14" t="s">
        <v>2214</v>
      </c>
      <c r="I1464" s="14" t="s">
        <v>3416</v>
      </c>
      <c r="J1464" s="23"/>
      <c r="K1464" s="16"/>
      <c r="L1464" s="18">
        <v>360.0</v>
      </c>
      <c r="M1464" s="18">
        <v>0.0</v>
      </c>
      <c r="N1464" s="18">
        <v>0.148333</v>
      </c>
      <c r="O1464" s="18">
        <v>0.071429</v>
      </c>
      <c r="P1464" s="18">
        <v>0.133333</v>
      </c>
      <c r="Q1464" s="18">
        <v>0.235737</v>
      </c>
      <c r="U1464" s="22" t="s">
        <v>288</v>
      </c>
      <c r="V1464" s="18">
        <v>6.291109604754E12</v>
      </c>
      <c r="W1464" s="22" t="s">
        <v>3193</v>
      </c>
      <c r="X1464" s="18" t="s">
        <v>3417</v>
      </c>
      <c r="Y1464" s="22" t="s">
        <v>3415</v>
      </c>
      <c r="Z1464" s="22" t="s">
        <v>3057</v>
      </c>
      <c r="AA1464" s="22" t="s">
        <v>3456</v>
      </c>
      <c r="AB1464" s="22" t="s">
        <v>2214</v>
      </c>
      <c r="AC1464" s="22" t="s">
        <v>3416</v>
      </c>
      <c r="AD1464" s="16"/>
      <c r="AE1464" s="16"/>
      <c r="AF1464" s="18">
        <v>360.0</v>
      </c>
      <c r="AG1464" s="18">
        <v>0.0</v>
      </c>
      <c r="AH1464" s="18">
        <v>0.148333</v>
      </c>
      <c r="AI1464" s="18">
        <v>0.071429</v>
      </c>
      <c r="AJ1464" s="18">
        <v>0.133333</v>
      </c>
      <c r="AK1464" s="18">
        <v>0.235737</v>
      </c>
    </row>
    <row r="1465">
      <c r="A1465" s="14" t="s">
        <v>591</v>
      </c>
      <c r="B1465" s="105"/>
      <c r="C1465" s="14" t="s">
        <v>3121</v>
      </c>
      <c r="D1465" s="19" t="s">
        <v>58</v>
      </c>
      <c r="E1465" s="14" t="s">
        <v>3421</v>
      </c>
      <c r="F1465" s="14" t="s">
        <v>3116</v>
      </c>
      <c r="G1465" s="14" t="s">
        <v>3609</v>
      </c>
      <c r="H1465" s="14" t="s">
        <v>2214</v>
      </c>
      <c r="I1465" s="14" t="s">
        <v>3416</v>
      </c>
      <c r="J1465" s="14" t="s">
        <v>2595</v>
      </c>
      <c r="K1465" s="23"/>
      <c r="L1465" s="18">
        <v>24.0</v>
      </c>
      <c r="M1465" s="18">
        <v>2.0</v>
      </c>
      <c r="N1465" s="18">
        <v>0.0</v>
      </c>
      <c r="O1465" s="18">
        <v>0.714286</v>
      </c>
      <c r="P1465" s="18">
        <v>0.950575</v>
      </c>
      <c r="Q1465" s="18">
        <v>1.068788</v>
      </c>
      <c r="U1465" s="22" t="s">
        <v>591</v>
      </c>
      <c r="V1465" s="18">
        <v>6.290360088754E12</v>
      </c>
      <c r="W1465" s="22" t="s">
        <v>3121</v>
      </c>
      <c r="X1465" s="18" t="s">
        <v>3417</v>
      </c>
      <c r="Y1465" s="22" t="s">
        <v>3421</v>
      </c>
      <c r="Z1465" s="22" t="s">
        <v>3116</v>
      </c>
      <c r="AA1465" s="22" t="s">
        <v>3609</v>
      </c>
      <c r="AB1465" s="22" t="s">
        <v>2214</v>
      </c>
      <c r="AC1465" s="22" t="s">
        <v>3416</v>
      </c>
      <c r="AD1465" s="22" t="s">
        <v>2595</v>
      </c>
      <c r="AE1465" s="16"/>
      <c r="AF1465" s="18">
        <v>24.0</v>
      </c>
      <c r="AG1465" s="18">
        <v>2.0</v>
      </c>
      <c r="AH1465" s="18">
        <v>0.0</v>
      </c>
      <c r="AI1465" s="18">
        <v>0.714286</v>
      </c>
      <c r="AJ1465" s="18">
        <v>0.950575</v>
      </c>
      <c r="AK1465" s="18">
        <v>1.068788</v>
      </c>
    </row>
    <row r="1466">
      <c r="A1466" s="14" t="s">
        <v>535</v>
      </c>
      <c r="B1466" s="105"/>
      <c r="C1466" s="14" t="s">
        <v>2776</v>
      </c>
      <c r="D1466" s="19" t="s">
        <v>58</v>
      </c>
      <c r="E1466" s="14" t="s">
        <v>3415</v>
      </c>
      <c r="F1466" s="14" t="s">
        <v>4078</v>
      </c>
      <c r="G1466" s="14" t="s">
        <v>2263</v>
      </c>
      <c r="H1466" s="14" t="s">
        <v>2252</v>
      </c>
      <c r="I1466" s="14" t="s">
        <v>3416</v>
      </c>
      <c r="J1466" s="14" t="s">
        <v>2605</v>
      </c>
      <c r="K1466" s="14" t="s">
        <v>2240</v>
      </c>
      <c r="L1466" s="18">
        <v>312.0</v>
      </c>
      <c r="M1466" s="18">
        <v>0.0</v>
      </c>
      <c r="N1466" s="18">
        <v>1.0</v>
      </c>
      <c r="O1466" s="18">
        <v>0.0</v>
      </c>
      <c r="P1466" s="18">
        <v>0.0</v>
      </c>
      <c r="Q1466" s="18">
        <v>1.0</v>
      </c>
      <c r="U1466" s="22" t="s">
        <v>535</v>
      </c>
      <c r="V1466" s="18">
        <v>9.310678345626E12</v>
      </c>
      <c r="W1466" s="22" t="s">
        <v>2776</v>
      </c>
      <c r="X1466" s="18" t="s">
        <v>3417</v>
      </c>
      <c r="Y1466" s="22" t="s">
        <v>3415</v>
      </c>
      <c r="Z1466" s="22" t="s">
        <v>4078</v>
      </c>
      <c r="AA1466" s="22" t="s">
        <v>2263</v>
      </c>
      <c r="AB1466" s="22" t="s">
        <v>2252</v>
      </c>
      <c r="AC1466" s="22" t="s">
        <v>3416</v>
      </c>
      <c r="AD1466" s="22" t="s">
        <v>2605</v>
      </c>
      <c r="AE1466" s="22" t="s">
        <v>2240</v>
      </c>
      <c r="AF1466" s="18">
        <v>312.0</v>
      </c>
      <c r="AG1466" s="18">
        <v>0.0</v>
      </c>
      <c r="AH1466" s="18">
        <v>1.0</v>
      </c>
      <c r="AI1466" s="18">
        <v>0.0</v>
      </c>
      <c r="AJ1466" s="18">
        <v>0.0</v>
      </c>
      <c r="AK1466" s="18">
        <v>1.0</v>
      </c>
    </row>
    <row r="1467">
      <c r="A1467" s="14" t="s">
        <v>1365</v>
      </c>
      <c r="B1467" s="105"/>
      <c r="C1467" s="14" t="s">
        <v>2596</v>
      </c>
      <c r="D1467" s="19" t="s">
        <v>58</v>
      </c>
      <c r="E1467" s="14" t="s">
        <v>3415</v>
      </c>
      <c r="F1467" s="14" t="s">
        <v>2897</v>
      </c>
      <c r="G1467" s="14" t="s">
        <v>2449</v>
      </c>
      <c r="H1467" s="14" t="s">
        <v>2304</v>
      </c>
      <c r="I1467" s="14" t="s">
        <v>3422</v>
      </c>
      <c r="J1467" s="23"/>
      <c r="K1467" s="14" t="s">
        <v>2240</v>
      </c>
      <c r="L1467" s="18">
        <v>456.0</v>
      </c>
      <c r="M1467" s="18">
        <v>0.0</v>
      </c>
      <c r="N1467" s="18">
        <v>0.0</v>
      </c>
      <c r="O1467" s="18">
        <v>0.0</v>
      </c>
      <c r="P1467" s="18">
        <v>0.0</v>
      </c>
      <c r="Q1467" s="18">
        <v>0.0</v>
      </c>
      <c r="U1467" s="22" t="s">
        <v>1365</v>
      </c>
      <c r="V1467" s="18">
        <v>6.291030006306E12</v>
      </c>
      <c r="W1467" s="22" t="s">
        <v>2596</v>
      </c>
      <c r="X1467" s="18" t="s">
        <v>3417</v>
      </c>
      <c r="Y1467" s="22" t="s">
        <v>3415</v>
      </c>
      <c r="Z1467" s="22" t="s">
        <v>2897</v>
      </c>
      <c r="AA1467" s="22" t="s">
        <v>2449</v>
      </c>
      <c r="AB1467" s="22" t="s">
        <v>2304</v>
      </c>
      <c r="AC1467" s="22" t="s">
        <v>3422</v>
      </c>
      <c r="AD1467" s="16"/>
      <c r="AE1467" s="22" t="s">
        <v>2240</v>
      </c>
      <c r="AF1467" s="18">
        <v>456.0</v>
      </c>
      <c r="AG1467" s="18">
        <v>0.0</v>
      </c>
      <c r="AH1467" s="18">
        <v>0.0</v>
      </c>
      <c r="AI1467" s="18">
        <v>0.0</v>
      </c>
      <c r="AJ1467" s="18">
        <v>0.0</v>
      </c>
      <c r="AK1467" s="18">
        <v>0.0</v>
      </c>
    </row>
    <row r="1468">
      <c r="A1468" s="14" t="s">
        <v>888</v>
      </c>
      <c r="B1468" s="105"/>
      <c r="C1468" s="14" t="s">
        <v>2864</v>
      </c>
      <c r="D1468" s="19" t="s">
        <v>58</v>
      </c>
      <c r="E1468" s="14" t="s">
        <v>3636</v>
      </c>
      <c r="F1468" s="14" t="s">
        <v>3468</v>
      </c>
      <c r="G1468" s="14" t="s">
        <v>3469</v>
      </c>
      <c r="H1468" s="14" t="s">
        <v>2214</v>
      </c>
      <c r="I1468" s="14" t="s">
        <v>3431</v>
      </c>
      <c r="J1468" s="23"/>
      <c r="K1468" s="23"/>
      <c r="L1468" s="18">
        <v>23.0</v>
      </c>
      <c r="M1468" s="18">
        <v>0.0</v>
      </c>
      <c r="N1468" s="18">
        <v>0.0</v>
      </c>
      <c r="O1468" s="18">
        <v>0.808608</v>
      </c>
      <c r="P1468" s="18">
        <v>1.001669</v>
      </c>
      <c r="Q1468" s="18">
        <v>1.068328</v>
      </c>
      <c r="U1468" s="22" t="s">
        <v>888</v>
      </c>
      <c r="V1468" s="18">
        <v>8.80995020049E12</v>
      </c>
      <c r="W1468" s="22" t="s">
        <v>2864</v>
      </c>
      <c r="X1468" s="18" t="s">
        <v>3417</v>
      </c>
      <c r="Y1468" s="22" t="s">
        <v>3636</v>
      </c>
      <c r="Z1468" s="22" t="s">
        <v>3468</v>
      </c>
      <c r="AA1468" s="22" t="s">
        <v>3469</v>
      </c>
      <c r="AB1468" s="22" t="s">
        <v>2214</v>
      </c>
      <c r="AC1468" s="22" t="s">
        <v>3431</v>
      </c>
      <c r="AD1468" s="16"/>
      <c r="AE1468" s="16"/>
      <c r="AF1468" s="18">
        <v>23.0</v>
      </c>
      <c r="AG1468" s="18">
        <v>0.0</v>
      </c>
      <c r="AH1468" s="18">
        <v>0.0</v>
      </c>
      <c r="AI1468" s="18">
        <v>0.808608</v>
      </c>
      <c r="AJ1468" s="18">
        <v>1.001669</v>
      </c>
      <c r="AK1468" s="18">
        <v>1.068328</v>
      </c>
    </row>
    <row r="1469">
      <c r="A1469" s="14" t="s">
        <v>1251</v>
      </c>
      <c r="B1469" s="105"/>
      <c r="C1469" s="14" t="s">
        <v>2912</v>
      </c>
      <c r="D1469" s="19" t="s">
        <v>58</v>
      </c>
      <c r="E1469" s="14" t="s">
        <v>3415</v>
      </c>
      <c r="F1469" s="14" t="s">
        <v>3224</v>
      </c>
      <c r="G1469" s="14" t="s">
        <v>2432</v>
      </c>
      <c r="H1469" s="14" t="s">
        <v>2214</v>
      </c>
      <c r="I1469" s="14" t="s">
        <v>3431</v>
      </c>
      <c r="J1469" s="23"/>
      <c r="K1469" s="14" t="s">
        <v>2240</v>
      </c>
      <c r="L1469" s="18">
        <v>504.0</v>
      </c>
      <c r="M1469" s="18">
        <v>0.0</v>
      </c>
      <c r="N1469" s="18">
        <v>0.833333</v>
      </c>
      <c r="O1469" s="18">
        <v>0.0</v>
      </c>
      <c r="P1469" s="18">
        <v>0.0</v>
      </c>
      <c r="Q1469" s="18">
        <v>0.833333</v>
      </c>
      <c r="U1469" s="22" t="s">
        <v>1251</v>
      </c>
      <c r="V1469" s="18">
        <v>6.291053130279E12</v>
      </c>
      <c r="W1469" s="22" t="s">
        <v>2912</v>
      </c>
      <c r="X1469" s="18" t="s">
        <v>3417</v>
      </c>
      <c r="Y1469" s="22" t="s">
        <v>3415</v>
      </c>
      <c r="Z1469" s="22" t="s">
        <v>3224</v>
      </c>
      <c r="AA1469" s="22" t="s">
        <v>2432</v>
      </c>
      <c r="AB1469" s="22" t="s">
        <v>2214</v>
      </c>
      <c r="AC1469" s="22" t="s">
        <v>3431</v>
      </c>
      <c r="AD1469" s="16"/>
      <c r="AE1469" s="22" t="s">
        <v>2240</v>
      </c>
      <c r="AF1469" s="18">
        <v>504.0</v>
      </c>
      <c r="AG1469" s="18">
        <v>0.0</v>
      </c>
      <c r="AH1469" s="18">
        <v>0.833333</v>
      </c>
      <c r="AI1469" s="18">
        <v>0.0</v>
      </c>
      <c r="AJ1469" s="18">
        <v>0.0</v>
      </c>
      <c r="AK1469" s="18">
        <v>0.833333</v>
      </c>
    </row>
    <row r="1470">
      <c r="A1470" s="14" t="s">
        <v>65</v>
      </c>
      <c r="B1470" s="105"/>
      <c r="C1470" s="14" t="s">
        <v>2229</v>
      </c>
      <c r="D1470" s="19" t="s">
        <v>58</v>
      </c>
      <c r="E1470" s="14" t="s">
        <v>3415</v>
      </c>
      <c r="F1470" s="14" t="s">
        <v>2590</v>
      </c>
      <c r="G1470" s="14" t="s">
        <v>2216</v>
      </c>
      <c r="H1470" s="14" t="s">
        <v>2214</v>
      </c>
      <c r="I1470" s="14" t="s">
        <v>3416</v>
      </c>
      <c r="J1470" s="14" t="s">
        <v>2605</v>
      </c>
      <c r="K1470" s="14" t="s">
        <v>2240</v>
      </c>
      <c r="L1470" s="18">
        <v>24.0</v>
      </c>
      <c r="M1470" s="18">
        <v>0.0</v>
      </c>
      <c r="N1470" s="18">
        <v>0.0</v>
      </c>
      <c r="O1470" s="18">
        <v>0.0</v>
      </c>
      <c r="P1470" s="18">
        <v>0.0</v>
      </c>
      <c r="Q1470" s="18">
        <v>0.0</v>
      </c>
      <c r="U1470" s="22" t="s">
        <v>65</v>
      </c>
      <c r="V1470" s="18">
        <v>8.901216405097E12</v>
      </c>
      <c r="W1470" s="22" t="s">
        <v>2229</v>
      </c>
      <c r="X1470" s="18" t="s">
        <v>3417</v>
      </c>
      <c r="Y1470" s="22" t="s">
        <v>3415</v>
      </c>
      <c r="Z1470" s="22" t="s">
        <v>2590</v>
      </c>
      <c r="AA1470" s="22" t="s">
        <v>2216</v>
      </c>
      <c r="AB1470" s="22" t="s">
        <v>2214</v>
      </c>
      <c r="AC1470" s="22" t="s">
        <v>3416</v>
      </c>
      <c r="AD1470" s="22" t="s">
        <v>2605</v>
      </c>
      <c r="AE1470" s="22" t="s">
        <v>2240</v>
      </c>
      <c r="AF1470" s="18">
        <v>24.0</v>
      </c>
      <c r="AG1470" s="18">
        <v>0.0</v>
      </c>
      <c r="AH1470" s="18">
        <v>0.0</v>
      </c>
      <c r="AI1470" s="18">
        <v>0.0</v>
      </c>
      <c r="AJ1470" s="18">
        <v>0.0</v>
      </c>
      <c r="AK1470" s="18">
        <v>0.0</v>
      </c>
    </row>
    <row r="1471">
      <c r="A1471" s="14" t="s">
        <v>662</v>
      </c>
      <c r="B1471" s="105"/>
      <c r="C1471" s="14" t="s">
        <v>2272</v>
      </c>
      <c r="D1471" s="19" t="s">
        <v>58</v>
      </c>
      <c r="E1471" s="14" t="s">
        <v>3415</v>
      </c>
      <c r="F1471" s="14" t="s">
        <v>2703</v>
      </c>
      <c r="G1471" s="14" t="s">
        <v>2273</v>
      </c>
      <c r="H1471" s="14" t="s">
        <v>2214</v>
      </c>
      <c r="I1471" s="14" t="s">
        <v>3416</v>
      </c>
      <c r="J1471" s="14" t="s">
        <v>2605</v>
      </c>
      <c r="K1471" s="23"/>
      <c r="L1471" s="18">
        <v>24.0</v>
      </c>
      <c r="M1471" s="18">
        <v>0.0</v>
      </c>
      <c r="N1471" s="18">
        <v>0.0</v>
      </c>
      <c r="O1471" s="18">
        <v>0.0</v>
      </c>
      <c r="P1471" s="18">
        <v>0.0</v>
      </c>
      <c r="Q1471" s="18">
        <v>0.0</v>
      </c>
      <c r="U1471" s="22" t="s">
        <v>662</v>
      </c>
      <c r="V1471" s="18">
        <v>4.1500053448E10</v>
      </c>
      <c r="W1471" s="22" t="s">
        <v>2272</v>
      </c>
      <c r="X1471" s="18" t="s">
        <v>3417</v>
      </c>
      <c r="Y1471" s="22" t="s">
        <v>3415</v>
      </c>
      <c r="Z1471" s="22" t="s">
        <v>2703</v>
      </c>
      <c r="AA1471" s="22" t="s">
        <v>2273</v>
      </c>
      <c r="AB1471" s="22" t="s">
        <v>2214</v>
      </c>
      <c r="AC1471" s="22" t="s">
        <v>3416</v>
      </c>
      <c r="AD1471" s="22" t="s">
        <v>2605</v>
      </c>
      <c r="AE1471" s="16"/>
      <c r="AF1471" s="18">
        <v>24.0</v>
      </c>
      <c r="AG1471" s="18">
        <v>0.0</v>
      </c>
      <c r="AH1471" s="18">
        <v>0.0</v>
      </c>
      <c r="AI1471" s="18">
        <v>0.0</v>
      </c>
      <c r="AJ1471" s="18">
        <v>0.0</v>
      </c>
      <c r="AK1471" s="18">
        <v>0.0</v>
      </c>
    </row>
    <row r="1472">
      <c r="A1472" s="14" t="s">
        <v>1812</v>
      </c>
      <c r="B1472" s="105"/>
      <c r="C1472" s="14" t="s">
        <v>2548</v>
      </c>
      <c r="D1472" s="19" t="s">
        <v>58</v>
      </c>
      <c r="E1472" s="14" t="s">
        <v>3421</v>
      </c>
      <c r="F1472" s="14" t="s">
        <v>2990</v>
      </c>
      <c r="G1472" s="14" t="s">
        <v>2453</v>
      </c>
      <c r="I1472" s="14" t="s">
        <v>3416</v>
      </c>
      <c r="J1472" s="23"/>
      <c r="K1472" s="23"/>
      <c r="L1472" s="18">
        <v>24.0</v>
      </c>
      <c r="M1472" s="18">
        <v>0.0</v>
      </c>
      <c r="N1472" s="18">
        <v>1.0</v>
      </c>
      <c r="O1472" s="18">
        <v>0.0</v>
      </c>
      <c r="P1472" s="18">
        <v>0.0</v>
      </c>
      <c r="Q1472" s="18">
        <v>1.0</v>
      </c>
      <c r="U1472" s="22" t="s">
        <v>1812</v>
      </c>
      <c r="V1472" s="18">
        <v>3.4000666379E10</v>
      </c>
      <c r="W1472" s="22" t="s">
        <v>2548</v>
      </c>
      <c r="X1472" s="18" t="s">
        <v>3417</v>
      </c>
      <c r="Y1472" s="22" t="s">
        <v>3421</v>
      </c>
      <c r="Z1472" s="22" t="s">
        <v>2990</v>
      </c>
      <c r="AA1472" s="22" t="s">
        <v>2453</v>
      </c>
      <c r="AC1472" s="22" t="s">
        <v>3416</v>
      </c>
      <c r="AD1472" s="16"/>
      <c r="AE1472" s="16"/>
      <c r="AF1472" s="18">
        <v>24.0</v>
      </c>
      <c r="AG1472" s="18">
        <v>0.0</v>
      </c>
      <c r="AH1472" s="18">
        <v>1.0</v>
      </c>
      <c r="AI1472" s="18">
        <v>0.0</v>
      </c>
      <c r="AJ1472" s="18">
        <v>0.0</v>
      </c>
      <c r="AK1472" s="18">
        <v>1.0</v>
      </c>
    </row>
    <row r="1473">
      <c r="A1473" s="14" t="s">
        <v>1812</v>
      </c>
      <c r="B1473" s="105"/>
      <c r="C1473" s="14" t="s">
        <v>3312</v>
      </c>
      <c r="D1473" s="19" t="s">
        <v>58</v>
      </c>
      <c r="E1473" s="14" t="s">
        <v>3415</v>
      </c>
      <c r="F1473" s="14" t="s">
        <v>3305</v>
      </c>
      <c r="G1473" s="14" t="s">
        <v>3534</v>
      </c>
      <c r="H1473" s="14" t="s">
        <v>2214</v>
      </c>
      <c r="I1473" s="14" t="s">
        <v>3416</v>
      </c>
      <c r="J1473" s="14" t="s">
        <v>2605</v>
      </c>
      <c r="K1473" s="16"/>
      <c r="L1473" s="18">
        <v>648.0</v>
      </c>
      <c r="M1473" s="18">
        <v>0.0</v>
      </c>
      <c r="N1473" s="18">
        <v>4.321516</v>
      </c>
      <c r="O1473" s="18">
        <v>1.242857</v>
      </c>
      <c r="P1473" s="18">
        <v>1.786174</v>
      </c>
      <c r="Q1473" s="18">
        <v>4.272216</v>
      </c>
      <c r="U1473" s="22" t="s">
        <v>1812</v>
      </c>
      <c r="V1473" s="18">
        <v>7.613287509505E12</v>
      </c>
      <c r="W1473" s="22" t="s">
        <v>3312</v>
      </c>
      <c r="X1473" s="18" t="s">
        <v>3417</v>
      </c>
      <c r="Y1473" s="22" t="s">
        <v>3415</v>
      </c>
      <c r="Z1473" s="22" t="s">
        <v>3305</v>
      </c>
      <c r="AA1473" s="22" t="s">
        <v>3534</v>
      </c>
      <c r="AB1473" s="22" t="s">
        <v>2214</v>
      </c>
      <c r="AC1473" s="22" t="s">
        <v>3416</v>
      </c>
      <c r="AD1473" s="22" t="s">
        <v>2605</v>
      </c>
      <c r="AE1473" s="16"/>
      <c r="AF1473" s="18">
        <v>648.0</v>
      </c>
      <c r="AG1473" s="18">
        <v>0.0</v>
      </c>
      <c r="AH1473" s="18">
        <v>4.321516</v>
      </c>
      <c r="AI1473" s="18">
        <v>1.242857</v>
      </c>
      <c r="AJ1473" s="18">
        <v>1.786174</v>
      </c>
      <c r="AK1473" s="18">
        <v>4.272216</v>
      </c>
    </row>
    <row r="1474">
      <c r="A1474" s="14" t="s">
        <v>1488</v>
      </c>
      <c r="B1474" s="105"/>
      <c r="C1474" s="14" t="s">
        <v>2871</v>
      </c>
      <c r="D1474" s="19" t="s">
        <v>58</v>
      </c>
      <c r="E1474" s="14" t="s">
        <v>3463</v>
      </c>
      <c r="F1474" s="14" t="s">
        <v>2720</v>
      </c>
      <c r="G1474" s="14" t="s">
        <v>3545</v>
      </c>
      <c r="H1474" s="14" t="s">
        <v>2214</v>
      </c>
      <c r="I1474" s="14" t="s">
        <v>3416</v>
      </c>
      <c r="J1474" s="23"/>
      <c r="K1474" s="16"/>
      <c r="L1474" s="18">
        <v>660.0</v>
      </c>
      <c r="M1474" s="18">
        <v>1.0</v>
      </c>
      <c r="N1474" s="18">
        <v>5.180365</v>
      </c>
      <c r="O1474" s="18">
        <v>1.380952</v>
      </c>
      <c r="P1474" s="18">
        <v>2.338709</v>
      </c>
      <c r="Q1474" s="18">
        <v>5.359543</v>
      </c>
      <c r="U1474" s="22" t="s">
        <v>1488</v>
      </c>
      <c r="V1474" s="18">
        <v>6.298042161764E12</v>
      </c>
      <c r="W1474" s="22" t="s">
        <v>2871</v>
      </c>
      <c r="X1474" s="18" t="s">
        <v>3417</v>
      </c>
      <c r="Y1474" s="22" t="s">
        <v>3463</v>
      </c>
      <c r="Z1474" s="22" t="s">
        <v>2720</v>
      </c>
      <c r="AA1474" s="22" t="s">
        <v>3545</v>
      </c>
      <c r="AB1474" s="22" t="s">
        <v>2214</v>
      </c>
      <c r="AC1474" s="22" t="s">
        <v>3416</v>
      </c>
      <c r="AD1474" s="16"/>
      <c r="AE1474" s="16"/>
      <c r="AF1474" s="18">
        <v>660.0</v>
      </c>
      <c r="AG1474" s="18">
        <v>1.0</v>
      </c>
      <c r="AH1474" s="18">
        <v>5.180365</v>
      </c>
      <c r="AI1474" s="18">
        <v>1.380952</v>
      </c>
      <c r="AJ1474" s="18">
        <v>2.338709</v>
      </c>
      <c r="AK1474" s="18">
        <v>5.359543</v>
      </c>
    </row>
    <row r="1475">
      <c r="A1475" s="14" t="s">
        <v>1365</v>
      </c>
      <c r="B1475" s="105"/>
      <c r="C1475" s="14" t="s">
        <v>2594</v>
      </c>
      <c r="D1475" s="19" t="s">
        <v>58</v>
      </c>
      <c r="E1475" s="14" t="s">
        <v>3415</v>
      </c>
      <c r="F1475" s="14" t="s">
        <v>2897</v>
      </c>
      <c r="G1475" s="14" t="s">
        <v>2449</v>
      </c>
      <c r="H1475" s="14" t="s">
        <v>2304</v>
      </c>
      <c r="I1475" s="14" t="s">
        <v>3422</v>
      </c>
      <c r="J1475" s="23"/>
      <c r="K1475" s="14" t="s">
        <v>2240</v>
      </c>
      <c r="L1475" s="18">
        <v>456.0</v>
      </c>
      <c r="M1475" s="18">
        <v>0.0</v>
      </c>
      <c r="N1475" s="18">
        <v>0.0</v>
      </c>
      <c r="O1475" s="18">
        <v>0.0</v>
      </c>
      <c r="P1475" s="18">
        <v>0.0</v>
      </c>
      <c r="Q1475" s="18">
        <v>0.0</v>
      </c>
      <c r="U1475" s="22" t="s">
        <v>1365</v>
      </c>
      <c r="V1475" s="18">
        <v>6.291030006115E12</v>
      </c>
      <c r="W1475" s="22" t="s">
        <v>2594</v>
      </c>
      <c r="X1475" s="18" t="s">
        <v>3417</v>
      </c>
      <c r="Y1475" s="22" t="s">
        <v>3415</v>
      </c>
      <c r="Z1475" s="22" t="s">
        <v>2897</v>
      </c>
      <c r="AA1475" s="22" t="s">
        <v>2449</v>
      </c>
      <c r="AB1475" s="22" t="s">
        <v>2304</v>
      </c>
      <c r="AC1475" s="22" t="s">
        <v>3422</v>
      </c>
      <c r="AD1475" s="16"/>
      <c r="AE1475" s="22" t="s">
        <v>2240</v>
      </c>
      <c r="AF1475" s="18">
        <v>456.0</v>
      </c>
      <c r="AG1475" s="18">
        <v>0.0</v>
      </c>
      <c r="AH1475" s="18">
        <v>0.0</v>
      </c>
      <c r="AI1475" s="18">
        <v>0.0</v>
      </c>
      <c r="AJ1475" s="18">
        <v>0.0</v>
      </c>
      <c r="AK1475" s="18">
        <v>0.0</v>
      </c>
    </row>
    <row r="1476">
      <c r="A1476" s="14" t="s">
        <v>798</v>
      </c>
      <c r="B1476" s="105"/>
      <c r="C1476" s="14" t="s">
        <v>2732</v>
      </c>
      <c r="D1476" s="19" t="s">
        <v>58</v>
      </c>
      <c r="E1476" s="14" t="s">
        <v>3421</v>
      </c>
      <c r="F1476" s="14" t="s">
        <v>2733</v>
      </c>
      <c r="G1476" s="14" t="s">
        <v>2333</v>
      </c>
      <c r="H1476" s="14" t="s">
        <v>2214</v>
      </c>
      <c r="I1476" s="14" t="s">
        <v>3717</v>
      </c>
      <c r="J1476" s="23"/>
      <c r="K1476" s="14" t="s">
        <v>2240</v>
      </c>
      <c r="L1476" s="18">
        <v>528.0</v>
      </c>
      <c r="M1476" s="18">
        <v>0.0</v>
      </c>
      <c r="N1476" s="18">
        <v>0.0</v>
      </c>
      <c r="O1476" s="18">
        <v>0.0</v>
      </c>
      <c r="P1476" s="18">
        <v>0.0</v>
      </c>
      <c r="Q1476" s="18">
        <v>0.0</v>
      </c>
      <c r="U1476" s="22" t="s">
        <v>798</v>
      </c>
      <c r="V1476" s="18">
        <v>6.291079218258E12</v>
      </c>
      <c r="W1476" s="22" t="s">
        <v>2732</v>
      </c>
      <c r="X1476" s="18" t="s">
        <v>3417</v>
      </c>
      <c r="Y1476" s="22" t="s">
        <v>3421</v>
      </c>
      <c r="Z1476" s="22" t="s">
        <v>2733</v>
      </c>
      <c r="AA1476" s="22" t="s">
        <v>2333</v>
      </c>
      <c r="AB1476" s="22" t="s">
        <v>2214</v>
      </c>
      <c r="AC1476" s="22" t="s">
        <v>3717</v>
      </c>
      <c r="AD1476" s="16"/>
      <c r="AE1476" s="22" t="s">
        <v>2240</v>
      </c>
      <c r="AF1476" s="18">
        <v>528.0</v>
      </c>
      <c r="AG1476" s="18">
        <v>0.0</v>
      </c>
      <c r="AH1476" s="18">
        <v>0.0</v>
      </c>
      <c r="AI1476" s="18">
        <v>0.0</v>
      </c>
      <c r="AJ1476" s="18">
        <v>0.0</v>
      </c>
      <c r="AK1476" s="18">
        <v>0.0</v>
      </c>
    </row>
    <row r="1477">
      <c r="A1477" s="14" t="s">
        <v>1690</v>
      </c>
      <c r="B1477" s="105"/>
      <c r="C1477" s="14" t="s">
        <v>3003</v>
      </c>
      <c r="D1477" s="19" t="s">
        <v>58</v>
      </c>
      <c r="E1477" s="14" t="s">
        <v>3415</v>
      </c>
      <c r="F1477" s="14" t="s">
        <v>3261</v>
      </c>
      <c r="G1477" s="14" t="s">
        <v>3510</v>
      </c>
      <c r="H1477" s="14" t="s">
        <v>2214</v>
      </c>
      <c r="I1477" s="14" t="s">
        <v>3416</v>
      </c>
      <c r="J1477" s="14" t="s">
        <v>2605</v>
      </c>
      <c r="K1477" s="16"/>
      <c r="L1477" s="18">
        <v>24.0</v>
      </c>
      <c r="M1477" s="18">
        <v>0.0</v>
      </c>
      <c r="N1477" s="18">
        <v>0.0</v>
      </c>
      <c r="O1477" s="18">
        <v>0.0</v>
      </c>
      <c r="P1477" s="18">
        <v>0.0</v>
      </c>
      <c r="Q1477" s="18">
        <v>0.0</v>
      </c>
      <c r="U1477" s="22" t="s">
        <v>1690</v>
      </c>
      <c r="V1477" s="18">
        <v>8.588007731513E12</v>
      </c>
      <c r="W1477" s="22" t="s">
        <v>3003</v>
      </c>
      <c r="X1477" s="18" t="s">
        <v>3417</v>
      </c>
      <c r="Y1477" s="22" t="s">
        <v>3415</v>
      </c>
      <c r="Z1477" s="22" t="s">
        <v>3261</v>
      </c>
      <c r="AA1477" s="22" t="s">
        <v>3510</v>
      </c>
      <c r="AB1477" s="22" t="s">
        <v>2214</v>
      </c>
      <c r="AC1477" s="22" t="s">
        <v>3416</v>
      </c>
      <c r="AD1477" s="22" t="s">
        <v>2605</v>
      </c>
      <c r="AE1477" s="16"/>
      <c r="AF1477" s="18">
        <v>24.0</v>
      </c>
      <c r="AG1477" s="18">
        <v>0.0</v>
      </c>
      <c r="AH1477" s="18">
        <v>0.0</v>
      </c>
      <c r="AI1477" s="18">
        <v>0.0</v>
      </c>
      <c r="AJ1477" s="18">
        <v>0.0</v>
      </c>
      <c r="AK1477" s="18">
        <v>0.0</v>
      </c>
    </row>
    <row r="1478">
      <c r="A1478" s="14" t="s">
        <v>1035</v>
      </c>
      <c r="B1478" s="105"/>
      <c r="C1478" s="14" t="s">
        <v>3148</v>
      </c>
      <c r="D1478" s="19" t="s">
        <v>58</v>
      </c>
      <c r="E1478" s="14" t="s">
        <v>3415</v>
      </c>
      <c r="F1478" s="14" t="s">
        <v>3169</v>
      </c>
      <c r="G1478" s="14" t="s">
        <v>3515</v>
      </c>
      <c r="I1478" s="14" t="s">
        <v>3416</v>
      </c>
      <c r="J1478" s="23"/>
      <c r="K1478" s="16"/>
      <c r="L1478" s="18">
        <v>552.0</v>
      </c>
      <c r="M1478" s="18">
        <v>0.0</v>
      </c>
      <c r="N1478" s="18">
        <v>0.0</v>
      </c>
      <c r="O1478" s="18">
        <v>0.0</v>
      </c>
      <c r="P1478" s="18">
        <v>0.0</v>
      </c>
      <c r="Q1478" s="18">
        <v>0.0</v>
      </c>
      <c r="U1478" s="22" t="s">
        <v>1035</v>
      </c>
      <c r="V1478" s="18">
        <v>5.060216560168E12</v>
      </c>
      <c r="W1478" s="22" t="s">
        <v>3148</v>
      </c>
      <c r="X1478" s="18" t="s">
        <v>3417</v>
      </c>
      <c r="Y1478" s="22" t="s">
        <v>3415</v>
      </c>
      <c r="Z1478" s="22" t="s">
        <v>3169</v>
      </c>
      <c r="AA1478" s="22" t="s">
        <v>3515</v>
      </c>
      <c r="AC1478" s="22" t="s">
        <v>3416</v>
      </c>
      <c r="AD1478" s="16"/>
      <c r="AE1478" s="16"/>
      <c r="AF1478" s="18">
        <v>552.0</v>
      </c>
      <c r="AG1478" s="18">
        <v>0.0</v>
      </c>
      <c r="AH1478" s="18">
        <v>0.0</v>
      </c>
      <c r="AI1478" s="18">
        <v>0.0</v>
      </c>
      <c r="AJ1478" s="18">
        <v>0.0</v>
      </c>
      <c r="AK1478" s="18">
        <v>0.0</v>
      </c>
    </row>
    <row r="1479">
      <c r="A1479" s="14" t="s">
        <v>1812</v>
      </c>
      <c r="B1479" s="105"/>
      <c r="C1479" s="14" t="s">
        <v>2761</v>
      </c>
      <c r="D1479" s="19" t="s">
        <v>58</v>
      </c>
      <c r="E1479" s="14" t="s">
        <v>3415</v>
      </c>
      <c r="F1479" s="14" t="s">
        <v>2957</v>
      </c>
      <c r="G1479" s="14" t="s">
        <v>2498</v>
      </c>
      <c r="I1479" s="14" t="s">
        <v>3416</v>
      </c>
      <c r="J1479" s="23"/>
      <c r="K1479" s="14" t="s">
        <v>2240</v>
      </c>
      <c r="L1479" s="18">
        <v>552.0</v>
      </c>
      <c r="M1479" s="18">
        <v>0.0</v>
      </c>
      <c r="N1479" s="18">
        <v>0.0</v>
      </c>
      <c r="O1479" s="18">
        <v>0.0</v>
      </c>
      <c r="P1479" s="18">
        <v>0.0</v>
      </c>
      <c r="Q1479" s="18">
        <v>0.0</v>
      </c>
      <c r="U1479" s="22" t="s">
        <v>1812</v>
      </c>
      <c r="V1479" s="18">
        <v>8.50064303025E11</v>
      </c>
      <c r="W1479" s="22" t="s">
        <v>2761</v>
      </c>
      <c r="X1479" s="18" t="s">
        <v>3417</v>
      </c>
      <c r="Y1479" s="22" t="s">
        <v>3415</v>
      </c>
      <c r="Z1479" s="22" t="s">
        <v>2957</v>
      </c>
      <c r="AA1479" s="22" t="s">
        <v>2498</v>
      </c>
      <c r="AC1479" s="22" t="s">
        <v>3416</v>
      </c>
      <c r="AD1479" s="16"/>
      <c r="AE1479" s="22" t="s">
        <v>2240</v>
      </c>
      <c r="AF1479" s="18">
        <v>552.0</v>
      </c>
      <c r="AG1479" s="18">
        <v>0.0</v>
      </c>
      <c r="AH1479" s="18">
        <v>0.0</v>
      </c>
      <c r="AI1479" s="18">
        <v>0.0</v>
      </c>
      <c r="AJ1479" s="18">
        <v>0.0</v>
      </c>
      <c r="AK1479" s="18">
        <v>0.0</v>
      </c>
    </row>
    <row r="1480">
      <c r="A1480" s="14" t="s">
        <v>1812</v>
      </c>
      <c r="B1480" s="105"/>
      <c r="C1480" s="14" t="s">
        <v>2953</v>
      </c>
      <c r="D1480" s="19" t="s">
        <v>58</v>
      </c>
      <c r="E1480" s="14" t="s">
        <v>3415</v>
      </c>
      <c r="F1480" s="14" t="s">
        <v>3357</v>
      </c>
      <c r="G1480" s="14" t="s">
        <v>2437</v>
      </c>
      <c r="H1480" s="14" t="s">
        <v>2214</v>
      </c>
      <c r="I1480" s="14" t="s">
        <v>3416</v>
      </c>
      <c r="J1480" s="23"/>
      <c r="K1480" s="14" t="s">
        <v>2240</v>
      </c>
      <c r="L1480" s="18">
        <v>648.0</v>
      </c>
      <c r="M1480" s="18">
        <v>0.0</v>
      </c>
      <c r="N1480" s="18">
        <v>0.0</v>
      </c>
      <c r="O1480" s="18">
        <v>0.0</v>
      </c>
      <c r="P1480" s="18">
        <v>0.0</v>
      </c>
      <c r="Q1480" s="18">
        <v>0.0</v>
      </c>
      <c r="U1480" s="22" t="s">
        <v>1812</v>
      </c>
      <c r="V1480" s="18">
        <v>6.298044150063E12</v>
      </c>
      <c r="W1480" s="22" t="s">
        <v>2953</v>
      </c>
      <c r="X1480" s="18" t="s">
        <v>3417</v>
      </c>
      <c r="Y1480" s="22" t="s">
        <v>3415</v>
      </c>
      <c r="Z1480" s="22" t="s">
        <v>3357</v>
      </c>
      <c r="AA1480" s="22" t="s">
        <v>2437</v>
      </c>
      <c r="AB1480" s="22" t="s">
        <v>2214</v>
      </c>
      <c r="AC1480" s="22" t="s">
        <v>3416</v>
      </c>
      <c r="AD1480" s="16"/>
      <c r="AE1480" s="22" t="s">
        <v>2240</v>
      </c>
      <c r="AF1480" s="18">
        <v>648.0</v>
      </c>
      <c r="AG1480" s="18">
        <v>0.0</v>
      </c>
      <c r="AH1480" s="18">
        <v>0.0</v>
      </c>
      <c r="AI1480" s="18">
        <v>0.0</v>
      </c>
      <c r="AJ1480" s="18">
        <v>0.0</v>
      </c>
      <c r="AK1480" s="18">
        <v>0.0</v>
      </c>
    </row>
    <row r="1481">
      <c r="A1481" s="14" t="s">
        <v>1812</v>
      </c>
      <c r="B1481" s="105"/>
      <c r="C1481" s="14" t="s">
        <v>2655</v>
      </c>
      <c r="D1481" s="19" t="s">
        <v>58</v>
      </c>
      <c r="E1481" s="14" t="s">
        <v>3415</v>
      </c>
      <c r="F1481" s="14" t="s">
        <v>3345</v>
      </c>
      <c r="G1481" s="14" t="s">
        <v>3430</v>
      </c>
      <c r="H1481" s="14" t="s">
        <v>2214</v>
      </c>
      <c r="I1481" s="14" t="s">
        <v>3416</v>
      </c>
      <c r="J1481" s="23"/>
      <c r="K1481" s="16"/>
      <c r="L1481" s="18">
        <v>44.0</v>
      </c>
      <c r="M1481" s="18">
        <v>2.0</v>
      </c>
      <c r="N1481" s="18">
        <v>1.228846</v>
      </c>
      <c r="O1481" s="18">
        <v>5.950402</v>
      </c>
      <c r="P1481" s="18">
        <v>5.238847</v>
      </c>
      <c r="Q1481" s="18">
        <v>4.565538</v>
      </c>
      <c r="U1481" s="22" t="s">
        <v>1812</v>
      </c>
      <c r="V1481" s="18">
        <v>6.221073008043E12</v>
      </c>
      <c r="W1481" s="22" t="s">
        <v>2655</v>
      </c>
      <c r="X1481" s="18" t="s">
        <v>3417</v>
      </c>
      <c r="Y1481" s="22" t="s">
        <v>3415</v>
      </c>
      <c r="Z1481" s="22" t="s">
        <v>3345</v>
      </c>
      <c r="AA1481" s="22" t="s">
        <v>3430</v>
      </c>
      <c r="AB1481" s="22" t="s">
        <v>2214</v>
      </c>
      <c r="AC1481" s="22" t="s">
        <v>3416</v>
      </c>
      <c r="AD1481" s="16"/>
      <c r="AE1481" s="16"/>
      <c r="AF1481" s="18">
        <v>44.0</v>
      </c>
      <c r="AG1481" s="18">
        <v>2.0</v>
      </c>
      <c r="AH1481" s="18">
        <v>1.228846</v>
      </c>
      <c r="AI1481" s="18">
        <v>5.950402</v>
      </c>
      <c r="AJ1481" s="18">
        <v>5.238847</v>
      </c>
      <c r="AK1481" s="18">
        <v>4.565538</v>
      </c>
    </row>
    <row r="1482">
      <c r="A1482" s="14" t="s">
        <v>1812</v>
      </c>
      <c r="B1482" s="105"/>
      <c r="C1482" s="14" t="s">
        <v>2975</v>
      </c>
      <c r="D1482" s="19" t="s">
        <v>58</v>
      </c>
      <c r="E1482" s="14" t="s">
        <v>3415</v>
      </c>
      <c r="F1482" s="14" t="s">
        <v>3092</v>
      </c>
      <c r="G1482" s="14" t="s">
        <v>3430</v>
      </c>
      <c r="H1482" s="14" t="s">
        <v>2214</v>
      </c>
      <c r="I1482" s="14" t="s">
        <v>3416</v>
      </c>
      <c r="J1482" s="23"/>
      <c r="K1482" s="14" t="s">
        <v>2240</v>
      </c>
      <c r="L1482" s="18">
        <v>336.0</v>
      </c>
      <c r="M1482" s="18">
        <v>0.0</v>
      </c>
      <c r="N1482" s="18">
        <v>0.081667</v>
      </c>
      <c r="O1482" s="18">
        <v>0.0</v>
      </c>
      <c r="P1482" s="18">
        <v>0.583333</v>
      </c>
      <c r="Q1482" s="18">
        <v>0.081667</v>
      </c>
      <c r="U1482" s="22" t="s">
        <v>1812</v>
      </c>
      <c r="V1482" s="18">
        <v>6.772504452299E12</v>
      </c>
      <c r="W1482" s="22" t="s">
        <v>2975</v>
      </c>
      <c r="X1482" s="18" t="s">
        <v>3417</v>
      </c>
      <c r="Y1482" s="22" t="s">
        <v>3415</v>
      </c>
      <c r="Z1482" s="22" t="s">
        <v>3092</v>
      </c>
      <c r="AA1482" s="22" t="s">
        <v>3430</v>
      </c>
      <c r="AB1482" s="22" t="s">
        <v>2214</v>
      </c>
      <c r="AC1482" s="22" t="s">
        <v>3416</v>
      </c>
      <c r="AD1482" s="16"/>
      <c r="AE1482" s="22" t="s">
        <v>2240</v>
      </c>
      <c r="AF1482" s="18">
        <v>336.0</v>
      </c>
      <c r="AG1482" s="18">
        <v>0.0</v>
      </c>
      <c r="AH1482" s="18">
        <v>0.081667</v>
      </c>
      <c r="AI1482" s="18">
        <v>0.0</v>
      </c>
      <c r="AJ1482" s="18">
        <v>0.583333</v>
      </c>
      <c r="AK1482" s="18">
        <v>0.081667</v>
      </c>
    </row>
    <row r="1483">
      <c r="A1483" s="14" t="s">
        <v>798</v>
      </c>
      <c r="B1483" s="105"/>
      <c r="C1483" s="14" t="s">
        <v>2729</v>
      </c>
      <c r="D1483" s="19" t="s">
        <v>58</v>
      </c>
      <c r="E1483" s="14" t="s">
        <v>3415</v>
      </c>
      <c r="F1483" s="14" t="s">
        <v>2730</v>
      </c>
      <c r="G1483" s="14" t="s">
        <v>3486</v>
      </c>
      <c r="H1483" s="14" t="s">
        <v>3472</v>
      </c>
      <c r="I1483" s="14" t="s">
        <v>3717</v>
      </c>
      <c r="J1483" s="14" t="s">
        <v>2605</v>
      </c>
      <c r="K1483" s="14" t="s">
        <v>2240</v>
      </c>
      <c r="L1483" s="18">
        <v>418.0</v>
      </c>
      <c r="M1483" s="18">
        <v>19.0</v>
      </c>
      <c r="N1483" s="18">
        <v>20.91002</v>
      </c>
      <c r="O1483" s="18">
        <v>51.53019</v>
      </c>
      <c r="P1483" s="18">
        <v>33.35471</v>
      </c>
      <c r="Q1483" s="18">
        <v>24.80411</v>
      </c>
      <c r="U1483" s="22" t="s">
        <v>798</v>
      </c>
      <c r="V1483" s="18">
        <v>6.291100159697E12</v>
      </c>
      <c r="W1483" s="22" t="s">
        <v>2729</v>
      </c>
      <c r="X1483" s="18" t="s">
        <v>3417</v>
      </c>
      <c r="Y1483" s="22" t="s">
        <v>3415</v>
      </c>
      <c r="Z1483" s="22" t="s">
        <v>2730</v>
      </c>
      <c r="AA1483" s="22" t="s">
        <v>3486</v>
      </c>
      <c r="AB1483" s="22" t="s">
        <v>3472</v>
      </c>
      <c r="AC1483" s="22" t="s">
        <v>3717</v>
      </c>
      <c r="AD1483" s="22" t="s">
        <v>2605</v>
      </c>
      <c r="AE1483" s="22" t="s">
        <v>2240</v>
      </c>
      <c r="AF1483" s="18">
        <v>418.0</v>
      </c>
      <c r="AG1483" s="18">
        <v>19.0</v>
      </c>
      <c r="AH1483" s="18">
        <v>20.91002</v>
      </c>
      <c r="AI1483" s="18">
        <v>51.53019</v>
      </c>
      <c r="AJ1483" s="18">
        <v>33.35471</v>
      </c>
      <c r="AK1483" s="18">
        <v>24.80411</v>
      </c>
    </row>
    <row r="1484">
      <c r="A1484" s="14" t="s">
        <v>961</v>
      </c>
      <c r="B1484" s="105"/>
      <c r="C1484" s="14" t="s">
        <v>3388</v>
      </c>
      <c r="D1484" s="19" t="s">
        <v>58</v>
      </c>
      <c r="E1484" s="14" t="s">
        <v>3421</v>
      </c>
      <c r="F1484" s="14" t="s">
        <v>3523</v>
      </c>
      <c r="G1484" s="14" t="s">
        <v>3524</v>
      </c>
      <c r="H1484" s="14" t="s">
        <v>3472</v>
      </c>
      <c r="I1484" s="14" t="s">
        <v>3416</v>
      </c>
      <c r="J1484" s="14" t="s">
        <v>2605</v>
      </c>
      <c r="K1484" s="23"/>
      <c r="L1484" s="18">
        <v>312.0</v>
      </c>
      <c r="M1484" s="18">
        <v>0.0</v>
      </c>
      <c r="N1484" s="18">
        <v>18.28832</v>
      </c>
      <c r="O1484" s="18">
        <v>0.0</v>
      </c>
      <c r="P1484" s="18">
        <v>0.0</v>
      </c>
      <c r="Q1484" s="18">
        <v>18.28832</v>
      </c>
      <c r="U1484" s="22" t="s">
        <v>961</v>
      </c>
      <c r="V1484" s="18">
        <v>1.0120432E7</v>
      </c>
      <c r="W1484" s="22" t="s">
        <v>3388</v>
      </c>
      <c r="X1484" s="18" t="s">
        <v>3417</v>
      </c>
      <c r="Y1484" s="22" t="s">
        <v>3421</v>
      </c>
      <c r="Z1484" s="22" t="s">
        <v>3523</v>
      </c>
      <c r="AA1484" s="22" t="s">
        <v>3524</v>
      </c>
      <c r="AB1484" s="22" t="s">
        <v>3472</v>
      </c>
      <c r="AC1484" s="22" t="s">
        <v>3416</v>
      </c>
      <c r="AD1484" s="22" t="s">
        <v>2605</v>
      </c>
      <c r="AE1484" s="16"/>
      <c r="AF1484" s="18">
        <v>312.0</v>
      </c>
      <c r="AG1484" s="18">
        <v>0.0</v>
      </c>
      <c r="AH1484" s="18">
        <v>18.28832</v>
      </c>
      <c r="AI1484" s="18">
        <v>0.0</v>
      </c>
      <c r="AJ1484" s="18">
        <v>0.0</v>
      </c>
      <c r="AK1484" s="18">
        <v>18.28832</v>
      </c>
    </row>
    <row r="1485">
      <c r="A1485" s="14" t="s">
        <v>1690</v>
      </c>
      <c r="B1485" s="105"/>
      <c r="C1485" s="14" t="s">
        <v>3002</v>
      </c>
      <c r="D1485" s="19" t="s">
        <v>58</v>
      </c>
      <c r="E1485" s="23"/>
      <c r="F1485" s="14" t="s">
        <v>3261</v>
      </c>
      <c r="G1485" s="14" t="s">
        <v>3510</v>
      </c>
      <c r="I1485" s="14" t="s">
        <v>3416</v>
      </c>
      <c r="J1485" s="23"/>
      <c r="K1485" s="23"/>
      <c r="L1485" s="18">
        <v>432.0</v>
      </c>
      <c r="M1485" s="18">
        <v>0.0</v>
      </c>
      <c r="N1485" s="18">
        <v>0.0</v>
      </c>
      <c r="O1485" s="18">
        <v>0.0</v>
      </c>
      <c r="P1485" s="18">
        <v>0.0</v>
      </c>
      <c r="Q1485" s="18">
        <v>0.0</v>
      </c>
      <c r="U1485" s="22" t="s">
        <v>1690</v>
      </c>
      <c r="V1485" s="18">
        <v>8.58800773149E12</v>
      </c>
      <c r="W1485" s="22" t="s">
        <v>3002</v>
      </c>
      <c r="X1485" s="18" t="s">
        <v>3417</v>
      </c>
      <c r="Y1485" s="16"/>
      <c r="Z1485" s="22" t="s">
        <v>3261</v>
      </c>
      <c r="AA1485" s="22" t="s">
        <v>3510</v>
      </c>
      <c r="AC1485" s="22" t="s">
        <v>3416</v>
      </c>
      <c r="AD1485" s="16"/>
      <c r="AE1485" s="16"/>
      <c r="AF1485" s="18">
        <v>432.0</v>
      </c>
      <c r="AG1485" s="18">
        <v>0.0</v>
      </c>
      <c r="AH1485" s="18">
        <v>0.0</v>
      </c>
      <c r="AI1485" s="18">
        <v>0.0</v>
      </c>
      <c r="AJ1485" s="18">
        <v>0.0</v>
      </c>
      <c r="AK1485" s="18">
        <v>0.0</v>
      </c>
    </row>
    <row r="1486">
      <c r="A1486" s="14" t="s">
        <v>1812</v>
      </c>
      <c r="B1486" s="105"/>
      <c r="C1486" s="14" t="s">
        <v>2722</v>
      </c>
      <c r="D1486" s="19" t="s">
        <v>58</v>
      </c>
      <c r="E1486" s="14" t="s">
        <v>3415</v>
      </c>
      <c r="F1486" s="14" t="s">
        <v>3349</v>
      </c>
      <c r="G1486" s="14" t="s">
        <v>2512</v>
      </c>
      <c r="H1486" s="14" t="s">
        <v>2214</v>
      </c>
      <c r="I1486" s="14" t="s">
        <v>3416</v>
      </c>
      <c r="J1486" s="14" t="s">
        <v>2666</v>
      </c>
      <c r="L1486" s="18">
        <v>144.0</v>
      </c>
      <c r="M1486" s="18">
        <v>0.0</v>
      </c>
      <c r="N1486" s="18">
        <v>0.357576</v>
      </c>
      <c r="O1486" s="18">
        <v>0.0</v>
      </c>
      <c r="P1486" s="18">
        <v>0.233333</v>
      </c>
      <c r="Q1486" s="18">
        <v>0.44658</v>
      </c>
      <c r="U1486" s="22" t="s">
        <v>1812</v>
      </c>
      <c r="V1486" s="18">
        <v>9.316707017373E12</v>
      </c>
      <c r="W1486" s="22" t="s">
        <v>2722</v>
      </c>
      <c r="X1486" s="18" t="s">
        <v>3417</v>
      </c>
      <c r="Y1486" s="22" t="s">
        <v>3415</v>
      </c>
      <c r="Z1486" s="22" t="s">
        <v>3349</v>
      </c>
      <c r="AA1486" s="22" t="s">
        <v>2512</v>
      </c>
      <c r="AB1486" s="22" t="s">
        <v>2214</v>
      </c>
      <c r="AC1486" s="22" t="s">
        <v>3416</v>
      </c>
      <c r="AD1486" s="22" t="s">
        <v>2666</v>
      </c>
      <c r="AF1486" s="18">
        <v>144.0</v>
      </c>
      <c r="AG1486" s="18">
        <v>0.0</v>
      </c>
      <c r="AH1486" s="18">
        <v>0.357576</v>
      </c>
      <c r="AI1486" s="18">
        <v>0.0</v>
      </c>
      <c r="AJ1486" s="18">
        <v>0.233333</v>
      </c>
      <c r="AK1486" s="18">
        <v>0.44658</v>
      </c>
    </row>
    <row r="1487">
      <c r="A1487" s="14" t="s">
        <v>1650</v>
      </c>
      <c r="B1487" s="105"/>
      <c r="C1487" s="14" t="s">
        <v>3233</v>
      </c>
      <c r="D1487" s="19" t="s">
        <v>58</v>
      </c>
      <c r="E1487" s="14" t="s">
        <v>3415</v>
      </c>
      <c r="F1487" s="14" t="s">
        <v>3248</v>
      </c>
      <c r="G1487" s="14" t="s">
        <v>3437</v>
      </c>
      <c r="H1487" s="14" t="s">
        <v>2214</v>
      </c>
      <c r="I1487" s="14" t="s">
        <v>3416</v>
      </c>
      <c r="J1487" s="23"/>
      <c r="K1487" s="14" t="s">
        <v>2240</v>
      </c>
      <c r="L1487" s="18">
        <v>432.0</v>
      </c>
      <c r="M1487" s="18">
        <v>0.0</v>
      </c>
      <c r="N1487" s="18">
        <v>0.0</v>
      </c>
      <c r="O1487" s="18">
        <v>0.0</v>
      </c>
      <c r="P1487" s="18">
        <v>0.0</v>
      </c>
      <c r="Q1487" s="18">
        <v>0.0</v>
      </c>
      <c r="U1487" s="22" t="s">
        <v>1650</v>
      </c>
      <c r="V1487" s="18">
        <v>8.908017962491E12</v>
      </c>
      <c r="W1487" s="22" t="s">
        <v>3233</v>
      </c>
      <c r="X1487" s="18" t="s">
        <v>3417</v>
      </c>
      <c r="Y1487" s="22" t="s">
        <v>3415</v>
      </c>
      <c r="Z1487" s="22" t="s">
        <v>3248</v>
      </c>
      <c r="AA1487" s="22" t="s">
        <v>3437</v>
      </c>
      <c r="AB1487" s="22" t="s">
        <v>2214</v>
      </c>
      <c r="AC1487" s="22" t="s">
        <v>3416</v>
      </c>
      <c r="AD1487" s="16"/>
      <c r="AE1487" s="22" t="s">
        <v>2240</v>
      </c>
      <c r="AF1487" s="18">
        <v>432.0</v>
      </c>
      <c r="AG1487" s="18">
        <v>0.0</v>
      </c>
      <c r="AH1487" s="18">
        <v>0.0</v>
      </c>
      <c r="AI1487" s="18">
        <v>0.0</v>
      </c>
      <c r="AJ1487" s="18">
        <v>0.0</v>
      </c>
      <c r="AK1487" s="18">
        <v>0.0</v>
      </c>
    </row>
    <row r="1488">
      <c r="A1488" s="14" t="s">
        <v>591</v>
      </c>
      <c r="B1488" s="105"/>
      <c r="C1488" s="14" t="s">
        <v>3131</v>
      </c>
      <c r="D1488" s="19" t="s">
        <v>58</v>
      </c>
      <c r="E1488" s="14" t="s">
        <v>3421</v>
      </c>
      <c r="F1488" s="14" t="s">
        <v>3116</v>
      </c>
      <c r="G1488" s="14" t="s">
        <v>3609</v>
      </c>
      <c r="H1488" s="14" t="s">
        <v>2214</v>
      </c>
      <c r="I1488" s="14" t="s">
        <v>3416</v>
      </c>
      <c r="J1488" s="14" t="s">
        <v>2595</v>
      </c>
      <c r="K1488" s="16"/>
      <c r="L1488" s="18">
        <v>96.0</v>
      </c>
      <c r="M1488" s="18">
        <v>0.0</v>
      </c>
      <c r="N1488" s="18">
        <v>0.055556</v>
      </c>
      <c r="O1488" s="18">
        <v>0.642857</v>
      </c>
      <c r="P1488" s="18">
        <v>0.222222</v>
      </c>
      <c r="Q1488" s="18">
        <v>0.104167</v>
      </c>
      <c r="U1488" s="22" t="s">
        <v>591</v>
      </c>
      <c r="V1488" s="18">
        <v>6.29804233201E12</v>
      </c>
      <c r="W1488" s="22" t="s">
        <v>3131</v>
      </c>
      <c r="X1488" s="18" t="s">
        <v>3417</v>
      </c>
      <c r="Y1488" s="22" t="s">
        <v>3421</v>
      </c>
      <c r="Z1488" s="22" t="s">
        <v>3116</v>
      </c>
      <c r="AA1488" s="22" t="s">
        <v>3609</v>
      </c>
      <c r="AB1488" s="22" t="s">
        <v>2214</v>
      </c>
      <c r="AC1488" s="22" t="s">
        <v>3416</v>
      </c>
      <c r="AD1488" s="22" t="s">
        <v>2595</v>
      </c>
      <c r="AE1488" s="16"/>
      <c r="AF1488" s="18">
        <v>96.0</v>
      </c>
      <c r="AG1488" s="18">
        <v>0.0</v>
      </c>
      <c r="AH1488" s="18">
        <v>0.055556</v>
      </c>
      <c r="AI1488" s="18">
        <v>0.642857</v>
      </c>
      <c r="AJ1488" s="18">
        <v>0.222222</v>
      </c>
      <c r="AK1488" s="18">
        <v>0.104167</v>
      </c>
    </row>
    <row r="1489">
      <c r="A1489" s="14" t="s">
        <v>798</v>
      </c>
      <c r="B1489" s="105"/>
      <c r="C1489" s="14" t="s">
        <v>2729</v>
      </c>
      <c r="D1489" s="19" t="s">
        <v>58</v>
      </c>
      <c r="E1489" s="14" t="s">
        <v>3415</v>
      </c>
      <c r="F1489" s="14" t="s">
        <v>2730</v>
      </c>
      <c r="G1489" s="14" t="s">
        <v>3486</v>
      </c>
      <c r="H1489" s="14" t="s">
        <v>3472</v>
      </c>
      <c r="I1489" s="14" t="s">
        <v>3717</v>
      </c>
      <c r="J1489" s="23"/>
      <c r="K1489" s="14" t="s">
        <v>2240</v>
      </c>
      <c r="L1489" s="18">
        <v>24.0</v>
      </c>
      <c r="M1489" s="18">
        <v>0.0</v>
      </c>
      <c r="N1489" s="18">
        <v>1.609037</v>
      </c>
      <c r="O1489" s="18">
        <v>2.144048</v>
      </c>
      <c r="P1489" s="18">
        <v>1.55785</v>
      </c>
      <c r="Q1489" s="18">
        <v>1.405267</v>
      </c>
      <c r="U1489" s="22" t="s">
        <v>798</v>
      </c>
      <c r="V1489" s="18">
        <v>6.291100159697E12</v>
      </c>
      <c r="W1489" s="22" t="s">
        <v>2729</v>
      </c>
      <c r="X1489" s="18" t="s">
        <v>3417</v>
      </c>
      <c r="Y1489" s="22" t="s">
        <v>3415</v>
      </c>
      <c r="Z1489" s="22" t="s">
        <v>2730</v>
      </c>
      <c r="AA1489" s="22" t="s">
        <v>3486</v>
      </c>
      <c r="AB1489" s="22" t="s">
        <v>3472</v>
      </c>
      <c r="AC1489" s="22" t="s">
        <v>3717</v>
      </c>
      <c r="AD1489" s="16"/>
      <c r="AE1489" s="22" t="s">
        <v>2240</v>
      </c>
      <c r="AF1489" s="18">
        <v>24.0</v>
      </c>
      <c r="AG1489" s="18">
        <v>0.0</v>
      </c>
      <c r="AH1489" s="18">
        <v>1.609037</v>
      </c>
      <c r="AI1489" s="18">
        <v>2.144048</v>
      </c>
      <c r="AJ1489" s="18">
        <v>1.55785</v>
      </c>
      <c r="AK1489" s="18">
        <v>1.405267</v>
      </c>
    </row>
    <row r="1490">
      <c r="A1490" s="14" t="s">
        <v>1488</v>
      </c>
      <c r="B1490" s="105"/>
      <c r="C1490" s="14" t="s">
        <v>2459</v>
      </c>
      <c r="D1490" s="19" t="s">
        <v>58</v>
      </c>
      <c r="E1490" s="14" t="s">
        <v>3415</v>
      </c>
      <c r="F1490" s="14" t="s">
        <v>2921</v>
      </c>
      <c r="G1490" s="14" t="s">
        <v>2460</v>
      </c>
      <c r="H1490" s="14" t="s">
        <v>2214</v>
      </c>
      <c r="I1490" s="14" t="s">
        <v>3416</v>
      </c>
      <c r="J1490" s="23"/>
      <c r="K1490" s="14" t="s">
        <v>2240</v>
      </c>
      <c r="L1490" s="18">
        <v>432.0</v>
      </c>
      <c r="M1490" s="18">
        <v>0.0</v>
      </c>
      <c r="N1490" s="18">
        <v>0.055556</v>
      </c>
      <c r="O1490" s="18">
        <v>0.5</v>
      </c>
      <c r="P1490" s="18">
        <v>0.055556</v>
      </c>
      <c r="Q1490" s="18">
        <v>0.045983</v>
      </c>
      <c r="U1490" s="22" t="s">
        <v>1488</v>
      </c>
      <c r="V1490" s="18">
        <v>8.008348003952E12</v>
      </c>
      <c r="W1490" s="22" t="s">
        <v>2459</v>
      </c>
      <c r="X1490" s="18" t="s">
        <v>3417</v>
      </c>
      <c r="Y1490" s="22" t="s">
        <v>3415</v>
      </c>
      <c r="Z1490" s="22" t="s">
        <v>2921</v>
      </c>
      <c r="AA1490" s="22" t="s">
        <v>2460</v>
      </c>
      <c r="AB1490" s="22" t="s">
        <v>2214</v>
      </c>
      <c r="AC1490" s="22" t="s">
        <v>3416</v>
      </c>
      <c r="AD1490" s="16"/>
      <c r="AE1490" s="22" t="s">
        <v>2240</v>
      </c>
      <c r="AF1490" s="18">
        <v>432.0</v>
      </c>
      <c r="AG1490" s="18">
        <v>0.0</v>
      </c>
      <c r="AH1490" s="18">
        <v>0.055556</v>
      </c>
      <c r="AI1490" s="18">
        <v>0.5</v>
      </c>
      <c r="AJ1490" s="18">
        <v>0.055556</v>
      </c>
      <c r="AK1490" s="18">
        <v>0.045983</v>
      </c>
    </row>
    <row r="1491">
      <c r="A1491" s="14" t="s">
        <v>1251</v>
      </c>
      <c r="B1491" s="105"/>
      <c r="C1491" s="14" t="s">
        <v>3230</v>
      </c>
      <c r="D1491" s="19" t="s">
        <v>58</v>
      </c>
      <c r="E1491" s="14" t="s">
        <v>3415</v>
      </c>
      <c r="F1491" s="14" t="s">
        <v>3231</v>
      </c>
      <c r="G1491" s="14" t="s">
        <v>3466</v>
      </c>
      <c r="H1491" s="14" t="s">
        <v>2214</v>
      </c>
      <c r="I1491" s="14" t="s">
        <v>3431</v>
      </c>
      <c r="J1491" s="14" t="s">
        <v>2605</v>
      </c>
      <c r="K1491" s="14" t="s">
        <v>2240</v>
      </c>
      <c r="L1491" s="18">
        <v>24.0</v>
      </c>
      <c r="M1491" s="18">
        <v>0.0</v>
      </c>
      <c r="N1491" s="18">
        <v>0.0</v>
      </c>
      <c r="O1491" s="18">
        <v>0.0</v>
      </c>
      <c r="P1491" s="18">
        <v>0.0</v>
      </c>
      <c r="Q1491" s="18">
        <v>0.0</v>
      </c>
      <c r="U1491" s="22" t="s">
        <v>1251</v>
      </c>
      <c r="V1491" s="18">
        <v>6.291107846019E12</v>
      </c>
      <c r="W1491" s="22" t="s">
        <v>3230</v>
      </c>
      <c r="X1491" s="18" t="s">
        <v>3417</v>
      </c>
      <c r="Y1491" s="22" t="s">
        <v>3415</v>
      </c>
      <c r="Z1491" s="22" t="s">
        <v>3231</v>
      </c>
      <c r="AA1491" s="22" t="s">
        <v>3466</v>
      </c>
      <c r="AB1491" s="22" t="s">
        <v>2214</v>
      </c>
      <c r="AC1491" s="22" t="s">
        <v>3431</v>
      </c>
      <c r="AD1491" s="22" t="s">
        <v>2605</v>
      </c>
      <c r="AE1491" s="22" t="s">
        <v>2240</v>
      </c>
      <c r="AF1491" s="18">
        <v>24.0</v>
      </c>
      <c r="AG1491" s="18">
        <v>0.0</v>
      </c>
      <c r="AH1491" s="18">
        <v>0.0</v>
      </c>
      <c r="AI1491" s="18">
        <v>0.0</v>
      </c>
      <c r="AJ1491" s="18">
        <v>0.0</v>
      </c>
      <c r="AK1491" s="18">
        <v>0.0</v>
      </c>
    </row>
    <row r="1492">
      <c r="A1492" s="14" t="s">
        <v>288</v>
      </c>
      <c r="B1492" s="105"/>
      <c r="C1492" s="14" t="s">
        <v>2652</v>
      </c>
      <c r="D1492" s="19" t="s">
        <v>58</v>
      </c>
      <c r="E1492" s="14" t="s">
        <v>3415</v>
      </c>
      <c r="F1492" s="14" t="s">
        <v>2649</v>
      </c>
      <c r="G1492" s="14" t="s">
        <v>3614</v>
      </c>
      <c r="H1492" s="14" t="s">
        <v>2214</v>
      </c>
      <c r="I1492" s="14" t="s">
        <v>3422</v>
      </c>
      <c r="J1492" s="23"/>
      <c r="K1492" s="14" t="s">
        <v>2240</v>
      </c>
      <c r="L1492" s="18">
        <v>192.0</v>
      </c>
      <c r="M1492" s="18">
        <v>0.0</v>
      </c>
      <c r="N1492" s="18">
        <v>0.666667</v>
      </c>
      <c r="O1492" s="18">
        <v>0.0</v>
      </c>
      <c r="P1492" s="18">
        <v>0.0</v>
      </c>
      <c r="Q1492" s="18">
        <v>0.666667</v>
      </c>
      <c r="U1492" s="22" t="s">
        <v>288</v>
      </c>
      <c r="V1492" s="18">
        <v>6.34240279317E11</v>
      </c>
      <c r="W1492" s="22" t="s">
        <v>2652</v>
      </c>
      <c r="X1492" s="18" t="s">
        <v>3417</v>
      </c>
      <c r="Y1492" s="22" t="s">
        <v>3415</v>
      </c>
      <c r="Z1492" s="22" t="s">
        <v>2649</v>
      </c>
      <c r="AA1492" s="22" t="s">
        <v>3614</v>
      </c>
      <c r="AB1492" s="22" t="s">
        <v>2214</v>
      </c>
      <c r="AC1492" s="22" t="s">
        <v>3422</v>
      </c>
      <c r="AD1492" s="16"/>
      <c r="AE1492" s="22" t="s">
        <v>2240</v>
      </c>
      <c r="AF1492" s="18">
        <v>192.0</v>
      </c>
      <c r="AG1492" s="18">
        <v>0.0</v>
      </c>
      <c r="AH1492" s="18">
        <v>0.666667</v>
      </c>
      <c r="AI1492" s="18">
        <v>0.0</v>
      </c>
      <c r="AJ1492" s="18">
        <v>0.0</v>
      </c>
      <c r="AK1492" s="18">
        <v>0.666667</v>
      </c>
    </row>
    <row r="1493">
      <c r="A1493" s="14" t="s">
        <v>1936</v>
      </c>
      <c r="B1493" s="105"/>
      <c r="C1493" s="14" t="s">
        <v>2563</v>
      </c>
      <c r="D1493" s="19" t="s">
        <v>58</v>
      </c>
      <c r="E1493" s="14" t="s">
        <v>3415</v>
      </c>
      <c r="F1493" s="14" t="s">
        <v>3005</v>
      </c>
      <c r="G1493" s="14" t="s">
        <v>2561</v>
      </c>
      <c r="H1493" s="14" t="s">
        <v>2214</v>
      </c>
      <c r="I1493" s="14" t="s">
        <v>3416</v>
      </c>
      <c r="J1493" s="14" t="s">
        <v>2605</v>
      </c>
      <c r="K1493" s="14" t="s">
        <v>2240</v>
      </c>
      <c r="L1493" s="18">
        <v>24.0</v>
      </c>
      <c r="M1493" s="18">
        <v>0.0</v>
      </c>
      <c r="N1493" s="18">
        <v>0.125</v>
      </c>
      <c r="O1493" s="18">
        <v>0.125</v>
      </c>
      <c r="P1493" s="18">
        <v>0.041667</v>
      </c>
      <c r="Q1493" s="18">
        <v>0.018519</v>
      </c>
      <c r="U1493" s="22" t="s">
        <v>1936</v>
      </c>
      <c r="V1493" s="18">
        <v>6.291061130971E12</v>
      </c>
      <c r="W1493" s="22" t="s">
        <v>2563</v>
      </c>
      <c r="X1493" s="18" t="s">
        <v>3417</v>
      </c>
      <c r="Y1493" s="22" t="s">
        <v>3415</v>
      </c>
      <c r="Z1493" s="22" t="s">
        <v>3005</v>
      </c>
      <c r="AA1493" s="22" t="s">
        <v>2561</v>
      </c>
      <c r="AB1493" s="22" t="s">
        <v>2214</v>
      </c>
      <c r="AC1493" s="22" t="s">
        <v>3416</v>
      </c>
      <c r="AD1493" s="22" t="s">
        <v>2605</v>
      </c>
      <c r="AE1493" s="22" t="s">
        <v>2240</v>
      </c>
      <c r="AF1493" s="18">
        <v>24.0</v>
      </c>
      <c r="AG1493" s="18">
        <v>0.0</v>
      </c>
      <c r="AH1493" s="18">
        <v>0.125</v>
      </c>
      <c r="AI1493" s="18">
        <v>0.125</v>
      </c>
      <c r="AJ1493" s="18">
        <v>0.041667</v>
      </c>
      <c r="AK1493" s="18">
        <v>0.018519</v>
      </c>
    </row>
    <row r="1494">
      <c r="A1494" s="14" t="s">
        <v>288</v>
      </c>
      <c r="B1494" s="105"/>
      <c r="C1494" s="14" t="s">
        <v>3084</v>
      </c>
      <c r="D1494" s="19" t="s">
        <v>58</v>
      </c>
      <c r="E1494" s="14" t="s">
        <v>3415</v>
      </c>
      <c r="F1494" s="14" t="s">
        <v>3085</v>
      </c>
      <c r="G1494" s="14" t="s">
        <v>3881</v>
      </c>
      <c r="H1494" s="14" t="s">
        <v>2252</v>
      </c>
      <c r="I1494" s="14" t="s">
        <v>3416</v>
      </c>
      <c r="J1494" s="14" t="s">
        <v>2605</v>
      </c>
      <c r="K1494" s="14" t="s">
        <v>2240</v>
      </c>
      <c r="L1494" s="18">
        <v>24.0</v>
      </c>
      <c r="M1494" s="18">
        <v>0.0</v>
      </c>
      <c r="N1494" s="18">
        <v>0.0</v>
      </c>
      <c r="O1494" s="18">
        <v>0.0</v>
      </c>
      <c r="P1494" s="18">
        <v>0.0</v>
      </c>
      <c r="Q1494" s="18">
        <v>0.0</v>
      </c>
      <c r="U1494" s="22" t="s">
        <v>288</v>
      </c>
      <c r="V1494" s="18">
        <v>6.281034916329E12</v>
      </c>
      <c r="W1494" s="22" t="s">
        <v>3084</v>
      </c>
      <c r="X1494" s="18" t="s">
        <v>3417</v>
      </c>
      <c r="Y1494" s="22" t="s">
        <v>3415</v>
      </c>
      <c r="Z1494" s="22" t="s">
        <v>3085</v>
      </c>
      <c r="AA1494" s="22" t="s">
        <v>3881</v>
      </c>
      <c r="AB1494" s="22" t="s">
        <v>2252</v>
      </c>
      <c r="AC1494" s="22" t="s">
        <v>3416</v>
      </c>
      <c r="AD1494" s="22" t="s">
        <v>2605</v>
      </c>
      <c r="AE1494" s="22" t="s">
        <v>2240</v>
      </c>
      <c r="AF1494" s="18">
        <v>24.0</v>
      </c>
      <c r="AG1494" s="18">
        <v>0.0</v>
      </c>
      <c r="AH1494" s="18">
        <v>0.0</v>
      </c>
      <c r="AI1494" s="18">
        <v>0.0</v>
      </c>
      <c r="AJ1494" s="18">
        <v>0.0</v>
      </c>
      <c r="AK1494" s="18">
        <v>0.0</v>
      </c>
    </row>
    <row r="1495">
      <c r="A1495" s="14" t="s">
        <v>65</v>
      </c>
      <c r="B1495" s="105"/>
      <c r="C1495" s="14" t="s">
        <v>2234</v>
      </c>
      <c r="D1495" s="19" t="s">
        <v>58</v>
      </c>
      <c r="E1495" s="14" t="s">
        <v>3415</v>
      </c>
      <c r="F1495" s="14" t="s">
        <v>2590</v>
      </c>
      <c r="G1495" s="14" t="s">
        <v>2216</v>
      </c>
      <c r="H1495" s="14" t="s">
        <v>2214</v>
      </c>
      <c r="I1495" s="14" t="s">
        <v>3416</v>
      </c>
      <c r="J1495" s="23"/>
      <c r="K1495" s="23"/>
      <c r="L1495" s="18">
        <v>43.0</v>
      </c>
      <c r="M1495" s="18">
        <v>3.0</v>
      </c>
      <c r="N1495" s="18">
        <v>0.230769</v>
      </c>
      <c r="O1495" s="18">
        <v>0.945055</v>
      </c>
      <c r="P1495" s="18">
        <v>1.388695</v>
      </c>
      <c r="Q1495" s="18">
        <v>1.318475</v>
      </c>
      <c r="U1495" s="22" t="s">
        <v>65</v>
      </c>
      <c r="V1495" s="18">
        <v>8.90121640719E12</v>
      </c>
      <c r="W1495" s="22" t="s">
        <v>2234</v>
      </c>
      <c r="X1495" s="18" t="s">
        <v>3417</v>
      </c>
      <c r="Y1495" s="22" t="s">
        <v>3415</v>
      </c>
      <c r="Z1495" s="22" t="s">
        <v>2590</v>
      </c>
      <c r="AA1495" s="22" t="s">
        <v>2216</v>
      </c>
      <c r="AB1495" s="22" t="s">
        <v>2214</v>
      </c>
      <c r="AC1495" s="22" t="s">
        <v>3416</v>
      </c>
      <c r="AD1495" s="16"/>
      <c r="AE1495" s="16"/>
      <c r="AF1495" s="18">
        <v>43.0</v>
      </c>
      <c r="AG1495" s="18">
        <v>3.0</v>
      </c>
      <c r="AH1495" s="18">
        <v>0.230769</v>
      </c>
      <c r="AI1495" s="18">
        <v>0.945055</v>
      </c>
      <c r="AJ1495" s="18">
        <v>1.388695</v>
      </c>
      <c r="AK1495" s="18">
        <v>1.318475</v>
      </c>
    </row>
    <row r="1496">
      <c r="A1496" s="14" t="s">
        <v>851</v>
      </c>
      <c r="B1496" s="104"/>
      <c r="C1496" s="14" t="s">
        <v>2312</v>
      </c>
      <c r="D1496" s="19" t="s">
        <v>58</v>
      </c>
      <c r="E1496" s="14" t="s">
        <v>3636</v>
      </c>
      <c r="F1496" s="14" t="s">
        <v>2744</v>
      </c>
      <c r="G1496" s="14" t="s">
        <v>2313</v>
      </c>
      <c r="H1496" s="14" t="s">
        <v>3472</v>
      </c>
      <c r="I1496" s="14" t="s">
        <v>3422</v>
      </c>
      <c r="J1496" s="23"/>
      <c r="K1496" s="23"/>
      <c r="L1496" s="18">
        <v>82.0</v>
      </c>
      <c r="M1496" s="18">
        <v>26.0</v>
      </c>
      <c r="N1496" s="18">
        <v>1.301732</v>
      </c>
      <c r="O1496" s="18">
        <v>28.11074</v>
      </c>
      <c r="P1496" s="18">
        <v>28.98717</v>
      </c>
      <c r="Q1496" s="18">
        <v>27.05762</v>
      </c>
      <c r="U1496" s="22" t="s">
        <v>851</v>
      </c>
      <c r="V1496" s="22" t="s">
        <v>3641</v>
      </c>
      <c r="W1496" s="22" t="s">
        <v>2312</v>
      </c>
      <c r="X1496" s="18" t="s">
        <v>3417</v>
      </c>
      <c r="Y1496" s="22" t="s">
        <v>3636</v>
      </c>
      <c r="Z1496" s="22" t="s">
        <v>2744</v>
      </c>
      <c r="AA1496" s="22" t="s">
        <v>2313</v>
      </c>
      <c r="AB1496" s="22" t="s">
        <v>3472</v>
      </c>
      <c r="AC1496" s="22" t="s">
        <v>3422</v>
      </c>
      <c r="AD1496" s="16"/>
      <c r="AE1496" s="16"/>
      <c r="AF1496" s="18">
        <v>82.0</v>
      </c>
      <c r="AG1496" s="18">
        <v>26.0</v>
      </c>
      <c r="AH1496" s="18">
        <v>1.301732</v>
      </c>
      <c r="AI1496" s="18">
        <v>28.11074</v>
      </c>
      <c r="AJ1496" s="18">
        <v>28.98717</v>
      </c>
      <c r="AK1496" s="18">
        <v>27.05762</v>
      </c>
    </row>
    <row r="1497">
      <c r="A1497" s="14" t="s">
        <v>851</v>
      </c>
      <c r="B1497" s="105"/>
      <c r="C1497" s="14" t="s">
        <v>2321</v>
      </c>
      <c r="D1497" s="19" t="s">
        <v>58</v>
      </c>
      <c r="E1497" s="14" t="s">
        <v>3415</v>
      </c>
      <c r="F1497" s="14" t="s">
        <v>2759</v>
      </c>
      <c r="G1497" s="14" t="s">
        <v>2318</v>
      </c>
      <c r="H1497" s="14" t="s">
        <v>2304</v>
      </c>
      <c r="I1497" s="14" t="s">
        <v>3422</v>
      </c>
      <c r="J1497" s="14" t="s">
        <v>2605</v>
      </c>
      <c r="K1497" s="23"/>
      <c r="L1497" s="18">
        <v>768.0</v>
      </c>
      <c r="M1497" s="18">
        <v>0.0</v>
      </c>
      <c r="N1497" s="18">
        <v>6.764451</v>
      </c>
      <c r="O1497" s="18">
        <v>0.0</v>
      </c>
      <c r="P1497" s="18">
        <v>8.375491</v>
      </c>
      <c r="Q1497" s="18">
        <v>6.758891</v>
      </c>
      <c r="U1497" s="22" t="s">
        <v>851</v>
      </c>
      <c r="V1497" s="18">
        <v>6.291102013522E12</v>
      </c>
      <c r="W1497" s="22" t="s">
        <v>2321</v>
      </c>
      <c r="X1497" s="18" t="s">
        <v>3417</v>
      </c>
      <c r="Y1497" s="22" t="s">
        <v>3415</v>
      </c>
      <c r="Z1497" s="22" t="s">
        <v>2759</v>
      </c>
      <c r="AA1497" s="22" t="s">
        <v>2318</v>
      </c>
      <c r="AB1497" s="22" t="s">
        <v>2304</v>
      </c>
      <c r="AC1497" s="22" t="s">
        <v>3422</v>
      </c>
      <c r="AD1497" s="22" t="s">
        <v>2605</v>
      </c>
      <c r="AE1497" s="16"/>
      <c r="AF1497" s="18">
        <v>768.0</v>
      </c>
      <c r="AG1497" s="18">
        <v>0.0</v>
      </c>
      <c r="AH1497" s="18">
        <v>6.764451</v>
      </c>
      <c r="AI1497" s="18">
        <v>0.0</v>
      </c>
      <c r="AJ1497" s="18">
        <v>8.375491</v>
      </c>
      <c r="AK1497" s="18">
        <v>6.758891</v>
      </c>
    </row>
    <row r="1498">
      <c r="A1498" s="14" t="s">
        <v>591</v>
      </c>
      <c r="B1498" s="105"/>
      <c r="C1498" s="14" t="s">
        <v>2751</v>
      </c>
      <c r="D1498" s="19" t="s">
        <v>58</v>
      </c>
      <c r="E1498" s="23"/>
      <c r="F1498" s="14" t="s">
        <v>3137</v>
      </c>
      <c r="G1498" s="14" t="s">
        <v>3491</v>
      </c>
      <c r="I1498" s="14" t="s">
        <v>3416</v>
      </c>
      <c r="J1498" s="23"/>
      <c r="K1498" s="23"/>
      <c r="L1498" s="18">
        <v>480.0</v>
      </c>
      <c r="M1498" s="18">
        <v>0.0</v>
      </c>
      <c r="N1498" s="18">
        <v>0.0</v>
      </c>
      <c r="O1498" s="18">
        <v>0.0</v>
      </c>
      <c r="P1498" s="18">
        <v>0.0</v>
      </c>
      <c r="Q1498" s="18">
        <v>0.0</v>
      </c>
      <c r="U1498" s="22" t="s">
        <v>591</v>
      </c>
      <c r="V1498" s="18">
        <v>8.906002770793E12</v>
      </c>
      <c r="W1498" s="22" t="s">
        <v>2751</v>
      </c>
      <c r="X1498" s="18" t="s">
        <v>3417</v>
      </c>
      <c r="Y1498" s="16"/>
      <c r="Z1498" s="22" t="s">
        <v>3137</v>
      </c>
      <c r="AA1498" s="22" t="s">
        <v>3491</v>
      </c>
      <c r="AC1498" s="22" t="s">
        <v>3416</v>
      </c>
      <c r="AD1498" s="16"/>
      <c r="AE1498" s="16"/>
      <c r="AF1498" s="18">
        <v>480.0</v>
      </c>
      <c r="AG1498" s="18">
        <v>0.0</v>
      </c>
      <c r="AH1498" s="18">
        <v>0.0</v>
      </c>
      <c r="AI1498" s="18">
        <v>0.0</v>
      </c>
      <c r="AJ1498" s="18">
        <v>0.0</v>
      </c>
      <c r="AK1498" s="18">
        <v>0.0</v>
      </c>
    </row>
    <row r="1499">
      <c r="A1499" s="14" t="s">
        <v>1251</v>
      </c>
      <c r="B1499" s="105"/>
      <c r="C1499" s="14" t="s">
        <v>2433</v>
      </c>
      <c r="D1499" s="19" t="s">
        <v>58</v>
      </c>
      <c r="E1499" s="14" t="s">
        <v>3415</v>
      </c>
      <c r="F1499" s="14" t="s">
        <v>2876</v>
      </c>
      <c r="G1499" s="14" t="s">
        <v>2432</v>
      </c>
      <c r="I1499" s="14" t="s">
        <v>3431</v>
      </c>
      <c r="J1499" s="23"/>
      <c r="K1499" s="23"/>
      <c r="L1499" s="18">
        <v>552.0</v>
      </c>
      <c r="M1499" s="18">
        <v>0.0</v>
      </c>
      <c r="N1499" s="18">
        <v>0.0</v>
      </c>
      <c r="O1499" s="18">
        <v>0.0</v>
      </c>
      <c r="P1499" s="18">
        <v>0.0</v>
      </c>
      <c r="Q1499" s="18">
        <v>0.0</v>
      </c>
      <c r="U1499" s="22" t="s">
        <v>1251</v>
      </c>
      <c r="V1499" s="18">
        <v>6.291053013138E12</v>
      </c>
      <c r="W1499" s="22" t="s">
        <v>2433</v>
      </c>
      <c r="X1499" s="18" t="s">
        <v>3417</v>
      </c>
      <c r="Y1499" s="22" t="s">
        <v>3415</v>
      </c>
      <c r="Z1499" s="22" t="s">
        <v>2876</v>
      </c>
      <c r="AA1499" s="22" t="s">
        <v>2432</v>
      </c>
      <c r="AC1499" s="22" t="s">
        <v>3431</v>
      </c>
      <c r="AD1499" s="16"/>
      <c r="AE1499" s="16"/>
      <c r="AF1499" s="18">
        <v>552.0</v>
      </c>
      <c r="AG1499" s="18">
        <v>0.0</v>
      </c>
      <c r="AH1499" s="18">
        <v>0.0</v>
      </c>
      <c r="AI1499" s="18">
        <v>0.0</v>
      </c>
      <c r="AJ1499" s="18">
        <v>0.0</v>
      </c>
      <c r="AK1499" s="18">
        <v>0.0</v>
      </c>
    </row>
    <row r="1500">
      <c r="A1500" s="14" t="s">
        <v>288</v>
      </c>
      <c r="B1500" s="105"/>
      <c r="C1500" s="14" t="s">
        <v>3068</v>
      </c>
      <c r="D1500" s="19" t="s">
        <v>58</v>
      </c>
      <c r="E1500" s="14" t="s">
        <v>3415</v>
      </c>
      <c r="F1500" s="14" t="s">
        <v>3057</v>
      </c>
      <c r="G1500" s="14" t="s">
        <v>3456</v>
      </c>
      <c r="H1500" s="14" t="s">
        <v>2214</v>
      </c>
      <c r="I1500" s="14" t="s">
        <v>3416</v>
      </c>
      <c r="J1500" s="23"/>
      <c r="K1500" s="23"/>
      <c r="L1500" s="18">
        <v>51.0</v>
      </c>
      <c r="M1500" s="18">
        <v>1.0</v>
      </c>
      <c r="N1500" s="18">
        <v>0.0</v>
      </c>
      <c r="O1500" s="18">
        <v>5.533608</v>
      </c>
      <c r="P1500" s="18">
        <v>3.899878</v>
      </c>
      <c r="Q1500" s="18">
        <v>3.308371</v>
      </c>
      <c r="U1500" s="22" t="s">
        <v>288</v>
      </c>
      <c r="V1500" s="18">
        <v>6.291109600381E12</v>
      </c>
      <c r="W1500" s="22" t="s">
        <v>3068</v>
      </c>
      <c r="X1500" s="18" t="s">
        <v>3417</v>
      </c>
      <c r="Y1500" s="22" t="s">
        <v>3415</v>
      </c>
      <c r="Z1500" s="22" t="s">
        <v>3057</v>
      </c>
      <c r="AA1500" s="22" t="s">
        <v>3456</v>
      </c>
      <c r="AB1500" s="22" t="s">
        <v>2214</v>
      </c>
      <c r="AC1500" s="22" t="s">
        <v>3416</v>
      </c>
      <c r="AD1500" s="16"/>
      <c r="AE1500" s="16"/>
      <c r="AF1500" s="18">
        <v>51.0</v>
      </c>
      <c r="AG1500" s="18">
        <v>1.0</v>
      </c>
      <c r="AH1500" s="18">
        <v>0.0</v>
      </c>
      <c r="AI1500" s="18">
        <v>5.533608</v>
      </c>
      <c r="AJ1500" s="18">
        <v>3.899878</v>
      </c>
      <c r="AK1500" s="18">
        <v>3.308371</v>
      </c>
    </row>
    <row r="1501">
      <c r="A1501" s="14" t="s">
        <v>756</v>
      </c>
      <c r="B1501" s="105"/>
      <c r="C1501" s="14" t="s">
        <v>2301</v>
      </c>
      <c r="D1501" s="19" t="s">
        <v>58</v>
      </c>
      <c r="E1501" s="14" t="s">
        <v>3415</v>
      </c>
      <c r="F1501" s="14" t="s">
        <v>2714</v>
      </c>
      <c r="G1501" s="14" t="s">
        <v>2282</v>
      </c>
      <c r="H1501" s="14" t="s">
        <v>2214</v>
      </c>
      <c r="I1501" s="14" t="s">
        <v>3416</v>
      </c>
      <c r="J1501" s="14" t="s">
        <v>2605</v>
      </c>
      <c r="K1501" s="23"/>
      <c r="L1501" s="18">
        <v>168.0</v>
      </c>
      <c r="M1501" s="18">
        <v>0.0</v>
      </c>
      <c r="N1501" s="18">
        <v>0.348352</v>
      </c>
      <c r="O1501" s="18">
        <v>0.0</v>
      </c>
      <c r="P1501" s="18">
        <v>0.0</v>
      </c>
      <c r="Q1501" s="18">
        <v>0.584286</v>
      </c>
      <c r="U1501" s="22" t="s">
        <v>756</v>
      </c>
      <c r="V1501" s="18">
        <v>1.1179635962E10</v>
      </c>
      <c r="W1501" s="22" t="s">
        <v>2301</v>
      </c>
      <c r="X1501" s="18" t="s">
        <v>3417</v>
      </c>
      <c r="Y1501" s="22" t="s">
        <v>3415</v>
      </c>
      <c r="Z1501" s="22" t="s">
        <v>2714</v>
      </c>
      <c r="AA1501" s="22" t="s">
        <v>2282</v>
      </c>
      <c r="AB1501" s="22" t="s">
        <v>2214</v>
      </c>
      <c r="AC1501" s="22" t="s">
        <v>3416</v>
      </c>
      <c r="AD1501" s="22" t="s">
        <v>2605</v>
      </c>
      <c r="AE1501" s="16"/>
      <c r="AF1501" s="18">
        <v>168.0</v>
      </c>
      <c r="AG1501" s="18">
        <v>0.0</v>
      </c>
      <c r="AH1501" s="18">
        <v>0.348352</v>
      </c>
      <c r="AI1501" s="18">
        <v>0.0</v>
      </c>
      <c r="AJ1501" s="18">
        <v>0.0</v>
      </c>
      <c r="AK1501" s="18">
        <v>0.584286</v>
      </c>
    </row>
    <row r="1502">
      <c r="A1502" s="14" t="s">
        <v>1251</v>
      </c>
      <c r="B1502" s="105"/>
      <c r="C1502" s="14" t="s">
        <v>2428</v>
      </c>
      <c r="D1502" s="19" t="s">
        <v>58</v>
      </c>
      <c r="E1502" s="14" t="s">
        <v>3415</v>
      </c>
      <c r="F1502" s="14" t="s">
        <v>2868</v>
      </c>
      <c r="G1502" s="14" t="s">
        <v>2366</v>
      </c>
      <c r="H1502" s="14" t="s">
        <v>2214</v>
      </c>
      <c r="I1502" s="14" t="s">
        <v>3431</v>
      </c>
      <c r="J1502" s="23"/>
      <c r="K1502" s="14" t="s">
        <v>2240</v>
      </c>
      <c r="L1502" s="18">
        <v>408.0</v>
      </c>
      <c r="M1502" s="18">
        <v>0.0</v>
      </c>
      <c r="N1502" s="18">
        <v>1.233333</v>
      </c>
      <c r="O1502" s="18">
        <v>1.0</v>
      </c>
      <c r="P1502" s="18">
        <v>0.9</v>
      </c>
      <c r="Q1502" s="18">
        <v>1.733333</v>
      </c>
      <c r="U1502" s="22" t="s">
        <v>1251</v>
      </c>
      <c r="V1502" s="18">
        <v>6.290361984642E12</v>
      </c>
      <c r="W1502" s="22" t="s">
        <v>2428</v>
      </c>
      <c r="X1502" s="18" t="s">
        <v>3417</v>
      </c>
      <c r="Y1502" s="22" t="s">
        <v>3415</v>
      </c>
      <c r="Z1502" s="22" t="s">
        <v>2868</v>
      </c>
      <c r="AA1502" s="22" t="s">
        <v>2366</v>
      </c>
      <c r="AB1502" s="22" t="s">
        <v>2214</v>
      </c>
      <c r="AC1502" s="22" t="s">
        <v>3431</v>
      </c>
      <c r="AD1502" s="16"/>
      <c r="AE1502" s="22" t="s">
        <v>2240</v>
      </c>
      <c r="AF1502" s="18">
        <v>408.0</v>
      </c>
      <c r="AG1502" s="18">
        <v>0.0</v>
      </c>
      <c r="AH1502" s="18">
        <v>1.233333</v>
      </c>
      <c r="AI1502" s="18">
        <v>1.0</v>
      </c>
      <c r="AJ1502" s="18">
        <v>0.9</v>
      </c>
      <c r="AK1502" s="18">
        <v>1.733333</v>
      </c>
    </row>
    <row r="1503">
      <c r="A1503" s="14" t="s">
        <v>961</v>
      </c>
      <c r="B1503" s="105"/>
      <c r="C1503" s="14" t="s">
        <v>2356</v>
      </c>
      <c r="D1503" s="19" t="s">
        <v>58</v>
      </c>
      <c r="E1503" s="14" t="s">
        <v>3415</v>
      </c>
      <c r="F1503" s="14" t="s">
        <v>3499</v>
      </c>
      <c r="G1503" s="14" t="s">
        <v>2355</v>
      </c>
      <c r="H1503" s="14" t="s">
        <v>3472</v>
      </c>
      <c r="I1503" s="14" t="s">
        <v>3416</v>
      </c>
      <c r="J1503" s="14" t="s">
        <v>2605</v>
      </c>
      <c r="K1503" s="23"/>
      <c r="L1503" s="18">
        <v>720.0</v>
      </c>
      <c r="M1503" s="18">
        <v>0.0</v>
      </c>
      <c r="N1503" s="18">
        <v>4.499675</v>
      </c>
      <c r="O1503" s="18">
        <v>0.0</v>
      </c>
      <c r="P1503" s="18">
        <v>6.166667</v>
      </c>
      <c r="Q1503" s="18">
        <v>4.499675</v>
      </c>
      <c r="U1503" s="22" t="s">
        <v>961</v>
      </c>
      <c r="V1503" s="18">
        <v>6.14347589366E11</v>
      </c>
      <c r="W1503" s="22" t="s">
        <v>2356</v>
      </c>
      <c r="X1503" s="18" t="s">
        <v>3417</v>
      </c>
      <c r="Y1503" s="22" t="s">
        <v>3415</v>
      </c>
      <c r="Z1503" s="22" t="s">
        <v>3499</v>
      </c>
      <c r="AA1503" s="22" t="s">
        <v>2355</v>
      </c>
      <c r="AB1503" s="22" t="s">
        <v>3472</v>
      </c>
      <c r="AC1503" s="22" t="s">
        <v>3416</v>
      </c>
      <c r="AD1503" s="22" t="s">
        <v>2605</v>
      </c>
      <c r="AE1503" s="16"/>
      <c r="AF1503" s="18">
        <v>720.0</v>
      </c>
      <c r="AG1503" s="18">
        <v>0.0</v>
      </c>
      <c r="AH1503" s="18">
        <v>4.499675</v>
      </c>
      <c r="AI1503" s="18">
        <v>0.0</v>
      </c>
      <c r="AJ1503" s="18">
        <v>6.166667</v>
      </c>
      <c r="AK1503" s="18">
        <v>4.499675</v>
      </c>
    </row>
    <row r="1504">
      <c r="A1504" s="14" t="s">
        <v>591</v>
      </c>
      <c r="B1504" s="105"/>
      <c r="C1504" s="14" t="s">
        <v>2600</v>
      </c>
      <c r="D1504" s="19" t="s">
        <v>58</v>
      </c>
      <c r="E1504" s="14" t="s">
        <v>3415</v>
      </c>
      <c r="F1504" s="14" t="s">
        <v>3135</v>
      </c>
      <c r="G1504" s="14" t="s">
        <v>3997</v>
      </c>
      <c r="H1504" s="14" t="s">
        <v>2214</v>
      </c>
      <c r="I1504" s="14" t="s">
        <v>3416</v>
      </c>
      <c r="J1504" s="23"/>
      <c r="K1504" s="23"/>
      <c r="L1504" s="18">
        <v>0.0</v>
      </c>
      <c r="M1504" s="18">
        <v>0.0</v>
      </c>
      <c r="N1504" s="18">
        <v>0.0</v>
      </c>
      <c r="O1504" s="18">
        <v>0.448052</v>
      </c>
      <c r="P1504" s="18">
        <v>0.375499</v>
      </c>
      <c r="Q1504" s="18">
        <v>0.269925</v>
      </c>
      <c r="U1504" s="22" t="s">
        <v>591</v>
      </c>
      <c r="V1504" s="18">
        <v>6.271100041574E12</v>
      </c>
      <c r="W1504" s="22" t="s">
        <v>2600</v>
      </c>
      <c r="X1504" s="18" t="s">
        <v>3417</v>
      </c>
      <c r="Y1504" s="22" t="s">
        <v>3415</v>
      </c>
      <c r="Z1504" s="22" t="s">
        <v>3135</v>
      </c>
      <c r="AA1504" s="22" t="s">
        <v>3997</v>
      </c>
      <c r="AB1504" s="22" t="s">
        <v>2214</v>
      </c>
      <c r="AC1504" s="22" t="s">
        <v>3416</v>
      </c>
      <c r="AD1504" s="16"/>
      <c r="AE1504" s="16"/>
      <c r="AF1504" s="18">
        <v>0.0</v>
      </c>
      <c r="AG1504" s="18">
        <v>0.0</v>
      </c>
      <c r="AH1504" s="18">
        <v>0.0</v>
      </c>
      <c r="AI1504" s="18">
        <v>0.448052</v>
      </c>
      <c r="AJ1504" s="18">
        <v>0.375499</v>
      </c>
      <c r="AK1504" s="18">
        <v>0.269925</v>
      </c>
    </row>
    <row r="1505">
      <c r="A1505" s="14" t="s">
        <v>1488</v>
      </c>
      <c r="B1505" s="105"/>
      <c r="C1505" s="14" t="s">
        <v>2461</v>
      </c>
      <c r="D1505" s="19" t="s">
        <v>58</v>
      </c>
      <c r="E1505" s="14" t="s">
        <v>3636</v>
      </c>
      <c r="F1505" s="14" t="s">
        <v>2923</v>
      </c>
      <c r="G1505" s="14" t="s">
        <v>2462</v>
      </c>
      <c r="H1505" s="14" t="s">
        <v>2214</v>
      </c>
      <c r="I1505" s="14" t="s">
        <v>3416</v>
      </c>
      <c r="J1505" s="23"/>
      <c r="K1505" s="23"/>
      <c r="L1505" s="18">
        <v>135.0</v>
      </c>
      <c r="M1505" s="18">
        <v>16.0</v>
      </c>
      <c r="N1505" s="18">
        <v>3.139849</v>
      </c>
      <c r="O1505" s="18">
        <v>19.58468</v>
      </c>
      <c r="P1505" s="18">
        <v>13.53576</v>
      </c>
      <c r="Q1505" s="18">
        <v>12.04251</v>
      </c>
      <c r="U1505" s="22" t="s">
        <v>1488</v>
      </c>
      <c r="V1505" s="18">
        <v>6.29100330376E12</v>
      </c>
      <c r="W1505" s="22" t="s">
        <v>2461</v>
      </c>
      <c r="X1505" s="18" t="s">
        <v>3417</v>
      </c>
      <c r="Y1505" s="22" t="s">
        <v>3636</v>
      </c>
      <c r="Z1505" s="22" t="s">
        <v>2923</v>
      </c>
      <c r="AA1505" s="22" t="s">
        <v>2462</v>
      </c>
      <c r="AB1505" s="22" t="s">
        <v>2214</v>
      </c>
      <c r="AC1505" s="22" t="s">
        <v>3416</v>
      </c>
      <c r="AD1505" s="16"/>
      <c r="AE1505" s="16"/>
      <c r="AF1505" s="18">
        <v>135.0</v>
      </c>
      <c r="AG1505" s="18">
        <v>16.0</v>
      </c>
      <c r="AH1505" s="18">
        <v>3.139849</v>
      </c>
      <c r="AI1505" s="18">
        <v>19.58468</v>
      </c>
      <c r="AJ1505" s="18">
        <v>13.53576</v>
      </c>
      <c r="AK1505" s="18">
        <v>12.04251</v>
      </c>
    </row>
    <row r="1506">
      <c r="A1506" s="14" t="s">
        <v>288</v>
      </c>
      <c r="B1506" s="105"/>
      <c r="C1506" s="14" t="s">
        <v>3056</v>
      </c>
      <c r="D1506" s="19" t="s">
        <v>58</v>
      </c>
      <c r="E1506" s="14" t="s">
        <v>3415</v>
      </c>
      <c r="F1506" s="14" t="s">
        <v>3057</v>
      </c>
      <c r="G1506" s="14" t="s">
        <v>3456</v>
      </c>
      <c r="H1506" s="14" t="s">
        <v>2214</v>
      </c>
      <c r="I1506" s="14" t="s">
        <v>3416</v>
      </c>
      <c r="J1506" s="23"/>
      <c r="K1506" s="14" t="s">
        <v>2217</v>
      </c>
      <c r="L1506" s="18">
        <v>288.0</v>
      </c>
      <c r="M1506" s="18">
        <v>0.0</v>
      </c>
      <c r="N1506" s="18">
        <v>0.0</v>
      </c>
      <c r="O1506" s="18">
        <v>0.0</v>
      </c>
      <c r="P1506" s="18">
        <v>0.0</v>
      </c>
      <c r="Q1506" s="18">
        <v>0.0</v>
      </c>
      <c r="U1506" s="22" t="s">
        <v>288</v>
      </c>
      <c r="V1506" s="18">
        <v>6.291109606017E12</v>
      </c>
      <c r="W1506" s="22" t="s">
        <v>3056</v>
      </c>
      <c r="X1506" s="18" t="s">
        <v>3417</v>
      </c>
      <c r="Y1506" s="22" t="s">
        <v>3415</v>
      </c>
      <c r="Z1506" s="22" t="s">
        <v>3057</v>
      </c>
      <c r="AA1506" s="22" t="s">
        <v>3456</v>
      </c>
      <c r="AB1506" s="22" t="s">
        <v>2214</v>
      </c>
      <c r="AC1506" s="22" t="s">
        <v>3416</v>
      </c>
      <c r="AD1506" s="16"/>
      <c r="AE1506" s="22" t="s">
        <v>2217</v>
      </c>
      <c r="AF1506" s="18">
        <v>288.0</v>
      </c>
      <c r="AG1506" s="18">
        <v>0.0</v>
      </c>
      <c r="AH1506" s="18">
        <v>0.0</v>
      </c>
      <c r="AI1506" s="18">
        <v>0.0</v>
      </c>
      <c r="AJ1506" s="18">
        <v>0.0</v>
      </c>
      <c r="AK1506" s="18">
        <v>0.0</v>
      </c>
    </row>
    <row r="1507">
      <c r="A1507" s="14" t="s">
        <v>84</v>
      </c>
      <c r="B1507" s="105"/>
      <c r="C1507" s="14" t="s">
        <v>2243</v>
      </c>
      <c r="D1507" s="19" t="s">
        <v>58</v>
      </c>
      <c r="E1507" s="14" t="s">
        <v>3421</v>
      </c>
      <c r="F1507" s="14" t="s">
        <v>2597</v>
      </c>
      <c r="G1507" s="14" t="s">
        <v>2239</v>
      </c>
      <c r="H1507" s="14" t="s">
        <v>2214</v>
      </c>
      <c r="I1507" s="14" t="s">
        <v>3416</v>
      </c>
      <c r="J1507" s="23"/>
      <c r="K1507" s="23"/>
      <c r="L1507" s="18">
        <v>192.0</v>
      </c>
      <c r="M1507" s="18">
        <v>0.0</v>
      </c>
      <c r="N1507" s="18">
        <v>0.67963</v>
      </c>
      <c r="O1507" s="18">
        <v>0.166667</v>
      </c>
      <c r="P1507" s="18">
        <v>3.310412</v>
      </c>
      <c r="Q1507" s="18">
        <v>0.516742</v>
      </c>
      <c r="U1507" s="22" t="s">
        <v>84</v>
      </c>
      <c r="V1507" s="18">
        <v>8.886472108312E12</v>
      </c>
      <c r="W1507" s="22" t="s">
        <v>2243</v>
      </c>
      <c r="X1507" s="18" t="s">
        <v>3417</v>
      </c>
      <c r="Y1507" s="22" t="s">
        <v>3421</v>
      </c>
      <c r="Z1507" s="22" t="s">
        <v>2597</v>
      </c>
      <c r="AA1507" s="22" t="s">
        <v>2239</v>
      </c>
      <c r="AB1507" s="22" t="s">
        <v>2214</v>
      </c>
      <c r="AC1507" s="22" t="s">
        <v>3416</v>
      </c>
      <c r="AD1507" s="16"/>
      <c r="AE1507" s="16"/>
      <c r="AF1507" s="18">
        <v>192.0</v>
      </c>
      <c r="AG1507" s="18">
        <v>0.0</v>
      </c>
      <c r="AH1507" s="18">
        <v>0.67963</v>
      </c>
      <c r="AI1507" s="18">
        <v>0.166667</v>
      </c>
      <c r="AJ1507" s="18">
        <v>3.310412</v>
      </c>
      <c r="AK1507" s="18">
        <v>0.516742</v>
      </c>
    </row>
    <row r="1508">
      <c r="A1508" s="14" t="s">
        <v>1812</v>
      </c>
      <c r="B1508" s="105"/>
      <c r="C1508" s="14" t="s">
        <v>2525</v>
      </c>
      <c r="D1508" s="19" t="s">
        <v>58</v>
      </c>
      <c r="E1508" s="14" t="s">
        <v>3415</v>
      </c>
      <c r="F1508" s="14" t="s">
        <v>2963</v>
      </c>
      <c r="G1508" s="14" t="s">
        <v>2512</v>
      </c>
      <c r="H1508" s="14" t="s">
        <v>2214</v>
      </c>
      <c r="I1508" s="14" t="s">
        <v>3416</v>
      </c>
      <c r="J1508" s="14" t="s">
        <v>2666</v>
      </c>
      <c r="K1508" s="14" t="s">
        <v>2240</v>
      </c>
      <c r="L1508" s="18">
        <v>96.0</v>
      </c>
      <c r="M1508" s="18">
        <v>0.0</v>
      </c>
      <c r="N1508" s="18">
        <v>0.0</v>
      </c>
      <c r="O1508" s="18">
        <v>0.0</v>
      </c>
      <c r="P1508" s="18">
        <v>0.0</v>
      </c>
      <c r="Q1508" s="18">
        <v>0.0</v>
      </c>
      <c r="U1508" s="22" t="s">
        <v>1812</v>
      </c>
      <c r="V1508" s="18">
        <v>7.622201793845E12</v>
      </c>
      <c r="W1508" s="22" t="s">
        <v>2525</v>
      </c>
      <c r="X1508" s="18" t="s">
        <v>3417</v>
      </c>
      <c r="Y1508" s="22" t="s">
        <v>3415</v>
      </c>
      <c r="Z1508" s="22" t="s">
        <v>2963</v>
      </c>
      <c r="AA1508" s="22" t="s">
        <v>2512</v>
      </c>
      <c r="AB1508" s="22" t="s">
        <v>2214</v>
      </c>
      <c r="AC1508" s="22" t="s">
        <v>3416</v>
      </c>
      <c r="AD1508" s="22" t="s">
        <v>2666</v>
      </c>
      <c r="AE1508" s="22" t="s">
        <v>2240</v>
      </c>
      <c r="AF1508" s="18">
        <v>96.0</v>
      </c>
      <c r="AG1508" s="18">
        <v>0.0</v>
      </c>
      <c r="AH1508" s="18">
        <v>0.0</v>
      </c>
      <c r="AI1508" s="18">
        <v>0.0</v>
      </c>
      <c r="AJ1508" s="18">
        <v>0.0</v>
      </c>
      <c r="AK1508" s="18">
        <v>0.0</v>
      </c>
    </row>
    <row r="1509">
      <c r="A1509" s="14" t="s">
        <v>1812</v>
      </c>
      <c r="B1509" s="105"/>
      <c r="C1509" s="14" t="s">
        <v>2537</v>
      </c>
      <c r="D1509" s="19" t="s">
        <v>58</v>
      </c>
      <c r="E1509" s="14" t="s">
        <v>3415</v>
      </c>
      <c r="F1509" s="14" t="s">
        <v>2985</v>
      </c>
      <c r="G1509" s="14" t="s">
        <v>2512</v>
      </c>
      <c r="H1509" s="14" t="s">
        <v>2214</v>
      </c>
      <c r="I1509" s="14" t="s">
        <v>3416</v>
      </c>
      <c r="J1509" s="14" t="s">
        <v>2666</v>
      </c>
      <c r="K1509" s="14" t="s">
        <v>2240</v>
      </c>
      <c r="L1509" s="18">
        <v>72.0</v>
      </c>
      <c r="M1509" s="18">
        <v>0.0</v>
      </c>
      <c r="N1509" s="18">
        <v>0.0</v>
      </c>
      <c r="O1509" s="18">
        <v>0.0</v>
      </c>
      <c r="P1509" s="18">
        <v>0.0</v>
      </c>
      <c r="Q1509" s="18">
        <v>0.033616</v>
      </c>
      <c r="U1509" s="22" t="s">
        <v>1812</v>
      </c>
      <c r="V1509" s="18">
        <v>5.000159567022E12</v>
      </c>
      <c r="W1509" s="22" t="s">
        <v>2537</v>
      </c>
      <c r="X1509" s="18" t="s">
        <v>3417</v>
      </c>
      <c r="Y1509" s="22" t="s">
        <v>3415</v>
      </c>
      <c r="Z1509" s="22" t="s">
        <v>2985</v>
      </c>
      <c r="AA1509" s="22" t="s">
        <v>2512</v>
      </c>
      <c r="AB1509" s="22" t="s">
        <v>2214</v>
      </c>
      <c r="AC1509" s="22" t="s">
        <v>3416</v>
      </c>
      <c r="AD1509" s="22" t="s">
        <v>2666</v>
      </c>
      <c r="AE1509" s="22" t="s">
        <v>2240</v>
      </c>
      <c r="AF1509" s="18">
        <v>72.0</v>
      </c>
      <c r="AG1509" s="18">
        <v>0.0</v>
      </c>
      <c r="AH1509" s="18">
        <v>0.0</v>
      </c>
      <c r="AI1509" s="18">
        <v>0.0</v>
      </c>
      <c r="AJ1509" s="18">
        <v>0.0</v>
      </c>
      <c r="AK1509" s="18">
        <v>0.033616</v>
      </c>
    </row>
    <row r="1510">
      <c r="A1510" s="14" t="s">
        <v>65</v>
      </c>
      <c r="B1510" s="105"/>
      <c r="C1510" s="14" t="s">
        <v>2232</v>
      </c>
      <c r="D1510" s="19" t="s">
        <v>58</v>
      </c>
      <c r="E1510" s="14" t="s">
        <v>3415</v>
      </c>
      <c r="F1510" s="14" t="s">
        <v>2590</v>
      </c>
      <c r="G1510" s="14" t="s">
        <v>2216</v>
      </c>
      <c r="H1510" s="14" t="s">
        <v>2214</v>
      </c>
      <c r="I1510" s="14" t="s">
        <v>3416</v>
      </c>
      <c r="J1510" s="14" t="s">
        <v>2605</v>
      </c>
      <c r="K1510" s="14" t="s">
        <v>2240</v>
      </c>
      <c r="L1510" s="18">
        <v>24.0</v>
      </c>
      <c r="M1510" s="18">
        <v>0.0</v>
      </c>
      <c r="N1510" s="18">
        <v>0.0</v>
      </c>
      <c r="O1510" s="18">
        <v>0.0</v>
      </c>
      <c r="P1510" s="18">
        <v>0.0</v>
      </c>
      <c r="Q1510" s="18">
        <v>0.044949</v>
      </c>
      <c r="U1510" s="22" t="s">
        <v>65</v>
      </c>
      <c r="V1510" s="18">
        <v>8.901216405035E12</v>
      </c>
      <c r="W1510" s="22" t="s">
        <v>2232</v>
      </c>
      <c r="X1510" s="18" t="s">
        <v>3417</v>
      </c>
      <c r="Y1510" s="22" t="s">
        <v>3415</v>
      </c>
      <c r="Z1510" s="22" t="s">
        <v>2590</v>
      </c>
      <c r="AA1510" s="22" t="s">
        <v>2216</v>
      </c>
      <c r="AB1510" s="22" t="s">
        <v>2214</v>
      </c>
      <c r="AC1510" s="22" t="s">
        <v>3416</v>
      </c>
      <c r="AD1510" s="22" t="s">
        <v>2605</v>
      </c>
      <c r="AE1510" s="22" t="s">
        <v>2240</v>
      </c>
      <c r="AF1510" s="18">
        <v>24.0</v>
      </c>
      <c r="AG1510" s="18">
        <v>0.0</v>
      </c>
      <c r="AH1510" s="18">
        <v>0.0</v>
      </c>
      <c r="AI1510" s="18">
        <v>0.0</v>
      </c>
      <c r="AJ1510" s="18">
        <v>0.0</v>
      </c>
      <c r="AK1510" s="18">
        <v>0.044949</v>
      </c>
    </row>
    <row r="1511">
      <c r="A1511" s="14" t="s">
        <v>851</v>
      </c>
      <c r="B1511" s="105"/>
      <c r="C1511" s="14" t="s">
        <v>2753</v>
      </c>
      <c r="D1511" s="19" t="s">
        <v>58</v>
      </c>
      <c r="E1511" s="14" t="s">
        <v>3415</v>
      </c>
      <c r="F1511" s="14" t="s">
        <v>2754</v>
      </c>
      <c r="G1511" s="14" t="s">
        <v>2339</v>
      </c>
      <c r="H1511" s="14" t="s">
        <v>2304</v>
      </c>
      <c r="I1511" s="14" t="s">
        <v>3422</v>
      </c>
      <c r="J1511" s="14" t="s">
        <v>2605</v>
      </c>
      <c r="K1511" s="23"/>
      <c r="L1511" s="18">
        <v>96.0</v>
      </c>
      <c r="M1511" s="18">
        <v>0.0</v>
      </c>
      <c r="N1511" s="18">
        <v>0.0</v>
      </c>
      <c r="O1511" s="18">
        <v>0.0</v>
      </c>
      <c r="P1511" s="18">
        <v>0.0</v>
      </c>
      <c r="Q1511" s="18">
        <v>0.0</v>
      </c>
      <c r="U1511" s="22" t="s">
        <v>851</v>
      </c>
      <c r="V1511" s="18">
        <v>6.297001618486E12</v>
      </c>
      <c r="W1511" s="22" t="s">
        <v>2753</v>
      </c>
      <c r="X1511" s="18" t="s">
        <v>3417</v>
      </c>
      <c r="Y1511" s="22" t="s">
        <v>3415</v>
      </c>
      <c r="Z1511" s="22" t="s">
        <v>2754</v>
      </c>
      <c r="AA1511" s="22" t="s">
        <v>2339</v>
      </c>
      <c r="AB1511" s="22" t="s">
        <v>2304</v>
      </c>
      <c r="AC1511" s="22" t="s">
        <v>3422</v>
      </c>
      <c r="AD1511" s="22" t="s">
        <v>2605</v>
      </c>
      <c r="AE1511" s="16"/>
      <c r="AF1511" s="18">
        <v>96.0</v>
      </c>
      <c r="AG1511" s="18">
        <v>0.0</v>
      </c>
      <c r="AH1511" s="18">
        <v>0.0</v>
      </c>
      <c r="AI1511" s="18">
        <v>0.0</v>
      </c>
      <c r="AJ1511" s="18">
        <v>0.0</v>
      </c>
      <c r="AK1511" s="18">
        <v>0.0</v>
      </c>
    </row>
    <row r="1512">
      <c r="A1512" s="14" t="s">
        <v>1812</v>
      </c>
      <c r="B1512" s="105"/>
      <c r="C1512" s="14" t="s">
        <v>2761</v>
      </c>
      <c r="D1512" s="19" t="s">
        <v>58</v>
      </c>
      <c r="E1512" s="14" t="s">
        <v>3415</v>
      </c>
      <c r="F1512" s="14" t="s">
        <v>2957</v>
      </c>
      <c r="G1512" s="14" t="s">
        <v>2498</v>
      </c>
      <c r="H1512" s="14" t="s">
        <v>2214</v>
      </c>
      <c r="I1512" s="14" t="s">
        <v>3416</v>
      </c>
      <c r="J1512" s="14" t="s">
        <v>2605</v>
      </c>
      <c r="K1512" s="23"/>
      <c r="L1512" s="18">
        <v>48.0</v>
      </c>
      <c r="M1512" s="18">
        <v>0.0</v>
      </c>
      <c r="N1512" s="18">
        <v>0.026316</v>
      </c>
      <c r="O1512" s="18">
        <v>0.0</v>
      </c>
      <c r="P1512" s="18">
        <v>0.0</v>
      </c>
      <c r="Q1512" s="18">
        <v>0.026316</v>
      </c>
      <c r="U1512" s="22" t="s">
        <v>1812</v>
      </c>
      <c r="V1512" s="18">
        <v>8.50064303025E11</v>
      </c>
      <c r="W1512" s="22" t="s">
        <v>2761</v>
      </c>
      <c r="X1512" s="18" t="s">
        <v>3417</v>
      </c>
      <c r="Y1512" s="22" t="s">
        <v>3415</v>
      </c>
      <c r="Z1512" s="22" t="s">
        <v>2957</v>
      </c>
      <c r="AA1512" s="22" t="s">
        <v>2498</v>
      </c>
      <c r="AB1512" s="22" t="s">
        <v>2214</v>
      </c>
      <c r="AC1512" s="22" t="s">
        <v>3416</v>
      </c>
      <c r="AD1512" s="22" t="s">
        <v>2605</v>
      </c>
      <c r="AE1512" s="16"/>
      <c r="AF1512" s="18">
        <v>48.0</v>
      </c>
      <c r="AG1512" s="18">
        <v>0.0</v>
      </c>
      <c r="AH1512" s="18">
        <v>0.026316</v>
      </c>
      <c r="AI1512" s="18">
        <v>0.0</v>
      </c>
      <c r="AJ1512" s="18">
        <v>0.0</v>
      </c>
      <c r="AK1512" s="18">
        <v>0.026316</v>
      </c>
    </row>
    <row r="1513">
      <c r="A1513" s="14" t="s">
        <v>1175</v>
      </c>
      <c r="B1513" s="105"/>
      <c r="C1513" s="14" t="s">
        <v>2389</v>
      </c>
      <c r="D1513" s="19" t="s">
        <v>58</v>
      </c>
      <c r="E1513" s="14" t="s">
        <v>3415</v>
      </c>
      <c r="F1513" s="14" t="s">
        <v>2827</v>
      </c>
      <c r="G1513" s="14" t="s">
        <v>2388</v>
      </c>
      <c r="H1513" s="14" t="s">
        <v>2252</v>
      </c>
      <c r="I1513" s="14" t="s">
        <v>3416</v>
      </c>
      <c r="J1513" s="14" t="s">
        <v>2605</v>
      </c>
      <c r="K1513" s="14" t="s">
        <v>2240</v>
      </c>
      <c r="L1513" s="18">
        <v>24.0</v>
      </c>
      <c r="M1513" s="18">
        <v>0.0</v>
      </c>
      <c r="N1513" s="18">
        <v>0.0</v>
      </c>
      <c r="O1513" s="18">
        <v>0.0</v>
      </c>
      <c r="P1513" s="18">
        <v>0.0</v>
      </c>
      <c r="Q1513" s="18">
        <v>0.0</v>
      </c>
      <c r="U1513" s="22" t="s">
        <v>1175</v>
      </c>
      <c r="V1513" s="18">
        <v>3.014260275921E12</v>
      </c>
      <c r="W1513" s="22" t="s">
        <v>2389</v>
      </c>
      <c r="X1513" s="18" t="s">
        <v>3417</v>
      </c>
      <c r="Y1513" s="22" t="s">
        <v>3415</v>
      </c>
      <c r="Z1513" s="22" t="s">
        <v>2827</v>
      </c>
      <c r="AA1513" s="22" t="s">
        <v>2388</v>
      </c>
      <c r="AB1513" s="22" t="s">
        <v>2252</v>
      </c>
      <c r="AC1513" s="22" t="s">
        <v>3416</v>
      </c>
      <c r="AD1513" s="22" t="s">
        <v>2605</v>
      </c>
      <c r="AE1513" s="22" t="s">
        <v>2240</v>
      </c>
      <c r="AF1513" s="18">
        <v>24.0</v>
      </c>
      <c r="AG1513" s="18">
        <v>0.0</v>
      </c>
      <c r="AH1513" s="18">
        <v>0.0</v>
      </c>
      <c r="AI1513" s="18">
        <v>0.0</v>
      </c>
      <c r="AJ1513" s="18">
        <v>0.0</v>
      </c>
      <c r="AK1513" s="18">
        <v>0.0</v>
      </c>
    </row>
    <row r="1514">
      <c r="A1514" s="14" t="s">
        <v>591</v>
      </c>
      <c r="B1514" s="105"/>
      <c r="C1514" s="14" t="s">
        <v>2823</v>
      </c>
      <c r="D1514" s="19" t="s">
        <v>58</v>
      </c>
      <c r="E1514" s="14" t="s">
        <v>3415</v>
      </c>
      <c r="F1514" s="14" t="s">
        <v>3132</v>
      </c>
      <c r="G1514" s="14" t="s">
        <v>2268</v>
      </c>
      <c r="H1514" s="14" t="s">
        <v>2214</v>
      </c>
      <c r="I1514" s="14" t="s">
        <v>3416</v>
      </c>
      <c r="J1514" s="14" t="s">
        <v>2605</v>
      </c>
      <c r="K1514" s="23"/>
      <c r="L1514" s="18">
        <v>0.0</v>
      </c>
      <c r="M1514" s="18">
        <v>0.0</v>
      </c>
      <c r="N1514" s="18">
        <v>0.0</v>
      </c>
      <c r="O1514" s="18">
        <v>0.0</v>
      </c>
      <c r="P1514" s="18">
        <v>0.0</v>
      </c>
      <c r="Q1514" s="18">
        <v>0.0</v>
      </c>
      <c r="U1514" s="22" t="s">
        <v>591</v>
      </c>
      <c r="V1514" s="18">
        <v>6.291109429524E12</v>
      </c>
      <c r="W1514" s="22" t="s">
        <v>2823</v>
      </c>
      <c r="X1514" s="18" t="s">
        <v>3417</v>
      </c>
      <c r="Y1514" s="22" t="s">
        <v>3415</v>
      </c>
      <c r="Z1514" s="22" t="s">
        <v>3132</v>
      </c>
      <c r="AA1514" s="22" t="s">
        <v>2268</v>
      </c>
      <c r="AB1514" s="22" t="s">
        <v>2214</v>
      </c>
      <c r="AC1514" s="22" t="s">
        <v>3416</v>
      </c>
      <c r="AD1514" s="22" t="s">
        <v>2605</v>
      </c>
      <c r="AE1514" s="16"/>
      <c r="AF1514" s="18">
        <v>0.0</v>
      </c>
      <c r="AG1514" s="18">
        <v>0.0</v>
      </c>
      <c r="AH1514" s="18">
        <v>0.0</v>
      </c>
      <c r="AI1514" s="18">
        <v>0.0</v>
      </c>
      <c r="AJ1514" s="18">
        <v>0.0</v>
      </c>
      <c r="AK1514" s="18">
        <v>0.0</v>
      </c>
    </row>
    <row r="1515">
      <c r="A1515" s="14" t="s">
        <v>1812</v>
      </c>
      <c r="B1515" s="105"/>
      <c r="C1515" s="14" t="s">
        <v>2558</v>
      </c>
      <c r="D1515" s="19" t="s">
        <v>58</v>
      </c>
      <c r="E1515" s="14" t="s">
        <v>3415</v>
      </c>
      <c r="F1515" s="14" t="s">
        <v>2614</v>
      </c>
      <c r="G1515" s="14" t="s">
        <v>2557</v>
      </c>
      <c r="H1515" s="14" t="s">
        <v>2214</v>
      </c>
      <c r="I1515" s="14" t="s">
        <v>3416</v>
      </c>
      <c r="J1515" s="14" t="s">
        <v>2605</v>
      </c>
      <c r="K1515" s="14" t="s">
        <v>2240</v>
      </c>
      <c r="L1515" s="18">
        <v>24.0</v>
      </c>
      <c r="M1515" s="18">
        <v>0.0</v>
      </c>
      <c r="N1515" s="18">
        <v>0.0</v>
      </c>
      <c r="O1515" s="18">
        <v>0.0</v>
      </c>
      <c r="P1515" s="18">
        <v>0.0</v>
      </c>
      <c r="Q1515" s="18">
        <v>0.0</v>
      </c>
      <c r="U1515" s="22" t="s">
        <v>1812</v>
      </c>
      <c r="V1515" s="18">
        <v>1.01527100438E12</v>
      </c>
      <c r="W1515" s="22" t="s">
        <v>2558</v>
      </c>
      <c r="X1515" s="18" t="s">
        <v>3417</v>
      </c>
      <c r="Y1515" s="22" t="s">
        <v>3415</v>
      </c>
      <c r="Z1515" s="22" t="s">
        <v>2614</v>
      </c>
      <c r="AA1515" s="22" t="s">
        <v>2557</v>
      </c>
      <c r="AB1515" s="22" t="s">
        <v>2214</v>
      </c>
      <c r="AC1515" s="22" t="s">
        <v>3416</v>
      </c>
      <c r="AD1515" s="22" t="s">
        <v>2605</v>
      </c>
      <c r="AE1515" s="22" t="s">
        <v>2240</v>
      </c>
      <c r="AF1515" s="18">
        <v>24.0</v>
      </c>
      <c r="AG1515" s="18">
        <v>0.0</v>
      </c>
      <c r="AH1515" s="18">
        <v>0.0</v>
      </c>
      <c r="AI1515" s="18">
        <v>0.0</v>
      </c>
      <c r="AJ1515" s="18">
        <v>0.0</v>
      </c>
      <c r="AK1515" s="18">
        <v>0.0</v>
      </c>
    </row>
    <row r="1516">
      <c r="A1516" s="14" t="s">
        <v>414</v>
      </c>
      <c r="B1516" s="105"/>
      <c r="C1516" s="14" t="s">
        <v>2262</v>
      </c>
      <c r="D1516" s="19" t="s">
        <v>58</v>
      </c>
      <c r="E1516" s="14" t="s">
        <v>3421</v>
      </c>
      <c r="F1516" s="14" t="s">
        <v>2670</v>
      </c>
      <c r="G1516" s="14" t="s">
        <v>2263</v>
      </c>
      <c r="H1516" s="14" t="s">
        <v>2214</v>
      </c>
      <c r="I1516" s="14" t="s">
        <v>3416</v>
      </c>
      <c r="J1516" s="14" t="s">
        <v>2605</v>
      </c>
      <c r="K1516" s="14" t="s">
        <v>2240</v>
      </c>
      <c r="L1516" s="18">
        <v>24.0</v>
      </c>
      <c r="M1516" s="18">
        <v>0.0</v>
      </c>
      <c r="N1516" s="18">
        <v>0.0</v>
      </c>
      <c r="O1516" s="18">
        <v>0.0</v>
      </c>
      <c r="P1516" s="18">
        <v>0.0</v>
      </c>
      <c r="Q1516" s="18">
        <v>0.0</v>
      </c>
      <c r="U1516" s="22" t="s">
        <v>414</v>
      </c>
      <c r="V1516" s="18">
        <v>8.004030592223E12</v>
      </c>
      <c r="W1516" s="22" t="s">
        <v>2262</v>
      </c>
      <c r="X1516" s="18" t="s">
        <v>3417</v>
      </c>
      <c r="Y1516" s="22" t="s">
        <v>3421</v>
      </c>
      <c r="Z1516" s="22" t="s">
        <v>2670</v>
      </c>
      <c r="AA1516" s="22" t="s">
        <v>2263</v>
      </c>
      <c r="AB1516" s="22" t="s">
        <v>2214</v>
      </c>
      <c r="AC1516" s="22" t="s">
        <v>3416</v>
      </c>
      <c r="AD1516" s="22" t="s">
        <v>2605</v>
      </c>
      <c r="AE1516" s="22" t="s">
        <v>2240</v>
      </c>
      <c r="AF1516" s="18">
        <v>24.0</v>
      </c>
      <c r="AG1516" s="18">
        <v>0.0</v>
      </c>
      <c r="AH1516" s="18">
        <v>0.0</v>
      </c>
      <c r="AI1516" s="18">
        <v>0.0</v>
      </c>
      <c r="AJ1516" s="18">
        <v>0.0</v>
      </c>
      <c r="AK1516" s="18">
        <v>0.0</v>
      </c>
    </row>
    <row r="1517">
      <c r="A1517" s="14" t="s">
        <v>1812</v>
      </c>
      <c r="B1517" s="105"/>
      <c r="C1517" s="14" t="s">
        <v>3327</v>
      </c>
      <c r="D1517" s="19" t="s">
        <v>58</v>
      </c>
      <c r="E1517" s="14" t="s">
        <v>3415</v>
      </c>
      <c r="F1517" s="14" t="s">
        <v>3328</v>
      </c>
      <c r="G1517" s="14" t="s">
        <v>3534</v>
      </c>
      <c r="H1517" s="14" t="s">
        <v>2214</v>
      </c>
      <c r="I1517" s="14" t="s">
        <v>3416</v>
      </c>
      <c r="J1517" s="14" t="s">
        <v>2605</v>
      </c>
      <c r="K1517" s="23"/>
      <c r="L1517" s="18">
        <v>336.0</v>
      </c>
      <c r="M1517" s="18">
        <v>0.0</v>
      </c>
      <c r="N1517" s="18">
        <v>0.655049</v>
      </c>
      <c r="O1517" s="18">
        <v>0.0</v>
      </c>
      <c r="P1517" s="18">
        <v>0.0</v>
      </c>
      <c r="Q1517" s="18">
        <v>0.705049</v>
      </c>
      <c r="U1517" s="22" t="s">
        <v>1812</v>
      </c>
      <c r="V1517" s="18">
        <v>5.000168180083E12</v>
      </c>
      <c r="W1517" s="22" t="s">
        <v>3327</v>
      </c>
      <c r="X1517" s="18" t="s">
        <v>3417</v>
      </c>
      <c r="Y1517" s="22" t="s">
        <v>3415</v>
      </c>
      <c r="Z1517" s="22" t="s">
        <v>3328</v>
      </c>
      <c r="AA1517" s="22" t="s">
        <v>3534</v>
      </c>
      <c r="AB1517" s="22" t="s">
        <v>2214</v>
      </c>
      <c r="AC1517" s="22" t="s">
        <v>3416</v>
      </c>
      <c r="AD1517" s="22" t="s">
        <v>2605</v>
      </c>
      <c r="AE1517" s="16"/>
      <c r="AF1517" s="18">
        <v>336.0</v>
      </c>
      <c r="AG1517" s="18">
        <v>0.0</v>
      </c>
      <c r="AH1517" s="18">
        <v>0.655049</v>
      </c>
      <c r="AI1517" s="18">
        <v>0.0</v>
      </c>
      <c r="AJ1517" s="18">
        <v>0.0</v>
      </c>
      <c r="AK1517" s="18">
        <v>0.705049</v>
      </c>
    </row>
    <row r="1518">
      <c r="A1518" s="14" t="s">
        <v>1812</v>
      </c>
      <c r="B1518" s="105"/>
      <c r="C1518" s="14" t="s">
        <v>2478</v>
      </c>
      <c r="D1518" s="19" t="s">
        <v>58</v>
      </c>
      <c r="E1518" s="14" t="s">
        <v>3415</v>
      </c>
      <c r="F1518" s="14" t="s">
        <v>2944</v>
      </c>
      <c r="G1518" s="14" t="s">
        <v>2479</v>
      </c>
      <c r="H1518" s="14" t="s">
        <v>2214</v>
      </c>
      <c r="I1518" s="14" t="s">
        <v>3416</v>
      </c>
      <c r="J1518" s="23"/>
      <c r="K1518" s="23"/>
      <c r="L1518" s="18">
        <v>456.0</v>
      </c>
      <c r="M1518" s="18">
        <v>33.0</v>
      </c>
      <c r="N1518" s="18">
        <v>0.0</v>
      </c>
      <c r="O1518" s="18">
        <v>31.75584</v>
      </c>
      <c r="P1518" s="18">
        <v>29.60262</v>
      </c>
      <c r="Q1518" s="18">
        <v>21.56186</v>
      </c>
      <c r="U1518" s="22" t="s">
        <v>1812</v>
      </c>
      <c r="V1518" s="18">
        <v>6.29804390803E12</v>
      </c>
      <c r="W1518" s="22" t="s">
        <v>2478</v>
      </c>
      <c r="X1518" s="18" t="s">
        <v>3417</v>
      </c>
      <c r="Y1518" s="22" t="s">
        <v>3415</v>
      </c>
      <c r="Z1518" s="22" t="s">
        <v>2944</v>
      </c>
      <c r="AA1518" s="22" t="s">
        <v>2479</v>
      </c>
      <c r="AB1518" s="22" t="s">
        <v>2214</v>
      </c>
      <c r="AC1518" s="22" t="s">
        <v>3416</v>
      </c>
      <c r="AD1518" s="16"/>
      <c r="AE1518" s="16"/>
      <c r="AF1518" s="18">
        <v>456.0</v>
      </c>
      <c r="AG1518" s="18">
        <v>33.0</v>
      </c>
      <c r="AH1518" s="18">
        <v>0.0</v>
      </c>
      <c r="AI1518" s="18">
        <v>31.75584</v>
      </c>
      <c r="AJ1518" s="18">
        <v>29.60262</v>
      </c>
      <c r="AK1518" s="18">
        <v>21.56186</v>
      </c>
    </row>
    <row r="1519">
      <c r="A1519" s="14" t="s">
        <v>1812</v>
      </c>
      <c r="B1519" s="105"/>
      <c r="C1519" s="14" t="s">
        <v>2987</v>
      </c>
      <c r="D1519" s="19" t="s">
        <v>58</v>
      </c>
      <c r="E1519" s="14" t="s">
        <v>3415</v>
      </c>
      <c r="F1519" s="14" t="s">
        <v>2982</v>
      </c>
      <c r="G1519" s="14" t="s">
        <v>2512</v>
      </c>
      <c r="H1519" s="14" t="s">
        <v>2214</v>
      </c>
      <c r="I1519" s="14" t="s">
        <v>3416</v>
      </c>
      <c r="J1519" s="14" t="s">
        <v>2666</v>
      </c>
      <c r="L1519" s="18">
        <v>288.0</v>
      </c>
      <c r="M1519" s="18">
        <v>0.0</v>
      </c>
      <c r="N1519" s="18">
        <v>3.017438</v>
      </c>
      <c r="O1519" s="18">
        <v>4.392063</v>
      </c>
      <c r="P1519" s="18">
        <v>3.319201</v>
      </c>
      <c r="Q1519" s="18">
        <v>2.643937</v>
      </c>
      <c r="U1519" s="22" t="s">
        <v>1812</v>
      </c>
      <c r="V1519" s="18">
        <v>5.05635791511E12</v>
      </c>
      <c r="W1519" s="22" t="s">
        <v>2987</v>
      </c>
      <c r="X1519" s="18" t="s">
        <v>3417</v>
      </c>
      <c r="Y1519" s="22" t="s">
        <v>3415</v>
      </c>
      <c r="Z1519" s="22" t="s">
        <v>2982</v>
      </c>
      <c r="AA1519" s="22" t="s">
        <v>2512</v>
      </c>
      <c r="AB1519" s="22" t="s">
        <v>2214</v>
      </c>
      <c r="AC1519" s="22" t="s">
        <v>3416</v>
      </c>
      <c r="AD1519" s="22" t="s">
        <v>2666</v>
      </c>
      <c r="AF1519" s="18">
        <v>288.0</v>
      </c>
      <c r="AG1519" s="18">
        <v>0.0</v>
      </c>
      <c r="AH1519" s="18">
        <v>3.017438</v>
      </c>
      <c r="AI1519" s="18">
        <v>4.392063</v>
      </c>
      <c r="AJ1519" s="18">
        <v>3.319201</v>
      </c>
      <c r="AK1519" s="18">
        <v>2.643937</v>
      </c>
    </row>
    <row r="1520">
      <c r="A1520" s="14" t="s">
        <v>1650</v>
      </c>
      <c r="B1520" s="105"/>
      <c r="C1520" s="14" t="s">
        <v>3171</v>
      </c>
      <c r="D1520" s="19" t="s">
        <v>58</v>
      </c>
      <c r="E1520" s="23"/>
      <c r="F1520" s="14" t="s">
        <v>3045</v>
      </c>
      <c r="G1520" s="14" t="s">
        <v>3648</v>
      </c>
      <c r="I1520" s="14" t="s">
        <v>3416</v>
      </c>
      <c r="J1520" s="23"/>
      <c r="K1520" s="23"/>
      <c r="L1520" s="18">
        <v>456.0</v>
      </c>
      <c r="M1520" s="18">
        <v>0.0</v>
      </c>
      <c r="N1520" s="18">
        <v>0.0</v>
      </c>
      <c r="O1520" s="18">
        <v>0.0</v>
      </c>
      <c r="P1520" s="18">
        <v>0.0</v>
      </c>
      <c r="Q1520" s="18">
        <v>0.0</v>
      </c>
      <c r="U1520" s="22" t="s">
        <v>1650</v>
      </c>
      <c r="V1520" s="18">
        <v>8.906131682417E12</v>
      </c>
      <c r="W1520" s="22" t="s">
        <v>3171</v>
      </c>
      <c r="X1520" s="18" t="s">
        <v>3417</v>
      </c>
      <c r="Y1520" s="16"/>
      <c r="Z1520" s="22" t="s">
        <v>3045</v>
      </c>
      <c r="AA1520" s="22" t="s">
        <v>3648</v>
      </c>
      <c r="AC1520" s="22" t="s">
        <v>3416</v>
      </c>
      <c r="AD1520" s="16"/>
      <c r="AE1520" s="16"/>
      <c r="AF1520" s="18">
        <v>456.0</v>
      </c>
      <c r="AG1520" s="18">
        <v>0.0</v>
      </c>
      <c r="AH1520" s="18">
        <v>0.0</v>
      </c>
      <c r="AI1520" s="18">
        <v>0.0</v>
      </c>
      <c r="AJ1520" s="18">
        <v>0.0</v>
      </c>
      <c r="AK1520" s="18">
        <v>0.0</v>
      </c>
    </row>
    <row r="1521">
      <c r="A1521" s="14" t="s">
        <v>662</v>
      </c>
      <c r="B1521" s="105"/>
      <c r="C1521" s="14" t="s">
        <v>3017</v>
      </c>
      <c r="D1521" s="19" t="s">
        <v>58</v>
      </c>
      <c r="E1521" s="14" t="s">
        <v>3421</v>
      </c>
      <c r="F1521" s="14" t="s">
        <v>2707</v>
      </c>
      <c r="G1521" s="14" t="s">
        <v>2276</v>
      </c>
      <c r="H1521" s="14" t="s">
        <v>2214</v>
      </c>
      <c r="I1521" s="14" t="s">
        <v>3416</v>
      </c>
      <c r="J1521" s="23"/>
      <c r="K1521" s="23"/>
      <c r="L1521" s="18">
        <v>0.0</v>
      </c>
      <c r="M1521" s="18">
        <v>0.0</v>
      </c>
      <c r="N1521" s="18">
        <v>0.0</v>
      </c>
      <c r="O1521" s="18">
        <v>0.857143</v>
      </c>
      <c r="P1521" s="18">
        <v>0.9</v>
      </c>
      <c r="Q1521" s="18">
        <v>0.639935</v>
      </c>
      <c r="U1521" s="22" t="s">
        <v>662</v>
      </c>
      <c r="V1521" s="18">
        <v>8.907316006011E12</v>
      </c>
      <c r="W1521" s="22" t="s">
        <v>3017</v>
      </c>
      <c r="X1521" s="18" t="s">
        <v>3417</v>
      </c>
      <c r="Y1521" s="22" t="s">
        <v>3421</v>
      </c>
      <c r="Z1521" s="22" t="s">
        <v>2707</v>
      </c>
      <c r="AA1521" s="22" t="s">
        <v>2276</v>
      </c>
      <c r="AB1521" s="22" t="s">
        <v>2214</v>
      </c>
      <c r="AC1521" s="22" t="s">
        <v>3416</v>
      </c>
      <c r="AD1521" s="16"/>
      <c r="AE1521" s="16"/>
      <c r="AF1521" s="18">
        <v>0.0</v>
      </c>
      <c r="AG1521" s="18">
        <v>0.0</v>
      </c>
      <c r="AH1521" s="18">
        <v>0.0</v>
      </c>
      <c r="AI1521" s="18">
        <v>0.857143</v>
      </c>
      <c r="AJ1521" s="18">
        <v>0.9</v>
      </c>
      <c r="AK1521" s="18">
        <v>0.639935</v>
      </c>
    </row>
    <row r="1522">
      <c r="A1522" s="14" t="s">
        <v>135</v>
      </c>
      <c r="B1522" s="104"/>
      <c r="C1522" s="14" t="s">
        <v>2609</v>
      </c>
      <c r="D1522" s="19" t="s">
        <v>58</v>
      </c>
      <c r="E1522" s="14" t="s">
        <v>3415</v>
      </c>
      <c r="F1522" s="14" t="s">
        <v>2610</v>
      </c>
      <c r="G1522" s="14" t="s">
        <v>2489</v>
      </c>
      <c r="H1522" s="14" t="s">
        <v>2214</v>
      </c>
      <c r="I1522" s="14" t="s">
        <v>3416</v>
      </c>
      <c r="J1522" s="14" t="s">
        <v>2605</v>
      </c>
      <c r="K1522" s="23"/>
      <c r="L1522" s="18">
        <v>864.0</v>
      </c>
      <c r="M1522" s="18">
        <v>0.0</v>
      </c>
      <c r="N1522" s="18">
        <v>0.0</v>
      </c>
      <c r="O1522" s="18">
        <v>0.0</v>
      </c>
      <c r="P1522" s="18">
        <v>0.0</v>
      </c>
      <c r="Q1522" s="18">
        <v>0.0</v>
      </c>
      <c r="U1522" s="22" t="s">
        <v>135</v>
      </c>
      <c r="V1522" s="22" t="s">
        <v>4064</v>
      </c>
      <c r="W1522" s="22" t="s">
        <v>2609</v>
      </c>
      <c r="X1522" s="18" t="s">
        <v>3417</v>
      </c>
      <c r="Y1522" s="22" t="s">
        <v>3415</v>
      </c>
      <c r="Z1522" s="22" t="s">
        <v>2610</v>
      </c>
      <c r="AA1522" s="22" t="s">
        <v>2489</v>
      </c>
      <c r="AB1522" s="22" t="s">
        <v>2214</v>
      </c>
      <c r="AC1522" s="22" t="s">
        <v>3416</v>
      </c>
      <c r="AD1522" s="22" t="s">
        <v>2605</v>
      </c>
      <c r="AE1522" s="16"/>
      <c r="AF1522" s="18">
        <v>864.0</v>
      </c>
      <c r="AG1522" s="18">
        <v>0.0</v>
      </c>
      <c r="AH1522" s="18">
        <v>0.0</v>
      </c>
      <c r="AI1522" s="18">
        <v>0.0</v>
      </c>
      <c r="AJ1522" s="18">
        <v>0.0</v>
      </c>
      <c r="AK1522" s="18">
        <v>0.0</v>
      </c>
    </row>
    <row r="1523">
      <c r="A1523" s="14" t="s">
        <v>1812</v>
      </c>
      <c r="B1523" s="105"/>
      <c r="C1523" s="14" t="s">
        <v>3339</v>
      </c>
      <c r="D1523" s="19" t="s">
        <v>58</v>
      </c>
      <c r="E1523" s="14" t="s">
        <v>3415</v>
      </c>
      <c r="F1523" s="14" t="s">
        <v>3314</v>
      </c>
      <c r="G1523" s="14" t="s">
        <v>3534</v>
      </c>
      <c r="H1523" s="14" t="s">
        <v>2214</v>
      </c>
      <c r="I1523" s="14" t="s">
        <v>3416</v>
      </c>
      <c r="J1523" s="14" t="s">
        <v>2666</v>
      </c>
      <c r="K1523" s="14" t="s">
        <v>2240</v>
      </c>
      <c r="L1523" s="18">
        <v>792.0</v>
      </c>
      <c r="M1523" s="18">
        <v>0.0</v>
      </c>
      <c r="N1523" s="18">
        <v>0.25</v>
      </c>
      <c r="O1523" s="18">
        <v>0.0</v>
      </c>
      <c r="P1523" s="18">
        <v>0.0</v>
      </c>
      <c r="Q1523" s="18">
        <v>0.25</v>
      </c>
      <c r="U1523" s="22" t="s">
        <v>1812</v>
      </c>
      <c r="V1523" s="18">
        <v>8.445291561359E12</v>
      </c>
      <c r="W1523" s="22" t="s">
        <v>3339</v>
      </c>
      <c r="X1523" s="18" t="s">
        <v>3417</v>
      </c>
      <c r="Y1523" s="22" t="s">
        <v>3415</v>
      </c>
      <c r="Z1523" s="22" t="s">
        <v>3314</v>
      </c>
      <c r="AA1523" s="22" t="s">
        <v>3534</v>
      </c>
      <c r="AB1523" s="22" t="s">
        <v>2214</v>
      </c>
      <c r="AC1523" s="22" t="s">
        <v>3416</v>
      </c>
      <c r="AD1523" s="22" t="s">
        <v>2666</v>
      </c>
      <c r="AE1523" s="22" t="s">
        <v>2240</v>
      </c>
      <c r="AF1523" s="18">
        <v>792.0</v>
      </c>
      <c r="AG1523" s="18">
        <v>0.0</v>
      </c>
      <c r="AH1523" s="18">
        <v>0.25</v>
      </c>
      <c r="AI1523" s="18">
        <v>0.0</v>
      </c>
      <c r="AJ1523" s="18">
        <v>0.0</v>
      </c>
      <c r="AK1523" s="18">
        <v>0.25</v>
      </c>
    </row>
    <row r="1524">
      <c r="A1524" s="14" t="s">
        <v>135</v>
      </c>
      <c r="B1524" s="105"/>
      <c r="C1524" s="14" t="s">
        <v>2639</v>
      </c>
      <c r="D1524" s="19" t="s">
        <v>58</v>
      </c>
      <c r="E1524" s="23"/>
      <c r="F1524" s="14" t="s">
        <v>2614</v>
      </c>
      <c r="G1524" s="14" t="s">
        <v>2557</v>
      </c>
      <c r="I1524" s="14" t="s">
        <v>3416</v>
      </c>
      <c r="J1524" s="14" t="s">
        <v>2605</v>
      </c>
      <c r="K1524" s="23"/>
      <c r="L1524" s="18">
        <v>480.0</v>
      </c>
      <c r="M1524" s="18">
        <v>0.0</v>
      </c>
      <c r="N1524" s="18">
        <v>0.0</v>
      </c>
      <c r="O1524" s="18">
        <v>0.0</v>
      </c>
      <c r="P1524" s="18">
        <v>0.0</v>
      </c>
      <c r="Q1524" s="18">
        <v>0.0</v>
      </c>
      <c r="U1524" s="22" t="s">
        <v>135</v>
      </c>
      <c r="V1524" s="18">
        <v>1.015260003806E12</v>
      </c>
      <c r="W1524" s="22" t="s">
        <v>2639</v>
      </c>
      <c r="X1524" s="18" t="s">
        <v>3417</v>
      </c>
      <c r="Y1524" s="16"/>
      <c r="Z1524" s="22" t="s">
        <v>2614</v>
      </c>
      <c r="AA1524" s="22" t="s">
        <v>2557</v>
      </c>
      <c r="AC1524" s="22" t="s">
        <v>3416</v>
      </c>
      <c r="AD1524" s="22" t="s">
        <v>2605</v>
      </c>
      <c r="AE1524" s="16"/>
      <c r="AF1524" s="18">
        <v>480.0</v>
      </c>
      <c r="AG1524" s="18">
        <v>0.0</v>
      </c>
      <c r="AH1524" s="18">
        <v>0.0</v>
      </c>
      <c r="AI1524" s="18">
        <v>0.0</v>
      </c>
      <c r="AJ1524" s="18">
        <v>0.0</v>
      </c>
      <c r="AK1524" s="18">
        <v>0.0</v>
      </c>
    </row>
    <row r="1525">
      <c r="A1525" s="14" t="s">
        <v>1175</v>
      </c>
      <c r="B1525" s="105"/>
      <c r="C1525" s="14" t="s">
        <v>3214</v>
      </c>
      <c r="D1525" s="19" t="s">
        <v>58</v>
      </c>
      <c r="E1525" s="14" t="s">
        <v>3421</v>
      </c>
      <c r="F1525" s="23"/>
      <c r="G1525" s="14" t="s">
        <v>2391</v>
      </c>
      <c r="H1525" s="14" t="s">
        <v>2214</v>
      </c>
      <c r="I1525" s="14" t="s">
        <v>3416</v>
      </c>
      <c r="J1525" s="14" t="s">
        <v>2605</v>
      </c>
      <c r="K1525" s="23"/>
      <c r="L1525" s="18">
        <v>240.0</v>
      </c>
      <c r="M1525" s="18">
        <v>0.0</v>
      </c>
      <c r="N1525" s="18">
        <v>0.0625</v>
      </c>
      <c r="O1525" s="18">
        <v>0.0</v>
      </c>
      <c r="P1525" s="18">
        <v>0.0</v>
      </c>
      <c r="Q1525" s="18">
        <v>0.0625</v>
      </c>
      <c r="U1525" s="22" t="s">
        <v>1175</v>
      </c>
      <c r="V1525" s="18">
        <v>1.94251133621E11</v>
      </c>
      <c r="W1525" s="22" t="s">
        <v>3214</v>
      </c>
      <c r="X1525" s="18" t="s">
        <v>3417</v>
      </c>
      <c r="Y1525" s="22" t="s">
        <v>3421</v>
      </c>
      <c r="Z1525" s="16"/>
      <c r="AA1525" s="22" t="s">
        <v>2391</v>
      </c>
      <c r="AB1525" s="22" t="s">
        <v>2214</v>
      </c>
      <c r="AC1525" s="22" t="s">
        <v>3416</v>
      </c>
      <c r="AD1525" s="22" t="s">
        <v>2605</v>
      </c>
      <c r="AE1525" s="16"/>
      <c r="AF1525" s="18">
        <v>240.0</v>
      </c>
      <c r="AG1525" s="18">
        <v>0.0</v>
      </c>
      <c r="AH1525" s="18">
        <v>0.0625</v>
      </c>
      <c r="AI1525" s="18">
        <v>0.0</v>
      </c>
      <c r="AJ1525" s="18">
        <v>0.0</v>
      </c>
      <c r="AK1525" s="18">
        <v>0.0625</v>
      </c>
    </row>
    <row r="1526">
      <c r="A1526" s="14" t="s">
        <v>1783</v>
      </c>
      <c r="B1526" s="105"/>
      <c r="C1526" s="14" t="s">
        <v>3275</v>
      </c>
      <c r="D1526" s="19" t="s">
        <v>58</v>
      </c>
      <c r="E1526" s="14" t="s">
        <v>3421</v>
      </c>
      <c r="F1526" s="14" t="s">
        <v>3273</v>
      </c>
      <c r="G1526" s="14" t="s">
        <v>2570</v>
      </c>
      <c r="H1526" s="14" t="s">
        <v>2214</v>
      </c>
      <c r="I1526" s="14" t="s">
        <v>3416</v>
      </c>
      <c r="J1526" s="14" t="s">
        <v>2605</v>
      </c>
      <c r="K1526" s="23"/>
      <c r="L1526" s="18">
        <v>216.0</v>
      </c>
      <c r="M1526" s="18">
        <v>0.0</v>
      </c>
      <c r="N1526" s="18">
        <v>0.46345</v>
      </c>
      <c r="O1526" s="18">
        <v>0.214286</v>
      </c>
      <c r="P1526" s="18">
        <v>0.2</v>
      </c>
      <c r="Q1526" s="18">
        <v>0.71345</v>
      </c>
      <c r="U1526" s="22" t="s">
        <v>1783</v>
      </c>
      <c r="V1526" s="18">
        <v>7.1662112042E10</v>
      </c>
      <c r="W1526" s="22" t="s">
        <v>3275</v>
      </c>
      <c r="X1526" s="18" t="s">
        <v>3417</v>
      </c>
      <c r="Y1526" s="22" t="s">
        <v>3421</v>
      </c>
      <c r="Z1526" s="22" t="s">
        <v>3273</v>
      </c>
      <c r="AA1526" s="22" t="s">
        <v>2570</v>
      </c>
      <c r="AB1526" s="22" t="s">
        <v>2214</v>
      </c>
      <c r="AC1526" s="22" t="s">
        <v>3416</v>
      </c>
      <c r="AD1526" s="22" t="s">
        <v>2605</v>
      </c>
      <c r="AE1526" s="16"/>
      <c r="AF1526" s="18">
        <v>216.0</v>
      </c>
      <c r="AG1526" s="18">
        <v>0.0</v>
      </c>
      <c r="AH1526" s="18">
        <v>0.46345</v>
      </c>
      <c r="AI1526" s="18">
        <v>0.214286</v>
      </c>
      <c r="AJ1526" s="18">
        <v>0.2</v>
      </c>
      <c r="AK1526" s="18">
        <v>0.71345</v>
      </c>
    </row>
    <row r="1527">
      <c r="A1527" s="14" t="s">
        <v>1812</v>
      </c>
      <c r="B1527" s="105"/>
      <c r="C1527" s="14" t="s">
        <v>2964</v>
      </c>
      <c r="D1527" s="19" t="s">
        <v>58</v>
      </c>
      <c r="E1527" s="14" t="s">
        <v>3415</v>
      </c>
      <c r="F1527" s="14" t="s">
        <v>2959</v>
      </c>
      <c r="G1527" s="14" t="s">
        <v>2464</v>
      </c>
      <c r="H1527" s="14" t="s">
        <v>2214</v>
      </c>
      <c r="I1527" s="14" t="s">
        <v>3416</v>
      </c>
      <c r="J1527" s="23"/>
      <c r="K1527" s="14" t="s">
        <v>2240</v>
      </c>
      <c r="L1527" s="18">
        <v>624.0</v>
      </c>
      <c r="M1527" s="18">
        <v>0.0</v>
      </c>
      <c r="N1527" s="18">
        <v>0.0</v>
      </c>
      <c r="O1527" s="18">
        <v>0.0</v>
      </c>
      <c r="P1527" s="18">
        <v>0.0</v>
      </c>
      <c r="Q1527" s="18">
        <v>0.0</v>
      </c>
      <c r="U1527" s="22" t="s">
        <v>1812</v>
      </c>
      <c r="V1527" s="18">
        <v>3.046920023443E12</v>
      </c>
      <c r="W1527" s="22" t="s">
        <v>2964</v>
      </c>
      <c r="X1527" s="18" t="s">
        <v>3417</v>
      </c>
      <c r="Y1527" s="22" t="s">
        <v>3415</v>
      </c>
      <c r="Z1527" s="22" t="s">
        <v>2959</v>
      </c>
      <c r="AA1527" s="22" t="s">
        <v>2464</v>
      </c>
      <c r="AB1527" s="22" t="s">
        <v>2214</v>
      </c>
      <c r="AC1527" s="22" t="s">
        <v>3416</v>
      </c>
      <c r="AD1527" s="16"/>
      <c r="AE1527" s="22" t="s">
        <v>2240</v>
      </c>
      <c r="AF1527" s="18">
        <v>624.0</v>
      </c>
      <c r="AG1527" s="18">
        <v>0.0</v>
      </c>
      <c r="AH1527" s="18">
        <v>0.0</v>
      </c>
      <c r="AI1527" s="18">
        <v>0.0</v>
      </c>
      <c r="AJ1527" s="18">
        <v>0.0</v>
      </c>
      <c r="AK1527" s="18">
        <v>0.0</v>
      </c>
    </row>
    <row r="1528">
      <c r="A1528" s="14" t="s">
        <v>591</v>
      </c>
      <c r="B1528" s="105"/>
      <c r="C1528" s="14" t="s">
        <v>2820</v>
      </c>
      <c r="D1528" s="19" t="s">
        <v>58</v>
      </c>
      <c r="E1528" s="14" t="s">
        <v>3415</v>
      </c>
      <c r="F1528" s="14" t="s">
        <v>3132</v>
      </c>
      <c r="G1528" s="14" t="s">
        <v>2268</v>
      </c>
      <c r="H1528" s="14" t="s">
        <v>2214</v>
      </c>
      <c r="I1528" s="14" t="s">
        <v>3416</v>
      </c>
      <c r="J1528" s="23"/>
      <c r="K1528" s="23"/>
      <c r="L1528" s="18">
        <v>73.0</v>
      </c>
      <c r="M1528" s="18">
        <v>12.0</v>
      </c>
      <c r="N1528" s="18">
        <v>1.729798</v>
      </c>
      <c r="O1528" s="18">
        <v>5.807037</v>
      </c>
      <c r="P1528" s="18">
        <v>5.490463</v>
      </c>
      <c r="Q1528" s="18">
        <v>4.454821</v>
      </c>
      <c r="U1528" s="22" t="s">
        <v>591</v>
      </c>
      <c r="V1528" s="18">
        <v>6.291109429548E12</v>
      </c>
      <c r="W1528" s="22" t="s">
        <v>2820</v>
      </c>
      <c r="X1528" s="18" t="s">
        <v>3417</v>
      </c>
      <c r="Y1528" s="22" t="s">
        <v>3415</v>
      </c>
      <c r="Z1528" s="22" t="s">
        <v>3132</v>
      </c>
      <c r="AA1528" s="22" t="s">
        <v>2268</v>
      </c>
      <c r="AB1528" s="22" t="s">
        <v>2214</v>
      </c>
      <c r="AC1528" s="22" t="s">
        <v>3416</v>
      </c>
      <c r="AD1528" s="16"/>
      <c r="AE1528" s="16"/>
      <c r="AF1528" s="18">
        <v>73.0</v>
      </c>
      <c r="AG1528" s="18">
        <v>12.0</v>
      </c>
      <c r="AH1528" s="18">
        <v>1.729798</v>
      </c>
      <c r="AI1528" s="18">
        <v>5.807037</v>
      </c>
      <c r="AJ1528" s="18">
        <v>5.490463</v>
      </c>
      <c r="AK1528" s="18">
        <v>4.454821</v>
      </c>
    </row>
    <row r="1529">
      <c r="A1529" s="14" t="s">
        <v>1812</v>
      </c>
      <c r="B1529" s="105"/>
      <c r="C1529" s="14" t="s">
        <v>2750</v>
      </c>
      <c r="D1529" s="19" t="s">
        <v>58</v>
      </c>
      <c r="E1529" s="14" t="s">
        <v>3415</v>
      </c>
      <c r="F1529" s="14" t="s">
        <v>3343</v>
      </c>
      <c r="G1529" s="14" t="s">
        <v>3430</v>
      </c>
      <c r="H1529" s="14" t="s">
        <v>2214</v>
      </c>
      <c r="I1529" s="14" t="s">
        <v>3416</v>
      </c>
      <c r="J1529" s="23"/>
      <c r="K1529" s="14" t="s">
        <v>2240</v>
      </c>
      <c r="L1529" s="18">
        <v>312.0</v>
      </c>
      <c r="M1529" s="18">
        <v>0.0</v>
      </c>
      <c r="N1529" s="18">
        <v>0.0</v>
      </c>
      <c r="O1529" s="18">
        <v>0.0</v>
      </c>
      <c r="P1529" s="18">
        <v>0.0</v>
      </c>
      <c r="Q1529" s="18">
        <v>0.0</v>
      </c>
      <c r="U1529" s="22" t="s">
        <v>1812</v>
      </c>
      <c r="V1529" s="18">
        <v>6.221073012224E12</v>
      </c>
      <c r="W1529" s="22" t="s">
        <v>2750</v>
      </c>
      <c r="X1529" s="18" t="s">
        <v>3417</v>
      </c>
      <c r="Y1529" s="22" t="s">
        <v>3415</v>
      </c>
      <c r="Z1529" s="22" t="s">
        <v>3343</v>
      </c>
      <c r="AA1529" s="22" t="s">
        <v>3430</v>
      </c>
      <c r="AB1529" s="22" t="s">
        <v>2214</v>
      </c>
      <c r="AC1529" s="22" t="s">
        <v>3416</v>
      </c>
      <c r="AD1529" s="16"/>
      <c r="AE1529" s="22" t="s">
        <v>2240</v>
      </c>
      <c r="AF1529" s="18">
        <v>312.0</v>
      </c>
      <c r="AG1529" s="18">
        <v>0.0</v>
      </c>
      <c r="AH1529" s="18">
        <v>0.0</v>
      </c>
      <c r="AI1529" s="18">
        <v>0.0</v>
      </c>
      <c r="AJ1529" s="18">
        <v>0.0</v>
      </c>
      <c r="AK1529" s="18">
        <v>0.0</v>
      </c>
    </row>
    <row r="1530">
      <c r="A1530" s="14" t="s">
        <v>288</v>
      </c>
      <c r="B1530" s="105"/>
      <c r="C1530" s="14" t="s">
        <v>2896</v>
      </c>
      <c r="D1530" s="19" t="s">
        <v>58</v>
      </c>
      <c r="E1530" s="23"/>
      <c r="F1530" s="14" t="s">
        <v>3074</v>
      </c>
      <c r="G1530" s="14" t="s">
        <v>3688</v>
      </c>
      <c r="I1530" s="14" t="s">
        <v>3416</v>
      </c>
      <c r="J1530" s="23"/>
      <c r="K1530" s="23"/>
      <c r="L1530" s="18">
        <v>432.0</v>
      </c>
      <c r="M1530" s="18">
        <v>0.0</v>
      </c>
      <c r="N1530" s="18">
        <v>0.0</v>
      </c>
      <c r="O1530" s="18">
        <v>0.0</v>
      </c>
      <c r="P1530" s="18">
        <v>0.0</v>
      </c>
      <c r="Q1530" s="18">
        <v>0.0</v>
      </c>
      <c r="U1530" s="22" t="s">
        <v>288</v>
      </c>
      <c r="V1530" s="18">
        <v>5.060042491339E12</v>
      </c>
      <c r="W1530" s="22" t="s">
        <v>2896</v>
      </c>
      <c r="X1530" s="18" t="s">
        <v>3417</v>
      </c>
      <c r="Y1530" s="16"/>
      <c r="Z1530" s="22" t="s">
        <v>3074</v>
      </c>
      <c r="AA1530" s="22" t="s">
        <v>3688</v>
      </c>
      <c r="AC1530" s="22" t="s">
        <v>3416</v>
      </c>
      <c r="AD1530" s="16"/>
      <c r="AE1530" s="16"/>
      <c r="AF1530" s="18">
        <v>432.0</v>
      </c>
      <c r="AG1530" s="18">
        <v>0.0</v>
      </c>
      <c r="AH1530" s="18">
        <v>0.0</v>
      </c>
      <c r="AI1530" s="18">
        <v>0.0</v>
      </c>
      <c r="AJ1530" s="18">
        <v>0.0</v>
      </c>
      <c r="AK1530" s="18">
        <v>0.0</v>
      </c>
    </row>
    <row r="1531">
      <c r="A1531" s="14" t="s">
        <v>1488</v>
      </c>
      <c r="B1531" s="105"/>
      <c r="C1531" s="14" t="s">
        <v>2459</v>
      </c>
      <c r="D1531" s="19" t="s">
        <v>58</v>
      </c>
      <c r="E1531" s="14" t="s">
        <v>3415</v>
      </c>
      <c r="F1531" s="14" t="s">
        <v>2921</v>
      </c>
      <c r="G1531" s="14" t="s">
        <v>2460</v>
      </c>
      <c r="I1531" s="14" t="s">
        <v>3416</v>
      </c>
      <c r="J1531" s="23"/>
      <c r="K1531" s="23"/>
      <c r="L1531" s="18">
        <v>24.0</v>
      </c>
      <c r="M1531" s="18">
        <v>0.0</v>
      </c>
      <c r="N1531" s="18">
        <v>0.0</v>
      </c>
      <c r="O1531" s="18">
        <v>0.0</v>
      </c>
      <c r="P1531" s="18">
        <v>0.0</v>
      </c>
      <c r="Q1531" s="18">
        <v>0.0</v>
      </c>
      <c r="U1531" s="22" t="s">
        <v>1488</v>
      </c>
      <c r="V1531" s="18">
        <v>8.008348003952E12</v>
      </c>
      <c r="W1531" s="22" t="s">
        <v>2459</v>
      </c>
      <c r="X1531" s="18" t="s">
        <v>3417</v>
      </c>
      <c r="Y1531" s="22" t="s">
        <v>3415</v>
      </c>
      <c r="Z1531" s="22" t="s">
        <v>2921</v>
      </c>
      <c r="AA1531" s="22" t="s">
        <v>2460</v>
      </c>
      <c r="AC1531" s="22" t="s">
        <v>3416</v>
      </c>
      <c r="AD1531" s="16"/>
      <c r="AE1531" s="16"/>
      <c r="AF1531" s="18">
        <v>24.0</v>
      </c>
      <c r="AG1531" s="18">
        <v>0.0</v>
      </c>
      <c r="AH1531" s="18">
        <v>0.0</v>
      </c>
      <c r="AI1531" s="18">
        <v>0.0</v>
      </c>
      <c r="AJ1531" s="18">
        <v>0.0</v>
      </c>
      <c r="AK1531" s="18">
        <v>0.0</v>
      </c>
    </row>
    <row r="1532">
      <c r="A1532" s="14" t="s">
        <v>288</v>
      </c>
      <c r="B1532" s="105"/>
      <c r="C1532" s="14" t="s">
        <v>3088</v>
      </c>
      <c r="D1532" s="19" t="s">
        <v>58</v>
      </c>
      <c r="E1532" s="14" t="s">
        <v>3415</v>
      </c>
      <c r="F1532" s="14" t="s">
        <v>3085</v>
      </c>
      <c r="G1532" s="14" t="s">
        <v>3881</v>
      </c>
      <c r="H1532" s="14" t="s">
        <v>2252</v>
      </c>
      <c r="I1532" s="14" t="s">
        <v>3416</v>
      </c>
      <c r="J1532" s="14" t="s">
        <v>2605</v>
      </c>
      <c r="K1532" s="14" t="s">
        <v>2240</v>
      </c>
      <c r="L1532" s="18">
        <v>24.0</v>
      </c>
      <c r="M1532" s="18">
        <v>0.0</v>
      </c>
      <c r="N1532" s="18">
        <v>0.0</v>
      </c>
      <c r="O1532" s="18">
        <v>0.0</v>
      </c>
      <c r="P1532" s="18">
        <v>0.0</v>
      </c>
      <c r="Q1532" s="18">
        <v>0.0</v>
      </c>
      <c r="U1532" s="22" t="s">
        <v>288</v>
      </c>
      <c r="V1532" s="18">
        <v>6.281034916244E12</v>
      </c>
      <c r="W1532" s="22" t="s">
        <v>3088</v>
      </c>
      <c r="X1532" s="18" t="s">
        <v>3417</v>
      </c>
      <c r="Y1532" s="22" t="s">
        <v>3415</v>
      </c>
      <c r="Z1532" s="22" t="s">
        <v>3085</v>
      </c>
      <c r="AA1532" s="22" t="s">
        <v>3881</v>
      </c>
      <c r="AB1532" s="22" t="s">
        <v>2252</v>
      </c>
      <c r="AC1532" s="22" t="s">
        <v>3416</v>
      </c>
      <c r="AD1532" s="22" t="s">
        <v>2605</v>
      </c>
      <c r="AE1532" s="22" t="s">
        <v>2240</v>
      </c>
      <c r="AF1532" s="18">
        <v>24.0</v>
      </c>
      <c r="AG1532" s="18">
        <v>0.0</v>
      </c>
      <c r="AH1532" s="18">
        <v>0.0</v>
      </c>
      <c r="AI1532" s="18">
        <v>0.0</v>
      </c>
      <c r="AJ1532" s="18">
        <v>0.0</v>
      </c>
      <c r="AK1532" s="18">
        <v>0.0</v>
      </c>
    </row>
    <row r="1533">
      <c r="A1533" s="14" t="s">
        <v>1690</v>
      </c>
      <c r="B1533" s="105"/>
      <c r="C1533" s="14" t="s">
        <v>2470</v>
      </c>
      <c r="D1533" s="19" t="s">
        <v>58</v>
      </c>
      <c r="E1533" s="14" t="s">
        <v>3415</v>
      </c>
      <c r="F1533" s="14" t="s">
        <v>2936</v>
      </c>
      <c r="G1533" s="14" t="s">
        <v>2471</v>
      </c>
      <c r="H1533" s="14" t="s">
        <v>2214</v>
      </c>
      <c r="I1533" s="14" t="s">
        <v>3416</v>
      </c>
      <c r="J1533" s="14" t="s">
        <v>2605</v>
      </c>
      <c r="K1533" s="23"/>
      <c r="L1533" s="18">
        <v>24.0</v>
      </c>
      <c r="M1533" s="18">
        <v>0.0</v>
      </c>
      <c r="N1533" s="18">
        <v>0.0</v>
      </c>
      <c r="O1533" s="18">
        <v>0.0</v>
      </c>
      <c r="P1533" s="18">
        <v>0.0</v>
      </c>
      <c r="Q1533" s="18">
        <v>0.0</v>
      </c>
      <c r="U1533" s="22" t="s">
        <v>1690</v>
      </c>
      <c r="V1533" s="18">
        <v>5.060670992246E12</v>
      </c>
      <c r="W1533" s="22" t="s">
        <v>2470</v>
      </c>
      <c r="X1533" s="18" t="s">
        <v>3417</v>
      </c>
      <c r="Y1533" s="22" t="s">
        <v>3415</v>
      </c>
      <c r="Z1533" s="22" t="s">
        <v>2936</v>
      </c>
      <c r="AA1533" s="22" t="s">
        <v>2471</v>
      </c>
      <c r="AB1533" s="22" t="s">
        <v>2214</v>
      </c>
      <c r="AC1533" s="22" t="s">
        <v>3416</v>
      </c>
      <c r="AD1533" s="22" t="s">
        <v>2605</v>
      </c>
      <c r="AE1533" s="16"/>
      <c r="AF1533" s="18">
        <v>24.0</v>
      </c>
      <c r="AG1533" s="18">
        <v>0.0</v>
      </c>
      <c r="AH1533" s="18">
        <v>0.0</v>
      </c>
      <c r="AI1533" s="18">
        <v>0.0</v>
      </c>
      <c r="AJ1533" s="18">
        <v>0.0</v>
      </c>
      <c r="AK1533" s="18">
        <v>0.0</v>
      </c>
    </row>
    <row r="1534">
      <c r="A1534" s="14" t="s">
        <v>756</v>
      </c>
      <c r="B1534" s="105"/>
      <c r="C1534" s="14" t="s">
        <v>2278</v>
      </c>
      <c r="D1534" s="19" t="s">
        <v>58</v>
      </c>
      <c r="E1534" s="14" t="s">
        <v>3415</v>
      </c>
      <c r="F1534" s="14" t="s">
        <v>3681</v>
      </c>
      <c r="G1534" s="14" t="s">
        <v>2279</v>
      </c>
      <c r="H1534" s="14" t="s">
        <v>2214</v>
      </c>
      <c r="I1534" s="14" t="s">
        <v>3416</v>
      </c>
      <c r="J1534" s="23"/>
      <c r="K1534" s="23"/>
      <c r="L1534" s="18">
        <v>0.0</v>
      </c>
      <c r="M1534" s="18">
        <v>0.0</v>
      </c>
      <c r="N1534" s="18">
        <v>0.0</v>
      </c>
      <c r="O1534" s="18">
        <v>0.071429</v>
      </c>
      <c r="P1534" s="18">
        <v>0.033333</v>
      </c>
      <c r="Q1534" s="18">
        <v>0.068868</v>
      </c>
      <c r="U1534" s="22" t="s">
        <v>756</v>
      </c>
      <c r="V1534" s="18">
        <v>6.291033036072E12</v>
      </c>
      <c r="W1534" s="22" t="s">
        <v>2278</v>
      </c>
      <c r="X1534" s="18" t="s">
        <v>3417</v>
      </c>
      <c r="Y1534" s="22" t="s">
        <v>3415</v>
      </c>
      <c r="Z1534" s="22" t="s">
        <v>3681</v>
      </c>
      <c r="AA1534" s="22" t="s">
        <v>2279</v>
      </c>
      <c r="AB1534" s="22" t="s">
        <v>2214</v>
      </c>
      <c r="AC1534" s="22" t="s">
        <v>3416</v>
      </c>
      <c r="AD1534" s="16"/>
      <c r="AE1534" s="16"/>
      <c r="AF1534" s="18">
        <v>0.0</v>
      </c>
      <c r="AG1534" s="18">
        <v>0.0</v>
      </c>
      <c r="AH1534" s="18">
        <v>0.0</v>
      </c>
      <c r="AI1534" s="18">
        <v>0.071429</v>
      </c>
      <c r="AJ1534" s="18">
        <v>0.033333</v>
      </c>
      <c r="AK1534" s="18">
        <v>0.068868</v>
      </c>
    </row>
    <row r="1535">
      <c r="A1535" s="14" t="s">
        <v>1812</v>
      </c>
      <c r="B1535" s="105"/>
      <c r="C1535" s="14" t="s">
        <v>2493</v>
      </c>
      <c r="D1535" s="19" t="s">
        <v>58</v>
      </c>
      <c r="E1535" s="14" t="s">
        <v>3415</v>
      </c>
      <c r="F1535" s="14" t="s">
        <v>2951</v>
      </c>
      <c r="G1535" s="14" t="s">
        <v>2489</v>
      </c>
      <c r="H1535" s="14" t="s">
        <v>2214</v>
      </c>
      <c r="I1535" s="14" t="s">
        <v>3416</v>
      </c>
      <c r="J1535" s="23"/>
      <c r="K1535" s="23"/>
      <c r="L1535" s="18">
        <v>0.0</v>
      </c>
      <c r="M1535" s="18">
        <v>0.0</v>
      </c>
      <c r="N1535" s="18">
        <v>0.0</v>
      </c>
      <c r="O1535" s="18">
        <v>0.071429</v>
      </c>
      <c r="P1535" s="18">
        <v>0.066667</v>
      </c>
      <c r="Q1535" s="18">
        <v>0.033333</v>
      </c>
      <c r="U1535" s="22" t="s">
        <v>1812</v>
      </c>
      <c r="V1535" s="18">
        <v>6.291100601141E12</v>
      </c>
      <c r="W1535" s="22" t="s">
        <v>2493</v>
      </c>
      <c r="X1535" s="18" t="s">
        <v>3417</v>
      </c>
      <c r="Y1535" s="22" t="s">
        <v>3415</v>
      </c>
      <c r="Z1535" s="22" t="s">
        <v>2951</v>
      </c>
      <c r="AA1535" s="22" t="s">
        <v>2489</v>
      </c>
      <c r="AB1535" s="22" t="s">
        <v>2214</v>
      </c>
      <c r="AC1535" s="22" t="s">
        <v>3416</v>
      </c>
      <c r="AD1535" s="16"/>
      <c r="AE1535" s="16"/>
      <c r="AF1535" s="18">
        <v>0.0</v>
      </c>
      <c r="AG1535" s="18">
        <v>0.0</v>
      </c>
      <c r="AH1535" s="18">
        <v>0.0</v>
      </c>
      <c r="AI1535" s="18">
        <v>0.071429</v>
      </c>
      <c r="AJ1535" s="18">
        <v>0.066667</v>
      </c>
      <c r="AK1535" s="18">
        <v>0.033333</v>
      </c>
    </row>
    <row r="1536">
      <c r="A1536" s="14" t="s">
        <v>1812</v>
      </c>
      <c r="B1536" s="105"/>
      <c r="C1536" s="14" t="s">
        <v>2523</v>
      </c>
      <c r="D1536" s="19" t="s">
        <v>58</v>
      </c>
      <c r="E1536" s="14" t="s">
        <v>3415</v>
      </c>
      <c r="F1536" s="14" t="s">
        <v>2963</v>
      </c>
      <c r="G1536" s="14" t="s">
        <v>2512</v>
      </c>
      <c r="H1536" s="14" t="s">
        <v>2214</v>
      </c>
      <c r="I1536" s="14" t="s">
        <v>3416</v>
      </c>
      <c r="J1536" s="14" t="s">
        <v>2605</v>
      </c>
      <c r="K1536" s="23"/>
      <c r="L1536" s="18">
        <v>24.0</v>
      </c>
      <c r="M1536" s="18">
        <v>0.0</v>
      </c>
      <c r="N1536" s="18">
        <v>0.0</v>
      </c>
      <c r="O1536" s="18">
        <v>0.0</v>
      </c>
      <c r="P1536" s="18">
        <v>0.0</v>
      </c>
      <c r="Q1536" s="18">
        <v>0.0</v>
      </c>
      <c r="U1536" s="22" t="s">
        <v>1812</v>
      </c>
      <c r="V1536" s="18">
        <v>7.622202025785E12</v>
      </c>
      <c r="W1536" s="22" t="s">
        <v>2523</v>
      </c>
      <c r="X1536" s="18" t="s">
        <v>3417</v>
      </c>
      <c r="Y1536" s="22" t="s">
        <v>3415</v>
      </c>
      <c r="Z1536" s="22" t="s">
        <v>2963</v>
      </c>
      <c r="AA1536" s="22" t="s">
        <v>2512</v>
      </c>
      <c r="AB1536" s="22" t="s">
        <v>2214</v>
      </c>
      <c r="AC1536" s="22" t="s">
        <v>3416</v>
      </c>
      <c r="AD1536" s="22" t="s">
        <v>2605</v>
      </c>
      <c r="AE1536" s="16"/>
      <c r="AF1536" s="18">
        <v>24.0</v>
      </c>
      <c r="AG1536" s="18">
        <v>0.0</v>
      </c>
      <c r="AH1536" s="18">
        <v>0.0</v>
      </c>
      <c r="AI1536" s="18">
        <v>0.0</v>
      </c>
      <c r="AJ1536" s="18">
        <v>0.0</v>
      </c>
      <c r="AK1536" s="18">
        <v>0.0</v>
      </c>
    </row>
    <row r="1537">
      <c r="A1537" s="14" t="s">
        <v>888</v>
      </c>
      <c r="B1537" s="105"/>
      <c r="C1537" s="14" t="s">
        <v>2788</v>
      </c>
      <c r="D1537" s="19" t="s">
        <v>58</v>
      </c>
      <c r="E1537" s="14" t="s">
        <v>3415</v>
      </c>
      <c r="F1537" s="14" t="s">
        <v>2783</v>
      </c>
      <c r="G1537" s="14" t="s">
        <v>2337</v>
      </c>
      <c r="H1537" s="14" t="s">
        <v>2214</v>
      </c>
      <c r="I1537" s="14" t="s">
        <v>3431</v>
      </c>
      <c r="J1537" s="23"/>
      <c r="K1537" s="23"/>
      <c r="L1537" s="18">
        <v>15.0</v>
      </c>
      <c r="M1537" s="18">
        <v>3.0</v>
      </c>
      <c r="N1537" s="18">
        <v>0.071429</v>
      </c>
      <c r="O1537" s="18">
        <v>1.956793</v>
      </c>
      <c r="P1537" s="18">
        <v>1.425955</v>
      </c>
      <c r="Q1537" s="18">
        <v>1.099702</v>
      </c>
      <c r="U1537" s="22" t="s">
        <v>888</v>
      </c>
      <c r="V1537" s="18">
        <v>5.283013333364E12</v>
      </c>
      <c r="W1537" s="22" t="s">
        <v>2788</v>
      </c>
      <c r="X1537" s="18" t="s">
        <v>3417</v>
      </c>
      <c r="Y1537" s="22" t="s">
        <v>3415</v>
      </c>
      <c r="Z1537" s="22" t="s">
        <v>2783</v>
      </c>
      <c r="AA1537" s="22" t="s">
        <v>2337</v>
      </c>
      <c r="AB1537" s="22" t="s">
        <v>2214</v>
      </c>
      <c r="AC1537" s="22" t="s">
        <v>3431</v>
      </c>
      <c r="AD1537" s="16"/>
      <c r="AE1537" s="16"/>
      <c r="AF1537" s="18">
        <v>15.0</v>
      </c>
      <c r="AG1537" s="18">
        <v>3.0</v>
      </c>
      <c r="AH1537" s="18">
        <v>0.071429</v>
      </c>
      <c r="AI1537" s="18">
        <v>1.956793</v>
      </c>
      <c r="AJ1537" s="18">
        <v>1.425955</v>
      </c>
      <c r="AK1537" s="18">
        <v>1.099702</v>
      </c>
    </row>
    <row r="1538">
      <c r="A1538" s="14" t="s">
        <v>1092</v>
      </c>
      <c r="B1538" s="105"/>
      <c r="C1538" s="14" t="s">
        <v>2381</v>
      </c>
      <c r="D1538" s="19" t="s">
        <v>58</v>
      </c>
      <c r="E1538" s="14" t="s">
        <v>3415</v>
      </c>
      <c r="F1538" s="14" t="s">
        <v>2818</v>
      </c>
      <c r="G1538" s="14" t="s">
        <v>2268</v>
      </c>
      <c r="I1538" s="14" t="s">
        <v>3416</v>
      </c>
      <c r="J1538" s="23"/>
      <c r="K1538" s="23"/>
      <c r="L1538" s="18">
        <v>552.0</v>
      </c>
      <c r="M1538" s="18">
        <v>0.0</v>
      </c>
      <c r="N1538" s="18">
        <v>0.0</v>
      </c>
      <c r="O1538" s="18">
        <v>0.0</v>
      </c>
      <c r="P1538" s="18">
        <v>0.0</v>
      </c>
      <c r="Q1538" s="18">
        <v>0.0</v>
      </c>
      <c r="U1538" s="22" t="s">
        <v>1092</v>
      </c>
      <c r="V1538" s="18">
        <v>4.057278012477E12</v>
      </c>
      <c r="W1538" s="22" t="s">
        <v>2381</v>
      </c>
      <c r="X1538" s="18" t="s">
        <v>3417</v>
      </c>
      <c r="Y1538" s="22" t="s">
        <v>3415</v>
      </c>
      <c r="Z1538" s="22" t="s">
        <v>2818</v>
      </c>
      <c r="AA1538" s="22" t="s">
        <v>2268</v>
      </c>
      <c r="AC1538" s="22" t="s">
        <v>3416</v>
      </c>
      <c r="AD1538" s="16"/>
      <c r="AE1538" s="16"/>
      <c r="AF1538" s="18">
        <v>552.0</v>
      </c>
      <c r="AG1538" s="18">
        <v>0.0</v>
      </c>
      <c r="AH1538" s="18">
        <v>0.0</v>
      </c>
      <c r="AI1538" s="18">
        <v>0.0</v>
      </c>
      <c r="AJ1538" s="18">
        <v>0.0</v>
      </c>
      <c r="AK1538" s="18">
        <v>0.0</v>
      </c>
    </row>
    <row r="1539">
      <c r="A1539" s="14" t="s">
        <v>851</v>
      </c>
      <c r="B1539" s="105"/>
      <c r="C1539" s="14" t="s">
        <v>2320</v>
      </c>
      <c r="D1539" s="19" t="s">
        <v>58</v>
      </c>
      <c r="E1539" s="23"/>
      <c r="F1539" s="14" t="s">
        <v>2759</v>
      </c>
      <c r="G1539" s="14" t="s">
        <v>2318</v>
      </c>
      <c r="I1539" s="14" t="s">
        <v>3422</v>
      </c>
      <c r="J1539" s="23"/>
      <c r="K1539" s="23"/>
      <c r="L1539" s="18">
        <v>456.0</v>
      </c>
      <c r="M1539" s="18">
        <v>0.0</v>
      </c>
      <c r="N1539" s="18">
        <v>0.0</v>
      </c>
      <c r="O1539" s="18">
        <v>0.0</v>
      </c>
      <c r="P1539" s="18">
        <v>0.0</v>
      </c>
      <c r="Q1539" s="18">
        <v>0.0</v>
      </c>
      <c r="U1539" s="22" t="s">
        <v>851</v>
      </c>
      <c r="V1539" s="18">
        <v>6.291102013546E12</v>
      </c>
      <c r="W1539" s="22" t="s">
        <v>2320</v>
      </c>
      <c r="X1539" s="18" t="s">
        <v>3417</v>
      </c>
      <c r="Y1539" s="16"/>
      <c r="Z1539" s="22" t="s">
        <v>2759</v>
      </c>
      <c r="AA1539" s="22" t="s">
        <v>2318</v>
      </c>
      <c r="AC1539" s="22" t="s">
        <v>3422</v>
      </c>
      <c r="AD1539" s="16"/>
      <c r="AE1539" s="16"/>
      <c r="AF1539" s="18">
        <v>456.0</v>
      </c>
      <c r="AG1539" s="18">
        <v>0.0</v>
      </c>
      <c r="AH1539" s="18">
        <v>0.0</v>
      </c>
      <c r="AI1539" s="18">
        <v>0.0</v>
      </c>
      <c r="AJ1539" s="18">
        <v>0.0</v>
      </c>
      <c r="AK1539" s="18">
        <v>0.0</v>
      </c>
    </row>
    <row r="1540">
      <c r="A1540" s="14" t="s">
        <v>1812</v>
      </c>
      <c r="B1540" s="105"/>
      <c r="C1540" s="14" t="s">
        <v>3335</v>
      </c>
      <c r="D1540" s="19" t="s">
        <v>58</v>
      </c>
      <c r="E1540" s="14" t="s">
        <v>3415</v>
      </c>
      <c r="F1540" s="14" t="s">
        <v>3336</v>
      </c>
      <c r="G1540" s="14" t="s">
        <v>3534</v>
      </c>
      <c r="I1540" s="14" t="s">
        <v>3416</v>
      </c>
      <c r="J1540" s="14" t="s">
        <v>2666</v>
      </c>
      <c r="L1540" s="18">
        <v>480.0</v>
      </c>
      <c r="M1540" s="18">
        <v>0.0</v>
      </c>
      <c r="N1540" s="18">
        <v>0.0</v>
      </c>
      <c r="O1540" s="18">
        <v>0.0</v>
      </c>
      <c r="P1540" s="18">
        <v>0.0</v>
      </c>
      <c r="Q1540" s="18">
        <v>0.0</v>
      </c>
      <c r="U1540" s="22" t="s">
        <v>1812</v>
      </c>
      <c r="V1540" s="18">
        <v>5.000137016955E12</v>
      </c>
      <c r="W1540" s="22" t="s">
        <v>3335</v>
      </c>
      <c r="X1540" s="18" t="s">
        <v>3417</v>
      </c>
      <c r="Y1540" s="22" t="s">
        <v>3415</v>
      </c>
      <c r="Z1540" s="22" t="s">
        <v>3336</v>
      </c>
      <c r="AA1540" s="22" t="s">
        <v>3534</v>
      </c>
      <c r="AC1540" s="22" t="s">
        <v>3416</v>
      </c>
      <c r="AD1540" s="22" t="s">
        <v>2666</v>
      </c>
      <c r="AF1540" s="18">
        <v>480.0</v>
      </c>
      <c r="AG1540" s="18">
        <v>0.0</v>
      </c>
      <c r="AH1540" s="18">
        <v>0.0</v>
      </c>
      <c r="AI1540" s="18">
        <v>0.0</v>
      </c>
      <c r="AJ1540" s="18">
        <v>0.0</v>
      </c>
      <c r="AK1540" s="18">
        <v>0.0</v>
      </c>
    </row>
    <row r="1541">
      <c r="A1541" s="14" t="s">
        <v>888</v>
      </c>
      <c r="B1541" s="105"/>
      <c r="C1541" s="14" t="s">
        <v>2346</v>
      </c>
      <c r="D1541" s="19" t="s">
        <v>58</v>
      </c>
      <c r="E1541" s="14" t="s">
        <v>3421</v>
      </c>
      <c r="F1541" s="14" t="s">
        <v>2800</v>
      </c>
      <c r="G1541" s="14" t="s">
        <v>2337</v>
      </c>
      <c r="H1541" s="14" t="s">
        <v>2214</v>
      </c>
      <c r="I1541" s="14" t="s">
        <v>3431</v>
      </c>
      <c r="J1541" s="23"/>
      <c r="K1541" s="14" t="s">
        <v>2240</v>
      </c>
      <c r="L1541" s="18">
        <v>744.0</v>
      </c>
      <c r="M1541" s="18">
        <v>0.0</v>
      </c>
      <c r="N1541" s="18">
        <v>0.211957</v>
      </c>
      <c r="O1541" s="18">
        <v>0.0</v>
      </c>
      <c r="P1541" s="18">
        <v>0.333333</v>
      </c>
      <c r="Q1541" s="18">
        <v>0.211957</v>
      </c>
      <c r="U1541" s="22" t="s">
        <v>888</v>
      </c>
      <c r="V1541" s="18">
        <v>5.283013321217E12</v>
      </c>
      <c r="W1541" s="22" t="s">
        <v>2346</v>
      </c>
      <c r="X1541" s="18" t="s">
        <v>3417</v>
      </c>
      <c r="Y1541" s="22" t="s">
        <v>3421</v>
      </c>
      <c r="Z1541" s="22" t="s">
        <v>2800</v>
      </c>
      <c r="AA1541" s="22" t="s">
        <v>2337</v>
      </c>
      <c r="AB1541" s="22" t="s">
        <v>2214</v>
      </c>
      <c r="AC1541" s="22" t="s">
        <v>3431</v>
      </c>
      <c r="AD1541" s="16"/>
      <c r="AE1541" s="22" t="s">
        <v>2240</v>
      </c>
      <c r="AF1541" s="18">
        <v>744.0</v>
      </c>
      <c r="AG1541" s="18">
        <v>0.0</v>
      </c>
      <c r="AH1541" s="18">
        <v>0.211957</v>
      </c>
      <c r="AI1541" s="18">
        <v>0.0</v>
      </c>
      <c r="AJ1541" s="18">
        <v>0.333333</v>
      </c>
      <c r="AK1541" s="18">
        <v>0.211957</v>
      </c>
    </row>
    <row r="1542">
      <c r="A1542" s="14" t="s">
        <v>288</v>
      </c>
      <c r="B1542" s="105"/>
      <c r="C1542" s="14" t="s">
        <v>2652</v>
      </c>
      <c r="D1542" s="19" t="s">
        <v>58</v>
      </c>
      <c r="E1542" s="14" t="s">
        <v>3415</v>
      </c>
      <c r="F1542" s="14" t="s">
        <v>2649</v>
      </c>
      <c r="G1542" s="14" t="s">
        <v>3614</v>
      </c>
      <c r="H1542" s="14" t="s">
        <v>2214</v>
      </c>
      <c r="I1542" s="14" t="s">
        <v>3422</v>
      </c>
      <c r="J1542" s="23"/>
      <c r="K1542" s="23"/>
      <c r="L1542" s="18">
        <v>600.0</v>
      </c>
      <c r="M1542" s="18">
        <v>0.0</v>
      </c>
      <c r="N1542" s="18">
        <v>0.142857</v>
      </c>
      <c r="O1542" s="18">
        <v>0.0</v>
      </c>
      <c r="P1542" s="18">
        <v>0.0</v>
      </c>
      <c r="Q1542" s="18">
        <v>0.142857</v>
      </c>
      <c r="U1542" s="22" t="s">
        <v>288</v>
      </c>
      <c r="V1542" s="18">
        <v>6.34240279317E11</v>
      </c>
      <c r="W1542" s="22" t="s">
        <v>2652</v>
      </c>
      <c r="X1542" s="18" t="s">
        <v>3417</v>
      </c>
      <c r="Y1542" s="22" t="s">
        <v>3415</v>
      </c>
      <c r="Z1542" s="22" t="s">
        <v>2649</v>
      </c>
      <c r="AA1542" s="22" t="s">
        <v>3614</v>
      </c>
      <c r="AB1542" s="22" t="s">
        <v>2214</v>
      </c>
      <c r="AC1542" s="22" t="s">
        <v>3422</v>
      </c>
      <c r="AD1542" s="16"/>
      <c r="AE1542" s="16"/>
      <c r="AF1542" s="18">
        <v>600.0</v>
      </c>
      <c r="AG1542" s="18">
        <v>0.0</v>
      </c>
      <c r="AH1542" s="18">
        <v>0.142857</v>
      </c>
      <c r="AI1542" s="18">
        <v>0.0</v>
      </c>
      <c r="AJ1542" s="18">
        <v>0.0</v>
      </c>
      <c r="AK1542" s="18">
        <v>0.142857</v>
      </c>
    </row>
    <row r="1543">
      <c r="A1543" s="14" t="s">
        <v>1650</v>
      </c>
      <c r="B1543" s="105"/>
      <c r="C1543" s="14" t="s">
        <v>3221</v>
      </c>
      <c r="D1543" s="19" t="s">
        <v>58</v>
      </c>
      <c r="E1543" s="14" t="s">
        <v>3415</v>
      </c>
      <c r="F1543" s="14" t="s">
        <v>3248</v>
      </c>
      <c r="G1543" s="14" t="s">
        <v>3437</v>
      </c>
      <c r="H1543" s="14" t="s">
        <v>2214</v>
      </c>
      <c r="I1543" s="14" t="s">
        <v>3416</v>
      </c>
      <c r="J1543" s="23"/>
      <c r="K1543" s="14" t="s">
        <v>2240</v>
      </c>
      <c r="L1543" s="18">
        <v>432.0</v>
      </c>
      <c r="M1543" s="18">
        <v>0.0</v>
      </c>
      <c r="N1543" s="18">
        <v>0.0</v>
      </c>
      <c r="O1543" s="18">
        <v>0.0</v>
      </c>
      <c r="P1543" s="18">
        <v>0.0</v>
      </c>
      <c r="Q1543" s="18">
        <v>0.0</v>
      </c>
      <c r="U1543" s="22" t="s">
        <v>1650</v>
      </c>
      <c r="V1543" s="18">
        <v>8.908017962545E12</v>
      </c>
      <c r="W1543" s="22" t="s">
        <v>3221</v>
      </c>
      <c r="X1543" s="18" t="s">
        <v>3417</v>
      </c>
      <c r="Y1543" s="22" t="s">
        <v>3415</v>
      </c>
      <c r="Z1543" s="22" t="s">
        <v>3248</v>
      </c>
      <c r="AA1543" s="22" t="s">
        <v>3437</v>
      </c>
      <c r="AB1543" s="22" t="s">
        <v>2214</v>
      </c>
      <c r="AC1543" s="22" t="s">
        <v>3416</v>
      </c>
      <c r="AD1543" s="16"/>
      <c r="AE1543" s="22" t="s">
        <v>2240</v>
      </c>
      <c r="AF1543" s="18">
        <v>432.0</v>
      </c>
      <c r="AG1543" s="18">
        <v>0.0</v>
      </c>
      <c r="AH1543" s="18">
        <v>0.0</v>
      </c>
      <c r="AI1543" s="18">
        <v>0.0</v>
      </c>
      <c r="AJ1543" s="18">
        <v>0.0</v>
      </c>
      <c r="AK1543" s="18">
        <v>0.0</v>
      </c>
    </row>
    <row r="1544">
      <c r="A1544" s="14" t="s">
        <v>258</v>
      </c>
      <c r="B1544" s="105"/>
      <c r="C1544" s="14" t="s">
        <v>2411</v>
      </c>
      <c r="D1544" s="19" t="s">
        <v>58</v>
      </c>
      <c r="E1544" s="14" t="s">
        <v>3415</v>
      </c>
      <c r="F1544" s="14" t="s">
        <v>2849</v>
      </c>
      <c r="G1544" s="14" t="s">
        <v>2407</v>
      </c>
      <c r="I1544" s="14" t="s">
        <v>3416</v>
      </c>
      <c r="J1544" s="23"/>
      <c r="K1544" s="23"/>
      <c r="L1544" s="18">
        <v>456.0</v>
      </c>
      <c r="M1544" s="18">
        <v>0.0</v>
      </c>
      <c r="N1544" s="18">
        <v>0.0</v>
      </c>
      <c r="O1544" s="18">
        <v>0.0</v>
      </c>
      <c r="P1544" s="18">
        <v>0.0</v>
      </c>
      <c r="Q1544" s="18">
        <v>0.0</v>
      </c>
      <c r="U1544" s="22" t="s">
        <v>258</v>
      </c>
      <c r="V1544" s="18">
        <v>7.64302280217E11</v>
      </c>
      <c r="W1544" s="22" t="s">
        <v>2411</v>
      </c>
      <c r="X1544" s="18" t="s">
        <v>3417</v>
      </c>
      <c r="Y1544" s="22" t="s">
        <v>3415</v>
      </c>
      <c r="Z1544" s="22" t="s">
        <v>2849</v>
      </c>
      <c r="AA1544" s="22" t="s">
        <v>2407</v>
      </c>
      <c r="AC1544" s="22" t="s">
        <v>3416</v>
      </c>
      <c r="AD1544" s="16"/>
      <c r="AE1544" s="16"/>
      <c r="AF1544" s="18">
        <v>456.0</v>
      </c>
      <c r="AG1544" s="18">
        <v>0.0</v>
      </c>
      <c r="AH1544" s="18">
        <v>0.0</v>
      </c>
      <c r="AI1544" s="18">
        <v>0.0</v>
      </c>
      <c r="AJ1544" s="18">
        <v>0.0</v>
      </c>
      <c r="AK1544" s="18">
        <v>0.0</v>
      </c>
    </row>
    <row r="1545">
      <c r="A1545" s="14" t="s">
        <v>1690</v>
      </c>
      <c r="B1545" s="105"/>
      <c r="C1545" s="14" t="s">
        <v>2999</v>
      </c>
      <c r="D1545" s="19" t="s">
        <v>58</v>
      </c>
      <c r="E1545" s="14" t="s">
        <v>3415</v>
      </c>
      <c r="F1545" s="14" t="s">
        <v>3261</v>
      </c>
      <c r="G1545" s="14" t="s">
        <v>3510</v>
      </c>
      <c r="H1545" s="14" t="s">
        <v>2214</v>
      </c>
      <c r="I1545" s="14" t="s">
        <v>3416</v>
      </c>
      <c r="J1545" s="14" t="s">
        <v>2605</v>
      </c>
      <c r="K1545" s="23"/>
      <c r="L1545" s="18">
        <v>24.0</v>
      </c>
      <c r="M1545" s="18">
        <v>0.0</v>
      </c>
      <c r="N1545" s="18">
        <v>0.0</v>
      </c>
      <c r="O1545" s="18">
        <v>0.0</v>
      </c>
      <c r="P1545" s="18">
        <v>0.0</v>
      </c>
      <c r="Q1545" s="18">
        <v>0.0</v>
      </c>
      <c r="U1545" s="22" t="s">
        <v>1690</v>
      </c>
      <c r="V1545" s="18">
        <v>8.588007731865E12</v>
      </c>
      <c r="W1545" s="22" t="s">
        <v>2999</v>
      </c>
      <c r="X1545" s="18" t="s">
        <v>3417</v>
      </c>
      <c r="Y1545" s="22" t="s">
        <v>3415</v>
      </c>
      <c r="Z1545" s="22" t="s">
        <v>3261</v>
      </c>
      <c r="AA1545" s="22" t="s">
        <v>3510</v>
      </c>
      <c r="AB1545" s="22" t="s">
        <v>2214</v>
      </c>
      <c r="AC1545" s="22" t="s">
        <v>3416</v>
      </c>
      <c r="AD1545" s="22" t="s">
        <v>2605</v>
      </c>
      <c r="AE1545" s="16"/>
      <c r="AF1545" s="18">
        <v>24.0</v>
      </c>
      <c r="AG1545" s="18">
        <v>0.0</v>
      </c>
      <c r="AH1545" s="18">
        <v>0.0</v>
      </c>
      <c r="AI1545" s="18">
        <v>0.0</v>
      </c>
      <c r="AJ1545" s="18">
        <v>0.0</v>
      </c>
      <c r="AK1545" s="18">
        <v>0.0</v>
      </c>
    </row>
    <row r="1546">
      <c r="A1546" s="14" t="s">
        <v>1251</v>
      </c>
      <c r="B1546" s="105"/>
      <c r="C1546" s="14" t="s">
        <v>2992</v>
      </c>
      <c r="D1546" s="19" t="s">
        <v>58</v>
      </c>
      <c r="E1546" s="14" t="s">
        <v>3415</v>
      </c>
      <c r="F1546" s="14" t="s">
        <v>3231</v>
      </c>
      <c r="G1546" s="14" t="s">
        <v>3466</v>
      </c>
      <c r="H1546" s="14" t="s">
        <v>2214</v>
      </c>
      <c r="I1546" s="14" t="s">
        <v>3431</v>
      </c>
      <c r="J1546" s="23"/>
      <c r="K1546" s="23"/>
      <c r="L1546" s="18">
        <v>0.0</v>
      </c>
      <c r="M1546" s="18">
        <v>0.0</v>
      </c>
      <c r="N1546" s="18">
        <v>0.0</v>
      </c>
      <c r="O1546" s="18">
        <v>0.142857</v>
      </c>
      <c r="P1546" s="18">
        <v>0.57396</v>
      </c>
      <c r="Q1546" s="18">
        <v>0.600903</v>
      </c>
      <c r="U1546" s="22" t="s">
        <v>1251</v>
      </c>
      <c r="V1546" s="18">
        <v>6.291107845999E12</v>
      </c>
      <c r="W1546" s="22" t="s">
        <v>2992</v>
      </c>
      <c r="X1546" s="18" t="s">
        <v>3417</v>
      </c>
      <c r="Y1546" s="22" t="s">
        <v>3415</v>
      </c>
      <c r="Z1546" s="22" t="s">
        <v>3231</v>
      </c>
      <c r="AA1546" s="22" t="s">
        <v>3466</v>
      </c>
      <c r="AB1546" s="22" t="s">
        <v>2214</v>
      </c>
      <c r="AC1546" s="22" t="s">
        <v>3431</v>
      </c>
      <c r="AD1546" s="16"/>
      <c r="AE1546" s="16"/>
      <c r="AF1546" s="18">
        <v>0.0</v>
      </c>
      <c r="AG1546" s="18">
        <v>0.0</v>
      </c>
      <c r="AH1546" s="18">
        <v>0.0</v>
      </c>
      <c r="AI1546" s="18">
        <v>0.142857</v>
      </c>
      <c r="AJ1546" s="18">
        <v>0.57396</v>
      </c>
      <c r="AK1546" s="18">
        <v>0.600903</v>
      </c>
    </row>
    <row r="1547">
      <c r="A1547" s="14" t="s">
        <v>206</v>
      </c>
      <c r="B1547" s="105"/>
      <c r="C1547" s="14" t="s">
        <v>2767</v>
      </c>
      <c r="D1547" s="19" t="s">
        <v>58</v>
      </c>
      <c r="E1547" s="14" t="s">
        <v>3415</v>
      </c>
      <c r="F1547" s="14" t="s">
        <v>3051</v>
      </c>
      <c r="G1547" s="14" t="s">
        <v>2388</v>
      </c>
      <c r="H1547" s="14" t="s">
        <v>2214</v>
      </c>
      <c r="I1547" s="14" t="s">
        <v>3416</v>
      </c>
      <c r="J1547" s="23"/>
      <c r="K1547" s="14" t="s">
        <v>2240</v>
      </c>
      <c r="L1547" s="18">
        <v>360.0</v>
      </c>
      <c r="M1547" s="18">
        <v>0.0</v>
      </c>
      <c r="N1547" s="18">
        <v>0.0</v>
      </c>
      <c r="O1547" s="18">
        <v>0.0</v>
      </c>
      <c r="P1547" s="18">
        <v>0.0</v>
      </c>
      <c r="Q1547" s="18">
        <v>0.0</v>
      </c>
      <c r="U1547" s="22" t="s">
        <v>206</v>
      </c>
      <c r="V1547" s="18">
        <v>5.000254021825E12</v>
      </c>
      <c r="W1547" s="22" t="s">
        <v>2767</v>
      </c>
      <c r="X1547" s="18" t="s">
        <v>3417</v>
      </c>
      <c r="Y1547" s="22" t="s">
        <v>3415</v>
      </c>
      <c r="Z1547" s="22" t="s">
        <v>3051</v>
      </c>
      <c r="AA1547" s="22" t="s">
        <v>2388</v>
      </c>
      <c r="AB1547" s="22" t="s">
        <v>2214</v>
      </c>
      <c r="AC1547" s="22" t="s">
        <v>3416</v>
      </c>
      <c r="AD1547" s="16"/>
      <c r="AE1547" s="22" t="s">
        <v>2240</v>
      </c>
      <c r="AF1547" s="18">
        <v>360.0</v>
      </c>
      <c r="AG1547" s="18">
        <v>0.0</v>
      </c>
      <c r="AH1547" s="18">
        <v>0.0</v>
      </c>
      <c r="AI1547" s="18">
        <v>0.0</v>
      </c>
      <c r="AJ1547" s="18">
        <v>0.0</v>
      </c>
      <c r="AK1547" s="18">
        <v>0.0</v>
      </c>
    </row>
    <row r="1548">
      <c r="A1548" s="14" t="s">
        <v>1812</v>
      </c>
      <c r="B1548" s="105"/>
      <c r="C1548" s="14" t="s">
        <v>2507</v>
      </c>
      <c r="D1548" s="19" t="s">
        <v>58</v>
      </c>
      <c r="E1548" s="14" t="s">
        <v>3415</v>
      </c>
      <c r="F1548" s="14" t="s">
        <v>2958</v>
      </c>
      <c r="G1548" s="14" t="s">
        <v>2506</v>
      </c>
      <c r="H1548" s="14" t="s">
        <v>2214</v>
      </c>
      <c r="I1548" s="14" t="s">
        <v>3416</v>
      </c>
      <c r="J1548" s="14" t="s">
        <v>2605</v>
      </c>
      <c r="K1548" s="23"/>
      <c r="L1548" s="18">
        <v>48.0</v>
      </c>
      <c r="M1548" s="18">
        <v>0.0</v>
      </c>
      <c r="N1548" s="18">
        <v>0.025641</v>
      </c>
      <c r="O1548" s="18">
        <v>0.0</v>
      </c>
      <c r="P1548" s="18">
        <v>0.111111</v>
      </c>
      <c r="Q1548" s="18">
        <v>0.025641</v>
      </c>
      <c r="U1548" s="22" t="s">
        <v>1812</v>
      </c>
      <c r="V1548" s="18">
        <v>6.295151302408E12</v>
      </c>
      <c r="W1548" s="22" t="s">
        <v>2507</v>
      </c>
      <c r="X1548" s="18" t="s">
        <v>3417</v>
      </c>
      <c r="Y1548" s="22" t="s">
        <v>3415</v>
      </c>
      <c r="Z1548" s="22" t="s">
        <v>2958</v>
      </c>
      <c r="AA1548" s="22" t="s">
        <v>2506</v>
      </c>
      <c r="AB1548" s="22" t="s">
        <v>2214</v>
      </c>
      <c r="AC1548" s="22" t="s">
        <v>3416</v>
      </c>
      <c r="AD1548" s="22" t="s">
        <v>2605</v>
      </c>
      <c r="AE1548" s="16"/>
      <c r="AF1548" s="18">
        <v>48.0</v>
      </c>
      <c r="AG1548" s="18">
        <v>0.0</v>
      </c>
      <c r="AH1548" s="18">
        <v>0.025641</v>
      </c>
      <c r="AI1548" s="18">
        <v>0.0</v>
      </c>
      <c r="AJ1548" s="18">
        <v>0.111111</v>
      </c>
      <c r="AK1548" s="18">
        <v>0.025641</v>
      </c>
    </row>
    <row r="1549">
      <c r="A1549" s="14" t="s">
        <v>1175</v>
      </c>
      <c r="B1549" s="105"/>
      <c r="C1549" s="14" t="s">
        <v>3041</v>
      </c>
      <c r="D1549" s="19" t="s">
        <v>58</v>
      </c>
      <c r="E1549" s="14" t="s">
        <v>3415</v>
      </c>
      <c r="F1549" s="14" t="s">
        <v>3206</v>
      </c>
      <c r="G1549" s="14" t="s">
        <v>2268</v>
      </c>
      <c r="H1549" s="14" t="s">
        <v>2252</v>
      </c>
      <c r="I1549" s="14" t="s">
        <v>3416</v>
      </c>
      <c r="J1549" s="14" t="s">
        <v>2605</v>
      </c>
      <c r="K1549" s="23"/>
      <c r="L1549" s="18">
        <v>24.0</v>
      </c>
      <c r="M1549" s="18">
        <v>0.0</v>
      </c>
      <c r="N1549" s="18">
        <v>0.0</v>
      </c>
      <c r="O1549" s="18">
        <v>0.0</v>
      </c>
      <c r="P1549" s="18">
        <v>0.0</v>
      </c>
      <c r="Q1549" s="18">
        <v>0.0</v>
      </c>
      <c r="U1549" s="22" t="s">
        <v>1175</v>
      </c>
      <c r="V1549" s="18">
        <v>4.006000169385E12</v>
      </c>
      <c r="W1549" s="22" t="s">
        <v>3041</v>
      </c>
      <c r="X1549" s="18" t="s">
        <v>3417</v>
      </c>
      <c r="Y1549" s="22" t="s">
        <v>3415</v>
      </c>
      <c r="Z1549" s="22" t="s">
        <v>3206</v>
      </c>
      <c r="AA1549" s="22" t="s">
        <v>2268</v>
      </c>
      <c r="AB1549" s="22" t="s">
        <v>2252</v>
      </c>
      <c r="AC1549" s="22" t="s">
        <v>3416</v>
      </c>
      <c r="AD1549" s="22" t="s">
        <v>2605</v>
      </c>
      <c r="AE1549" s="16"/>
      <c r="AF1549" s="18">
        <v>24.0</v>
      </c>
      <c r="AG1549" s="18">
        <v>0.0</v>
      </c>
      <c r="AH1549" s="18">
        <v>0.0</v>
      </c>
      <c r="AI1549" s="18">
        <v>0.0</v>
      </c>
      <c r="AJ1549" s="18">
        <v>0.0</v>
      </c>
      <c r="AK1549" s="18">
        <v>0.0</v>
      </c>
    </row>
    <row r="1550">
      <c r="A1550" s="14" t="s">
        <v>1812</v>
      </c>
      <c r="B1550" s="105"/>
      <c r="C1550" s="14" t="s">
        <v>2545</v>
      </c>
      <c r="D1550" s="19" t="s">
        <v>58</v>
      </c>
      <c r="E1550" s="14" t="s">
        <v>3415</v>
      </c>
      <c r="F1550" s="14" t="s">
        <v>3424</v>
      </c>
      <c r="G1550" s="14" t="s">
        <v>2453</v>
      </c>
      <c r="H1550" s="14" t="s">
        <v>2214</v>
      </c>
      <c r="I1550" s="14" t="s">
        <v>3416</v>
      </c>
      <c r="J1550" s="14" t="s">
        <v>2605</v>
      </c>
      <c r="K1550" s="14" t="s">
        <v>2240</v>
      </c>
      <c r="L1550" s="18">
        <v>24.0</v>
      </c>
      <c r="M1550" s="18">
        <v>0.0</v>
      </c>
      <c r="N1550" s="18">
        <v>0.0</v>
      </c>
      <c r="O1550" s="18">
        <v>0.0</v>
      </c>
      <c r="P1550" s="18">
        <v>0.0</v>
      </c>
      <c r="Q1550" s="18">
        <v>0.0</v>
      </c>
      <c r="U1550" s="22" t="s">
        <v>1812</v>
      </c>
      <c r="V1550" s="18">
        <v>3.4000952779E10</v>
      </c>
      <c r="W1550" s="22" t="s">
        <v>2545</v>
      </c>
      <c r="X1550" s="18" t="s">
        <v>3417</v>
      </c>
      <c r="Y1550" s="22" t="s">
        <v>3415</v>
      </c>
      <c r="Z1550" s="22" t="s">
        <v>3424</v>
      </c>
      <c r="AA1550" s="22" t="s">
        <v>2453</v>
      </c>
      <c r="AB1550" s="22" t="s">
        <v>2214</v>
      </c>
      <c r="AC1550" s="22" t="s">
        <v>3416</v>
      </c>
      <c r="AD1550" s="22" t="s">
        <v>2605</v>
      </c>
      <c r="AE1550" s="22" t="s">
        <v>2240</v>
      </c>
      <c r="AF1550" s="18">
        <v>24.0</v>
      </c>
      <c r="AG1550" s="18">
        <v>0.0</v>
      </c>
      <c r="AH1550" s="18">
        <v>0.0</v>
      </c>
      <c r="AI1550" s="18">
        <v>0.0</v>
      </c>
      <c r="AJ1550" s="18">
        <v>0.0</v>
      </c>
      <c r="AK1550" s="18">
        <v>0.0</v>
      </c>
    </row>
    <row r="1551">
      <c r="A1551" s="14" t="s">
        <v>961</v>
      </c>
      <c r="B1551" s="105"/>
      <c r="C1551" s="14" t="s">
        <v>2360</v>
      </c>
      <c r="D1551" s="19" t="s">
        <v>58</v>
      </c>
      <c r="E1551" s="14" t="s">
        <v>3421</v>
      </c>
      <c r="F1551" s="14" t="s">
        <v>3157</v>
      </c>
      <c r="G1551" s="14" t="s">
        <v>2361</v>
      </c>
      <c r="H1551" s="14" t="s">
        <v>3472</v>
      </c>
      <c r="I1551" s="14" t="s">
        <v>3422</v>
      </c>
      <c r="J1551" s="23"/>
      <c r="K1551" s="14" t="s">
        <v>2240</v>
      </c>
      <c r="L1551" s="18">
        <v>24.0</v>
      </c>
      <c r="M1551" s="18">
        <v>0.0</v>
      </c>
      <c r="N1551" s="18">
        <v>0.0</v>
      </c>
      <c r="O1551" s="18">
        <v>0.0</v>
      </c>
      <c r="P1551" s="18">
        <v>0.0</v>
      </c>
      <c r="Q1551" s="18">
        <v>0.0</v>
      </c>
      <c r="U1551" s="22" t="s">
        <v>961</v>
      </c>
      <c r="V1551" s="18">
        <v>1.12234586E8</v>
      </c>
      <c r="W1551" s="22" t="s">
        <v>2360</v>
      </c>
      <c r="X1551" s="18" t="s">
        <v>3417</v>
      </c>
      <c r="Y1551" s="22" t="s">
        <v>3421</v>
      </c>
      <c r="Z1551" s="22" t="s">
        <v>3157</v>
      </c>
      <c r="AA1551" s="22" t="s">
        <v>2361</v>
      </c>
      <c r="AB1551" s="22" t="s">
        <v>3472</v>
      </c>
      <c r="AC1551" s="22" t="s">
        <v>3422</v>
      </c>
      <c r="AD1551" s="16"/>
      <c r="AE1551" s="22" t="s">
        <v>2240</v>
      </c>
      <c r="AF1551" s="18">
        <v>24.0</v>
      </c>
      <c r="AG1551" s="18">
        <v>0.0</v>
      </c>
      <c r="AH1551" s="18">
        <v>0.0</v>
      </c>
      <c r="AI1551" s="18">
        <v>0.0</v>
      </c>
      <c r="AJ1551" s="18">
        <v>0.0</v>
      </c>
      <c r="AK1551" s="18">
        <v>0.0</v>
      </c>
    </row>
    <row r="1552">
      <c r="A1552" s="14" t="s">
        <v>135</v>
      </c>
      <c r="B1552" s="105"/>
      <c r="C1552" s="14" t="s">
        <v>2618</v>
      </c>
      <c r="D1552" s="19" t="s">
        <v>58</v>
      </c>
      <c r="E1552" s="14" t="s">
        <v>3415</v>
      </c>
      <c r="F1552" s="14" t="s">
        <v>2614</v>
      </c>
      <c r="G1552" s="14" t="s">
        <v>2557</v>
      </c>
      <c r="H1552" s="14" t="s">
        <v>2214</v>
      </c>
      <c r="I1552" s="14" t="s">
        <v>3416</v>
      </c>
      <c r="J1552" s="23"/>
      <c r="K1552" s="23"/>
      <c r="L1552" s="18">
        <v>24.0</v>
      </c>
      <c r="M1552" s="18">
        <v>0.0</v>
      </c>
      <c r="N1552" s="18">
        <v>0.285714</v>
      </c>
      <c r="O1552" s="18">
        <v>0.0</v>
      </c>
      <c r="P1552" s="18">
        <v>0.0</v>
      </c>
      <c r="Q1552" s="18">
        <v>0.285714</v>
      </c>
      <c r="U1552" s="22" t="s">
        <v>135</v>
      </c>
      <c r="V1552" s="18">
        <v>1.015271004663E12</v>
      </c>
      <c r="W1552" s="22" t="s">
        <v>2618</v>
      </c>
      <c r="X1552" s="18" t="s">
        <v>3417</v>
      </c>
      <c r="Y1552" s="22" t="s">
        <v>3415</v>
      </c>
      <c r="Z1552" s="22" t="s">
        <v>2614</v>
      </c>
      <c r="AA1552" s="22" t="s">
        <v>2557</v>
      </c>
      <c r="AB1552" s="22" t="s">
        <v>2214</v>
      </c>
      <c r="AC1552" s="22" t="s">
        <v>3416</v>
      </c>
      <c r="AD1552" s="16"/>
      <c r="AE1552" s="16"/>
      <c r="AF1552" s="18">
        <v>24.0</v>
      </c>
      <c r="AG1552" s="18">
        <v>0.0</v>
      </c>
      <c r="AH1552" s="18">
        <v>0.285714</v>
      </c>
      <c r="AI1552" s="18">
        <v>0.0</v>
      </c>
      <c r="AJ1552" s="18">
        <v>0.0</v>
      </c>
      <c r="AK1552" s="18">
        <v>0.285714</v>
      </c>
    </row>
    <row r="1553">
      <c r="A1553" s="14" t="s">
        <v>206</v>
      </c>
      <c r="B1553" s="105"/>
      <c r="C1553" s="14" t="s">
        <v>2767</v>
      </c>
      <c r="D1553" s="19" t="s">
        <v>58</v>
      </c>
      <c r="E1553" s="14" t="s">
        <v>3415</v>
      </c>
      <c r="F1553" s="14" t="s">
        <v>3051</v>
      </c>
      <c r="G1553" s="14" t="s">
        <v>2388</v>
      </c>
      <c r="H1553" s="14" t="s">
        <v>2214</v>
      </c>
      <c r="I1553" s="14" t="s">
        <v>3416</v>
      </c>
      <c r="J1553" s="23"/>
      <c r="K1553" s="23"/>
      <c r="L1553" s="18">
        <v>15.0</v>
      </c>
      <c r="M1553" s="18">
        <v>5.0</v>
      </c>
      <c r="N1553" s="18">
        <v>0.230769</v>
      </c>
      <c r="O1553" s="18">
        <v>4.26307</v>
      </c>
      <c r="P1553" s="18">
        <v>4.096679</v>
      </c>
      <c r="Q1553" s="18">
        <v>4.08097</v>
      </c>
      <c r="U1553" s="22" t="s">
        <v>206</v>
      </c>
      <c r="V1553" s="18">
        <v>5.000254021825E12</v>
      </c>
      <c r="W1553" s="22" t="s">
        <v>2767</v>
      </c>
      <c r="X1553" s="18" t="s">
        <v>3417</v>
      </c>
      <c r="Y1553" s="22" t="s">
        <v>3415</v>
      </c>
      <c r="Z1553" s="22" t="s">
        <v>3051</v>
      </c>
      <c r="AA1553" s="22" t="s">
        <v>2388</v>
      </c>
      <c r="AB1553" s="22" t="s">
        <v>2214</v>
      </c>
      <c r="AC1553" s="22" t="s">
        <v>3416</v>
      </c>
      <c r="AD1553" s="16"/>
      <c r="AE1553" s="16"/>
      <c r="AF1553" s="18">
        <v>15.0</v>
      </c>
      <c r="AG1553" s="18">
        <v>5.0</v>
      </c>
      <c r="AH1553" s="18">
        <v>0.230769</v>
      </c>
      <c r="AI1553" s="18">
        <v>4.26307</v>
      </c>
      <c r="AJ1553" s="18">
        <v>4.096679</v>
      </c>
      <c r="AK1553" s="18">
        <v>4.08097</v>
      </c>
    </row>
    <row r="1554">
      <c r="A1554" s="14" t="s">
        <v>1035</v>
      </c>
      <c r="B1554" s="105"/>
      <c r="C1554" s="14" t="s">
        <v>2374</v>
      </c>
      <c r="D1554" s="19" t="s">
        <v>58</v>
      </c>
      <c r="E1554" s="14" t="s">
        <v>3415</v>
      </c>
      <c r="F1554" s="14" t="s">
        <v>2810</v>
      </c>
      <c r="G1554" s="14" t="s">
        <v>2373</v>
      </c>
      <c r="I1554" s="14" t="s">
        <v>3416</v>
      </c>
      <c r="J1554" s="23"/>
      <c r="K1554" s="23"/>
      <c r="L1554" s="18">
        <v>552.0</v>
      </c>
      <c r="M1554" s="18">
        <v>0.0</v>
      </c>
      <c r="N1554" s="18">
        <v>0.0</v>
      </c>
      <c r="O1554" s="18">
        <v>0.0</v>
      </c>
      <c r="P1554" s="18">
        <v>0.0</v>
      </c>
      <c r="Q1554" s="18">
        <v>0.0</v>
      </c>
      <c r="U1554" s="22" t="s">
        <v>1035</v>
      </c>
      <c r="V1554" s="18">
        <v>7.33739016614E11</v>
      </c>
      <c r="W1554" s="22" t="s">
        <v>2374</v>
      </c>
      <c r="X1554" s="18" t="s">
        <v>3417</v>
      </c>
      <c r="Y1554" s="22" t="s">
        <v>3415</v>
      </c>
      <c r="Z1554" s="22" t="s">
        <v>2810</v>
      </c>
      <c r="AA1554" s="22" t="s">
        <v>2373</v>
      </c>
      <c r="AC1554" s="22" t="s">
        <v>3416</v>
      </c>
      <c r="AD1554" s="16"/>
      <c r="AE1554" s="16"/>
      <c r="AF1554" s="18">
        <v>552.0</v>
      </c>
      <c r="AG1554" s="18">
        <v>0.0</v>
      </c>
      <c r="AH1554" s="18">
        <v>0.0</v>
      </c>
      <c r="AI1554" s="18">
        <v>0.0</v>
      </c>
      <c r="AJ1554" s="18">
        <v>0.0</v>
      </c>
      <c r="AK1554" s="18">
        <v>0.0</v>
      </c>
    </row>
    <row r="1555">
      <c r="A1555" s="14" t="s">
        <v>1812</v>
      </c>
      <c r="B1555" s="105"/>
      <c r="C1555" s="14" t="s">
        <v>3354</v>
      </c>
      <c r="D1555" s="19" t="s">
        <v>58</v>
      </c>
      <c r="E1555" s="14" t="s">
        <v>3415</v>
      </c>
      <c r="F1555" s="14" t="s">
        <v>3355</v>
      </c>
      <c r="G1555" s="14" t="s">
        <v>3589</v>
      </c>
      <c r="H1555" s="14" t="s">
        <v>2214</v>
      </c>
      <c r="I1555" s="14" t="s">
        <v>3416</v>
      </c>
      <c r="J1555" s="23"/>
      <c r="K1555" s="14" t="s">
        <v>2240</v>
      </c>
      <c r="L1555" s="18">
        <v>792.0</v>
      </c>
      <c r="M1555" s="18">
        <v>0.0</v>
      </c>
      <c r="N1555" s="18">
        <v>0.0</v>
      </c>
      <c r="O1555" s="18">
        <v>0.071429</v>
      </c>
      <c r="P1555" s="18">
        <v>0.033333</v>
      </c>
      <c r="Q1555" s="18">
        <v>0.019608</v>
      </c>
      <c r="U1555" s="22" t="s">
        <v>1812</v>
      </c>
      <c r="V1555" s="18">
        <v>8.684704660276E12</v>
      </c>
      <c r="W1555" s="22" t="s">
        <v>3354</v>
      </c>
      <c r="X1555" s="18" t="s">
        <v>3417</v>
      </c>
      <c r="Y1555" s="22" t="s">
        <v>3415</v>
      </c>
      <c r="Z1555" s="22" t="s">
        <v>3355</v>
      </c>
      <c r="AA1555" s="22" t="s">
        <v>3589</v>
      </c>
      <c r="AB1555" s="22" t="s">
        <v>2214</v>
      </c>
      <c r="AC1555" s="22" t="s">
        <v>3416</v>
      </c>
      <c r="AD1555" s="16"/>
      <c r="AE1555" s="22" t="s">
        <v>2240</v>
      </c>
      <c r="AF1555" s="18">
        <v>792.0</v>
      </c>
      <c r="AG1555" s="18">
        <v>0.0</v>
      </c>
      <c r="AH1555" s="18">
        <v>0.0</v>
      </c>
      <c r="AI1555" s="18">
        <v>0.071429</v>
      </c>
      <c r="AJ1555" s="18">
        <v>0.033333</v>
      </c>
      <c r="AK1555" s="18">
        <v>0.019608</v>
      </c>
    </row>
    <row r="1556">
      <c r="A1556" s="14" t="s">
        <v>1812</v>
      </c>
      <c r="B1556" s="105"/>
      <c r="C1556" s="14" t="s">
        <v>2490</v>
      </c>
      <c r="D1556" s="19" t="s">
        <v>58</v>
      </c>
      <c r="E1556" s="14" t="s">
        <v>3415</v>
      </c>
      <c r="F1556" s="14" t="s">
        <v>2951</v>
      </c>
      <c r="G1556" s="14" t="s">
        <v>2489</v>
      </c>
      <c r="I1556" s="14" t="s">
        <v>3416</v>
      </c>
      <c r="J1556" s="23"/>
      <c r="K1556" s="23"/>
      <c r="L1556" s="18">
        <v>552.0</v>
      </c>
      <c r="M1556" s="18">
        <v>0.0</v>
      </c>
      <c r="N1556" s="18">
        <v>0.0</v>
      </c>
      <c r="O1556" s="18">
        <v>0.0</v>
      </c>
      <c r="P1556" s="18">
        <v>0.0</v>
      </c>
      <c r="Q1556" s="18">
        <v>0.0</v>
      </c>
      <c r="U1556" s="22" t="s">
        <v>1812</v>
      </c>
      <c r="V1556" s="18">
        <v>6.291100607747E12</v>
      </c>
      <c r="W1556" s="22" t="s">
        <v>2490</v>
      </c>
      <c r="X1556" s="18" t="s">
        <v>3417</v>
      </c>
      <c r="Y1556" s="22" t="s">
        <v>3415</v>
      </c>
      <c r="Z1556" s="22" t="s">
        <v>2951</v>
      </c>
      <c r="AA1556" s="22" t="s">
        <v>2489</v>
      </c>
      <c r="AC1556" s="22" t="s">
        <v>3416</v>
      </c>
      <c r="AD1556" s="16"/>
      <c r="AE1556" s="16"/>
      <c r="AF1556" s="18">
        <v>552.0</v>
      </c>
      <c r="AG1556" s="18">
        <v>0.0</v>
      </c>
      <c r="AH1556" s="18">
        <v>0.0</v>
      </c>
      <c r="AI1556" s="18">
        <v>0.0</v>
      </c>
      <c r="AJ1556" s="18">
        <v>0.0</v>
      </c>
      <c r="AK1556" s="18">
        <v>0.0</v>
      </c>
    </row>
    <row r="1557">
      <c r="A1557" s="14" t="s">
        <v>1812</v>
      </c>
      <c r="B1557" s="105"/>
      <c r="C1557" s="14" t="s">
        <v>2847</v>
      </c>
      <c r="D1557" s="19" t="s">
        <v>58</v>
      </c>
      <c r="E1557" s="14" t="s">
        <v>3415</v>
      </c>
      <c r="F1557" s="14" t="s">
        <v>3340</v>
      </c>
      <c r="G1557" s="14" t="s">
        <v>3435</v>
      </c>
      <c r="H1557" s="14" t="s">
        <v>2214</v>
      </c>
      <c r="I1557" s="14" t="s">
        <v>3416</v>
      </c>
      <c r="J1557" s="23"/>
      <c r="K1557" s="14" t="s">
        <v>2240</v>
      </c>
      <c r="L1557" s="18">
        <v>264.0</v>
      </c>
      <c r="M1557" s="18">
        <v>0.0</v>
      </c>
      <c r="N1557" s="18">
        <v>0.0</v>
      </c>
      <c r="O1557" s="18">
        <v>0.0</v>
      </c>
      <c r="P1557" s="18">
        <v>0.0</v>
      </c>
      <c r="Q1557" s="18">
        <v>0.0</v>
      </c>
      <c r="U1557" s="22" t="s">
        <v>1812</v>
      </c>
      <c r="V1557" s="18">
        <v>3.535800009795E12</v>
      </c>
      <c r="W1557" s="22" t="s">
        <v>2847</v>
      </c>
      <c r="X1557" s="18" t="s">
        <v>3417</v>
      </c>
      <c r="Y1557" s="22" t="s">
        <v>3415</v>
      </c>
      <c r="Z1557" s="22" t="s">
        <v>3340</v>
      </c>
      <c r="AA1557" s="22" t="s">
        <v>3435</v>
      </c>
      <c r="AB1557" s="22" t="s">
        <v>2214</v>
      </c>
      <c r="AC1557" s="22" t="s">
        <v>3416</v>
      </c>
      <c r="AD1557" s="16"/>
      <c r="AE1557" s="22" t="s">
        <v>2240</v>
      </c>
      <c r="AF1557" s="18">
        <v>264.0</v>
      </c>
      <c r="AG1557" s="18">
        <v>0.0</v>
      </c>
      <c r="AH1557" s="18">
        <v>0.0</v>
      </c>
      <c r="AI1557" s="18">
        <v>0.0</v>
      </c>
      <c r="AJ1557" s="18">
        <v>0.0</v>
      </c>
      <c r="AK1557" s="18">
        <v>0.0</v>
      </c>
    </row>
    <row r="1558">
      <c r="A1558" s="14" t="s">
        <v>591</v>
      </c>
      <c r="B1558" s="104"/>
      <c r="C1558" s="14" t="s">
        <v>3736</v>
      </c>
      <c r="D1558" s="19" t="s">
        <v>58</v>
      </c>
      <c r="E1558" s="23"/>
      <c r="F1558" s="14" t="s">
        <v>3737</v>
      </c>
      <c r="G1558" s="14" t="s">
        <v>2268</v>
      </c>
      <c r="H1558" s="14" t="s">
        <v>2214</v>
      </c>
      <c r="I1558" s="14" t="s">
        <v>3416</v>
      </c>
      <c r="J1558" s="23"/>
      <c r="K1558" s="23"/>
      <c r="L1558" s="18">
        <v>0.0</v>
      </c>
      <c r="M1558" s="18">
        <v>0.0</v>
      </c>
      <c r="N1558" s="18">
        <v>0.0</v>
      </c>
      <c r="O1558" s="18">
        <v>0.0</v>
      </c>
      <c r="P1558" s="18">
        <v>0.0</v>
      </c>
      <c r="Q1558" s="18">
        <v>0.0</v>
      </c>
      <c r="U1558" s="22" t="s">
        <v>591</v>
      </c>
      <c r="V1558" s="22" t="s">
        <v>3735</v>
      </c>
      <c r="W1558" s="22" t="s">
        <v>3736</v>
      </c>
      <c r="X1558" s="18" t="s">
        <v>3417</v>
      </c>
      <c r="Y1558" s="16"/>
      <c r="Z1558" s="22" t="s">
        <v>3737</v>
      </c>
      <c r="AA1558" s="22" t="s">
        <v>2268</v>
      </c>
      <c r="AB1558" s="22" t="s">
        <v>2214</v>
      </c>
      <c r="AC1558" s="22" t="s">
        <v>3416</v>
      </c>
      <c r="AD1558" s="16"/>
      <c r="AE1558" s="16"/>
      <c r="AF1558" s="18">
        <v>0.0</v>
      </c>
      <c r="AG1558" s="18">
        <v>0.0</v>
      </c>
      <c r="AH1558" s="18">
        <v>0.0</v>
      </c>
      <c r="AI1558" s="18">
        <v>0.0</v>
      </c>
      <c r="AJ1558" s="18">
        <v>0.0</v>
      </c>
      <c r="AK1558" s="18">
        <v>0.0</v>
      </c>
    </row>
    <row r="1559">
      <c r="A1559" s="14" t="s">
        <v>135</v>
      </c>
      <c r="B1559" s="105"/>
      <c r="C1559" s="14" t="s">
        <v>2635</v>
      </c>
      <c r="D1559" s="19" t="s">
        <v>58</v>
      </c>
      <c r="E1559" s="14" t="s">
        <v>3415</v>
      </c>
      <c r="F1559" s="14" t="s">
        <v>2614</v>
      </c>
      <c r="G1559" s="14" t="s">
        <v>2557</v>
      </c>
      <c r="H1559" s="14" t="s">
        <v>2214</v>
      </c>
      <c r="I1559" s="14" t="s">
        <v>3416</v>
      </c>
      <c r="J1559" s="14" t="s">
        <v>2605</v>
      </c>
      <c r="K1559" s="14" t="s">
        <v>2240</v>
      </c>
      <c r="L1559" s="18">
        <v>768.0</v>
      </c>
      <c r="M1559" s="18">
        <v>0.0</v>
      </c>
      <c r="N1559" s="18">
        <v>0.0</v>
      </c>
      <c r="O1559" s="18">
        <v>0.0</v>
      </c>
      <c r="P1559" s="18">
        <v>0.0</v>
      </c>
      <c r="Q1559" s="18">
        <v>0.0</v>
      </c>
      <c r="U1559" s="22" t="s">
        <v>135</v>
      </c>
      <c r="V1559" s="18">
        <v>1.015271004526E12</v>
      </c>
      <c r="W1559" s="22" t="s">
        <v>2635</v>
      </c>
      <c r="X1559" s="18" t="s">
        <v>3417</v>
      </c>
      <c r="Y1559" s="22" t="s">
        <v>3415</v>
      </c>
      <c r="Z1559" s="22" t="s">
        <v>2614</v>
      </c>
      <c r="AA1559" s="22" t="s">
        <v>2557</v>
      </c>
      <c r="AB1559" s="22" t="s">
        <v>2214</v>
      </c>
      <c r="AC1559" s="22" t="s">
        <v>3416</v>
      </c>
      <c r="AD1559" s="22" t="s">
        <v>2605</v>
      </c>
      <c r="AE1559" s="22" t="s">
        <v>2240</v>
      </c>
      <c r="AF1559" s="18">
        <v>768.0</v>
      </c>
      <c r="AG1559" s="18">
        <v>0.0</v>
      </c>
      <c r="AH1559" s="18">
        <v>0.0</v>
      </c>
      <c r="AI1559" s="18">
        <v>0.0</v>
      </c>
      <c r="AJ1559" s="18">
        <v>0.0</v>
      </c>
      <c r="AK1559" s="18">
        <v>0.0</v>
      </c>
    </row>
    <row r="1560">
      <c r="A1560" s="14" t="s">
        <v>288</v>
      </c>
      <c r="B1560" s="105"/>
      <c r="C1560" s="14" t="s">
        <v>2636</v>
      </c>
      <c r="D1560" s="19" t="s">
        <v>58</v>
      </c>
      <c r="E1560" s="14" t="s">
        <v>3415</v>
      </c>
      <c r="F1560" s="14" t="s">
        <v>2868</v>
      </c>
      <c r="G1560" s="14" t="s">
        <v>2366</v>
      </c>
      <c r="H1560" s="14" t="s">
        <v>3472</v>
      </c>
      <c r="I1560" s="14" t="s">
        <v>3422</v>
      </c>
      <c r="J1560" s="14" t="s">
        <v>2605</v>
      </c>
      <c r="K1560" s="23"/>
      <c r="L1560" s="18">
        <v>0.0</v>
      </c>
      <c r="M1560" s="18">
        <v>0.0</v>
      </c>
      <c r="N1560" s="18">
        <v>0.0</v>
      </c>
      <c r="O1560" s="18">
        <v>0.0</v>
      </c>
      <c r="P1560" s="18">
        <v>0.0</v>
      </c>
      <c r="Q1560" s="18">
        <v>0.0</v>
      </c>
      <c r="U1560" s="22" t="s">
        <v>288</v>
      </c>
      <c r="V1560" s="18">
        <v>6.290361987636E12</v>
      </c>
      <c r="W1560" s="22" t="s">
        <v>2636</v>
      </c>
      <c r="X1560" s="18" t="s">
        <v>3417</v>
      </c>
      <c r="Y1560" s="22" t="s">
        <v>3415</v>
      </c>
      <c r="Z1560" s="22" t="s">
        <v>2868</v>
      </c>
      <c r="AA1560" s="22" t="s">
        <v>2366</v>
      </c>
      <c r="AB1560" s="22" t="s">
        <v>3472</v>
      </c>
      <c r="AC1560" s="22" t="s">
        <v>3422</v>
      </c>
      <c r="AD1560" s="22" t="s">
        <v>2605</v>
      </c>
      <c r="AE1560" s="16"/>
      <c r="AF1560" s="18">
        <v>0.0</v>
      </c>
      <c r="AG1560" s="18">
        <v>0.0</v>
      </c>
      <c r="AH1560" s="18">
        <v>0.0</v>
      </c>
      <c r="AI1560" s="18">
        <v>0.0</v>
      </c>
      <c r="AJ1560" s="18">
        <v>0.0</v>
      </c>
      <c r="AK1560" s="18">
        <v>0.0</v>
      </c>
    </row>
    <row r="1561">
      <c r="A1561" s="14" t="s">
        <v>851</v>
      </c>
      <c r="B1561" s="105"/>
      <c r="C1561" s="14" t="s">
        <v>2753</v>
      </c>
      <c r="D1561" s="19" t="s">
        <v>58</v>
      </c>
      <c r="E1561" s="14" t="s">
        <v>3415</v>
      </c>
      <c r="F1561" s="14" t="s">
        <v>2754</v>
      </c>
      <c r="G1561" s="14" t="s">
        <v>2339</v>
      </c>
      <c r="H1561" s="14" t="s">
        <v>2304</v>
      </c>
      <c r="I1561" s="14" t="s">
        <v>3422</v>
      </c>
      <c r="J1561" s="23"/>
      <c r="K1561" s="23"/>
      <c r="L1561" s="18">
        <v>552.0</v>
      </c>
      <c r="M1561" s="18">
        <v>0.0</v>
      </c>
      <c r="N1561" s="18">
        <v>0.0</v>
      </c>
      <c r="O1561" s="18">
        <v>0.0</v>
      </c>
      <c r="P1561" s="18">
        <v>0.0</v>
      </c>
      <c r="Q1561" s="18">
        <v>0.0</v>
      </c>
      <c r="U1561" s="22" t="s">
        <v>851</v>
      </c>
      <c r="V1561" s="18">
        <v>6.297001618486E12</v>
      </c>
      <c r="W1561" s="22" t="s">
        <v>2753</v>
      </c>
      <c r="X1561" s="18" t="s">
        <v>3417</v>
      </c>
      <c r="Y1561" s="22" t="s">
        <v>3415</v>
      </c>
      <c r="Z1561" s="22" t="s">
        <v>2754</v>
      </c>
      <c r="AA1561" s="22" t="s">
        <v>2339</v>
      </c>
      <c r="AB1561" s="22" t="s">
        <v>2304</v>
      </c>
      <c r="AC1561" s="22" t="s">
        <v>3422</v>
      </c>
      <c r="AD1561" s="16"/>
      <c r="AE1561" s="16"/>
      <c r="AF1561" s="18">
        <v>552.0</v>
      </c>
      <c r="AG1561" s="18">
        <v>0.0</v>
      </c>
      <c r="AH1561" s="18">
        <v>0.0</v>
      </c>
      <c r="AI1561" s="18">
        <v>0.0</v>
      </c>
      <c r="AJ1561" s="18">
        <v>0.0</v>
      </c>
      <c r="AK1561" s="18">
        <v>0.0</v>
      </c>
    </row>
    <row r="1562">
      <c r="A1562" s="14" t="s">
        <v>1812</v>
      </c>
      <c r="B1562" s="105"/>
      <c r="C1562" s="14" t="s">
        <v>2550</v>
      </c>
      <c r="D1562" s="19" t="s">
        <v>58</v>
      </c>
      <c r="E1562" s="14" t="s">
        <v>3415</v>
      </c>
      <c r="F1562" s="14" t="s">
        <v>2990</v>
      </c>
      <c r="G1562" s="14" t="s">
        <v>2453</v>
      </c>
      <c r="H1562" s="14" t="s">
        <v>2214</v>
      </c>
      <c r="I1562" s="14" t="s">
        <v>3416</v>
      </c>
      <c r="J1562" s="14" t="s">
        <v>2666</v>
      </c>
      <c r="K1562" s="14" t="s">
        <v>2240</v>
      </c>
      <c r="L1562" s="18">
        <v>384.0</v>
      </c>
      <c r="M1562" s="18">
        <v>0.0</v>
      </c>
      <c r="N1562" s="18">
        <v>1.733704</v>
      </c>
      <c r="O1562" s="18">
        <v>0.329004</v>
      </c>
      <c r="P1562" s="18">
        <v>0.292015</v>
      </c>
      <c r="Q1562" s="18">
        <v>1.646704</v>
      </c>
      <c r="U1562" s="22" t="s">
        <v>1812</v>
      </c>
      <c r="V1562" s="18">
        <v>3.4000481736E10</v>
      </c>
      <c r="W1562" s="22" t="s">
        <v>2550</v>
      </c>
      <c r="X1562" s="18" t="s">
        <v>3417</v>
      </c>
      <c r="Y1562" s="22" t="s">
        <v>3415</v>
      </c>
      <c r="Z1562" s="22" t="s">
        <v>2990</v>
      </c>
      <c r="AA1562" s="22" t="s">
        <v>2453</v>
      </c>
      <c r="AB1562" s="22" t="s">
        <v>2214</v>
      </c>
      <c r="AC1562" s="22" t="s">
        <v>3416</v>
      </c>
      <c r="AD1562" s="22" t="s">
        <v>2666</v>
      </c>
      <c r="AE1562" s="22" t="s">
        <v>2240</v>
      </c>
      <c r="AF1562" s="18">
        <v>384.0</v>
      </c>
      <c r="AG1562" s="18">
        <v>0.0</v>
      </c>
      <c r="AH1562" s="18">
        <v>1.733704</v>
      </c>
      <c r="AI1562" s="18">
        <v>0.329004</v>
      </c>
      <c r="AJ1562" s="18">
        <v>0.292015</v>
      </c>
      <c r="AK1562" s="18">
        <v>1.646704</v>
      </c>
    </row>
    <row r="1563">
      <c r="A1563" s="14" t="s">
        <v>65</v>
      </c>
      <c r="B1563" s="105"/>
      <c r="C1563" s="14" t="s">
        <v>3080</v>
      </c>
      <c r="D1563" s="19" t="s">
        <v>58</v>
      </c>
      <c r="E1563" s="14" t="s">
        <v>3415</v>
      </c>
      <c r="F1563" s="14" t="s">
        <v>3449</v>
      </c>
      <c r="G1563" s="23"/>
      <c r="H1563" s="14" t="s">
        <v>2214</v>
      </c>
      <c r="I1563" s="14" t="s">
        <v>3416</v>
      </c>
      <c r="J1563" s="23"/>
      <c r="K1563" s="14" t="s">
        <v>2240</v>
      </c>
      <c r="L1563" s="18">
        <v>456.0</v>
      </c>
      <c r="M1563" s="18">
        <v>0.0</v>
      </c>
      <c r="N1563" s="18">
        <v>0.0</v>
      </c>
      <c r="O1563" s="18">
        <v>0.0</v>
      </c>
      <c r="P1563" s="18">
        <v>0.0</v>
      </c>
      <c r="Q1563" s="18">
        <v>0.0</v>
      </c>
      <c r="U1563" s="22" t="s">
        <v>65</v>
      </c>
      <c r="V1563" s="18">
        <v>5.060359483317E12</v>
      </c>
      <c r="W1563" s="22" t="s">
        <v>3080</v>
      </c>
      <c r="X1563" s="18" t="s">
        <v>3417</v>
      </c>
      <c r="Y1563" s="22" t="s">
        <v>3415</v>
      </c>
      <c r="Z1563" s="22" t="s">
        <v>3449</v>
      </c>
      <c r="AA1563" s="16"/>
      <c r="AB1563" s="22" t="s">
        <v>2214</v>
      </c>
      <c r="AC1563" s="22" t="s">
        <v>3416</v>
      </c>
      <c r="AD1563" s="16"/>
      <c r="AE1563" s="22" t="s">
        <v>2240</v>
      </c>
      <c r="AF1563" s="18">
        <v>456.0</v>
      </c>
      <c r="AG1563" s="18">
        <v>0.0</v>
      </c>
      <c r="AH1563" s="18">
        <v>0.0</v>
      </c>
      <c r="AI1563" s="18">
        <v>0.0</v>
      </c>
      <c r="AJ1563" s="18">
        <v>0.0</v>
      </c>
      <c r="AK1563" s="18">
        <v>0.0</v>
      </c>
    </row>
    <row r="1564">
      <c r="A1564" s="14" t="s">
        <v>1812</v>
      </c>
      <c r="B1564" s="105"/>
      <c r="C1564" s="14" t="s">
        <v>3168</v>
      </c>
      <c r="D1564" s="19" t="s">
        <v>58</v>
      </c>
      <c r="E1564" s="14" t="s">
        <v>3415</v>
      </c>
      <c r="F1564" s="14" t="s">
        <v>3351</v>
      </c>
      <c r="G1564" s="14" t="s">
        <v>2512</v>
      </c>
      <c r="H1564" s="14" t="s">
        <v>2214</v>
      </c>
      <c r="I1564" s="14" t="s">
        <v>3416</v>
      </c>
      <c r="J1564" s="14" t="s">
        <v>2666</v>
      </c>
      <c r="L1564" s="18">
        <v>757.0</v>
      </c>
      <c r="M1564" s="18">
        <v>0.0</v>
      </c>
      <c r="N1564" s="18">
        <v>1.518348</v>
      </c>
      <c r="O1564" s="18">
        <v>0.0</v>
      </c>
      <c r="P1564" s="18">
        <v>1.0</v>
      </c>
      <c r="Q1564" s="18">
        <v>1.564664</v>
      </c>
      <c r="U1564" s="22" t="s">
        <v>1812</v>
      </c>
      <c r="V1564" s="18">
        <v>5.000159553285E12</v>
      </c>
      <c r="W1564" s="22" t="s">
        <v>3168</v>
      </c>
      <c r="X1564" s="18" t="s">
        <v>3417</v>
      </c>
      <c r="Y1564" s="22" t="s">
        <v>3415</v>
      </c>
      <c r="Z1564" s="22" t="s">
        <v>3351</v>
      </c>
      <c r="AA1564" s="22" t="s">
        <v>2512</v>
      </c>
      <c r="AB1564" s="22" t="s">
        <v>2214</v>
      </c>
      <c r="AC1564" s="22" t="s">
        <v>3416</v>
      </c>
      <c r="AD1564" s="22" t="s">
        <v>2666</v>
      </c>
      <c r="AF1564" s="18">
        <v>757.0</v>
      </c>
      <c r="AG1564" s="18">
        <v>0.0</v>
      </c>
      <c r="AH1564" s="18">
        <v>1.518348</v>
      </c>
      <c r="AI1564" s="18">
        <v>0.0</v>
      </c>
      <c r="AJ1564" s="18">
        <v>1.0</v>
      </c>
      <c r="AK1564" s="18">
        <v>1.564664</v>
      </c>
    </row>
    <row r="1565">
      <c r="A1565" s="14" t="s">
        <v>1035</v>
      </c>
      <c r="B1565" s="105"/>
      <c r="C1565" s="14" t="s">
        <v>2377</v>
      </c>
      <c r="D1565" s="19" t="s">
        <v>58</v>
      </c>
      <c r="E1565" s="14" t="s">
        <v>3415</v>
      </c>
      <c r="F1565" s="14" t="s">
        <v>2815</v>
      </c>
      <c r="G1565" s="14" t="s">
        <v>2378</v>
      </c>
      <c r="H1565" s="14" t="s">
        <v>2214</v>
      </c>
      <c r="I1565" s="14" t="s">
        <v>3416</v>
      </c>
      <c r="J1565" s="23"/>
      <c r="K1565" s="23"/>
      <c r="L1565" s="18">
        <v>24.0</v>
      </c>
      <c r="M1565" s="18">
        <v>0.0</v>
      </c>
      <c r="N1565" s="18">
        <v>0.265152</v>
      </c>
      <c r="O1565" s="18">
        <v>1.408009</v>
      </c>
      <c r="P1565" s="18">
        <v>1.280664</v>
      </c>
      <c r="Q1565" s="18">
        <v>0.910274</v>
      </c>
      <c r="U1565" s="22" t="s">
        <v>1035</v>
      </c>
      <c r="V1565" s="18">
        <v>8.908004343203E12</v>
      </c>
      <c r="W1565" s="22" t="s">
        <v>2377</v>
      </c>
      <c r="X1565" s="18" t="s">
        <v>3417</v>
      </c>
      <c r="Y1565" s="22" t="s">
        <v>3415</v>
      </c>
      <c r="Z1565" s="22" t="s">
        <v>2815</v>
      </c>
      <c r="AA1565" s="22" t="s">
        <v>2378</v>
      </c>
      <c r="AB1565" s="22" t="s">
        <v>2214</v>
      </c>
      <c r="AC1565" s="22" t="s">
        <v>3416</v>
      </c>
      <c r="AD1565" s="16"/>
      <c r="AE1565" s="16"/>
      <c r="AF1565" s="18">
        <v>24.0</v>
      </c>
      <c r="AG1565" s="18">
        <v>0.0</v>
      </c>
      <c r="AH1565" s="18">
        <v>0.265152</v>
      </c>
      <c r="AI1565" s="18">
        <v>1.408009</v>
      </c>
      <c r="AJ1565" s="18">
        <v>1.280664</v>
      </c>
      <c r="AK1565" s="18">
        <v>0.910274</v>
      </c>
    </row>
    <row r="1566">
      <c r="A1566" s="14" t="s">
        <v>1812</v>
      </c>
      <c r="B1566" s="105"/>
      <c r="C1566" s="14" t="s">
        <v>2488</v>
      </c>
      <c r="D1566" s="19" t="s">
        <v>58</v>
      </c>
      <c r="E1566" s="14" t="s">
        <v>3415</v>
      </c>
      <c r="F1566" s="14" t="s">
        <v>2951</v>
      </c>
      <c r="G1566" s="14" t="s">
        <v>2489</v>
      </c>
      <c r="I1566" s="14" t="s">
        <v>3416</v>
      </c>
      <c r="J1566" s="23"/>
      <c r="K1566" s="23"/>
      <c r="L1566" s="18">
        <v>552.0</v>
      </c>
      <c r="M1566" s="18">
        <v>0.0</v>
      </c>
      <c r="N1566" s="18">
        <v>0.0</v>
      </c>
      <c r="O1566" s="18">
        <v>0.0</v>
      </c>
      <c r="P1566" s="18">
        <v>0.0</v>
      </c>
      <c r="Q1566" s="18">
        <v>0.0</v>
      </c>
      <c r="U1566" s="22" t="s">
        <v>1812</v>
      </c>
      <c r="V1566" s="18">
        <v>6.291100609628E12</v>
      </c>
      <c r="W1566" s="22" t="s">
        <v>2488</v>
      </c>
      <c r="X1566" s="18" t="s">
        <v>3417</v>
      </c>
      <c r="Y1566" s="22" t="s">
        <v>3415</v>
      </c>
      <c r="Z1566" s="22" t="s">
        <v>2951</v>
      </c>
      <c r="AA1566" s="22" t="s">
        <v>2489</v>
      </c>
      <c r="AC1566" s="22" t="s">
        <v>3416</v>
      </c>
      <c r="AD1566" s="16"/>
      <c r="AE1566" s="16"/>
      <c r="AF1566" s="18">
        <v>552.0</v>
      </c>
      <c r="AG1566" s="18">
        <v>0.0</v>
      </c>
      <c r="AH1566" s="18">
        <v>0.0</v>
      </c>
      <c r="AI1566" s="18">
        <v>0.0</v>
      </c>
      <c r="AJ1566" s="18">
        <v>0.0</v>
      </c>
      <c r="AK1566" s="18">
        <v>0.0</v>
      </c>
    </row>
    <row r="1567">
      <c r="A1567" s="14" t="s">
        <v>288</v>
      </c>
      <c r="B1567" s="105"/>
      <c r="C1567" s="14" t="s">
        <v>3062</v>
      </c>
      <c r="D1567" s="19" t="s">
        <v>58</v>
      </c>
      <c r="E1567" s="14" t="s">
        <v>3415</v>
      </c>
      <c r="F1567" s="14" t="s">
        <v>3057</v>
      </c>
      <c r="G1567" s="14" t="s">
        <v>3456</v>
      </c>
      <c r="H1567" s="14" t="s">
        <v>2214</v>
      </c>
      <c r="I1567" s="14" t="s">
        <v>3416</v>
      </c>
      <c r="J1567" s="14" t="s">
        <v>2605</v>
      </c>
      <c r="K1567" s="23"/>
      <c r="L1567" s="18">
        <v>24.0</v>
      </c>
      <c r="M1567" s="18">
        <v>0.0</v>
      </c>
      <c r="N1567" s="18">
        <v>0.0</v>
      </c>
      <c r="O1567" s="18">
        <v>0.0</v>
      </c>
      <c r="P1567" s="18">
        <v>0.0</v>
      </c>
      <c r="Q1567" s="18">
        <v>0.033898</v>
      </c>
      <c r="U1567" s="22" t="s">
        <v>288</v>
      </c>
      <c r="V1567" s="18">
        <v>6.29110960556E12</v>
      </c>
      <c r="W1567" s="22" t="s">
        <v>3062</v>
      </c>
      <c r="X1567" s="18" t="s">
        <v>3417</v>
      </c>
      <c r="Y1567" s="22" t="s">
        <v>3415</v>
      </c>
      <c r="Z1567" s="22" t="s">
        <v>3057</v>
      </c>
      <c r="AA1567" s="22" t="s">
        <v>3456</v>
      </c>
      <c r="AB1567" s="22" t="s">
        <v>2214</v>
      </c>
      <c r="AC1567" s="22" t="s">
        <v>3416</v>
      </c>
      <c r="AD1567" s="22" t="s">
        <v>2605</v>
      </c>
      <c r="AE1567" s="16"/>
      <c r="AF1567" s="18">
        <v>24.0</v>
      </c>
      <c r="AG1567" s="18">
        <v>0.0</v>
      </c>
      <c r="AH1567" s="18">
        <v>0.0</v>
      </c>
      <c r="AI1567" s="18">
        <v>0.0</v>
      </c>
      <c r="AJ1567" s="18">
        <v>0.0</v>
      </c>
      <c r="AK1567" s="18">
        <v>0.033898</v>
      </c>
    </row>
    <row r="1568">
      <c r="A1568" s="14" t="s">
        <v>1035</v>
      </c>
      <c r="B1568" s="105"/>
      <c r="C1568" s="14" t="s">
        <v>2375</v>
      </c>
      <c r="D1568" s="19" t="s">
        <v>58</v>
      </c>
      <c r="E1568" s="14" t="s">
        <v>3415</v>
      </c>
      <c r="F1568" s="14" t="s">
        <v>2810</v>
      </c>
      <c r="G1568" s="14" t="s">
        <v>2373</v>
      </c>
      <c r="H1568" s="14" t="s">
        <v>2214</v>
      </c>
      <c r="I1568" s="14" t="s">
        <v>3416</v>
      </c>
      <c r="J1568" s="14" t="s">
        <v>2605</v>
      </c>
      <c r="K1568" s="23"/>
      <c r="L1568" s="18">
        <v>24.0</v>
      </c>
      <c r="M1568" s="18">
        <v>0.0</v>
      </c>
      <c r="N1568" s="18">
        <v>0.0</v>
      </c>
      <c r="O1568" s="18">
        <v>0.0</v>
      </c>
      <c r="P1568" s="18">
        <v>0.0</v>
      </c>
      <c r="Q1568" s="18">
        <v>0.0</v>
      </c>
      <c r="U1568" s="22" t="s">
        <v>1035</v>
      </c>
      <c r="V1568" s="18">
        <v>7.33739006806E11</v>
      </c>
      <c r="W1568" s="22" t="s">
        <v>2375</v>
      </c>
      <c r="X1568" s="18" t="s">
        <v>3417</v>
      </c>
      <c r="Y1568" s="22" t="s">
        <v>3415</v>
      </c>
      <c r="Z1568" s="22" t="s">
        <v>2810</v>
      </c>
      <c r="AA1568" s="22" t="s">
        <v>2373</v>
      </c>
      <c r="AB1568" s="22" t="s">
        <v>2214</v>
      </c>
      <c r="AC1568" s="22" t="s">
        <v>3416</v>
      </c>
      <c r="AD1568" s="22" t="s">
        <v>2605</v>
      </c>
      <c r="AE1568" s="16"/>
      <c r="AF1568" s="18">
        <v>24.0</v>
      </c>
      <c r="AG1568" s="18">
        <v>0.0</v>
      </c>
      <c r="AH1568" s="18">
        <v>0.0</v>
      </c>
      <c r="AI1568" s="18">
        <v>0.0</v>
      </c>
      <c r="AJ1568" s="18">
        <v>0.0</v>
      </c>
      <c r="AK1568" s="18">
        <v>0.0</v>
      </c>
    </row>
    <row r="1569">
      <c r="A1569" s="14" t="s">
        <v>288</v>
      </c>
      <c r="B1569" s="105"/>
      <c r="C1569" s="14" t="s">
        <v>3068</v>
      </c>
      <c r="D1569" s="19" t="s">
        <v>58</v>
      </c>
      <c r="E1569" s="14" t="s">
        <v>3415</v>
      </c>
      <c r="F1569" s="14" t="s">
        <v>3057</v>
      </c>
      <c r="G1569" s="14" t="s">
        <v>3456</v>
      </c>
      <c r="H1569" s="14" t="s">
        <v>2214</v>
      </c>
      <c r="I1569" s="14" t="s">
        <v>3416</v>
      </c>
      <c r="J1569" s="14" t="s">
        <v>2605</v>
      </c>
      <c r="K1569" s="23"/>
      <c r="L1569" s="18">
        <v>24.0</v>
      </c>
      <c r="M1569" s="18">
        <v>0.0</v>
      </c>
      <c r="N1569" s="18">
        <v>0.0</v>
      </c>
      <c r="O1569" s="18">
        <v>0.0</v>
      </c>
      <c r="P1569" s="18">
        <v>0.0</v>
      </c>
      <c r="Q1569" s="18">
        <v>0.0</v>
      </c>
      <c r="U1569" s="22" t="s">
        <v>288</v>
      </c>
      <c r="V1569" s="18">
        <v>6.291109600381E12</v>
      </c>
      <c r="W1569" s="22" t="s">
        <v>3068</v>
      </c>
      <c r="X1569" s="18" t="s">
        <v>3417</v>
      </c>
      <c r="Y1569" s="22" t="s">
        <v>3415</v>
      </c>
      <c r="Z1569" s="22" t="s">
        <v>3057</v>
      </c>
      <c r="AA1569" s="22" t="s">
        <v>3456</v>
      </c>
      <c r="AB1569" s="22" t="s">
        <v>2214</v>
      </c>
      <c r="AC1569" s="22" t="s">
        <v>3416</v>
      </c>
      <c r="AD1569" s="22" t="s">
        <v>2605</v>
      </c>
      <c r="AE1569" s="16"/>
      <c r="AF1569" s="18">
        <v>24.0</v>
      </c>
      <c r="AG1569" s="18">
        <v>0.0</v>
      </c>
      <c r="AH1569" s="18">
        <v>0.0</v>
      </c>
      <c r="AI1569" s="18">
        <v>0.0</v>
      </c>
      <c r="AJ1569" s="18">
        <v>0.0</v>
      </c>
      <c r="AK1569" s="18">
        <v>0.0</v>
      </c>
    </row>
    <row r="1570">
      <c r="A1570" s="14" t="s">
        <v>888</v>
      </c>
      <c r="B1570" s="105"/>
      <c r="C1570" s="14" t="s">
        <v>2325</v>
      </c>
      <c r="D1570" s="19" t="s">
        <v>58</v>
      </c>
      <c r="E1570" s="14" t="s">
        <v>3415</v>
      </c>
      <c r="F1570" s="14" t="s">
        <v>2765</v>
      </c>
      <c r="G1570" s="14" t="s">
        <v>2326</v>
      </c>
      <c r="H1570" s="14" t="s">
        <v>2214</v>
      </c>
      <c r="I1570" s="14" t="s">
        <v>3431</v>
      </c>
      <c r="J1570" s="14" t="s">
        <v>2605</v>
      </c>
      <c r="K1570" s="23"/>
      <c r="L1570" s="18">
        <v>58.0</v>
      </c>
      <c r="M1570" s="18">
        <v>0.0</v>
      </c>
      <c r="N1570" s="18">
        <v>0.0</v>
      </c>
      <c r="O1570" s="18">
        <v>0.0</v>
      </c>
      <c r="P1570" s="18">
        <v>0.0</v>
      </c>
      <c r="Q1570" s="18">
        <v>0.016667</v>
      </c>
      <c r="U1570" s="22" t="s">
        <v>888</v>
      </c>
      <c r="V1570" s="18">
        <v>7.312930008975E12</v>
      </c>
      <c r="W1570" s="22" t="s">
        <v>2325</v>
      </c>
      <c r="X1570" s="18" t="s">
        <v>3417</v>
      </c>
      <c r="Y1570" s="22" t="s">
        <v>3415</v>
      </c>
      <c r="Z1570" s="22" t="s">
        <v>2765</v>
      </c>
      <c r="AA1570" s="22" t="s">
        <v>2326</v>
      </c>
      <c r="AB1570" s="22" t="s">
        <v>2214</v>
      </c>
      <c r="AC1570" s="22" t="s">
        <v>3431</v>
      </c>
      <c r="AD1570" s="22" t="s">
        <v>2605</v>
      </c>
      <c r="AE1570" s="16"/>
      <c r="AF1570" s="18">
        <v>58.0</v>
      </c>
      <c r="AG1570" s="18">
        <v>0.0</v>
      </c>
      <c r="AH1570" s="18">
        <v>0.0</v>
      </c>
      <c r="AI1570" s="18">
        <v>0.0</v>
      </c>
      <c r="AJ1570" s="18">
        <v>0.0</v>
      </c>
      <c r="AK1570" s="18">
        <v>0.016667</v>
      </c>
    </row>
    <row r="1571">
      <c r="A1571" s="14" t="s">
        <v>1812</v>
      </c>
      <c r="B1571" s="105"/>
      <c r="C1571" s="14" t="s">
        <v>2524</v>
      </c>
      <c r="D1571" s="19" t="s">
        <v>58</v>
      </c>
      <c r="E1571" s="14" t="s">
        <v>3415</v>
      </c>
      <c r="F1571" s="14" t="s">
        <v>2963</v>
      </c>
      <c r="G1571" s="14" t="s">
        <v>2512</v>
      </c>
      <c r="H1571" s="14" t="s">
        <v>2214</v>
      </c>
      <c r="I1571" s="14" t="s">
        <v>3416</v>
      </c>
      <c r="J1571" s="14" t="s">
        <v>2605</v>
      </c>
      <c r="K1571" s="23"/>
      <c r="L1571" s="18">
        <v>24.0</v>
      </c>
      <c r="M1571" s="18">
        <v>0.0</v>
      </c>
      <c r="N1571" s="18">
        <v>0.0</v>
      </c>
      <c r="O1571" s="18">
        <v>0.0</v>
      </c>
      <c r="P1571" s="18">
        <v>0.0</v>
      </c>
      <c r="Q1571" s="18">
        <v>0.0</v>
      </c>
      <c r="U1571" s="22" t="s">
        <v>1812</v>
      </c>
      <c r="V1571" s="18">
        <v>7.622201799366E12</v>
      </c>
      <c r="W1571" s="22" t="s">
        <v>2524</v>
      </c>
      <c r="X1571" s="18" t="s">
        <v>3417</v>
      </c>
      <c r="Y1571" s="22" t="s">
        <v>3415</v>
      </c>
      <c r="Z1571" s="22" t="s">
        <v>2963</v>
      </c>
      <c r="AA1571" s="22" t="s">
        <v>2512</v>
      </c>
      <c r="AB1571" s="22" t="s">
        <v>2214</v>
      </c>
      <c r="AC1571" s="22" t="s">
        <v>3416</v>
      </c>
      <c r="AD1571" s="22" t="s">
        <v>2605</v>
      </c>
      <c r="AE1571" s="16"/>
      <c r="AF1571" s="18">
        <v>24.0</v>
      </c>
      <c r="AG1571" s="18">
        <v>0.0</v>
      </c>
      <c r="AH1571" s="18">
        <v>0.0</v>
      </c>
      <c r="AI1571" s="18">
        <v>0.0</v>
      </c>
      <c r="AJ1571" s="18">
        <v>0.0</v>
      </c>
      <c r="AK1571" s="18">
        <v>0.0</v>
      </c>
    </row>
    <row r="1572">
      <c r="A1572" s="14" t="s">
        <v>135</v>
      </c>
      <c r="B1572" s="105"/>
      <c r="C1572" s="14" t="s">
        <v>2628</v>
      </c>
      <c r="D1572" s="19" t="s">
        <v>58</v>
      </c>
      <c r="E1572" s="14" t="s">
        <v>3415</v>
      </c>
      <c r="F1572" s="14" t="s">
        <v>2614</v>
      </c>
      <c r="G1572" s="14" t="s">
        <v>2557</v>
      </c>
      <c r="I1572" s="14" t="s">
        <v>3416</v>
      </c>
      <c r="J1572" s="14" t="s">
        <v>2605</v>
      </c>
      <c r="K1572" s="23"/>
      <c r="L1572" s="18">
        <v>48.0</v>
      </c>
      <c r="M1572" s="18">
        <v>0.0</v>
      </c>
      <c r="N1572" s="18">
        <v>0.0</v>
      </c>
      <c r="O1572" s="18">
        <v>0.0</v>
      </c>
      <c r="P1572" s="18">
        <v>0.0</v>
      </c>
      <c r="Q1572" s="18">
        <v>0.0</v>
      </c>
      <c r="U1572" s="22" t="s">
        <v>135</v>
      </c>
      <c r="V1572" s="18">
        <v>1.015271004618E12</v>
      </c>
      <c r="W1572" s="22" t="s">
        <v>2628</v>
      </c>
      <c r="X1572" s="18" t="s">
        <v>3417</v>
      </c>
      <c r="Y1572" s="22" t="s">
        <v>3415</v>
      </c>
      <c r="Z1572" s="22" t="s">
        <v>2614</v>
      </c>
      <c r="AA1572" s="22" t="s">
        <v>2557</v>
      </c>
      <c r="AC1572" s="22" t="s">
        <v>3416</v>
      </c>
      <c r="AD1572" s="22" t="s">
        <v>2605</v>
      </c>
      <c r="AE1572" s="16"/>
      <c r="AF1572" s="18">
        <v>48.0</v>
      </c>
      <c r="AG1572" s="18">
        <v>0.0</v>
      </c>
      <c r="AH1572" s="18">
        <v>0.0</v>
      </c>
      <c r="AI1572" s="18">
        <v>0.0</v>
      </c>
      <c r="AJ1572" s="18">
        <v>0.0</v>
      </c>
      <c r="AK1572" s="18">
        <v>0.0</v>
      </c>
    </row>
    <row r="1573">
      <c r="A1573" s="14" t="s">
        <v>591</v>
      </c>
      <c r="B1573" s="105"/>
      <c r="C1573" s="14" t="s">
        <v>2823</v>
      </c>
      <c r="D1573" s="19" t="s">
        <v>58</v>
      </c>
      <c r="E1573" s="14" t="s">
        <v>3415</v>
      </c>
      <c r="F1573" s="14" t="s">
        <v>3132</v>
      </c>
      <c r="G1573" s="14" t="s">
        <v>2268</v>
      </c>
      <c r="H1573" s="14" t="s">
        <v>2214</v>
      </c>
      <c r="I1573" s="14" t="s">
        <v>3416</v>
      </c>
      <c r="J1573" s="23"/>
      <c r="K1573" s="23"/>
      <c r="L1573" s="18">
        <v>193.0</v>
      </c>
      <c r="M1573" s="18">
        <v>2.0</v>
      </c>
      <c r="N1573" s="18">
        <v>6.273399</v>
      </c>
      <c r="O1573" s="18">
        <v>9.403649</v>
      </c>
      <c r="P1573" s="18">
        <v>10.29969</v>
      </c>
      <c r="Q1573" s="18">
        <v>7.022518</v>
      </c>
      <c r="U1573" s="22" t="s">
        <v>591</v>
      </c>
      <c r="V1573" s="18">
        <v>6.291109429524E12</v>
      </c>
      <c r="W1573" s="22" t="s">
        <v>2823</v>
      </c>
      <c r="X1573" s="18" t="s">
        <v>3417</v>
      </c>
      <c r="Y1573" s="22" t="s">
        <v>3415</v>
      </c>
      <c r="Z1573" s="22" t="s">
        <v>3132</v>
      </c>
      <c r="AA1573" s="22" t="s">
        <v>2268</v>
      </c>
      <c r="AB1573" s="22" t="s">
        <v>2214</v>
      </c>
      <c r="AC1573" s="22" t="s">
        <v>3416</v>
      </c>
      <c r="AD1573" s="16"/>
      <c r="AE1573" s="16"/>
      <c r="AF1573" s="18">
        <v>193.0</v>
      </c>
      <c r="AG1573" s="18">
        <v>2.0</v>
      </c>
      <c r="AH1573" s="18">
        <v>6.273399</v>
      </c>
      <c r="AI1573" s="18">
        <v>9.403649</v>
      </c>
      <c r="AJ1573" s="18">
        <v>10.29969</v>
      </c>
      <c r="AK1573" s="18">
        <v>7.022518</v>
      </c>
    </row>
    <row r="1574">
      <c r="A1574" s="14" t="s">
        <v>1812</v>
      </c>
      <c r="B1574" s="105"/>
      <c r="C1574" s="14" t="s">
        <v>2546</v>
      </c>
      <c r="D1574" s="19" t="s">
        <v>58</v>
      </c>
      <c r="E1574" s="14" t="s">
        <v>3421</v>
      </c>
      <c r="F1574" s="14" t="s">
        <v>3424</v>
      </c>
      <c r="G1574" s="14" t="s">
        <v>2453</v>
      </c>
      <c r="H1574" s="14" t="s">
        <v>2214</v>
      </c>
      <c r="I1574" s="14" t="s">
        <v>3416</v>
      </c>
      <c r="J1574" s="14" t="s">
        <v>2666</v>
      </c>
      <c r="K1574" s="14" t="s">
        <v>2240</v>
      </c>
      <c r="L1574" s="18">
        <v>432.0</v>
      </c>
      <c r="M1574" s="18">
        <v>0.0</v>
      </c>
      <c r="N1574" s="18">
        <v>1.235852</v>
      </c>
      <c r="O1574" s="18">
        <v>0.0</v>
      </c>
      <c r="P1574" s="18">
        <v>0.139423</v>
      </c>
      <c r="Q1574" s="18">
        <v>1.2819</v>
      </c>
      <c r="U1574" s="22" t="s">
        <v>1812</v>
      </c>
      <c r="V1574" s="18">
        <v>3.4000952762E10</v>
      </c>
      <c r="W1574" s="22" t="s">
        <v>2546</v>
      </c>
      <c r="X1574" s="18" t="s">
        <v>3417</v>
      </c>
      <c r="Y1574" s="22" t="s">
        <v>3421</v>
      </c>
      <c r="Z1574" s="22" t="s">
        <v>3424</v>
      </c>
      <c r="AA1574" s="22" t="s">
        <v>2453</v>
      </c>
      <c r="AB1574" s="22" t="s">
        <v>2214</v>
      </c>
      <c r="AC1574" s="22" t="s">
        <v>3416</v>
      </c>
      <c r="AD1574" s="22" t="s">
        <v>2666</v>
      </c>
      <c r="AE1574" s="22" t="s">
        <v>2240</v>
      </c>
      <c r="AF1574" s="18">
        <v>432.0</v>
      </c>
      <c r="AG1574" s="18">
        <v>0.0</v>
      </c>
      <c r="AH1574" s="18">
        <v>1.235852</v>
      </c>
      <c r="AI1574" s="18">
        <v>0.0</v>
      </c>
      <c r="AJ1574" s="18">
        <v>0.139423</v>
      </c>
      <c r="AK1574" s="18">
        <v>1.2819</v>
      </c>
    </row>
    <row r="1575">
      <c r="A1575" s="14" t="s">
        <v>1812</v>
      </c>
      <c r="B1575" s="105"/>
      <c r="C1575" s="14" t="s">
        <v>2490</v>
      </c>
      <c r="D1575" s="19" t="s">
        <v>58</v>
      </c>
      <c r="E1575" s="14" t="s">
        <v>3415</v>
      </c>
      <c r="F1575" s="14" t="s">
        <v>2951</v>
      </c>
      <c r="G1575" s="14" t="s">
        <v>2489</v>
      </c>
      <c r="H1575" s="14" t="s">
        <v>2214</v>
      </c>
      <c r="I1575" s="14" t="s">
        <v>3416</v>
      </c>
      <c r="J1575" s="23"/>
      <c r="K1575" s="14" t="s">
        <v>2240</v>
      </c>
      <c r="L1575" s="18">
        <v>720.0</v>
      </c>
      <c r="M1575" s="18">
        <v>0.0</v>
      </c>
      <c r="N1575" s="18">
        <v>0.174242</v>
      </c>
      <c r="O1575" s="18">
        <v>0.0</v>
      </c>
      <c r="P1575" s="18">
        <v>0.174242</v>
      </c>
      <c r="Q1575" s="18">
        <v>0.072951</v>
      </c>
      <c r="U1575" s="22" t="s">
        <v>1812</v>
      </c>
      <c r="V1575" s="18">
        <v>6.291100607747E12</v>
      </c>
      <c r="W1575" s="22" t="s">
        <v>2490</v>
      </c>
      <c r="X1575" s="18" t="s">
        <v>3417</v>
      </c>
      <c r="Y1575" s="22" t="s">
        <v>3415</v>
      </c>
      <c r="Z1575" s="22" t="s">
        <v>2951</v>
      </c>
      <c r="AA1575" s="22" t="s">
        <v>2489</v>
      </c>
      <c r="AB1575" s="22" t="s">
        <v>2214</v>
      </c>
      <c r="AC1575" s="22" t="s">
        <v>3416</v>
      </c>
      <c r="AD1575" s="16"/>
      <c r="AE1575" s="22" t="s">
        <v>2240</v>
      </c>
      <c r="AF1575" s="18">
        <v>720.0</v>
      </c>
      <c r="AG1575" s="18">
        <v>0.0</v>
      </c>
      <c r="AH1575" s="18">
        <v>0.174242</v>
      </c>
      <c r="AI1575" s="18">
        <v>0.0</v>
      </c>
      <c r="AJ1575" s="18">
        <v>0.174242</v>
      </c>
      <c r="AK1575" s="18">
        <v>0.072951</v>
      </c>
    </row>
    <row r="1576">
      <c r="A1576" s="14" t="s">
        <v>65</v>
      </c>
      <c r="B1576" s="105"/>
      <c r="C1576" s="14" t="s">
        <v>2223</v>
      </c>
      <c r="D1576" s="19" t="s">
        <v>58</v>
      </c>
      <c r="E1576" s="14" t="s">
        <v>3415</v>
      </c>
      <c r="F1576" s="14" t="s">
        <v>2590</v>
      </c>
      <c r="G1576" s="14" t="s">
        <v>2216</v>
      </c>
      <c r="I1576" s="14" t="s">
        <v>3416</v>
      </c>
      <c r="J1576" s="23"/>
      <c r="K1576" s="23"/>
      <c r="L1576" s="18">
        <v>552.0</v>
      </c>
      <c r="M1576" s="18">
        <v>0.0</v>
      </c>
      <c r="N1576" s="18">
        <v>0.0</v>
      </c>
      <c r="O1576" s="18">
        <v>0.0</v>
      </c>
      <c r="P1576" s="18">
        <v>0.0</v>
      </c>
      <c r="Q1576" s="18">
        <v>0.0</v>
      </c>
      <c r="U1576" s="22" t="s">
        <v>65</v>
      </c>
      <c r="V1576" s="18">
        <v>8.901216405714E12</v>
      </c>
      <c r="W1576" s="22" t="s">
        <v>2223</v>
      </c>
      <c r="X1576" s="18" t="s">
        <v>3417</v>
      </c>
      <c r="Y1576" s="22" t="s">
        <v>3415</v>
      </c>
      <c r="Z1576" s="22" t="s">
        <v>2590</v>
      </c>
      <c r="AA1576" s="22" t="s">
        <v>2216</v>
      </c>
      <c r="AC1576" s="22" t="s">
        <v>3416</v>
      </c>
      <c r="AD1576" s="16"/>
      <c r="AE1576" s="16"/>
      <c r="AF1576" s="18">
        <v>552.0</v>
      </c>
      <c r="AG1576" s="18">
        <v>0.0</v>
      </c>
      <c r="AH1576" s="18">
        <v>0.0</v>
      </c>
      <c r="AI1576" s="18">
        <v>0.0</v>
      </c>
      <c r="AJ1576" s="18">
        <v>0.0</v>
      </c>
      <c r="AK1576" s="18">
        <v>0.0</v>
      </c>
    </row>
    <row r="1577">
      <c r="A1577" s="14" t="s">
        <v>1251</v>
      </c>
      <c r="B1577" s="105"/>
      <c r="C1577" s="14" t="s">
        <v>2425</v>
      </c>
      <c r="D1577" s="19" t="s">
        <v>58</v>
      </c>
      <c r="E1577" s="14" t="s">
        <v>3415</v>
      </c>
      <c r="F1577" s="14" t="s">
        <v>2866</v>
      </c>
      <c r="G1577" s="14" t="s">
        <v>2426</v>
      </c>
      <c r="H1577" s="14" t="s">
        <v>2214</v>
      </c>
      <c r="I1577" s="14" t="s">
        <v>3431</v>
      </c>
      <c r="J1577" s="14" t="s">
        <v>2605</v>
      </c>
      <c r="K1577" s="23"/>
      <c r="L1577" s="18">
        <v>200.0</v>
      </c>
      <c r="M1577" s="18">
        <v>0.0</v>
      </c>
      <c r="N1577" s="18">
        <v>2.183133</v>
      </c>
      <c r="O1577" s="18">
        <v>4.987013</v>
      </c>
      <c r="P1577" s="18">
        <v>4.710822</v>
      </c>
      <c r="Q1577" s="18">
        <v>2.602599</v>
      </c>
      <c r="U1577" s="22" t="s">
        <v>1251</v>
      </c>
      <c r="V1577" s="18">
        <v>7.26529621884E11</v>
      </c>
      <c r="W1577" s="22" t="s">
        <v>2425</v>
      </c>
      <c r="X1577" s="18" t="s">
        <v>3417</v>
      </c>
      <c r="Y1577" s="22" t="s">
        <v>3415</v>
      </c>
      <c r="Z1577" s="22" t="s">
        <v>2866</v>
      </c>
      <c r="AA1577" s="22" t="s">
        <v>2426</v>
      </c>
      <c r="AB1577" s="22" t="s">
        <v>2214</v>
      </c>
      <c r="AC1577" s="22" t="s">
        <v>3431</v>
      </c>
      <c r="AD1577" s="22" t="s">
        <v>2605</v>
      </c>
      <c r="AE1577" s="16"/>
      <c r="AF1577" s="18">
        <v>200.0</v>
      </c>
      <c r="AG1577" s="18">
        <v>0.0</v>
      </c>
      <c r="AH1577" s="18">
        <v>2.183133</v>
      </c>
      <c r="AI1577" s="18">
        <v>4.987013</v>
      </c>
      <c r="AJ1577" s="18">
        <v>4.710822</v>
      </c>
      <c r="AK1577" s="18">
        <v>2.602599</v>
      </c>
    </row>
    <row r="1578">
      <c r="A1578" s="14" t="s">
        <v>361</v>
      </c>
      <c r="B1578" s="105"/>
      <c r="C1578" s="14" t="s">
        <v>3026</v>
      </c>
      <c r="D1578" s="19" t="s">
        <v>58</v>
      </c>
      <c r="E1578" s="14" t="s">
        <v>3421</v>
      </c>
      <c r="F1578" s="14" t="s">
        <v>3094</v>
      </c>
      <c r="G1578" s="14" t="s">
        <v>2239</v>
      </c>
      <c r="I1578" s="14" t="s">
        <v>3416</v>
      </c>
      <c r="J1578" s="23"/>
      <c r="K1578" s="23"/>
      <c r="L1578" s="18">
        <v>552.0</v>
      </c>
      <c r="M1578" s="18">
        <v>0.0</v>
      </c>
      <c r="N1578" s="18">
        <v>0.0</v>
      </c>
      <c r="O1578" s="18">
        <v>0.0</v>
      </c>
      <c r="P1578" s="18">
        <v>0.0</v>
      </c>
      <c r="Q1578" s="18">
        <v>0.0</v>
      </c>
      <c r="U1578" s="22" t="s">
        <v>361</v>
      </c>
      <c r="V1578" s="18">
        <v>8.445291773042E12</v>
      </c>
      <c r="W1578" s="22" t="s">
        <v>3026</v>
      </c>
      <c r="X1578" s="18" t="s">
        <v>3417</v>
      </c>
      <c r="Y1578" s="22" t="s">
        <v>3421</v>
      </c>
      <c r="Z1578" s="22" t="s">
        <v>3094</v>
      </c>
      <c r="AA1578" s="22" t="s">
        <v>2239</v>
      </c>
      <c r="AC1578" s="22" t="s">
        <v>3416</v>
      </c>
      <c r="AD1578" s="16"/>
      <c r="AE1578" s="16"/>
      <c r="AF1578" s="18">
        <v>552.0</v>
      </c>
      <c r="AG1578" s="18">
        <v>0.0</v>
      </c>
      <c r="AH1578" s="18">
        <v>0.0</v>
      </c>
      <c r="AI1578" s="18">
        <v>0.0</v>
      </c>
      <c r="AJ1578" s="18">
        <v>0.0</v>
      </c>
      <c r="AK1578" s="18">
        <v>0.0</v>
      </c>
    </row>
    <row r="1579">
      <c r="A1579" s="14" t="s">
        <v>468</v>
      </c>
      <c r="B1579" s="105"/>
      <c r="C1579" s="14" t="s">
        <v>3023</v>
      </c>
      <c r="D1579" s="19" t="s">
        <v>58</v>
      </c>
      <c r="E1579" s="14" t="s">
        <v>3421</v>
      </c>
      <c r="F1579" s="14" t="s">
        <v>3670</v>
      </c>
      <c r="G1579" s="14" t="s">
        <v>3671</v>
      </c>
      <c r="H1579" s="14" t="s">
        <v>2214</v>
      </c>
      <c r="I1579" s="14" t="s">
        <v>3422</v>
      </c>
      <c r="J1579" s="23"/>
      <c r="K1579" s="14" t="s">
        <v>2240</v>
      </c>
      <c r="L1579" s="18">
        <v>528.0</v>
      </c>
      <c r="M1579" s="18">
        <v>0.0</v>
      </c>
      <c r="N1579" s="18">
        <v>0.0</v>
      </c>
      <c r="O1579" s="18">
        <v>0.0</v>
      </c>
      <c r="P1579" s="18">
        <v>0.0</v>
      </c>
      <c r="Q1579" s="18">
        <v>0.0</v>
      </c>
      <c r="U1579" s="22" t="s">
        <v>468</v>
      </c>
      <c r="V1579" s="18">
        <v>8.695543003445E12</v>
      </c>
      <c r="W1579" s="22" t="s">
        <v>3023</v>
      </c>
      <c r="X1579" s="18" t="s">
        <v>3417</v>
      </c>
      <c r="Y1579" s="22" t="s">
        <v>3421</v>
      </c>
      <c r="Z1579" s="22" t="s">
        <v>3670</v>
      </c>
      <c r="AA1579" s="22" t="s">
        <v>3671</v>
      </c>
      <c r="AB1579" s="22" t="s">
        <v>2214</v>
      </c>
      <c r="AC1579" s="22" t="s">
        <v>3422</v>
      </c>
      <c r="AD1579" s="16"/>
      <c r="AE1579" s="22" t="s">
        <v>2240</v>
      </c>
      <c r="AF1579" s="18">
        <v>528.0</v>
      </c>
      <c r="AG1579" s="18">
        <v>0.0</v>
      </c>
      <c r="AH1579" s="18">
        <v>0.0</v>
      </c>
      <c r="AI1579" s="18">
        <v>0.0</v>
      </c>
      <c r="AJ1579" s="18">
        <v>0.0</v>
      </c>
      <c r="AK1579" s="18">
        <v>0.0</v>
      </c>
    </row>
    <row r="1580">
      <c r="A1580" s="14" t="s">
        <v>1690</v>
      </c>
      <c r="B1580" s="105"/>
      <c r="C1580" s="14" t="s">
        <v>2955</v>
      </c>
      <c r="D1580" s="19" t="s">
        <v>58</v>
      </c>
      <c r="E1580" s="14" t="s">
        <v>3415</v>
      </c>
      <c r="F1580" s="14" t="s">
        <v>3263</v>
      </c>
      <c r="G1580" s="14" t="s">
        <v>3510</v>
      </c>
      <c r="H1580" s="14" t="s">
        <v>2214</v>
      </c>
      <c r="I1580" s="14" t="s">
        <v>3416</v>
      </c>
      <c r="J1580" s="23"/>
      <c r="K1580" s="14" t="s">
        <v>2240</v>
      </c>
      <c r="L1580" s="18">
        <v>528.0</v>
      </c>
      <c r="M1580" s="18">
        <v>0.0</v>
      </c>
      <c r="N1580" s="18">
        <v>0.0</v>
      </c>
      <c r="O1580" s="18">
        <v>0.0</v>
      </c>
      <c r="P1580" s="18">
        <v>0.0</v>
      </c>
      <c r="Q1580" s="18">
        <v>0.0</v>
      </c>
      <c r="U1580" s="22" t="s">
        <v>1690</v>
      </c>
      <c r="V1580" s="18">
        <v>8.588007731438E12</v>
      </c>
      <c r="W1580" s="22" t="s">
        <v>2955</v>
      </c>
      <c r="X1580" s="18" t="s">
        <v>3417</v>
      </c>
      <c r="Y1580" s="22" t="s">
        <v>3415</v>
      </c>
      <c r="Z1580" s="22" t="s">
        <v>3263</v>
      </c>
      <c r="AA1580" s="22" t="s">
        <v>3510</v>
      </c>
      <c r="AB1580" s="22" t="s">
        <v>2214</v>
      </c>
      <c r="AC1580" s="22" t="s">
        <v>3416</v>
      </c>
      <c r="AD1580" s="16"/>
      <c r="AE1580" s="22" t="s">
        <v>2240</v>
      </c>
      <c r="AF1580" s="18">
        <v>528.0</v>
      </c>
      <c r="AG1580" s="18">
        <v>0.0</v>
      </c>
      <c r="AH1580" s="18">
        <v>0.0</v>
      </c>
      <c r="AI1580" s="18">
        <v>0.0</v>
      </c>
      <c r="AJ1580" s="18">
        <v>0.0</v>
      </c>
      <c r="AK1580" s="18">
        <v>0.0</v>
      </c>
    </row>
    <row r="1581">
      <c r="A1581" s="14" t="s">
        <v>1812</v>
      </c>
      <c r="B1581" s="105"/>
      <c r="C1581" s="14" t="s">
        <v>2541</v>
      </c>
      <c r="D1581" s="19" t="s">
        <v>58</v>
      </c>
      <c r="E1581" s="14" t="s">
        <v>3421</v>
      </c>
      <c r="F1581" s="14" t="s">
        <v>2985</v>
      </c>
      <c r="G1581" s="14" t="s">
        <v>2512</v>
      </c>
      <c r="I1581" s="14" t="s">
        <v>3416</v>
      </c>
      <c r="J1581" s="23"/>
      <c r="K1581" s="23"/>
      <c r="L1581" s="18">
        <v>552.0</v>
      </c>
      <c r="M1581" s="18">
        <v>0.0</v>
      </c>
      <c r="N1581" s="18">
        <v>0.0</v>
      </c>
      <c r="O1581" s="18">
        <v>0.0</v>
      </c>
      <c r="P1581" s="18">
        <v>0.0</v>
      </c>
      <c r="Q1581" s="18">
        <v>0.0</v>
      </c>
      <c r="U1581" s="22" t="s">
        <v>1812</v>
      </c>
      <c r="V1581" s="18">
        <v>5.000159542753E12</v>
      </c>
      <c r="W1581" s="22" t="s">
        <v>2541</v>
      </c>
      <c r="X1581" s="18" t="s">
        <v>3417</v>
      </c>
      <c r="Y1581" s="22" t="s">
        <v>3421</v>
      </c>
      <c r="Z1581" s="22" t="s">
        <v>2985</v>
      </c>
      <c r="AA1581" s="22" t="s">
        <v>2512</v>
      </c>
      <c r="AC1581" s="22" t="s">
        <v>3416</v>
      </c>
      <c r="AD1581" s="16"/>
      <c r="AE1581" s="16"/>
      <c r="AF1581" s="18">
        <v>552.0</v>
      </c>
      <c r="AG1581" s="18">
        <v>0.0</v>
      </c>
      <c r="AH1581" s="18">
        <v>0.0</v>
      </c>
      <c r="AI1581" s="18">
        <v>0.0</v>
      </c>
      <c r="AJ1581" s="18">
        <v>0.0</v>
      </c>
      <c r="AK1581" s="18">
        <v>0.0</v>
      </c>
    </row>
    <row r="1582">
      <c r="A1582" s="14" t="s">
        <v>888</v>
      </c>
      <c r="B1582" s="105"/>
      <c r="C1582" s="14" t="s">
        <v>2345</v>
      </c>
      <c r="D1582" s="19" t="s">
        <v>58</v>
      </c>
      <c r="E1582" s="14" t="s">
        <v>3421</v>
      </c>
      <c r="F1582" s="14" t="s">
        <v>2797</v>
      </c>
      <c r="G1582" s="14" t="s">
        <v>2344</v>
      </c>
      <c r="H1582" s="14" t="s">
        <v>2214</v>
      </c>
      <c r="I1582" s="14" t="s">
        <v>3431</v>
      </c>
      <c r="J1582" s="23"/>
      <c r="K1582" s="23"/>
      <c r="L1582" s="18">
        <v>53.0</v>
      </c>
      <c r="M1582" s="18">
        <v>4.0</v>
      </c>
      <c r="N1582" s="18">
        <v>0.142857</v>
      </c>
      <c r="O1582" s="18">
        <v>3.040293</v>
      </c>
      <c r="P1582" s="18">
        <v>3.350493</v>
      </c>
      <c r="Q1582" s="18">
        <v>3.494093</v>
      </c>
      <c r="U1582" s="22" t="s">
        <v>888</v>
      </c>
      <c r="V1582" s="18">
        <v>6.291102145766E12</v>
      </c>
      <c r="W1582" s="22" t="s">
        <v>2345</v>
      </c>
      <c r="X1582" s="18" t="s">
        <v>3417</v>
      </c>
      <c r="Y1582" s="22" t="s">
        <v>3421</v>
      </c>
      <c r="Z1582" s="22" t="s">
        <v>2797</v>
      </c>
      <c r="AA1582" s="22" t="s">
        <v>2344</v>
      </c>
      <c r="AB1582" s="22" t="s">
        <v>2214</v>
      </c>
      <c r="AC1582" s="22" t="s">
        <v>3431</v>
      </c>
      <c r="AD1582" s="16"/>
      <c r="AE1582" s="16"/>
      <c r="AF1582" s="18">
        <v>53.0</v>
      </c>
      <c r="AG1582" s="18">
        <v>4.0</v>
      </c>
      <c r="AH1582" s="18">
        <v>0.142857</v>
      </c>
      <c r="AI1582" s="18">
        <v>3.040293</v>
      </c>
      <c r="AJ1582" s="18">
        <v>3.350493</v>
      </c>
      <c r="AK1582" s="18">
        <v>3.494093</v>
      </c>
    </row>
    <row r="1583">
      <c r="A1583" s="14" t="s">
        <v>1783</v>
      </c>
      <c r="B1583" s="105"/>
      <c r="C1583" s="14" t="s">
        <v>3298</v>
      </c>
      <c r="D1583" s="19" t="s">
        <v>58</v>
      </c>
      <c r="E1583" s="14" t="s">
        <v>3415</v>
      </c>
      <c r="F1583" s="14" t="s">
        <v>3283</v>
      </c>
      <c r="G1583" s="14" t="s">
        <v>3442</v>
      </c>
      <c r="H1583" s="14" t="s">
        <v>2214</v>
      </c>
      <c r="I1583" s="14" t="s">
        <v>3416</v>
      </c>
      <c r="J1583" s="14" t="s">
        <v>2605</v>
      </c>
      <c r="K1583" s="23"/>
      <c r="L1583" s="18">
        <v>24.0</v>
      </c>
      <c r="M1583" s="18">
        <v>0.0</v>
      </c>
      <c r="N1583" s="18">
        <v>0.0</v>
      </c>
      <c r="O1583" s="18">
        <v>0.0</v>
      </c>
      <c r="P1583" s="18">
        <v>0.0</v>
      </c>
      <c r="Q1583" s="18">
        <v>0.628771</v>
      </c>
      <c r="U1583" s="22" t="s">
        <v>1783</v>
      </c>
      <c r="V1583" s="18">
        <v>7.000010014565E12</v>
      </c>
      <c r="W1583" s="22" t="s">
        <v>3298</v>
      </c>
      <c r="X1583" s="18" t="s">
        <v>3417</v>
      </c>
      <c r="Y1583" s="22" t="s">
        <v>3415</v>
      </c>
      <c r="Z1583" s="22" t="s">
        <v>3283</v>
      </c>
      <c r="AA1583" s="22" t="s">
        <v>3442</v>
      </c>
      <c r="AB1583" s="22" t="s">
        <v>2214</v>
      </c>
      <c r="AC1583" s="22" t="s">
        <v>3416</v>
      </c>
      <c r="AD1583" s="22" t="s">
        <v>2605</v>
      </c>
      <c r="AE1583" s="16"/>
      <c r="AF1583" s="18">
        <v>24.0</v>
      </c>
      <c r="AG1583" s="18">
        <v>0.0</v>
      </c>
      <c r="AH1583" s="18">
        <v>0.0</v>
      </c>
      <c r="AI1583" s="18">
        <v>0.0</v>
      </c>
      <c r="AJ1583" s="18">
        <v>0.0</v>
      </c>
      <c r="AK1583" s="18">
        <v>0.628771</v>
      </c>
    </row>
    <row r="1584">
      <c r="A1584" s="14" t="s">
        <v>1783</v>
      </c>
      <c r="B1584" s="105"/>
      <c r="C1584" s="14" t="s">
        <v>3272</v>
      </c>
      <c r="D1584" s="19" t="s">
        <v>58</v>
      </c>
      <c r="E1584" s="14" t="s">
        <v>3421</v>
      </c>
      <c r="F1584" s="14" t="s">
        <v>3273</v>
      </c>
      <c r="G1584" s="14" t="s">
        <v>2570</v>
      </c>
      <c r="I1584" s="14" t="s">
        <v>3416</v>
      </c>
      <c r="J1584" s="23"/>
      <c r="K1584" s="23"/>
      <c r="L1584" s="18">
        <v>552.0</v>
      </c>
      <c r="M1584" s="18">
        <v>0.0</v>
      </c>
      <c r="N1584" s="18">
        <v>0.0</v>
      </c>
      <c r="O1584" s="18">
        <v>0.0</v>
      </c>
      <c r="P1584" s="18">
        <v>0.0</v>
      </c>
      <c r="Q1584" s="18">
        <v>0.0</v>
      </c>
      <c r="U1584" s="22" t="s">
        <v>1783</v>
      </c>
      <c r="V1584" s="18">
        <v>7.1662470029E10</v>
      </c>
      <c r="W1584" s="22" t="s">
        <v>3272</v>
      </c>
      <c r="X1584" s="18" t="s">
        <v>3417</v>
      </c>
      <c r="Y1584" s="22" t="s">
        <v>3421</v>
      </c>
      <c r="Z1584" s="22" t="s">
        <v>3273</v>
      </c>
      <c r="AA1584" s="22" t="s">
        <v>2570</v>
      </c>
      <c r="AC1584" s="22" t="s">
        <v>3416</v>
      </c>
      <c r="AD1584" s="16"/>
      <c r="AE1584" s="16"/>
      <c r="AF1584" s="18">
        <v>552.0</v>
      </c>
      <c r="AG1584" s="18">
        <v>0.0</v>
      </c>
      <c r="AH1584" s="18">
        <v>0.0</v>
      </c>
      <c r="AI1584" s="18">
        <v>0.0</v>
      </c>
      <c r="AJ1584" s="18">
        <v>0.0</v>
      </c>
      <c r="AK1584" s="18">
        <v>0.0</v>
      </c>
    </row>
    <row r="1585">
      <c r="A1585" s="14" t="s">
        <v>1812</v>
      </c>
      <c r="B1585" s="105"/>
      <c r="C1585" s="14" t="s">
        <v>3310</v>
      </c>
      <c r="D1585" s="19" t="s">
        <v>58</v>
      </c>
      <c r="E1585" s="14" t="s">
        <v>3421</v>
      </c>
      <c r="F1585" s="14" t="s">
        <v>2963</v>
      </c>
      <c r="G1585" s="14" t="s">
        <v>3534</v>
      </c>
      <c r="H1585" s="14" t="s">
        <v>2214</v>
      </c>
      <c r="I1585" s="14" t="s">
        <v>3416</v>
      </c>
      <c r="J1585" s="14" t="s">
        <v>2605</v>
      </c>
      <c r="K1585" s="23"/>
      <c r="L1585" s="18">
        <v>672.0</v>
      </c>
      <c r="M1585" s="18">
        <v>0.0</v>
      </c>
      <c r="N1585" s="18">
        <v>1.814929</v>
      </c>
      <c r="O1585" s="18">
        <v>0.5</v>
      </c>
      <c r="P1585" s="18">
        <v>0.505556</v>
      </c>
      <c r="Q1585" s="18">
        <v>1.817707</v>
      </c>
      <c r="U1585" s="22" t="s">
        <v>1812</v>
      </c>
      <c r="V1585" s="18">
        <v>7.622201730413E12</v>
      </c>
      <c r="W1585" s="22" t="s">
        <v>3310</v>
      </c>
      <c r="X1585" s="18" t="s">
        <v>3417</v>
      </c>
      <c r="Y1585" s="22" t="s">
        <v>3421</v>
      </c>
      <c r="Z1585" s="22" t="s">
        <v>2963</v>
      </c>
      <c r="AA1585" s="22" t="s">
        <v>3534</v>
      </c>
      <c r="AB1585" s="22" t="s">
        <v>2214</v>
      </c>
      <c r="AC1585" s="22" t="s">
        <v>3416</v>
      </c>
      <c r="AD1585" s="22" t="s">
        <v>2605</v>
      </c>
      <c r="AE1585" s="16"/>
      <c r="AF1585" s="18">
        <v>672.0</v>
      </c>
      <c r="AG1585" s="18">
        <v>0.0</v>
      </c>
      <c r="AH1585" s="18">
        <v>1.814929</v>
      </c>
      <c r="AI1585" s="18">
        <v>0.5</v>
      </c>
      <c r="AJ1585" s="18">
        <v>0.505556</v>
      </c>
      <c r="AK1585" s="18">
        <v>1.817707</v>
      </c>
    </row>
    <row r="1586">
      <c r="A1586" s="14" t="s">
        <v>1812</v>
      </c>
      <c r="B1586" s="105"/>
      <c r="C1586" s="14" t="s">
        <v>2964</v>
      </c>
      <c r="D1586" s="19" t="s">
        <v>58</v>
      </c>
      <c r="E1586" s="14" t="s">
        <v>3415</v>
      </c>
      <c r="F1586" s="14" t="s">
        <v>2959</v>
      </c>
      <c r="G1586" s="14" t="s">
        <v>2464</v>
      </c>
      <c r="H1586" s="14" t="s">
        <v>2214</v>
      </c>
      <c r="I1586" s="14" t="s">
        <v>3416</v>
      </c>
      <c r="J1586" s="23"/>
      <c r="K1586" s="23"/>
      <c r="L1586" s="18">
        <v>0.0</v>
      </c>
      <c r="M1586" s="18">
        <v>0.0</v>
      </c>
      <c r="N1586" s="18">
        <v>0.0</v>
      </c>
      <c r="O1586" s="18">
        <v>0.428571</v>
      </c>
      <c r="P1586" s="18">
        <v>0.533333</v>
      </c>
      <c r="Q1586" s="18">
        <v>0.409502</v>
      </c>
      <c r="U1586" s="22" t="s">
        <v>1812</v>
      </c>
      <c r="V1586" s="18">
        <v>3.046920023443E12</v>
      </c>
      <c r="W1586" s="22" t="s">
        <v>2964</v>
      </c>
      <c r="X1586" s="18" t="s">
        <v>3417</v>
      </c>
      <c r="Y1586" s="22" t="s">
        <v>3415</v>
      </c>
      <c r="Z1586" s="22" t="s">
        <v>2959</v>
      </c>
      <c r="AA1586" s="22" t="s">
        <v>2464</v>
      </c>
      <c r="AB1586" s="22" t="s">
        <v>2214</v>
      </c>
      <c r="AC1586" s="22" t="s">
        <v>3416</v>
      </c>
      <c r="AD1586" s="16"/>
      <c r="AE1586" s="16"/>
      <c r="AF1586" s="18">
        <v>0.0</v>
      </c>
      <c r="AG1586" s="18">
        <v>0.0</v>
      </c>
      <c r="AH1586" s="18">
        <v>0.0</v>
      </c>
      <c r="AI1586" s="18">
        <v>0.428571</v>
      </c>
      <c r="AJ1586" s="18">
        <v>0.533333</v>
      </c>
      <c r="AK1586" s="18">
        <v>0.409502</v>
      </c>
    </row>
    <row r="1587">
      <c r="A1587" s="14" t="s">
        <v>1175</v>
      </c>
      <c r="B1587" s="105"/>
      <c r="C1587" s="14" t="s">
        <v>3212</v>
      </c>
      <c r="D1587" s="19" t="s">
        <v>58</v>
      </c>
      <c r="E1587" s="14" t="s">
        <v>3421</v>
      </c>
      <c r="F1587" s="23"/>
      <c r="G1587" s="14" t="s">
        <v>2391</v>
      </c>
      <c r="H1587" s="14" t="s">
        <v>2214</v>
      </c>
      <c r="I1587" s="14" t="s">
        <v>3416</v>
      </c>
      <c r="J1587" s="14" t="s">
        <v>2605</v>
      </c>
      <c r="K1587" s="23"/>
      <c r="L1587" s="18">
        <v>240.0</v>
      </c>
      <c r="M1587" s="18">
        <v>0.0</v>
      </c>
      <c r="N1587" s="18">
        <v>0.288462</v>
      </c>
      <c r="O1587" s="18">
        <v>0.25</v>
      </c>
      <c r="P1587" s="18">
        <v>0.083333</v>
      </c>
      <c r="Q1587" s="18">
        <v>0.078069</v>
      </c>
      <c r="U1587" s="22" t="s">
        <v>1175</v>
      </c>
      <c r="V1587" s="18">
        <v>1.94251139913E11</v>
      </c>
      <c r="W1587" s="22" t="s">
        <v>3212</v>
      </c>
      <c r="X1587" s="18" t="s">
        <v>3417</v>
      </c>
      <c r="Y1587" s="22" t="s">
        <v>3421</v>
      </c>
      <c r="Z1587" s="16"/>
      <c r="AA1587" s="22" t="s">
        <v>2391</v>
      </c>
      <c r="AB1587" s="22" t="s">
        <v>2214</v>
      </c>
      <c r="AC1587" s="22" t="s">
        <v>3416</v>
      </c>
      <c r="AD1587" s="22" t="s">
        <v>2605</v>
      </c>
      <c r="AE1587" s="16"/>
      <c r="AF1587" s="18">
        <v>240.0</v>
      </c>
      <c r="AG1587" s="18">
        <v>0.0</v>
      </c>
      <c r="AH1587" s="18">
        <v>0.288462</v>
      </c>
      <c r="AI1587" s="18">
        <v>0.25</v>
      </c>
      <c r="AJ1587" s="18">
        <v>0.083333</v>
      </c>
      <c r="AK1587" s="18">
        <v>0.078069</v>
      </c>
    </row>
    <row r="1588">
      <c r="A1588" s="14" t="s">
        <v>135</v>
      </c>
      <c r="B1588" s="105"/>
      <c r="C1588" s="14" t="s">
        <v>2622</v>
      </c>
      <c r="D1588" s="19" t="s">
        <v>58</v>
      </c>
      <c r="E1588" s="14" t="s">
        <v>3415</v>
      </c>
      <c r="F1588" s="14" t="s">
        <v>2614</v>
      </c>
      <c r="G1588" s="14" t="s">
        <v>2557</v>
      </c>
      <c r="H1588" s="14" t="s">
        <v>2214</v>
      </c>
      <c r="I1588" s="14" t="s">
        <v>3416</v>
      </c>
      <c r="J1588" s="14" t="s">
        <v>2605</v>
      </c>
      <c r="K1588" s="14" t="s">
        <v>2240</v>
      </c>
      <c r="L1588" s="18">
        <v>768.0</v>
      </c>
      <c r="M1588" s="18">
        <v>0.0</v>
      </c>
      <c r="N1588" s="18">
        <v>0.0</v>
      </c>
      <c r="O1588" s="18">
        <v>0.0</v>
      </c>
      <c r="P1588" s="18">
        <v>0.0</v>
      </c>
      <c r="Q1588" s="18">
        <v>0.0</v>
      </c>
      <c r="U1588" s="22" t="s">
        <v>135</v>
      </c>
      <c r="V1588" s="18">
        <v>1.015271004632E12</v>
      </c>
      <c r="W1588" s="22" t="s">
        <v>2622</v>
      </c>
      <c r="X1588" s="18" t="s">
        <v>3417</v>
      </c>
      <c r="Y1588" s="22" t="s">
        <v>3415</v>
      </c>
      <c r="Z1588" s="22" t="s">
        <v>2614</v>
      </c>
      <c r="AA1588" s="22" t="s">
        <v>2557</v>
      </c>
      <c r="AB1588" s="22" t="s">
        <v>2214</v>
      </c>
      <c r="AC1588" s="22" t="s">
        <v>3416</v>
      </c>
      <c r="AD1588" s="22" t="s">
        <v>2605</v>
      </c>
      <c r="AE1588" s="22" t="s">
        <v>2240</v>
      </c>
      <c r="AF1588" s="18">
        <v>768.0</v>
      </c>
      <c r="AG1588" s="18">
        <v>0.0</v>
      </c>
      <c r="AH1588" s="18">
        <v>0.0</v>
      </c>
      <c r="AI1588" s="18">
        <v>0.0</v>
      </c>
      <c r="AJ1588" s="18">
        <v>0.0</v>
      </c>
      <c r="AK1588" s="18">
        <v>0.0</v>
      </c>
    </row>
    <row r="1589">
      <c r="A1589" s="14" t="s">
        <v>135</v>
      </c>
      <c r="B1589" s="105"/>
      <c r="C1589" s="14" t="s">
        <v>2613</v>
      </c>
      <c r="D1589" s="19" t="s">
        <v>58</v>
      </c>
      <c r="E1589" s="14" t="s">
        <v>3415</v>
      </c>
      <c r="F1589" s="14" t="s">
        <v>2614</v>
      </c>
      <c r="G1589" s="14" t="s">
        <v>2557</v>
      </c>
      <c r="H1589" s="14" t="s">
        <v>2214</v>
      </c>
      <c r="I1589" s="14" t="s">
        <v>3416</v>
      </c>
      <c r="J1589" s="14" t="s">
        <v>2605</v>
      </c>
      <c r="K1589" s="14" t="s">
        <v>2240</v>
      </c>
      <c r="L1589" s="18">
        <v>816.0</v>
      </c>
      <c r="M1589" s="18">
        <v>0.0</v>
      </c>
      <c r="N1589" s="18">
        <v>5.298199</v>
      </c>
      <c r="O1589" s="18">
        <v>0.0</v>
      </c>
      <c r="P1589" s="18">
        <v>0.0</v>
      </c>
      <c r="Q1589" s="18">
        <v>5.298199</v>
      </c>
      <c r="U1589" s="22" t="s">
        <v>135</v>
      </c>
      <c r="V1589" s="18">
        <v>3.001260000134E12</v>
      </c>
      <c r="W1589" s="22" t="s">
        <v>2613</v>
      </c>
      <c r="X1589" s="18" t="s">
        <v>3417</v>
      </c>
      <c r="Y1589" s="22" t="s">
        <v>3415</v>
      </c>
      <c r="Z1589" s="22" t="s">
        <v>2614</v>
      </c>
      <c r="AA1589" s="22" t="s">
        <v>2557</v>
      </c>
      <c r="AB1589" s="22" t="s">
        <v>2214</v>
      </c>
      <c r="AC1589" s="22" t="s">
        <v>3416</v>
      </c>
      <c r="AD1589" s="22" t="s">
        <v>2605</v>
      </c>
      <c r="AE1589" s="22" t="s">
        <v>2240</v>
      </c>
      <c r="AF1589" s="18">
        <v>816.0</v>
      </c>
      <c r="AG1589" s="18">
        <v>0.0</v>
      </c>
      <c r="AH1589" s="18">
        <v>5.298199</v>
      </c>
      <c r="AI1589" s="18">
        <v>0.0</v>
      </c>
      <c r="AJ1589" s="18">
        <v>0.0</v>
      </c>
      <c r="AK1589" s="18">
        <v>5.298199</v>
      </c>
    </row>
    <row r="1590">
      <c r="A1590" s="14" t="s">
        <v>135</v>
      </c>
      <c r="B1590" s="105"/>
      <c r="C1590" s="14" t="s">
        <v>2633</v>
      </c>
      <c r="D1590" s="19" t="s">
        <v>58</v>
      </c>
      <c r="E1590" s="14" t="s">
        <v>3415</v>
      </c>
      <c r="F1590" s="14" t="s">
        <v>2614</v>
      </c>
      <c r="G1590" s="14" t="s">
        <v>2557</v>
      </c>
      <c r="H1590" s="14" t="s">
        <v>2214</v>
      </c>
      <c r="I1590" s="14" t="s">
        <v>3416</v>
      </c>
      <c r="J1590" s="14" t="s">
        <v>2605</v>
      </c>
      <c r="K1590" s="14" t="s">
        <v>2240</v>
      </c>
      <c r="L1590" s="18">
        <v>768.0</v>
      </c>
      <c r="M1590" s="18">
        <v>0.0</v>
      </c>
      <c r="N1590" s="18">
        <v>0.0</v>
      </c>
      <c r="O1590" s="18">
        <v>0.0</v>
      </c>
      <c r="P1590" s="18">
        <v>0.0</v>
      </c>
      <c r="Q1590" s="18">
        <v>0.0</v>
      </c>
      <c r="U1590" s="22" t="s">
        <v>135</v>
      </c>
      <c r="V1590" s="18">
        <v>1.015271004533E12</v>
      </c>
      <c r="W1590" s="22" t="s">
        <v>2633</v>
      </c>
      <c r="X1590" s="18" t="s">
        <v>3417</v>
      </c>
      <c r="Y1590" s="22" t="s">
        <v>3415</v>
      </c>
      <c r="Z1590" s="22" t="s">
        <v>2614</v>
      </c>
      <c r="AA1590" s="22" t="s">
        <v>2557</v>
      </c>
      <c r="AB1590" s="22" t="s">
        <v>2214</v>
      </c>
      <c r="AC1590" s="22" t="s">
        <v>3416</v>
      </c>
      <c r="AD1590" s="22" t="s">
        <v>2605</v>
      </c>
      <c r="AE1590" s="22" t="s">
        <v>2240</v>
      </c>
      <c r="AF1590" s="18">
        <v>768.0</v>
      </c>
      <c r="AG1590" s="18">
        <v>0.0</v>
      </c>
      <c r="AH1590" s="18">
        <v>0.0</v>
      </c>
      <c r="AI1590" s="18">
        <v>0.0</v>
      </c>
      <c r="AJ1590" s="18">
        <v>0.0</v>
      </c>
      <c r="AK1590" s="18">
        <v>0.0</v>
      </c>
    </row>
    <row r="1591">
      <c r="A1591" s="14" t="s">
        <v>591</v>
      </c>
      <c r="B1591" s="105"/>
      <c r="C1591" s="14" t="s">
        <v>2600</v>
      </c>
      <c r="D1591" s="19" t="s">
        <v>58</v>
      </c>
      <c r="E1591" s="14" t="s">
        <v>3415</v>
      </c>
      <c r="F1591" s="14" t="s">
        <v>3135</v>
      </c>
      <c r="G1591" s="14" t="s">
        <v>3997</v>
      </c>
      <c r="H1591" s="14" t="s">
        <v>2214</v>
      </c>
      <c r="I1591" s="14" t="s">
        <v>3416</v>
      </c>
      <c r="J1591" s="23"/>
      <c r="K1591" s="14" t="s">
        <v>2240</v>
      </c>
      <c r="L1591" s="18">
        <v>336.0</v>
      </c>
      <c r="M1591" s="18">
        <v>0.0</v>
      </c>
      <c r="N1591" s="18">
        <v>0.0</v>
      </c>
      <c r="O1591" s="18">
        <v>0.0</v>
      </c>
      <c r="P1591" s="18">
        <v>0.0</v>
      </c>
      <c r="Q1591" s="18">
        <v>0.0</v>
      </c>
      <c r="U1591" s="22" t="s">
        <v>591</v>
      </c>
      <c r="V1591" s="18">
        <v>6.271100041574E12</v>
      </c>
      <c r="W1591" s="22" t="s">
        <v>2600</v>
      </c>
      <c r="X1591" s="18" t="s">
        <v>3417</v>
      </c>
      <c r="Y1591" s="22" t="s">
        <v>3415</v>
      </c>
      <c r="Z1591" s="22" t="s">
        <v>3135</v>
      </c>
      <c r="AA1591" s="22" t="s">
        <v>3997</v>
      </c>
      <c r="AB1591" s="22" t="s">
        <v>2214</v>
      </c>
      <c r="AC1591" s="22" t="s">
        <v>3416</v>
      </c>
      <c r="AD1591" s="16"/>
      <c r="AE1591" s="22" t="s">
        <v>2240</v>
      </c>
      <c r="AF1591" s="18">
        <v>336.0</v>
      </c>
      <c r="AG1591" s="18">
        <v>0.0</v>
      </c>
      <c r="AH1591" s="18">
        <v>0.0</v>
      </c>
      <c r="AI1591" s="18">
        <v>0.0</v>
      </c>
      <c r="AJ1591" s="18">
        <v>0.0</v>
      </c>
      <c r="AK1591" s="18">
        <v>0.0</v>
      </c>
    </row>
    <row r="1592">
      <c r="A1592" s="14" t="s">
        <v>1812</v>
      </c>
      <c r="B1592" s="105"/>
      <c r="C1592" s="14" t="s">
        <v>2555</v>
      </c>
      <c r="D1592" s="19" t="s">
        <v>58</v>
      </c>
      <c r="E1592" s="14" t="s">
        <v>3415</v>
      </c>
      <c r="F1592" s="14" t="s">
        <v>2998</v>
      </c>
      <c r="G1592" s="14" t="s">
        <v>2554</v>
      </c>
      <c r="H1592" s="14" t="s">
        <v>2214</v>
      </c>
      <c r="I1592" s="14" t="s">
        <v>3416</v>
      </c>
      <c r="J1592" s="14" t="s">
        <v>2666</v>
      </c>
      <c r="L1592" s="18">
        <v>744.0</v>
      </c>
      <c r="M1592" s="18">
        <v>0.0</v>
      </c>
      <c r="N1592" s="18">
        <v>53.73394</v>
      </c>
      <c r="O1592" s="18">
        <v>1.0</v>
      </c>
      <c r="P1592" s="18">
        <v>0.444328</v>
      </c>
      <c r="Q1592" s="18">
        <v>53.73641</v>
      </c>
      <c r="U1592" s="22" t="s">
        <v>1812</v>
      </c>
      <c r="V1592" s="18">
        <v>8.000300404722E12</v>
      </c>
      <c r="W1592" s="22" t="s">
        <v>2555</v>
      </c>
      <c r="X1592" s="18" t="s">
        <v>3417</v>
      </c>
      <c r="Y1592" s="22" t="s">
        <v>3415</v>
      </c>
      <c r="Z1592" s="22" t="s">
        <v>2998</v>
      </c>
      <c r="AA1592" s="22" t="s">
        <v>2554</v>
      </c>
      <c r="AB1592" s="22" t="s">
        <v>2214</v>
      </c>
      <c r="AC1592" s="22" t="s">
        <v>3416</v>
      </c>
      <c r="AD1592" s="22" t="s">
        <v>2666</v>
      </c>
      <c r="AF1592" s="18">
        <v>744.0</v>
      </c>
      <c r="AG1592" s="18">
        <v>0.0</v>
      </c>
      <c r="AH1592" s="18">
        <v>53.73394</v>
      </c>
      <c r="AI1592" s="18">
        <v>1.0</v>
      </c>
      <c r="AJ1592" s="18">
        <v>0.444328</v>
      </c>
      <c r="AK1592" s="18">
        <v>53.73641</v>
      </c>
    </row>
    <row r="1593">
      <c r="A1593" s="14" t="s">
        <v>1812</v>
      </c>
      <c r="B1593" s="105"/>
      <c r="C1593" s="14" t="s">
        <v>3333</v>
      </c>
      <c r="D1593" s="19" t="s">
        <v>58</v>
      </c>
      <c r="E1593" s="14" t="s">
        <v>3415</v>
      </c>
      <c r="F1593" s="14" t="s">
        <v>3326</v>
      </c>
      <c r="G1593" s="14" t="s">
        <v>2324</v>
      </c>
      <c r="H1593" s="14" t="s">
        <v>2214</v>
      </c>
      <c r="I1593" s="14" t="s">
        <v>3416</v>
      </c>
      <c r="J1593" s="14" t="s">
        <v>2605</v>
      </c>
      <c r="K1593" s="23"/>
      <c r="L1593" s="18">
        <v>720.0</v>
      </c>
      <c r="M1593" s="18">
        <v>0.0</v>
      </c>
      <c r="N1593" s="18">
        <v>6.380384</v>
      </c>
      <c r="O1593" s="18">
        <v>0.142857</v>
      </c>
      <c r="P1593" s="18">
        <v>0.330769</v>
      </c>
      <c r="Q1593" s="18">
        <v>6.269382</v>
      </c>
      <c r="U1593" s="22" t="s">
        <v>1812</v>
      </c>
      <c r="V1593" s="18">
        <v>5.000168040929E12</v>
      </c>
      <c r="W1593" s="22" t="s">
        <v>3333</v>
      </c>
      <c r="X1593" s="18" t="s">
        <v>3417</v>
      </c>
      <c r="Y1593" s="22" t="s">
        <v>3415</v>
      </c>
      <c r="Z1593" s="22" t="s">
        <v>3326</v>
      </c>
      <c r="AA1593" s="22" t="s">
        <v>2324</v>
      </c>
      <c r="AB1593" s="22" t="s">
        <v>2214</v>
      </c>
      <c r="AC1593" s="22" t="s">
        <v>3416</v>
      </c>
      <c r="AD1593" s="22" t="s">
        <v>2605</v>
      </c>
      <c r="AE1593" s="16"/>
      <c r="AF1593" s="18">
        <v>720.0</v>
      </c>
      <c r="AG1593" s="18">
        <v>0.0</v>
      </c>
      <c r="AH1593" s="18">
        <v>6.380384</v>
      </c>
      <c r="AI1593" s="18">
        <v>0.142857</v>
      </c>
      <c r="AJ1593" s="18">
        <v>0.330769</v>
      </c>
      <c r="AK1593" s="18">
        <v>6.269382</v>
      </c>
    </row>
    <row r="1594">
      <c r="A1594" s="14" t="s">
        <v>961</v>
      </c>
      <c r="B1594" s="104"/>
      <c r="C1594" s="14" t="s">
        <v>2961</v>
      </c>
      <c r="D1594" s="19" t="s">
        <v>58</v>
      </c>
      <c r="E1594" s="14" t="s">
        <v>3415</v>
      </c>
      <c r="F1594" s="14" t="s">
        <v>3157</v>
      </c>
      <c r="G1594" s="14" t="s">
        <v>2366</v>
      </c>
      <c r="H1594" s="14" t="s">
        <v>2304</v>
      </c>
      <c r="I1594" s="14" t="s">
        <v>3422</v>
      </c>
      <c r="J1594" s="14" t="s">
        <v>2605</v>
      </c>
      <c r="K1594" s="23"/>
      <c r="L1594" s="18">
        <v>24.0</v>
      </c>
      <c r="M1594" s="18">
        <v>0.0</v>
      </c>
      <c r="N1594" s="18">
        <v>0.0</v>
      </c>
      <c r="O1594" s="18">
        <v>0.0</v>
      </c>
      <c r="P1594" s="18">
        <v>0.0</v>
      </c>
      <c r="Q1594" s="18">
        <v>0.0</v>
      </c>
      <c r="U1594" s="22" t="s">
        <v>961</v>
      </c>
      <c r="V1594" s="22" t="s">
        <v>4145</v>
      </c>
      <c r="W1594" s="22" t="s">
        <v>2961</v>
      </c>
      <c r="X1594" s="18" t="s">
        <v>3417</v>
      </c>
      <c r="Y1594" s="22" t="s">
        <v>3415</v>
      </c>
      <c r="Z1594" s="22" t="s">
        <v>3157</v>
      </c>
      <c r="AA1594" s="22" t="s">
        <v>2366</v>
      </c>
      <c r="AB1594" s="22" t="s">
        <v>2304</v>
      </c>
      <c r="AC1594" s="22" t="s">
        <v>3422</v>
      </c>
      <c r="AD1594" s="22" t="s">
        <v>2605</v>
      </c>
      <c r="AE1594" s="16"/>
      <c r="AF1594" s="18">
        <v>24.0</v>
      </c>
      <c r="AG1594" s="18">
        <v>0.0</v>
      </c>
      <c r="AH1594" s="18">
        <v>0.0</v>
      </c>
      <c r="AI1594" s="18">
        <v>0.0</v>
      </c>
      <c r="AJ1594" s="18">
        <v>0.0</v>
      </c>
      <c r="AK1594" s="18">
        <v>0.0</v>
      </c>
    </row>
    <row r="1595">
      <c r="A1595" s="14" t="s">
        <v>1175</v>
      </c>
      <c r="B1595" s="105"/>
      <c r="C1595" s="14" t="s">
        <v>3222</v>
      </c>
      <c r="D1595" s="19" t="s">
        <v>58</v>
      </c>
      <c r="E1595" s="14" t="s">
        <v>3415</v>
      </c>
      <c r="F1595" s="14" t="s">
        <v>3217</v>
      </c>
      <c r="G1595" s="14" t="s">
        <v>3600</v>
      </c>
      <c r="H1595" s="14" t="s">
        <v>2214</v>
      </c>
      <c r="I1595" s="14" t="s">
        <v>3416</v>
      </c>
      <c r="J1595" s="14" t="s">
        <v>2605</v>
      </c>
      <c r="K1595" s="23"/>
      <c r="L1595" s="18">
        <v>0.0</v>
      </c>
      <c r="M1595" s="18">
        <v>0.0</v>
      </c>
      <c r="N1595" s="18">
        <v>0.0</v>
      </c>
      <c r="O1595" s="18">
        <v>0.0</v>
      </c>
      <c r="P1595" s="18">
        <v>0.172414</v>
      </c>
      <c r="Q1595" s="18">
        <v>0.186973</v>
      </c>
      <c r="U1595" s="22" t="s">
        <v>1175</v>
      </c>
      <c r="V1595" s="18">
        <v>6.291103071378E12</v>
      </c>
      <c r="W1595" s="22" t="s">
        <v>3222</v>
      </c>
      <c r="X1595" s="18" t="s">
        <v>3417</v>
      </c>
      <c r="Y1595" s="22" t="s">
        <v>3415</v>
      </c>
      <c r="Z1595" s="22" t="s">
        <v>3217</v>
      </c>
      <c r="AA1595" s="22" t="s">
        <v>3600</v>
      </c>
      <c r="AB1595" s="22" t="s">
        <v>2214</v>
      </c>
      <c r="AC1595" s="22" t="s">
        <v>3416</v>
      </c>
      <c r="AD1595" s="22" t="s">
        <v>2605</v>
      </c>
      <c r="AE1595" s="16"/>
      <c r="AF1595" s="18">
        <v>0.0</v>
      </c>
      <c r="AG1595" s="18">
        <v>0.0</v>
      </c>
      <c r="AH1595" s="18">
        <v>0.0</v>
      </c>
      <c r="AI1595" s="18">
        <v>0.0</v>
      </c>
      <c r="AJ1595" s="18">
        <v>0.172414</v>
      </c>
      <c r="AK1595" s="18">
        <v>0.186973</v>
      </c>
    </row>
    <row r="1596">
      <c r="A1596" s="14" t="s">
        <v>798</v>
      </c>
      <c r="B1596" s="105"/>
      <c r="C1596" s="14" t="s">
        <v>2719</v>
      </c>
      <c r="D1596" s="19" t="s">
        <v>58</v>
      </c>
      <c r="E1596" s="23"/>
      <c r="F1596" s="14" t="s">
        <v>2720</v>
      </c>
      <c r="G1596" s="14" t="s">
        <v>3704</v>
      </c>
      <c r="H1596" s="14" t="s">
        <v>2214</v>
      </c>
      <c r="I1596" s="14" t="s">
        <v>3717</v>
      </c>
      <c r="J1596" s="23"/>
      <c r="K1596" s="14" t="s">
        <v>2240</v>
      </c>
      <c r="L1596" s="18">
        <v>552.0</v>
      </c>
      <c r="M1596" s="18">
        <v>0.0</v>
      </c>
      <c r="N1596" s="18">
        <v>0.0</v>
      </c>
      <c r="O1596" s="18">
        <v>0.0</v>
      </c>
      <c r="P1596" s="18">
        <v>0.0</v>
      </c>
      <c r="Q1596" s="18">
        <v>0.0</v>
      </c>
      <c r="U1596" s="22" t="s">
        <v>798</v>
      </c>
      <c r="V1596" s="18">
        <v>6.298042161603E12</v>
      </c>
      <c r="W1596" s="22" t="s">
        <v>2719</v>
      </c>
      <c r="X1596" s="18" t="s">
        <v>3417</v>
      </c>
      <c r="Y1596" s="16"/>
      <c r="Z1596" s="22" t="s">
        <v>2720</v>
      </c>
      <c r="AA1596" s="22" t="s">
        <v>3704</v>
      </c>
      <c r="AB1596" s="22" t="s">
        <v>2214</v>
      </c>
      <c r="AC1596" s="22" t="s">
        <v>3717</v>
      </c>
      <c r="AD1596" s="16"/>
      <c r="AE1596" s="22" t="s">
        <v>2240</v>
      </c>
      <c r="AF1596" s="18">
        <v>552.0</v>
      </c>
      <c r="AG1596" s="18">
        <v>0.0</v>
      </c>
      <c r="AH1596" s="18">
        <v>0.0</v>
      </c>
      <c r="AI1596" s="18">
        <v>0.0</v>
      </c>
      <c r="AJ1596" s="18">
        <v>0.0</v>
      </c>
      <c r="AK1596" s="18">
        <v>0.0</v>
      </c>
    </row>
    <row r="1597">
      <c r="A1597" s="14" t="s">
        <v>888</v>
      </c>
      <c r="B1597" s="105"/>
      <c r="C1597" s="14" t="s">
        <v>2336</v>
      </c>
      <c r="D1597" s="19" t="s">
        <v>58</v>
      </c>
      <c r="E1597" s="14" t="s">
        <v>3421</v>
      </c>
      <c r="F1597" s="14" t="s">
        <v>2783</v>
      </c>
      <c r="G1597" s="14" t="s">
        <v>2337</v>
      </c>
      <c r="H1597" s="14" t="s">
        <v>2214</v>
      </c>
      <c r="I1597" s="14" t="s">
        <v>3431</v>
      </c>
      <c r="J1597" s="23"/>
      <c r="K1597" s="23"/>
      <c r="L1597" s="18">
        <v>11.0</v>
      </c>
      <c r="M1597" s="18">
        <v>3.0</v>
      </c>
      <c r="N1597" s="18">
        <v>0.083333</v>
      </c>
      <c r="O1597" s="18">
        <v>1.705128</v>
      </c>
      <c r="P1597" s="18">
        <v>1.597209</v>
      </c>
      <c r="Q1597" s="18">
        <v>1.683562</v>
      </c>
      <c r="U1597" s="22" t="s">
        <v>888</v>
      </c>
      <c r="V1597" s="18">
        <v>5.285000834731E12</v>
      </c>
      <c r="W1597" s="22" t="s">
        <v>2336</v>
      </c>
      <c r="X1597" s="18" t="s">
        <v>3417</v>
      </c>
      <c r="Y1597" s="22" t="s">
        <v>3421</v>
      </c>
      <c r="Z1597" s="22" t="s">
        <v>2783</v>
      </c>
      <c r="AA1597" s="22" t="s">
        <v>2337</v>
      </c>
      <c r="AB1597" s="22" t="s">
        <v>2214</v>
      </c>
      <c r="AC1597" s="22" t="s">
        <v>3431</v>
      </c>
      <c r="AD1597" s="16"/>
      <c r="AE1597" s="16"/>
      <c r="AF1597" s="18">
        <v>11.0</v>
      </c>
      <c r="AG1597" s="18">
        <v>3.0</v>
      </c>
      <c r="AH1597" s="18">
        <v>0.083333</v>
      </c>
      <c r="AI1597" s="18">
        <v>1.705128</v>
      </c>
      <c r="AJ1597" s="18">
        <v>1.597209</v>
      </c>
      <c r="AK1597" s="18">
        <v>1.683562</v>
      </c>
    </row>
    <row r="1598">
      <c r="A1598" s="14" t="s">
        <v>288</v>
      </c>
      <c r="B1598" s="105"/>
      <c r="C1598" s="14" t="s">
        <v>2250</v>
      </c>
      <c r="D1598" s="19" t="s">
        <v>58</v>
      </c>
      <c r="E1598" s="14" t="s">
        <v>3415</v>
      </c>
      <c r="F1598" s="14" t="s">
        <v>2643</v>
      </c>
      <c r="G1598" s="14" t="s">
        <v>2251</v>
      </c>
      <c r="H1598" s="14" t="s">
        <v>2214</v>
      </c>
      <c r="I1598" s="14" t="s">
        <v>3416</v>
      </c>
      <c r="J1598" s="23"/>
      <c r="K1598" s="23"/>
      <c r="L1598" s="18">
        <v>72.0</v>
      </c>
      <c r="M1598" s="18">
        <v>0.0</v>
      </c>
      <c r="N1598" s="18">
        <v>0.0</v>
      </c>
      <c r="O1598" s="18">
        <v>0.0</v>
      </c>
      <c r="P1598" s="18">
        <v>0.0</v>
      </c>
      <c r="Q1598" s="18">
        <v>0.0</v>
      </c>
      <c r="U1598" s="22" t="s">
        <v>288</v>
      </c>
      <c r="V1598" s="18">
        <v>7.92105023588E11</v>
      </c>
      <c r="W1598" s="22" t="s">
        <v>2250</v>
      </c>
      <c r="X1598" s="18" t="s">
        <v>3417</v>
      </c>
      <c r="Y1598" s="22" t="s">
        <v>3415</v>
      </c>
      <c r="Z1598" s="22" t="s">
        <v>2643</v>
      </c>
      <c r="AA1598" s="22" t="s">
        <v>2251</v>
      </c>
      <c r="AB1598" s="22" t="s">
        <v>2214</v>
      </c>
      <c r="AC1598" s="22" t="s">
        <v>3416</v>
      </c>
      <c r="AD1598" s="16"/>
      <c r="AE1598" s="16"/>
      <c r="AF1598" s="18">
        <v>72.0</v>
      </c>
      <c r="AG1598" s="18">
        <v>0.0</v>
      </c>
      <c r="AH1598" s="18">
        <v>0.0</v>
      </c>
      <c r="AI1598" s="18">
        <v>0.0</v>
      </c>
      <c r="AJ1598" s="18">
        <v>0.0</v>
      </c>
      <c r="AK1598" s="18">
        <v>0.0</v>
      </c>
    </row>
    <row r="1599">
      <c r="A1599" s="14" t="s">
        <v>888</v>
      </c>
      <c r="B1599" s="105"/>
      <c r="C1599" s="14" t="s">
        <v>2331</v>
      </c>
      <c r="D1599" s="19" t="s">
        <v>58</v>
      </c>
      <c r="E1599" s="14" t="s">
        <v>3415</v>
      </c>
      <c r="F1599" s="14" t="s">
        <v>2774</v>
      </c>
      <c r="G1599" s="14" t="s">
        <v>2326</v>
      </c>
      <c r="H1599" s="14" t="s">
        <v>2214</v>
      </c>
      <c r="I1599" s="14" t="s">
        <v>3431</v>
      </c>
      <c r="J1599" s="14" t="s">
        <v>2605</v>
      </c>
      <c r="K1599" s="14" t="s">
        <v>2240</v>
      </c>
      <c r="L1599" s="18">
        <v>24.0</v>
      </c>
      <c r="M1599" s="18">
        <v>0.0</v>
      </c>
      <c r="N1599" s="18">
        <v>0.0</v>
      </c>
      <c r="O1599" s="18">
        <v>0.0</v>
      </c>
      <c r="P1599" s="18">
        <v>0.0</v>
      </c>
      <c r="Q1599" s="18">
        <v>0.0</v>
      </c>
      <c r="U1599" s="22" t="s">
        <v>888</v>
      </c>
      <c r="V1599" s="18">
        <v>7.312930002935E12</v>
      </c>
      <c r="W1599" s="22" t="s">
        <v>2331</v>
      </c>
      <c r="X1599" s="18" t="s">
        <v>3417</v>
      </c>
      <c r="Y1599" s="22" t="s">
        <v>3415</v>
      </c>
      <c r="Z1599" s="22" t="s">
        <v>2774</v>
      </c>
      <c r="AA1599" s="22" t="s">
        <v>2326</v>
      </c>
      <c r="AB1599" s="22" t="s">
        <v>2214</v>
      </c>
      <c r="AC1599" s="22" t="s">
        <v>3431</v>
      </c>
      <c r="AD1599" s="22" t="s">
        <v>2605</v>
      </c>
      <c r="AE1599" s="22" t="s">
        <v>2240</v>
      </c>
      <c r="AF1599" s="18">
        <v>24.0</v>
      </c>
      <c r="AG1599" s="18">
        <v>0.0</v>
      </c>
      <c r="AH1599" s="18">
        <v>0.0</v>
      </c>
      <c r="AI1599" s="18">
        <v>0.0</v>
      </c>
      <c r="AJ1599" s="18">
        <v>0.0</v>
      </c>
      <c r="AK1599" s="18">
        <v>0.0</v>
      </c>
    </row>
    <row r="1600">
      <c r="A1600" s="14" t="s">
        <v>1326</v>
      </c>
      <c r="B1600" s="105"/>
      <c r="C1600" s="14" t="s">
        <v>2739</v>
      </c>
      <c r="D1600" s="19" t="s">
        <v>58</v>
      </c>
      <c r="E1600" s="14" t="s">
        <v>3415</v>
      </c>
      <c r="F1600" s="14" t="s">
        <v>3865</v>
      </c>
      <c r="G1600" s="14" t="s">
        <v>2407</v>
      </c>
      <c r="H1600" s="14" t="s">
        <v>2252</v>
      </c>
      <c r="I1600" s="14" t="s">
        <v>3416</v>
      </c>
      <c r="J1600" s="14" t="s">
        <v>2605</v>
      </c>
      <c r="K1600" s="23"/>
      <c r="L1600" s="18">
        <v>24.0</v>
      </c>
      <c r="M1600" s="18">
        <v>0.0</v>
      </c>
      <c r="N1600" s="18">
        <v>0.0</v>
      </c>
      <c r="O1600" s="18">
        <v>0.0</v>
      </c>
      <c r="P1600" s="18">
        <v>0.0</v>
      </c>
      <c r="Q1600" s="18">
        <v>0.0</v>
      </c>
      <c r="U1600" s="22" t="s">
        <v>1326</v>
      </c>
      <c r="V1600" s="18">
        <v>6.281006589896E12</v>
      </c>
      <c r="W1600" s="22" t="s">
        <v>2739</v>
      </c>
      <c r="X1600" s="18" t="s">
        <v>3417</v>
      </c>
      <c r="Y1600" s="22" t="s">
        <v>3415</v>
      </c>
      <c r="Z1600" s="22" t="s">
        <v>3865</v>
      </c>
      <c r="AA1600" s="22" t="s">
        <v>2407</v>
      </c>
      <c r="AB1600" s="22" t="s">
        <v>2252</v>
      </c>
      <c r="AC1600" s="22" t="s">
        <v>3416</v>
      </c>
      <c r="AD1600" s="22" t="s">
        <v>2605</v>
      </c>
      <c r="AE1600" s="16"/>
      <c r="AF1600" s="18">
        <v>24.0</v>
      </c>
      <c r="AG1600" s="18">
        <v>0.0</v>
      </c>
      <c r="AH1600" s="18">
        <v>0.0</v>
      </c>
      <c r="AI1600" s="18">
        <v>0.0</v>
      </c>
      <c r="AJ1600" s="18">
        <v>0.0</v>
      </c>
      <c r="AK1600" s="18">
        <v>0.0</v>
      </c>
    </row>
    <row r="1601">
      <c r="A1601" s="14" t="s">
        <v>1301</v>
      </c>
      <c r="B1601" s="104"/>
      <c r="C1601" s="14" t="s">
        <v>3238</v>
      </c>
      <c r="D1601" s="19" t="s">
        <v>58</v>
      </c>
      <c r="E1601" s="14" t="s">
        <v>3421</v>
      </c>
      <c r="F1601" s="23"/>
      <c r="G1601" s="14" t="s">
        <v>3609</v>
      </c>
      <c r="H1601" s="14" t="s">
        <v>2214</v>
      </c>
      <c r="I1601" s="14" t="s">
        <v>3416</v>
      </c>
      <c r="J1601" s="14" t="s">
        <v>2605</v>
      </c>
      <c r="K1601" s="23"/>
      <c r="L1601" s="18">
        <v>24.0</v>
      </c>
      <c r="M1601" s="18">
        <v>0.0</v>
      </c>
      <c r="N1601" s="18">
        <v>0.0</v>
      </c>
      <c r="O1601" s="18">
        <v>0.0</v>
      </c>
      <c r="P1601" s="18">
        <v>0.0</v>
      </c>
      <c r="Q1601" s="18">
        <v>0.0</v>
      </c>
      <c r="U1601" s="22" t="s">
        <v>1301</v>
      </c>
      <c r="V1601" s="22" t="s">
        <v>3943</v>
      </c>
      <c r="W1601" s="22" t="s">
        <v>3238</v>
      </c>
      <c r="X1601" s="18" t="s">
        <v>3417</v>
      </c>
      <c r="Y1601" s="22" t="s">
        <v>3421</v>
      </c>
      <c r="Z1601" s="16"/>
      <c r="AA1601" s="22" t="s">
        <v>3609</v>
      </c>
      <c r="AB1601" s="22" t="s">
        <v>2214</v>
      </c>
      <c r="AC1601" s="22" t="s">
        <v>3416</v>
      </c>
      <c r="AD1601" s="22" t="s">
        <v>2605</v>
      </c>
      <c r="AE1601" s="16"/>
      <c r="AF1601" s="18">
        <v>24.0</v>
      </c>
      <c r="AG1601" s="18">
        <v>0.0</v>
      </c>
      <c r="AH1601" s="18">
        <v>0.0</v>
      </c>
      <c r="AI1601" s="18">
        <v>0.0</v>
      </c>
      <c r="AJ1601" s="18">
        <v>0.0</v>
      </c>
      <c r="AK1601" s="18">
        <v>0.0</v>
      </c>
    </row>
    <row r="1602">
      <c r="A1602" s="14" t="s">
        <v>1783</v>
      </c>
      <c r="B1602" s="105"/>
      <c r="C1602" s="14" t="s">
        <v>3275</v>
      </c>
      <c r="D1602" s="19" t="s">
        <v>58</v>
      </c>
      <c r="E1602" s="14" t="s">
        <v>3421</v>
      </c>
      <c r="F1602" s="14" t="s">
        <v>3273</v>
      </c>
      <c r="G1602" s="14" t="s">
        <v>2570</v>
      </c>
      <c r="H1602" s="14" t="s">
        <v>2214</v>
      </c>
      <c r="I1602" s="14" t="s">
        <v>3416</v>
      </c>
      <c r="J1602" s="14" t="s">
        <v>2605</v>
      </c>
      <c r="K1602" s="14" t="s">
        <v>2240</v>
      </c>
      <c r="L1602" s="18">
        <v>24.0</v>
      </c>
      <c r="M1602" s="18">
        <v>0.0</v>
      </c>
      <c r="N1602" s="18">
        <v>0.0</v>
      </c>
      <c r="O1602" s="18">
        <v>0.0</v>
      </c>
      <c r="P1602" s="18">
        <v>0.0</v>
      </c>
      <c r="Q1602" s="18">
        <v>0.0</v>
      </c>
      <c r="U1602" s="22" t="s">
        <v>1783</v>
      </c>
      <c r="V1602" s="18">
        <v>7.1662112042E10</v>
      </c>
      <c r="W1602" s="22" t="s">
        <v>3275</v>
      </c>
      <c r="X1602" s="18" t="s">
        <v>3417</v>
      </c>
      <c r="Y1602" s="22" t="s">
        <v>3421</v>
      </c>
      <c r="Z1602" s="22" t="s">
        <v>3273</v>
      </c>
      <c r="AA1602" s="22" t="s">
        <v>2570</v>
      </c>
      <c r="AB1602" s="22" t="s">
        <v>2214</v>
      </c>
      <c r="AC1602" s="22" t="s">
        <v>3416</v>
      </c>
      <c r="AD1602" s="22" t="s">
        <v>2605</v>
      </c>
      <c r="AE1602" s="22" t="s">
        <v>2240</v>
      </c>
      <c r="AF1602" s="18">
        <v>24.0</v>
      </c>
      <c r="AG1602" s="18">
        <v>0.0</v>
      </c>
      <c r="AH1602" s="18">
        <v>0.0</v>
      </c>
      <c r="AI1602" s="18">
        <v>0.0</v>
      </c>
      <c r="AJ1602" s="18">
        <v>0.0</v>
      </c>
      <c r="AK1602" s="18">
        <v>0.0</v>
      </c>
    </row>
    <row r="1603">
      <c r="A1603" s="14" t="s">
        <v>288</v>
      </c>
      <c r="B1603" s="105"/>
      <c r="C1603" s="14" t="s">
        <v>3377</v>
      </c>
      <c r="D1603" s="19" t="s">
        <v>58</v>
      </c>
      <c r="E1603" s="14" t="s">
        <v>3415</v>
      </c>
      <c r="F1603" s="14" t="s">
        <v>2981</v>
      </c>
      <c r="G1603" s="14" t="s">
        <v>2532</v>
      </c>
      <c r="H1603" s="14" t="s">
        <v>2252</v>
      </c>
      <c r="I1603" s="14" t="s">
        <v>3416</v>
      </c>
      <c r="J1603" s="14" t="s">
        <v>2605</v>
      </c>
      <c r="K1603" s="14" t="s">
        <v>2240</v>
      </c>
      <c r="L1603" s="18">
        <v>24.0</v>
      </c>
      <c r="M1603" s="18">
        <v>0.0</v>
      </c>
      <c r="N1603" s="18">
        <v>0.0</v>
      </c>
      <c r="O1603" s="18">
        <v>0.0</v>
      </c>
      <c r="P1603" s="18">
        <v>0.0</v>
      </c>
      <c r="Q1603" s="18">
        <v>0.0</v>
      </c>
      <c r="U1603" s="22" t="s">
        <v>288</v>
      </c>
      <c r="V1603" s="18">
        <v>7.340001807325E12</v>
      </c>
      <c r="W1603" s="22" t="s">
        <v>3377</v>
      </c>
      <c r="X1603" s="18" t="s">
        <v>3417</v>
      </c>
      <c r="Y1603" s="22" t="s">
        <v>3415</v>
      </c>
      <c r="Z1603" s="22" t="s">
        <v>2981</v>
      </c>
      <c r="AA1603" s="22" t="s">
        <v>2532</v>
      </c>
      <c r="AB1603" s="22" t="s">
        <v>2252</v>
      </c>
      <c r="AC1603" s="22" t="s">
        <v>3416</v>
      </c>
      <c r="AD1603" s="22" t="s">
        <v>2605</v>
      </c>
      <c r="AE1603" s="22" t="s">
        <v>2240</v>
      </c>
      <c r="AF1603" s="18">
        <v>24.0</v>
      </c>
      <c r="AG1603" s="18">
        <v>0.0</v>
      </c>
      <c r="AH1603" s="18">
        <v>0.0</v>
      </c>
      <c r="AI1603" s="18">
        <v>0.0</v>
      </c>
      <c r="AJ1603" s="18">
        <v>0.0</v>
      </c>
      <c r="AK1603" s="18">
        <v>0.0</v>
      </c>
    </row>
    <row r="1604">
      <c r="A1604" s="14" t="s">
        <v>1812</v>
      </c>
      <c r="B1604" s="105"/>
      <c r="C1604" s="14" t="s">
        <v>3204</v>
      </c>
      <c r="D1604" s="19" t="s">
        <v>58</v>
      </c>
      <c r="E1604" s="14" t="s">
        <v>3415</v>
      </c>
      <c r="F1604" s="14" t="s">
        <v>2769</v>
      </c>
      <c r="G1604" s="14" t="s">
        <v>2512</v>
      </c>
      <c r="H1604" s="14" t="s">
        <v>2214</v>
      </c>
      <c r="I1604" s="14" t="s">
        <v>3416</v>
      </c>
      <c r="J1604" s="14" t="s">
        <v>2666</v>
      </c>
      <c r="L1604" s="18">
        <v>240.0</v>
      </c>
      <c r="M1604" s="18">
        <v>0.0</v>
      </c>
      <c r="N1604" s="18">
        <v>0.972634</v>
      </c>
      <c r="O1604" s="18">
        <v>1.409341</v>
      </c>
      <c r="P1604" s="18">
        <v>2.705046</v>
      </c>
      <c r="Q1604" s="18">
        <v>0.601058</v>
      </c>
      <c r="U1604" s="22" t="s">
        <v>1812</v>
      </c>
      <c r="V1604" s="18">
        <v>7.622202275418E12</v>
      </c>
      <c r="W1604" s="22" t="s">
        <v>3204</v>
      </c>
      <c r="X1604" s="18" t="s">
        <v>3417</v>
      </c>
      <c r="Y1604" s="22" t="s">
        <v>3415</v>
      </c>
      <c r="Z1604" s="22" t="s">
        <v>2769</v>
      </c>
      <c r="AA1604" s="22" t="s">
        <v>2512</v>
      </c>
      <c r="AB1604" s="22" t="s">
        <v>2214</v>
      </c>
      <c r="AC1604" s="22" t="s">
        <v>3416</v>
      </c>
      <c r="AD1604" s="22" t="s">
        <v>2666</v>
      </c>
      <c r="AF1604" s="18">
        <v>240.0</v>
      </c>
      <c r="AG1604" s="18">
        <v>0.0</v>
      </c>
      <c r="AH1604" s="18">
        <v>0.972634</v>
      </c>
      <c r="AI1604" s="18">
        <v>1.409341</v>
      </c>
      <c r="AJ1604" s="18">
        <v>2.705046</v>
      </c>
      <c r="AK1604" s="18">
        <v>0.601058</v>
      </c>
    </row>
    <row r="1605">
      <c r="A1605" s="14" t="s">
        <v>1783</v>
      </c>
      <c r="B1605" s="105"/>
      <c r="C1605" s="14" t="s">
        <v>2853</v>
      </c>
      <c r="D1605" s="19" t="s">
        <v>58</v>
      </c>
      <c r="E1605" s="14" t="s">
        <v>3415</v>
      </c>
      <c r="F1605" s="14" t="s">
        <v>3182</v>
      </c>
      <c r="G1605" s="14" t="s">
        <v>2386</v>
      </c>
      <c r="H1605" s="14" t="s">
        <v>2214</v>
      </c>
      <c r="I1605" s="14" t="s">
        <v>3416</v>
      </c>
      <c r="J1605" s="23"/>
      <c r="K1605" s="23"/>
      <c r="L1605" s="18">
        <v>142.0</v>
      </c>
      <c r="M1605" s="18">
        <v>6.0</v>
      </c>
      <c r="N1605" s="18">
        <v>2.117771</v>
      </c>
      <c r="O1605" s="18">
        <v>9.172569</v>
      </c>
      <c r="P1605" s="18">
        <v>8.570046</v>
      </c>
      <c r="Q1605" s="18">
        <v>7.26898</v>
      </c>
      <c r="U1605" s="22" t="s">
        <v>1783</v>
      </c>
      <c r="V1605" s="18">
        <v>6.2911085415E12</v>
      </c>
      <c r="W1605" s="22" t="s">
        <v>2853</v>
      </c>
      <c r="X1605" s="18" t="s">
        <v>3417</v>
      </c>
      <c r="Y1605" s="22" t="s">
        <v>3415</v>
      </c>
      <c r="Z1605" s="22" t="s">
        <v>3182</v>
      </c>
      <c r="AA1605" s="22" t="s">
        <v>2386</v>
      </c>
      <c r="AB1605" s="22" t="s">
        <v>2214</v>
      </c>
      <c r="AC1605" s="22" t="s">
        <v>3416</v>
      </c>
      <c r="AD1605" s="16"/>
      <c r="AE1605" s="16"/>
      <c r="AF1605" s="18">
        <v>142.0</v>
      </c>
      <c r="AG1605" s="18">
        <v>6.0</v>
      </c>
      <c r="AH1605" s="18">
        <v>2.117771</v>
      </c>
      <c r="AI1605" s="18">
        <v>9.172569</v>
      </c>
      <c r="AJ1605" s="18">
        <v>8.570046</v>
      </c>
      <c r="AK1605" s="18">
        <v>7.26898</v>
      </c>
    </row>
    <row r="1606">
      <c r="A1606" s="14" t="s">
        <v>1251</v>
      </c>
      <c r="B1606" s="105"/>
      <c r="C1606" s="14" t="s">
        <v>2430</v>
      </c>
      <c r="D1606" s="19" t="s">
        <v>58</v>
      </c>
      <c r="E1606" s="14" t="s">
        <v>3415</v>
      </c>
      <c r="F1606" s="14" t="s">
        <v>2868</v>
      </c>
      <c r="G1606" s="14" t="s">
        <v>2366</v>
      </c>
      <c r="H1606" s="14" t="s">
        <v>2214</v>
      </c>
      <c r="I1606" s="14" t="s">
        <v>3431</v>
      </c>
      <c r="J1606" s="23"/>
      <c r="K1606" s="14" t="s">
        <v>2240</v>
      </c>
      <c r="L1606" s="18">
        <v>408.0</v>
      </c>
      <c r="M1606" s="18">
        <v>0.0</v>
      </c>
      <c r="N1606" s="18">
        <v>0.291667</v>
      </c>
      <c r="O1606" s="18">
        <v>0.166667</v>
      </c>
      <c r="P1606" s="18">
        <v>0.236111</v>
      </c>
      <c r="Q1606" s="18">
        <v>0.236111</v>
      </c>
      <c r="U1606" s="22" t="s">
        <v>1251</v>
      </c>
      <c r="V1606" s="18">
        <v>6.290361984611E12</v>
      </c>
      <c r="W1606" s="22" t="s">
        <v>2430</v>
      </c>
      <c r="X1606" s="18" t="s">
        <v>3417</v>
      </c>
      <c r="Y1606" s="22" t="s">
        <v>3415</v>
      </c>
      <c r="Z1606" s="22" t="s">
        <v>2868</v>
      </c>
      <c r="AA1606" s="22" t="s">
        <v>2366</v>
      </c>
      <c r="AB1606" s="22" t="s">
        <v>2214</v>
      </c>
      <c r="AC1606" s="22" t="s">
        <v>3431</v>
      </c>
      <c r="AD1606" s="16"/>
      <c r="AE1606" s="22" t="s">
        <v>2240</v>
      </c>
      <c r="AF1606" s="18">
        <v>408.0</v>
      </c>
      <c r="AG1606" s="18">
        <v>0.0</v>
      </c>
      <c r="AH1606" s="18">
        <v>0.291667</v>
      </c>
      <c r="AI1606" s="18">
        <v>0.166667</v>
      </c>
      <c r="AJ1606" s="18">
        <v>0.236111</v>
      </c>
      <c r="AK1606" s="18">
        <v>0.236111</v>
      </c>
    </row>
    <row r="1607">
      <c r="A1607" s="14" t="s">
        <v>135</v>
      </c>
      <c r="B1607" s="105"/>
      <c r="C1607" s="14" t="s">
        <v>2637</v>
      </c>
      <c r="D1607" s="19" t="s">
        <v>58</v>
      </c>
      <c r="E1607" s="14" t="s">
        <v>3421</v>
      </c>
      <c r="F1607" s="14" t="s">
        <v>2614</v>
      </c>
      <c r="G1607" s="14" t="s">
        <v>2557</v>
      </c>
      <c r="H1607" s="14" t="s">
        <v>2214</v>
      </c>
      <c r="I1607" s="14" t="s">
        <v>3416</v>
      </c>
      <c r="J1607" s="23"/>
      <c r="K1607" s="23"/>
      <c r="L1607" s="18">
        <v>0.0</v>
      </c>
      <c r="M1607" s="18">
        <v>0.0</v>
      </c>
      <c r="N1607" s="18">
        <v>0.0</v>
      </c>
      <c r="O1607" s="18">
        <v>0.0</v>
      </c>
      <c r="P1607" s="18">
        <v>0.0</v>
      </c>
      <c r="Q1607" s="18">
        <v>0.0</v>
      </c>
      <c r="U1607" s="22" t="s">
        <v>135</v>
      </c>
      <c r="V1607" s="18">
        <v>1.01526000382E12</v>
      </c>
      <c r="W1607" s="22" t="s">
        <v>2637</v>
      </c>
      <c r="X1607" s="18" t="s">
        <v>3417</v>
      </c>
      <c r="Y1607" s="22" t="s">
        <v>3421</v>
      </c>
      <c r="Z1607" s="22" t="s">
        <v>2614</v>
      </c>
      <c r="AA1607" s="22" t="s">
        <v>2557</v>
      </c>
      <c r="AB1607" s="22" t="s">
        <v>2214</v>
      </c>
      <c r="AC1607" s="22" t="s">
        <v>3416</v>
      </c>
      <c r="AD1607" s="16"/>
      <c r="AE1607" s="16"/>
      <c r="AF1607" s="18">
        <v>0.0</v>
      </c>
      <c r="AG1607" s="18">
        <v>0.0</v>
      </c>
      <c r="AH1607" s="18">
        <v>0.0</v>
      </c>
      <c r="AI1607" s="18">
        <v>0.0</v>
      </c>
      <c r="AJ1607" s="18">
        <v>0.0</v>
      </c>
      <c r="AK1607" s="18">
        <v>0.0</v>
      </c>
    </row>
    <row r="1608">
      <c r="A1608" s="14" t="s">
        <v>1690</v>
      </c>
      <c r="B1608" s="105"/>
      <c r="C1608" s="14" t="s">
        <v>2663</v>
      </c>
      <c r="D1608" s="19" t="s">
        <v>58</v>
      </c>
      <c r="E1608" s="14" t="s">
        <v>3415</v>
      </c>
      <c r="F1608" s="14" t="s">
        <v>3265</v>
      </c>
      <c r="G1608" s="14" t="s">
        <v>3510</v>
      </c>
      <c r="H1608" s="14" t="s">
        <v>2214</v>
      </c>
      <c r="I1608" s="14" t="s">
        <v>3416</v>
      </c>
      <c r="J1608" s="23"/>
      <c r="K1608" s="23"/>
      <c r="L1608" s="18">
        <v>0.0</v>
      </c>
      <c r="M1608" s="18">
        <v>0.0</v>
      </c>
      <c r="N1608" s="18">
        <v>0.0</v>
      </c>
      <c r="O1608" s="18">
        <v>0.0</v>
      </c>
      <c r="P1608" s="18">
        <v>0.066667</v>
      </c>
      <c r="Q1608" s="18">
        <v>0.047118</v>
      </c>
      <c r="U1608" s="22" t="s">
        <v>1690</v>
      </c>
      <c r="V1608" s="18">
        <v>8.588004638617E12</v>
      </c>
      <c r="W1608" s="22" t="s">
        <v>2663</v>
      </c>
      <c r="X1608" s="18" t="s">
        <v>3417</v>
      </c>
      <c r="Y1608" s="22" t="s">
        <v>3415</v>
      </c>
      <c r="Z1608" s="22" t="s">
        <v>3265</v>
      </c>
      <c r="AA1608" s="22" t="s">
        <v>3510</v>
      </c>
      <c r="AB1608" s="22" t="s">
        <v>2214</v>
      </c>
      <c r="AC1608" s="22" t="s">
        <v>3416</v>
      </c>
      <c r="AD1608" s="16"/>
      <c r="AE1608" s="16"/>
      <c r="AF1608" s="18">
        <v>0.0</v>
      </c>
      <c r="AG1608" s="18">
        <v>0.0</v>
      </c>
      <c r="AH1608" s="18">
        <v>0.0</v>
      </c>
      <c r="AI1608" s="18">
        <v>0.0</v>
      </c>
      <c r="AJ1608" s="18">
        <v>0.066667</v>
      </c>
      <c r="AK1608" s="18">
        <v>0.047118</v>
      </c>
    </row>
    <row r="1609">
      <c r="A1609" s="14" t="s">
        <v>1812</v>
      </c>
      <c r="B1609" s="105"/>
      <c r="C1609" s="14" t="s">
        <v>2504</v>
      </c>
      <c r="D1609" s="19" t="s">
        <v>58</v>
      </c>
      <c r="E1609" s="14" t="s">
        <v>3415</v>
      </c>
      <c r="F1609" s="14" t="s">
        <v>2957</v>
      </c>
      <c r="G1609" s="14" t="s">
        <v>2498</v>
      </c>
      <c r="I1609" s="14" t="s">
        <v>3416</v>
      </c>
      <c r="J1609" s="14" t="s">
        <v>2605</v>
      </c>
      <c r="K1609" s="14" t="s">
        <v>2240</v>
      </c>
      <c r="L1609" s="18">
        <v>552.0</v>
      </c>
      <c r="M1609" s="18">
        <v>0.0</v>
      </c>
      <c r="N1609" s="18">
        <v>0.0</v>
      </c>
      <c r="O1609" s="18">
        <v>0.0</v>
      </c>
      <c r="P1609" s="18">
        <v>0.0</v>
      </c>
      <c r="Q1609" s="18">
        <v>0.0</v>
      </c>
      <c r="U1609" s="22" t="s">
        <v>1812</v>
      </c>
      <c r="V1609" s="18">
        <v>8.500064303001E12</v>
      </c>
      <c r="W1609" s="22" t="s">
        <v>2504</v>
      </c>
      <c r="X1609" s="18" t="s">
        <v>3417</v>
      </c>
      <c r="Y1609" s="22" t="s">
        <v>3415</v>
      </c>
      <c r="Z1609" s="22" t="s">
        <v>2957</v>
      </c>
      <c r="AA1609" s="22" t="s">
        <v>2498</v>
      </c>
      <c r="AC1609" s="22" t="s">
        <v>3416</v>
      </c>
      <c r="AD1609" s="22" t="s">
        <v>2605</v>
      </c>
      <c r="AE1609" s="22" t="s">
        <v>2240</v>
      </c>
      <c r="AF1609" s="18">
        <v>552.0</v>
      </c>
      <c r="AG1609" s="18">
        <v>0.0</v>
      </c>
      <c r="AH1609" s="18">
        <v>0.0</v>
      </c>
      <c r="AI1609" s="18">
        <v>0.0</v>
      </c>
      <c r="AJ1609" s="18">
        <v>0.0</v>
      </c>
      <c r="AK1609" s="18">
        <v>0.0</v>
      </c>
    </row>
    <row r="1610">
      <c r="A1610" s="14" t="s">
        <v>1936</v>
      </c>
      <c r="B1610" s="105"/>
      <c r="C1610" s="14" t="s">
        <v>2563</v>
      </c>
      <c r="D1610" s="19" t="s">
        <v>58</v>
      </c>
      <c r="E1610" s="14" t="s">
        <v>3415</v>
      </c>
      <c r="F1610" s="14" t="s">
        <v>3005</v>
      </c>
      <c r="G1610" s="14" t="s">
        <v>2561</v>
      </c>
      <c r="H1610" s="14" t="s">
        <v>2214</v>
      </c>
      <c r="I1610" s="14" t="s">
        <v>3416</v>
      </c>
      <c r="J1610" s="23"/>
      <c r="K1610" s="23"/>
      <c r="L1610" s="18">
        <v>432.0</v>
      </c>
      <c r="M1610" s="18">
        <v>0.0</v>
      </c>
      <c r="N1610" s="18">
        <v>0.0</v>
      </c>
      <c r="O1610" s="18">
        <v>0.0</v>
      </c>
      <c r="P1610" s="18">
        <v>0.0</v>
      </c>
      <c r="Q1610" s="18">
        <v>0.0</v>
      </c>
      <c r="U1610" s="22" t="s">
        <v>1936</v>
      </c>
      <c r="V1610" s="18">
        <v>6.291061130971E12</v>
      </c>
      <c r="W1610" s="22" t="s">
        <v>2563</v>
      </c>
      <c r="X1610" s="18" t="s">
        <v>3417</v>
      </c>
      <c r="Y1610" s="22" t="s">
        <v>3415</v>
      </c>
      <c r="Z1610" s="22" t="s">
        <v>3005</v>
      </c>
      <c r="AA1610" s="22" t="s">
        <v>2561</v>
      </c>
      <c r="AB1610" s="22" t="s">
        <v>2214</v>
      </c>
      <c r="AC1610" s="22" t="s">
        <v>3416</v>
      </c>
      <c r="AD1610" s="16"/>
      <c r="AE1610" s="16"/>
      <c r="AF1610" s="18">
        <v>432.0</v>
      </c>
      <c r="AG1610" s="18">
        <v>0.0</v>
      </c>
      <c r="AH1610" s="18">
        <v>0.0</v>
      </c>
      <c r="AI1610" s="18">
        <v>0.0</v>
      </c>
      <c r="AJ1610" s="18">
        <v>0.0</v>
      </c>
      <c r="AK1610" s="18">
        <v>0.0</v>
      </c>
    </row>
    <row r="1611">
      <c r="A1611" s="14" t="s">
        <v>1812</v>
      </c>
      <c r="B1611" s="105"/>
      <c r="C1611" s="14" t="s">
        <v>3325</v>
      </c>
      <c r="D1611" s="19" t="s">
        <v>58</v>
      </c>
      <c r="E1611" s="14" t="s">
        <v>3415</v>
      </c>
      <c r="F1611" s="14" t="s">
        <v>3326</v>
      </c>
      <c r="G1611" s="14" t="s">
        <v>3534</v>
      </c>
      <c r="H1611" s="14" t="s">
        <v>2214</v>
      </c>
      <c r="I1611" s="14" t="s">
        <v>3416</v>
      </c>
      <c r="J1611" s="14" t="s">
        <v>2605</v>
      </c>
      <c r="K1611" s="23"/>
      <c r="L1611" s="18">
        <v>720.0</v>
      </c>
      <c r="M1611" s="18">
        <v>0.0</v>
      </c>
      <c r="N1611" s="18">
        <v>2.686157</v>
      </c>
      <c r="O1611" s="18">
        <v>0.111111</v>
      </c>
      <c r="P1611" s="18">
        <v>0.405278</v>
      </c>
      <c r="Q1611" s="18">
        <v>2.443167</v>
      </c>
      <c r="U1611" s="22" t="s">
        <v>1812</v>
      </c>
      <c r="V1611" s="18">
        <v>5.000168214559E12</v>
      </c>
      <c r="W1611" s="22" t="s">
        <v>3325</v>
      </c>
      <c r="X1611" s="18" t="s">
        <v>3417</v>
      </c>
      <c r="Y1611" s="22" t="s">
        <v>3415</v>
      </c>
      <c r="Z1611" s="22" t="s">
        <v>3326</v>
      </c>
      <c r="AA1611" s="22" t="s">
        <v>3534</v>
      </c>
      <c r="AB1611" s="22" t="s">
        <v>2214</v>
      </c>
      <c r="AC1611" s="22" t="s">
        <v>3416</v>
      </c>
      <c r="AD1611" s="22" t="s">
        <v>2605</v>
      </c>
      <c r="AE1611" s="16"/>
      <c r="AF1611" s="18">
        <v>720.0</v>
      </c>
      <c r="AG1611" s="18">
        <v>0.0</v>
      </c>
      <c r="AH1611" s="18">
        <v>2.686157</v>
      </c>
      <c r="AI1611" s="18">
        <v>0.111111</v>
      </c>
      <c r="AJ1611" s="18">
        <v>0.405278</v>
      </c>
      <c r="AK1611" s="18">
        <v>2.443167</v>
      </c>
    </row>
    <row r="1612">
      <c r="A1612" s="14" t="s">
        <v>662</v>
      </c>
      <c r="B1612" s="105"/>
      <c r="C1612" s="14" t="s">
        <v>3017</v>
      </c>
      <c r="D1612" s="19" t="s">
        <v>58</v>
      </c>
      <c r="E1612" s="14" t="s">
        <v>3415</v>
      </c>
      <c r="F1612" s="14" t="s">
        <v>2707</v>
      </c>
      <c r="G1612" s="14" t="s">
        <v>2276</v>
      </c>
      <c r="I1612" s="14" t="s">
        <v>3416</v>
      </c>
      <c r="J1612" s="23"/>
      <c r="K1612" s="23"/>
      <c r="L1612" s="18">
        <v>552.0</v>
      </c>
      <c r="M1612" s="18">
        <v>0.0</v>
      </c>
      <c r="N1612" s="18">
        <v>0.0</v>
      </c>
      <c r="O1612" s="18">
        <v>0.0</v>
      </c>
      <c r="P1612" s="18">
        <v>0.0</v>
      </c>
      <c r="Q1612" s="18">
        <v>0.0</v>
      </c>
      <c r="U1612" s="22" t="s">
        <v>662</v>
      </c>
      <c r="V1612" s="18">
        <v>8.907316006011E12</v>
      </c>
      <c r="W1612" s="22" t="s">
        <v>3017</v>
      </c>
      <c r="X1612" s="18" t="s">
        <v>3417</v>
      </c>
      <c r="Y1612" s="22" t="s">
        <v>3415</v>
      </c>
      <c r="Z1612" s="22" t="s">
        <v>2707</v>
      </c>
      <c r="AA1612" s="22" t="s">
        <v>2276</v>
      </c>
      <c r="AC1612" s="22" t="s">
        <v>3416</v>
      </c>
      <c r="AD1612" s="16"/>
      <c r="AE1612" s="16"/>
      <c r="AF1612" s="18">
        <v>552.0</v>
      </c>
      <c r="AG1612" s="18">
        <v>0.0</v>
      </c>
      <c r="AH1612" s="18">
        <v>0.0</v>
      </c>
      <c r="AI1612" s="18">
        <v>0.0</v>
      </c>
      <c r="AJ1612" s="18">
        <v>0.0</v>
      </c>
      <c r="AK1612" s="18">
        <v>0.0</v>
      </c>
    </row>
    <row r="1613">
      <c r="A1613" s="14" t="s">
        <v>1488</v>
      </c>
      <c r="B1613" s="105"/>
      <c r="C1613" s="14" t="s">
        <v>2881</v>
      </c>
      <c r="D1613" s="19" t="s">
        <v>58</v>
      </c>
      <c r="E1613" s="14" t="s">
        <v>3463</v>
      </c>
      <c r="F1613" s="14" t="s">
        <v>2720</v>
      </c>
      <c r="G1613" s="14" t="s">
        <v>3545</v>
      </c>
      <c r="H1613" s="14" t="s">
        <v>2214</v>
      </c>
      <c r="I1613" s="14" t="s">
        <v>3416</v>
      </c>
      <c r="J1613" s="23"/>
      <c r="K1613" s="23"/>
      <c r="L1613" s="18">
        <v>81.0</v>
      </c>
      <c r="M1613" s="18">
        <v>6.0</v>
      </c>
      <c r="N1613" s="18">
        <v>0.702381</v>
      </c>
      <c r="O1613" s="18">
        <v>5.016667</v>
      </c>
      <c r="P1613" s="18">
        <v>3.927712</v>
      </c>
      <c r="Q1613" s="18">
        <v>5.354038</v>
      </c>
      <c r="U1613" s="22" t="s">
        <v>1488</v>
      </c>
      <c r="V1613" s="18">
        <v>6.298042161788E12</v>
      </c>
      <c r="W1613" s="22" t="s">
        <v>2881</v>
      </c>
      <c r="X1613" s="18" t="s">
        <v>3417</v>
      </c>
      <c r="Y1613" s="22" t="s">
        <v>3463</v>
      </c>
      <c r="Z1613" s="22" t="s">
        <v>2720</v>
      </c>
      <c r="AA1613" s="22" t="s">
        <v>3545</v>
      </c>
      <c r="AB1613" s="22" t="s">
        <v>2214</v>
      </c>
      <c r="AC1613" s="22" t="s">
        <v>3416</v>
      </c>
      <c r="AD1613" s="16"/>
      <c r="AE1613" s="16"/>
      <c r="AF1613" s="18">
        <v>81.0</v>
      </c>
      <c r="AG1613" s="18">
        <v>6.0</v>
      </c>
      <c r="AH1613" s="18">
        <v>0.702381</v>
      </c>
      <c r="AI1613" s="18">
        <v>5.016667</v>
      </c>
      <c r="AJ1613" s="18">
        <v>3.927712</v>
      </c>
      <c r="AK1613" s="18">
        <v>5.354038</v>
      </c>
    </row>
    <row r="1614">
      <c r="A1614" s="14" t="s">
        <v>1812</v>
      </c>
      <c r="B1614" s="105"/>
      <c r="C1614" s="14" t="s">
        <v>2847</v>
      </c>
      <c r="D1614" s="19" t="s">
        <v>58</v>
      </c>
      <c r="E1614" s="14" t="s">
        <v>3415</v>
      </c>
      <c r="F1614" s="14" t="s">
        <v>3340</v>
      </c>
      <c r="G1614" s="14" t="s">
        <v>3435</v>
      </c>
      <c r="H1614" s="14" t="s">
        <v>2214</v>
      </c>
      <c r="I1614" s="14" t="s">
        <v>3416</v>
      </c>
      <c r="J1614" s="23"/>
      <c r="K1614" s="23"/>
      <c r="L1614" s="18">
        <v>0.0</v>
      </c>
      <c r="M1614" s="18">
        <v>0.0</v>
      </c>
      <c r="N1614" s="18">
        <v>0.0</v>
      </c>
      <c r="O1614" s="18">
        <v>0.642857</v>
      </c>
      <c r="P1614" s="18">
        <v>0.366667</v>
      </c>
      <c r="Q1614" s="18">
        <v>0.253755</v>
      </c>
      <c r="U1614" s="22" t="s">
        <v>1812</v>
      </c>
      <c r="V1614" s="18">
        <v>3.535800009795E12</v>
      </c>
      <c r="W1614" s="22" t="s">
        <v>2847</v>
      </c>
      <c r="X1614" s="18" t="s">
        <v>3417</v>
      </c>
      <c r="Y1614" s="22" t="s">
        <v>3415</v>
      </c>
      <c r="Z1614" s="22" t="s">
        <v>3340</v>
      </c>
      <c r="AA1614" s="22" t="s">
        <v>3435</v>
      </c>
      <c r="AB1614" s="22" t="s">
        <v>2214</v>
      </c>
      <c r="AC1614" s="22" t="s">
        <v>3416</v>
      </c>
      <c r="AD1614" s="16"/>
      <c r="AE1614" s="16"/>
      <c r="AF1614" s="18">
        <v>0.0</v>
      </c>
      <c r="AG1614" s="18">
        <v>0.0</v>
      </c>
      <c r="AH1614" s="18">
        <v>0.0</v>
      </c>
      <c r="AI1614" s="18">
        <v>0.642857</v>
      </c>
      <c r="AJ1614" s="18">
        <v>0.366667</v>
      </c>
      <c r="AK1614" s="18">
        <v>0.253755</v>
      </c>
    </row>
    <row r="1615">
      <c r="A1615" s="14" t="s">
        <v>1966</v>
      </c>
      <c r="B1615" s="105"/>
      <c r="C1615" s="14" t="s">
        <v>2574</v>
      </c>
      <c r="D1615" s="19" t="s">
        <v>58</v>
      </c>
      <c r="E1615" s="14" t="s">
        <v>3415</v>
      </c>
      <c r="F1615" s="14" t="s">
        <v>3013</v>
      </c>
      <c r="G1615" s="14" t="s">
        <v>2572</v>
      </c>
      <c r="H1615" s="14" t="s">
        <v>2252</v>
      </c>
      <c r="I1615" s="14" t="s">
        <v>3416</v>
      </c>
      <c r="J1615" s="23"/>
      <c r="K1615" s="23"/>
      <c r="L1615" s="18">
        <v>85.0</v>
      </c>
      <c r="M1615" s="18">
        <v>9.0</v>
      </c>
      <c r="N1615" s="18">
        <v>2.658083</v>
      </c>
      <c r="O1615" s="18">
        <v>14.49912</v>
      </c>
      <c r="P1615" s="18">
        <v>12.73127</v>
      </c>
      <c r="Q1615" s="18">
        <v>11.19084</v>
      </c>
      <c r="U1615" s="22" t="s">
        <v>1966</v>
      </c>
      <c r="V1615" s="18">
        <v>6.291109891062E12</v>
      </c>
      <c r="W1615" s="22" t="s">
        <v>2574</v>
      </c>
      <c r="X1615" s="18" t="s">
        <v>3417</v>
      </c>
      <c r="Y1615" s="22" t="s">
        <v>3415</v>
      </c>
      <c r="Z1615" s="22" t="s">
        <v>3013</v>
      </c>
      <c r="AA1615" s="22" t="s">
        <v>2572</v>
      </c>
      <c r="AB1615" s="22" t="s">
        <v>2252</v>
      </c>
      <c r="AC1615" s="22" t="s">
        <v>3416</v>
      </c>
      <c r="AD1615" s="16"/>
      <c r="AE1615" s="16"/>
      <c r="AF1615" s="18">
        <v>85.0</v>
      </c>
      <c r="AG1615" s="18">
        <v>9.0</v>
      </c>
      <c r="AH1615" s="18">
        <v>2.658083</v>
      </c>
      <c r="AI1615" s="18">
        <v>14.49912</v>
      </c>
      <c r="AJ1615" s="18">
        <v>12.73127</v>
      </c>
      <c r="AK1615" s="18">
        <v>11.19084</v>
      </c>
    </row>
    <row r="1616">
      <c r="A1616" s="14" t="s">
        <v>1690</v>
      </c>
      <c r="B1616" s="105"/>
      <c r="C1616" s="14" t="s">
        <v>2477</v>
      </c>
      <c r="D1616" s="19" t="s">
        <v>58</v>
      </c>
      <c r="E1616" s="14" t="s">
        <v>3415</v>
      </c>
      <c r="F1616" s="14" t="s">
        <v>2942</v>
      </c>
      <c r="G1616" s="14" t="s">
        <v>2216</v>
      </c>
      <c r="H1616" s="14" t="s">
        <v>2214</v>
      </c>
      <c r="I1616" s="14" t="s">
        <v>3416</v>
      </c>
      <c r="J1616" s="14" t="s">
        <v>2605</v>
      </c>
      <c r="K1616" s="23"/>
      <c r="L1616" s="18">
        <v>72.0</v>
      </c>
      <c r="M1616" s="18">
        <v>0.0</v>
      </c>
      <c r="N1616" s="18">
        <v>0.347619</v>
      </c>
      <c r="O1616" s="18">
        <v>0.0</v>
      </c>
      <c r="P1616" s="18">
        <v>0.0</v>
      </c>
      <c r="Q1616" s="18">
        <v>0.347619</v>
      </c>
      <c r="U1616" s="22" t="s">
        <v>1690</v>
      </c>
      <c r="V1616" s="18">
        <v>6.291011005212E12</v>
      </c>
      <c r="W1616" s="22" t="s">
        <v>2477</v>
      </c>
      <c r="X1616" s="18" t="s">
        <v>3417</v>
      </c>
      <c r="Y1616" s="22" t="s">
        <v>3415</v>
      </c>
      <c r="Z1616" s="22" t="s">
        <v>2942</v>
      </c>
      <c r="AA1616" s="22" t="s">
        <v>2216</v>
      </c>
      <c r="AB1616" s="22" t="s">
        <v>2214</v>
      </c>
      <c r="AC1616" s="22" t="s">
        <v>3416</v>
      </c>
      <c r="AD1616" s="22" t="s">
        <v>2605</v>
      </c>
      <c r="AE1616" s="16"/>
      <c r="AF1616" s="18">
        <v>72.0</v>
      </c>
      <c r="AG1616" s="18">
        <v>0.0</v>
      </c>
      <c r="AH1616" s="18">
        <v>0.347619</v>
      </c>
      <c r="AI1616" s="18">
        <v>0.0</v>
      </c>
      <c r="AJ1616" s="18">
        <v>0.0</v>
      </c>
      <c r="AK1616" s="18">
        <v>0.347619</v>
      </c>
    </row>
    <row r="1617">
      <c r="A1617" s="14" t="s">
        <v>361</v>
      </c>
      <c r="B1617" s="105"/>
      <c r="C1617" s="14" t="s">
        <v>2970</v>
      </c>
      <c r="D1617" s="19" t="s">
        <v>58</v>
      </c>
      <c r="E1617" s="14" t="s">
        <v>3415</v>
      </c>
      <c r="F1617" s="14" t="s">
        <v>3092</v>
      </c>
      <c r="G1617" s="14" t="s">
        <v>3430</v>
      </c>
      <c r="H1617" s="14" t="s">
        <v>2214</v>
      </c>
      <c r="I1617" s="14" t="s">
        <v>3416</v>
      </c>
      <c r="J1617" s="14" t="s">
        <v>2605</v>
      </c>
      <c r="K1617" s="23"/>
      <c r="L1617" s="18">
        <v>24.0</v>
      </c>
      <c r="M1617" s="18">
        <v>0.0</v>
      </c>
      <c r="N1617" s="18">
        <v>0.0</v>
      </c>
      <c r="O1617" s="18">
        <v>0.0</v>
      </c>
      <c r="P1617" s="18">
        <v>0.0</v>
      </c>
      <c r="Q1617" s="18">
        <v>0.0</v>
      </c>
      <c r="U1617" s="22" t="s">
        <v>361</v>
      </c>
      <c r="V1617" s="18">
        <v>6.772504452701E12</v>
      </c>
      <c r="W1617" s="22" t="s">
        <v>2970</v>
      </c>
      <c r="X1617" s="18" t="s">
        <v>3417</v>
      </c>
      <c r="Y1617" s="22" t="s">
        <v>3415</v>
      </c>
      <c r="Z1617" s="22" t="s">
        <v>3092</v>
      </c>
      <c r="AA1617" s="22" t="s">
        <v>3430</v>
      </c>
      <c r="AB1617" s="22" t="s">
        <v>2214</v>
      </c>
      <c r="AC1617" s="22" t="s">
        <v>3416</v>
      </c>
      <c r="AD1617" s="22" t="s">
        <v>2605</v>
      </c>
      <c r="AE1617" s="16"/>
      <c r="AF1617" s="18">
        <v>24.0</v>
      </c>
      <c r="AG1617" s="18">
        <v>0.0</v>
      </c>
      <c r="AH1617" s="18">
        <v>0.0</v>
      </c>
      <c r="AI1617" s="18">
        <v>0.0</v>
      </c>
      <c r="AJ1617" s="18">
        <v>0.0</v>
      </c>
      <c r="AK1617" s="18">
        <v>0.0</v>
      </c>
    </row>
    <row r="1618">
      <c r="A1618" s="14" t="s">
        <v>1812</v>
      </c>
      <c r="B1618" s="105"/>
      <c r="C1618" s="14" t="s">
        <v>2546</v>
      </c>
      <c r="D1618" s="19" t="s">
        <v>58</v>
      </c>
      <c r="E1618" s="14" t="s">
        <v>3421</v>
      </c>
      <c r="F1618" s="14" t="s">
        <v>3424</v>
      </c>
      <c r="G1618" s="14" t="s">
        <v>2453</v>
      </c>
      <c r="H1618" s="14" t="s">
        <v>2214</v>
      </c>
      <c r="I1618" s="14" t="s">
        <v>3416</v>
      </c>
      <c r="J1618" s="14" t="s">
        <v>2666</v>
      </c>
      <c r="L1618" s="18">
        <v>72.0</v>
      </c>
      <c r="M1618" s="18">
        <v>0.0</v>
      </c>
      <c r="N1618" s="18">
        <v>0.166667</v>
      </c>
      <c r="O1618" s="18">
        <v>0.166667</v>
      </c>
      <c r="P1618" s="18">
        <v>0.045455</v>
      </c>
      <c r="Q1618" s="18">
        <v>0.053343</v>
      </c>
      <c r="U1618" s="22" t="s">
        <v>1812</v>
      </c>
      <c r="V1618" s="18">
        <v>3.4000952762E10</v>
      </c>
      <c r="W1618" s="22" t="s">
        <v>2546</v>
      </c>
      <c r="X1618" s="18" t="s">
        <v>3417</v>
      </c>
      <c r="Y1618" s="22" t="s">
        <v>3421</v>
      </c>
      <c r="Z1618" s="22" t="s">
        <v>3424</v>
      </c>
      <c r="AA1618" s="22" t="s">
        <v>2453</v>
      </c>
      <c r="AB1618" s="22" t="s">
        <v>2214</v>
      </c>
      <c r="AC1618" s="22" t="s">
        <v>3416</v>
      </c>
      <c r="AD1618" s="22" t="s">
        <v>2666</v>
      </c>
      <c r="AF1618" s="18">
        <v>72.0</v>
      </c>
      <c r="AG1618" s="18">
        <v>0.0</v>
      </c>
      <c r="AH1618" s="18">
        <v>0.166667</v>
      </c>
      <c r="AI1618" s="18">
        <v>0.166667</v>
      </c>
      <c r="AJ1618" s="18">
        <v>0.045455</v>
      </c>
      <c r="AK1618" s="18">
        <v>0.053343</v>
      </c>
    </row>
    <row r="1619">
      <c r="A1619" s="14" t="s">
        <v>756</v>
      </c>
      <c r="B1619" s="105"/>
      <c r="C1619" s="14" t="s">
        <v>2278</v>
      </c>
      <c r="D1619" s="19" t="s">
        <v>58</v>
      </c>
      <c r="E1619" s="14" t="s">
        <v>3415</v>
      </c>
      <c r="F1619" s="14" t="s">
        <v>3681</v>
      </c>
      <c r="G1619" s="14" t="s">
        <v>2279</v>
      </c>
      <c r="H1619" s="14" t="s">
        <v>2214</v>
      </c>
      <c r="I1619" s="14" t="s">
        <v>3416</v>
      </c>
      <c r="J1619" s="23"/>
      <c r="K1619" s="14" t="s">
        <v>2240</v>
      </c>
      <c r="L1619" s="18">
        <v>528.0</v>
      </c>
      <c r="M1619" s="18">
        <v>1.0</v>
      </c>
      <c r="N1619" s="18">
        <v>2.64456</v>
      </c>
      <c r="O1619" s="18">
        <v>0.083333</v>
      </c>
      <c r="P1619" s="18">
        <v>1.069048</v>
      </c>
      <c r="Q1619" s="18">
        <v>2.680494</v>
      </c>
      <c r="U1619" s="22" t="s">
        <v>756</v>
      </c>
      <c r="V1619" s="18">
        <v>6.291033036072E12</v>
      </c>
      <c r="W1619" s="22" t="s">
        <v>2278</v>
      </c>
      <c r="X1619" s="18" t="s">
        <v>3417</v>
      </c>
      <c r="Y1619" s="22" t="s">
        <v>3415</v>
      </c>
      <c r="Z1619" s="22" t="s">
        <v>3681</v>
      </c>
      <c r="AA1619" s="22" t="s">
        <v>2279</v>
      </c>
      <c r="AB1619" s="22" t="s">
        <v>2214</v>
      </c>
      <c r="AC1619" s="22" t="s">
        <v>3416</v>
      </c>
      <c r="AD1619" s="16"/>
      <c r="AE1619" s="22" t="s">
        <v>2240</v>
      </c>
      <c r="AF1619" s="18">
        <v>528.0</v>
      </c>
      <c r="AG1619" s="18">
        <v>1.0</v>
      </c>
      <c r="AH1619" s="18">
        <v>2.64456</v>
      </c>
      <c r="AI1619" s="18">
        <v>0.083333</v>
      </c>
      <c r="AJ1619" s="18">
        <v>1.069048</v>
      </c>
      <c r="AK1619" s="18">
        <v>2.680494</v>
      </c>
    </row>
    <row r="1620">
      <c r="A1620" s="14" t="s">
        <v>258</v>
      </c>
      <c r="B1620" s="105"/>
      <c r="C1620" s="14" t="s">
        <v>2406</v>
      </c>
      <c r="D1620" s="19" t="s">
        <v>58</v>
      </c>
      <c r="E1620" s="14" t="s">
        <v>3415</v>
      </c>
      <c r="F1620" s="14" t="s">
        <v>2849</v>
      </c>
      <c r="G1620" s="14" t="s">
        <v>2407</v>
      </c>
      <c r="H1620" s="14" t="s">
        <v>2214</v>
      </c>
      <c r="I1620" s="14" t="s">
        <v>3416</v>
      </c>
      <c r="J1620" s="14" t="s">
        <v>2605</v>
      </c>
      <c r="K1620" s="23"/>
      <c r="L1620" s="18">
        <v>24.0</v>
      </c>
      <c r="M1620" s="18">
        <v>0.0</v>
      </c>
      <c r="N1620" s="18">
        <v>0.0</v>
      </c>
      <c r="O1620" s="18">
        <v>0.071429</v>
      </c>
      <c r="P1620" s="18">
        <v>0.033333</v>
      </c>
      <c r="Q1620" s="18">
        <v>0.016667</v>
      </c>
      <c r="U1620" s="22" t="s">
        <v>258</v>
      </c>
      <c r="V1620" s="18">
        <v>7.64302290629E11</v>
      </c>
      <c r="W1620" s="22" t="s">
        <v>2406</v>
      </c>
      <c r="X1620" s="18" t="s">
        <v>3417</v>
      </c>
      <c r="Y1620" s="22" t="s">
        <v>3415</v>
      </c>
      <c r="Z1620" s="22" t="s">
        <v>2849</v>
      </c>
      <c r="AA1620" s="22" t="s">
        <v>2407</v>
      </c>
      <c r="AB1620" s="22" t="s">
        <v>2214</v>
      </c>
      <c r="AC1620" s="22" t="s">
        <v>3416</v>
      </c>
      <c r="AD1620" s="22" t="s">
        <v>2605</v>
      </c>
      <c r="AE1620" s="16"/>
      <c r="AF1620" s="18">
        <v>24.0</v>
      </c>
      <c r="AG1620" s="18">
        <v>0.0</v>
      </c>
      <c r="AH1620" s="18">
        <v>0.0</v>
      </c>
      <c r="AI1620" s="18">
        <v>0.071429</v>
      </c>
      <c r="AJ1620" s="18">
        <v>0.033333</v>
      </c>
      <c r="AK1620" s="18">
        <v>0.016667</v>
      </c>
    </row>
    <row r="1621">
      <c r="A1621" s="14" t="s">
        <v>851</v>
      </c>
      <c r="B1621" s="105"/>
      <c r="C1621" s="14" t="s">
        <v>2307</v>
      </c>
      <c r="D1621" s="19" t="s">
        <v>58</v>
      </c>
      <c r="E1621" s="14" t="s">
        <v>3415</v>
      </c>
      <c r="F1621" s="14" t="s">
        <v>2740</v>
      </c>
      <c r="G1621" s="14" t="s">
        <v>2308</v>
      </c>
      <c r="H1621" s="14" t="s">
        <v>3472</v>
      </c>
      <c r="I1621" s="14" t="s">
        <v>3422</v>
      </c>
      <c r="J1621" s="14" t="s">
        <v>2605</v>
      </c>
      <c r="K1621" s="23"/>
      <c r="L1621" s="18">
        <v>96.0</v>
      </c>
      <c r="M1621" s="18">
        <v>0.0</v>
      </c>
      <c r="N1621" s="18">
        <v>0.0</v>
      </c>
      <c r="O1621" s="18">
        <v>0.0</v>
      </c>
      <c r="P1621" s="18">
        <v>0.0</v>
      </c>
      <c r="Q1621" s="18">
        <v>0.0</v>
      </c>
      <c r="U1621" s="22" t="s">
        <v>851</v>
      </c>
      <c r="V1621" s="18">
        <v>9.429034610879E12</v>
      </c>
      <c r="W1621" s="22" t="s">
        <v>2307</v>
      </c>
      <c r="X1621" s="18" t="s">
        <v>3417</v>
      </c>
      <c r="Y1621" s="22" t="s">
        <v>3415</v>
      </c>
      <c r="Z1621" s="22" t="s">
        <v>2740</v>
      </c>
      <c r="AA1621" s="22" t="s">
        <v>2308</v>
      </c>
      <c r="AB1621" s="22" t="s">
        <v>3472</v>
      </c>
      <c r="AC1621" s="22" t="s">
        <v>3422</v>
      </c>
      <c r="AD1621" s="22" t="s">
        <v>2605</v>
      </c>
      <c r="AE1621" s="16"/>
      <c r="AF1621" s="18">
        <v>96.0</v>
      </c>
      <c r="AG1621" s="18">
        <v>0.0</v>
      </c>
      <c r="AH1621" s="18">
        <v>0.0</v>
      </c>
      <c r="AI1621" s="18">
        <v>0.0</v>
      </c>
      <c r="AJ1621" s="18">
        <v>0.0</v>
      </c>
      <c r="AK1621" s="18">
        <v>0.0</v>
      </c>
    </row>
    <row r="1622">
      <c r="A1622" s="14" t="s">
        <v>1488</v>
      </c>
      <c r="B1622" s="105"/>
      <c r="C1622" s="14" t="s">
        <v>2829</v>
      </c>
      <c r="D1622" s="19" t="s">
        <v>58</v>
      </c>
      <c r="E1622" s="14" t="s">
        <v>3415</v>
      </c>
      <c r="F1622" s="14" t="s">
        <v>3132</v>
      </c>
      <c r="G1622" s="14" t="s">
        <v>2268</v>
      </c>
      <c r="H1622" s="14" t="s">
        <v>2214</v>
      </c>
      <c r="I1622" s="14" t="s">
        <v>3416</v>
      </c>
      <c r="J1622" s="14" t="s">
        <v>2605</v>
      </c>
      <c r="K1622" s="23"/>
      <c r="L1622" s="18">
        <v>24.0</v>
      </c>
      <c r="M1622" s="18">
        <v>0.0</v>
      </c>
      <c r="N1622" s="18">
        <v>0.0</v>
      </c>
      <c r="O1622" s="18">
        <v>0.0</v>
      </c>
      <c r="P1622" s="18">
        <v>0.0</v>
      </c>
      <c r="Q1622" s="18">
        <v>0.0</v>
      </c>
      <c r="U1622" s="22" t="s">
        <v>1488</v>
      </c>
      <c r="V1622" s="18">
        <v>6.291109429555E12</v>
      </c>
      <c r="W1622" s="22" t="s">
        <v>2829</v>
      </c>
      <c r="X1622" s="18" t="s">
        <v>3417</v>
      </c>
      <c r="Y1622" s="22" t="s">
        <v>3415</v>
      </c>
      <c r="Z1622" s="22" t="s">
        <v>3132</v>
      </c>
      <c r="AA1622" s="22" t="s">
        <v>2268</v>
      </c>
      <c r="AB1622" s="22" t="s">
        <v>2214</v>
      </c>
      <c r="AC1622" s="22" t="s">
        <v>3416</v>
      </c>
      <c r="AD1622" s="22" t="s">
        <v>2605</v>
      </c>
      <c r="AE1622" s="16"/>
      <c r="AF1622" s="18">
        <v>24.0</v>
      </c>
      <c r="AG1622" s="18">
        <v>0.0</v>
      </c>
      <c r="AH1622" s="18">
        <v>0.0</v>
      </c>
      <c r="AI1622" s="18">
        <v>0.0</v>
      </c>
      <c r="AJ1622" s="18">
        <v>0.0</v>
      </c>
      <c r="AK1622" s="18">
        <v>0.0</v>
      </c>
    </row>
    <row r="1623">
      <c r="A1623" s="14" t="s">
        <v>591</v>
      </c>
      <c r="B1623" s="105"/>
      <c r="C1623" s="14" t="s">
        <v>3097</v>
      </c>
      <c r="D1623" s="19" t="s">
        <v>58</v>
      </c>
      <c r="E1623" s="14" t="s">
        <v>3415</v>
      </c>
      <c r="F1623" s="14" t="s">
        <v>3113</v>
      </c>
      <c r="G1623" s="14" t="s">
        <v>4095</v>
      </c>
      <c r="H1623" s="14" t="s">
        <v>2214</v>
      </c>
      <c r="I1623" s="14" t="s">
        <v>3416</v>
      </c>
      <c r="J1623" s="14" t="s">
        <v>2605</v>
      </c>
      <c r="K1623" s="23"/>
      <c r="L1623" s="18">
        <v>24.0</v>
      </c>
      <c r="M1623" s="18">
        <v>0.0</v>
      </c>
      <c r="N1623" s="18">
        <v>0.0</v>
      </c>
      <c r="O1623" s="18">
        <v>0.0</v>
      </c>
      <c r="P1623" s="18">
        <v>0.0</v>
      </c>
      <c r="Q1623" s="18">
        <v>0.0</v>
      </c>
      <c r="U1623" s="22" t="s">
        <v>591</v>
      </c>
      <c r="V1623" s="18">
        <v>5.060941970027E12</v>
      </c>
      <c r="W1623" s="22" t="s">
        <v>3097</v>
      </c>
      <c r="X1623" s="18" t="s">
        <v>3417</v>
      </c>
      <c r="Y1623" s="22" t="s">
        <v>3415</v>
      </c>
      <c r="Z1623" s="22" t="s">
        <v>3113</v>
      </c>
      <c r="AA1623" s="22" t="s">
        <v>4095</v>
      </c>
      <c r="AB1623" s="22" t="s">
        <v>2214</v>
      </c>
      <c r="AC1623" s="22" t="s">
        <v>3416</v>
      </c>
      <c r="AD1623" s="22" t="s">
        <v>2605</v>
      </c>
      <c r="AE1623" s="16"/>
      <c r="AF1623" s="18">
        <v>24.0</v>
      </c>
      <c r="AG1623" s="18">
        <v>0.0</v>
      </c>
      <c r="AH1623" s="18">
        <v>0.0</v>
      </c>
      <c r="AI1623" s="18">
        <v>0.0</v>
      </c>
      <c r="AJ1623" s="18">
        <v>0.0</v>
      </c>
      <c r="AK1623" s="18">
        <v>0.0</v>
      </c>
    </row>
    <row r="1624">
      <c r="A1624" s="14" t="s">
        <v>888</v>
      </c>
      <c r="B1624" s="105"/>
      <c r="C1624" s="14" t="s">
        <v>2864</v>
      </c>
      <c r="D1624" s="19" t="s">
        <v>58</v>
      </c>
      <c r="E1624" s="14" t="s">
        <v>3636</v>
      </c>
      <c r="F1624" s="14" t="s">
        <v>3468</v>
      </c>
      <c r="G1624" s="14" t="s">
        <v>3469</v>
      </c>
      <c r="H1624" s="14" t="s">
        <v>2214</v>
      </c>
      <c r="I1624" s="14" t="s">
        <v>3431</v>
      </c>
      <c r="J1624" s="14" t="s">
        <v>2605</v>
      </c>
      <c r="K1624" s="23"/>
      <c r="L1624" s="18">
        <v>176.0</v>
      </c>
      <c r="M1624" s="18">
        <v>0.0</v>
      </c>
      <c r="N1624" s="18">
        <v>0.209181</v>
      </c>
      <c r="O1624" s="18">
        <v>0.071429</v>
      </c>
      <c r="P1624" s="18">
        <v>0.195489</v>
      </c>
      <c r="Q1624" s="18">
        <v>0.278147</v>
      </c>
      <c r="U1624" s="22" t="s">
        <v>888</v>
      </c>
      <c r="V1624" s="18">
        <v>8.80995020049E12</v>
      </c>
      <c r="W1624" s="22" t="s">
        <v>2864</v>
      </c>
      <c r="X1624" s="18" t="s">
        <v>3417</v>
      </c>
      <c r="Y1624" s="22" t="s">
        <v>3636</v>
      </c>
      <c r="Z1624" s="22" t="s">
        <v>3468</v>
      </c>
      <c r="AA1624" s="22" t="s">
        <v>3469</v>
      </c>
      <c r="AB1624" s="22" t="s">
        <v>2214</v>
      </c>
      <c r="AC1624" s="22" t="s">
        <v>3431</v>
      </c>
      <c r="AD1624" s="22" t="s">
        <v>2605</v>
      </c>
      <c r="AE1624" s="16"/>
      <c r="AF1624" s="18">
        <v>176.0</v>
      </c>
      <c r="AG1624" s="18">
        <v>0.0</v>
      </c>
      <c r="AH1624" s="18">
        <v>0.209181</v>
      </c>
      <c r="AI1624" s="18">
        <v>0.071429</v>
      </c>
      <c r="AJ1624" s="18">
        <v>0.195489</v>
      </c>
      <c r="AK1624" s="18">
        <v>0.278147</v>
      </c>
    </row>
    <row r="1625">
      <c r="A1625" s="14" t="s">
        <v>1783</v>
      </c>
      <c r="B1625" s="105"/>
      <c r="C1625" s="14" t="s">
        <v>3300</v>
      </c>
      <c r="D1625" s="19" t="s">
        <v>58</v>
      </c>
      <c r="E1625" s="14" t="s">
        <v>3415</v>
      </c>
      <c r="F1625" s="14" t="s">
        <v>3283</v>
      </c>
      <c r="G1625" s="14" t="s">
        <v>3442</v>
      </c>
      <c r="H1625" s="14" t="s">
        <v>2214</v>
      </c>
      <c r="I1625" s="14" t="s">
        <v>3416</v>
      </c>
      <c r="J1625" s="14" t="s">
        <v>2605</v>
      </c>
      <c r="K1625" s="23"/>
      <c r="L1625" s="18">
        <v>24.0</v>
      </c>
      <c r="M1625" s="18">
        <v>0.0</v>
      </c>
      <c r="N1625" s="18">
        <v>0.0</v>
      </c>
      <c r="O1625" s="18">
        <v>0.0</v>
      </c>
      <c r="P1625" s="18">
        <v>0.0</v>
      </c>
      <c r="Q1625" s="18">
        <v>0.061667</v>
      </c>
      <c r="U1625" s="22" t="s">
        <v>1783</v>
      </c>
      <c r="V1625" s="18">
        <v>6.95344051263E12</v>
      </c>
      <c r="W1625" s="22" t="s">
        <v>3300</v>
      </c>
      <c r="X1625" s="18" t="s">
        <v>3417</v>
      </c>
      <c r="Y1625" s="22" t="s">
        <v>3415</v>
      </c>
      <c r="Z1625" s="22" t="s">
        <v>3283</v>
      </c>
      <c r="AA1625" s="22" t="s">
        <v>3442</v>
      </c>
      <c r="AB1625" s="22" t="s">
        <v>2214</v>
      </c>
      <c r="AC1625" s="22" t="s">
        <v>3416</v>
      </c>
      <c r="AD1625" s="22" t="s">
        <v>2605</v>
      </c>
      <c r="AE1625" s="16"/>
      <c r="AF1625" s="18">
        <v>24.0</v>
      </c>
      <c r="AG1625" s="18">
        <v>0.0</v>
      </c>
      <c r="AH1625" s="18">
        <v>0.0</v>
      </c>
      <c r="AI1625" s="18">
        <v>0.0</v>
      </c>
      <c r="AJ1625" s="18">
        <v>0.0</v>
      </c>
      <c r="AK1625" s="18">
        <v>0.061667</v>
      </c>
    </row>
    <row r="1626">
      <c r="A1626" s="14" t="s">
        <v>84</v>
      </c>
      <c r="B1626" s="105"/>
      <c r="C1626" s="14" t="s">
        <v>2245</v>
      </c>
      <c r="D1626" s="19" t="s">
        <v>58</v>
      </c>
      <c r="E1626" s="14" t="s">
        <v>3415</v>
      </c>
      <c r="F1626" s="14" t="s">
        <v>2601</v>
      </c>
      <c r="G1626" s="14" t="s">
        <v>2239</v>
      </c>
      <c r="H1626" s="14" t="s">
        <v>2214</v>
      </c>
      <c r="I1626" s="14" t="s">
        <v>3416</v>
      </c>
      <c r="J1626" s="23"/>
      <c r="K1626" s="14" t="s">
        <v>2240</v>
      </c>
      <c r="L1626" s="18">
        <v>888.0</v>
      </c>
      <c r="M1626" s="18">
        <v>0.0</v>
      </c>
      <c r="N1626" s="18">
        <v>0.0</v>
      </c>
      <c r="O1626" s="18">
        <v>0.0</v>
      </c>
      <c r="P1626" s="18">
        <v>0.0</v>
      </c>
      <c r="Q1626" s="18">
        <v>0.0</v>
      </c>
      <c r="U1626" s="22" t="s">
        <v>84</v>
      </c>
      <c r="V1626" s="18">
        <v>8.445291283329E12</v>
      </c>
      <c r="W1626" s="22" t="s">
        <v>2245</v>
      </c>
      <c r="X1626" s="18" t="s">
        <v>3417</v>
      </c>
      <c r="Y1626" s="22" t="s">
        <v>3415</v>
      </c>
      <c r="Z1626" s="22" t="s">
        <v>2601</v>
      </c>
      <c r="AA1626" s="22" t="s">
        <v>2239</v>
      </c>
      <c r="AB1626" s="22" t="s">
        <v>2214</v>
      </c>
      <c r="AC1626" s="22" t="s">
        <v>3416</v>
      </c>
      <c r="AD1626" s="16"/>
      <c r="AE1626" s="22" t="s">
        <v>2240</v>
      </c>
      <c r="AF1626" s="18">
        <v>888.0</v>
      </c>
      <c r="AG1626" s="18">
        <v>0.0</v>
      </c>
      <c r="AH1626" s="18">
        <v>0.0</v>
      </c>
      <c r="AI1626" s="18">
        <v>0.0</v>
      </c>
      <c r="AJ1626" s="18">
        <v>0.0</v>
      </c>
      <c r="AK1626" s="18">
        <v>0.0</v>
      </c>
    </row>
    <row r="1627">
      <c r="A1627" s="14" t="s">
        <v>288</v>
      </c>
      <c r="B1627" s="105"/>
      <c r="C1627" s="14" t="s">
        <v>3076</v>
      </c>
      <c r="D1627" s="19" t="s">
        <v>58</v>
      </c>
      <c r="E1627" s="14" t="s">
        <v>3415</v>
      </c>
      <c r="F1627" s="14" t="s">
        <v>3077</v>
      </c>
      <c r="G1627" s="14" t="s">
        <v>2254</v>
      </c>
      <c r="H1627" s="14" t="s">
        <v>2252</v>
      </c>
      <c r="I1627" s="14" t="s">
        <v>3416</v>
      </c>
      <c r="J1627" s="14" t="s">
        <v>2605</v>
      </c>
      <c r="K1627" s="23"/>
      <c r="L1627" s="18">
        <v>72.0</v>
      </c>
      <c r="M1627" s="18">
        <v>0.0</v>
      </c>
      <c r="N1627" s="18">
        <v>0.0</v>
      </c>
      <c r="O1627" s="18">
        <v>0.0</v>
      </c>
      <c r="P1627" s="18">
        <v>0.0</v>
      </c>
      <c r="Q1627" s="18">
        <v>0.0</v>
      </c>
      <c r="U1627" s="22" t="s">
        <v>288</v>
      </c>
      <c r="V1627" s="18">
        <v>5.00029102551E12</v>
      </c>
      <c r="W1627" s="22" t="s">
        <v>3076</v>
      </c>
      <c r="X1627" s="18" t="s">
        <v>3417</v>
      </c>
      <c r="Y1627" s="22" t="s">
        <v>3415</v>
      </c>
      <c r="Z1627" s="22" t="s">
        <v>3077</v>
      </c>
      <c r="AA1627" s="22" t="s">
        <v>2254</v>
      </c>
      <c r="AB1627" s="22" t="s">
        <v>2252</v>
      </c>
      <c r="AC1627" s="22" t="s">
        <v>3416</v>
      </c>
      <c r="AD1627" s="22" t="s">
        <v>2605</v>
      </c>
      <c r="AE1627" s="16"/>
      <c r="AF1627" s="18">
        <v>72.0</v>
      </c>
      <c r="AG1627" s="18">
        <v>0.0</v>
      </c>
      <c r="AH1627" s="18">
        <v>0.0</v>
      </c>
      <c r="AI1627" s="18">
        <v>0.0</v>
      </c>
      <c r="AJ1627" s="18">
        <v>0.0</v>
      </c>
      <c r="AK1627" s="18">
        <v>0.0</v>
      </c>
    </row>
    <row r="1628">
      <c r="A1628" s="14" t="s">
        <v>135</v>
      </c>
      <c r="B1628" s="105"/>
      <c r="C1628" s="14" t="s">
        <v>3009</v>
      </c>
      <c r="D1628" s="19" t="s">
        <v>58</v>
      </c>
      <c r="E1628" s="14" t="s">
        <v>3415</v>
      </c>
      <c r="F1628" s="14" t="s">
        <v>2868</v>
      </c>
      <c r="G1628" s="14" t="s">
        <v>2366</v>
      </c>
      <c r="I1628" s="14" t="s">
        <v>3416</v>
      </c>
      <c r="J1628" s="23"/>
      <c r="K1628" s="23"/>
      <c r="L1628" s="18">
        <v>552.0</v>
      </c>
      <c r="M1628" s="18">
        <v>0.0</v>
      </c>
      <c r="N1628" s="18">
        <v>0.0</v>
      </c>
      <c r="O1628" s="18">
        <v>0.0</v>
      </c>
      <c r="P1628" s="18">
        <v>0.0</v>
      </c>
      <c r="Q1628" s="18">
        <v>0.0</v>
      </c>
      <c r="U1628" s="22" t="s">
        <v>135</v>
      </c>
      <c r="V1628" s="18">
        <v>6.291108361078E12</v>
      </c>
      <c r="W1628" s="22" t="s">
        <v>3009</v>
      </c>
      <c r="X1628" s="18" t="s">
        <v>3417</v>
      </c>
      <c r="Y1628" s="22" t="s">
        <v>3415</v>
      </c>
      <c r="Z1628" s="22" t="s">
        <v>2868</v>
      </c>
      <c r="AA1628" s="22" t="s">
        <v>2366</v>
      </c>
      <c r="AC1628" s="22" t="s">
        <v>3416</v>
      </c>
      <c r="AD1628" s="16"/>
      <c r="AE1628" s="16"/>
      <c r="AF1628" s="18">
        <v>552.0</v>
      </c>
      <c r="AG1628" s="18">
        <v>0.0</v>
      </c>
      <c r="AH1628" s="18">
        <v>0.0</v>
      </c>
      <c r="AI1628" s="18">
        <v>0.0</v>
      </c>
      <c r="AJ1628" s="18">
        <v>0.0</v>
      </c>
      <c r="AK1628" s="18">
        <v>0.0</v>
      </c>
    </row>
    <row r="1629">
      <c r="A1629" s="14" t="s">
        <v>1812</v>
      </c>
      <c r="B1629" s="105"/>
      <c r="C1629" s="14" t="s">
        <v>2553</v>
      </c>
      <c r="D1629" s="19" t="s">
        <v>58</v>
      </c>
      <c r="E1629" s="23"/>
      <c r="F1629" s="14" t="s">
        <v>2998</v>
      </c>
      <c r="G1629" s="14" t="s">
        <v>2554</v>
      </c>
      <c r="I1629" s="14" t="s">
        <v>3416</v>
      </c>
      <c r="J1629" s="14" t="s">
        <v>2666</v>
      </c>
      <c r="L1629" s="18">
        <v>480.0</v>
      </c>
      <c r="M1629" s="18">
        <v>0.0</v>
      </c>
      <c r="N1629" s="18">
        <v>0.0</v>
      </c>
      <c r="O1629" s="18">
        <v>0.0</v>
      </c>
      <c r="P1629" s="18">
        <v>0.0</v>
      </c>
      <c r="Q1629" s="18">
        <v>0.0</v>
      </c>
      <c r="U1629" s="22" t="s">
        <v>1812</v>
      </c>
      <c r="V1629" s="18">
        <v>8.00030040799E12</v>
      </c>
      <c r="W1629" s="22" t="s">
        <v>2553</v>
      </c>
      <c r="X1629" s="18" t="s">
        <v>3417</v>
      </c>
      <c r="Y1629" s="16"/>
      <c r="Z1629" s="22" t="s">
        <v>2998</v>
      </c>
      <c r="AA1629" s="22" t="s">
        <v>2554</v>
      </c>
      <c r="AC1629" s="22" t="s">
        <v>3416</v>
      </c>
      <c r="AD1629" s="22" t="s">
        <v>2666</v>
      </c>
      <c r="AF1629" s="18">
        <v>480.0</v>
      </c>
      <c r="AG1629" s="18">
        <v>0.0</v>
      </c>
      <c r="AH1629" s="18">
        <v>0.0</v>
      </c>
      <c r="AI1629" s="18">
        <v>0.0</v>
      </c>
      <c r="AJ1629" s="18">
        <v>0.0</v>
      </c>
      <c r="AK1629" s="18">
        <v>0.0</v>
      </c>
    </row>
    <row r="1630">
      <c r="A1630" s="14" t="s">
        <v>1812</v>
      </c>
      <c r="B1630" s="105"/>
      <c r="C1630" s="14" t="s">
        <v>2499</v>
      </c>
      <c r="D1630" s="19" t="s">
        <v>58</v>
      </c>
      <c r="E1630" s="14" t="s">
        <v>3415</v>
      </c>
      <c r="F1630" s="14" t="s">
        <v>2957</v>
      </c>
      <c r="G1630" s="14" t="s">
        <v>2498</v>
      </c>
      <c r="H1630" s="14" t="s">
        <v>2214</v>
      </c>
      <c r="I1630" s="14" t="s">
        <v>3416</v>
      </c>
      <c r="J1630" s="23"/>
      <c r="K1630" s="23"/>
      <c r="L1630" s="18">
        <v>28.0</v>
      </c>
      <c r="M1630" s="18">
        <v>9.0</v>
      </c>
      <c r="N1630" s="18">
        <v>0.291209</v>
      </c>
      <c r="O1630" s="18">
        <v>9.03451</v>
      </c>
      <c r="P1630" s="18">
        <v>9.575182</v>
      </c>
      <c r="Q1630" s="18">
        <v>7.570593</v>
      </c>
      <c r="U1630" s="22" t="s">
        <v>1812</v>
      </c>
      <c r="V1630" s="18">
        <v>8.50064303261E11</v>
      </c>
      <c r="W1630" s="22" t="s">
        <v>2499</v>
      </c>
      <c r="X1630" s="18" t="s">
        <v>3417</v>
      </c>
      <c r="Y1630" s="22" t="s">
        <v>3415</v>
      </c>
      <c r="Z1630" s="22" t="s">
        <v>2957</v>
      </c>
      <c r="AA1630" s="22" t="s">
        <v>2498</v>
      </c>
      <c r="AB1630" s="22" t="s">
        <v>2214</v>
      </c>
      <c r="AC1630" s="22" t="s">
        <v>3416</v>
      </c>
      <c r="AD1630" s="16"/>
      <c r="AE1630" s="16"/>
      <c r="AF1630" s="18">
        <v>28.0</v>
      </c>
      <c r="AG1630" s="18">
        <v>9.0</v>
      </c>
      <c r="AH1630" s="18">
        <v>0.291209</v>
      </c>
      <c r="AI1630" s="18">
        <v>9.03451</v>
      </c>
      <c r="AJ1630" s="18">
        <v>9.575182</v>
      </c>
      <c r="AK1630" s="18">
        <v>7.570593</v>
      </c>
    </row>
    <row r="1631">
      <c r="A1631" s="14" t="s">
        <v>851</v>
      </c>
      <c r="B1631" s="105"/>
      <c r="C1631" s="14" t="s">
        <v>2623</v>
      </c>
      <c r="D1631" s="19" t="s">
        <v>58</v>
      </c>
      <c r="E1631" s="14" t="s">
        <v>3421</v>
      </c>
      <c r="F1631" s="14" t="s">
        <v>3152</v>
      </c>
      <c r="G1631" s="14" t="s">
        <v>3484</v>
      </c>
      <c r="I1631" s="14" t="s">
        <v>3422</v>
      </c>
      <c r="J1631" s="14" t="s">
        <v>2605</v>
      </c>
      <c r="K1631" s="23"/>
      <c r="L1631" s="18">
        <v>144.0</v>
      </c>
      <c r="M1631" s="18">
        <v>0.0</v>
      </c>
      <c r="N1631" s="18">
        <v>0.0</v>
      </c>
      <c r="O1631" s="18">
        <v>0.0</v>
      </c>
      <c r="P1631" s="18">
        <v>0.0</v>
      </c>
      <c r="Q1631" s="18">
        <v>0.0</v>
      </c>
      <c r="U1631" s="22" t="s">
        <v>851</v>
      </c>
      <c r="V1631" s="18">
        <v>6.29110676356E12</v>
      </c>
      <c r="W1631" s="22" t="s">
        <v>2623</v>
      </c>
      <c r="X1631" s="18" t="s">
        <v>3417</v>
      </c>
      <c r="Y1631" s="22" t="s">
        <v>3421</v>
      </c>
      <c r="Z1631" s="22" t="s">
        <v>3152</v>
      </c>
      <c r="AA1631" s="22" t="s">
        <v>3484</v>
      </c>
      <c r="AC1631" s="22" t="s">
        <v>3422</v>
      </c>
      <c r="AD1631" s="22" t="s">
        <v>2605</v>
      </c>
      <c r="AE1631" s="16"/>
      <c r="AF1631" s="18">
        <v>144.0</v>
      </c>
      <c r="AG1631" s="18">
        <v>0.0</v>
      </c>
      <c r="AH1631" s="18">
        <v>0.0</v>
      </c>
      <c r="AI1631" s="18">
        <v>0.0</v>
      </c>
      <c r="AJ1631" s="18">
        <v>0.0</v>
      </c>
      <c r="AK1631" s="18">
        <v>0.0</v>
      </c>
    </row>
    <row r="1632">
      <c r="A1632" s="14" t="s">
        <v>851</v>
      </c>
      <c r="B1632" s="105"/>
      <c r="C1632" s="14" t="s">
        <v>2309</v>
      </c>
      <c r="D1632" s="19" t="s">
        <v>58</v>
      </c>
      <c r="E1632" s="14" t="s">
        <v>3415</v>
      </c>
      <c r="F1632" s="14" t="s">
        <v>2740</v>
      </c>
      <c r="G1632" s="14" t="s">
        <v>2308</v>
      </c>
      <c r="H1632" s="14" t="s">
        <v>3472</v>
      </c>
      <c r="I1632" s="14" t="s">
        <v>3422</v>
      </c>
      <c r="J1632" s="23"/>
      <c r="K1632" s="23"/>
      <c r="L1632" s="18">
        <v>1248.0</v>
      </c>
      <c r="M1632" s="18">
        <v>0.0</v>
      </c>
      <c r="N1632" s="18">
        <v>0.0</v>
      </c>
      <c r="O1632" s="18">
        <v>0.0</v>
      </c>
      <c r="P1632" s="18">
        <v>0.0</v>
      </c>
      <c r="Q1632" s="18">
        <v>0.0</v>
      </c>
      <c r="U1632" s="22" t="s">
        <v>851</v>
      </c>
      <c r="V1632" s="18">
        <v>9.421903461483E12</v>
      </c>
      <c r="W1632" s="22" t="s">
        <v>2309</v>
      </c>
      <c r="X1632" s="18" t="s">
        <v>3417</v>
      </c>
      <c r="Y1632" s="22" t="s">
        <v>3415</v>
      </c>
      <c r="Z1632" s="22" t="s">
        <v>2740</v>
      </c>
      <c r="AA1632" s="22" t="s">
        <v>2308</v>
      </c>
      <c r="AB1632" s="22" t="s">
        <v>3472</v>
      </c>
      <c r="AC1632" s="22" t="s">
        <v>3422</v>
      </c>
      <c r="AD1632" s="16"/>
      <c r="AE1632" s="16"/>
      <c r="AF1632" s="18">
        <v>1248.0</v>
      </c>
      <c r="AG1632" s="18">
        <v>0.0</v>
      </c>
      <c r="AH1632" s="18">
        <v>0.0</v>
      </c>
      <c r="AI1632" s="18">
        <v>0.0</v>
      </c>
      <c r="AJ1632" s="18">
        <v>0.0</v>
      </c>
      <c r="AK1632" s="18">
        <v>0.0</v>
      </c>
    </row>
    <row r="1633">
      <c r="A1633" s="14" t="s">
        <v>206</v>
      </c>
      <c r="B1633" s="105"/>
      <c r="C1633" s="14" t="s">
        <v>2771</v>
      </c>
      <c r="D1633" s="19" t="s">
        <v>58</v>
      </c>
      <c r="E1633" s="14" t="s">
        <v>3415</v>
      </c>
      <c r="F1633" s="14" t="s">
        <v>3049</v>
      </c>
      <c r="G1633" s="14" t="s">
        <v>3789</v>
      </c>
      <c r="H1633" s="14" t="s">
        <v>2214</v>
      </c>
      <c r="I1633" s="14" t="s">
        <v>3416</v>
      </c>
      <c r="J1633" s="14" t="s">
        <v>2605</v>
      </c>
      <c r="K1633" s="23"/>
      <c r="L1633" s="18">
        <v>24.0</v>
      </c>
      <c r="M1633" s="18">
        <v>0.0</v>
      </c>
      <c r="N1633" s="18">
        <v>0.0</v>
      </c>
      <c r="O1633" s="18">
        <v>0.0</v>
      </c>
      <c r="P1633" s="18">
        <v>0.0</v>
      </c>
      <c r="Q1633" s="18">
        <v>0.022222</v>
      </c>
      <c r="U1633" s="22" t="s">
        <v>206</v>
      </c>
      <c r="V1633" s="18">
        <v>7.30167934503E11</v>
      </c>
      <c r="W1633" s="22" t="s">
        <v>2771</v>
      </c>
      <c r="X1633" s="18" t="s">
        <v>3417</v>
      </c>
      <c r="Y1633" s="22" t="s">
        <v>3415</v>
      </c>
      <c r="Z1633" s="22" t="s">
        <v>3049</v>
      </c>
      <c r="AA1633" s="22" t="s">
        <v>3789</v>
      </c>
      <c r="AB1633" s="22" t="s">
        <v>2214</v>
      </c>
      <c r="AC1633" s="22" t="s">
        <v>3416</v>
      </c>
      <c r="AD1633" s="22" t="s">
        <v>2605</v>
      </c>
      <c r="AE1633" s="16"/>
      <c r="AF1633" s="18">
        <v>24.0</v>
      </c>
      <c r="AG1633" s="18">
        <v>0.0</v>
      </c>
      <c r="AH1633" s="18">
        <v>0.0</v>
      </c>
      <c r="AI1633" s="18">
        <v>0.0</v>
      </c>
      <c r="AJ1633" s="18">
        <v>0.0</v>
      </c>
      <c r="AK1633" s="18">
        <v>0.022222</v>
      </c>
    </row>
    <row r="1634">
      <c r="A1634" s="14" t="s">
        <v>258</v>
      </c>
      <c r="B1634" s="105"/>
      <c r="C1634" s="14" t="s">
        <v>2423</v>
      </c>
      <c r="D1634" s="19" t="s">
        <v>58</v>
      </c>
      <c r="E1634" s="14" t="s">
        <v>3415</v>
      </c>
      <c r="F1634" s="14" t="s">
        <v>2858</v>
      </c>
      <c r="G1634" s="14" t="s">
        <v>2407</v>
      </c>
      <c r="H1634" s="14" t="s">
        <v>2214</v>
      </c>
      <c r="I1634" s="14" t="s">
        <v>3416</v>
      </c>
      <c r="J1634" s="23"/>
      <c r="K1634" s="23"/>
      <c r="L1634" s="18">
        <v>0.0</v>
      </c>
      <c r="M1634" s="18">
        <v>0.0</v>
      </c>
      <c r="N1634" s="18">
        <v>0.0</v>
      </c>
      <c r="O1634" s="18">
        <v>0.214286</v>
      </c>
      <c r="P1634" s="18">
        <v>0.166667</v>
      </c>
      <c r="Q1634" s="18">
        <v>0.133333</v>
      </c>
      <c r="U1634" s="22" t="s">
        <v>258</v>
      </c>
      <c r="V1634" s="18">
        <v>6.281006618138E12</v>
      </c>
      <c r="W1634" s="22" t="s">
        <v>2423</v>
      </c>
      <c r="X1634" s="18" t="s">
        <v>3417</v>
      </c>
      <c r="Y1634" s="22" t="s">
        <v>3415</v>
      </c>
      <c r="Z1634" s="22" t="s">
        <v>2858</v>
      </c>
      <c r="AA1634" s="22" t="s">
        <v>2407</v>
      </c>
      <c r="AB1634" s="22" t="s">
        <v>2214</v>
      </c>
      <c r="AC1634" s="22" t="s">
        <v>3416</v>
      </c>
      <c r="AD1634" s="16"/>
      <c r="AE1634" s="16"/>
      <c r="AF1634" s="18">
        <v>0.0</v>
      </c>
      <c r="AG1634" s="18">
        <v>0.0</v>
      </c>
      <c r="AH1634" s="18">
        <v>0.0</v>
      </c>
      <c r="AI1634" s="18">
        <v>0.214286</v>
      </c>
      <c r="AJ1634" s="18">
        <v>0.166667</v>
      </c>
      <c r="AK1634" s="18">
        <v>0.133333</v>
      </c>
    </row>
    <row r="1635">
      <c r="A1635" s="14" t="s">
        <v>756</v>
      </c>
      <c r="B1635" s="105"/>
      <c r="C1635" s="14" t="s">
        <v>2293</v>
      </c>
      <c r="D1635" s="19" t="s">
        <v>58</v>
      </c>
      <c r="E1635" s="14" t="s">
        <v>3415</v>
      </c>
      <c r="F1635" s="14" t="s">
        <v>2709</v>
      </c>
      <c r="G1635" s="14" t="s">
        <v>2282</v>
      </c>
      <c r="I1635" s="14" t="s">
        <v>3416</v>
      </c>
      <c r="J1635" s="23"/>
      <c r="K1635" s="23"/>
      <c r="L1635" s="18">
        <v>552.0</v>
      </c>
      <c r="M1635" s="18">
        <v>0.0</v>
      </c>
      <c r="N1635" s="18">
        <v>0.0</v>
      </c>
      <c r="O1635" s="18">
        <v>0.0</v>
      </c>
      <c r="P1635" s="18">
        <v>0.0</v>
      </c>
      <c r="Q1635" s="18">
        <v>0.0</v>
      </c>
      <c r="U1635" s="22" t="s">
        <v>756</v>
      </c>
      <c r="V1635" s="18">
        <v>6.36997283708E11</v>
      </c>
      <c r="W1635" s="22" t="s">
        <v>2293</v>
      </c>
      <c r="X1635" s="18" t="s">
        <v>3417</v>
      </c>
      <c r="Y1635" s="22" t="s">
        <v>3415</v>
      </c>
      <c r="Z1635" s="22" t="s">
        <v>2709</v>
      </c>
      <c r="AA1635" s="22" t="s">
        <v>2282</v>
      </c>
      <c r="AC1635" s="22" t="s">
        <v>3416</v>
      </c>
      <c r="AD1635" s="16"/>
      <c r="AE1635" s="16"/>
      <c r="AF1635" s="18">
        <v>552.0</v>
      </c>
      <c r="AG1635" s="18">
        <v>0.0</v>
      </c>
      <c r="AH1635" s="18">
        <v>0.0</v>
      </c>
      <c r="AI1635" s="18">
        <v>0.0</v>
      </c>
      <c r="AJ1635" s="18">
        <v>0.0</v>
      </c>
      <c r="AK1635" s="18">
        <v>0.0</v>
      </c>
    </row>
    <row r="1636">
      <c r="A1636" s="14" t="s">
        <v>468</v>
      </c>
      <c r="B1636" s="105"/>
      <c r="C1636" s="14" t="s">
        <v>2608</v>
      </c>
      <c r="D1636" s="19" t="s">
        <v>58</v>
      </c>
      <c r="E1636" s="14" t="s">
        <v>3421</v>
      </c>
      <c r="F1636" s="14" t="s">
        <v>2685</v>
      </c>
      <c r="G1636" s="14" t="s">
        <v>3551</v>
      </c>
      <c r="H1636" s="14" t="s">
        <v>2214</v>
      </c>
      <c r="I1636" s="14" t="s">
        <v>3717</v>
      </c>
      <c r="J1636" s="14" t="s">
        <v>2595</v>
      </c>
      <c r="K1636" s="23"/>
      <c r="L1636" s="18">
        <v>24.0</v>
      </c>
      <c r="M1636" s="18">
        <v>3.0</v>
      </c>
      <c r="N1636" s="18">
        <v>0.21978</v>
      </c>
      <c r="O1636" s="18">
        <v>4.453197</v>
      </c>
      <c r="P1636" s="18">
        <v>3.896825</v>
      </c>
      <c r="Q1636" s="18">
        <v>4.282498</v>
      </c>
      <c r="U1636" s="22" t="s">
        <v>468</v>
      </c>
      <c r="V1636" s="18">
        <v>6.281007073073E12</v>
      </c>
      <c r="W1636" s="22" t="s">
        <v>2608</v>
      </c>
      <c r="X1636" s="18" t="s">
        <v>3417</v>
      </c>
      <c r="Y1636" s="22" t="s">
        <v>3421</v>
      </c>
      <c r="Z1636" s="22" t="s">
        <v>2685</v>
      </c>
      <c r="AA1636" s="22" t="s">
        <v>3551</v>
      </c>
      <c r="AB1636" s="22" t="s">
        <v>2214</v>
      </c>
      <c r="AC1636" s="22" t="s">
        <v>3717</v>
      </c>
      <c r="AD1636" s="22" t="s">
        <v>2595</v>
      </c>
      <c r="AE1636" s="16"/>
      <c r="AF1636" s="18">
        <v>24.0</v>
      </c>
      <c r="AG1636" s="18">
        <v>3.0</v>
      </c>
      <c r="AH1636" s="18">
        <v>0.21978</v>
      </c>
      <c r="AI1636" s="18">
        <v>4.453197</v>
      </c>
      <c r="AJ1636" s="18">
        <v>3.896825</v>
      </c>
      <c r="AK1636" s="18">
        <v>4.282498</v>
      </c>
    </row>
    <row r="1637">
      <c r="A1637" s="14" t="s">
        <v>1690</v>
      </c>
      <c r="B1637" s="105"/>
      <c r="C1637" s="14" t="s">
        <v>2676</v>
      </c>
      <c r="D1637" s="19" t="s">
        <v>58</v>
      </c>
      <c r="E1637" s="14" t="s">
        <v>3415</v>
      </c>
      <c r="F1637" s="14" t="s">
        <v>3260</v>
      </c>
      <c r="G1637" s="14" t="s">
        <v>2437</v>
      </c>
      <c r="H1637" s="14" t="s">
        <v>2214</v>
      </c>
      <c r="I1637" s="14" t="s">
        <v>3416</v>
      </c>
      <c r="J1637" s="14" t="s">
        <v>2605</v>
      </c>
      <c r="K1637" s="23"/>
      <c r="L1637" s="18">
        <v>24.0</v>
      </c>
      <c r="M1637" s="18">
        <v>0.0</v>
      </c>
      <c r="N1637" s="18">
        <v>0.0</v>
      </c>
      <c r="O1637" s="18">
        <v>0.0</v>
      </c>
      <c r="P1637" s="18">
        <v>0.0</v>
      </c>
      <c r="Q1637" s="18">
        <v>0.0</v>
      </c>
      <c r="U1637" s="22" t="s">
        <v>1690</v>
      </c>
      <c r="V1637" s="18">
        <v>6.297001056622E12</v>
      </c>
      <c r="W1637" s="22" t="s">
        <v>2676</v>
      </c>
      <c r="X1637" s="18" t="s">
        <v>3417</v>
      </c>
      <c r="Y1637" s="22" t="s">
        <v>3415</v>
      </c>
      <c r="Z1637" s="22" t="s">
        <v>3260</v>
      </c>
      <c r="AA1637" s="22" t="s">
        <v>2437</v>
      </c>
      <c r="AB1637" s="22" t="s">
        <v>2214</v>
      </c>
      <c r="AC1637" s="22" t="s">
        <v>3416</v>
      </c>
      <c r="AD1637" s="22" t="s">
        <v>2605</v>
      </c>
      <c r="AE1637" s="16"/>
      <c r="AF1637" s="18">
        <v>24.0</v>
      </c>
      <c r="AG1637" s="18">
        <v>0.0</v>
      </c>
      <c r="AH1637" s="18">
        <v>0.0</v>
      </c>
      <c r="AI1637" s="18">
        <v>0.0</v>
      </c>
      <c r="AJ1637" s="18">
        <v>0.0</v>
      </c>
      <c r="AK1637" s="18">
        <v>0.0</v>
      </c>
    </row>
    <row r="1638">
      <c r="A1638" s="14" t="s">
        <v>1035</v>
      </c>
      <c r="B1638" s="105"/>
      <c r="C1638" s="14" t="s">
        <v>3164</v>
      </c>
      <c r="D1638" s="19" t="s">
        <v>58</v>
      </c>
      <c r="E1638" s="14" t="s">
        <v>3415</v>
      </c>
      <c r="F1638" s="14" t="s">
        <v>3165</v>
      </c>
      <c r="G1638" s="14" t="s">
        <v>3450</v>
      </c>
      <c r="H1638" s="14" t="s">
        <v>2214</v>
      </c>
      <c r="I1638" s="14" t="s">
        <v>3416</v>
      </c>
      <c r="J1638" s="23"/>
      <c r="K1638" s="23"/>
      <c r="L1638" s="18">
        <v>0.0</v>
      </c>
      <c r="M1638" s="18">
        <v>3.0</v>
      </c>
      <c r="N1638" s="18">
        <v>0.0</v>
      </c>
      <c r="O1638" s="18">
        <v>0.285714</v>
      </c>
      <c r="P1638" s="18">
        <v>0.238095</v>
      </c>
      <c r="Q1638" s="18">
        <v>0.157709</v>
      </c>
      <c r="U1638" s="22" t="s">
        <v>1035</v>
      </c>
      <c r="V1638" s="18">
        <v>8.10011080478E11</v>
      </c>
      <c r="W1638" s="22" t="s">
        <v>3164</v>
      </c>
      <c r="X1638" s="18" t="s">
        <v>3417</v>
      </c>
      <c r="Y1638" s="22" t="s">
        <v>3415</v>
      </c>
      <c r="Z1638" s="22" t="s">
        <v>3165</v>
      </c>
      <c r="AA1638" s="22" t="s">
        <v>3450</v>
      </c>
      <c r="AB1638" s="22" t="s">
        <v>2214</v>
      </c>
      <c r="AC1638" s="22" t="s">
        <v>3416</v>
      </c>
      <c r="AD1638" s="16"/>
      <c r="AE1638" s="16"/>
      <c r="AF1638" s="18">
        <v>0.0</v>
      </c>
      <c r="AG1638" s="18">
        <v>3.0</v>
      </c>
      <c r="AH1638" s="18">
        <v>0.0</v>
      </c>
      <c r="AI1638" s="18">
        <v>0.285714</v>
      </c>
      <c r="AJ1638" s="18">
        <v>0.238095</v>
      </c>
      <c r="AK1638" s="18">
        <v>0.157709</v>
      </c>
    </row>
    <row r="1639">
      <c r="A1639" s="14" t="s">
        <v>1092</v>
      </c>
      <c r="B1639" s="105"/>
      <c r="C1639" s="14" t="s">
        <v>2382</v>
      </c>
      <c r="D1639" s="19" t="s">
        <v>58</v>
      </c>
      <c r="E1639" s="14" t="s">
        <v>3415</v>
      </c>
      <c r="F1639" s="14" t="s">
        <v>2818</v>
      </c>
      <c r="G1639" s="14" t="s">
        <v>2268</v>
      </c>
      <c r="H1639" s="14" t="s">
        <v>2214</v>
      </c>
      <c r="I1639" s="14" t="s">
        <v>3416</v>
      </c>
      <c r="J1639" s="14" t="s">
        <v>2605</v>
      </c>
      <c r="K1639" s="23"/>
      <c r="L1639" s="18">
        <v>24.0</v>
      </c>
      <c r="M1639" s="18">
        <v>0.0</v>
      </c>
      <c r="N1639" s="18">
        <v>0.0</v>
      </c>
      <c r="O1639" s="18">
        <v>0.0</v>
      </c>
      <c r="P1639" s="18">
        <v>0.0</v>
      </c>
      <c r="Q1639" s="18">
        <v>0.0</v>
      </c>
      <c r="U1639" s="22" t="s">
        <v>1092</v>
      </c>
      <c r="V1639" s="18">
        <v>4.057278012446E12</v>
      </c>
      <c r="W1639" s="22" t="s">
        <v>2382</v>
      </c>
      <c r="X1639" s="18" t="s">
        <v>3417</v>
      </c>
      <c r="Y1639" s="22" t="s">
        <v>3415</v>
      </c>
      <c r="Z1639" s="22" t="s">
        <v>2818</v>
      </c>
      <c r="AA1639" s="22" t="s">
        <v>2268</v>
      </c>
      <c r="AB1639" s="22" t="s">
        <v>2214</v>
      </c>
      <c r="AC1639" s="22" t="s">
        <v>3416</v>
      </c>
      <c r="AD1639" s="22" t="s">
        <v>2605</v>
      </c>
      <c r="AE1639" s="16"/>
      <c r="AF1639" s="18">
        <v>24.0</v>
      </c>
      <c r="AG1639" s="18">
        <v>0.0</v>
      </c>
      <c r="AH1639" s="18">
        <v>0.0</v>
      </c>
      <c r="AI1639" s="18">
        <v>0.0</v>
      </c>
      <c r="AJ1639" s="18">
        <v>0.0</v>
      </c>
      <c r="AK1639" s="18">
        <v>0.0</v>
      </c>
    </row>
    <row r="1640">
      <c r="A1640" s="14" t="s">
        <v>1092</v>
      </c>
      <c r="B1640" s="105"/>
      <c r="C1640" s="14" t="s">
        <v>2381</v>
      </c>
      <c r="D1640" s="19" t="s">
        <v>58</v>
      </c>
      <c r="E1640" s="14" t="s">
        <v>3415</v>
      </c>
      <c r="F1640" s="14" t="s">
        <v>2818</v>
      </c>
      <c r="G1640" s="14" t="s">
        <v>2268</v>
      </c>
      <c r="H1640" s="14" t="s">
        <v>2214</v>
      </c>
      <c r="I1640" s="14" t="s">
        <v>3416</v>
      </c>
      <c r="J1640" s="23"/>
      <c r="K1640" s="14" t="s">
        <v>2240</v>
      </c>
      <c r="L1640" s="18">
        <v>0.0</v>
      </c>
      <c r="M1640" s="18">
        <v>0.0</v>
      </c>
      <c r="N1640" s="18">
        <v>0.0</v>
      </c>
      <c r="O1640" s="18">
        <v>0.0</v>
      </c>
      <c r="P1640" s="18">
        <v>0.0</v>
      </c>
      <c r="Q1640" s="18">
        <v>0.0</v>
      </c>
      <c r="U1640" s="22" t="s">
        <v>1092</v>
      </c>
      <c r="V1640" s="18">
        <v>4.057278012477E12</v>
      </c>
      <c r="W1640" s="22" t="s">
        <v>2381</v>
      </c>
      <c r="X1640" s="18" t="s">
        <v>3417</v>
      </c>
      <c r="Y1640" s="22" t="s">
        <v>3415</v>
      </c>
      <c r="Z1640" s="22" t="s">
        <v>2818</v>
      </c>
      <c r="AA1640" s="22" t="s">
        <v>2268</v>
      </c>
      <c r="AB1640" s="22" t="s">
        <v>2214</v>
      </c>
      <c r="AC1640" s="22" t="s">
        <v>3416</v>
      </c>
      <c r="AD1640" s="16"/>
      <c r="AE1640" s="22" t="s">
        <v>2240</v>
      </c>
      <c r="AF1640" s="18">
        <v>0.0</v>
      </c>
      <c r="AG1640" s="18">
        <v>0.0</v>
      </c>
      <c r="AH1640" s="18">
        <v>0.0</v>
      </c>
      <c r="AI1640" s="18">
        <v>0.0</v>
      </c>
      <c r="AJ1640" s="18">
        <v>0.0</v>
      </c>
      <c r="AK1640" s="18">
        <v>0.0</v>
      </c>
    </row>
    <row r="1641">
      <c r="A1641" s="14" t="s">
        <v>1812</v>
      </c>
      <c r="B1641" s="105"/>
      <c r="C1641" s="14" t="s">
        <v>2550</v>
      </c>
      <c r="D1641" s="19" t="s">
        <v>58</v>
      </c>
      <c r="E1641" s="14" t="s">
        <v>3415</v>
      </c>
      <c r="F1641" s="14" t="s">
        <v>2990</v>
      </c>
      <c r="G1641" s="14" t="s">
        <v>2453</v>
      </c>
      <c r="H1641" s="14" t="s">
        <v>2214</v>
      </c>
      <c r="I1641" s="14" t="s">
        <v>3416</v>
      </c>
      <c r="J1641" s="14" t="s">
        <v>2666</v>
      </c>
      <c r="L1641" s="18">
        <v>48.0</v>
      </c>
      <c r="M1641" s="18">
        <v>0.0</v>
      </c>
      <c r="N1641" s="18">
        <v>0.0</v>
      </c>
      <c r="O1641" s="18">
        <v>0.0</v>
      </c>
      <c r="P1641" s="18">
        <v>0.033333</v>
      </c>
      <c r="Q1641" s="18">
        <v>0.033333</v>
      </c>
      <c r="U1641" s="22" t="s">
        <v>1812</v>
      </c>
      <c r="V1641" s="18">
        <v>3.4000481736E10</v>
      </c>
      <c r="W1641" s="22" t="s">
        <v>2550</v>
      </c>
      <c r="X1641" s="18" t="s">
        <v>3417</v>
      </c>
      <c r="Y1641" s="22" t="s">
        <v>3415</v>
      </c>
      <c r="Z1641" s="22" t="s">
        <v>2990</v>
      </c>
      <c r="AA1641" s="22" t="s">
        <v>2453</v>
      </c>
      <c r="AB1641" s="22" t="s">
        <v>2214</v>
      </c>
      <c r="AC1641" s="22" t="s">
        <v>3416</v>
      </c>
      <c r="AD1641" s="22" t="s">
        <v>2666</v>
      </c>
      <c r="AF1641" s="18">
        <v>48.0</v>
      </c>
      <c r="AG1641" s="18">
        <v>0.0</v>
      </c>
      <c r="AH1641" s="18">
        <v>0.0</v>
      </c>
      <c r="AI1641" s="18">
        <v>0.0</v>
      </c>
      <c r="AJ1641" s="18">
        <v>0.033333</v>
      </c>
      <c r="AK1641" s="18">
        <v>0.033333</v>
      </c>
    </row>
    <row r="1642">
      <c r="A1642" s="14" t="s">
        <v>1812</v>
      </c>
      <c r="B1642" s="105"/>
      <c r="C1642" s="14" t="s">
        <v>2651</v>
      </c>
      <c r="D1642" s="19" t="s">
        <v>58</v>
      </c>
      <c r="E1642" s="14" t="s">
        <v>3415</v>
      </c>
      <c r="F1642" s="14" t="s">
        <v>3345</v>
      </c>
      <c r="G1642" s="14" t="s">
        <v>3430</v>
      </c>
      <c r="H1642" s="14" t="s">
        <v>2214</v>
      </c>
      <c r="I1642" s="14" t="s">
        <v>3416</v>
      </c>
      <c r="J1642" s="23"/>
      <c r="K1642" s="14" t="s">
        <v>2240</v>
      </c>
      <c r="L1642" s="18">
        <v>312.0</v>
      </c>
      <c r="M1642" s="18">
        <v>0.0</v>
      </c>
      <c r="N1642" s="18">
        <v>0.0</v>
      </c>
      <c r="O1642" s="18">
        <v>0.0</v>
      </c>
      <c r="P1642" s="18">
        <v>0.0</v>
      </c>
      <c r="Q1642" s="18">
        <v>0.0</v>
      </c>
      <c r="U1642" s="22" t="s">
        <v>1812</v>
      </c>
      <c r="V1642" s="18">
        <v>6.221073008012E12</v>
      </c>
      <c r="W1642" s="22" t="s">
        <v>2651</v>
      </c>
      <c r="X1642" s="18" t="s">
        <v>3417</v>
      </c>
      <c r="Y1642" s="22" t="s">
        <v>3415</v>
      </c>
      <c r="Z1642" s="22" t="s">
        <v>3345</v>
      </c>
      <c r="AA1642" s="22" t="s">
        <v>3430</v>
      </c>
      <c r="AB1642" s="22" t="s">
        <v>2214</v>
      </c>
      <c r="AC1642" s="22" t="s">
        <v>3416</v>
      </c>
      <c r="AD1642" s="16"/>
      <c r="AE1642" s="22" t="s">
        <v>2240</v>
      </c>
      <c r="AF1642" s="18">
        <v>312.0</v>
      </c>
      <c r="AG1642" s="18">
        <v>0.0</v>
      </c>
      <c r="AH1642" s="18">
        <v>0.0</v>
      </c>
      <c r="AI1642" s="18">
        <v>0.0</v>
      </c>
      <c r="AJ1642" s="18">
        <v>0.0</v>
      </c>
      <c r="AK1642" s="18">
        <v>0.0</v>
      </c>
    </row>
    <row r="1643">
      <c r="A1643" s="14" t="s">
        <v>1812</v>
      </c>
      <c r="B1643" s="105"/>
      <c r="C1643" s="14" t="s">
        <v>2481</v>
      </c>
      <c r="D1643" s="19" t="s">
        <v>58</v>
      </c>
      <c r="E1643" s="14" t="s">
        <v>3415</v>
      </c>
      <c r="F1643" s="14" t="s">
        <v>2944</v>
      </c>
      <c r="G1643" s="14" t="s">
        <v>2479</v>
      </c>
      <c r="H1643" s="14" t="s">
        <v>2214</v>
      </c>
      <c r="I1643" s="14" t="s">
        <v>3416</v>
      </c>
      <c r="J1643" s="14" t="s">
        <v>2605</v>
      </c>
      <c r="K1643" s="23"/>
      <c r="L1643" s="18">
        <v>48.0</v>
      </c>
      <c r="M1643" s="18">
        <v>0.0</v>
      </c>
      <c r="N1643" s="18">
        <v>0.142857</v>
      </c>
      <c r="O1643" s="18">
        <v>0.0</v>
      </c>
      <c r="P1643" s="18">
        <v>0.0</v>
      </c>
      <c r="Q1643" s="18">
        <v>0.142857</v>
      </c>
      <c r="U1643" s="22" t="s">
        <v>1812</v>
      </c>
      <c r="V1643" s="18">
        <v>6.298043908016E12</v>
      </c>
      <c r="W1643" s="22" t="s">
        <v>2481</v>
      </c>
      <c r="X1643" s="18" t="s">
        <v>3417</v>
      </c>
      <c r="Y1643" s="22" t="s">
        <v>3415</v>
      </c>
      <c r="Z1643" s="22" t="s">
        <v>2944</v>
      </c>
      <c r="AA1643" s="22" t="s">
        <v>2479</v>
      </c>
      <c r="AB1643" s="22" t="s">
        <v>2214</v>
      </c>
      <c r="AC1643" s="22" t="s">
        <v>3416</v>
      </c>
      <c r="AD1643" s="22" t="s">
        <v>2605</v>
      </c>
      <c r="AE1643" s="16"/>
      <c r="AF1643" s="18">
        <v>48.0</v>
      </c>
      <c r="AG1643" s="18">
        <v>0.0</v>
      </c>
      <c r="AH1643" s="18">
        <v>0.142857</v>
      </c>
      <c r="AI1643" s="18">
        <v>0.0</v>
      </c>
      <c r="AJ1643" s="18">
        <v>0.0</v>
      </c>
      <c r="AK1643" s="18">
        <v>0.142857</v>
      </c>
    </row>
    <row r="1644">
      <c r="A1644" s="14" t="s">
        <v>851</v>
      </c>
      <c r="B1644" s="105"/>
      <c r="C1644" s="14" t="s">
        <v>2320</v>
      </c>
      <c r="D1644" s="19" t="s">
        <v>58</v>
      </c>
      <c r="E1644" s="14" t="s">
        <v>3415</v>
      </c>
      <c r="F1644" s="14" t="s">
        <v>2759</v>
      </c>
      <c r="G1644" s="14" t="s">
        <v>2318</v>
      </c>
      <c r="H1644" s="14" t="s">
        <v>2304</v>
      </c>
      <c r="I1644" s="14" t="s">
        <v>3422</v>
      </c>
      <c r="J1644" s="23"/>
      <c r="K1644" s="23"/>
      <c r="L1644" s="18">
        <v>96.0</v>
      </c>
      <c r="M1644" s="18">
        <v>0.0</v>
      </c>
      <c r="N1644" s="18">
        <v>0.2</v>
      </c>
      <c r="O1644" s="18">
        <v>0.2</v>
      </c>
      <c r="P1644" s="18">
        <v>0.2</v>
      </c>
      <c r="Q1644" s="18">
        <v>0.2</v>
      </c>
      <c r="U1644" s="22" t="s">
        <v>851</v>
      </c>
      <c r="V1644" s="18">
        <v>6.291102013546E12</v>
      </c>
      <c r="W1644" s="22" t="s">
        <v>2320</v>
      </c>
      <c r="X1644" s="18" t="s">
        <v>3417</v>
      </c>
      <c r="Y1644" s="22" t="s">
        <v>3415</v>
      </c>
      <c r="Z1644" s="22" t="s">
        <v>2759</v>
      </c>
      <c r="AA1644" s="22" t="s">
        <v>2318</v>
      </c>
      <c r="AB1644" s="22" t="s">
        <v>2304</v>
      </c>
      <c r="AC1644" s="22" t="s">
        <v>3422</v>
      </c>
      <c r="AD1644" s="16"/>
      <c r="AE1644" s="16"/>
      <c r="AF1644" s="18">
        <v>96.0</v>
      </c>
      <c r="AG1644" s="18">
        <v>0.0</v>
      </c>
      <c r="AH1644" s="18">
        <v>0.2</v>
      </c>
      <c r="AI1644" s="18">
        <v>0.2</v>
      </c>
      <c r="AJ1644" s="18">
        <v>0.2</v>
      </c>
      <c r="AK1644" s="18">
        <v>0.2</v>
      </c>
    </row>
    <row r="1645">
      <c r="A1645" s="14" t="s">
        <v>361</v>
      </c>
      <c r="B1645" s="105"/>
      <c r="C1645" s="14" t="s">
        <v>3025</v>
      </c>
      <c r="D1645" s="19" t="s">
        <v>58</v>
      </c>
      <c r="E1645" s="14" t="s">
        <v>3415</v>
      </c>
      <c r="F1645" s="14" t="s">
        <v>3101</v>
      </c>
      <c r="G1645" s="14" t="s">
        <v>2239</v>
      </c>
      <c r="H1645" s="14" t="s">
        <v>2214</v>
      </c>
      <c r="I1645" s="14" t="s">
        <v>3416</v>
      </c>
      <c r="J1645" s="14" t="s">
        <v>2605</v>
      </c>
      <c r="K1645" s="23"/>
      <c r="L1645" s="18">
        <v>24.0</v>
      </c>
      <c r="M1645" s="18">
        <v>0.0</v>
      </c>
      <c r="N1645" s="18">
        <v>0.0</v>
      </c>
      <c r="O1645" s="18">
        <v>0.0</v>
      </c>
      <c r="P1645" s="18">
        <v>0.0</v>
      </c>
      <c r="Q1645" s="18">
        <v>0.0</v>
      </c>
      <c r="U1645" s="22" t="s">
        <v>361</v>
      </c>
      <c r="V1645" s="18">
        <v>5.900020047571E12</v>
      </c>
      <c r="W1645" s="22" t="s">
        <v>3025</v>
      </c>
      <c r="X1645" s="18" t="s">
        <v>3417</v>
      </c>
      <c r="Y1645" s="22" t="s">
        <v>3415</v>
      </c>
      <c r="Z1645" s="22" t="s">
        <v>3101</v>
      </c>
      <c r="AA1645" s="22" t="s">
        <v>2239</v>
      </c>
      <c r="AB1645" s="22" t="s">
        <v>2214</v>
      </c>
      <c r="AC1645" s="22" t="s">
        <v>3416</v>
      </c>
      <c r="AD1645" s="22" t="s">
        <v>2605</v>
      </c>
      <c r="AE1645" s="16"/>
      <c r="AF1645" s="18">
        <v>24.0</v>
      </c>
      <c r="AG1645" s="18">
        <v>0.0</v>
      </c>
      <c r="AH1645" s="18">
        <v>0.0</v>
      </c>
      <c r="AI1645" s="18">
        <v>0.0</v>
      </c>
      <c r="AJ1645" s="18">
        <v>0.0</v>
      </c>
      <c r="AK1645" s="18">
        <v>0.0</v>
      </c>
    </row>
    <row r="1646">
      <c r="A1646" s="14" t="s">
        <v>1092</v>
      </c>
      <c r="B1646" s="105"/>
      <c r="C1646" s="14" t="s">
        <v>3176</v>
      </c>
      <c r="D1646" s="19" t="s">
        <v>58</v>
      </c>
      <c r="E1646" s="14" t="s">
        <v>3415</v>
      </c>
      <c r="F1646" s="14" t="s">
        <v>3177</v>
      </c>
      <c r="G1646" s="14" t="s">
        <v>3892</v>
      </c>
      <c r="H1646" s="14" t="s">
        <v>2214</v>
      </c>
      <c r="I1646" s="14" t="s">
        <v>3416</v>
      </c>
      <c r="J1646" s="14" t="s">
        <v>2605</v>
      </c>
      <c r="K1646" s="14" t="s">
        <v>2240</v>
      </c>
      <c r="L1646" s="18">
        <v>24.0</v>
      </c>
      <c r="M1646" s="18">
        <v>0.0</v>
      </c>
      <c r="N1646" s="18">
        <v>0.0</v>
      </c>
      <c r="O1646" s="18">
        <v>0.0</v>
      </c>
      <c r="P1646" s="18">
        <v>0.0</v>
      </c>
      <c r="Q1646" s="18">
        <v>0.0</v>
      </c>
      <c r="U1646" s="22" t="s">
        <v>1092</v>
      </c>
      <c r="V1646" s="18">
        <v>5.060517511296E12</v>
      </c>
      <c r="W1646" s="22" t="s">
        <v>3176</v>
      </c>
      <c r="X1646" s="18" t="s">
        <v>3417</v>
      </c>
      <c r="Y1646" s="22" t="s">
        <v>3415</v>
      </c>
      <c r="Z1646" s="22" t="s">
        <v>3177</v>
      </c>
      <c r="AA1646" s="22" t="s">
        <v>3892</v>
      </c>
      <c r="AB1646" s="22" t="s">
        <v>2214</v>
      </c>
      <c r="AC1646" s="22" t="s">
        <v>3416</v>
      </c>
      <c r="AD1646" s="22" t="s">
        <v>2605</v>
      </c>
      <c r="AE1646" s="22" t="s">
        <v>2240</v>
      </c>
      <c r="AF1646" s="18">
        <v>24.0</v>
      </c>
      <c r="AG1646" s="18">
        <v>0.0</v>
      </c>
      <c r="AH1646" s="18">
        <v>0.0</v>
      </c>
      <c r="AI1646" s="18">
        <v>0.0</v>
      </c>
      <c r="AJ1646" s="18">
        <v>0.0</v>
      </c>
      <c r="AK1646" s="18">
        <v>0.0</v>
      </c>
    </row>
    <row r="1647">
      <c r="A1647" s="14" t="s">
        <v>1812</v>
      </c>
      <c r="B1647" s="105"/>
      <c r="C1647" s="14" t="s">
        <v>2559</v>
      </c>
      <c r="D1647" s="19" t="s">
        <v>58</v>
      </c>
      <c r="E1647" s="14" t="s">
        <v>3415</v>
      </c>
      <c r="F1647" s="14" t="s">
        <v>2614</v>
      </c>
      <c r="G1647" s="14" t="s">
        <v>2557</v>
      </c>
      <c r="H1647" s="14" t="s">
        <v>2214</v>
      </c>
      <c r="I1647" s="14" t="s">
        <v>3416</v>
      </c>
      <c r="J1647" s="14" t="s">
        <v>2605</v>
      </c>
      <c r="K1647" s="14" t="s">
        <v>2240</v>
      </c>
      <c r="L1647" s="18">
        <v>24.0</v>
      </c>
      <c r="M1647" s="18">
        <v>0.0</v>
      </c>
      <c r="N1647" s="18">
        <v>0.0</v>
      </c>
      <c r="O1647" s="18">
        <v>0.0</v>
      </c>
      <c r="P1647" s="18">
        <v>0.0</v>
      </c>
      <c r="Q1647" s="18">
        <v>0.0</v>
      </c>
      <c r="U1647" s="22" t="s">
        <v>1812</v>
      </c>
      <c r="V1647" s="18">
        <v>1.015271004373E12</v>
      </c>
      <c r="W1647" s="22" t="s">
        <v>2559</v>
      </c>
      <c r="X1647" s="18" t="s">
        <v>3417</v>
      </c>
      <c r="Y1647" s="22" t="s">
        <v>3415</v>
      </c>
      <c r="Z1647" s="22" t="s">
        <v>2614</v>
      </c>
      <c r="AA1647" s="22" t="s">
        <v>2557</v>
      </c>
      <c r="AB1647" s="22" t="s">
        <v>2214</v>
      </c>
      <c r="AC1647" s="22" t="s">
        <v>3416</v>
      </c>
      <c r="AD1647" s="22" t="s">
        <v>2605</v>
      </c>
      <c r="AE1647" s="22" t="s">
        <v>2240</v>
      </c>
      <c r="AF1647" s="18">
        <v>24.0</v>
      </c>
      <c r="AG1647" s="18">
        <v>0.0</v>
      </c>
      <c r="AH1647" s="18">
        <v>0.0</v>
      </c>
      <c r="AI1647" s="18">
        <v>0.0</v>
      </c>
      <c r="AJ1647" s="18">
        <v>0.0</v>
      </c>
      <c r="AK1647" s="18">
        <v>0.0</v>
      </c>
    </row>
    <row r="1648">
      <c r="A1648" s="14" t="s">
        <v>888</v>
      </c>
      <c r="B1648" s="105"/>
      <c r="C1648" s="14" t="s">
        <v>2346</v>
      </c>
      <c r="D1648" s="19" t="s">
        <v>58</v>
      </c>
      <c r="E1648" s="14" t="s">
        <v>3421</v>
      </c>
      <c r="F1648" s="14" t="s">
        <v>2800</v>
      </c>
      <c r="G1648" s="14" t="s">
        <v>2337</v>
      </c>
      <c r="H1648" s="14" t="s">
        <v>2214</v>
      </c>
      <c r="I1648" s="14" t="s">
        <v>3431</v>
      </c>
      <c r="J1648" s="23"/>
      <c r="K1648" s="23"/>
      <c r="L1648" s="18">
        <v>0.0</v>
      </c>
      <c r="M1648" s="18">
        <v>0.0</v>
      </c>
      <c r="N1648" s="18">
        <v>0.0</v>
      </c>
      <c r="O1648" s="18">
        <v>0.0</v>
      </c>
      <c r="P1648" s="18">
        <v>0.0</v>
      </c>
      <c r="Q1648" s="18">
        <v>0.0</v>
      </c>
      <c r="U1648" s="22" t="s">
        <v>888</v>
      </c>
      <c r="V1648" s="18">
        <v>5.283013321217E12</v>
      </c>
      <c r="W1648" s="22" t="s">
        <v>2346</v>
      </c>
      <c r="X1648" s="18" t="s">
        <v>3417</v>
      </c>
      <c r="Y1648" s="22" t="s">
        <v>3421</v>
      </c>
      <c r="Z1648" s="22" t="s">
        <v>2800</v>
      </c>
      <c r="AA1648" s="22" t="s">
        <v>2337</v>
      </c>
      <c r="AB1648" s="22" t="s">
        <v>2214</v>
      </c>
      <c r="AC1648" s="22" t="s">
        <v>3431</v>
      </c>
      <c r="AD1648" s="16"/>
      <c r="AE1648" s="16"/>
      <c r="AF1648" s="18">
        <v>0.0</v>
      </c>
      <c r="AG1648" s="18">
        <v>0.0</v>
      </c>
      <c r="AH1648" s="18">
        <v>0.0</v>
      </c>
      <c r="AI1648" s="18">
        <v>0.0</v>
      </c>
      <c r="AJ1648" s="18">
        <v>0.0</v>
      </c>
      <c r="AK1648" s="18">
        <v>0.0</v>
      </c>
    </row>
    <row r="1649">
      <c r="A1649" s="14" t="s">
        <v>1812</v>
      </c>
      <c r="B1649" s="105"/>
      <c r="C1649" s="14" t="s">
        <v>2483</v>
      </c>
      <c r="D1649" s="19" t="s">
        <v>58</v>
      </c>
      <c r="E1649" s="14" t="s">
        <v>3415</v>
      </c>
      <c r="F1649" s="14" t="s">
        <v>2947</v>
      </c>
      <c r="G1649" s="14" t="s">
        <v>2484</v>
      </c>
      <c r="H1649" s="14" t="s">
        <v>2214</v>
      </c>
      <c r="I1649" s="14" t="s">
        <v>3416</v>
      </c>
      <c r="J1649" s="14" t="s">
        <v>2605</v>
      </c>
      <c r="K1649" s="23"/>
      <c r="L1649" s="18">
        <v>72.0</v>
      </c>
      <c r="M1649" s="18">
        <v>0.0</v>
      </c>
      <c r="N1649" s="18">
        <v>0.701149</v>
      </c>
      <c r="O1649" s="18">
        <v>0.0</v>
      </c>
      <c r="P1649" s="18">
        <v>0.0</v>
      </c>
      <c r="Q1649" s="18">
        <v>0.701149</v>
      </c>
      <c r="U1649" s="22" t="s">
        <v>1812</v>
      </c>
      <c r="V1649" s="18">
        <v>7.96520543515E11</v>
      </c>
      <c r="W1649" s="22" t="s">
        <v>2483</v>
      </c>
      <c r="X1649" s="18" t="s">
        <v>3417</v>
      </c>
      <c r="Y1649" s="22" t="s">
        <v>3415</v>
      </c>
      <c r="Z1649" s="22" t="s">
        <v>2947</v>
      </c>
      <c r="AA1649" s="22" t="s">
        <v>2484</v>
      </c>
      <c r="AB1649" s="22" t="s">
        <v>2214</v>
      </c>
      <c r="AC1649" s="22" t="s">
        <v>3416</v>
      </c>
      <c r="AD1649" s="22" t="s">
        <v>2605</v>
      </c>
      <c r="AE1649" s="16"/>
      <c r="AF1649" s="18">
        <v>72.0</v>
      </c>
      <c r="AG1649" s="18">
        <v>0.0</v>
      </c>
      <c r="AH1649" s="18">
        <v>0.701149</v>
      </c>
      <c r="AI1649" s="18">
        <v>0.0</v>
      </c>
      <c r="AJ1649" s="18">
        <v>0.0</v>
      </c>
      <c r="AK1649" s="18">
        <v>0.701149</v>
      </c>
    </row>
    <row r="1650">
      <c r="A1650" s="14" t="s">
        <v>888</v>
      </c>
      <c r="B1650" s="105"/>
      <c r="C1650" s="14" t="s">
        <v>2332</v>
      </c>
      <c r="D1650" s="19" t="s">
        <v>58</v>
      </c>
      <c r="E1650" s="14" t="s">
        <v>3415</v>
      </c>
      <c r="F1650" s="14" t="s">
        <v>2733</v>
      </c>
      <c r="G1650" s="14" t="s">
        <v>2333</v>
      </c>
      <c r="H1650" s="14" t="s">
        <v>2214</v>
      </c>
      <c r="I1650" s="14" t="s">
        <v>3431</v>
      </c>
      <c r="J1650" s="14" t="s">
        <v>2605</v>
      </c>
      <c r="K1650" s="14" t="s">
        <v>2240</v>
      </c>
      <c r="L1650" s="18">
        <v>24.0</v>
      </c>
      <c r="M1650" s="18">
        <v>0.0</v>
      </c>
      <c r="N1650" s="18">
        <v>0.0</v>
      </c>
      <c r="O1650" s="18">
        <v>0.0</v>
      </c>
      <c r="P1650" s="18">
        <v>0.0</v>
      </c>
      <c r="Q1650" s="18">
        <v>0.0</v>
      </c>
      <c r="U1650" s="22" t="s">
        <v>888</v>
      </c>
      <c r="V1650" s="18">
        <v>6.291079388708E12</v>
      </c>
      <c r="W1650" s="22" t="s">
        <v>2332</v>
      </c>
      <c r="X1650" s="18" t="s">
        <v>3417</v>
      </c>
      <c r="Y1650" s="22" t="s">
        <v>3415</v>
      </c>
      <c r="Z1650" s="22" t="s">
        <v>2733</v>
      </c>
      <c r="AA1650" s="22" t="s">
        <v>2333</v>
      </c>
      <c r="AB1650" s="22" t="s">
        <v>2214</v>
      </c>
      <c r="AC1650" s="22" t="s">
        <v>3431</v>
      </c>
      <c r="AD1650" s="22" t="s">
        <v>2605</v>
      </c>
      <c r="AE1650" s="22" t="s">
        <v>2240</v>
      </c>
      <c r="AF1650" s="18">
        <v>24.0</v>
      </c>
      <c r="AG1650" s="18">
        <v>0.0</v>
      </c>
      <c r="AH1650" s="18">
        <v>0.0</v>
      </c>
      <c r="AI1650" s="18">
        <v>0.0</v>
      </c>
      <c r="AJ1650" s="18">
        <v>0.0</v>
      </c>
      <c r="AK1650" s="18">
        <v>0.0</v>
      </c>
    </row>
    <row r="1651">
      <c r="A1651" s="14" t="s">
        <v>1092</v>
      </c>
      <c r="B1651" s="105"/>
      <c r="C1651" s="14" t="s">
        <v>2380</v>
      </c>
      <c r="D1651" s="19" t="s">
        <v>58</v>
      </c>
      <c r="E1651" s="14" t="s">
        <v>3415</v>
      </c>
      <c r="F1651" s="14" t="s">
        <v>2818</v>
      </c>
      <c r="G1651" s="14" t="s">
        <v>2268</v>
      </c>
      <c r="H1651" s="14" t="s">
        <v>2214</v>
      </c>
      <c r="I1651" s="14" t="s">
        <v>3416</v>
      </c>
      <c r="J1651" s="23"/>
      <c r="K1651" s="14" t="s">
        <v>2240</v>
      </c>
      <c r="L1651" s="18">
        <v>24.0</v>
      </c>
      <c r="M1651" s="18">
        <v>0.0</v>
      </c>
      <c r="N1651" s="18">
        <v>0.061553</v>
      </c>
      <c r="O1651" s="18">
        <v>0.0</v>
      </c>
      <c r="P1651" s="18">
        <v>0.285714</v>
      </c>
      <c r="Q1651" s="18">
        <v>0.061553</v>
      </c>
      <c r="U1651" s="22" t="s">
        <v>1092</v>
      </c>
      <c r="V1651" s="18">
        <v>4.057278012491E12</v>
      </c>
      <c r="W1651" s="22" t="s">
        <v>2380</v>
      </c>
      <c r="X1651" s="18" t="s">
        <v>3417</v>
      </c>
      <c r="Y1651" s="22" t="s">
        <v>3415</v>
      </c>
      <c r="Z1651" s="22" t="s">
        <v>2818</v>
      </c>
      <c r="AA1651" s="22" t="s">
        <v>2268</v>
      </c>
      <c r="AB1651" s="22" t="s">
        <v>2214</v>
      </c>
      <c r="AC1651" s="22" t="s">
        <v>3416</v>
      </c>
      <c r="AD1651" s="16"/>
      <c r="AE1651" s="22" t="s">
        <v>2240</v>
      </c>
      <c r="AF1651" s="18">
        <v>24.0</v>
      </c>
      <c r="AG1651" s="18">
        <v>0.0</v>
      </c>
      <c r="AH1651" s="18">
        <v>0.061553</v>
      </c>
      <c r="AI1651" s="18">
        <v>0.0</v>
      </c>
      <c r="AJ1651" s="18">
        <v>0.285714</v>
      </c>
      <c r="AK1651" s="18">
        <v>0.061553</v>
      </c>
    </row>
    <row r="1652">
      <c r="A1652" s="14" t="s">
        <v>65</v>
      </c>
      <c r="B1652" s="105"/>
      <c r="C1652" s="14" t="s">
        <v>3089</v>
      </c>
      <c r="D1652" s="19" t="s">
        <v>58</v>
      </c>
      <c r="E1652" s="14" t="s">
        <v>3415</v>
      </c>
      <c r="F1652" s="14" t="s">
        <v>3449</v>
      </c>
      <c r="G1652" s="23"/>
      <c r="H1652" s="14" t="s">
        <v>2214</v>
      </c>
      <c r="I1652" s="14" t="s">
        <v>3416</v>
      </c>
      <c r="J1652" s="14" t="s">
        <v>2605</v>
      </c>
      <c r="K1652" s="23"/>
      <c r="L1652" s="18">
        <v>24.0</v>
      </c>
      <c r="M1652" s="18">
        <v>0.0</v>
      </c>
      <c r="N1652" s="18">
        <v>0.0</v>
      </c>
      <c r="O1652" s="18">
        <v>0.0</v>
      </c>
      <c r="P1652" s="18">
        <v>0.0</v>
      </c>
      <c r="Q1652" s="18">
        <v>0.0</v>
      </c>
      <c r="U1652" s="22" t="s">
        <v>65</v>
      </c>
      <c r="V1652" s="18">
        <v>5.032331008078E12</v>
      </c>
      <c r="W1652" s="22" t="s">
        <v>3089</v>
      </c>
      <c r="X1652" s="18" t="s">
        <v>3417</v>
      </c>
      <c r="Y1652" s="22" t="s">
        <v>3415</v>
      </c>
      <c r="Z1652" s="22" t="s">
        <v>3449</v>
      </c>
      <c r="AA1652" s="16"/>
      <c r="AB1652" s="22" t="s">
        <v>2214</v>
      </c>
      <c r="AC1652" s="22" t="s">
        <v>3416</v>
      </c>
      <c r="AD1652" s="22" t="s">
        <v>2605</v>
      </c>
      <c r="AE1652" s="16"/>
      <c r="AF1652" s="18">
        <v>24.0</v>
      </c>
      <c r="AG1652" s="18">
        <v>0.0</v>
      </c>
      <c r="AH1652" s="18">
        <v>0.0</v>
      </c>
      <c r="AI1652" s="18">
        <v>0.0</v>
      </c>
      <c r="AJ1652" s="18">
        <v>0.0</v>
      </c>
      <c r="AK1652" s="18">
        <v>0.0</v>
      </c>
    </row>
    <row r="1653">
      <c r="A1653" s="14" t="s">
        <v>1812</v>
      </c>
      <c r="B1653" s="105"/>
      <c r="C1653" s="14" t="s">
        <v>2525</v>
      </c>
      <c r="D1653" s="19" t="s">
        <v>58</v>
      </c>
      <c r="E1653" s="14" t="s">
        <v>3415</v>
      </c>
      <c r="F1653" s="14" t="s">
        <v>2963</v>
      </c>
      <c r="G1653" s="14" t="s">
        <v>2512</v>
      </c>
      <c r="H1653" s="14" t="s">
        <v>2214</v>
      </c>
      <c r="I1653" s="14" t="s">
        <v>3416</v>
      </c>
      <c r="J1653" s="14" t="s">
        <v>2666</v>
      </c>
      <c r="L1653" s="18">
        <v>696.0</v>
      </c>
      <c r="M1653" s="18">
        <v>0.0</v>
      </c>
      <c r="N1653" s="18">
        <v>1.077778</v>
      </c>
      <c r="O1653" s="18">
        <v>0.0</v>
      </c>
      <c r="P1653" s="18">
        <v>0.1</v>
      </c>
      <c r="Q1653" s="18">
        <v>1.099517</v>
      </c>
      <c r="U1653" s="22" t="s">
        <v>1812</v>
      </c>
      <c r="V1653" s="18">
        <v>7.622201793845E12</v>
      </c>
      <c r="W1653" s="22" t="s">
        <v>2525</v>
      </c>
      <c r="X1653" s="18" t="s">
        <v>3417</v>
      </c>
      <c r="Y1653" s="22" t="s">
        <v>3415</v>
      </c>
      <c r="Z1653" s="22" t="s">
        <v>2963</v>
      </c>
      <c r="AA1653" s="22" t="s">
        <v>2512</v>
      </c>
      <c r="AB1653" s="22" t="s">
        <v>2214</v>
      </c>
      <c r="AC1653" s="22" t="s">
        <v>3416</v>
      </c>
      <c r="AD1653" s="22" t="s">
        <v>2666</v>
      </c>
      <c r="AF1653" s="18">
        <v>696.0</v>
      </c>
      <c r="AG1653" s="18">
        <v>0.0</v>
      </c>
      <c r="AH1653" s="18">
        <v>1.077778</v>
      </c>
      <c r="AI1653" s="18">
        <v>0.0</v>
      </c>
      <c r="AJ1653" s="18">
        <v>0.1</v>
      </c>
      <c r="AK1653" s="18">
        <v>1.099517</v>
      </c>
    </row>
    <row r="1654">
      <c r="A1654" s="14" t="s">
        <v>84</v>
      </c>
      <c r="B1654" s="105"/>
      <c r="C1654" s="14" t="s">
        <v>2929</v>
      </c>
      <c r="D1654" s="19" t="s">
        <v>58</v>
      </c>
      <c r="E1654" s="14" t="s">
        <v>3415</v>
      </c>
      <c r="F1654" s="14" t="s">
        <v>3015</v>
      </c>
      <c r="G1654" s="14" t="s">
        <v>3700</v>
      </c>
      <c r="H1654" s="14" t="s">
        <v>2214</v>
      </c>
      <c r="I1654" s="14" t="s">
        <v>3416</v>
      </c>
      <c r="J1654" s="23"/>
      <c r="K1654" s="23"/>
      <c r="L1654" s="18">
        <v>216.0</v>
      </c>
      <c r="M1654" s="18">
        <v>0.0</v>
      </c>
      <c r="N1654" s="18">
        <v>1.981746</v>
      </c>
      <c r="O1654" s="18">
        <v>1.380952</v>
      </c>
      <c r="P1654" s="18">
        <v>2.662302</v>
      </c>
      <c r="Q1654" s="18">
        <v>1.457763</v>
      </c>
      <c r="U1654" s="22" t="s">
        <v>84</v>
      </c>
      <c r="V1654" s="18">
        <v>9.062300131434E12</v>
      </c>
      <c r="W1654" s="22" t="s">
        <v>2929</v>
      </c>
      <c r="X1654" s="18" t="s">
        <v>3417</v>
      </c>
      <c r="Y1654" s="22" t="s">
        <v>3415</v>
      </c>
      <c r="Z1654" s="22" t="s">
        <v>3015</v>
      </c>
      <c r="AA1654" s="22" t="s">
        <v>3700</v>
      </c>
      <c r="AB1654" s="22" t="s">
        <v>2214</v>
      </c>
      <c r="AC1654" s="22" t="s">
        <v>3416</v>
      </c>
      <c r="AD1654" s="16"/>
      <c r="AE1654" s="16"/>
      <c r="AF1654" s="18">
        <v>216.0</v>
      </c>
      <c r="AG1654" s="18">
        <v>0.0</v>
      </c>
      <c r="AH1654" s="18">
        <v>1.981746</v>
      </c>
      <c r="AI1654" s="18">
        <v>1.380952</v>
      </c>
      <c r="AJ1654" s="18">
        <v>2.662302</v>
      </c>
      <c r="AK1654" s="18">
        <v>1.457763</v>
      </c>
    </row>
    <row r="1655">
      <c r="A1655" s="14" t="s">
        <v>1092</v>
      </c>
      <c r="B1655" s="105"/>
      <c r="C1655" s="14" t="s">
        <v>3480</v>
      </c>
      <c r="D1655" s="19" t="s">
        <v>58</v>
      </c>
      <c r="E1655" s="14" t="s">
        <v>3415</v>
      </c>
      <c r="F1655" s="14" t="s">
        <v>3182</v>
      </c>
      <c r="G1655" s="14" t="s">
        <v>2386</v>
      </c>
      <c r="H1655" s="14" t="s">
        <v>2214</v>
      </c>
      <c r="I1655" s="14" t="s">
        <v>3416</v>
      </c>
      <c r="J1655" s="23"/>
      <c r="K1655" s="14" t="s">
        <v>2240</v>
      </c>
      <c r="L1655" s="18">
        <v>792.0</v>
      </c>
      <c r="M1655" s="18">
        <v>0.0</v>
      </c>
      <c r="N1655" s="18">
        <v>0.138095</v>
      </c>
      <c r="O1655" s="18">
        <v>0.0</v>
      </c>
      <c r="P1655" s="18">
        <v>0.0</v>
      </c>
      <c r="Q1655" s="18">
        <v>0.138095</v>
      </c>
      <c r="U1655" s="22" t="s">
        <v>1092</v>
      </c>
      <c r="V1655" s="18">
        <v>6.291108549964E12</v>
      </c>
      <c r="W1655" s="22" t="s">
        <v>3480</v>
      </c>
      <c r="X1655" s="18" t="s">
        <v>3417</v>
      </c>
      <c r="Y1655" s="22" t="s">
        <v>3415</v>
      </c>
      <c r="Z1655" s="22" t="s">
        <v>3182</v>
      </c>
      <c r="AA1655" s="22" t="s">
        <v>2386</v>
      </c>
      <c r="AB1655" s="22" t="s">
        <v>2214</v>
      </c>
      <c r="AC1655" s="22" t="s">
        <v>3416</v>
      </c>
      <c r="AD1655" s="16"/>
      <c r="AE1655" s="22" t="s">
        <v>2240</v>
      </c>
      <c r="AF1655" s="18">
        <v>792.0</v>
      </c>
      <c r="AG1655" s="18">
        <v>0.0</v>
      </c>
      <c r="AH1655" s="18">
        <v>0.138095</v>
      </c>
      <c r="AI1655" s="18">
        <v>0.0</v>
      </c>
      <c r="AJ1655" s="18">
        <v>0.0</v>
      </c>
      <c r="AK1655" s="18">
        <v>0.138095</v>
      </c>
    </row>
    <row r="1656">
      <c r="A1656" s="14" t="s">
        <v>1783</v>
      </c>
      <c r="B1656" s="105"/>
      <c r="C1656" s="14" t="s">
        <v>3294</v>
      </c>
      <c r="D1656" s="19" t="s">
        <v>58</v>
      </c>
      <c r="E1656" s="14" t="s">
        <v>3415</v>
      </c>
      <c r="F1656" s="14" t="s">
        <v>3182</v>
      </c>
      <c r="G1656" s="14" t="s">
        <v>2386</v>
      </c>
      <c r="H1656" s="14" t="s">
        <v>2214</v>
      </c>
      <c r="I1656" s="14" t="s">
        <v>3416</v>
      </c>
      <c r="J1656" s="23"/>
      <c r="K1656" s="14" t="s">
        <v>2240</v>
      </c>
      <c r="L1656" s="18">
        <v>456.0</v>
      </c>
      <c r="M1656" s="18">
        <v>1.0</v>
      </c>
      <c r="N1656" s="18">
        <v>44.40359</v>
      </c>
      <c r="O1656" s="18">
        <v>1.797619</v>
      </c>
      <c r="P1656" s="18">
        <v>2.565294</v>
      </c>
      <c r="Q1656" s="18">
        <v>46.8232</v>
      </c>
      <c r="U1656" s="22" t="s">
        <v>1783</v>
      </c>
      <c r="V1656" s="18">
        <v>6.291108549254E12</v>
      </c>
      <c r="W1656" s="22" t="s">
        <v>3294</v>
      </c>
      <c r="X1656" s="18" t="s">
        <v>3417</v>
      </c>
      <c r="Y1656" s="22" t="s">
        <v>3415</v>
      </c>
      <c r="Z1656" s="22" t="s">
        <v>3182</v>
      </c>
      <c r="AA1656" s="22" t="s">
        <v>2386</v>
      </c>
      <c r="AB1656" s="22" t="s">
        <v>2214</v>
      </c>
      <c r="AC1656" s="22" t="s">
        <v>3416</v>
      </c>
      <c r="AD1656" s="16"/>
      <c r="AE1656" s="22" t="s">
        <v>2240</v>
      </c>
      <c r="AF1656" s="18">
        <v>456.0</v>
      </c>
      <c r="AG1656" s="18">
        <v>1.0</v>
      </c>
      <c r="AH1656" s="18">
        <v>44.40359</v>
      </c>
      <c r="AI1656" s="18">
        <v>1.797619</v>
      </c>
      <c r="AJ1656" s="18">
        <v>2.565294</v>
      </c>
      <c r="AK1656" s="18">
        <v>46.8232</v>
      </c>
    </row>
    <row r="1657">
      <c r="A1657" s="14" t="s">
        <v>1301</v>
      </c>
      <c r="B1657" s="104"/>
      <c r="C1657" s="14" t="s">
        <v>3240</v>
      </c>
      <c r="D1657" s="19" t="s">
        <v>58</v>
      </c>
      <c r="E1657" s="14" t="s">
        <v>3415</v>
      </c>
      <c r="F1657" s="23"/>
      <c r="G1657" s="14" t="s">
        <v>3609</v>
      </c>
      <c r="I1657" s="14" t="s">
        <v>3416</v>
      </c>
      <c r="J1657" s="23"/>
      <c r="K1657" s="23"/>
      <c r="L1657" s="18">
        <v>552.0</v>
      </c>
      <c r="M1657" s="18">
        <v>0.0</v>
      </c>
      <c r="N1657" s="18">
        <v>0.0</v>
      </c>
      <c r="O1657" s="18">
        <v>0.0</v>
      </c>
      <c r="P1657" s="18">
        <v>0.0</v>
      </c>
      <c r="Q1657" s="18">
        <v>0.0</v>
      </c>
      <c r="U1657" s="22" t="s">
        <v>1301</v>
      </c>
      <c r="V1657" s="22" t="s">
        <v>3608</v>
      </c>
      <c r="W1657" s="22" t="s">
        <v>3240</v>
      </c>
      <c r="X1657" s="18" t="s">
        <v>3417</v>
      </c>
      <c r="Y1657" s="22" t="s">
        <v>3415</v>
      </c>
      <c r="Z1657" s="16"/>
      <c r="AA1657" s="22" t="s">
        <v>3609</v>
      </c>
      <c r="AC1657" s="22" t="s">
        <v>3416</v>
      </c>
      <c r="AD1657" s="16"/>
      <c r="AE1657" s="16"/>
      <c r="AF1657" s="18">
        <v>552.0</v>
      </c>
      <c r="AG1657" s="18">
        <v>0.0</v>
      </c>
      <c r="AH1657" s="18">
        <v>0.0</v>
      </c>
      <c r="AI1657" s="18">
        <v>0.0</v>
      </c>
      <c r="AJ1657" s="18">
        <v>0.0</v>
      </c>
      <c r="AK1657" s="18">
        <v>0.0</v>
      </c>
    </row>
    <row r="1658">
      <c r="A1658" s="14" t="s">
        <v>798</v>
      </c>
      <c r="B1658" s="105"/>
      <c r="C1658" s="14" t="s">
        <v>2727</v>
      </c>
      <c r="D1658" s="19" t="s">
        <v>58</v>
      </c>
      <c r="E1658" s="14" t="s">
        <v>3463</v>
      </c>
      <c r="F1658" s="14" t="s">
        <v>2720</v>
      </c>
      <c r="G1658" s="14" t="s">
        <v>3592</v>
      </c>
      <c r="H1658" s="14" t="s">
        <v>2214</v>
      </c>
      <c r="I1658" s="14" t="s">
        <v>3717</v>
      </c>
      <c r="J1658" s="14" t="s">
        <v>2605</v>
      </c>
      <c r="K1658" s="14" t="s">
        <v>2217</v>
      </c>
      <c r="L1658" s="18">
        <v>864.0</v>
      </c>
      <c r="M1658" s="18">
        <v>0.0</v>
      </c>
      <c r="N1658" s="18">
        <v>64.60714</v>
      </c>
      <c r="O1658" s="18">
        <v>0.0</v>
      </c>
      <c r="P1658" s="18">
        <v>0.0</v>
      </c>
      <c r="Q1658" s="18">
        <v>64.60714</v>
      </c>
      <c r="U1658" s="22" t="s">
        <v>798</v>
      </c>
      <c r="V1658" s="18">
        <v>6.29804216161E12</v>
      </c>
      <c r="W1658" s="22" t="s">
        <v>2727</v>
      </c>
      <c r="X1658" s="18" t="s">
        <v>3417</v>
      </c>
      <c r="Y1658" s="22" t="s">
        <v>3463</v>
      </c>
      <c r="Z1658" s="22" t="s">
        <v>2720</v>
      </c>
      <c r="AA1658" s="22" t="s">
        <v>3592</v>
      </c>
      <c r="AB1658" s="22" t="s">
        <v>2214</v>
      </c>
      <c r="AC1658" s="22" t="s">
        <v>3717</v>
      </c>
      <c r="AD1658" s="22" t="s">
        <v>2605</v>
      </c>
      <c r="AE1658" s="22" t="s">
        <v>2217</v>
      </c>
      <c r="AF1658" s="18">
        <v>864.0</v>
      </c>
      <c r="AG1658" s="18">
        <v>0.0</v>
      </c>
      <c r="AH1658" s="18">
        <v>64.60714</v>
      </c>
      <c r="AI1658" s="18">
        <v>0.0</v>
      </c>
      <c r="AJ1658" s="18">
        <v>0.0</v>
      </c>
      <c r="AK1658" s="18">
        <v>64.60714</v>
      </c>
    </row>
    <row r="1659">
      <c r="A1659" s="14" t="s">
        <v>851</v>
      </c>
      <c r="B1659" s="105"/>
      <c r="C1659" s="14" t="s">
        <v>3154</v>
      </c>
      <c r="D1659" s="19" t="s">
        <v>58</v>
      </c>
      <c r="E1659" s="14" t="s">
        <v>3421</v>
      </c>
      <c r="F1659" s="14" t="s">
        <v>3152</v>
      </c>
      <c r="G1659" s="14" t="s">
        <v>3484</v>
      </c>
      <c r="I1659" s="14" t="s">
        <v>3422</v>
      </c>
      <c r="J1659" s="14" t="s">
        <v>2605</v>
      </c>
      <c r="K1659" s="23"/>
      <c r="L1659" s="18">
        <v>144.0</v>
      </c>
      <c r="M1659" s="18">
        <v>0.0</v>
      </c>
      <c r="N1659" s="18">
        <v>0.0</v>
      </c>
      <c r="O1659" s="18">
        <v>0.0</v>
      </c>
      <c r="P1659" s="18">
        <v>0.0</v>
      </c>
      <c r="Q1659" s="18">
        <v>0.0</v>
      </c>
      <c r="U1659" s="22" t="s">
        <v>851</v>
      </c>
      <c r="V1659" s="18">
        <v>6.291106763546E12</v>
      </c>
      <c r="W1659" s="22" t="s">
        <v>3154</v>
      </c>
      <c r="X1659" s="18" t="s">
        <v>3417</v>
      </c>
      <c r="Y1659" s="22" t="s">
        <v>3421</v>
      </c>
      <c r="Z1659" s="22" t="s">
        <v>3152</v>
      </c>
      <c r="AA1659" s="22" t="s">
        <v>3484</v>
      </c>
      <c r="AC1659" s="22" t="s">
        <v>3422</v>
      </c>
      <c r="AD1659" s="22" t="s">
        <v>2605</v>
      </c>
      <c r="AE1659" s="16"/>
      <c r="AF1659" s="18">
        <v>144.0</v>
      </c>
      <c r="AG1659" s="18">
        <v>0.0</v>
      </c>
      <c r="AH1659" s="18">
        <v>0.0</v>
      </c>
      <c r="AI1659" s="18">
        <v>0.0</v>
      </c>
      <c r="AJ1659" s="18">
        <v>0.0</v>
      </c>
      <c r="AK1659" s="18">
        <v>0.0</v>
      </c>
    </row>
    <row r="1660">
      <c r="A1660" s="14" t="s">
        <v>1812</v>
      </c>
      <c r="B1660" s="105"/>
      <c r="C1660" s="14" t="s">
        <v>2684</v>
      </c>
      <c r="D1660" s="19" t="s">
        <v>58</v>
      </c>
      <c r="E1660" s="14" t="s">
        <v>3415</v>
      </c>
      <c r="F1660" s="14" t="s">
        <v>3346</v>
      </c>
      <c r="G1660" s="14" t="s">
        <v>2512</v>
      </c>
      <c r="H1660" s="14" t="s">
        <v>2214</v>
      </c>
      <c r="I1660" s="14" t="s">
        <v>3416</v>
      </c>
      <c r="J1660" s="14" t="s">
        <v>2666</v>
      </c>
      <c r="L1660" s="18">
        <v>96.0</v>
      </c>
      <c r="M1660" s="18">
        <v>0.0</v>
      </c>
      <c r="N1660" s="18">
        <v>0.114379</v>
      </c>
      <c r="O1660" s="18">
        <v>0.142857</v>
      </c>
      <c r="P1660" s="18">
        <v>0.367857</v>
      </c>
      <c r="Q1660" s="18">
        <v>0.199379</v>
      </c>
      <c r="U1660" s="22" t="s">
        <v>1812</v>
      </c>
      <c r="V1660" s="18">
        <v>9.352047002778E12</v>
      </c>
      <c r="W1660" s="22" t="s">
        <v>2684</v>
      </c>
      <c r="X1660" s="18" t="s">
        <v>3417</v>
      </c>
      <c r="Y1660" s="22" t="s">
        <v>3415</v>
      </c>
      <c r="Z1660" s="22" t="s">
        <v>3346</v>
      </c>
      <c r="AA1660" s="22" t="s">
        <v>2512</v>
      </c>
      <c r="AB1660" s="22" t="s">
        <v>2214</v>
      </c>
      <c r="AC1660" s="22" t="s">
        <v>3416</v>
      </c>
      <c r="AD1660" s="22" t="s">
        <v>2666</v>
      </c>
      <c r="AF1660" s="18">
        <v>96.0</v>
      </c>
      <c r="AG1660" s="18">
        <v>0.0</v>
      </c>
      <c r="AH1660" s="18">
        <v>0.114379</v>
      </c>
      <c r="AI1660" s="18">
        <v>0.142857</v>
      </c>
      <c r="AJ1660" s="18">
        <v>0.367857</v>
      </c>
      <c r="AK1660" s="18">
        <v>0.199379</v>
      </c>
    </row>
    <row r="1661">
      <c r="A1661" s="14" t="s">
        <v>961</v>
      </c>
      <c r="B1661" s="104"/>
      <c r="C1661" s="14" t="s">
        <v>2358</v>
      </c>
      <c r="D1661" s="19" t="s">
        <v>58</v>
      </c>
      <c r="E1661" s="14" t="s">
        <v>3415</v>
      </c>
      <c r="F1661" s="14" t="s">
        <v>3099</v>
      </c>
      <c r="G1661" s="14" t="s">
        <v>2359</v>
      </c>
      <c r="H1661" s="14" t="s">
        <v>2304</v>
      </c>
      <c r="I1661" s="14" t="s">
        <v>3422</v>
      </c>
      <c r="J1661" s="14" t="s">
        <v>2605</v>
      </c>
      <c r="K1661" s="14" t="s">
        <v>2240</v>
      </c>
      <c r="L1661" s="18">
        <v>816.0</v>
      </c>
      <c r="M1661" s="18">
        <v>0.0</v>
      </c>
      <c r="N1661" s="18">
        <v>0.0</v>
      </c>
      <c r="O1661" s="18">
        <v>0.0</v>
      </c>
      <c r="P1661" s="18">
        <v>0.0</v>
      </c>
      <c r="Q1661" s="18">
        <v>0.0</v>
      </c>
      <c r="U1661" s="22" t="s">
        <v>961</v>
      </c>
      <c r="V1661" s="22" t="s">
        <v>4164</v>
      </c>
      <c r="W1661" s="22" t="s">
        <v>2358</v>
      </c>
      <c r="X1661" s="18" t="s">
        <v>3417</v>
      </c>
      <c r="Y1661" s="22" t="s">
        <v>3415</v>
      </c>
      <c r="Z1661" s="22" t="s">
        <v>3099</v>
      </c>
      <c r="AA1661" s="22" t="s">
        <v>2359</v>
      </c>
      <c r="AB1661" s="22" t="s">
        <v>2304</v>
      </c>
      <c r="AC1661" s="22" t="s">
        <v>3422</v>
      </c>
      <c r="AD1661" s="22" t="s">
        <v>2605</v>
      </c>
      <c r="AE1661" s="22" t="s">
        <v>2240</v>
      </c>
      <c r="AF1661" s="18">
        <v>816.0</v>
      </c>
      <c r="AG1661" s="18">
        <v>0.0</v>
      </c>
      <c r="AH1661" s="18">
        <v>0.0</v>
      </c>
      <c r="AI1661" s="18">
        <v>0.0</v>
      </c>
      <c r="AJ1661" s="18">
        <v>0.0</v>
      </c>
      <c r="AK1661" s="18">
        <v>0.0</v>
      </c>
    </row>
    <row r="1662">
      <c r="A1662" s="14" t="s">
        <v>756</v>
      </c>
      <c r="B1662" s="105"/>
      <c r="C1662" s="14" t="s">
        <v>2298</v>
      </c>
      <c r="D1662" s="19" t="s">
        <v>58</v>
      </c>
      <c r="E1662" s="14" t="s">
        <v>3415</v>
      </c>
      <c r="F1662" s="14" t="s">
        <v>2709</v>
      </c>
      <c r="G1662" s="14" t="s">
        <v>2282</v>
      </c>
      <c r="H1662" s="14" t="s">
        <v>2214</v>
      </c>
      <c r="I1662" s="14" t="s">
        <v>3416</v>
      </c>
      <c r="J1662" s="14" t="s">
        <v>2605</v>
      </c>
      <c r="K1662" s="23"/>
      <c r="L1662" s="18">
        <v>456.0</v>
      </c>
      <c r="M1662" s="18">
        <v>0.0</v>
      </c>
      <c r="N1662" s="18">
        <v>1.823413</v>
      </c>
      <c r="O1662" s="18">
        <v>0.0</v>
      </c>
      <c r="P1662" s="18">
        <v>0.0</v>
      </c>
      <c r="Q1662" s="18">
        <v>1.973413</v>
      </c>
      <c r="U1662" s="22" t="s">
        <v>756</v>
      </c>
      <c r="V1662" s="18">
        <v>6.36997283166E11</v>
      </c>
      <c r="W1662" s="22" t="s">
        <v>2298</v>
      </c>
      <c r="X1662" s="18" t="s">
        <v>3417</v>
      </c>
      <c r="Y1662" s="22" t="s">
        <v>3415</v>
      </c>
      <c r="Z1662" s="22" t="s">
        <v>2709</v>
      </c>
      <c r="AA1662" s="22" t="s">
        <v>2282</v>
      </c>
      <c r="AB1662" s="22" t="s">
        <v>2214</v>
      </c>
      <c r="AC1662" s="22" t="s">
        <v>3416</v>
      </c>
      <c r="AD1662" s="22" t="s">
        <v>2605</v>
      </c>
      <c r="AE1662" s="16"/>
      <c r="AF1662" s="18">
        <v>456.0</v>
      </c>
      <c r="AG1662" s="18">
        <v>0.0</v>
      </c>
      <c r="AH1662" s="18">
        <v>1.823413</v>
      </c>
      <c r="AI1662" s="18">
        <v>0.0</v>
      </c>
      <c r="AJ1662" s="18">
        <v>0.0</v>
      </c>
      <c r="AK1662" s="18">
        <v>1.973413</v>
      </c>
    </row>
    <row r="1663">
      <c r="A1663" s="14" t="s">
        <v>1650</v>
      </c>
      <c r="B1663" s="105"/>
      <c r="C1663" s="14" t="s">
        <v>3237</v>
      </c>
      <c r="D1663" s="19" t="s">
        <v>58</v>
      </c>
      <c r="E1663" s="14" t="s">
        <v>3415</v>
      </c>
      <c r="F1663" s="14" t="s">
        <v>3248</v>
      </c>
      <c r="G1663" s="14" t="s">
        <v>3437</v>
      </c>
      <c r="H1663" s="14" t="s">
        <v>2214</v>
      </c>
      <c r="I1663" s="14" t="s">
        <v>3416</v>
      </c>
      <c r="J1663" s="23"/>
      <c r="K1663" s="23"/>
      <c r="L1663" s="18">
        <v>8.0</v>
      </c>
      <c r="M1663" s="18">
        <v>0.0</v>
      </c>
      <c r="N1663" s="18">
        <v>0.0</v>
      </c>
      <c r="O1663" s="18">
        <v>0.606227</v>
      </c>
      <c r="P1663" s="18">
        <v>0.742079</v>
      </c>
      <c r="Q1663" s="18">
        <v>0.647595</v>
      </c>
      <c r="U1663" s="22" t="s">
        <v>1650</v>
      </c>
      <c r="V1663" s="18">
        <v>8.908017962552E12</v>
      </c>
      <c r="W1663" s="22" t="s">
        <v>3237</v>
      </c>
      <c r="X1663" s="18" t="s">
        <v>3417</v>
      </c>
      <c r="Y1663" s="22" t="s">
        <v>3415</v>
      </c>
      <c r="Z1663" s="22" t="s">
        <v>3248</v>
      </c>
      <c r="AA1663" s="22" t="s">
        <v>3437</v>
      </c>
      <c r="AB1663" s="22" t="s">
        <v>2214</v>
      </c>
      <c r="AC1663" s="22" t="s">
        <v>3416</v>
      </c>
      <c r="AD1663" s="16"/>
      <c r="AE1663" s="16"/>
      <c r="AF1663" s="18">
        <v>8.0</v>
      </c>
      <c r="AG1663" s="18">
        <v>0.0</v>
      </c>
      <c r="AH1663" s="18">
        <v>0.0</v>
      </c>
      <c r="AI1663" s="18">
        <v>0.606227</v>
      </c>
      <c r="AJ1663" s="18">
        <v>0.742079</v>
      </c>
      <c r="AK1663" s="18">
        <v>0.647595</v>
      </c>
    </row>
    <row r="1664">
      <c r="A1664" s="14" t="s">
        <v>888</v>
      </c>
      <c r="B1664" s="105"/>
      <c r="C1664" s="14" t="s">
        <v>2341</v>
      </c>
      <c r="D1664" s="19" t="s">
        <v>58</v>
      </c>
      <c r="E1664" s="14" t="s">
        <v>3421</v>
      </c>
      <c r="F1664" s="14" t="s">
        <v>2794</v>
      </c>
      <c r="G1664" s="14" t="s">
        <v>2339</v>
      </c>
      <c r="H1664" s="14" t="s">
        <v>2214</v>
      </c>
      <c r="I1664" s="14" t="s">
        <v>3431</v>
      </c>
      <c r="J1664" s="14" t="s">
        <v>2605</v>
      </c>
      <c r="K1664" s="23"/>
      <c r="L1664" s="18">
        <v>464.0</v>
      </c>
      <c r="M1664" s="18">
        <v>0.0</v>
      </c>
      <c r="N1664" s="18">
        <v>2.927547</v>
      </c>
      <c r="O1664" s="18">
        <v>0.25</v>
      </c>
      <c r="P1664" s="18">
        <v>0.616667</v>
      </c>
      <c r="Q1664" s="18">
        <v>2.816941</v>
      </c>
      <c r="U1664" s="22" t="s">
        <v>888</v>
      </c>
      <c r="V1664" s="18">
        <v>4.640167417509E12</v>
      </c>
      <c r="W1664" s="22" t="s">
        <v>2341</v>
      </c>
      <c r="X1664" s="18" t="s">
        <v>3417</v>
      </c>
      <c r="Y1664" s="22" t="s">
        <v>3421</v>
      </c>
      <c r="Z1664" s="22" t="s">
        <v>2794</v>
      </c>
      <c r="AA1664" s="22" t="s">
        <v>2339</v>
      </c>
      <c r="AB1664" s="22" t="s">
        <v>2214</v>
      </c>
      <c r="AC1664" s="22" t="s">
        <v>3431</v>
      </c>
      <c r="AD1664" s="22" t="s">
        <v>2605</v>
      </c>
      <c r="AE1664" s="16"/>
      <c r="AF1664" s="18">
        <v>464.0</v>
      </c>
      <c r="AG1664" s="18">
        <v>0.0</v>
      </c>
      <c r="AH1664" s="18">
        <v>2.927547</v>
      </c>
      <c r="AI1664" s="18">
        <v>0.25</v>
      </c>
      <c r="AJ1664" s="18">
        <v>0.616667</v>
      </c>
      <c r="AK1664" s="18">
        <v>2.816941</v>
      </c>
    </row>
    <row r="1665">
      <c r="A1665" s="14" t="s">
        <v>1365</v>
      </c>
      <c r="B1665" s="105"/>
      <c r="C1665" s="14" t="s">
        <v>2446</v>
      </c>
      <c r="D1665" s="19" t="s">
        <v>58</v>
      </c>
      <c r="E1665" s="14" t="s">
        <v>3415</v>
      </c>
      <c r="F1665" s="14" t="s">
        <v>2894</v>
      </c>
      <c r="G1665" s="14" t="s">
        <v>2447</v>
      </c>
      <c r="I1665" s="14" t="s">
        <v>3717</v>
      </c>
      <c r="J1665" s="23"/>
      <c r="K1665" s="14" t="s">
        <v>2240</v>
      </c>
      <c r="L1665" s="18">
        <v>552.0</v>
      </c>
      <c r="M1665" s="18">
        <v>0.0</v>
      </c>
      <c r="N1665" s="18">
        <v>0.0</v>
      </c>
      <c r="O1665" s="18">
        <v>0.0</v>
      </c>
      <c r="P1665" s="18">
        <v>0.0</v>
      </c>
      <c r="Q1665" s="18">
        <v>0.0</v>
      </c>
      <c r="U1665" s="22" t="s">
        <v>1365</v>
      </c>
      <c r="V1665" s="18">
        <v>6.297000670386E12</v>
      </c>
      <c r="W1665" s="22" t="s">
        <v>2446</v>
      </c>
      <c r="X1665" s="18" t="s">
        <v>3417</v>
      </c>
      <c r="Y1665" s="22" t="s">
        <v>3415</v>
      </c>
      <c r="Z1665" s="22" t="s">
        <v>2894</v>
      </c>
      <c r="AA1665" s="22" t="s">
        <v>2447</v>
      </c>
      <c r="AC1665" s="22" t="s">
        <v>3717</v>
      </c>
      <c r="AD1665" s="16"/>
      <c r="AE1665" s="22" t="s">
        <v>2240</v>
      </c>
      <c r="AF1665" s="18">
        <v>552.0</v>
      </c>
      <c r="AG1665" s="18">
        <v>0.0</v>
      </c>
      <c r="AH1665" s="18">
        <v>0.0</v>
      </c>
      <c r="AI1665" s="18">
        <v>0.0</v>
      </c>
      <c r="AJ1665" s="18">
        <v>0.0</v>
      </c>
      <c r="AK1665" s="18">
        <v>0.0</v>
      </c>
    </row>
    <row r="1666">
      <c r="A1666" s="14" t="s">
        <v>258</v>
      </c>
      <c r="B1666" s="105"/>
      <c r="C1666" s="14" t="s">
        <v>2402</v>
      </c>
      <c r="D1666" s="19" t="s">
        <v>58</v>
      </c>
      <c r="E1666" s="14" t="s">
        <v>3415</v>
      </c>
      <c r="F1666" s="14" t="s">
        <v>2834</v>
      </c>
      <c r="G1666" s="14" t="s">
        <v>2268</v>
      </c>
      <c r="H1666" s="14" t="s">
        <v>2214</v>
      </c>
      <c r="I1666" s="14" t="s">
        <v>3416</v>
      </c>
      <c r="J1666" s="23"/>
      <c r="K1666" s="23"/>
      <c r="L1666" s="18">
        <v>9.0</v>
      </c>
      <c r="M1666" s="18">
        <v>7.0</v>
      </c>
      <c r="N1666" s="18">
        <v>0.0</v>
      </c>
      <c r="O1666" s="18">
        <v>3.664003</v>
      </c>
      <c r="P1666" s="18">
        <v>2.914486</v>
      </c>
      <c r="Q1666" s="18">
        <v>3.040661</v>
      </c>
      <c r="U1666" s="22" t="s">
        <v>258</v>
      </c>
      <c r="V1666" s="18">
        <v>8.10005414463E11</v>
      </c>
      <c r="W1666" s="22" t="s">
        <v>2402</v>
      </c>
      <c r="X1666" s="18" t="s">
        <v>3417</v>
      </c>
      <c r="Y1666" s="22" t="s">
        <v>3415</v>
      </c>
      <c r="Z1666" s="22" t="s">
        <v>2834</v>
      </c>
      <c r="AA1666" s="22" t="s">
        <v>2268</v>
      </c>
      <c r="AB1666" s="22" t="s">
        <v>2214</v>
      </c>
      <c r="AC1666" s="22" t="s">
        <v>3416</v>
      </c>
      <c r="AD1666" s="16"/>
      <c r="AE1666" s="16"/>
      <c r="AF1666" s="18">
        <v>9.0</v>
      </c>
      <c r="AG1666" s="18">
        <v>7.0</v>
      </c>
      <c r="AH1666" s="18">
        <v>0.0</v>
      </c>
      <c r="AI1666" s="18">
        <v>3.664003</v>
      </c>
      <c r="AJ1666" s="18">
        <v>2.914486</v>
      </c>
      <c r="AK1666" s="18">
        <v>3.040661</v>
      </c>
    </row>
    <row r="1667">
      <c r="A1667" s="14" t="s">
        <v>1251</v>
      </c>
      <c r="B1667" s="105"/>
      <c r="C1667" s="14" t="s">
        <v>2430</v>
      </c>
      <c r="D1667" s="19" t="s">
        <v>58</v>
      </c>
      <c r="E1667" s="14" t="s">
        <v>3415</v>
      </c>
      <c r="F1667" s="14" t="s">
        <v>2868</v>
      </c>
      <c r="G1667" s="14" t="s">
        <v>2366</v>
      </c>
      <c r="H1667" s="14" t="s">
        <v>2214</v>
      </c>
      <c r="I1667" s="14" t="s">
        <v>3431</v>
      </c>
      <c r="J1667" s="23"/>
      <c r="K1667" s="23"/>
      <c r="L1667" s="18">
        <v>104.0</v>
      </c>
      <c r="M1667" s="18">
        <v>16.0</v>
      </c>
      <c r="N1667" s="18">
        <v>3.141375</v>
      </c>
      <c r="O1667" s="18">
        <v>9.336913</v>
      </c>
      <c r="P1667" s="18">
        <v>7.939202</v>
      </c>
      <c r="Q1667" s="18">
        <v>7.295999</v>
      </c>
      <c r="U1667" s="22" t="s">
        <v>1251</v>
      </c>
      <c r="V1667" s="18">
        <v>6.290361984611E12</v>
      </c>
      <c r="W1667" s="22" t="s">
        <v>2430</v>
      </c>
      <c r="X1667" s="18" t="s">
        <v>3417</v>
      </c>
      <c r="Y1667" s="22" t="s">
        <v>3415</v>
      </c>
      <c r="Z1667" s="22" t="s">
        <v>2868</v>
      </c>
      <c r="AA1667" s="22" t="s">
        <v>2366</v>
      </c>
      <c r="AB1667" s="22" t="s">
        <v>2214</v>
      </c>
      <c r="AC1667" s="22" t="s">
        <v>3431</v>
      </c>
      <c r="AD1667" s="16"/>
      <c r="AE1667" s="16"/>
      <c r="AF1667" s="18">
        <v>104.0</v>
      </c>
      <c r="AG1667" s="18">
        <v>16.0</v>
      </c>
      <c r="AH1667" s="18">
        <v>3.141375</v>
      </c>
      <c r="AI1667" s="18">
        <v>9.336913</v>
      </c>
      <c r="AJ1667" s="18">
        <v>7.939202</v>
      </c>
      <c r="AK1667" s="18">
        <v>7.295999</v>
      </c>
    </row>
    <row r="1668">
      <c r="A1668" s="14" t="s">
        <v>288</v>
      </c>
      <c r="B1668" s="105"/>
      <c r="C1668" s="14" t="s">
        <v>3059</v>
      </c>
      <c r="D1668" s="19" t="s">
        <v>58</v>
      </c>
      <c r="E1668" s="14" t="s">
        <v>3415</v>
      </c>
      <c r="F1668" s="14" t="s">
        <v>3057</v>
      </c>
      <c r="G1668" s="14" t="s">
        <v>3456</v>
      </c>
      <c r="H1668" s="14" t="s">
        <v>2214</v>
      </c>
      <c r="I1668" s="14" t="s">
        <v>3416</v>
      </c>
      <c r="J1668" s="23"/>
      <c r="K1668" s="14" t="s">
        <v>2217</v>
      </c>
      <c r="L1668" s="18">
        <v>288.0</v>
      </c>
      <c r="M1668" s="18">
        <v>0.0</v>
      </c>
      <c r="N1668" s="18">
        <v>0.0</v>
      </c>
      <c r="O1668" s="18">
        <v>0.0</v>
      </c>
      <c r="P1668" s="18">
        <v>0.0</v>
      </c>
      <c r="Q1668" s="18">
        <v>0.0</v>
      </c>
      <c r="U1668" s="22" t="s">
        <v>288</v>
      </c>
      <c r="V1668" s="18">
        <v>6.291109606E12</v>
      </c>
      <c r="W1668" s="22" t="s">
        <v>3059</v>
      </c>
      <c r="X1668" s="18" t="s">
        <v>3417</v>
      </c>
      <c r="Y1668" s="22" t="s">
        <v>3415</v>
      </c>
      <c r="Z1668" s="22" t="s">
        <v>3057</v>
      </c>
      <c r="AA1668" s="22" t="s">
        <v>3456</v>
      </c>
      <c r="AB1668" s="22" t="s">
        <v>2214</v>
      </c>
      <c r="AC1668" s="22" t="s">
        <v>3416</v>
      </c>
      <c r="AD1668" s="16"/>
      <c r="AE1668" s="22" t="s">
        <v>2217</v>
      </c>
      <c r="AF1668" s="18">
        <v>288.0</v>
      </c>
      <c r="AG1668" s="18">
        <v>0.0</v>
      </c>
      <c r="AH1668" s="18">
        <v>0.0</v>
      </c>
      <c r="AI1668" s="18">
        <v>0.0</v>
      </c>
      <c r="AJ1668" s="18">
        <v>0.0</v>
      </c>
      <c r="AK1668" s="18">
        <v>0.0</v>
      </c>
    </row>
    <row r="1669">
      <c r="A1669" s="14" t="s">
        <v>135</v>
      </c>
      <c r="B1669" s="105"/>
      <c r="C1669" s="14" t="s">
        <v>2620</v>
      </c>
      <c r="D1669" s="19" t="s">
        <v>58</v>
      </c>
      <c r="E1669" s="23"/>
      <c r="F1669" s="14" t="s">
        <v>2614</v>
      </c>
      <c r="G1669" s="14" t="s">
        <v>2557</v>
      </c>
      <c r="I1669" s="14" t="s">
        <v>3416</v>
      </c>
      <c r="J1669" s="14" t="s">
        <v>2605</v>
      </c>
      <c r="K1669" s="23"/>
      <c r="L1669" s="18">
        <v>480.0</v>
      </c>
      <c r="M1669" s="18">
        <v>0.0</v>
      </c>
      <c r="N1669" s="18">
        <v>0.0</v>
      </c>
      <c r="O1669" s="18">
        <v>0.0</v>
      </c>
      <c r="P1669" s="18">
        <v>0.0</v>
      </c>
      <c r="Q1669" s="18">
        <v>0.0</v>
      </c>
      <c r="U1669" s="22" t="s">
        <v>135</v>
      </c>
      <c r="V1669" s="18">
        <v>1.015271004656E12</v>
      </c>
      <c r="W1669" s="22" t="s">
        <v>2620</v>
      </c>
      <c r="X1669" s="18" t="s">
        <v>3417</v>
      </c>
      <c r="Y1669" s="16"/>
      <c r="Z1669" s="22" t="s">
        <v>2614</v>
      </c>
      <c r="AA1669" s="22" t="s">
        <v>2557</v>
      </c>
      <c r="AC1669" s="22" t="s">
        <v>3416</v>
      </c>
      <c r="AD1669" s="22" t="s">
        <v>2605</v>
      </c>
      <c r="AE1669" s="16"/>
      <c r="AF1669" s="18">
        <v>480.0</v>
      </c>
      <c r="AG1669" s="18">
        <v>0.0</v>
      </c>
      <c r="AH1669" s="18">
        <v>0.0</v>
      </c>
      <c r="AI1669" s="18">
        <v>0.0</v>
      </c>
      <c r="AJ1669" s="18">
        <v>0.0</v>
      </c>
      <c r="AK1669" s="18">
        <v>0.0</v>
      </c>
    </row>
    <row r="1670">
      <c r="A1670" s="14" t="s">
        <v>1650</v>
      </c>
      <c r="B1670" s="105"/>
      <c r="C1670" s="14" t="s">
        <v>2466</v>
      </c>
      <c r="D1670" s="19" t="s">
        <v>58</v>
      </c>
      <c r="E1670" s="23"/>
      <c r="F1670" s="14" t="s">
        <v>2930</v>
      </c>
      <c r="G1670" s="14" t="s">
        <v>2239</v>
      </c>
      <c r="I1670" s="14" t="s">
        <v>3416</v>
      </c>
      <c r="J1670" s="23"/>
      <c r="K1670" s="23"/>
      <c r="L1670" s="18">
        <v>456.0</v>
      </c>
      <c r="M1670" s="18">
        <v>0.0</v>
      </c>
      <c r="N1670" s="18">
        <v>0.0</v>
      </c>
      <c r="O1670" s="18">
        <v>0.0</v>
      </c>
      <c r="P1670" s="18">
        <v>0.0</v>
      </c>
      <c r="Q1670" s="18">
        <v>0.0</v>
      </c>
      <c r="U1670" s="22" t="s">
        <v>1650</v>
      </c>
      <c r="V1670" s="18">
        <v>6.29401713713E12</v>
      </c>
      <c r="W1670" s="22" t="s">
        <v>2466</v>
      </c>
      <c r="X1670" s="18" t="s">
        <v>3417</v>
      </c>
      <c r="Y1670" s="16"/>
      <c r="Z1670" s="22" t="s">
        <v>2930</v>
      </c>
      <c r="AA1670" s="22" t="s">
        <v>2239</v>
      </c>
      <c r="AC1670" s="22" t="s">
        <v>3416</v>
      </c>
      <c r="AD1670" s="16"/>
      <c r="AE1670" s="16"/>
      <c r="AF1670" s="18">
        <v>456.0</v>
      </c>
      <c r="AG1670" s="18">
        <v>0.0</v>
      </c>
      <c r="AH1670" s="18">
        <v>0.0</v>
      </c>
      <c r="AI1670" s="18">
        <v>0.0</v>
      </c>
      <c r="AJ1670" s="18">
        <v>0.0</v>
      </c>
      <c r="AK1670" s="18">
        <v>0.0</v>
      </c>
    </row>
    <row r="1671">
      <c r="A1671" s="14" t="s">
        <v>888</v>
      </c>
      <c r="B1671" s="105"/>
      <c r="C1671" s="14" t="s">
        <v>2330</v>
      </c>
      <c r="D1671" s="19" t="s">
        <v>58</v>
      </c>
      <c r="E1671" s="14" t="s">
        <v>3421</v>
      </c>
      <c r="F1671" s="14" t="s">
        <v>2774</v>
      </c>
      <c r="G1671" s="14" t="s">
        <v>2326</v>
      </c>
      <c r="I1671" s="14" t="s">
        <v>3431</v>
      </c>
      <c r="J1671" s="23"/>
      <c r="K1671" s="23"/>
      <c r="L1671" s="18">
        <v>552.0</v>
      </c>
      <c r="M1671" s="18">
        <v>0.0</v>
      </c>
      <c r="N1671" s="18">
        <v>0.0</v>
      </c>
      <c r="O1671" s="18">
        <v>0.0</v>
      </c>
      <c r="P1671" s="18">
        <v>0.0</v>
      </c>
      <c r="Q1671" s="18">
        <v>0.0</v>
      </c>
      <c r="U1671" s="22" t="s">
        <v>888</v>
      </c>
      <c r="V1671" s="18">
        <v>7.312930009828E12</v>
      </c>
      <c r="W1671" s="22" t="s">
        <v>2330</v>
      </c>
      <c r="X1671" s="18" t="s">
        <v>3417</v>
      </c>
      <c r="Y1671" s="22" t="s">
        <v>3421</v>
      </c>
      <c r="Z1671" s="22" t="s">
        <v>2774</v>
      </c>
      <c r="AA1671" s="22" t="s">
        <v>2326</v>
      </c>
      <c r="AC1671" s="22" t="s">
        <v>3431</v>
      </c>
      <c r="AD1671" s="16"/>
      <c r="AE1671" s="16"/>
      <c r="AF1671" s="18">
        <v>552.0</v>
      </c>
      <c r="AG1671" s="18">
        <v>0.0</v>
      </c>
      <c r="AH1671" s="18">
        <v>0.0</v>
      </c>
      <c r="AI1671" s="18">
        <v>0.0</v>
      </c>
      <c r="AJ1671" s="18">
        <v>0.0</v>
      </c>
      <c r="AK1671" s="18">
        <v>0.0</v>
      </c>
    </row>
    <row r="1672">
      <c r="A1672" s="14" t="s">
        <v>1251</v>
      </c>
      <c r="B1672" s="105"/>
      <c r="C1672" s="14" t="s">
        <v>2440</v>
      </c>
      <c r="D1672" s="19" t="s">
        <v>58</v>
      </c>
      <c r="E1672" s="14" t="s">
        <v>3415</v>
      </c>
      <c r="F1672" s="14" t="s">
        <v>2882</v>
      </c>
      <c r="G1672" s="14" t="s">
        <v>2437</v>
      </c>
      <c r="H1672" s="14" t="s">
        <v>2214</v>
      </c>
      <c r="I1672" s="14" t="s">
        <v>3431</v>
      </c>
      <c r="J1672" s="14" t="s">
        <v>2605</v>
      </c>
      <c r="K1672" s="23"/>
      <c r="L1672" s="18">
        <v>10.0</v>
      </c>
      <c r="M1672" s="18">
        <v>0.0</v>
      </c>
      <c r="N1672" s="18">
        <v>0.0</v>
      </c>
      <c r="O1672" s="18">
        <v>0.0</v>
      </c>
      <c r="P1672" s="18">
        <v>0.0</v>
      </c>
      <c r="Q1672" s="18">
        <v>0.0</v>
      </c>
      <c r="U1672" s="22" t="s">
        <v>1251</v>
      </c>
      <c r="V1672" s="18">
        <v>3.701295700299E12</v>
      </c>
      <c r="W1672" s="22" t="s">
        <v>2440</v>
      </c>
      <c r="X1672" s="18" t="s">
        <v>3417</v>
      </c>
      <c r="Y1672" s="22" t="s">
        <v>3415</v>
      </c>
      <c r="Z1672" s="22" t="s">
        <v>2882</v>
      </c>
      <c r="AA1672" s="22" t="s">
        <v>2437</v>
      </c>
      <c r="AB1672" s="22" t="s">
        <v>2214</v>
      </c>
      <c r="AC1672" s="22" t="s">
        <v>3431</v>
      </c>
      <c r="AD1672" s="22" t="s">
        <v>2605</v>
      </c>
      <c r="AE1672" s="16"/>
      <c r="AF1672" s="18">
        <v>10.0</v>
      </c>
      <c r="AG1672" s="18">
        <v>0.0</v>
      </c>
      <c r="AH1672" s="18">
        <v>0.0</v>
      </c>
      <c r="AI1672" s="18">
        <v>0.0</v>
      </c>
      <c r="AJ1672" s="18">
        <v>0.0</v>
      </c>
      <c r="AK1672" s="18">
        <v>0.0</v>
      </c>
    </row>
    <row r="1673">
      <c r="A1673" s="14" t="s">
        <v>888</v>
      </c>
      <c r="B1673" s="105"/>
      <c r="C1673" s="14" t="s">
        <v>2327</v>
      </c>
      <c r="D1673" s="19" t="s">
        <v>58</v>
      </c>
      <c r="E1673" s="14" t="s">
        <v>3415</v>
      </c>
      <c r="F1673" s="14" t="s">
        <v>2765</v>
      </c>
      <c r="G1673" s="14" t="s">
        <v>2326</v>
      </c>
      <c r="H1673" s="14" t="s">
        <v>2214</v>
      </c>
      <c r="I1673" s="14" t="s">
        <v>3431</v>
      </c>
      <c r="J1673" s="14" t="s">
        <v>2605</v>
      </c>
      <c r="K1673" s="23"/>
      <c r="L1673" s="18">
        <v>34.0</v>
      </c>
      <c r="M1673" s="18">
        <v>0.0</v>
      </c>
      <c r="N1673" s="18">
        <v>0.0</v>
      </c>
      <c r="O1673" s="18">
        <v>0.0</v>
      </c>
      <c r="P1673" s="18">
        <v>0.0</v>
      </c>
      <c r="Q1673" s="18">
        <v>0.0</v>
      </c>
      <c r="U1673" s="22" t="s">
        <v>888</v>
      </c>
      <c r="V1673" s="18">
        <v>7.312930003406E12</v>
      </c>
      <c r="W1673" s="22" t="s">
        <v>2327</v>
      </c>
      <c r="X1673" s="18" t="s">
        <v>3417</v>
      </c>
      <c r="Y1673" s="22" t="s">
        <v>3415</v>
      </c>
      <c r="Z1673" s="22" t="s">
        <v>2765</v>
      </c>
      <c r="AA1673" s="22" t="s">
        <v>2326</v>
      </c>
      <c r="AB1673" s="22" t="s">
        <v>2214</v>
      </c>
      <c r="AC1673" s="22" t="s">
        <v>3431</v>
      </c>
      <c r="AD1673" s="22" t="s">
        <v>2605</v>
      </c>
      <c r="AE1673" s="16"/>
      <c r="AF1673" s="18">
        <v>34.0</v>
      </c>
      <c r="AG1673" s="18">
        <v>0.0</v>
      </c>
      <c r="AH1673" s="18">
        <v>0.0</v>
      </c>
      <c r="AI1673" s="18">
        <v>0.0</v>
      </c>
      <c r="AJ1673" s="18">
        <v>0.0</v>
      </c>
      <c r="AK1673" s="18">
        <v>0.0</v>
      </c>
    </row>
    <row r="1674">
      <c r="A1674" s="14" t="s">
        <v>888</v>
      </c>
      <c r="B1674" s="105"/>
      <c r="C1674" s="14" t="s">
        <v>2338</v>
      </c>
      <c r="D1674" s="19" t="s">
        <v>58</v>
      </c>
      <c r="E1674" s="14" t="s">
        <v>3421</v>
      </c>
      <c r="F1674" s="14" t="s">
        <v>2790</v>
      </c>
      <c r="G1674" s="14" t="s">
        <v>2339</v>
      </c>
      <c r="H1674" s="14" t="s">
        <v>2214</v>
      </c>
      <c r="I1674" s="14" t="s">
        <v>3431</v>
      </c>
      <c r="J1674" s="14" t="s">
        <v>2605</v>
      </c>
      <c r="K1674" s="23"/>
      <c r="L1674" s="18">
        <v>48.0</v>
      </c>
      <c r="M1674" s="18">
        <v>0.0</v>
      </c>
      <c r="N1674" s="18">
        <v>0.0</v>
      </c>
      <c r="O1674" s="18">
        <v>0.0</v>
      </c>
      <c r="P1674" s="18">
        <v>0.0</v>
      </c>
      <c r="Q1674" s="18">
        <v>0.0</v>
      </c>
      <c r="U1674" s="22" t="s">
        <v>888</v>
      </c>
      <c r="V1674" s="18">
        <v>4.640167417554E12</v>
      </c>
      <c r="W1674" s="22" t="s">
        <v>2338</v>
      </c>
      <c r="X1674" s="18" t="s">
        <v>3417</v>
      </c>
      <c r="Y1674" s="22" t="s">
        <v>3421</v>
      </c>
      <c r="Z1674" s="22" t="s">
        <v>2790</v>
      </c>
      <c r="AA1674" s="22" t="s">
        <v>2339</v>
      </c>
      <c r="AB1674" s="22" t="s">
        <v>2214</v>
      </c>
      <c r="AC1674" s="22" t="s">
        <v>3431</v>
      </c>
      <c r="AD1674" s="22" t="s">
        <v>2605</v>
      </c>
      <c r="AE1674" s="16"/>
      <c r="AF1674" s="18">
        <v>48.0</v>
      </c>
      <c r="AG1674" s="18">
        <v>0.0</v>
      </c>
      <c r="AH1674" s="18">
        <v>0.0</v>
      </c>
      <c r="AI1674" s="18">
        <v>0.0</v>
      </c>
      <c r="AJ1674" s="18">
        <v>0.0</v>
      </c>
      <c r="AK1674" s="18">
        <v>0.0</v>
      </c>
    </row>
    <row r="1675">
      <c r="A1675" s="14" t="s">
        <v>258</v>
      </c>
      <c r="B1675" s="105"/>
      <c r="C1675" s="14" t="s">
        <v>2799</v>
      </c>
      <c r="D1675" s="19" t="s">
        <v>58</v>
      </c>
      <c r="E1675" s="14" t="s">
        <v>3415</v>
      </c>
      <c r="F1675" s="14" t="s">
        <v>3192</v>
      </c>
      <c r="G1675" s="14" t="s">
        <v>3427</v>
      </c>
      <c r="H1675" s="14" t="s">
        <v>2214</v>
      </c>
      <c r="I1675" s="14" t="s">
        <v>3416</v>
      </c>
      <c r="J1675" s="23"/>
      <c r="K1675" s="23"/>
      <c r="L1675" s="18">
        <v>24.0</v>
      </c>
      <c r="M1675" s="18">
        <v>2.0</v>
      </c>
      <c r="N1675" s="18">
        <v>0.0</v>
      </c>
      <c r="O1675" s="18">
        <v>1.857143</v>
      </c>
      <c r="P1675" s="18">
        <v>2.146305</v>
      </c>
      <c r="Q1675" s="18">
        <v>2.418612</v>
      </c>
      <c r="U1675" s="22" t="s">
        <v>258</v>
      </c>
      <c r="V1675" s="18">
        <v>4.25003527118E12</v>
      </c>
      <c r="W1675" s="22" t="s">
        <v>2799</v>
      </c>
      <c r="X1675" s="18" t="s">
        <v>3417</v>
      </c>
      <c r="Y1675" s="22" t="s">
        <v>3415</v>
      </c>
      <c r="Z1675" s="22" t="s">
        <v>3192</v>
      </c>
      <c r="AA1675" s="22" t="s">
        <v>3427</v>
      </c>
      <c r="AB1675" s="22" t="s">
        <v>2214</v>
      </c>
      <c r="AC1675" s="22" t="s">
        <v>3416</v>
      </c>
      <c r="AD1675" s="16"/>
      <c r="AE1675" s="16"/>
      <c r="AF1675" s="18">
        <v>24.0</v>
      </c>
      <c r="AG1675" s="18">
        <v>2.0</v>
      </c>
      <c r="AH1675" s="18">
        <v>0.0</v>
      </c>
      <c r="AI1675" s="18">
        <v>1.857143</v>
      </c>
      <c r="AJ1675" s="18">
        <v>2.146305</v>
      </c>
      <c r="AK1675" s="18">
        <v>2.418612</v>
      </c>
    </row>
    <row r="1676">
      <c r="A1676" s="14" t="s">
        <v>1690</v>
      </c>
      <c r="B1676" s="105"/>
      <c r="C1676" s="14" t="s">
        <v>2935</v>
      </c>
      <c r="D1676" s="19" t="s">
        <v>58</v>
      </c>
      <c r="E1676" s="14" t="s">
        <v>3421</v>
      </c>
      <c r="F1676" s="14" t="s">
        <v>3253</v>
      </c>
      <c r="G1676" s="14" t="s">
        <v>3453</v>
      </c>
      <c r="H1676" s="14" t="s">
        <v>2214</v>
      </c>
      <c r="I1676" s="14" t="s">
        <v>3416</v>
      </c>
      <c r="J1676" s="23"/>
      <c r="K1676" s="23"/>
      <c r="L1676" s="18">
        <v>89.0</v>
      </c>
      <c r="M1676" s="18">
        <v>9.0</v>
      </c>
      <c r="N1676" s="18">
        <v>3.574759</v>
      </c>
      <c r="O1676" s="18">
        <v>11.77413</v>
      </c>
      <c r="P1676" s="18">
        <v>8.840805</v>
      </c>
      <c r="Q1676" s="18">
        <v>7.812134</v>
      </c>
      <c r="U1676" s="22" t="s">
        <v>1690</v>
      </c>
      <c r="V1676" s="18">
        <v>7.33603100951E11</v>
      </c>
      <c r="W1676" s="22" t="s">
        <v>2935</v>
      </c>
      <c r="X1676" s="18" t="s">
        <v>3417</v>
      </c>
      <c r="Y1676" s="22" t="s">
        <v>3421</v>
      </c>
      <c r="Z1676" s="22" t="s">
        <v>3253</v>
      </c>
      <c r="AA1676" s="22" t="s">
        <v>3453</v>
      </c>
      <c r="AB1676" s="22" t="s">
        <v>2214</v>
      </c>
      <c r="AC1676" s="22" t="s">
        <v>3416</v>
      </c>
      <c r="AD1676" s="16"/>
      <c r="AE1676" s="16"/>
      <c r="AF1676" s="18">
        <v>89.0</v>
      </c>
      <c r="AG1676" s="18">
        <v>9.0</v>
      </c>
      <c r="AH1676" s="18">
        <v>3.574759</v>
      </c>
      <c r="AI1676" s="18">
        <v>11.77413</v>
      </c>
      <c r="AJ1676" s="18">
        <v>8.840805</v>
      </c>
      <c r="AK1676" s="18">
        <v>7.812134</v>
      </c>
    </row>
    <row r="1677">
      <c r="A1677" s="14" t="s">
        <v>1812</v>
      </c>
      <c r="B1677" s="105"/>
      <c r="C1677" s="14" t="s">
        <v>2517</v>
      </c>
      <c r="D1677" s="19" t="s">
        <v>58</v>
      </c>
      <c r="E1677" s="14" t="s">
        <v>3415</v>
      </c>
      <c r="F1677" s="14" t="s">
        <v>2963</v>
      </c>
      <c r="G1677" s="14" t="s">
        <v>2512</v>
      </c>
      <c r="I1677" s="14" t="s">
        <v>3416</v>
      </c>
      <c r="J1677" s="23"/>
      <c r="K1677" s="23"/>
      <c r="L1677" s="18">
        <v>552.0</v>
      </c>
      <c r="M1677" s="18">
        <v>0.0</v>
      </c>
      <c r="N1677" s="18">
        <v>0.0</v>
      </c>
      <c r="O1677" s="18">
        <v>0.0</v>
      </c>
      <c r="P1677" s="18">
        <v>0.0</v>
      </c>
      <c r="Q1677" s="18">
        <v>0.0</v>
      </c>
      <c r="U1677" s="22" t="s">
        <v>1812</v>
      </c>
      <c r="V1677" s="18">
        <v>7.622202276873E12</v>
      </c>
      <c r="W1677" s="22" t="s">
        <v>2517</v>
      </c>
      <c r="X1677" s="18" t="s">
        <v>3417</v>
      </c>
      <c r="Y1677" s="22" t="s">
        <v>3415</v>
      </c>
      <c r="Z1677" s="22" t="s">
        <v>2963</v>
      </c>
      <c r="AA1677" s="22" t="s">
        <v>2512</v>
      </c>
      <c r="AC1677" s="22" t="s">
        <v>3416</v>
      </c>
      <c r="AD1677" s="16"/>
      <c r="AE1677" s="16"/>
      <c r="AF1677" s="18">
        <v>552.0</v>
      </c>
      <c r="AG1677" s="18">
        <v>0.0</v>
      </c>
      <c r="AH1677" s="18">
        <v>0.0</v>
      </c>
      <c r="AI1677" s="18">
        <v>0.0</v>
      </c>
      <c r="AJ1677" s="18">
        <v>0.0</v>
      </c>
      <c r="AK1677" s="18">
        <v>0.0</v>
      </c>
    </row>
    <row r="1678">
      <c r="A1678" s="14" t="s">
        <v>288</v>
      </c>
      <c r="B1678" s="105"/>
      <c r="C1678" s="14" t="s">
        <v>2589</v>
      </c>
      <c r="D1678" s="19" t="s">
        <v>58</v>
      </c>
      <c r="E1678" s="14" t="s">
        <v>3415</v>
      </c>
      <c r="F1678" s="14" t="s">
        <v>3691</v>
      </c>
      <c r="G1678" s="14" t="s">
        <v>3692</v>
      </c>
      <c r="H1678" s="14" t="s">
        <v>2252</v>
      </c>
      <c r="I1678" s="14" t="s">
        <v>3422</v>
      </c>
      <c r="J1678" s="23"/>
      <c r="K1678" s="23"/>
      <c r="L1678" s="18">
        <v>189.0</v>
      </c>
      <c r="M1678" s="18">
        <v>30.0</v>
      </c>
      <c r="N1678" s="18">
        <v>6.610735</v>
      </c>
      <c r="O1678" s="18">
        <v>25.75611</v>
      </c>
      <c r="P1678" s="18">
        <v>22.10936</v>
      </c>
      <c r="Q1678" s="18">
        <v>15.34295</v>
      </c>
      <c r="U1678" s="22" t="s">
        <v>288</v>
      </c>
      <c r="V1678" s="18">
        <v>1.2000066528E10</v>
      </c>
      <c r="W1678" s="22" t="s">
        <v>2589</v>
      </c>
      <c r="X1678" s="18" t="s">
        <v>3417</v>
      </c>
      <c r="Y1678" s="22" t="s">
        <v>3415</v>
      </c>
      <c r="Z1678" s="22" t="s">
        <v>3691</v>
      </c>
      <c r="AA1678" s="22" t="s">
        <v>3692</v>
      </c>
      <c r="AB1678" s="22" t="s">
        <v>2252</v>
      </c>
      <c r="AC1678" s="22" t="s">
        <v>3422</v>
      </c>
      <c r="AD1678" s="16"/>
      <c r="AE1678" s="16"/>
      <c r="AF1678" s="18">
        <v>189.0</v>
      </c>
      <c r="AG1678" s="18">
        <v>30.0</v>
      </c>
      <c r="AH1678" s="18">
        <v>6.610735</v>
      </c>
      <c r="AI1678" s="18">
        <v>25.75611</v>
      </c>
      <c r="AJ1678" s="18">
        <v>22.10936</v>
      </c>
      <c r="AK1678" s="18">
        <v>15.34295</v>
      </c>
    </row>
    <row r="1679">
      <c r="A1679" s="14" t="s">
        <v>135</v>
      </c>
      <c r="B1679" s="105"/>
      <c r="C1679" s="14" t="s">
        <v>3008</v>
      </c>
      <c r="D1679" s="19" t="s">
        <v>58</v>
      </c>
      <c r="E1679" s="14" t="s">
        <v>3415</v>
      </c>
      <c r="F1679" s="14" t="s">
        <v>2868</v>
      </c>
      <c r="G1679" s="14" t="s">
        <v>2366</v>
      </c>
      <c r="I1679" s="14" t="s">
        <v>3416</v>
      </c>
      <c r="J1679" s="23"/>
      <c r="K1679" s="23"/>
      <c r="L1679" s="18">
        <v>552.0</v>
      </c>
      <c r="M1679" s="18">
        <v>0.0</v>
      </c>
      <c r="N1679" s="18">
        <v>0.0</v>
      </c>
      <c r="O1679" s="18">
        <v>0.0</v>
      </c>
      <c r="P1679" s="18">
        <v>0.0</v>
      </c>
      <c r="Q1679" s="18">
        <v>0.0</v>
      </c>
      <c r="U1679" s="22" t="s">
        <v>135</v>
      </c>
      <c r="V1679" s="18">
        <v>6.291108361047E12</v>
      </c>
      <c r="W1679" s="22" t="s">
        <v>3008</v>
      </c>
      <c r="X1679" s="18" t="s">
        <v>3417</v>
      </c>
      <c r="Y1679" s="22" t="s">
        <v>3415</v>
      </c>
      <c r="Z1679" s="22" t="s">
        <v>2868</v>
      </c>
      <c r="AA1679" s="22" t="s">
        <v>2366</v>
      </c>
      <c r="AC1679" s="22" t="s">
        <v>3416</v>
      </c>
      <c r="AD1679" s="16"/>
      <c r="AE1679" s="16"/>
      <c r="AF1679" s="18">
        <v>552.0</v>
      </c>
      <c r="AG1679" s="18">
        <v>0.0</v>
      </c>
      <c r="AH1679" s="18">
        <v>0.0</v>
      </c>
      <c r="AI1679" s="18">
        <v>0.0</v>
      </c>
      <c r="AJ1679" s="18">
        <v>0.0</v>
      </c>
      <c r="AK1679" s="18">
        <v>0.0</v>
      </c>
    </row>
    <row r="1680">
      <c r="A1680" s="14" t="s">
        <v>65</v>
      </c>
      <c r="B1680" s="105"/>
      <c r="C1680" s="14" t="s">
        <v>2215</v>
      </c>
      <c r="D1680" s="19" t="s">
        <v>58</v>
      </c>
      <c r="E1680" s="14" t="s">
        <v>3415</v>
      </c>
      <c r="F1680" s="14" t="s">
        <v>2590</v>
      </c>
      <c r="G1680" s="14" t="s">
        <v>2216</v>
      </c>
      <c r="H1680" s="14" t="s">
        <v>2214</v>
      </c>
      <c r="I1680" s="14" t="s">
        <v>3416</v>
      </c>
      <c r="J1680" s="23"/>
      <c r="K1680" s="14" t="s">
        <v>2240</v>
      </c>
      <c r="L1680" s="18">
        <v>696.0</v>
      </c>
      <c r="M1680" s="18">
        <v>0.0</v>
      </c>
      <c r="N1680" s="18">
        <v>0.5</v>
      </c>
      <c r="O1680" s="18">
        <v>0.0</v>
      </c>
      <c r="P1680" s="18">
        <v>0.0</v>
      </c>
      <c r="Q1680" s="18">
        <v>0.5</v>
      </c>
      <c r="U1680" s="22" t="s">
        <v>65</v>
      </c>
      <c r="V1680" s="18">
        <v>8.901216407336E12</v>
      </c>
      <c r="W1680" s="22" t="s">
        <v>2215</v>
      </c>
      <c r="X1680" s="18" t="s">
        <v>3417</v>
      </c>
      <c r="Y1680" s="22" t="s">
        <v>3415</v>
      </c>
      <c r="Z1680" s="22" t="s">
        <v>2590</v>
      </c>
      <c r="AA1680" s="22" t="s">
        <v>2216</v>
      </c>
      <c r="AB1680" s="22" t="s">
        <v>2214</v>
      </c>
      <c r="AC1680" s="22" t="s">
        <v>3416</v>
      </c>
      <c r="AD1680" s="16"/>
      <c r="AE1680" s="22" t="s">
        <v>2240</v>
      </c>
      <c r="AF1680" s="18">
        <v>696.0</v>
      </c>
      <c r="AG1680" s="18">
        <v>0.0</v>
      </c>
      <c r="AH1680" s="18">
        <v>0.5</v>
      </c>
      <c r="AI1680" s="18">
        <v>0.0</v>
      </c>
      <c r="AJ1680" s="18">
        <v>0.0</v>
      </c>
      <c r="AK1680" s="18">
        <v>0.5</v>
      </c>
    </row>
    <row r="1681">
      <c r="A1681" s="14" t="s">
        <v>288</v>
      </c>
      <c r="B1681" s="105"/>
      <c r="C1681" s="14" t="s">
        <v>2654</v>
      </c>
      <c r="D1681" s="19" t="s">
        <v>58</v>
      </c>
      <c r="E1681" s="14" t="s">
        <v>3415</v>
      </c>
      <c r="F1681" s="14" t="s">
        <v>2649</v>
      </c>
      <c r="G1681" s="14" t="s">
        <v>3614</v>
      </c>
      <c r="I1681" s="14" t="s">
        <v>3422</v>
      </c>
      <c r="J1681" s="23"/>
      <c r="K1681" s="23"/>
      <c r="L1681" s="18">
        <v>552.0</v>
      </c>
      <c r="M1681" s="18">
        <v>0.0</v>
      </c>
      <c r="N1681" s="18">
        <v>0.0</v>
      </c>
      <c r="O1681" s="18">
        <v>0.0</v>
      </c>
      <c r="P1681" s="18">
        <v>0.0</v>
      </c>
      <c r="Q1681" s="18">
        <v>0.0</v>
      </c>
      <c r="U1681" s="22" t="s">
        <v>288</v>
      </c>
      <c r="V1681" s="18">
        <v>6.342402793E11</v>
      </c>
      <c r="W1681" s="22" t="s">
        <v>2654</v>
      </c>
      <c r="X1681" s="18" t="s">
        <v>3417</v>
      </c>
      <c r="Y1681" s="22" t="s">
        <v>3415</v>
      </c>
      <c r="Z1681" s="22" t="s">
        <v>2649</v>
      </c>
      <c r="AA1681" s="22" t="s">
        <v>3614</v>
      </c>
      <c r="AC1681" s="22" t="s">
        <v>3422</v>
      </c>
      <c r="AD1681" s="16"/>
      <c r="AE1681" s="16"/>
      <c r="AF1681" s="18">
        <v>552.0</v>
      </c>
      <c r="AG1681" s="18">
        <v>0.0</v>
      </c>
      <c r="AH1681" s="18">
        <v>0.0</v>
      </c>
      <c r="AI1681" s="18">
        <v>0.0</v>
      </c>
      <c r="AJ1681" s="18">
        <v>0.0</v>
      </c>
      <c r="AK1681" s="18">
        <v>0.0</v>
      </c>
    </row>
    <row r="1682">
      <c r="A1682" s="14" t="s">
        <v>84</v>
      </c>
      <c r="B1682" s="105"/>
      <c r="C1682" s="14" t="s">
        <v>2243</v>
      </c>
      <c r="D1682" s="19" t="s">
        <v>58</v>
      </c>
      <c r="E1682" s="14" t="s">
        <v>3421</v>
      </c>
      <c r="F1682" s="14" t="s">
        <v>2597</v>
      </c>
      <c r="G1682" s="14" t="s">
        <v>2239</v>
      </c>
      <c r="H1682" s="14" t="s">
        <v>2214</v>
      </c>
      <c r="I1682" s="14" t="s">
        <v>3416</v>
      </c>
      <c r="J1682" s="23"/>
      <c r="K1682" s="14" t="s">
        <v>2240</v>
      </c>
      <c r="L1682" s="18">
        <v>336.0</v>
      </c>
      <c r="M1682" s="18">
        <v>0.0</v>
      </c>
      <c r="N1682" s="18">
        <v>0.125</v>
      </c>
      <c r="O1682" s="18">
        <v>0.0</v>
      </c>
      <c r="P1682" s="18">
        <v>0.0</v>
      </c>
      <c r="Q1682" s="18">
        <v>0.125</v>
      </c>
      <c r="U1682" s="22" t="s">
        <v>84</v>
      </c>
      <c r="V1682" s="18">
        <v>8.886472108312E12</v>
      </c>
      <c r="W1682" s="22" t="s">
        <v>2243</v>
      </c>
      <c r="X1682" s="18" t="s">
        <v>3417</v>
      </c>
      <c r="Y1682" s="22" t="s">
        <v>3421</v>
      </c>
      <c r="Z1682" s="22" t="s">
        <v>2597</v>
      </c>
      <c r="AA1682" s="22" t="s">
        <v>2239</v>
      </c>
      <c r="AB1682" s="22" t="s">
        <v>2214</v>
      </c>
      <c r="AC1682" s="22" t="s">
        <v>3416</v>
      </c>
      <c r="AD1682" s="16"/>
      <c r="AE1682" s="22" t="s">
        <v>2240</v>
      </c>
      <c r="AF1682" s="18">
        <v>336.0</v>
      </c>
      <c r="AG1682" s="18">
        <v>0.0</v>
      </c>
      <c r="AH1682" s="18">
        <v>0.125</v>
      </c>
      <c r="AI1682" s="18">
        <v>0.0</v>
      </c>
      <c r="AJ1682" s="18">
        <v>0.0</v>
      </c>
      <c r="AK1682" s="18">
        <v>0.125</v>
      </c>
    </row>
    <row r="1683">
      <c r="A1683" s="14" t="s">
        <v>1812</v>
      </c>
      <c r="B1683" s="105"/>
      <c r="C1683" s="14" t="s">
        <v>2836</v>
      </c>
      <c r="D1683" s="19" t="s">
        <v>58</v>
      </c>
      <c r="E1683" s="14" t="s">
        <v>3415</v>
      </c>
      <c r="F1683" s="14" t="s">
        <v>3347</v>
      </c>
      <c r="G1683" s="14" t="s">
        <v>2512</v>
      </c>
      <c r="H1683" s="14" t="s">
        <v>2214</v>
      </c>
      <c r="I1683" s="14" t="s">
        <v>3416</v>
      </c>
      <c r="J1683" s="14" t="s">
        <v>2666</v>
      </c>
      <c r="L1683" s="18">
        <v>0.0</v>
      </c>
      <c r="M1683" s="18">
        <v>0.0</v>
      </c>
      <c r="N1683" s="18">
        <v>0.0</v>
      </c>
      <c r="O1683" s="18">
        <v>0.5</v>
      </c>
      <c r="P1683" s="18">
        <v>0.374701</v>
      </c>
      <c r="Q1683" s="18">
        <v>0.717591</v>
      </c>
      <c r="U1683" s="22" t="s">
        <v>1812</v>
      </c>
      <c r="V1683" s="18">
        <v>9.34107000376E12</v>
      </c>
      <c r="W1683" s="22" t="s">
        <v>2836</v>
      </c>
      <c r="X1683" s="18" t="s">
        <v>3417</v>
      </c>
      <c r="Y1683" s="22" t="s">
        <v>3415</v>
      </c>
      <c r="Z1683" s="22" t="s">
        <v>3347</v>
      </c>
      <c r="AA1683" s="22" t="s">
        <v>2512</v>
      </c>
      <c r="AB1683" s="22" t="s">
        <v>2214</v>
      </c>
      <c r="AC1683" s="22" t="s">
        <v>3416</v>
      </c>
      <c r="AD1683" s="22" t="s">
        <v>2666</v>
      </c>
      <c r="AF1683" s="18">
        <v>0.0</v>
      </c>
      <c r="AG1683" s="18">
        <v>0.0</v>
      </c>
      <c r="AH1683" s="18">
        <v>0.0</v>
      </c>
      <c r="AI1683" s="18">
        <v>0.5</v>
      </c>
      <c r="AJ1683" s="18">
        <v>0.374701</v>
      </c>
      <c r="AK1683" s="18">
        <v>0.717591</v>
      </c>
    </row>
    <row r="1684">
      <c r="A1684" s="14" t="s">
        <v>1690</v>
      </c>
      <c r="B1684" s="105"/>
      <c r="C1684" s="14" t="s">
        <v>2474</v>
      </c>
      <c r="D1684" s="19" t="s">
        <v>58</v>
      </c>
      <c r="E1684" s="14" t="s">
        <v>3415</v>
      </c>
      <c r="F1684" s="14" t="s">
        <v>2936</v>
      </c>
      <c r="G1684" s="14" t="s">
        <v>2471</v>
      </c>
      <c r="H1684" s="14" t="s">
        <v>2214</v>
      </c>
      <c r="I1684" s="14" t="s">
        <v>3416</v>
      </c>
      <c r="J1684" s="23"/>
      <c r="K1684" s="23"/>
      <c r="L1684" s="18">
        <v>74.0</v>
      </c>
      <c r="M1684" s="18">
        <v>6.0</v>
      </c>
      <c r="N1684" s="18">
        <v>0.237179</v>
      </c>
      <c r="O1684" s="18">
        <v>2.491758</v>
      </c>
      <c r="P1684" s="18">
        <v>2.365107</v>
      </c>
      <c r="Q1684" s="18">
        <v>2.415403</v>
      </c>
      <c r="U1684" s="22" t="s">
        <v>1690</v>
      </c>
      <c r="V1684" s="18">
        <v>5.060670992215E12</v>
      </c>
      <c r="W1684" s="22" t="s">
        <v>2474</v>
      </c>
      <c r="X1684" s="18" t="s">
        <v>3417</v>
      </c>
      <c r="Y1684" s="22" t="s">
        <v>3415</v>
      </c>
      <c r="Z1684" s="22" t="s">
        <v>2936</v>
      </c>
      <c r="AA1684" s="22" t="s">
        <v>2471</v>
      </c>
      <c r="AB1684" s="22" t="s">
        <v>2214</v>
      </c>
      <c r="AC1684" s="22" t="s">
        <v>3416</v>
      </c>
      <c r="AD1684" s="16"/>
      <c r="AE1684" s="16"/>
      <c r="AF1684" s="18">
        <v>74.0</v>
      </c>
      <c r="AG1684" s="18">
        <v>6.0</v>
      </c>
      <c r="AH1684" s="18">
        <v>0.237179</v>
      </c>
      <c r="AI1684" s="18">
        <v>2.491758</v>
      </c>
      <c r="AJ1684" s="18">
        <v>2.365107</v>
      </c>
      <c r="AK1684" s="18">
        <v>2.415403</v>
      </c>
    </row>
    <row r="1685">
      <c r="A1685" s="14" t="s">
        <v>1966</v>
      </c>
      <c r="B1685" s="105"/>
      <c r="C1685" s="14" t="s">
        <v>2574</v>
      </c>
      <c r="D1685" s="19" t="s">
        <v>58</v>
      </c>
      <c r="E1685" s="14" t="s">
        <v>3415</v>
      </c>
      <c r="F1685" s="14" t="s">
        <v>3013</v>
      </c>
      <c r="G1685" s="14" t="s">
        <v>2572</v>
      </c>
      <c r="I1685" s="14" t="s">
        <v>3416</v>
      </c>
      <c r="J1685" s="23"/>
      <c r="K1685" s="23"/>
      <c r="L1685" s="18">
        <v>552.0</v>
      </c>
      <c r="M1685" s="18">
        <v>0.0</v>
      </c>
      <c r="N1685" s="18">
        <v>0.0</v>
      </c>
      <c r="O1685" s="18">
        <v>0.0</v>
      </c>
      <c r="P1685" s="18">
        <v>0.0</v>
      </c>
      <c r="Q1685" s="18">
        <v>0.0</v>
      </c>
      <c r="U1685" s="22" t="s">
        <v>1966</v>
      </c>
      <c r="V1685" s="18">
        <v>6.291109891062E12</v>
      </c>
      <c r="W1685" s="22" t="s">
        <v>2574</v>
      </c>
      <c r="X1685" s="18" t="s">
        <v>3417</v>
      </c>
      <c r="Y1685" s="22" t="s">
        <v>3415</v>
      </c>
      <c r="Z1685" s="22" t="s">
        <v>3013</v>
      </c>
      <c r="AA1685" s="22" t="s">
        <v>2572</v>
      </c>
      <c r="AC1685" s="22" t="s">
        <v>3416</v>
      </c>
      <c r="AD1685" s="16"/>
      <c r="AE1685" s="16"/>
      <c r="AF1685" s="18">
        <v>552.0</v>
      </c>
      <c r="AG1685" s="18">
        <v>0.0</v>
      </c>
      <c r="AH1685" s="18">
        <v>0.0</v>
      </c>
      <c r="AI1685" s="18">
        <v>0.0</v>
      </c>
      <c r="AJ1685" s="18">
        <v>0.0</v>
      </c>
      <c r="AK1685" s="18">
        <v>0.0</v>
      </c>
    </row>
    <row r="1686">
      <c r="A1686" s="14" t="s">
        <v>84</v>
      </c>
      <c r="B1686" s="105"/>
      <c r="C1686" s="14" t="s">
        <v>2245</v>
      </c>
      <c r="D1686" s="19" t="s">
        <v>58</v>
      </c>
      <c r="E1686" s="14" t="s">
        <v>3415</v>
      </c>
      <c r="F1686" s="14" t="s">
        <v>2601</v>
      </c>
      <c r="G1686" s="14" t="s">
        <v>2239</v>
      </c>
      <c r="H1686" s="14" t="s">
        <v>2214</v>
      </c>
      <c r="I1686" s="14" t="s">
        <v>3416</v>
      </c>
      <c r="J1686" s="23"/>
      <c r="K1686" s="23"/>
      <c r="L1686" s="18">
        <v>216.0</v>
      </c>
      <c r="M1686" s="18">
        <v>0.0</v>
      </c>
      <c r="N1686" s="18">
        <v>1.335256</v>
      </c>
      <c r="O1686" s="18">
        <v>0.148352</v>
      </c>
      <c r="P1686" s="18">
        <v>0.392816</v>
      </c>
      <c r="Q1686" s="18">
        <v>1.216265</v>
      </c>
      <c r="U1686" s="22" t="s">
        <v>84</v>
      </c>
      <c r="V1686" s="18">
        <v>8.445291283329E12</v>
      </c>
      <c r="W1686" s="22" t="s">
        <v>2245</v>
      </c>
      <c r="X1686" s="18" t="s">
        <v>3417</v>
      </c>
      <c r="Y1686" s="22" t="s">
        <v>3415</v>
      </c>
      <c r="Z1686" s="22" t="s">
        <v>2601</v>
      </c>
      <c r="AA1686" s="22" t="s">
        <v>2239</v>
      </c>
      <c r="AB1686" s="22" t="s">
        <v>2214</v>
      </c>
      <c r="AC1686" s="22" t="s">
        <v>3416</v>
      </c>
      <c r="AD1686" s="16"/>
      <c r="AE1686" s="16"/>
      <c r="AF1686" s="18">
        <v>216.0</v>
      </c>
      <c r="AG1686" s="18">
        <v>0.0</v>
      </c>
      <c r="AH1686" s="18">
        <v>1.335256</v>
      </c>
      <c r="AI1686" s="18">
        <v>0.148352</v>
      </c>
      <c r="AJ1686" s="18">
        <v>0.392816</v>
      </c>
      <c r="AK1686" s="18">
        <v>1.216265</v>
      </c>
    </row>
    <row r="1687">
      <c r="A1687" s="14" t="s">
        <v>756</v>
      </c>
      <c r="B1687" s="105"/>
      <c r="C1687" s="14" t="s">
        <v>2280</v>
      </c>
      <c r="D1687" s="19" t="s">
        <v>58</v>
      </c>
      <c r="E1687" s="14" t="s">
        <v>3415</v>
      </c>
      <c r="F1687" s="14" t="s">
        <v>3681</v>
      </c>
      <c r="G1687" s="14" t="s">
        <v>2279</v>
      </c>
      <c r="H1687" s="14" t="s">
        <v>2214</v>
      </c>
      <c r="I1687" s="14" t="s">
        <v>3416</v>
      </c>
      <c r="J1687" s="23"/>
      <c r="K1687" s="14" t="s">
        <v>2240</v>
      </c>
      <c r="L1687" s="18">
        <v>600.0</v>
      </c>
      <c r="M1687" s="18">
        <v>0.0</v>
      </c>
      <c r="N1687" s="18">
        <v>1.716956</v>
      </c>
      <c r="O1687" s="18">
        <v>0.719048</v>
      </c>
      <c r="P1687" s="18">
        <v>0.469095</v>
      </c>
      <c r="Q1687" s="18">
        <v>1.461043</v>
      </c>
      <c r="U1687" s="22" t="s">
        <v>756</v>
      </c>
      <c r="V1687" s="18">
        <v>6.291033015039E12</v>
      </c>
      <c r="W1687" s="22" t="s">
        <v>2280</v>
      </c>
      <c r="X1687" s="18" t="s">
        <v>3417</v>
      </c>
      <c r="Y1687" s="22" t="s">
        <v>3415</v>
      </c>
      <c r="Z1687" s="22" t="s">
        <v>3681</v>
      </c>
      <c r="AA1687" s="22" t="s">
        <v>2279</v>
      </c>
      <c r="AB1687" s="22" t="s">
        <v>2214</v>
      </c>
      <c r="AC1687" s="22" t="s">
        <v>3416</v>
      </c>
      <c r="AD1687" s="16"/>
      <c r="AE1687" s="22" t="s">
        <v>2240</v>
      </c>
      <c r="AF1687" s="18">
        <v>600.0</v>
      </c>
      <c r="AG1687" s="18">
        <v>0.0</v>
      </c>
      <c r="AH1687" s="18">
        <v>1.716956</v>
      </c>
      <c r="AI1687" s="18">
        <v>0.719048</v>
      </c>
      <c r="AJ1687" s="18">
        <v>0.469095</v>
      </c>
      <c r="AK1687" s="18">
        <v>1.461043</v>
      </c>
    </row>
    <row r="1688">
      <c r="A1688" s="14" t="s">
        <v>258</v>
      </c>
      <c r="B1688" s="105"/>
      <c r="C1688" s="14" t="s">
        <v>2798</v>
      </c>
      <c r="D1688" s="19" t="s">
        <v>58</v>
      </c>
      <c r="E1688" s="14" t="s">
        <v>3415</v>
      </c>
      <c r="F1688" s="14" t="s">
        <v>3192</v>
      </c>
      <c r="G1688" s="14" t="s">
        <v>3427</v>
      </c>
      <c r="H1688" s="14" t="s">
        <v>2214</v>
      </c>
      <c r="I1688" s="14" t="s">
        <v>3416</v>
      </c>
      <c r="J1688" s="14" t="s">
        <v>2605</v>
      </c>
      <c r="K1688" s="23"/>
      <c r="L1688" s="18">
        <v>24.0</v>
      </c>
      <c r="M1688" s="18">
        <v>0.0</v>
      </c>
      <c r="N1688" s="18">
        <v>0.0</v>
      </c>
      <c r="O1688" s="18">
        <v>0.357143</v>
      </c>
      <c r="P1688" s="18">
        <v>0.366667</v>
      </c>
      <c r="Q1688" s="18">
        <v>0.403145</v>
      </c>
      <c r="U1688" s="22" t="s">
        <v>258</v>
      </c>
      <c r="V1688" s="18">
        <v>4.05972939459E12</v>
      </c>
      <c r="W1688" s="22" t="s">
        <v>2798</v>
      </c>
      <c r="X1688" s="18" t="s">
        <v>3417</v>
      </c>
      <c r="Y1688" s="22" t="s">
        <v>3415</v>
      </c>
      <c r="Z1688" s="22" t="s">
        <v>3192</v>
      </c>
      <c r="AA1688" s="22" t="s">
        <v>3427</v>
      </c>
      <c r="AB1688" s="22" t="s">
        <v>2214</v>
      </c>
      <c r="AC1688" s="22" t="s">
        <v>3416</v>
      </c>
      <c r="AD1688" s="22" t="s">
        <v>2605</v>
      </c>
      <c r="AE1688" s="16"/>
      <c r="AF1688" s="18">
        <v>24.0</v>
      </c>
      <c r="AG1688" s="18">
        <v>0.0</v>
      </c>
      <c r="AH1688" s="18">
        <v>0.0</v>
      </c>
      <c r="AI1688" s="18">
        <v>0.357143</v>
      </c>
      <c r="AJ1688" s="18">
        <v>0.366667</v>
      </c>
      <c r="AK1688" s="18">
        <v>0.403145</v>
      </c>
    </row>
    <row r="1689">
      <c r="A1689" s="14" t="s">
        <v>135</v>
      </c>
      <c r="B1689" s="105"/>
      <c r="C1689" s="14" t="s">
        <v>2639</v>
      </c>
      <c r="D1689" s="19" t="s">
        <v>58</v>
      </c>
      <c r="E1689" s="14" t="s">
        <v>3421</v>
      </c>
      <c r="F1689" s="14" t="s">
        <v>2614</v>
      </c>
      <c r="G1689" s="14" t="s">
        <v>2557</v>
      </c>
      <c r="I1689" s="14" t="s">
        <v>3416</v>
      </c>
      <c r="J1689" s="14" t="s">
        <v>2605</v>
      </c>
      <c r="K1689" s="23"/>
      <c r="L1689" s="18">
        <v>48.0</v>
      </c>
      <c r="M1689" s="18">
        <v>0.0</v>
      </c>
      <c r="N1689" s="18">
        <v>0.0</v>
      </c>
      <c r="O1689" s="18">
        <v>0.0</v>
      </c>
      <c r="P1689" s="18">
        <v>0.0</v>
      </c>
      <c r="Q1689" s="18">
        <v>0.0</v>
      </c>
      <c r="U1689" s="22" t="s">
        <v>135</v>
      </c>
      <c r="V1689" s="18">
        <v>1.015260003806E12</v>
      </c>
      <c r="W1689" s="22" t="s">
        <v>2639</v>
      </c>
      <c r="X1689" s="18" t="s">
        <v>3417</v>
      </c>
      <c r="Y1689" s="22" t="s">
        <v>3421</v>
      </c>
      <c r="Z1689" s="22" t="s">
        <v>2614</v>
      </c>
      <c r="AA1689" s="22" t="s">
        <v>2557</v>
      </c>
      <c r="AC1689" s="22" t="s">
        <v>3416</v>
      </c>
      <c r="AD1689" s="22" t="s">
        <v>2605</v>
      </c>
      <c r="AE1689" s="16"/>
      <c r="AF1689" s="18">
        <v>48.0</v>
      </c>
      <c r="AG1689" s="18">
        <v>0.0</v>
      </c>
      <c r="AH1689" s="18">
        <v>0.0</v>
      </c>
      <c r="AI1689" s="18">
        <v>0.0</v>
      </c>
      <c r="AJ1689" s="18">
        <v>0.0</v>
      </c>
      <c r="AK1689" s="18">
        <v>0.0</v>
      </c>
    </row>
    <row r="1690">
      <c r="A1690" s="14" t="s">
        <v>1783</v>
      </c>
      <c r="B1690" s="105"/>
      <c r="C1690" s="14" t="s">
        <v>2854</v>
      </c>
      <c r="D1690" s="19" t="s">
        <v>58</v>
      </c>
      <c r="E1690" s="14" t="s">
        <v>3415</v>
      </c>
      <c r="F1690" s="14" t="s">
        <v>3182</v>
      </c>
      <c r="G1690" s="14" t="s">
        <v>2386</v>
      </c>
      <c r="H1690" s="14" t="s">
        <v>2214</v>
      </c>
      <c r="I1690" s="14" t="s">
        <v>3416</v>
      </c>
      <c r="J1690" s="14" t="s">
        <v>2605</v>
      </c>
      <c r="K1690" s="23"/>
      <c r="L1690" s="18">
        <v>48.0</v>
      </c>
      <c r="M1690" s="18">
        <v>0.0</v>
      </c>
      <c r="N1690" s="18">
        <v>0.181818</v>
      </c>
      <c r="O1690" s="18">
        <v>0.0</v>
      </c>
      <c r="P1690" s="18">
        <v>0.0</v>
      </c>
      <c r="Q1690" s="18">
        <v>0.181818</v>
      </c>
      <c r="U1690" s="22" t="s">
        <v>1783</v>
      </c>
      <c r="V1690" s="18">
        <v>6.291108541494E12</v>
      </c>
      <c r="W1690" s="22" t="s">
        <v>2854</v>
      </c>
      <c r="X1690" s="18" t="s">
        <v>3417</v>
      </c>
      <c r="Y1690" s="22" t="s">
        <v>3415</v>
      </c>
      <c r="Z1690" s="22" t="s">
        <v>3182</v>
      </c>
      <c r="AA1690" s="22" t="s">
        <v>2386</v>
      </c>
      <c r="AB1690" s="22" t="s">
        <v>2214</v>
      </c>
      <c r="AC1690" s="22" t="s">
        <v>3416</v>
      </c>
      <c r="AD1690" s="22" t="s">
        <v>2605</v>
      </c>
      <c r="AE1690" s="16"/>
      <c r="AF1690" s="18">
        <v>48.0</v>
      </c>
      <c r="AG1690" s="18">
        <v>0.0</v>
      </c>
      <c r="AH1690" s="18">
        <v>0.181818</v>
      </c>
      <c r="AI1690" s="18">
        <v>0.0</v>
      </c>
      <c r="AJ1690" s="18">
        <v>0.0</v>
      </c>
      <c r="AK1690" s="18">
        <v>0.181818</v>
      </c>
    </row>
    <row r="1691">
      <c r="A1691" s="14" t="s">
        <v>288</v>
      </c>
      <c r="B1691" s="105"/>
      <c r="C1691" s="14" t="s">
        <v>3061</v>
      </c>
      <c r="D1691" s="19" t="s">
        <v>58</v>
      </c>
      <c r="E1691" s="14" t="s">
        <v>3415</v>
      </c>
      <c r="F1691" s="14" t="s">
        <v>3057</v>
      </c>
      <c r="G1691" s="14" t="s">
        <v>3456</v>
      </c>
      <c r="H1691" s="14" t="s">
        <v>2214</v>
      </c>
      <c r="I1691" s="14" t="s">
        <v>3416</v>
      </c>
      <c r="J1691" s="14" t="s">
        <v>2605</v>
      </c>
      <c r="K1691" s="23"/>
      <c r="L1691" s="18">
        <v>24.0</v>
      </c>
      <c r="M1691" s="18">
        <v>0.0</v>
      </c>
      <c r="N1691" s="18">
        <v>0.0</v>
      </c>
      <c r="O1691" s="18">
        <v>0.0</v>
      </c>
      <c r="P1691" s="18">
        <v>0.0</v>
      </c>
      <c r="Q1691" s="18">
        <v>0.0</v>
      </c>
      <c r="U1691" s="22" t="s">
        <v>288</v>
      </c>
      <c r="V1691" s="18">
        <v>6.291109605584E12</v>
      </c>
      <c r="W1691" s="22" t="s">
        <v>3061</v>
      </c>
      <c r="X1691" s="18" t="s">
        <v>3417</v>
      </c>
      <c r="Y1691" s="22" t="s">
        <v>3415</v>
      </c>
      <c r="Z1691" s="22" t="s">
        <v>3057</v>
      </c>
      <c r="AA1691" s="22" t="s">
        <v>3456</v>
      </c>
      <c r="AB1691" s="22" t="s">
        <v>2214</v>
      </c>
      <c r="AC1691" s="22" t="s">
        <v>3416</v>
      </c>
      <c r="AD1691" s="22" t="s">
        <v>2605</v>
      </c>
      <c r="AE1691" s="16"/>
      <c r="AF1691" s="18">
        <v>24.0</v>
      </c>
      <c r="AG1691" s="18">
        <v>0.0</v>
      </c>
      <c r="AH1691" s="18">
        <v>0.0</v>
      </c>
      <c r="AI1691" s="18">
        <v>0.0</v>
      </c>
      <c r="AJ1691" s="18">
        <v>0.0</v>
      </c>
      <c r="AK1691" s="18">
        <v>0.0</v>
      </c>
    </row>
    <row r="1692">
      <c r="A1692" s="14" t="s">
        <v>1812</v>
      </c>
      <c r="B1692" s="105"/>
      <c r="C1692" s="14" t="s">
        <v>2488</v>
      </c>
      <c r="D1692" s="19" t="s">
        <v>58</v>
      </c>
      <c r="E1692" s="14" t="s">
        <v>3415</v>
      </c>
      <c r="F1692" s="14" t="s">
        <v>2951</v>
      </c>
      <c r="G1692" s="14" t="s">
        <v>2489</v>
      </c>
      <c r="H1692" s="14" t="s">
        <v>2214</v>
      </c>
      <c r="I1692" s="14" t="s">
        <v>3416</v>
      </c>
      <c r="J1692" s="23"/>
      <c r="K1692" s="23"/>
      <c r="L1692" s="18">
        <v>0.0</v>
      </c>
      <c r="M1692" s="18">
        <v>0.0</v>
      </c>
      <c r="N1692" s="18">
        <v>0.0</v>
      </c>
      <c r="O1692" s="18">
        <v>0.0</v>
      </c>
      <c r="P1692" s="18">
        <v>0.0</v>
      </c>
      <c r="Q1692" s="18">
        <v>0.033333</v>
      </c>
      <c r="U1692" s="22" t="s">
        <v>1812</v>
      </c>
      <c r="V1692" s="18">
        <v>6.291100609628E12</v>
      </c>
      <c r="W1692" s="22" t="s">
        <v>2488</v>
      </c>
      <c r="X1692" s="18" t="s">
        <v>3417</v>
      </c>
      <c r="Y1692" s="22" t="s">
        <v>3415</v>
      </c>
      <c r="Z1692" s="22" t="s">
        <v>2951</v>
      </c>
      <c r="AA1692" s="22" t="s">
        <v>2489</v>
      </c>
      <c r="AB1692" s="22" t="s">
        <v>2214</v>
      </c>
      <c r="AC1692" s="22" t="s">
        <v>3416</v>
      </c>
      <c r="AD1692" s="16"/>
      <c r="AE1692" s="16"/>
      <c r="AF1692" s="18">
        <v>0.0</v>
      </c>
      <c r="AG1692" s="18">
        <v>0.0</v>
      </c>
      <c r="AH1692" s="18">
        <v>0.0</v>
      </c>
      <c r="AI1692" s="18">
        <v>0.0</v>
      </c>
      <c r="AJ1692" s="18">
        <v>0.0</v>
      </c>
      <c r="AK1692" s="18">
        <v>0.033333</v>
      </c>
    </row>
    <row r="1693">
      <c r="A1693" s="14" t="s">
        <v>888</v>
      </c>
      <c r="B1693" s="105"/>
      <c r="C1693" s="14" t="s">
        <v>2340</v>
      </c>
      <c r="D1693" s="19" t="s">
        <v>58</v>
      </c>
      <c r="E1693" s="14" t="s">
        <v>3415</v>
      </c>
      <c r="F1693" s="14" t="s">
        <v>2790</v>
      </c>
      <c r="G1693" s="14" t="s">
        <v>2339</v>
      </c>
      <c r="H1693" s="14" t="s">
        <v>2214</v>
      </c>
      <c r="I1693" s="14" t="s">
        <v>3431</v>
      </c>
      <c r="J1693" s="14" t="s">
        <v>2605</v>
      </c>
      <c r="K1693" s="23"/>
      <c r="L1693" s="18">
        <v>48.0</v>
      </c>
      <c r="M1693" s="18">
        <v>0.0</v>
      </c>
      <c r="N1693" s="18">
        <v>0.072751</v>
      </c>
      <c r="O1693" s="18">
        <v>0.0</v>
      </c>
      <c r="P1693" s="18">
        <v>0.0</v>
      </c>
      <c r="Q1693" s="18">
        <v>0.072751</v>
      </c>
      <c r="U1693" s="22" t="s">
        <v>888</v>
      </c>
      <c r="V1693" s="18">
        <v>4.640167417547E12</v>
      </c>
      <c r="W1693" s="22" t="s">
        <v>2340</v>
      </c>
      <c r="X1693" s="18" t="s">
        <v>3417</v>
      </c>
      <c r="Y1693" s="22" t="s">
        <v>3415</v>
      </c>
      <c r="Z1693" s="22" t="s">
        <v>2790</v>
      </c>
      <c r="AA1693" s="22" t="s">
        <v>2339</v>
      </c>
      <c r="AB1693" s="22" t="s">
        <v>2214</v>
      </c>
      <c r="AC1693" s="22" t="s">
        <v>3431</v>
      </c>
      <c r="AD1693" s="22" t="s">
        <v>2605</v>
      </c>
      <c r="AE1693" s="16"/>
      <c r="AF1693" s="18">
        <v>48.0</v>
      </c>
      <c r="AG1693" s="18">
        <v>0.0</v>
      </c>
      <c r="AH1693" s="18">
        <v>0.072751</v>
      </c>
      <c r="AI1693" s="18">
        <v>0.0</v>
      </c>
      <c r="AJ1693" s="18">
        <v>0.0</v>
      </c>
      <c r="AK1693" s="18">
        <v>0.072751</v>
      </c>
    </row>
    <row r="1694">
      <c r="A1694" s="14" t="s">
        <v>258</v>
      </c>
      <c r="B1694" s="105"/>
      <c r="C1694" s="14" t="s">
        <v>2409</v>
      </c>
      <c r="D1694" s="19" t="s">
        <v>58</v>
      </c>
      <c r="E1694" s="14" t="s">
        <v>3415</v>
      </c>
      <c r="F1694" s="14" t="s">
        <v>2849</v>
      </c>
      <c r="G1694" s="14" t="s">
        <v>2407</v>
      </c>
      <c r="H1694" s="14" t="s">
        <v>2214</v>
      </c>
      <c r="I1694" s="14" t="s">
        <v>3416</v>
      </c>
      <c r="J1694" s="14" t="s">
        <v>2605</v>
      </c>
      <c r="K1694" s="23"/>
      <c r="L1694" s="18">
        <v>24.0</v>
      </c>
      <c r="M1694" s="18">
        <v>0.0</v>
      </c>
      <c r="N1694" s="18">
        <v>0.0</v>
      </c>
      <c r="O1694" s="18">
        <v>0.0</v>
      </c>
      <c r="P1694" s="18">
        <v>0.0</v>
      </c>
      <c r="Q1694" s="18">
        <v>0.0</v>
      </c>
      <c r="U1694" s="22" t="s">
        <v>258</v>
      </c>
      <c r="V1694" s="18">
        <v>7.64302290209E11</v>
      </c>
      <c r="W1694" s="22" t="s">
        <v>2409</v>
      </c>
      <c r="X1694" s="18" t="s">
        <v>3417</v>
      </c>
      <c r="Y1694" s="22" t="s">
        <v>3415</v>
      </c>
      <c r="Z1694" s="22" t="s">
        <v>2849</v>
      </c>
      <c r="AA1694" s="22" t="s">
        <v>2407</v>
      </c>
      <c r="AB1694" s="22" t="s">
        <v>2214</v>
      </c>
      <c r="AC1694" s="22" t="s">
        <v>3416</v>
      </c>
      <c r="AD1694" s="22" t="s">
        <v>2605</v>
      </c>
      <c r="AE1694" s="16"/>
      <c r="AF1694" s="18">
        <v>24.0</v>
      </c>
      <c r="AG1694" s="18">
        <v>0.0</v>
      </c>
      <c r="AH1694" s="18">
        <v>0.0</v>
      </c>
      <c r="AI1694" s="18">
        <v>0.0</v>
      </c>
      <c r="AJ1694" s="18">
        <v>0.0</v>
      </c>
      <c r="AK1694" s="18">
        <v>0.0</v>
      </c>
    </row>
    <row r="1695">
      <c r="A1695" s="14" t="s">
        <v>1812</v>
      </c>
      <c r="B1695" s="105"/>
      <c r="C1695" s="14" t="s">
        <v>3353</v>
      </c>
      <c r="D1695" s="19" t="s">
        <v>58</v>
      </c>
      <c r="E1695" s="14" t="s">
        <v>3415</v>
      </c>
      <c r="F1695" s="14" t="s">
        <v>2982</v>
      </c>
      <c r="G1695" s="14" t="s">
        <v>2512</v>
      </c>
      <c r="H1695" s="14" t="s">
        <v>2214</v>
      </c>
      <c r="I1695" s="14" t="s">
        <v>3416</v>
      </c>
      <c r="J1695" s="14" t="s">
        <v>2605</v>
      </c>
      <c r="K1695" s="14" t="s">
        <v>2240</v>
      </c>
      <c r="L1695" s="18">
        <v>24.0</v>
      </c>
      <c r="M1695" s="18">
        <v>0.0</v>
      </c>
      <c r="N1695" s="18">
        <v>0.0</v>
      </c>
      <c r="O1695" s="18">
        <v>0.0</v>
      </c>
      <c r="P1695" s="18">
        <v>0.0</v>
      </c>
      <c r="Q1695" s="18">
        <v>0.0</v>
      </c>
      <c r="U1695" s="22" t="s">
        <v>1812</v>
      </c>
      <c r="V1695" s="18">
        <v>5.000159551281E12</v>
      </c>
      <c r="W1695" s="22" t="s">
        <v>3353</v>
      </c>
      <c r="X1695" s="18" t="s">
        <v>3417</v>
      </c>
      <c r="Y1695" s="22" t="s">
        <v>3415</v>
      </c>
      <c r="Z1695" s="22" t="s">
        <v>2982</v>
      </c>
      <c r="AA1695" s="22" t="s">
        <v>2512</v>
      </c>
      <c r="AB1695" s="22" t="s">
        <v>2214</v>
      </c>
      <c r="AC1695" s="22" t="s">
        <v>3416</v>
      </c>
      <c r="AD1695" s="22" t="s">
        <v>2605</v>
      </c>
      <c r="AE1695" s="22" t="s">
        <v>2240</v>
      </c>
      <c r="AF1695" s="18">
        <v>24.0</v>
      </c>
      <c r="AG1695" s="18">
        <v>0.0</v>
      </c>
      <c r="AH1695" s="18">
        <v>0.0</v>
      </c>
      <c r="AI1695" s="18">
        <v>0.0</v>
      </c>
      <c r="AJ1695" s="18">
        <v>0.0</v>
      </c>
      <c r="AK1695" s="18">
        <v>0.0</v>
      </c>
    </row>
    <row r="1696">
      <c r="A1696" s="14" t="s">
        <v>1092</v>
      </c>
      <c r="B1696" s="105"/>
      <c r="C1696" s="14" t="s">
        <v>3120</v>
      </c>
      <c r="D1696" s="19" t="s">
        <v>58</v>
      </c>
      <c r="E1696" s="14" t="s">
        <v>3415</v>
      </c>
      <c r="F1696" s="14" t="s">
        <v>3177</v>
      </c>
      <c r="G1696" s="14" t="s">
        <v>3892</v>
      </c>
      <c r="H1696" s="14" t="s">
        <v>2214</v>
      </c>
      <c r="I1696" s="14" t="s">
        <v>3416</v>
      </c>
      <c r="J1696" s="14" t="s">
        <v>2605</v>
      </c>
      <c r="K1696" s="14" t="s">
        <v>2240</v>
      </c>
      <c r="L1696" s="18">
        <v>24.0</v>
      </c>
      <c r="M1696" s="18">
        <v>0.0</v>
      </c>
      <c r="N1696" s="18">
        <v>0.0</v>
      </c>
      <c r="O1696" s="18">
        <v>0.0</v>
      </c>
      <c r="P1696" s="18">
        <v>0.0</v>
      </c>
      <c r="Q1696" s="18">
        <v>0.0</v>
      </c>
      <c r="U1696" s="22" t="s">
        <v>1092</v>
      </c>
      <c r="V1696" s="18">
        <v>5.060517511289E12</v>
      </c>
      <c r="W1696" s="22" t="s">
        <v>3120</v>
      </c>
      <c r="X1696" s="18" t="s">
        <v>3417</v>
      </c>
      <c r="Y1696" s="22" t="s">
        <v>3415</v>
      </c>
      <c r="Z1696" s="22" t="s">
        <v>3177</v>
      </c>
      <c r="AA1696" s="22" t="s">
        <v>3892</v>
      </c>
      <c r="AB1696" s="22" t="s">
        <v>2214</v>
      </c>
      <c r="AC1696" s="22" t="s">
        <v>3416</v>
      </c>
      <c r="AD1696" s="22" t="s">
        <v>2605</v>
      </c>
      <c r="AE1696" s="22" t="s">
        <v>2240</v>
      </c>
      <c r="AF1696" s="18">
        <v>24.0</v>
      </c>
      <c r="AG1696" s="18">
        <v>0.0</v>
      </c>
      <c r="AH1696" s="18">
        <v>0.0</v>
      </c>
      <c r="AI1696" s="18">
        <v>0.0</v>
      </c>
      <c r="AJ1696" s="18">
        <v>0.0</v>
      </c>
      <c r="AK1696" s="18">
        <v>0.0</v>
      </c>
    </row>
    <row r="1697">
      <c r="A1697" s="14" t="s">
        <v>65</v>
      </c>
      <c r="B1697" s="105"/>
      <c r="C1697" s="14" t="s">
        <v>2223</v>
      </c>
      <c r="D1697" s="19" t="s">
        <v>58</v>
      </c>
      <c r="E1697" s="14" t="s">
        <v>3415</v>
      </c>
      <c r="F1697" s="14" t="s">
        <v>2590</v>
      </c>
      <c r="G1697" s="14" t="s">
        <v>2216</v>
      </c>
      <c r="H1697" s="14" t="s">
        <v>2214</v>
      </c>
      <c r="I1697" s="14" t="s">
        <v>3416</v>
      </c>
      <c r="J1697" s="14" t="s">
        <v>2605</v>
      </c>
      <c r="K1697" s="14" t="s">
        <v>2240</v>
      </c>
      <c r="L1697" s="18">
        <v>48.0</v>
      </c>
      <c r="M1697" s="18">
        <v>0.0</v>
      </c>
      <c r="N1697" s="18">
        <v>0.148352</v>
      </c>
      <c r="O1697" s="18">
        <v>0.148352</v>
      </c>
      <c r="P1697" s="18">
        <v>0.101149</v>
      </c>
      <c r="Q1697" s="18">
        <v>0.066949</v>
      </c>
      <c r="U1697" s="22" t="s">
        <v>65</v>
      </c>
      <c r="V1697" s="18">
        <v>8.901216405714E12</v>
      </c>
      <c r="W1697" s="22" t="s">
        <v>2223</v>
      </c>
      <c r="X1697" s="18" t="s">
        <v>3417</v>
      </c>
      <c r="Y1697" s="22" t="s">
        <v>3415</v>
      </c>
      <c r="Z1697" s="22" t="s">
        <v>2590</v>
      </c>
      <c r="AA1697" s="22" t="s">
        <v>2216</v>
      </c>
      <c r="AB1697" s="22" t="s">
        <v>2214</v>
      </c>
      <c r="AC1697" s="22" t="s">
        <v>3416</v>
      </c>
      <c r="AD1697" s="22" t="s">
        <v>2605</v>
      </c>
      <c r="AE1697" s="22" t="s">
        <v>2240</v>
      </c>
      <c r="AF1697" s="18">
        <v>48.0</v>
      </c>
      <c r="AG1697" s="18">
        <v>0.0</v>
      </c>
      <c r="AH1697" s="18">
        <v>0.148352</v>
      </c>
      <c r="AI1697" s="18">
        <v>0.148352</v>
      </c>
      <c r="AJ1697" s="18">
        <v>0.101149</v>
      </c>
      <c r="AK1697" s="18">
        <v>0.066949</v>
      </c>
    </row>
    <row r="1698">
      <c r="A1698" s="14" t="s">
        <v>1812</v>
      </c>
      <c r="B1698" s="105"/>
      <c r="C1698" s="14" t="s">
        <v>2552</v>
      </c>
      <c r="D1698" s="19" t="s">
        <v>58</v>
      </c>
      <c r="E1698" s="14" t="s">
        <v>3415</v>
      </c>
      <c r="F1698" s="14" t="s">
        <v>3424</v>
      </c>
      <c r="G1698" s="14" t="s">
        <v>2453</v>
      </c>
      <c r="I1698" s="14" t="s">
        <v>3416</v>
      </c>
      <c r="J1698" s="23"/>
      <c r="K1698" s="23"/>
      <c r="L1698" s="18">
        <v>24.0</v>
      </c>
      <c r="M1698" s="18">
        <v>0.0</v>
      </c>
      <c r="N1698" s="18">
        <v>0.0</v>
      </c>
      <c r="O1698" s="18">
        <v>0.0</v>
      </c>
      <c r="P1698" s="18">
        <v>0.0</v>
      </c>
      <c r="Q1698" s="18">
        <v>0.0</v>
      </c>
      <c r="U1698" s="22" t="s">
        <v>1812</v>
      </c>
      <c r="V1698" s="18">
        <v>3.4000124886E10</v>
      </c>
      <c r="W1698" s="22" t="s">
        <v>2552</v>
      </c>
      <c r="X1698" s="18" t="s">
        <v>3417</v>
      </c>
      <c r="Y1698" s="22" t="s">
        <v>3415</v>
      </c>
      <c r="Z1698" s="22" t="s">
        <v>3424</v>
      </c>
      <c r="AA1698" s="22" t="s">
        <v>2453</v>
      </c>
      <c r="AC1698" s="22" t="s">
        <v>3416</v>
      </c>
      <c r="AD1698" s="16"/>
      <c r="AE1698" s="16"/>
      <c r="AF1698" s="18">
        <v>24.0</v>
      </c>
      <c r="AG1698" s="18">
        <v>0.0</v>
      </c>
      <c r="AH1698" s="18">
        <v>0.0</v>
      </c>
      <c r="AI1698" s="18">
        <v>0.0</v>
      </c>
      <c r="AJ1698" s="18">
        <v>0.0</v>
      </c>
      <c r="AK1698" s="18">
        <v>0.0</v>
      </c>
    </row>
    <row r="1699">
      <c r="A1699" s="14" t="s">
        <v>591</v>
      </c>
      <c r="B1699" s="105"/>
      <c r="C1699" s="14" t="s">
        <v>2826</v>
      </c>
      <c r="D1699" s="19" t="s">
        <v>58</v>
      </c>
      <c r="E1699" s="23"/>
      <c r="F1699" s="14" t="s">
        <v>3132</v>
      </c>
      <c r="G1699" s="14" t="s">
        <v>2268</v>
      </c>
      <c r="I1699" s="14" t="s">
        <v>3416</v>
      </c>
      <c r="J1699" s="23"/>
      <c r="K1699" s="23"/>
      <c r="L1699" s="18">
        <v>24.0</v>
      </c>
      <c r="M1699" s="18">
        <v>0.0</v>
      </c>
      <c r="N1699" s="18">
        <v>0.0</v>
      </c>
      <c r="O1699" s="18">
        <v>0.0</v>
      </c>
      <c r="P1699" s="18">
        <v>0.0</v>
      </c>
      <c r="Q1699" s="18">
        <v>0.0</v>
      </c>
      <c r="U1699" s="22" t="s">
        <v>591</v>
      </c>
      <c r="V1699" s="18">
        <v>6.291109429531E12</v>
      </c>
      <c r="W1699" s="22" t="s">
        <v>2826</v>
      </c>
      <c r="X1699" s="18" t="s">
        <v>3417</v>
      </c>
      <c r="Y1699" s="16"/>
      <c r="Z1699" s="22" t="s">
        <v>3132</v>
      </c>
      <c r="AA1699" s="22" t="s">
        <v>2268</v>
      </c>
      <c r="AC1699" s="22" t="s">
        <v>3416</v>
      </c>
      <c r="AD1699" s="16"/>
      <c r="AE1699" s="16"/>
      <c r="AF1699" s="18">
        <v>24.0</v>
      </c>
      <c r="AG1699" s="18">
        <v>0.0</v>
      </c>
      <c r="AH1699" s="18">
        <v>0.0</v>
      </c>
      <c r="AI1699" s="18">
        <v>0.0</v>
      </c>
      <c r="AJ1699" s="18">
        <v>0.0</v>
      </c>
      <c r="AK1699" s="18">
        <v>0.0</v>
      </c>
    </row>
    <row r="1700">
      <c r="A1700" s="14" t="s">
        <v>1035</v>
      </c>
      <c r="B1700" s="105"/>
      <c r="C1700" s="14" t="s">
        <v>3047</v>
      </c>
      <c r="D1700" s="19" t="s">
        <v>58</v>
      </c>
      <c r="E1700" s="14" t="s">
        <v>3415</v>
      </c>
      <c r="F1700" s="14" t="s">
        <v>2810</v>
      </c>
      <c r="G1700" s="14" t="s">
        <v>2373</v>
      </c>
      <c r="H1700" s="14" t="s">
        <v>2214</v>
      </c>
      <c r="I1700" s="14" t="s">
        <v>3416</v>
      </c>
      <c r="J1700" s="23"/>
      <c r="K1700" s="23"/>
      <c r="L1700" s="18">
        <v>24.0</v>
      </c>
      <c r="M1700" s="18">
        <v>0.0</v>
      </c>
      <c r="N1700" s="18">
        <v>0.0</v>
      </c>
      <c r="O1700" s="18">
        <v>0.214286</v>
      </c>
      <c r="P1700" s="18">
        <v>0.6</v>
      </c>
      <c r="Q1700" s="18">
        <v>0.436855</v>
      </c>
      <c r="U1700" s="22" t="s">
        <v>1035</v>
      </c>
      <c r="V1700" s="18">
        <v>7.33739037756E11</v>
      </c>
      <c r="W1700" s="22" t="s">
        <v>3047</v>
      </c>
      <c r="X1700" s="18" t="s">
        <v>3417</v>
      </c>
      <c r="Y1700" s="22" t="s">
        <v>3415</v>
      </c>
      <c r="Z1700" s="22" t="s">
        <v>2810</v>
      </c>
      <c r="AA1700" s="22" t="s">
        <v>2373</v>
      </c>
      <c r="AB1700" s="22" t="s">
        <v>2214</v>
      </c>
      <c r="AC1700" s="22" t="s">
        <v>3416</v>
      </c>
      <c r="AD1700" s="16"/>
      <c r="AE1700" s="16"/>
      <c r="AF1700" s="18">
        <v>24.0</v>
      </c>
      <c r="AG1700" s="18">
        <v>0.0</v>
      </c>
      <c r="AH1700" s="18">
        <v>0.0</v>
      </c>
      <c r="AI1700" s="18">
        <v>0.214286</v>
      </c>
      <c r="AJ1700" s="18">
        <v>0.6</v>
      </c>
      <c r="AK1700" s="18">
        <v>0.436855</v>
      </c>
    </row>
    <row r="1701">
      <c r="A1701" s="14" t="s">
        <v>1812</v>
      </c>
      <c r="B1701" s="105"/>
      <c r="C1701" s="14" t="s">
        <v>2519</v>
      </c>
      <c r="D1701" s="19" t="s">
        <v>58</v>
      </c>
      <c r="E1701" s="14" t="s">
        <v>3415</v>
      </c>
      <c r="F1701" s="14" t="s">
        <v>2963</v>
      </c>
      <c r="G1701" s="14" t="s">
        <v>2512</v>
      </c>
      <c r="H1701" s="14" t="s">
        <v>2214</v>
      </c>
      <c r="I1701" s="14" t="s">
        <v>3416</v>
      </c>
      <c r="J1701" s="14" t="s">
        <v>2666</v>
      </c>
      <c r="L1701" s="18">
        <v>792.0</v>
      </c>
      <c r="M1701" s="18">
        <v>0.0</v>
      </c>
      <c r="N1701" s="18">
        <v>0.238095</v>
      </c>
      <c r="O1701" s="18">
        <v>0.0</v>
      </c>
      <c r="P1701" s="18">
        <v>0.0</v>
      </c>
      <c r="Q1701" s="18">
        <v>0.238095</v>
      </c>
      <c r="U1701" s="22" t="s">
        <v>1812</v>
      </c>
      <c r="V1701" s="18">
        <v>7.622202248306E12</v>
      </c>
      <c r="W1701" s="22" t="s">
        <v>2519</v>
      </c>
      <c r="X1701" s="18" t="s">
        <v>3417</v>
      </c>
      <c r="Y1701" s="22" t="s">
        <v>3415</v>
      </c>
      <c r="Z1701" s="22" t="s">
        <v>2963</v>
      </c>
      <c r="AA1701" s="22" t="s">
        <v>2512</v>
      </c>
      <c r="AB1701" s="22" t="s">
        <v>2214</v>
      </c>
      <c r="AC1701" s="22" t="s">
        <v>3416</v>
      </c>
      <c r="AD1701" s="22" t="s">
        <v>2666</v>
      </c>
      <c r="AF1701" s="18">
        <v>792.0</v>
      </c>
      <c r="AG1701" s="18">
        <v>0.0</v>
      </c>
      <c r="AH1701" s="18">
        <v>0.238095</v>
      </c>
      <c r="AI1701" s="18">
        <v>0.0</v>
      </c>
      <c r="AJ1701" s="18">
        <v>0.0</v>
      </c>
      <c r="AK1701" s="18">
        <v>0.238095</v>
      </c>
    </row>
    <row r="1702">
      <c r="A1702" s="14" t="s">
        <v>1812</v>
      </c>
      <c r="B1702" s="105"/>
      <c r="C1702" s="14" t="s">
        <v>2536</v>
      </c>
      <c r="D1702" s="19" t="s">
        <v>58</v>
      </c>
      <c r="E1702" s="14" t="s">
        <v>3415</v>
      </c>
      <c r="F1702" s="14" t="s">
        <v>2984</v>
      </c>
      <c r="G1702" s="14" t="s">
        <v>2512</v>
      </c>
      <c r="H1702" s="14" t="s">
        <v>2214</v>
      </c>
      <c r="I1702" s="14" t="s">
        <v>3416</v>
      </c>
      <c r="J1702" s="14" t="s">
        <v>2666</v>
      </c>
      <c r="L1702" s="18">
        <v>576.0</v>
      </c>
      <c r="M1702" s="18">
        <v>0.0</v>
      </c>
      <c r="N1702" s="18">
        <v>1.645772</v>
      </c>
      <c r="O1702" s="18">
        <v>0.0</v>
      </c>
      <c r="P1702" s="18">
        <v>0.0</v>
      </c>
      <c r="Q1702" s="18">
        <v>1.695772</v>
      </c>
      <c r="U1702" s="22" t="s">
        <v>1812</v>
      </c>
      <c r="V1702" s="18">
        <v>5.0166398E7</v>
      </c>
      <c r="W1702" s="22" t="s">
        <v>2536</v>
      </c>
      <c r="X1702" s="18" t="s">
        <v>3417</v>
      </c>
      <c r="Y1702" s="22" t="s">
        <v>3415</v>
      </c>
      <c r="Z1702" s="22" t="s">
        <v>2984</v>
      </c>
      <c r="AA1702" s="22" t="s">
        <v>2512</v>
      </c>
      <c r="AB1702" s="22" t="s">
        <v>2214</v>
      </c>
      <c r="AC1702" s="22" t="s">
        <v>3416</v>
      </c>
      <c r="AD1702" s="22" t="s">
        <v>2666</v>
      </c>
      <c r="AF1702" s="18">
        <v>576.0</v>
      </c>
      <c r="AG1702" s="18">
        <v>0.0</v>
      </c>
      <c r="AH1702" s="18">
        <v>1.645772</v>
      </c>
      <c r="AI1702" s="18">
        <v>0.0</v>
      </c>
      <c r="AJ1702" s="18">
        <v>0.0</v>
      </c>
      <c r="AK1702" s="18">
        <v>1.695772</v>
      </c>
    </row>
    <row r="1703">
      <c r="A1703" s="14" t="s">
        <v>591</v>
      </c>
      <c r="B1703" s="105"/>
      <c r="C1703" s="14" t="s">
        <v>3130</v>
      </c>
      <c r="D1703" s="19" t="s">
        <v>58</v>
      </c>
      <c r="E1703" s="23"/>
      <c r="F1703" s="14" t="s">
        <v>3127</v>
      </c>
      <c r="G1703" s="14" t="s">
        <v>3756</v>
      </c>
      <c r="I1703" s="14" t="s">
        <v>3416</v>
      </c>
      <c r="J1703" s="23"/>
      <c r="K1703" s="23"/>
      <c r="L1703" s="18">
        <v>528.0</v>
      </c>
      <c r="M1703" s="18">
        <v>0.0</v>
      </c>
      <c r="N1703" s="18">
        <v>0.0</v>
      </c>
      <c r="O1703" s="18">
        <v>0.0</v>
      </c>
      <c r="P1703" s="18">
        <v>0.0</v>
      </c>
      <c r="Q1703" s="18">
        <v>0.0</v>
      </c>
      <c r="U1703" s="22" t="s">
        <v>591</v>
      </c>
      <c r="V1703" s="18">
        <v>5.065023246045E12</v>
      </c>
      <c r="W1703" s="22" t="s">
        <v>3130</v>
      </c>
      <c r="X1703" s="18" t="s">
        <v>3417</v>
      </c>
      <c r="Y1703" s="16"/>
      <c r="Z1703" s="22" t="s">
        <v>3127</v>
      </c>
      <c r="AA1703" s="22" t="s">
        <v>3756</v>
      </c>
      <c r="AC1703" s="22" t="s">
        <v>3416</v>
      </c>
      <c r="AD1703" s="16"/>
      <c r="AE1703" s="16"/>
      <c r="AF1703" s="18">
        <v>528.0</v>
      </c>
      <c r="AG1703" s="18">
        <v>0.0</v>
      </c>
      <c r="AH1703" s="18">
        <v>0.0</v>
      </c>
      <c r="AI1703" s="18">
        <v>0.0</v>
      </c>
      <c r="AJ1703" s="18">
        <v>0.0</v>
      </c>
      <c r="AK1703" s="18">
        <v>0.0</v>
      </c>
    </row>
    <row r="1704">
      <c r="A1704" s="14" t="s">
        <v>851</v>
      </c>
      <c r="B1704" s="104"/>
      <c r="C1704" s="14" t="s">
        <v>2312</v>
      </c>
      <c r="D1704" s="19" t="s">
        <v>58</v>
      </c>
      <c r="E1704" s="14" t="s">
        <v>3421</v>
      </c>
      <c r="F1704" s="14" t="s">
        <v>2744</v>
      </c>
      <c r="G1704" s="14" t="s">
        <v>2313</v>
      </c>
      <c r="H1704" s="14" t="s">
        <v>3472</v>
      </c>
      <c r="I1704" s="14" t="s">
        <v>3422</v>
      </c>
      <c r="J1704" s="23"/>
      <c r="K1704" s="23"/>
      <c r="L1704" s="18">
        <v>552.0</v>
      </c>
      <c r="M1704" s="18">
        <v>0.0</v>
      </c>
      <c r="N1704" s="18">
        <v>0.0</v>
      </c>
      <c r="O1704" s="18">
        <v>0.0</v>
      </c>
      <c r="P1704" s="18">
        <v>0.0</v>
      </c>
      <c r="Q1704" s="18">
        <v>0.0</v>
      </c>
      <c r="U1704" s="22" t="s">
        <v>851</v>
      </c>
      <c r="V1704" s="22" t="s">
        <v>3641</v>
      </c>
      <c r="W1704" s="22" t="s">
        <v>2312</v>
      </c>
      <c r="X1704" s="18" t="s">
        <v>3417</v>
      </c>
      <c r="Y1704" s="22" t="s">
        <v>3421</v>
      </c>
      <c r="Z1704" s="22" t="s">
        <v>2744</v>
      </c>
      <c r="AA1704" s="22" t="s">
        <v>2313</v>
      </c>
      <c r="AB1704" s="22" t="s">
        <v>3472</v>
      </c>
      <c r="AC1704" s="22" t="s">
        <v>3422</v>
      </c>
      <c r="AD1704" s="16"/>
      <c r="AE1704" s="16"/>
      <c r="AF1704" s="18">
        <v>552.0</v>
      </c>
      <c r="AG1704" s="18">
        <v>0.0</v>
      </c>
      <c r="AH1704" s="18">
        <v>0.0</v>
      </c>
      <c r="AI1704" s="18">
        <v>0.0</v>
      </c>
      <c r="AJ1704" s="18">
        <v>0.0</v>
      </c>
      <c r="AK1704" s="18">
        <v>0.0</v>
      </c>
    </row>
    <row r="1705">
      <c r="A1705" s="14" t="s">
        <v>258</v>
      </c>
      <c r="B1705" s="105"/>
      <c r="C1705" s="14" t="s">
        <v>2780</v>
      </c>
      <c r="D1705" s="19" t="s">
        <v>58</v>
      </c>
      <c r="E1705" s="14" t="s">
        <v>3415</v>
      </c>
      <c r="F1705" s="14" t="s">
        <v>3192</v>
      </c>
      <c r="G1705" s="14" t="s">
        <v>3427</v>
      </c>
      <c r="H1705" s="14" t="s">
        <v>2214</v>
      </c>
      <c r="I1705" s="14" t="s">
        <v>3416</v>
      </c>
      <c r="J1705" s="23"/>
      <c r="K1705" s="23"/>
      <c r="L1705" s="18">
        <v>48.0</v>
      </c>
      <c r="M1705" s="18">
        <v>3.0</v>
      </c>
      <c r="N1705" s="18">
        <v>0.214286</v>
      </c>
      <c r="O1705" s="18">
        <v>1.071429</v>
      </c>
      <c r="P1705" s="18">
        <v>0.733333</v>
      </c>
      <c r="Q1705" s="18">
        <v>0.852706</v>
      </c>
      <c r="U1705" s="22" t="s">
        <v>258</v>
      </c>
      <c r="V1705" s="18">
        <v>4.059729447371E12</v>
      </c>
      <c r="W1705" s="22" t="s">
        <v>2780</v>
      </c>
      <c r="X1705" s="18" t="s">
        <v>3417</v>
      </c>
      <c r="Y1705" s="22" t="s">
        <v>3415</v>
      </c>
      <c r="Z1705" s="22" t="s">
        <v>3192</v>
      </c>
      <c r="AA1705" s="22" t="s">
        <v>3427</v>
      </c>
      <c r="AB1705" s="22" t="s">
        <v>2214</v>
      </c>
      <c r="AC1705" s="22" t="s">
        <v>3416</v>
      </c>
      <c r="AD1705" s="16"/>
      <c r="AE1705" s="16"/>
      <c r="AF1705" s="18">
        <v>48.0</v>
      </c>
      <c r="AG1705" s="18">
        <v>3.0</v>
      </c>
      <c r="AH1705" s="18">
        <v>0.214286</v>
      </c>
      <c r="AI1705" s="18">
        <v>1.071429</v>
      </c>
      <c r="AJ1705" s="18">
        <v>0.733333</v>
      </c>
      <c r="AK1705" s="18">
        <v>0.852706</v>
      </c>
    </row>
    <row r="1706">
      <c r="A1706" s="14" t="s">
        <v>591</v>
      </c>
      <c r="B1706" s="105"/>
      <c r="C1706" s="14" t="s">
        <v>2599</v>
      </c>
      <c r="D1706" s="19" t="s">
        <v>58</v>
      </c>
      <c r="E1706" s="14" t="s">
        <v>3415</v>
      </c>
      <c r="F1706" s="14" t="s">
        <v>3135</v>
      </c>
      <c r="G1706" s="14" t="s">
        <v>3997</v>
      </c>
      <c r="H1706" s="14" t="s">
        <v>2214</v>
      </c>
      <c r="I1706" s="14" t="s">
        <v>3416</v>
      </c>
      <c r="J1706" s="23"/>
      <c r="K1706" s="14" t="s">
        <v>2240</v>
      </c>
      <c r="L1706" s="18">
        <v>336.0</v>
      </c>
      <c r="M1706" s="18">
        <v>0.0</v>
      </c>
      <c r="N1706" s="18">
        <v>0.0</v>
      </c>
      <c r="O1706" s="18">
        <v>0.0</v>
      </c>
      <c r="P1706" s="18">
        <v>0.0</v>
      </c>
      <c r="Q1706" s="18">
        <v>0.0</v>
      </c>
      <c r="U1706" s="22" t="s">
        <v>591</v>
      </c>
      <c r="V1706" s="18">
        <v>6.287003478782E12</v>
      </c>
      <c r="W1706" s="22" t="s">
        <v>2599</v>
      </c>
      <c r="X1706" s="18" t="s">
        <v>3417</v>
      </c>
      <c r="Y1706" s="22" t="s">
        <v>3415</v>
      </c>
      <c r="Z1706" s="22" t="s">
        <v>3135</v>
      </c>
      <c r="AA1706" s="22" t="s">
        <v>3997</v>
      </c>
      <c r="AB1706" s="22" t="s">
        <v>2214</v>
      </c>
      <c r="AC1706" s="22" t="s">
        <v>3416</v>
      </c>
      <c r="AD1706" s="16"/>
      <c r="AE1706" s="22" t="s">
        <v>2240</v>
      </c>
      <c r="AF1706" s="18">
        <v>336.0</v>
      </c>
      <c r="AG1706" s="18">
        <v>0.0</v>
      </c>
      <c r="AH1706" s="18">
        <v>0.0</v>
      </c>
      <c r="AI1706" s="18">
        <v>0.0</v>
      </c>
      <c r="AJ1706" s="18">
        <v>0.0</v>
      </c>
      <c r="AK1706" s="18">
        <v>0.0</v>
      </c>
    </row>
    <row r="1707">
      <c r="A1707" s="14" t="s">
        <v>1966</v>
      </c>
      <c r="B1707" s="105"/>
      <c r="C1707" s="14" t="s">
        <v>2571</v>
      </c>
      <c r="D1707" s="19" t="s">
        <v>58</v>
      </c>
      <c r="E1707" s="14" t="s">
        <v>3415</v>
      </c>
      <c r="F1707" s="14" t="s">
        <v>3013</v>
      </c>
      <c r="G1707" s="14" t="s">
        <v>2572</v>
      </c>
      <c r="I1707" s="14" t="s">
        <v>3416</v>
      </c>
      <c r="J1707" s="23"/>
      <c r="K1707" s="23"/>
      <c r="L1707" s="18">
        <v>552.0</v>
      </c>
      <c r="M1707" s="18">
        <v>0.0</v>
      </c>
      <c r="N1707" s="18">
        <v>0.0</v>
      </c>
      <c r="O1707" s="18">
        <v>0.0</v>
      </c>
      <c r="P1707" s="18">
        <v>0.0</v>
      </c>
      <c r="Q1707" s="18">
        <v>0.0</v>
      </c>
      <c r="U1707" s="22" t="s">
        <v>1966</v>
      </c>
      <c r="V1707" s="18">
        <v>6.291109891086E12</v>
      </c>
      <c r="W1707" s="22" t="s">
        <v>2571</v>
      </c>
      <c r="X1707" s="18" t="s">
        <v>3417</v>
      </c>
      <c r="Y1707" s="22" t="s">
        <v>3415</v>
      </c>
      <c r="Z1707" s="22" t="s">
        <v>3013</v>
      </c>
      <c r="AA1707" s="22" t="s">
        <v>2572</v>
      </c>
      <c r="AC1707" s="22" t="s">
        <v>3416</v>
      </c>
      <c r="AD1707" s="16"/>
      <c r="AE1707" s="16"/>
      <c r="AF1707" s="18">
        <v>552.0</v>
      </c>
      <c r="AG1707" s="18">
        <v>0.0</v>
      </c>
      <c r="AH1707" s="18">
        <v>0.0</v>
      </c>
      <c r="AI1707" s="18">
        <v>0.0</v>
      </c>
      <c r="AJ1707" s="18">
        <v>0.0</v>
      </c>
      <c r="AK1707" s="18">
        <v>0.0</v>
      </c>
    </row>
    <row r="1708">
      <c r="A1708" s="14" t="s">
        <v>1812</v>
      </c>
      <c r="B1708" s="105"/>
      <c r="C1708" s="14" t="s">
        <v>2487</v>
      </c>
      <c r="D1708" s="19" t="s">
        <v>58</v>
      </c>
      <c r="E1708" s="14" t="s">
        <v>3415</v>
      </c>
      <c r="F1708" s="14" t="s">
        <v>2947</v>
      </c>
      <c r="G1708" s="14" t="s">
        <v>2484</v>
      </c>
      <c r="H1708" s="23"/>
      <c r="I1708" s="14" t="s">
        <v>3416</v>
      </c>
      <c r="J1708" s="23"/>
      <c r="K1708" s="23"/>
      <c r="L1708" s="18">
        <v>552.0</v>
      </c>
      <c r="M1708" s="18">
        <v>0.0</v>
      </c>
      <c r="N1708" s="18">
        <v>0.0</v>
      </c>
      <c r="O1708" s="18">
        <v>0.0</v>
      </c>
      <c r="P1708" s="18">
        <v>0.0</v>
      </c>
      <c r="Q1708" s="18">
        <v>0.0</v>
      </c>
      <c r="U1708" s="22" t="s">
        <v>1812</v>
      </c>
      <c r="V1708" s="18">
        <v>6.96168101002E11</v>
      </c>
      <c r="W1708" s="22" t="s">
        <v>2487</v>
      </c>
      <c r="X1708" s="18" t="s">
        <v>3417</v>
      </c>
      <c r="Y1708" s="22" t="s">
        <v>3415</v>
      </c>
      <c r="Z1708" s="22" t="s">
        <v>2947</v>
      </c>
      <c r="AA1708" s="22" t="s">
        <v>2484</v>
      </c>
      <c r="AB1708" s="16"/>
      <c r="AC1708" s="22" t="s">
        <v>3416</v>
      </c>
      <c r="AD1708" s="16"/>
      <c r="AE1708" s="16"/>
      <c r="AF1708" s="18">
        <v>552.0</v>
      </c>
      <c r="AG1708" s="18">
        <v>0.0</v>
      </c>
      <c r="AH1708" s="18">
        <v>0.0</v>
      </c>
      <c r="AI1708" s="18">
        <v>0.0</v>
      </c>
      <c r="AJ1708" s="18">
        <v>0.0</v>
      </c>
      <c r="AK1708" s="18">
        <v>0.0</v>
      </c>
    </row>
    <row r="1709">
      <c r="A1709" s="14" t="s">
        <v>1812</v>
      </c>
      <c r="B1709" s="105"/>
      <c r="C1709" s="14" t="s">
        <v>3337</v>
      </c>
      <c r="D1709" s="19" t="s">
        <v>58</v>
      </c>
      <c r="E1709" s="14" t="s">
        <v>3415</v>
      </c>
      <c r="F1709" s="14" t="s">
        <v>3338</v>
      </c>
      <c r="G1709" s="14" t="s">
        <v>3534</v>
      </c>
      <c r="H1709" s="14" t="s">
        <v>2214</v>
      </c>
      <c r="I1709" s="14" t="s">
        <v>3416</v>
      </c>
      <c r="J1709" s="14" t="s">
        <v>2605</v>
      </c>
      <c r="K1709" s="23"/>
      <c r="L1709" s="18">
        <v>672.0</v>
      </c>
      <c r="M1709" s="18">
        <v>0.0</v>
      </c>
      <c r="N1709" s="18">
        <v>6.19716</v>
      </c>
      <c r="O1709" s="18">
        <v>1.071429</v>
      </c>
      <c r="P1709" s="18">
        <v>0.756443</v>
      </c>
      <c r="Q1709" s="18">
        <v>5.975839</v>
      </c>
      <c r="U1709" s="22" t="s">
        <v>1812</v>
      </c>
      <c r="V1709" s="18">
        <v>3.800020492925E12</v>
      </c>
      <c r="W1709" s="22" t="s">
        <v>3337</v>
      </c>
      <c r="X1709" s="18" t="s">
        <v>3417</v>
      </c>
      <c r="Y1709" s="22" t="s">
        <v>3415</v>
      </c>
      <c r="Z1709" s="22" t="s">
        <v>3338</v>
      </c>
      <c r="AA1709" s="22" t="s">
        <v>3534</v>
      </c>
      <c r="AB1709" s="22" t="s">
        <v>2214</v>
      </c>
      <c r="AC1709" s="22" t="s">
        <v>3416</v>
      </c>
      <c r="AD1709" s="22" t="s">
        <v>2605</v>
      </c>
      <c r="AE1709" s="16"/>
      <c r="AF1709" s="18">
        <v>672.0</v>
      </c>
      <c r="AG1709" s="18">
        <v>0.0</v>
      </c>
      <c r="AH1709" s="18">
        <v>6.19716</v>
      </c>
      <c r="AI1709" s="18">
        <v>1.071429</v>
      </c>
      <c r="AJ1709" s="18">
        <v>0.756443</v>
      </c>
      <c r="AK1709" s="18">
        <v>5.975839</v>
      </c>
    </row>
    <row r="1710">
      <c r="A1710" s="14" t="s">
        <v>888</v>
      </c>
      <c r="B1710" s="105"/>
      <c r="C1710" s="14" t="s">
        <v>3142</v>
      </c>
      <c r="D1710" s="19" t="s">
        <v>58</v>
      </c>
      <c r="E1710" s="14" t="s">
        <v>3415</v>
      </c>
      <c r="F1710" s="14" t="s">
        <v>2794</v>
      </c>
      <c r="G1710" s="14" t="s">
        <v>2339</v>
      </c>
      <c r="H1710" s="14" t="s">
        <v>2214</v>
      </c>
      <c r="I1710" s="14" t="s">
        <v>3431</v>
      </c>
      <c r="J1710" s="23"/>
      <c r="K1710" s="23"/>
      <c r="L1710" s="18">
        <v>336.0</v>
      </c>
      <c r="M1710" s="18">
        <v>0.0</v>
      </c>
      <c r="N1710" s="18">
        <v>3.968254</v>
      </c>
      <c r="O1710" s="18">
        <v>0.416667</v>
      </c>
      <c r="P1710" s="18">
        <v>0.207143</v>
      </c>
      <c r="Q1710" s="18">
        <v>3.927758</v>
      </c>
      <c r="U1710" s="22" t="s">
        <v>888</v>
      </c>
      <c r="V1710" s="18">
        <v>4.640167403755E12</v>
      </c>
      <c r="W1710" s="22" t="s">
        <v>3142</v>
      </c>
      <c r="X1710" s="18" t="s">
        <v>3417</v>
      </c>
      <c r="Y1710" s="22" t="s">
        <v>3415</v>
      </c>
      <c r="Z1710" s="22" t="s">
        <v>2794</v>
      </c>
      <c r="AA1710" s="22" t="s">
        <v>2339</v>
      </c>
      <c r="AB1710" s="22" t="s">
        <v>2214</v>
      </c>
      <c r="AC1710" s="22" t="s">
        <v>3431</v>
      </c>
      <c r="AD1710" s="16"/>
      <c r="AE1710" s="16"/>
      <c r="AF1710" s="18">
        <v>336.0</v>
      </c>
      <c r="AG1710" s="18">
        <v>0.0</v>
      </c>
      <c r="AH1710" s="18">
        <v>3.968254</v>
      </c>
      <c r="AI1710" s="18">
        <v>0.416667</v>
      </c>
      <c r="AJ1710" s="18">
        <v>0.207143</v>
      </c>
      <c r="AK1710" s="18">
        <v>3.927758</v>
      </c>
    </row>
    <row r="1711">
      <c r="A1711" s="14" t="s">
        <v>288</v>
      </c>
      <c r="B1711" s="105"/>
      <c r="C1711" s="14" t="s">
        <v>2627</v>
      </c>
      <c r="D1711" s="19" t="s">
        <v>58</v>
      </c>
      <c r="E1711" s="14" t="s">
        <v>3415</v>
      </c>
      <c r="F1711" s="14" t="s">
        <v>2868</v>
      </c>
      <c r="G1711" s="14" t="s">
        <v>2366</v>
      </c>
      <c r="H1711" s="14" t="s">
        <v>3472</v>
      </c>
      <c r="I1711" s="14" t="s">
        <v>3422</v>
      </c>
      <c r="J1711" s="14" t="s">
        <v>2605</v>
      </c>
      <c r="K1711" s="23"/>
      <c r="L1711" s="18">
        <v>288.0</v>
      </c>
      <c r="M1711" s="18">
        <v>0.0</v>
      </c>
      <c r="N1711" s="18">
        <v>1.302632</v>
      </c>
      <c r="O1711" s="18">
        <v>0.0</v>
      </c>
      <c r="P1711" s="18">
        <v>0.0</v>
      </c>
      <c r="Q1711" s="18">
        <v>1.302632</v>
      </c>
      <c r="U1711" s="22" t="s">
        <v>288</v>
      </c>
      <c r="V1711" s="18">
        <v>6.291100933952E12</v>
      </c>
      <c r="W1711" s="22" t="s">
        <v>2627</v>
      </c>
      <c r="X1711" s="18" t="s">
        <v>3417</v>
      </c>
      <c r="Y1711" s="22" t="s">
        <v>3415</v>
      </c>
      <c r="Z1711" s="22" t="s">
        <v>2868</v>
      </c>
      <c r="AA1711" s="22" t="s">
        <v>2366</v>
      </c>
      <c r="AB1711" s="22" t="s">
        <v>3472</v>
      </c>
      <c r="AC1711" s="22" t="s">
        <v>3422</v>
      </c>
      <c r="AD1711" s="22" t="s">
        <v>2605</v>
      </c>
      <c r="AE1711" s="16"/>
      <c r="AF1711" s="18">
        <v>288.0</v>
      </c>
      <c r="AG1711" s="18">
        <v>0.0</v>
      </c>
      <c r="AH1711" s="18">
        <v>1.302632</v>
      </c>
      <c r="AI1711" s="18">
        <v>0.0</v>
      </c>
      <c r="AJ1711" s="18">
        <v>0.0</v>
      </c>
      <c r="AK1711" s="18">
        <v>1.302632</v>
      </c>
    </row>
    <row r="1712">
      <c r="A1712" s="14" t="s">
        <v>1175</v>
      </c>
      <c r="B1712" s="105"/>
      <c r="C1712" s="14" t="s">
        <v>3214</v>
      </c>
      <c r="D1712" s="19" t="s">
        <v>58</v>
      </c>
      <c r="E1712" s="14" t="s">
        <v>3415</v>
      </c>
      <c r="F1712" s="23"/>
      <c r="G1712" s="14" t="s">
        <v>2391</v>
      </c>
      <c r="I1712" s="14" t="s">
        <v>3416</v>
      </c>
      <c r="J1712" s="23"/>
      <c r="K1712" s="23"/>
      <c r="L1712" s="18">
        <v>120.0</v>
      </c>
      <c r="M1712" s="18">
        <v>0.0</v>
      </c>
      <c r="N1712" s="18">
        <v>0.0</v>
      </c>
      <c r="O1712" s="18">
        <v>0.0</v>
      </c>
      <c r="P1712" s="18">
        <v>0.0</v>
      </c>
      <c r="Q1712" s="18">
        <v>0.0</v>
      </c>
      <c r="U1712" s="22" t="s">
        <v>1175</v>
      </c>
      <c r="V1712" s="18">
        <v>1.94251133621E11</v>
      </c>
      <c r="W1712" s="22" t="s">
        <v>3214</v>
      </c>
      <c r="X1712" s="18" t="s">
        <v>3417</v>
      </c>
      <c r="Y1712" s="22" t="s">
        <v>3415</v>
      </c>
      <c r="Z1712" s="16"/>
      <c r="AA1712" s="22" t="s">
        <v>2391</v>
      </c>
      <c r="AC1712" s="22" t="s">
        <v>3416</v>
      </c>
      <c r="AD1712" s="16"/>
      <c r="AE1712" s="16"/>
      <c r="AF1712" s="18">
        <v>120.0</v>
      </c>
      <c r="AG1712" s="18">
        <v>0.0</v>
      </c>
      <c r="AH1712" s="18">
        <v>0.0</v>
      </c>
      <c r="AI1712" s="18">
        <v>0.0</v>
      </c>
      <c r="AJ1712" s="18">
        <v>0.0</v>
      </c>
      <c r="AK1712" s="18">
        <v>0.0</v>
      </c>
    </row>
    <row r="1713">
      <c r="A1713" s="14" t="s">
        <v>84</v>
      </c>
      <c r="B1713" s="105"/>
      <c r="C1713" s="14" t="s">
        <v>2245</v>
      </c>
      <c r="D1713" s="19" t="s">
        <v>58</v>
      </c>
      <c r="E1713" s="14" t="s">
        <v>3415</v>
      </c>
      <c r="F1713" s="14" t="s">
        <v>2601</v>
      </c>
      <c r="G1713" s="14" t="s">
        <v>2239</v>
      </c>
      <c r="H1713" s="14" t="s">
        <v>2214</v>
      </c>
      <c r="I1713" s="14" t="s">
        <v>3416</v>
      </c>
      <c r="J1713" s="14" t="s">
        <v>2605</v>
      </c>
      <c r="K1713" s="23"/>
      <c r="L1713" s="18">
        <v>24.0</v>
      </c>
      <c r="M1713" s="18">
        <v>0.0</v>
      </c>
      <c r="N1713" s="18">
        <v>0.0</v>
      </c>
      <c r="O1713" s="18">
        <v>0.0</v>
      </c>
      <c r="P1713" s="18">
        <v>0.0</v>
      </c>
      <c r="Q1713" s="18">
        <v>0.0</v>
      </c>
      <c r="U1713" s="22" t="s">
        <v>84</v>
      </c>
      <c r="V1713" s="18">
        <v>8.445291283329E12</v>
      </c>
      <c r="W1713" s="22" t="s">
        <v>2245</v>
      </c>
      <c r="X1713" s="18" t="s">
        <v>3417</v>
      </c>
      <c r="Y1713" s="22" t="s">
        <v>3415</v>
      </c>
      <c r="Z1713" s="22" t="s">
        <v>2601</v>
      </c>
      <c r="AA1713" s="22" t="s">
        <v>2239</v>
      </c>
      <c r="AB1713" s="22" t="s">
        <v>2214</v>
      </c>
      <c r="AC1713" s="22" t="s">
        <v>3416</v>
      </c>
      <c r="AD1713" s="22" t="s">
        <v>2605</v>
      </c>
      <c r="AE1713" s="16"/>
      <c r="AF1713" s="18">
        <v>24.0</v>
      </c>
      <c r="AG1713" s="18">
        <v>0.0</v>
      </c>
      <c r="AH1713" s="18">
        <v>0.0</v>
      </c>
      <c r="AI1713" s="18">
        <v>0.0</v>
      </c>
      <c r="AJ1713" s="18">
        <v>0.0</v>
      </c>
      <c r="AK1713" s="18">
        <v>0.0</v>
      </c>
    </row>
    <row r="1714">
      <c r="A1714" s="14" t="s">
        <v>1092</v>
      </c>
      <c r="B1714" s="105"/>
      <c r="C1714" s="14" t="s">
        <v>2381</v>
      </c>
      <c r="D1714" s="19" t="s">
        <v>58</v>
      </c>
      <c r="E1714" s="14" t="s">
        <v>3415</v>
      </c>
      <c r="F1714" s="14" t="s">
        <v>2818</v>
      </c>
      <c r="G1714" s="14" t="s">
        <v>2268</v>
      </c>
      <c r="H1714" s="14" t="s">
        <v>2214</v>
      </c>
      <c r="I1714" s="14" t="s">
        <v>3416</v>
      </c>
      <c r="J1714" s="14" t="s">
        <v>2605</v>
      </c>
      <c r="K1714" s="23"/>
      <c r="L1714" s="18">
        <v>24.0</v>
      </c>
      <c r="M1714" s="18">
        <v>0.0</v>
      </c>
      <c r="N1714" s="18">
        <v>0.0</v>
      </c>
      <c r="O1714" s="18">
        <v>0.0</v>
      </c>
      <c r="P1714" s="18">
        <v>0.0</v>
      </c>
      <c r="Q1714" s="18">
        <v>0.0</v>
      </c>
      <c r="U1714" s="22" t="s">
        <v>1092</v>
      </c>
      <c r="V1714" s="18">
        <v>4.057278012477E12</v>
      </c>
      <c r="W1714" s="22" t="s">
        <v>2381</v>
      </c>
      <c r="X1714" s="18" t="s">
        <v>3417</v>
      </c>
      <c r="Y1714" s="22" t="s">
        <v>3415</v>
      </c>
      <c r="Z1714" s="22" t="s">
        <v>2818</v>
      </c>
      <c r="AA1714" s="22" t="s">
        <v>2268</v>
      </c>
      <c r="AB1714" s="22" t="s">
        <v>2214</v>
      </c>
      <c r="AC1714" s="22" t="s">
        <v>3416</v>
      </c>
      <c r="AD1714" s="22" t="s">
        <v>2605</v>
      </c>
      <c r="AE1714" s="16"/>
      <c r="AF1714" s="18">
        <v>24.0</v>
      </c>
      <c r="AG1714" s="18">
        <v>0.0</v>
      </c>
      <c r="AH1714" s="18">
        <v>0.0</v>
      </c>
      <c r="AI1714" s="18">
        <v>0.0</v>
      </c>
      <c r="AJ1714" s="18">
        <v>0.0</v>
      </c>
      <c r="AK1714" s="18">
        <v>0.0</v>
      </c>
    </row>
    <row r="1715">
      <c r="A1715" s="14" t="s">
        <v>258</v>
      </c>
      <c r="B1715" s="105"/>
      <c r="C1715" s="14" t="s">
        <v>2421</v>
      </c>
      <c r="D1715" s="19" t="s">
        <v>58</v>
      </c>
      <c r="E1715" s="14" t="s">
        <v>3415</v>
      </c>
      <c r="F1715" s="14" t="s">
        <v>2858</v>
      </c>
      <c r="G1715" s="14" t="s">
        <v>2407</v>
      </c>
      <c r="H1715" s="14" t="s">
        <v>2214</v>
      </c>
      <c r="I1715" s="14" t="s">
        <v>3416</v>
      </c>
      <c r="J1715" s="23"/>
      <c r="K1715" s="23"/>
      <c r="L1715" s="18">
        <v>0.0</v>
      </c>
      <c r="M1715" s="18">
        <v>0.0</v>
      </c>
      <c r="N1715" s="18">
        <v>0.0</v>
      </c>
      <c r="O1715" s="18">
        <v>0.571429</v>
      </c>
      <c r="P1715" s="18">
        <v>0.6</v>
      </c>
      <c r="Q1715" s="18">
        <v>0.693098</v>
      </c>
      <c r="U1715" s="22" t="s">
        <v>258</v>
      </c>
      <c r="V1715" s="18">
        <v>6.281006618152E12</v>
      </c>
      <c r="W1715" s="22" t="s">
        <v>2421</v>
      </c>
      <c r="X1715" s="18" t="s">
        <v>3417</v>
      </c>
      <c r="Y1715" s="22" t="s">
        <v>3415</v>
      </c>
      <c r="Z1715" s="22" t="s">
        <v>2858</v>
      </c>
      <c r="AA1715" s="22" t="s">
        <v>2407</v>
      </c>
      <c r="AB1715" s="22" t="s">
        <v>2214</v>
      </c>
      <c r="AC1715" s="22" t="s">
        <v>3416</v>
      </c>
      <c r="AD1715" s="16"/>
      <c r="AE1715" s="16"/>
      <c r="AF1715" s="18">
        <v>0.0</v>
      </c>
      <c r="AG1715" s="18">
        <v>0.0</v>
      </c>
      <c r="AH1715" s="18">
        <v>0.0</v>
      </c>
      <c r="AI1715" s="18">
        <v>0.571429</v>
      </c>
      <c r="AJ1715" s="18">
        <v>0.6</v>
      </c>
      <c r="AK1715" s="18">
        <v>0.693098</v>
      </c>
    </row>
    <row r="1716">
      <c r="A1716" s="14" t="s">
        <v>1488</v>
      </c>
      <c r="B1716" s="105"/>
      <c r="C1716" s="14" t="s">
        <v>2832</v>
      </c>
      <c r="D1716" s="19" t="s">
        <v>58</v>
      </c>
      <c r="E1716" s="14" t="s">
        <v>3415</v>
      </c>
      <c r="F1716" s="14" t="s">
        <v>3132</v>
      </c>
      <c r="G1716" s="14" t="s">
        <v>2268</v>
      </c>
      <c r="H1716" s="14" t="s">
        <v>2214</v>
      </c>
      <c r="I1716" s="14" t="s">
        <v>3416</v>
      </c>
      <c r="J1716" s="23"/>
      <c r="K1716" s="14" t="s">
        <v>2240</v>
      </c>
      <c r="L1716" s="18">
        <v>288.0</v>
      </c>
      <c r="M1716" s="18">
        <v>0.0</v>
      </c>
      <c r="N1716" s="18">
        <v>0.076923</v>
      </c>
      <c r="O1716" s="18">
        <v>0.0</v>
      </c>
      <c r="P1716" s="18">
        <v>0.0</v>
      </c>
      <c r="Q1716" s="18">
        <v>0.076923</v>
      </c>
      <c r="U1716" s="22" t="s">
        <v>1488</v>
      </c>
      <c r="V1716" s="18">
        <v>6.291109429586E12</v>
      </c>
      <c r="W1716" s="22" t="s">
        <v>2832</v>
      </c>
      <c r="X1716" s="18" t="s">
        <v>3417</v>
      </c>
      <c r="Y1716" s="22" t="s">
        <v>3415</v>
      </c>
      <c r="Z1716" s="22" t="s">
        <v>3132</v>
      </c>
      <c r="AA1716" s="22" t="s">
        <v>2268</v>
      </c>
      <c r="AB1716" s="22" t="s">
        <v>2214</v>
      </c>
      <c r="AC1716" s="22" t="s">
        <v>3416</v>
      </c>
      <c r="AD1716" s="16"/>
      <c r="AE1716" s="22" t="s">
        <v>2240</v>
      </c>
      <c r="AF1716" s="18">
        <v>288.0</v>
      </c>
      <c r="AG1716" s="18">
        <v>0.0</v>
      </c>
      <c r="AH1716" s="18">
        <v>0.076923</v>
      </c>
      <c r="AI1716" s="18">
        <v>0.0</v>
      </c>
      <c r="AJ1716" s="18">
        <v>0.0</v>
      </c>
      <c r="AK1716" s="18">
        <v>0.076923</v>
      </c>
    </row>
    <row r="1717">
      <c r="A1717" s="14" t="s">
        <v>1936</v>
      </c>
      <c r="B1717" s="105"/>
      <c r="C1717" s="14" t="s">
        <v>2569</v>
      </c>
      <c r="D1717" s="19" t="s">
        <v>58</v>
      </c>
      <c r="E1717" s="14" t="s">
        <v>3421</v>
      </c>
      <c r="F1717" s="23"/>
      <c r="G1717" s="14" t="s">
        <v>2570</v>
      </c>
      <c r="H1717" s="14" t="s">
        <v>2214</v>
      </c>
      <c r="I1717" s="14" t="s">
        <v>3416</v>
      </c>
      <c r="J1717" s="14" t="s">
        <v>2605</v>
      </c>
      <c r="K1717" s="23"/>
      <c r="L1717" s="18">
        <v>48.0</v>
      </c>
      <c r="M1717" s="18">
        <v>0.0</v>
      </c>
      <c r="N1717" s="18">
        <v>0.0</v>
      </c>
      <c r="O1717" s="18">
        <v>0.0</v>
      </c>
      <c r="P1717" s="18">
        <v>0.0</v>
      </c>
      <c r="Q1717" s="18">
        <v>0.033333</v>
      </c>
      <c r="U1717" s="22" t="s">
        <v>1936</v>
      </c>
      <c r="V1717" s="18">
        <v>4.897071928205E12</v>
      </c>
      <c r="W1717" s="22" t="s">
        <v>2569</v>
      </c>
      <c r="X1717" s="18" t="s">
        <v>3417</v>
      </c>
      <c r="Y1717" s="22" t="s">
        <v>3421</v>
      </c>
      <c r="Z1717" s="16"/>
      <c r="AA1717" s="22" t="s">
        <v>2570</v>
      </c>
      <c r="AB1717" s="22" t="s">
        <v>2214</v>
      </c>
      <c r="AC1717" s="22" t="s">
        <v>3416</v>
      </c>
      <c r="AD1717" s="22" t="s">
        <v>2605</v>
      </c>
      <c r="AE1717" s="16"/>
      <c r="AF1717" s="18">
        <v>48.0</v>
      </c>
      <c r="AG1717" s="18">
        <v>0.0</v>
      </c>
      <c r="AH1717" s="18">
        <v>0.0</v>
      </c>
      <c r="AI1717" s="18">
        <v>0.0</v>
      </c>
      <c r="AJ1717" s="18">
        <v>0.0</v>
      </c>
      <c r="AK1717" s="18">
        <v>0.033333</v>
      </c>
    </row>
    <row r="1718">
      <c r="A1718" s="14" t="s">
        <v>888</v>
      </c>
      <c r="B1718" s="105"/>
      <c r="C1718" s="14" t="s">
        <v>2338</v>
      </c>
      <c r="D1718" s="19" t="s">
        <v>58</v>
      </c>
      <c r="E1718" s="14" t="s">
        <v>3421</v>
      </c>
      <c r="F1718" s="14" t="s">
        <v>2790</v>
      </c>
      <c r="G1718" s="14" t="s">
        <v>2339</v>
      </c>
      <c r="H1718" s="14" t="s">
        <v>2214</v>
      </c>
      <c r="I1718" s="14" t="s">
        <v>3431</v>
      </c>
      <c r="J1718" s="23"/>
      <c r="K1718" s="14" t="s">
        <v>2240</v>
      </c>
      <c r="L1718" s="18">
        <v>96.0</v>
      </c>
      <c r="M1718" s="18">
        <v>0.0</v>
      </c>
      <c r="N1718" s="18">
        <v>0.0</v>
      </c>
      <c r="O1718" s="18">
        <v>0.0</v>
      </c>
      <c r="P1718" s="18">
        <v>0.0</v>
      </c>
      <c r="Q1718" s="18">
        <v>0.0</v>
      </c>
      <c r="U1718" s="22" t="s">
        <v>888</v>
      </c>
      <c r="V1718" s="18">
        <v>4.640167417554E12</v>
      </c>
      <c r="W1718" s="22" t="s">
        <v>2338</v>
      </c>
      <c r="X1718" s="18" t="s">
        <v>3417</v>
      </c>
      <c r="Y1718" s="22" t="s">
        <v>3421</v>
      </c>
      <c r="Z1718" s="22" t="s">
        <v>2790</v>
      </c>
      <c r="AA1718" s="22" t="s">
        <v>2339</v>
      </c>
      <c r="AB1718" s="22" t="s">
        <v>2214</v>
      </c>
      <c r="AC1718" s="22" t="s">
        <v>3431</v>
      </c>
      <c r="AD1718" s="16"/>
      <c r="AE1718" s="22" t="s">
        <v>2240</v>
      </c>
      <c r="AF1718" s="18">
        <v>96.0</v>
      </c>
      <c r="AG1718" s="18">
        <v>0.0</v>
      </c>
      <c r="AH1718" s="18">
        <v>0.0</v>
      </c>
      <c r="AI1718" s="18">
        <v>0.0</v>
      </c>
      <c r="AJ1718" s="18">
        <v>0.0</v>
      </c>
      <c r="AK1718" s="18">
        <v>0.0</v>
      </c>
    </row>
    <row r="1719">
      <c r="A1719" s="14" t="s">
        <v>888</v>
      </c>
      <c r="B1719" s="105"/>
      <c r="C1719" s="14" t="s">
        <v>2343</v>
      </c>
      <c r="D1719" s="19" t="s">
        <v>58</v>
      </c>
      <c r="E1719" s="14" t="s">
        <v>3415</v>
      </c>
      <c r="F1719" s="14" t="s">
        <v>2797</v>
      </c>
      <c r="G1719" s="14" t="s">
        <v>2344</v>
      </c>
      <c r="H1719" s="14" t="s">
        <v>2214</v>
      </c>
      <c r="I1719" s="14" t="s">
        <v>3431</v>
      </c>
      <c r="J1719" s="14" t="s">
        <v>2605</v>
      </c>
      <c r="K1719" s="23"/>
      <c r="L1719" s="18">
        <v>24.0</v>
      </c>
      <c r="M1719" s="18">
        <v>0.0</v>
      </c>
      <c r="N1719" s="18">
        <v>0.0</v>
      </c>
      <c r="O1719" s="18">
        <v>0.0</v>
      </c>
      <c r="P1719" s="18">
        <v>0.0</v>
      </c>
      <c r="Q1719" s="18">
        <v>0.0</v>
      </c>
      <c r="U1719" s="22" t="s">
        <v>888</v>
      </c>
      <c r="V1719" s="18">
        <v>6.291102146701E12</v>
      </c>
      <c r="W1719" s="22" t="s">
        <v>2343</v>
      </c>
      <c r="X1719" s="18" t="s">
        <v>3417</v>
      </c>
      <c r="Y1719" s="22" t="s">
        <v>3415</v>
      </c>
      <c r="Z1719" s="22" t="s">
        <v>2797</v>
      </c>
      <c r="AA1719" s="22" t="s">
        <v>2344</v>
      </c>
      <c r="AB1719" s="22" t="s">
        <v>2214</v>
      </c>
      <c r="AC1719" s="22" t="s">
        <v>3431</v>
      </c>
      <c r="AD1719" s="22" t="s">
        <v>2605</v>
      </c>
      <c r="AE1719" s="16"/>
      <c r="AF1719" s="18">
        <v>24.0</v>
      </c>
      <c r="AG1719" s="18">
        <v>0.0</v>
      </c>
      <c r="AH1719" s="18">
        <v>0.0</v>
      </c>
      <c r="AI1719" s="18">
        <v>0.0</v>
      </c>
      <c r="AJ1719" s="18">
        <v>0.0</v>
      </c>
      <c r="AK1719" s="18">
        <v>0.0</v>
      </c>
    </row>
    <row r="1720">
      <c r="A1720" s="14" t="s">
        <v>1812</v>
      </c>
      <c r="B1720" s="105"/>
      <c r="C1720" s="14" t="s">
        <v>2538</v>
      </c>
      <c r="D1720" s="19" t="s">
        <v>58</v>
      </c>
      <c r="E1720" s="14" t="s">
        <v>3415</v>
      </c>
      <c r="F1720" s="14" t="s">
        <v>2984</v>
      </c>
      <c r="G1720" s="14" t="s">
        <v>2512</v>
      </c>
      <c r="H1720" s="14" t="s">
        <v>2214</v>
      </c>
      <c r="I1720" s="14" t="s">
        <v>3416</v>
      </c>
      <c r="J1720" s="14" t="s">
        <v>2666</v>
      </c>
      <c r="K1720" s="14" t="s">
        <v>2240</v>
      </c>
      <c r="L1720" s="18">
        <v>48.0</v>
      </c>
      <c r="M1720" s="18">
        <v>0.0</v>
      </c>
      <c r="N1720" s="18">
        <v>0.0</v>
      </c>
      <c r="O1720" s="18">
        <v>0.071429</v>
      </c>
      <c r="P1720" s="18">
        <v>0.033333</v>
      </c>
      <c r="Q1720" s="18">
        <v>0.016667</v>
      </c>
      <c r="U1720" s="22" t="s">
        <v>1812</v>
      </c>
      <c r="V1720" s="18">
        <v>5.00015956678E12</v>
      </c>
      <c r="W1720" s="22" t="s">
        <v>2538</v>
      </c>
      <c r="X1720" s="18" t="s">
        <v>3417</v>
      </c>
      <c r="Y1720" s="22" t="s">
        <v>3415</v>
      </c>
      <c r="Z1720" s="22" t="s">
        <v>2984</v>
      </c>
      <c r="AA1720" s="22" t="s">
        <v>2512</v>
      </c>
      <c r="AB1720" s="22" t="s">
        <v>2214</v>
      </c>
      <c r="AC1720" s="22" t="s">
        <v>3416</v>
      </c>
      <c r="AD1720" s="22" t="s">
        <v>2666</v>
      </c>
      <c r="AE1720" s="22" t="s">
        <v>2240</v>
      </c>
      <c r="AF1720" s="18">
        <v>48.0</v>
      </c>
      <c r="AG1720" s="18">
        <v>0.0</v>
      </c>
      <c r="AH1720" s="18">
        <v>0.0</v>
      </c>
      <c r="AI1720" s="18">
        <v>0.071429</v>
      </c>
      <c r="AJ1720" s="18">
        <v>0.033333</v>
      </c>
      <c r="AK1720" s="18">
        <v>0.016667</v>
      </c>
    </row>
    <row r="1721">
      <c r="A1721" s="14" t="s">
        <v>258</v>
      </c>
      <c r="B1721" s="105"/>
      <c r="C1721" s="14" t="s">
        <v>2813</v>
      </c>
      <c r="D1721" s="19" t="s">
        <v>58</v>
      </c>
      <c r="E1721" s="14" t="s">
        <v>3415</v>
      </c>
      <c r="F1721" s="14" t="s">
        <v>3192</v>
      </c>
      <c r="G1721" s="14" t="s">
        <v>3427</v>
      </c>
      <c r="H1721" s="14" t="s">
        <v>2214</v>
      </c>
      <c r="I1721" s="14" t="s">
        <v>3416</v>
      </c>
      <c r="J1721" s="14" t="s">
        <v>2605</v>
      </c>
      <c r="K1721" s="23"/>
      <c r="L1721" s="18">
        <v>24.0</v>
      </c>
      <c r="M1721" s="18">
        <v>0.0</v>
      </c>
      <c r="N1721" s="18">
        <v>0.0</v>
      </c>
      <c r="O1721" s="18">
        <v>0.0</v>
      </c>
      <c r="P1721" s="18">
        <v>0.0</v>
      </c>
      <c r="Q1721" s="18">
        <v>0.0</v>
      </c>
      <c r="U1721" s="22" t="s">
        <v>258</v>
      </c>
      <c r="V1721" s="18">
        <v>4.059729245861E12</v>
      </c>
      <c r="W1721" s="22" t="s">
        <v>2813</v>
      </c>
      <c r="X1721" s="18" t="s">
        <v>3417</v>
      </c>
      <c r="Y1721" s="22" t="s">
        <v>3415</v>
      </c>
      <c r="Z1721" s="22" t="s">
        <v>3192</v>
      </c>
      <c r="AA1721" s="22" t="s">
        <v>3427</v>
      </c>
      <c r="AB1721" s="22" t="s">
        <v>2214</v>
      </c>
      <c r="AC1721" s="22" t="s">
        <v>3416</v>
      </c>
      <c r="AD1721" s="22" t="s">
        <v>2605</v>
      </c>
      <c r="AE1721" s="16"/>
      <c r="AF1721" s="18">
        <v>24.0</v>
      </c>
      <c r="AG1721" s="18">
        <v>0.0</v>
      </c>
      <c r="AH1721" s="18">
        <v>0.0</v>
      </c>
      <c r="AI1721" s="18">
        <v>0.0</v>
      </c>
      <c r="AJ1721" s="18">
        <v>0.0</v>
      </c>
      <c r="AK1721" s="18">
        <v>0.0</v>
      </c>
    </row>
    <row r="1722">
      <c r="A1722" s="14" t="s">
        <v>288</v>
      </c>
      <c r="B1722" s="105"/>
      <c r="C1722" s="14" t="s">
        <v>2900</v>
      </c>
      <c r="D1722" s="19" t="s">
        <v>58</v>
      </c>
      <c r="E1722" s="14" t="s">
        <v>3415</v>
      </c>
      <c r="F1722" s="14" t="s">
        <v>3074</v>
      </c>
      <c r="G1722" s="14" t="s">
        <v>3688</v>
      </c>
      <c r="H1722" s="14" t="s">
        <v>2252</v>
      </c>
      <c r="I1722" s="14" t="s">
        <v>3416</v>
      </c>
      <c r="J1722" s="14" t="s">
        <v>2605</v>
      </c>
      <c r="K1722" s="14" t="s">
        <v>2240</v>
      </c>
      <c r="L1722" s="18">
        <v>24.0</v>
      </c>
      <c r="M1722" s="18">
        <v>0.0</v>
      </c>
      <c r="N1722" s="18">
        <v>0.0</v>
      </c>
      <c r="O1722" s="18">
        <v>0.0</v>
      </c>
      <c r="P1722" s="18">
        <v>0.0</v>
      </c>
      <c r="Q1722" s="18">
        <v>0.0</v>
      </c>
      <c r="U1722" s="22" t="s">
        <v>288</v>
      </c>
      <c r="V1722" s="18">
        <v>5.060042491322E12</v>
      </c>
      <c r="W1722" s="22" t="s">
        <v>2900</v>
      </c>
      <c r="X1722" s="18" t="s">
        <v>3417</v>
      </c>
      <c r="Y1722" s="22" t="s">
        <v>3415</v>
      </c>
      <c r="Z1722" s="22" t="s">
        <v>3074</v>
      </c>
      <c r="AA1722" s="22" t="s">
        <v>3688</v>
      </c>
      <c r="AB1722" s="22" t="s">
        <v>2252</v>
      </c>
      <c r="AC1722" s="22" t="s">
        <v>3416</v>
      </c>
      <c r="AD1722" s="22" t="s">
        <v>2605</v>
      </c>
      <c r="AE1722" s="22" t="s">
        <v>2240</v>
      </c>
      <c r="AF1722" s="18">
        <v>24.0</v>
      </c>
      <c r="AG1722" s="18">
        <v>0.0</v>
      </c>
      <c r="AH1722" s="18">
        <v>0.0</v>
      </c>
      <c r="AI1722" s="18">
        <v>0.0</v>
      </c>
      <c r="AJ1722" s="18">
        <v>0.0</v>
      </c>
      <c r="AK1722" s="18">
        <v>0.0</v>
      </c>
    </row>
    <row r="1723">
      <c r="A1723" s="14" t="s">
        <v>1812</v>
      </c>
      <c r="B1723" s="105"/>
      <c r="C1723" s="14" t="s">
        <v>2492</v>
      </c>
      <c r="D1723" s="19" t="s">
        <v>58</v>
      </c>
      <c r="E1723" s="14" t="s">
        <v>3415</v>
      </c>
      <c r="F1723" s="14" t="s">
        <v>2951</v>
      </c>
      <c r="G1723" s="14" t="s">
        <v>2489</v>
      </c>
      <c r="H1723" s="14" t="s">
        <v>2214</v>
      </c>
      <c r="I1723" s="14" t="s">
        <v>3416</v>
      </c>
      <c r="J1723" s="14" t="s">
        <v>2605</v>
      </c>
      <c r="K1723" s="14" t="s">
        <v>2240</v>
      </c>
      <c r="L1723" s="18">
        <v>24.0</v>
      </c>
      <c r="M1723" s="18">
        <v>0.0</v>
      </c>
      <c r="N1723" s="18">
        <v>0.0</v>
      </c>
      <c r="O1723" s="18">
        <v>0.0</v>
      </c>
      <c r="P1723" s="18">
        <v>0.0</v>
      </c>
      <c r="Q1723" s="18">
        <v>0.0</v>
      </c>
      <c r="U1723" s="22" t="s">
        <v>1812</v>
      </c>
      <c r="V1723" s="18">
        <v>6.291100607068E12</v>
      </c>
      <c r="W1723" s="22" t="s">
        <v>2492</v>
      </c>
      <c r="X1723" s="18" t="s">
        <v>3417</v>
      </c>
      <c r="Y1723" s="22" t="s">
        <v>3415</v>
      </c>
      <c r="Z1723" s="22" t="s">
        <v>2951</v>
      </c>
      <c r="AA1723" s="22" t="s">
        <v>2489</v>
      </c>
      <c r="AB1723" s="22" t="s">
        <v>2214</v>
      </c>
      <c r="AC1723" s="22" t="s">
        <v>3416</v>
      </c>
      <c r="AD1723" s="22" t="s">
        <v>2605</v>
      </c>
      <c r="AE1723" s="22" t="s">
        <v>2240</v>
      </c>
      <c r="AF1723" s="18">
        <v>24.0</v>
      </c>
      <c r="AG1723" s="18">
        <v>0.0</v>
      </c>
      <c r="AH1723" s="18">
        <v>0.0</v>
      </c>
      <c r="AI1723" s="18">
        <v>0.0</v>
      </c>
      <c r="AJ1723" s="18">
        <v>0.0</v>
      </c>
      <c r="AK1723" s="18">
        <v>0.0</v>
      </c>
    </row>
    <row r="1724">
      <c r="A1724" s="14" t="s">
        <v>1812</v>
      </c>
      <c r="B1724" s="105"/>
      <c r="C1724" s="14" t="s">
        <v>2493</v>
      </c>
      <c r="D1724" s="19" t="s">
        <v>58</v>
      </c>
      <c r="E1724" s="14" t="s">
        <v>3415</v>
      </c>
      <c r="F1724" s="14" t="s">
        <v>2951</v>
      </c>
      <c r="G1724" s="14" t="s">
        <v>2489</v>
      </c>
      <c r="H1724" s="14" t="s">
        <v>2214</v>
      </c>
      <c r="I1724" s="14" t="s">
        <v>3416</v>
      </c>
      <c r="J1724" s="14" t="s">
        <v>2605</v>
      </c>
      <c r="K1724" s="14" t="s">
        <v>2240</v>
      </c>
      <c r="L1724" s="18">
        <v>24.0</v>
      </c>
      <c r="M1724" s="18">
        <v>0.0</v>
      </c>
      <c r="N1724" s="18">
        <v>0.0</v>
      </c>
      <c r="O1724" s="18">
        <v>0.0</v>
      </c>
      <c r="P1724" s="18">
        <v>0.0</v>
      </c>
      <c r="Q1724" s="18">
        <v>0.0</v>
      </c>
      <c r="U1724" s="22" t="s">
        <v>1812</v>
      </c>
      <c r="V1724" s="18">
        <v>6.291100601141E12</v>
      </c>
      <c r="W1724" s="22" t="s">
        <v>2493</v>
      </c>
      <c r="X1724" s="18" t="s">
        <v>3417</v>
      </c>
      <c r="Y1724" s="22" t="s">
        <v>3415</v>
      </c>
      <c r="Z1724" s="22" t="s">
        <v>2951</v>
      </c>
      <c r="AA1724" s="22" t="s">
        <v>2489</v>
      </c>
      <c r="AB1724" s="22" t="s">
        <v>2214</v>
      </c>
      <c r="AC1724" s="22" t="s">
        <v>3416</v>
      </c>
      <c r="AD1724" s="22" t="s">
        <v>2605</v>
      </c>
      <c r="AE1724" s="22" t="s">
        <v>2240</v>
      </c>
      <c r="AF1724" s="18">
        <v>24.0</v>
      </c>
      <c r="AG1724" s="18">
        <v>0.0</v>
      </c>
      <c r="AH1724" s="18">
        <v>0.0</v>
      </c>
      <c r="AI1724" s="18">
        <v>0.0</v>
      </c>
      <c r="AJ1724" s="18">
        <v>0.0</v>
      </c>
      <c r="AK1724" s="18">
        <v>0.0</v>
      </c>
    </row>
    <row r="1725">
      <c r="A1725" s="14" t="s">
        <v>1756</v>
      </c>
      <c r="B1725" s="105"/>
      <c r="C1725" s="14" t="s">
        <v>3266</v>
      </c>
      <c r="D1725" s="19" t="s">
        <v>58</v>
      </c>
      <c r="E1725" s="14" t="s">
        <v>3421</v>
      </c>
      <c r="F1725" s="23"/>
      <c r="G1725" s="14" t="s">
        <v>3773</v>
      </c>
      <c r="H1725" s="14" t="s">
        <v>2214</v>
      </c>
      <c r="I1725" s="14" t="s">
        <v>3416</v>
      </c>
      <c r="J1725" s="14" t="s">
        <v>2605</v>
      </c>
      <c r="K1725" s="23"/>
      <c r="L1725" s="18">
        <v>72.0</v>
      </c>
      <c r="M1725" s="18">
        <v>0.0</v>
      </c>
      <c r="N1725" s="18">
        <v>0.0</v>
      </c>
      <c r="O1725" s="18">
        <v>0.0</v>
      </c>
      <c r="P1725" s="18">
        <v>0.0</v>
      </c>
      <c r="Q1725" s="18">
        <v>0.0</v>
      </c>
      <c r="U1725" s="22" t="s">
        <v>1756</v>
      </c>
      <c r="V1725" s="18">
        <v>8.85652025867E11</v>
      </c>
      <c r="W1725" s="22" t="s">
        <v>3266</v>
      </c>
      <c r="X1725" s="18" t="s">
        <v>3417</v>
      </c>
      <c r="Y1725" s="22" t="s">
        <v>3421</v>
      </c>
      <c r="Z1725" s="16"/>
      <c r="AA1725" s="22" t="s">
        <v>3773</v>
      </c>
      <c r="AB1725" s="22" t="s">
        <v>2214</v>
      </c>
      <c r="AC1725" s="22" t="s">
        <v>3416</v>
      </c>
      <c r="AD1725" s="22" t="s">
        <v>2605</v>
      </c>
      <c r="AE1725" s="16"/>
      <c r="AF1725" s="18">
        <v>72.0</v>
      </c>
      <c r="AG1725" s="18">
        <v>0.0</v>
      </c>
      <c r="AH1725" s="18">
        <v>0.0</v>
      </c>
      <c r="AI1725" s="18">
        <v>0.0</v>
      </c>
      <c r="AJ1725" s="18">
        <v>0.0</v>
      </c>
      <c r="AK1725" s="18">
        <v>0.0</v>
      </c>
    </row>
    <row r="1726">
      <c r="A1726" s="14" t="s">
        <v>1812</v>
      </c>
      <c r="B1726" s="105"/>
      <c r="C1726" s="14" t="s">
        <v>3317</v>
      </c>
      <c r="D1726" s="19" t="s">
        <v>58</v>
      </c>
      <c r="E1726" s="14" t="s">
        <v>3415</v>
      </c>
      <c r="F1726" s="14" t="s">
        <v>2963</v>
      </c>
      <c r="G1726" s="14" t="s">
        <v>3534</v>
      </c>
      <c r="H1726" s="14" t="s">
        <v>2214</v>
      </c>
      <c r="I1726" s="14" t="s">
        <v>3416</v>
      </c>
      <c r="J1726" s="23"/>
      <c r="K1726" s="23"/>
      <c r="L1726" s="18">
        <v>0.0</v>
      </c>
      <c r="M1726" s="18">
        <v>0.0</v>
      </c>
      <c r="N1726" s="18">
        <v>0.0</v>
      </c>
      <c r="O1726" s="18">
        <v>0.214286</v>
      </c>
      <c r="P1726" s="18">
        <v>0.1</v>
      </c>
      <c r="Q1726" s="18">
        <v>0.05</v>
      </c>
      <c r="U1726" s="22" t="s">
        <v>1812</v>
      </c>
      <c r="V1726" s="18">
        <v>5.7030807E7</v>
      </c>
      <c r="W1726" s="22" t="s">
        <v>3317</v>
      </c>
      <c r="X1726" s="18" t="s">
        <v>3417</v>
      </c>
      <c r="Y1726" s="22" t="s">
        <v>3415</v>
      </c>
      <c r="Z1726" s="22" t="s">
        <v>2963</v>
      </c>
      <c r="AA1726" s="22" t="s">
        <v>3534</v>
      </c>
      <c r="AB1726" s="22" t="s">
        <v>2214</v>
      </c>
      <c r="AC1726" s="22" t="s">
        <v>3416</v>
      </c>
      <c r="AD1726" s="16"/>
      <c r="AE1726" s="16"/>
      <c r="AF1726" s="18">
        <v>0.0</v>
      </c>
      <c r="AG1726" s="18">
        <v>0.0</v>
      </c>
      <c r="AH1726" s="18">
        <v>0.0</v>
      </c>
      <c r="AI1726" s="18">
        <v>0.214286</v>
      </c>
      <c r="AJ1726" s="18">
        <v>0.1</v>
      </c>
      <c r="AK1726" s="18">
        <v>0.05</v>
      </c>
    </row>
    <row r="1727">
      <c r="A1727" s="14" t="s">
        <v>1812</v>
      </c>
      <c r="B1727" s="105"/>
      <c r="C1727" s="14" t="s">
        <v>3354</v>
      </c>
      <c r="D1727" s="19" t="s">
        <v>58</v>
      </c>
      <c r="E1727" s="14" t="s">
        <v>3415</v>
      </c>
      <c r="F1727" s="14" t="s">
        <v>3355</v>
      </c>
      <c r="G1727" s="14" t="s">
        <v>3589</v>
      </c>
      <c r="H1727" s="14" t="s">
        <v>2214</v>
      </c>
      <c r="I1727" s="14" t="s">
        <v>3416</v>
      </c>
      <c r="J1727" s="14" t="s">
        <v>2605</v>
      </c>
      <c r="K1727" s="14" t="s">
        <v>2240</v>
      </c>
      <c r="L1727" s="18">
        <v>24.0</v>
      </c>
      <c r="M1727" s="18">
        <v>0.0</v>
      </c>
      <c r="N1727" s="18">
        <v>0.0</v>
      </c>
      <c r="O1727" s="18">
        <v>0.0</v>
      </c>
      <c r="P1727" s="18">
        <v>0.0</v>
      </c>
      <c r="Q1727" s="18">
        <v>0.0</v>
      </c>
      <c r="U1727" s="22" t="s">
        <v>1812</v>
      </c>
      <c r="V1727" s="18">
        <v>8.684704660276E12</v>
      </c>
      <c r="W1727" s="22" t="s">
        <v>3354</v>
      </c>
      <c r="X1727" s="18" t="s">
        <v>3417</v>
      </c>
      <c r="Y1727" s="22" t="s">
        <v>3415</v>
      </c>
      <c r="Z1727" s="22" t="s">
        <v>3355</v>
      </c>
      <c r="AA1727" s="22" t="s">
        <v>3589</v>
      </c>
      <c r="AB1727" s="22" t="s">
        <v>2214</v>
      </c>
      <c r="AC1727" s="22" t="s">
        <v>3416</v>
      </c>
      <c r="AD1727" s="22" t="s">
        <v>2605</v>
      </c>
      <c r="AE1727" s="22" t="s">
        <v>2240</v>
      </c>
      <c r="AF1727" s="18">
        <v>24.0</v>
      </c>
      <c r="AG1727" s="18">
        <v>0.0</v>
      </c>
      <c r="AH1727" s="18">
        <v>0.0</v>
      </c>
      <c r="AI1727" s="18">
        <v>0.0</v>
      </c>
      <c r="AJ1727" s="18">
        <v>0.0</v>
      </c>
      <c r="AK1727" s="18">
        <v>0.0</v>
      </c>
    </row>
    <row r="1728">
      <c r="A1728" s="14" t="s">
        <v>888</v>
      </c>
      <c r="B1728" s="105"/>
      <c r="C1728" s="14" t="s">
        <v>2342</v>
      </c>
      <c r="D1728" s="19" t="s">
        <v>58</v>
      </c>
      <c r="E1728" s="14" t="s">
        <v>3421</v>
      </c>
      <c r="F1728" s="14" t="s">
        <v>2794</v>
      </c>
      <c r="G1728" s="14" t="s">
        <v>2339</v>
      </c>
      <c r="I1728" s="14" t="s">
        <v>3431</v>
      </c>
      <c r="J1728" s="14" t="s">
        <v>2605</v>
      </c>
      <c r="K1728" s="23"/>
      <c r="L1728" s="18">
        <v>0.0</v>
      </c>
      <c r="M1728" s="18">
        <v>0.0</v>
      </c>
      <c r="N1728" s="18">
        <v>0.0</v>
      </c>
      <c r="O1728" s="18">
        <v>0.0</v>
      </c>
      <c r="P1728" s="18">
        <v>0.0</v>
      </c>
      <c r="Q1728" s="18">
        <v>0.0</v>
      </c>
      <c r="U1728" s="22" t="s">
        <v>888</v>
      </c>
      <c r="V1728" s="18">
        <v>4.640167417493E12</v>
      </c>
      <c r="W1728" s="22" t="s">
        <v>2342</v>
      </c>
      <c r="X1728" s="18" t="s">
        <v>3417</v>
      </c>
      <c r="Y1728" s="22" t="s">
        <v>3421</v>
      </c>
      <c r="Z1728" s="22" t="s">
        <v>2794</v>
      </c>
      <c r="AA1728" s="22" t="s">
        <v>2339</v>
      </c>
      <c r="AC1728" s="22" t="s">
        <v>3431</v>
      </c>
      <c r="AD1728" s="22" t="s">
        <v>2605</v>
      </c>
      <c r="AE1728" s="16"/>
      <c r="AF1728" s="18">
        <v>0.0</v>
      </c>
      <c r="AG1728" s="18">
        <v>0.0</v>
      </c>
      <c r="AH1728" s="18">
        <v>0.0</v>
      </c>
      <c r="AI1728" s="18">
        <v>0.0</v>
      </c>
      <c r="AJ1728" s="18">
        <v>0.0</v>
      </c>
      <c r="AK1728" s="18">
        <v>0.0</v>
      </c>
    </row>
    <row r="1729">
      <c r="A1729" s="14" t="s">
        <v>288</v>
      </c>
      <c r="B1729" s="105"/>
      <c r="C1729" s="14" t="s">
        <v>3076</v>
      </c>
      <c r="D1729" s="19" t="s">
        <v>58</v>
      </c>
      <c r="E1729" s="14" t="s">
        <v>3415</v>
      </c>
      <c r="F1729" s="14" t="s">
        <v>3077</v>
      </c>
      <c r="G1729" s="14" t="s">
        <v>2254</v>
      </c>
      <c r="H1729" s="14" t="s">
        <v>2252</v>
      </c>
      <c r="I1729" s="14" t="s">
        <v>3416</v>
      </c>
      <c r="J1729" s="23"/>
      <c r="K1729" s="23"/>
      <c r="L1729" s="18">
        <v>240.0</v>
      </c>
      <c r="M1729" s="18">
        <v>0.0</v>
      </c>
      <c r="N1729" s="18">
        <v>0.397222</v>
      </c>
      <c r="O1729" s="18">
        <v>0.811508</v>
      </c>
      <c r="P1729" s="18">
        <v>0.310911</v>
      </c>
      <c r="Q1729" s="18">
        <v>0.696678</v>
      </c>
      <c r="U1729" s="22" t="s">
        <v>288</v>
      </c>
      <c r="V1729" s="18">
        <v>5.00029102551E12</v>
      </c>
      <c r="W1729" s="22" t="s">
        <v>3076</v>
      </c>
      <c r="X1729" s="18" t="s">
        <v>3417</v>
      </c>
      <c r="Y1729" s="22" t="s">
        <v>3415</v>
      </c>
      <c r="Z1729" s="22" t="s">
        <v>3077</v>
      </c>
      <c r="AA1729" s="22" t="s">
        <v>2254</v>
      </c>
      <c r="AB1729" s="22" t="s">
        <v>2252</v>
      </c>
      <c r="AC1729" s="22" t="s">
        <v>3416</v>
      </c>
      <c r="AD1729" s="16"/>
      <c r="AE1729" s="16"/>
      <c r="AF1729" s="18">
        <v>240.0</v>
      </c>
      <c r="AG1729" s="18">
        <v>0.0</v>
      </c>
      <c r="AH1729" s="18">
        <v>0.397222</v>
      </c>
      <c r="AI1729" s="18">
        <v>0.811508</v>
      </c>
      <c r="AJ1729" s="18">
        <v>0.310911</v>
      </c>
      <c r="AK1729" s="18">
        <v>0.696678</v>
      </c>
    </row>
    <row r="1730">
      <c r="A1730" s="14" t="s">
        <v>258</v>
      </c>
      <c r="B1730" s="105"/>
      <c r="C1730" s="14" t="s">
        <v>2414</v>
      </c>
      <c r="D1730" s="19" t="s">
        <v>58</v>
      </c>
      <c r="E1730" s="14" t="s">
        <v>3415</v>
      </c>
      <c r="F1730" s="14" t="s">
        <v>2849</v>
      </c>
      <c r="G1730" s="14" t="s">
        <v>2407</v>
      </c>
      <c r="H1730" s="14" t="s">
        <v>2214</v>
      </c>
      <c r="I1730" s="14" t="s">
        <v>3416</v>
      </c>
      <c r="J1730" s="23"/>
      <c r="K1730" s="23"/>
      <c r="L1730" s="18">
        <v>24.0</v>
      </c>
      <c r="M1730" s="18">
        <v>0.0</v>
      </c>
      <c r="N1730" s="18">
        <v>0.372727</v>
      </c>
      <c r="O1730" s="18">
        <v>0.944156</v>
      </c>
      <c r="P1730" s="18">
        <v>0.649573</v>
      </c>
      <c r="Q1730" s="18">
        <v>0.526822</v>
      </c>
      <c r="U1730" s="22" t="s">
        <v>258</v>
      </c>
      <c r="V1730" s="18">
        <v>7.64302215837E11</v>
      </c>
      <c r="W1730" s="22" t="s">
        <v>2414</v>
      </c>
      <c r="X1730" s="18" t="s">
        <v>3417</v>
      </c>
      <c r="Y1730" s="22" t="s">
        <v>3415</v>
      </c>
      <c r="Z1730" s="22" t="s">
        <v>2849</v>
      </c>
      <c r="AA1730" s="22" t="s">
        <v>2407</v>
      </c>
      <c r="AB1730" s="22" t="s">
        <v>2214</v>
      </c>
      <c r="AC1730" s="22" t="s">
        <v>3416</v>
      </c>
      <c r="AD1730" s="16"/>
      <c r="AE1730" s="16"/>
      <c r="AF1730" s="18">
        <v>24.0</v>
      </c>
      <c r="AG1730" s="18">
        <v>0.0</v>
      </c>
      <c r="AH1730" s="18">
        <v>0.372727</v>
      </c>
      <c r="AI1730" s="18">
        <v>0.944156</v>
      </c>
      <c r="AJ1730" s="18">
        <v>0.649573</v>
      </c>
      <c r="AK1730" s="18">
        <v>0.526822</v>
      </c>
    </row>
    <row r="1731">
      <c r="A1731" s="14" t="s">
        <v>1092</v>
      </c>
      <c r="B1731" s="105"/>
      <c r="C1731" s="14" t="s">
        <v>2382</v>
      </c>
      <c r="D1731" s="19" t="s">
        <v>58</v>
      </c>
      <c r="E1731" s="14" t="s">
        <v>3415</v>
      </c>
      <c r="F1731" s="14" t="s">
        <v>2818</v>
      </c>
      <c r="G1731" s="14" t="s">
        <v>2268</v>
      </c>
      <c r="I1731" s="14" t="s">
        <v>3416</v>
      </c>
      <c r="J1731" s="23"/>
      <c r="K1731" s="23"/>
      <c r="L1731" s="18">
        <v>552.0</v>
      </c>
      <c r="M1731" s="18">
        <v>0.0</v>
      </c>
      <c r="N1731" s="18">
        <v>0.0</v>
      </c>
      <c r="O1731" s="18">
        <v>0.0</v>
      </c>
      <c r="P1731" s="18">
        <v>0.0</v>
      </c>
      <c r="Q1731" s="18">
        <v>0.0</v>
      </c>
      <c r="U1731" s="22" t="s">
        <v>1092</v>
      </c>
      <c r="V1731" s="18">
        <v>4.057278012446E12</v>
      </c>
      <c r="W1731" s="22" t="s">
        <v>2382</v>
      </c>
      <c r="X1731" s="18" t="s">
        <v>3417</v>
      </c>
      <c r="Y1731" s="22" t="s">
        <v>3415</v>
      </c>
      <c r="Z1731" s="22" t="s">
        <v>2818</v>
      </c>
      <c r="AA1731" s="22" t="s">
        <v>2268</v>
      </c>
      <c r="AC1731" s="22" t="s">
        <v>3416</v>
      </c>
      <c r="AD1731" s="16"/>
      <c r="AE1731" s="16"/>
      <c r="AF1731" s="18">
        <v>552.0</v>
      </c>
      <c r="AG1731" s="18">
        <v>0.0</v>
      </c>
      <c r="AH1731" s="18">
        <v>0.0</v>
      </c>
      <c r="AI1731" s="18">
        <v>0.0</v>
      </c>
      <c r="AJ1731" s="18">
        <v>0.0</v>
      </c>
      <c r="AK1731" s="18">
        <v>0.0</v>
      </c>
    </row>
    <row r="1732">
      <c r="A1732" s="14" t="s">
        <v>1650</v>
      </c>
      <c r="B1732" s="105"/>
      <c r="C1732" s="14" t="s">
        <v>3223</v>
      </c>
      <c r="D1732" s="19" t="s">
        <v>58</v>
      </c>
      <c r="E1732" s="14" t="s">
        <v>3415</v>
      </c>
      <c r="F1732" s="14" t="s">
        <v>3248</v>
      </c>
      <c r="G1732" s="14" t="s">
        <v>3437</v>
      </c>
      <c r="H1732" s="14" t="s">
        <v>2214</v>
      </c>
      <c r="I1732" s="14" t="s">
        <v>3416</v>
      </c>
      <c r="J1732" s="23"/>
      <c r="K1732" s="14" t="s">
        <v>2240</v>
      </c>
      <c r="L1732" s="18">
        <v>480.0</v>
      </c>
      <c r="M1732" s="18">
        <v>0.0</v>
      </c>
      <c r="N1732" s="18">
        <v>0.324675</v>
      </c>
      <c r="O1732" s="18">
        <v>0.142857</v>
      </c>
      <c r="P1732" s="18">
        <v>0.31039</v>
      </c>
      <c r="Q1732" s="18">
        <v>0.171919</v>
      </c>
      <c r="U1732" s="22" t="s">
        <v>1650</v>
      </c>
      <c r="V1732" s="18">
        <v>8.908017962507E12</v>
      </c>
      <c r="W1732" s="22" t="s">
        <v>3223</v>
      </c>
      <c r="X1732" s="18" t="s">
        <v>3417</v>
      </c>
      <c r="Y1732" s="22" t="s">
        <v>3415</v>
      </c>
      <c r="Z1732" s="22" t="s">
        <v>3248</v>
      </c>
      <c r="AA1732" s="22" t="s">
        <v>3437</v>
      </c>
      <c r="AB1732" s="22" t="s">
        <v>2214</v>
      </c>
      <c r="AC1732" s="22" t="s">
        <v>3416</v>
      </c>
      <c r="AD1732" s="16"/>
      <c r="AE1732" s="22" t="s">
        <v>2240</v>
      </c>
      <c r="AF1732" s="18">
        <v>480.0</v>
      </c>
      <c r="AG1732" s="18">
        <v>0.0</v>
      </c>
      <c r="AH1732" s="18">
        <v>0.324675</v>
      </c>
      <c r="AI1732" s="18">
        <v>0.142857</v>
      </c>
      <c r="AJ1732" s="18">
        <v>0.31039</v>
      </c>
      <c r="AK1732" s="18">
        <v>0.171919</v>
      </c>
    </row>
    <row r="1733">
      <c r="A1733" s="14" t="s">
        <v>135</v>
      </c>
      <c r="B1733" s="105"/>
      <c r="C1733" s="14" t="s">
        <v>3036</v>
      </c>
      <c r="D1733" s="19" t="s">
        <v>58</v>
      </c>
      <c r="E1733" s="14" t="s">
        <v>3415</v>
      </c>
      <c r="F1733" s="14" t="s">
        <v>3033</v>
      </c>
      <c r="G1733" s="14" t="s">
        <v>3768</v>
      </c>
      <c r="H1733" s="14" t="s">
        <v>2214</v>
      </c>
      <c r="I1733" s="14" t="s">
        <v>3416</v>
      </c>
      <c r="J1733" s="14" t="s">
        <v>2605</v>
      </c>
      <c r="K1733" s="23"/>
      <c r="L1733" s="18">
        <v>576.0</v>
      </c>
      <c r="M1733" s="18">
        <v>0.0</v>
      </c>
      <c r="N1733" s="18">
        <v>10.87972</v>
      </c>
      <c r="O1733" s="18">
        <v>0.0</v>
      </c>
      <c r="P1733" s="18">
        <v>0.166667</v>
      </c>
      <c r="Q1733" s="18">
        <v>10.93599</v>
      </c>
      <c r="U1733" s="22" t="s">
        <v>135</v>
      </c>
      <c r="V1733" s="18">
        <v>8.002873015343E12</v>
      </c>
      <c r="W1733" s="22" t="s">
        <v>3036</v>
      </c>
      <c r="X1733" s="18" t="s">
        <v>3417</v>
      </c>
      <c r="Y1733" s="22" t="s">
        <v>3415</v>
      </c>
      <c r="Z1733" s="22" t="s">
        <v>3033</v>
      </c>
      <c r="AA1733" s="22" t="s">
        <v>3768</v>
      </c>
      <c r="AB1733" s="22" t="s">
        <v>2214</v>
      </c>
      <c r="AC1733" s="22" t="s">
        <v>3416</v>
      </c>
      <c r="AD1733" s="22" t="s">
        <v>2605</v>
      </c>
      <c r="AE1733" s="16"/>
      <c r="AF1733" s="18">
        <v>576.0</v>
      </c>
      <c r="AG1733" s="18">
        <v>0.0</v>
      </c>
      <c r="AH1733" s="18">
        <v>10.87972</v>
      </c>
      <c r="AI1733" s="18">
        <v>0.0</v>
      </c>
      <c r="AJ1733" s="18">
        <v>0.166667</v>
      </c>
      <c r="AK1733" s="18">
        <v>10.93599</v>
      </c>
    </row>
    <row r="1734">
      <c r="A1734" s="14" t="s">
        <v>961</v>
      </c>
      <c r="B1734" s="105"/>
      <c r="C1734" s="14" t="s">
        <v>2360</v>
      </c>
      <c r="D1734" s="19" t="s">
        <v>58</v>
      </c>
      <c r="E1734" s="14" t="s">
        <v>3421</v>
      </c>
      <c r="F1734" s="14" t="s">
        <v>3157</v>
      </c>
      <c r="G1734" s="14" t="s">
        <v>2361</v>
      </c>
      <c r="I1734" s="14" t="s">
        <v>3422</v>
      </c>
      <c r="J1734" s="23"/>
      <c r="K1734" s="23"/>
      <c r="L1734" s="18">
        <v>480.0</v>
      </c>
      <c r="M1734" s="18">
        <v>0.0</v>
      </c>
      <c r="N1734" s="18">
        <v>0.0</v>
      </c>
      <c r="O1734" s="18">
        <v>0.0</v>
      </c>
      <c r="P1734" s="18">
        <v>0.0</v>
      </c>
      <c r="Q1734" s="18">
        <v>0.0</v>
      </c>
      <c r="U1734" s="22" t="s">
        <v>961</v>
      </c>
      <c r="V1734" s="18">
        <v>1.12234586E8</v>
      </c>
      <c r="W1734" s="22" t="s">
        <v>2360</v>
      </c>
      <c r="X1734" s="18" t="s">
        <v>3417</v>
      </c>
      <c r="Y1734" s="22" t="s">
        <v>3421</v>
      </c>
      <c r="Z1734" s="22" t="s">
        <v>3157</v>
      </c>
      <c r="AA1734" s="22" t="s">
        <v>2361</v>
      </c>
      <c r="AC1734" s="22" t="s">
        <v>3422</v>
      </c>
      <c r="AD1734" s="16"/>
      <c r="AE1734" s="16"/>
      <c r="AF1734" s="18">
        <v>480.0</v>
      </c>
      <c r="AG1734" s="18">
        <v>0.0</v>
      </c>
      <c r="AH1734" s="18">
        <v>0.0</v>
      </c>
      <c r="AI1734" s="18">
        <v>0.0</v>
      </c>
      <c r="AJ1734" s="18">
        <v>0.0</v>
      </c>
      <c r="AK1734" s="18">
        <v>0.0</v>
      </c>
    </row>
    <row r="1735">
      <c r="A1735" s="14" t="s">
        <v>1812</v>
      </c>
      <c r="B1735" s="105"/>
      <c r="C1735" s="14" t="s">
        <v>2483</v>
      </c>
      <c r="D1735" s="19" t="s">
        <v>58</v>
      </c>
      <c r="E1735" s="14" t="s">
        <v>3415</v>
      </c>
      <c r="F1735" s="14" t="s">
        <v>2947</v>
      </c>
      <c r="G1735" s="14" t="s">
        <v>2484</v>
      </c>
      <c r="H1735" s="23"/>
      <c r="I1735" s="14" t="s">
        <v>3416</v>
      </c>
      <c r="J1735" s="23"/>
      <c r="K1735" s="23"/>
      <c r="L1735" s="18">
        <v>552.0</v>
      </c>
      <c r="M1735" s="18">
        <v>0.0</v>
      </c>
      <c r="N1735" s="18">
        <v>0.0</v>
      </c>
      <c r="O1735" s="18">
        <v>0.0</v>
      </c>
      <c r="P1735" s="18">
        <v>0.0</v>
      </c>
      <c r="Q1735" s="18">
        <v>0.0</v>
      </c>
      <c r="U1735" s="22" t="s">
        <v>1812</v>
      </c>
      <c r="V1735" s="18">
        <v>7.96520543515E11</v>
      </c>
      <c r="W1735" s="22" t="s">
        <v>2483</v>
      </c>
      <c r="X1735" s="18" t="s">
        <v>3417</v>
      </c>
      <c r="Y1735" s="22" t="s">
        <v>3415</v>
      </c>
      <c r="Z1735" s="22" t="s">
        <v>2947</v>
      </c>
      <c r="AA1735" s="22" t="s">
        <v>2484</v>
      </c>
      <c r="AB1735" s="16"/>
      <c r="AC1735" s="22" t="s">
        <v>3416</v>
      </c>
      <c r="AD1735" s="16"/>
      <c r="AE1735" s="16"/>
      <c r="AF1735" s="18">
        <v>552.0</v>
      </c>
      <c r="AG1735" s="18">
        <v>0.0</v>
      </c>
      <c r="AH1735" s="18">
        <v>0.0</v>
      </c>
      <c r="AI1735" s="18">
        <v>0.0</v>
      </c>
      <c r="AJ1735" s="18">
        <v>0.0</v>
      </c>
      <c r="AK1735" s="18">
        <v>0.0</v>
      </c>
    </row>
    <row r="1736">
      <c r="A1736" s="14" t="s">
        <v>888</v>
      </c>
      <c r="B1736" s="105"/>
      <c r="C1736" s="14" t="s">
        <v>2863</v>
      </c>
      <c r="D1736" s="19" t="s">
        <v>58</v>
      </c>
      <c r="E1736" s="14" t="s">
        <v>3421</v>
      </c>
      <c r="F1736" s="14" t="s">
        <v>3468</v>
      </c>
      <c r="G1736" s="14" t="s">
        <v>3469</v>
      </c>
      <c r="H1736" s="14" t="s">
        <v>2214</v>
      </c>
      <c r="I1736" s="14" t="s">
        <v>3431</v>
      </c>
      <c r="J1736" s="23"/>
      <c r="K1736" s="23"/>
      <c r="L1736" s="18">
        <v>24.0</v>
      </c>
      <c r="M1736" s="18">
        <v>1.0</v>
      </c>
      <c r="N1736" s="18">
        <v>0.21978</v>
      </c>
      <c r="O1736" s="18">
        <v>1.098901</v>
      </c>
      <c r="P1736" s="18">
        <v>1.082923</v>
      </c>
      <c r="Q1736" s="18">
        <v>0.975161</v>
      </c>
      <c r="U1736" s="22" t="s">
        <v>888</v>
      </c>
      <c r="V1736" s="18">
        <v>8.809950200483E12</v>
      </c>
      <c r="W1736" s="22" t="s">
        <v>2863</v>
      </c>
      <c r="X1736" s="18" t="s">
        <v>3417</v>
      </c>
      <c r="Y1736" s="22" t="s">
        <v>3421</v>
      </c>
      <c r="Z1736" s="22" t="s">
        <v>3468</v>
      </c>
      <c r="AA1736" s="22" t="s">
        <v>3469</v>
      </c>
      <c r="AB1736" s="22" t="s">
        <v>2214</v>
      </c>
      <c r="AC1736" s="22" t="s">
        <v>3431</v>
      </c>
      <c r="AD1736" s="16"/>
      <c r="AE1736" s="16"/>
      <c r="AF1736" s="18">
        <v>24.0</v>
      </c>
      <c r="AG1736" s="18">
        <v>1.0</v>
      </c>
      <c r="AH1736" s="18">
        <v>0.21978</v>
      </c>
      <c r="AI1736" s="18">
        <v>1.098901</v>
      </c>
      <c r="AJ1736" s="18">
        <v>1.082923</v>
      </c>
      <c r="AK1736" s="18">
        <v>0.975161</v>
      </c>
    </row>
    <row r="1737">
      <c r="A1737" s="14" t="s">
        <v>1812</v>
      </c>
      <c r="B1737" s="105"/>
      <c r="C1737" s="14" t="s">
        <v>2655</v>
      </c>
      <c r="D1737" s="19" t="s">
        <v>58</v>
      </c>
      <c r="E1737" s="23"/>
      <c r="F1737" s="14" t="s">
        <v>3345</v>
      </c>
      <c r="G1737" s="14" t="s">
        <v>3430</v>
      </c>
      <c r="I1737" s="14" t="s">
        <v>3416</v>
      </c>
      <c r="J1737" s="23"/>
      <c r="K1737" s="23"/>
      <c r="L1737" s="18">
        <v>456.0</v>
      </c>
      <c r="M1737" s="18">
        <v>0.0</v>
      </c>
      <c r="N1737" s="18">
        <v>0.0</v>
      </c>
      <c r="O1737" s="18">
        <v>0.0</v>
      </c>
      <c r="P1737" s="18">
        <v>0.0</v>
      </c>
      <c r="Q1737" s="18">
        <v>0.0</v>
      </c>
      <c r="U1737" s="22" t="s">
        <v>1812</v>
      </c>
      <c r="V1737" s="18">
        <v>6.221073008043E12</v>
      </c>
      <c r="W1737" s="22" t="s">
        <v>2655</v>
      </c>
      <c r="X1737" s="18" t="s">
        <v>3417</v>
      </c>
      <c r="Y1737" s="16"/>
      <c r="Z1737" s="22" t="s">
        <v>3345</v>
      </c>
      <c r="AA1737" s="22" t="s">
        <v>3430</v>
      </c>
      <c r="AC1737" s="22" t="s">
        <v>3416</v>
      </c>
      <c r="AD1737" s="16"/>
      <c r="AE1737" s="16"/>
      <c r="AF1737" s="18">
        <v>456.0</v>
      </c>
      <c r="AG1737" s="18">
        <v>0.0</v>
      </c>
      <c r="AH1737" s="18">
        <v>0.0</v>
      </c>
      <c r="AI1737" s="18">
        <v>0.0</v>
      </c>
      <c r="AJ1737" s="18">
        <v>0.0</v>
      </c>
      <c r="AK1737" s="18">
        <v>0.0</v>
      </c>
    </row>
    <row r="1738">
      <c r="A1738" s="14" t="s">
        <v>591</v>
      </c>
      <c r="B1738" s="105"/>
      <c r="C1738" s="14" t="s">
        <v>2826</v>
      </c>
      <c r="D1738" s="19" t="s">
        <v>58</v>
      </c>
      <c r="E1738" s="14" t="s">
        <v>3415</v>
      </c>
      <c r="F1738" s="14" t="s">
        <v>3132</v>
      </c>
      <c r="G1738" s="14" t="s">
        <v>2268</v>
      </c>
      <c r="H1738" s="14" t="s">
        <v>2214</v>
      </c>
      <c r="I1738" s="14" t="s">
        <v>3416</v>
      </c>
      <c r="J1738" s="23"/>
      <c r="K1738" s="14" t="s">
        <v>2240</v>
      </c>
      <c r="L1738" s="18">
        <v>312.0</v>
      </c>
      <c r="M1738" s="18">
        <v>0.0</v>
      </c>
      <c r="N1738" s="18">
        <v>0.583333</v>
      </c>
      <c r="O1738" s="18">
        <v>0.0</v>
      </c>
      <c r="P1738" s="18">
        <v>0.0</v>
      </c>
      <c r="Q1738" s="18">
        <v>0.583333</v>
      </c>
      <c r="U1738" s="22" t="s">
        <v>591</v>
      </c>
      <c r="V1738" s="18">
        <v>6.291109429531E12</v>
      </c>
      <c r="W1738" s="22" t="s">
        <v>2826</v>
      </c>
      <c r="X1738" s="18" t="s">
        <v>3417</v>
      </c>
      <c r="Y1738" s="22" t="s">
        <v>3415</v>
      </c>
      <c r="Z1738" s="22" t="s">
        <v>3132</v>
      </c>
      <c r="AA1738" s="22" t="s">
        <v>2268</v>
      </c>
      <c r="AB1738" s="22" t="s">
        <v>2214</v>
      </c>
      <c r="AC1738" s="22" t="s">
        <v>3416</v>
      </c>
      <c r="AD1738" s="16"/>
      <c r="AE1738" s="22" t="s">
        <v>2240</v>
      </c>
      <c r="AF1738" s="18">
        <v>312.0</v>
      </c>
      <c r="AG1738" s="18">
        <v>0.0</v>
      </c>
      <c r="AH1738" s="18">
        <v>0.583333</v>
      </c>
      <c r="AI1738" s="18">
        <v>0.0</v>
      </c>
      <c r="AJ1738" s="18">
        <v>0.0</v>
      </c>
      <c r="AK1738" s="18">
        <v>0.583333</v>
      </c>
    </row>
    <row r="1739">
      <c r="A1739" s="14" t="s">
        <v>1812</v>
      </c>
      <c r="B1739" s="105"/>
      <c r="C1739" s="14" t="s">
        <v>2548</v>
      </c>
      <c r="D1739" s="19" t="s">
        <v>58</v>
      </c>
      <c r="E1739" s="14" t="s">
        <v>3421</v>
      </c>
      <c r="F1739" s="14" t="s">
        <v>2990</v>
      </c>
      <c r="G1739" s="14" t="s">
        <v>2453</v>
      </c>
      <c r="H1739" s="14" t="s">
        <v>2214</v>
      </c>
      <c r="I1739" s="14" t="s">
        <v>3416</v>
      </c>
      <c r="J1739" s="14" t="s">
        <v>2605</v>
      </c>
      <c r="K1739" s="23"/>
      <c r="L1739" s="18">
        <v>24.0</v>
      </c>
      <c r="M1739" s="18">
        <v>0.0</v>
      </c>
      <c r="N1739" s="18">
        <v>0.0</v>
      </c>
      <c r="O1739" s="18">
        <v>0.0</v>
      </c>
      <c r="P1739" s="18">
        <v>0.0</v>
      </c>
      <c r="Q1739" s="18">
        <v>0.033333</v>
      </c>
      <c r="U1739" s="22" t="s">
        <v>1812</v>
      </c>
      <c r="V1739" s="18">
        <v>3.4000666379E10</v>
      </c>
      <c r="W1739" s="22" t="s">
        <v>2548</v>
      </c>
      <c r="X1739" s="18" t="s">
        <v>3417</v>
      </c>
      <c r="Y1739" s="22" t="s">
        <v>3421</v>
      </c>
      <c r="Z1739" s="22" t="s">
        <v>2990</v>
      </c>
      <c r="AA1739" s="22" t="s">
        <v>2453</v>
      </c>
      <c r="AB1739" s="22" t="s">
        <v>2214</v>
      </c>
      <c r="AC1739" s="22" t="s">
        <v>3416</v>
      </c>
      <c r="AD1739" s="22" t="s">
        <v>2605</v>
      </c>
      <c r="AE1739" s="16"/>
      <c r="AF1739" s="18">
        <v>24.0</v>
      </c>
      <c r="AG1739" s="18">
        <v>0.0</v>
      </c>
      <c r="AH1739" s="18">
        <v>0.0</v>
      </c>
      <c r="AI1739" s="18">
        <v>0.0</v>
      </c>
      <c r="AJ1739" s="18">
        <v>0.0</v>
      </c>
      <c r="AK1739" s="18">
        <v>0.033333</v>
      </c>
    </row>
    <row r="1740">
      <c r="A1740" s="14" t="s">
        <v>84</v>
      </c>
      <c r="B1740" s="105"/>
      <c r="C1740" s="14" t="s">
        <v>2246</v>
      </c>
      <c r="D1740" s="19" t="s">
        <v>58</v>
      </c>
      <c r="E1740" s="14" t="s">
        <v>3415</v>
      </c>
      <c r="F1740" s="14" t="s">
        <v>2601</v>
      </c>
      <c r="G1740" s="14" t="s">
        <v>2239</v>
      </c>
      <c r="H1740" s="14" t="s">
        <v>2214</v>
      </c>
      <c r="I1740" s="14" t="s">
        <v>3416</v>
      </c>
      <c r="J1740" s="14" t="s">
        <v>2605</v>
      </c>
      <c r="K1740" s="23"/>
      <c r="L1740" s="18">
        <v>24.0</v>
      </c>
      <c r="M1740" s="18">
        <v>0.0</v>
      </c>
      <c r="N1740" s="18">
        <v>0.0</v>
      </c>
      <c r="O1740" s="18">
        <v>0.0</v>
      </c>
      <c r="P1740" s="18">
        <v>0.0</v>
      </c>
      <c r="Q1740" s="18">
        <v>0.0</v>
      </c>
      <c r="U1740" s="22" t="s">
        <v>84</v>
      </c>
      <c r="V1740" s="18">
        <v>8.445291283091E12</v>
      </c>
      <c r="W1740" s="22" t="s">
        <v>2246</v>
      </c>
      <c r="X1740" s="18" t="s">
        <v>3417</v>
      </c>
      <c r="Y1740" s="22" t="s">
        <v>3415</v>
      </c>
      <c r="Z1740" s="22" t="s">
        <v>2601</v>
      </c>
      <c r="AA1740" s="22" t="s">
        <v>2239</v>
      </c>
      <c r="AB1740" s="22" t="s">
        <v>2214</v>
      </c>
      <c r="AC1740" s="22" t="s">
        <v>3416</v>
      </c>
      <c r="AD1740" s="22" t="s">
        <v>2605</v>
      </c>
      <c r="AE1740" s="16"/>
      <c r="AF1740" s="18">
        <v>24.0</v>
      </c>
      <c r="AG1740" s="18">
        <v>0.0</v>
      </c>
      <c r="AH1740" s="18">
        <v>0.0</v>
      </c>
      <c r="AI1740" s="18">
        <v>0.0</v>
      </c>
      <c r="AJ1740" s="18">
        <v>0.0</v>
      </c>
      <c r="AK1740" s="18">
        <v>0.0</v>
      </c>
    </row>
    <row r="1741">
      <c r="A1741" s="14" t="s">
        <v>1756</v>
      </c>
      <c r="B1741" s="105"/>
      <c r="C1741" s="14" t="s">
        <v>3266</v>
      </c>
      <c r="D1741" s="19" t="s">
        <v>58</v>
      </c>
      <c r="E1741" s="14" t="s">
        <v>3421</v>
      </c>
      <c r="F1741" s="23"/>
      <c r="G1741" s="14" t="s">
        <v>3773</v>
      </c>
      <c r="H1741" s="14" t="s">
        <v>2214</v>
      </c>
      <c r="I1741" s="14" t="s">
        <v>3416</v>
      </c>
      <c r="J1741" s="14" t="s">
        <v>2595</v>
      </c>
      <c r="K1741" s="23"/>
      <c r="L1741" s="18">
        <v>0.0</v>
      </c>
      <c r="M1741" s="18">
        <v>1.0</v>
      </c>
      <c r="N1741" s="18">
        <v>0.0</v>
      </c>
      <c r="O1741" s="18">
        <v>0.214286</v>
      </c>
      <c r="P1741" s="18">
        <v>0.233333</v>
      </c>
      <c r="Q1741" s="18">
        <v>0.152785</v>
      </c>
      <c r="U1741" s="22" t="s">
        <v>1756</v>
      </c>
      <c r="V1741" s="18">
        <v>8.85652025867E11</v>
      </c>
      <c r="W1741" s="22" t="s">
        <v>3266</v>
      </c>
      <c r="X1741" s="18" t="s">
        <v>3417</v>
      </c>
      <c r="Y1741" s="22" t="s">
        <v>3421</v>
      </c>
      <c r="Z1741" s="16"/>
      <c r="AA1741" s="22" t="s">
        <v>3773</v>
      </c>
      <c r="AB1741" s="22" t="s">
        <v>2214</v>
      </c>
      <c r="AC1741" s="22" t="s">
        <v>3416</v>
      </c>
      <c r="AD1741" s="22" t="s">
        <v>2595</v>
      </c>
      <c r="AE1741" s="16"/>
      <c r="AF1741" s="18">
        <v>0.0</v>
      </c>
      <c r="AG1741" s="18">
        <v>1.0</v>
      </c>
      <c r="AH1741" s="18">
        <v>0.0</v>
      </c>
      <c r="AI1741" s="18">
        <v>0.214286</v>
      </c>
      <c r="AJ1741" s="18">
        <v>0.233333</v>
      </c>
      <c r="AK1741" s="18">
        <v>0.152785</v>
      </c>
    </row>
    <row r="1742">
      <c r="A1742" s="14" t="s">
        <v>798</v>
      </c>
      <c r="B1742" s="105"/>
      <c r="C1742" s="14" t="s">
        <v>2723</v>
      </c>
      <c r="D1742" s="19" t="s">
        <v>58</v>
      </c>
      <c r="E1742" s="23"/>
      <c r="F1742" s="14" t="s">
        <v>2720</v>
      </c>
      <c r="G1742" s="14" t="s">
        <v>3704</v>
      </c>
      <c r="H1742" s="14" t="s">
        <v>2214</v>
      </c>
      <c r="I1742" s="14" t="s">
        <v>3717</v>
      </c>
      <c r="J1742" s="23"/>
      <c r="K1742" s="14" t="s">
        <v>2240</v>
      </c>
      <c r="L1742" s="18">
        <v>552.0</v>
      </c>
      <c r="M1742" s="18">
        <v>0.0</v>
      </c>
      <c r="N1742" s="18">
        <v>0.0</v>
      </c>
      <c r="O1742" s="18">
        <v>0.0</v>
      </c>
      <c r="P1742" s="18">
        <v>0.0</v>
      </c>
      <c r="Q1742" s="18">
        <v>0.0</v>
      </c>
      <c r="U1742" s="22" t="s">
        <v>798</v>
      </c>
      <c r="V1742" s="18">
        <v>6.298042161597E12</v>
      </c>
      <c r="W1742" s="22" t="s">
        <v>2723</v>
      </c>
      <c r="X1742" s="18" t="s">
        <v>3417</v>
      </c>
      <c r="Y1742" s="16"/>
      <c r="Z1742" s="22" t="s">
        <v>2720</v>
      </c>
      <c r="AA1742" s="22" t="s">
        <v>3704</v>
      </c>
      <c r="AB1742" s="22" t="s">
        <v>2214</v>
      </c>
      <c r="AC1742" s="22" t="s">
        <v>3717</v>
      </c>
      <c r="AD1742" s="16"/>
      <c r="AE1742" s="22" t="s">
        <v>2240</v>
      </c>
      <c r="AF1742" s="18">
        <v>552.0</v>
      </c>
      <c r="AG1742" s="18">
        <v>0.0</v>
      </c>
      <c r="AH1742" s="18">
        <v>0.0</v>
      </c>
      <c r="AI1742" s="18">
        <v>0.0</v>
      </c>
      <c r="AJ1742" s="18">
        <v>0.0</v>
      </c>
      <c r="AK1742" s="18">
        <v>0.0</v>
      </c>
    </row>
    <row r="1743">
      <c r="A1743" s="14" t="s">
        <v>1812</v>
      </c>
      <c r="B1743" s="105"/>
      <c r="C1743" s="14" t="s">
        <v>2556</v>
      </c>
      <c r="D1743" s="19" t="s">
        <v>58</v>
      </c>
      <c r="E1743" s="23"/>
      <c r="F1743" s="14" t="s">
        <v>2614</v>
      </c>
      <c r="G1743" s="14" t="s">
        <v>2557</v>
      </c>
      <c r="I1743" s="14" t="s">
        <v>3416</v>
      </c>
      <c r="J1743" s="23"/>
      <c r="K1743" s="23"/>
      <c r="L1743" s="18">
        <v>480.0</v>
      </c>
      <c r="M1743" s="18">
        <v>0.0</v>
      </c>
      <c r="N1743" s="18">
        <v>0.0</v>
      </c>
      <c r="O1743" s="18">
        <v>0.0</v>
      </c>
      <c r="P1743" s="18">
        <v>0.0</v>
      </c>
      <c r="Q1743" s="18">
        <v>0.0</v>
      </c>
      <c r="U1743" s="22" t="s">
        <v>1812</v>
      </c>
      <c r="V1743" s="18">
        <v>1.015271004403E12</v>
      </c>
      <c r="W1743" s="22" t="s">
        <v>2556</v>
      </c>
      <c r="X1743" s="18" t="s">
        <v>3417</v>
      </c>
      <c r="Y1743" s="16"/>
      <c r="Z1743" s="22" t="s">
        <v>2614</v>
      </c>
      <c r="AA1743" s="22" t="s">
        <v>2557</v>
      </c>
      <c r="AC1743" s="22" t="s">
        <v>3416</v>
      </c>
      <c r="AD1743" s="16"/>
      <c r="AE1743" s="16"/>
      <c r="AF1743" s="18">
        <v>480.0</v>
      </c>
      <c r="AG1743" s="18">
        <v>0.0</v>
      </c>
      <c r="AH1743" s="18">
        <v>0.0</v>
      </c>
      <c r="AI1743" s="18">
        <v>0.0</v>
      </c>
      <c r="AJ1743" s="18">
        <v>0.0</v>
      </c>
      <c r="AK1743" s="18">
        <v>0.0</v>
      </c>
    </row>
    <row r="1744">
      <c r="A1744" s="14" t="s">
        <v>961</v>
      </c>
      <c r="B1744" s="105"/>
      <c r="C1744" s="14" t="s">
        <v>3716</v>
      </c>
      <c r="D1744" s="19" t="s">
        <v>58</v>
      </c>
      <c r="E1744" s="14" t="s">
        <v>3415</v>
      </c>
      <c r="F1744" s="14" t="s">
        <v>3488</v>
      </c>
      <c r="G1744" s="14" t="s">
        <v>2355</v>
      </c>
      <c r="H1744" s="14" t="s">
        <v>2304</v>
      </c>
      <c r="I1744" s="14" t="s">
        <v>3416</v>
      </c>
      <c r="J1744" s="14" t="s">
        <v>2605</v>
      </c>
      <c r="K1744" s="23"/>
      <c r="L1744" s="18">
        <v>720.0</v>
      </c>
      <c r="M1744" s="18">
        <v>0.0</v>
      </c>
      <c r="N1744" s="18">
        <v>4.129229</v>
      </c>
      <c r="O1744" s="18">
        <v>0.0</v>
      </c>
      <c r="P1744" s="18">
        <v>0.0</v>
      </c>
      <c r="Q1744" s="18">
        <v>4.129229</v>
      </c>
      <c r="U1744" s="22" t="s">
        <v>961</v>
      </c>
      <c r="V1744" s="18">
        <v>6.14347710753E11</v>
      </c>
      <c r="W1744" s="22" t="s">
        <v>3716</v>
      </c>
      <c r="X1744" s="18" t="s">
        <v>3417</v>
      </c>
      <c r="Y1744" s="22" t="s">
        <v>3415</v>
      </c>
      <c r="Z1744" s="22" t="s">
        <v>3488</v>
      </c>
      <c r="AA1744" s="22" t="s">
        <v>2355</v>
      </c>
      <c r="AB1744" s="22" t="s">
        <v>2304</v>
      </c>
      <c r="AC1744" s="22" t="s">
        <v>3416</v>
      </c>
      <c r="AD1744" s="22" t="s">
        <v>2605</v>
      </c>
      <c r="AE1744" s="16"/>
      <c r="AF1744" s="18">
        <v>720.0</v>
      </c>
      <c r="AG1744" s="18">
        <v>0.0</v>
      </c>
      <c r="AH1744" s="18">
        <v>4.129229</v>
      </c>
      <c r="AI1744" s="18">
        <v>0.0</v>
      </c>
      <c r="AJ1744" s="18">
        <v>0.0</v>
      </c>
      <c r="AK1744" s="18">
        <v>4.129229</v>
      </c>
    </row>
    <row r="1745">
      <c r="A1745" s="14" t="s">
        <v>84</v>
      </c>
      <c r="B1745" s="105"/>
      <c r="C1745" s="14" t="s">
        <v>2238</v>
      </c>
      <c r="D1745" s="19" t="s">
        <v>58</v>
      </c>
      <c r="E1745" s="14" t="s">
        <v>3415</v>
      </c>
      <c r="F1745" s="14" t="s">
        <v>2597</v>
      </c>
      <c r="G1745" s="14" t="s">
        <v>2239</v>
      </c>
      <c r="H1745" s="14" t="s">
        <v>2214</v>
      </c>
      <c r="I1745" s="14" t="s">
        <v>3416</v>
      </c>
      <c r="J1745" s="23"/>
      <c r="K1745" s="14" t="s">
        <v>2240</v>
      </c>
      <c r="L1745" s="18">
        <v>552.0</v>
      </c>
      <c r="M1745" s="18">
        <v>0.0</v>
      </c>
      <c r="N1745" s="18">
        <v>0.0</v>
      </c>
      <c r="O1745" s="18">
        <v>0.0</v>
      </c>
      <c r="P1745" s="18">
        <v>0.0</v>
      </c>
      <c r="Q1745" s="18">
        <v>0.0</v>
      </c>
      <c r="U1745" s="22" t="s">
        <v>84</v>
      </c>
      <c r="V1745" s="18">
        <v>8.886472108404E12</v>
      </c>
      <c r="W1745" s="22" t="s">
        <v>2238</v>
      </c>
      <c r="X1745" s="18" t="s">
        <v>3417</v>
      </c>
      <c r="Y1745" s="22" t="s">
        <v>3415</v>
      </c>
      <c r="Z1745" s="22" t="s">
        <v>2597</v>
      </c>
      <c r="AA1745" s="22" t="s">
        <v>2239</v>
      </c>
      <c r="AB1745" s="22" t="s">
        <v>2214</v>
      </c>
      <c r="AC1745" s="22" t="s">
        <v>3416</v>
      </c>
      <c r="AD1745" s="16"/>
      <c r="AE1745" s="22" t="s">
        <v>2240</v>
      </c>
      <c r="AF1745" s="18">
        <v>552.0</v>
      </c>
      <c r="AG1745" s="18">
        <v>0.0</v>
      </c>
      <c r="AH1745" s="18">
        <v>0.0</v>
      </c>
      <c r="AI1745" s="18">
        <v>0.0</v>
      </c>
      <c r="AJ1745" s="18">
        <v>0.0</v>
      </c>
      <c r="AK1745" s="18">
        <v>0.0</v>
      </c>
    </row>
    <row r="1746">
      <c r="A1746" s="14" t="s">
        <v>591</v>
      </c>
      <c r="B1746" s="105"/>
      <c r="C1746" s="14" t="s">
        <v>2752</v>
      </c>
      <c r="D1746" s="19" t="s">
        <v>58</v>
      </c>
      <c r="E1746" s="14" t="s">
        <v>3415</v>
      </c>
      <c r="F1746" s="14" t="s">
        <v>3137</v>
      </c>
      <c r="G1746" s="14" t="s">
        <v>3491</v>
      </c>
      <c r="H1746" s="14" t="s">
        <v>2214</v>
      </c>
      <c r="I1746" s="14" t="s">
        <v>3416</v>
      </c>
      <c r="J1746" s="14" t="s">
        <v>2605</v>
      </c>
      <c r="K1746" s="23"/>
      <c r="L1746" s="18">
        <v>24.0</v>
      </c>
      <c r="M1746" s="18">
        <v>0.0</v>
      </c>
      <c r="N1746" s="18">
        <v>0.0</v>
      </c>
      <c r="O1746" s="18">
        <v>0.0</v>
      </c>
      <c r="P1746" s="18">
        <v>0.0</v>
      </c>
      <c r="Q1746" s="18">
        <v>0.0</v>
      </c>
      <c r="U1746" s="22" t="s">
        <v>591</v>
      </c>
      <c r="V1746" s="18">
        <v>8.906002770373E12</v>
      </c>
      <c r="W1746" s="22" t="s">
        <v>2752</v>
      </c>
      <c r="X1746" s="18" t="s">
        <v>3417</v>
      </c>
      <c r="Y1746" s="22" t="s">
        <v>3415</v>
      </c>
      <c r="Z1746" s="22" t="s">
        <v>3137</v>
      </c>
      <c r="AA1746" s="22" t="s">
        <v>3491</v>
      </c>
      <c r="AB1746" s="22" t="s">
        <v>2214</v>
      </c>
      <c r="AC1746" s="22" t="s">
        <v>3416</v>
      </c>
      <c r="AD1746" s="22" t="s">
        <v>2605</v>
      </c>
      <c r="AE1746" s="16"/>
      <c r="AF1746" s="18">
        <v>24.0</v>
      </c>
      <c r="AG1746" s="18">
        <v>0.0</v>
      </c>
      <c r="AH1746" s="18">
        <v>0.0</v>
      </c>
      <c r="AI1746" s="18">
        <v>0.0</v>
      </c>
      <c r="AJ1746" s="18">
        <v>0.0</v>
      </c>
      <c r="AK1746" s="18">
        <v>0.0</v>
      </c>
    </row>
    <row r="1747">
      <c r="A1747" s="14" t="s">
        <v>888</v>
      </c>
      <c r="B1747" s="105"/>
      <c r="C1747" s="14" t="s">
        <v>2328</v>
      </c>
      <c r="D1747" s="19" t="s">
        <v>58</v>
      </c>
      <c r="E1747" s="14" t="s">
        <v>3421</v>
      </c>
      <c r="F1747" s="14" t="s">
        <v>2769</v>
      </c>
      <c r="G1747" s="14" t="s">
        <v>2326</v>
      </c>
      <c r="I1747" s="14" t="s">
        <v>3431</v>
      </c>
      <c r="J1747" s="23"/>
      <c r="K1747" s="23"/>
      <c r="L1747" s="18">
        <v>552.0</v>
      </c>
      <c r="M1747" s="18">
        <v>0.0</v>
      </c>
      <c r="N1747" s="18">
        <v>0.0</v>
      </c>
      <c r="O1747" s="18">
        <v>0.0</v>
      </c>
      <c r="P1747" s="18">
        <v>0.0</v>
      </c>
      <c r="Q1747" s="18">
        <v>0.0</v>
      </c>
      <c r="U1747" s="22" t="s">
        <v>888</v>
      </c>
      <c r="V1747" s="18">
        <v>7.312930009842E12</v>
      </c>
      <c r="W1747" s="22" t="s">
        <v>2328</v>
      </c>
      <c r="X1747" s="18" t="s">
        <v>3417</v>
      </c>
      <c r="Y1747" s="22" t="s">
        <v>3421</v>
      </c>
      <c r="Z1747" s="22" t="s">
        <v>2769</v>
      </c>
      <c r="AA1747" s="22" t="s">
        <v>2326</v>
      </c>
      <c r="AC1747" s="22" t="s">
        <v>3431</v>
      </c>
      <c r="AD1747" s="16"/>
      <c r="AE1747" s="16"/>
      <c r="AF1747" s="18">
        <v>552.0</v>
      </c>
      <c r="AG1747" s="18">
        <v>0.0</v>
      </c>
      <c r="AH1747" s="18">
        <v>0.0</v>
      </c>
      <c r="AI1747" s="18">
        <v>0.0</v>
      </c>
      <c r="AJ1747" s="18">
        <v>0.0</v>
      </c>
      <c r="AK1747" s="18">
        <v>0.0</v>
      </c>
    </row>
    <row r="1748">
      <c r="A1748" s="14" t="s">
        <v>1175</v>
      </c>
      <c r="B1748" s="105"/>
      <c r="C1748" s="14" t="s">
        <v>3211</v>
      </c>
      <c r="D1748" s="19" t="s">
        <v>58</v>
      </c>
      <c r="E1748" s="14" t="s">
        <v>3421</v>
      </c>
      <c r="F1748" s="23"/>
      <c r="G1748" s="14" t="s">
        <v>2391</v>
      </c>
      <c r="H1748" s="14" t="s">
        <v>2214</v>
      </c>
      <c r="I1748" s="14" t="s">
        <v>3416</v>
      </c>
      <c r="J1748" s="14" t="s">
        <v>2605</v>
      </c>
      <c r="K1748" s="23"/>
      <c r="L1748" s="18">
        <v>264.0</v>
      </c>
      <c r="M1748" s="18">
        <v>0.0</v>
      </c>
      <c r="N1748" s="18">
        <v>0.283333</v>
      </c>
      <c r="O1748" s="18">
        <v>0.0</v>
      </c>
      <c r="P1748" s="18">
        <v>0.0</v>
      </c>
      <c r="Q1748" s="18">
        <v>0.300877</v>
      </c>
      <c r="U1748" s="22" t="s">
        <v>1175</v>
      </c>
      <c r="V1748" s="18">
        <v>1.94251139937E11</v>
      </c>
      <c r="W1748" s="22" t="s">
        <v>3211</v>
      </c>
      <c r="X1748" s="18" t="s">
        <v>3417</v>
      </c>
      <c r="Y1748" s="22" t="s">
        <v>3421</v>
      </c>
      <c r="Z1748" s="16"/>
      <c r="AA1748" s="22" t="s">
        <v>2391</v>
      </c>
      <c r="AB1748" s="22" t="s">
        <v>2214</v>
      </c>
      <c r="AC1748" s="22" t="s">
        <v>3416</v>
      </c>
      <c r="AD1748" s="22" t="s">
        <v>2605</v>
      </c>
      <c r="AE1748" s="16"/>
      <c r="AF1748" s="18">
        <v>264.0</v>
      </c>
      <c r="AG1748" s="18">
        <v>0.0</v>
      </c>
      <c r="AH1748" s="18">
        <v>0.283333</v>
      </c>
      <c r="AI1748" s="18">
        <v>0.0</v>
      </c>
      <c r="AJ1748" s="18">
        <v>0.0</v>
      </c>
      <c r="AK1748" s="18">
        <v>0.300877</v>
      </c>
    </row>
    <row r="1749">
      <c r="A1749" s="14" t="s">
        <v>1175</v>
      </c>
      <c r="B1749" s="105"/>
      <c r="C1749" s="14" t="s">
        <v>2938</v>
      </c>
      <c r="D1749" s="19" t="s">
        <v>58</v>
      </c>
      <c r="E1749" s="14" t="s">
        <v>3636</v>
      </c>
      <c r="F1749" s="14" t="s">
        <v>3187</v>
      </c>
      <c r="G1749" s="14" t="s">
        <v>2263</v>
      </c>
      <c r="H1749" s="14" t="s">
        <v>2252</v>
      </c>
      <c r="I1749" s="14" t="s">
        <v>3416</v>
      </c>
      <c r="J1749" s="23"/>
      <c r="K1749" s="23"/>
      <c r="L1749" s="18">
        <v>768.0</v>
      </c>
      <c r="M1749" s="18">
        <v>0.0</v>
      </c>
      <c r="N1749" s="18">
        <v>0.0</v>
      </c>
      <c r="O1749" s="18">
        <v>0.0</v>
      </c>
      <c r="P1749" s="18">
        <v>0.0</v>
      </c>
      <c r="Q1749" s="18">
        <v>0.029412</v>
      </c>
      <c r="U1749" s="22" t="s">
        <v>1175</v>
      </c>
      <c r="V1749" s="18">
        <v>3.60052336336E12</v>
      </c>
      <c r="W1749" s="22" t="s">
        <v>2938</v>
      </c>
      <c r="X1749" s="18" t="s">
        <v>3417</v>
      </c>
      <c r="Y1749" s="22" t="s">
        <v>3636</v>
      </c>
      <c r="Z1749" s="22" t="s">
        <v>3187</v>
      </c>
      <c r="AA1749" s="22" t="s">
        <v>2263</v>
      </c>
      <c r="AB1749" s="22" t="s">
        <v>2252</v>
      </c>
      <c r="AC1749" s="22" t="s">
        <v>3416</v>
      </c>
      <c r="AD1749" s="16"/>
      <c r="AE1749" s="16"/>
      <c r="AF1749" s="18">
        <v>768.0</v>
      </c>
      <c r="AG1749" s="18">
        <v>0.0</v>
      </c>
      <c r="AH1749" s="18">
        <v>0.0</v>
      </c>
      <c r="AI1749" s="18">
        <v>0.0</v>
      </c>
      <c r="AJ1749" s="18">
        <v>0.0</v>
      </c>
      <c r="AK1749" s="18">
        <v>0.029412</v>
      </c>
    </row>
    <row r="1750">
      <c r="A1750" s="14" t="s">
        <v>1812</v>
      </c>
      <c r="B1750" s="105"/>
      <c r="C1750" s="14" t="s">
        <v>2486</v>
      </c>
      <c r="D1750" s="19" t="s">
        <v>58</v>
      </c>
      <c r="E1750" s="14" t="s">
        <v>3415</v>
      </c>
      <c r="F1750" s="14" t="s">
        <v>2947</v>
      </c>
      <c r="G1750" s="14" t="s">
        <v>2484</v>
      </c>
      <c r="H1750" s="23"/>
      <c r="I1750" s="14" t="s">
        <v>3416</v>
      </c>
      <c r="J1750" s="23"/>
      <c r="K1750" s="23"/>
      <c r="L1750" s="18">
        <v>552.0</v>
      </c>
      <c r="M1750" s="18">
        <v>0.0</v>
      </c>
      <c r="N1750" s="18">
        <v>0.0</v>
      </c>
      <c r="O1750" s="18">
        <v>0.0</v>
      </c>
      <c r="P1750" s="18">
        <v>0.0</v>
      </c>
      <c r="Q1750" s="18">
        <v>0.0</v>
      </c>
      <c r="U1750" s="22" t="s">
        <v>1812</v>
      </c>
      <c r="V1750" s="18">
        <v>7.92105701653E11</v>
      </c>
      <c r="W1750" s="22" t="s">
        <v>2486</v>
      </c>
      <c r="X1750" s="18" t="s">
        <v>3417</v>
      </c>
      <c r="Y1750" s="22" t="s">
        <v>3415</v>
      </c>
      <c r="Z1750" s="22" t="s">
        <v>2947</v>
      </c>
      <c r="AA1750" s="22" t="s">
        <v>2484</v>
      </c>
      <c r="AB1750" s="16"/>
      <c r="AC1750" s="22" t="s">
        <v>3416</v>
      </c>
      <c r="AD1750" s="16"/>
      <c r="AE1750" s="16"/>
      <c r="AF1750" s="18">
        <v>552.0</v>
      </c>
      <c r="AG1750" s="18">
        <v>0.0</v>
      </c>
      <c r="AH1750" s="18">
        <v>0.0</v>
      </c>
      <c r="AI1750" s="18">
        <v>0.0</v>
      </c>
      <c r="AJ1750" s="18">
        <v>0.0</v>
      </c>
      <c r="AK1750" s="18">
        <v>0.0</v>
      </c>
    </row>
    <row r="1751">
      <c r="A1751" s="14" t="s">
        <v>1812</v>
      </c>
      <c r="B1751" s="105"/>
      <c r="C1751" s="14" t="s">
        <v>2966</v>
      </c>
      <c r="D1751" s="19" t="s">
        <v>58</v>
      </c>
      <c r="E1751" s="14" t="s">
        <v>3415</v>
      </c>
      <c r="F1751" s="14" t="s">
        <v>2959</v>
      </c>
      <c r="G1751" s="14" t="s">
        <v>2464</v>
      </c>
      <c r="H1751" s="14" t="s">
        <v>2214</v>
      </c>
      <c r="I1751" s="14" t="s">
        <v>3416</v>
      </c>
      <c r="J1751" s="23"/>
      <c r="K1751" s="14" t="s">
        <v>2240</v>
      </c>
      <c r="L1751" s="18">
        <v>624.0</v>
      </c>
      <c r="M1751" s="18">
        <v>0.0</v>
      </c>
      <c r="N1751" s="18">
        <v>0.0</v>
      </c>
      <c r="O1751" s="18">
        <v>0.0</v>
      </c>
      <c r="P1751" s="18">
        <v>0.0</v>
      </c>
      <c r="Q1751" s="18">
        <v>0.0</v>
      </c>
      <c r="U1751" s="22" t="s">
        <v>1812</v>
      </c>
      <c r="V1751" s="18">
        <v>3.046920030007E12</v>
      </c>
      <c r="W1751" s="22" t="s">
        <v>2966</v>
      </c>
      <c r="X1751" s="18" t="s">
        <v>3417</v>
      </c>
      <c r="Y1751" s="22" t="s">
        <v>3415</v>
      </c>
      <c r="Z1751" s="22" t="s">
        <v>2959</v>
      </c>
      <c r="AA1751" s="22" t="s">
        <v>2464</v>
      </c>
      <c r="AB1751" s="22" t="s">
        <v>2214</v>
      </c>
      <c r="AC1751" s="22" t="s">
        <v>3416</v>
      </c>
      <c r="AD1751" s="16"/>
      <c r="AE1751" s="22" t="s">
        <v>2240</v>
      </c>
      <c r="AF1751" s="18">
        <v>624.0</v>
      </c>
      <c r="AG1751" s="18">
        <v>0.0</v>
      </c>
      <c r="AH1751" s="18">
        <v>0.0</v>
      </c>
      <c r="AI1751" s="18">
        <v>0.0</v>
      </c>
      <c r="AJ1751" s="18">
        <v>0.0</v>
      </c>
      <c r="AK1751" s="18">
        <v>0.0</v>
      </c>
    </row>
    <row r="1752">
      <c r="A1752" s="14" t="s">
        <v>1812</v>
      </c>
      <c r="B1752" s="105"/>
      <c r="C1752" s="14" t="s">
        <v>2482</v>
      </c>
      <c r="D1752" s="19" t="s">
        <v>58</v>
      </c>
      <c r="E1752" s="14" t="s">
        <v>3415</v>
      </c>
      <c r="F1752" s="14" t="s">
        <v>2944</v>
      </c>
      <c r="G1752" s="14" t="s">
        <v>2479</v>
      </c>
      <c r="I1752" s="14" t="s">
        <v>3416</v>
      </c>
      <c r="J1752" s="23"/>
      <c r="K1752" s="23"/>
      <c r="L1752" s="18">
        <v>144.0</v>
      </c>
      <c r="M1752" s="18">
        <v>0.0</v>
      </c>
      <c r="N1752" s="18">
        <v>0.0</v>
      </c>
      <c r="O1752" s="18">
        <v>0.0</v>
      </c>
      <c r="P1752" s="18">
        <v>0.0</v>
      </c>
      <c r="Q1752" s="18">
        <v>0.0</v>
      </c>
      <c r="U1752" s="22" t="s">
        <v>1812</v>
      </c>
      <c r="V1752" s="18">
        <v>6.298043908009E12</v>
      </c>
      <c r="W1752" s="22" t="s">
        <v>2482</v>
      </c>
      <c r="X1752" s="18" t="s">
        <v>3417</v>
      </c>
      <c r="Y1752" s="22" t="s">
        <v>3415</v>
      </c>
      <c r="Z1752" s="22" t="s">
        <v>2944</v>
      </c>
      <c r="AA1752" s="22" t="s">
        <v>2479</v>
      </c>
      <c r="AC1752" s="22" t="s">
        <v>3416</v>
      </c>
      <c r="AD1752" s="16"/>
      <c r="AE1752" s="16"/>
      <c r="AF1752" s="18">
        <v>144.0</v>
      </c>
      <c r="AG1752" s="18">
        <v>0.0</v>
      </c>
      <c r="AH1752" s="18">
        <v>0.0</v>
      </c>
      <c r="AI1752" s="18">
        <v>0.0</v>
      </c>
      <c r="AJ1752" s="18">
        <v>0.0</v>
      </c>
      <c r="AK1752" s="18">
        <v>0.0</v>
      </c>
    </row>
    <row r="1753">
      <c r="A1753" s="14" t="s">
        <v>1812</v>
      </c>
      <c r="B1753" s="105"/>
      <c r="C1753" s="14" t="s">
        <v>3004</v>
      </c>
      <c r="D1753" s="19" t="s">
        <v>58</v>
      </c>
      <c r="E1753" s="14" t="s">
        <v>3415</v>
      </c>
      <c r="F1753" s="14" t="s">
        <v>3302</v>
      </c>
      <c r="G1753" s="14" t="s">
        <v>2276</v>
      </c>
      <c r="I1753" s="14" t="s">
        <v>3416</v>
      </c>
      <c r="J1753" s="23"/>
      <c r="K1753" s="23"/>
      <c r="L1753" s="18">
        <v>0.0</v>
      </c>
      <c r="M1753" s="18">
        <v>0.0</v>
      </c>
      <c r="N1753" s="18">
        <v>0.0</v>
      </c>
      <c r="O1753" s="18">
        <v>0.0</v>
      </c>
      <c r="P1753" s="18">
        <v>0.0</v>
      </c>
      <c r="Q1753" s="18">
        <v>0.0</v>
      </c>
      <c r="U1753" s="22" t="s">
        <v>1812</v>
      </c>
      <c r="V1753" s="18">
        <v>8.935001727309E12</v>
      </c>
      <c r="W1753" s="22" t="s">
        <v>3004</v>
      </c>
      <c r="X1753" s="18" t="s">
        <v>3417</v>
      </c>
      <c r="Y1753" s="22" t="s">
        <v>3415</v>
      </c>
      <c r="Z1753" s="22" t="s">
        <v>3302</v>
      </c>
      <c r="AA1753" s="22" t="s">
        <v>2276</v>
      </c>
      <c r="AC1753" s="22" t="s">
        <v>3416</v>
      </c>
      <c r="AD1753" s="16"/>
      <c r="AE1753" s="16"/>
      <c r="AF1753" s="18">
        <v>0.0</v>
      </c>
      <c r="AG1753" s="18">
        <v>0.0</v>
      </c>
      <c r="AH1753" s="18">
        <v>0.0</v>
      </c>
      <c r="AI1753" s="18">
        <v>0.0</v>
      </c>
      <c r="AJ1753" s="18">
        <v>0.0</v>
      </c>
      <c r="AK1753" s="18">
        <v>0.0</v>
      </c>
    </row>
    <row r="1754">
      <c r="A1754" s="14" t="s">
        <v>1812</v>
      </c>
      <c r="B1754" s="105"/>
      <c r="C1754" s="14" t="s">
        <v>2513</v>
      </c>
      <c r="D1754" s="19" t="s">
        <v>58</v>
      </c>
      <c r="E1754" s="14" t="s">
        <v>3421</v>
      </c>
      <c r="F1754" s="14" t="s">
        <v>2963</v>
      </c>
      <c r="G1754" s="14" t="s">
        <v>2512</v>
      </c>
      <c r="H1754" s="14" t="s">
        <v>2214</v>
      </c>
      <c r="I1754" s="14" t="s">
        <v>3416</v>
      </c>
      <c r="J1754" s="14" t="s">
        <v>2605</v>
      </c>
      <c r="K1754" s="23"/>
      <c r="L1754" s="18">
        <v>24.0</v>
      </c>
      <c r="M1754" s="18">
        <v>0.0</v>
      </c>
      <c r="N1754" s="18">
        <v>0.0</v>
      </c>
      <c r="O1754" s="18">
        <v>0.0</v>
      </c>
      <c r="P1754" s="18">
        <v>0.0</v>
      </c>
      <c r="Q1754" s="18">
        <v>0.0</v>
      </c>
      <c r="U1754" s="22" t="s">
        <v>1812</v>
      </c>
      <c r="V1754" s="18">
        <v>7.622210170507E12</v>
      </c>
      <c r="W1754" s="22" t="s">
        <v>2513</v>
      </c>
      <c r="X1754" s="18" t="s">
        <v>3417</v>
      </c>
      <c r="Y1754" s="22" t="s">
        <v>3421</v>
      </c>
      <c r="Z1754" s="22" t="s">
        <v>2963</v>
      </c>
      <c r="AA1754" s="22" t="s">
        <v>2512</v>
      </c>
      <c r="AB1754" s="22" t="s">
        <v>2214</v>
      </c>
      <c r="AC1754" s="22" t="s">
        <v>3416</v>
      </c>
      <c r="AD1754" s="22" t="s">
        <v>2605</v>
      </c>
      <c r="AE1754" s="16"/>
      <c r="AF1754" s="18">
        <v>24.0</v>
      </c>
      <c r="AG1754" s="18">
        <v>0.0</v>
      </c>
      <c r="AH1754" s="18">
        <v>0.0</v>
      </c>
      <c r="AI1754" s="18">
        <v>0.0</v>
      </c>
      <c r="AJ1754" s="18">
        <v>0.0</v>
      </c>
      <c r="AK1754" s="18">
        <v>0.0</v>
      </c>
    </row>
    <row r="1755">
      <c r="A1755" s="14" t="s">
        <v>961</v>
      </c>
      <c r="B1755" s="105"/>
      <c r="C1755" s="14" t="s">
        <v>2354</v>
      </c>
      <c r="D1755" s="19" t="s">
        <v>58</v>
      </c>
      <c r="E1755" s="14" t="s">
        <v>3415</v>
      </c>
      <c r="F1755" s="14" t="s">
        <v>3499</v>
      </c>
      <c r="G1755" s="14" t="s">
        <v>2355</v>
      </c>
      <c r="H1755" s="14" t="s">
        <v>2304</v>
      </c>
      <c r="I1755" s="14" t="s">
        <v>3416</v>
      </c>
      <c r="J1755" s="14" t="s">
        <v>2605</v>
      </c>
      <c r="K1755" s="14" t="s">
        <v>2240</v>
      </c>
      <c r="L1755" s="18">
        <v>96.0</v>
      </c>
      <c r="M1755" s="18">
        <v>0.0</v>
      </c>
      <c r="N1755" s="18">
        <v>0.0</v>
      </c>
      <c r="O1755" s="18">
        <v>0.0</v>
      </c>
      <c r="P1755" s="18">
        <v>0.0</v>
      </c>
      <c r="Q1755" s="18">
        <v>0.0</v>
      </c>
      <c r="U1755" s="22" t="s">
        <v>961</v>
      </c>
      <c r="V1755" s="18">
        <v>6.14347597101E11</v>
      </c>
      <c r="W1755" s="22" t="s">
        <v>2354</v>
      </c>
      <c r="X1755" s="18" t="s">
        <v>3417</v>
      </c>
      <c r="Y1755" s="22" t="s">
        <v>3415</v>
      </c>
      <c r="Z1755" s="22" t="s">
        <v>3499</v>
      </c>
      <c r="AA1755" s="22" t="s">
        <v>2355</v>
      </c>
      <c r="AB1755" s="22" t="s">
        <v>2304</v>
      </c>
      <c r="AC1755" s="22" t="s">
        <v>3416</v>
      </c>
      <c r="AD1755" s="22" t="s">
        <v>2605</v>
      </c>
      <c r="AE1755" s="22" t="s">
        <v>2240</v>
      </c>
      <c r="AF1755" s="18">
        <v>96.0</v>
      </c>
      <c r="AG1755" s="18">
        <v>0.0</v>
      </c>
      <c r="AH1755" s="18">
        <v>0.0</v>
      </c>
      <c r="AI1755" s="18">
        <v>0.0</v>
      </c>
      <c r="AJ1755" s="18">
        <v>0.0</v>
      </c>
      <c r="AK1755" s="18">
        <v>0.0</v>
      </c>
    </row>
    <row r="1756">
      <c r="A1756" s="14" t="s">
        <v>361</v>
      </c>
      <c r="B1756" s="105"/>
      <c r="C1756" s="14" t="s">
        <v>2768</v>
      </c>
      <c r="D1756" s="19" t="s">
        <v>58</v>
      </c>
      <c r="E1756" s="14" t="s">
        <v>3415</v>
      </c>
      <c r="F1756" s="14" t="s">
        <v>3049</v>
      </c>
      <c r="G1756" s="14" t="s">
        <v>3789</v>
      </c>
      <c r="I1756" s="14" t="s">
        <v>3416</v>
      </c>
      <c r="J1756" s="23"/>
      <c r="K1756" s="23"/>
      <c r="L1756" s="18">
        <v>0.0</v>
      </c>
      <c r="M1756" s="18">
        <v>0.0</v>
      </c>
      <c r="N1756" s="18">
        <v>0.0</v>
      </c>
      <c r="O1756" s="18">
        <v>0.0</v>
      </c>
      <c r="P1756" s="18">
        <v>0.0</v>
      </c>
      <c r="Q1756" s="18">
        <v>0.0</v>
      </c>
      <c r="U1756" s="22" t="s">
        <v>361</v>
      </c>
      <c r="V1756" s="18">
        <v>7.30167934497E11</v>
      </c>
      <c r="W1756" s="22" t="s">
        <v>2768</v>
      </c>
      <c r="X1756" s="18" t="s">
        <v>3417</v>
      </c>
      <c r="Y1756" s="22" t="s">
        <v>3415</v>
      </c>
      <c r="Z1756" s="22" t="s">
        <v>3049</v>
      </c>
      <c r="AA1756" s="22" t="s">
        <v>3789</v>
      </c>
      <c r="AC1756" s="22" t="s">
        <v>3416</v>
      </c>
      <c r="AD1756" s="16"/>
      <c r="AE1756" s="16"/>
      <c r="AF1756" s="18">
        <v>0.0</v>
      </c>
      <c r="AG1756" s="18">
        <v>0.0</v>
      </c>
      <c r="AH1756" s="18">
        <v>0.0</v>
      </c>
      <c r="AI1756" s="18">
        <v>0.0</v>
      </c>
      <c r="AJ1756" s="18">
        <v>0.0</v>
      </c>
      <c r="AK1756" s="18">
        <v>0.0</v>
      </c>
    </row>
    <row r="1757">
      <c r="A1757" s="14" t="s">
        <v>1690</v>
      </c>
      <c r="B1757" s="105"/>
      <c r="C1757" s="14" t="s">
        <v>2955</v>
      </c>
      <c r="D1757" s="19" t="s">
        <v>58</v>
      </c>
      <c r="E1757" s="14" t="s">
        <v>3415</v>
      </c>
      <c r="F1757" s="14" t="s">
        <v>3263</v>
      </c>
      <c r="G1757" s="14" t="s">
        <v>3510</v>
      </c>
      <c r="H1757" s="14" t="s">
        <v>2214</v>
      </c>
      <c r="I1757" s="14" t="s">
        <v>3416</v>
      </c>
      <c r="J1757" s="14" t="s">
        <v>2605</v>
      </c>
      <c r="K1757" s="23"/>
      <c r="L1757" s="18">
        <v>24.0</v>
      </c>
      <c r="M1757" s="18">
        <v>0.0</v>
      </c>
      <c r="N1757" s="18">
        <v>0.0</v>
      </c>
      <c r="O1757" s="18">
        <v>0.0</v>
      </c>
      <c r="P1757" s="18">
        <v>0.0</v>
      </c>
      <c r="Q1757" s="18">
        <v>0.0</v>
      </c>
      <c r="U1757" s="22" t="s">
        <v>1690</v>
      </c>
      <c r="V1757" s="18">
        <v>8.588007731438E12</v>
      </c>
      <c r="W1757" s="22" t="s">
        <v>2955</v>
      </c>
      <c r="X1757" s="18" t="s">
        <v>3417</v>
      </c>
      <c r="Y1757" s="22" t="s">
        <v>3415</v>
      </c>
      <c r="Z1757" s="22" t="s">
        <v>3263</v>
      </c>
      <c r="AA1757" s="22" t="s">
        <v>3510</v>
      </c>
      <c r="AB1757" s="22" t="s">
        <v>2214</v>
      </c>
      <c r="AC1757" s="22" t="s">
        <v>3416</v>
      </c>
      <c r="AD1757" s="22" t="s">
        <v>2605</v>
      </c>
      <c r="AE1757" s="16"/>
      <c r="AF1757" s="18">
        <v>24.0</v>
      </c>
      <c r="AG1757" s="18">
        <v>0.0</v>
      </c>
      <c r="AH1757" s="18">
        <v>0.0</v>
      </c>
      <c r="AI1757" s="18">
        <v>0.0</v>
      </c>
      <c r="AJ1757" s="18">
        <v>0.0</v>
      </c>
      <c r="AK1757" s="18">
        <v>0.0</v>
      </c>
    </row>
    <row r="1758">
      <c r="A1758" s="14" t="s">
        <v>1812</v>
      </c>
      <c r="B1758" s="105"/>
      <c r="C1758" s="14" t="s">
        <v>2657</v>
      </c>
      <c r="D1758" s="19" t="s">
        <v>58</v>
      </c>
      <c r="E1758" s="14" t="s">
        <v>3415</v>
      </c>
      <c r="F1758" s="14" t="s">
        <v>3345</v>
      </c>
      <c r="G1758" s="14" t="s">
        <v>3430</v>
      </c>
      <c r="H1758" s="14" t="s">
        <v>2214</v>
      </c>
      <c r="I1758" s="14" t="s">
        <v>3416</v>
      </c>
      <c r="J1758" s="23"/>
      <c r="K1758" s="23"/>
      <c r="L1758" s="18">
        <v>67.0</v>
      </c>
      <c r="M1758" s="18">
        <v>6.0</v>
      </c>
      <c r="N1758" s="18">
        <v>3.126185</v>
      </c>
      <c r="O1758" s="18">
        <v>12.9073</v>
      </c>
      <c r="P1758" s="18">
        <v>12.02946</v>
      </c>
      <c r="Q1758" s="18">
        <v>9.99394</v>
      </c>
      <c r="U1758" s="22" t="s">
        <v>1812</v>
      </c>
      <c r="V1758" s="18">
        <v>6.221073008135E12</v>
      </c>
      <c r="W1758" s="22" t="s">
        <v>2657</v>
      </c>
      <c r="X1758" s="18" t="s">
        <v>3417</v>
      </c>
      <c r="Y1758" s="22" t="s">
        <v>3415</v>
      </c>
      <c r="Z1758" s="22" t="s">
        <v>3345</v>
      </c>
      <c r="AA1758" s="22" t="s">
        <v>3430</v>
      </c>
      <c r="AB1758" s="22" t="s">
        <v>2214</v>
      </c>
      <c r="AC1758" s="22" t="s">
        <v>3416</v>
      </c>
      <c r="AD1758" s="16"/>
      <c r="AE1758" s="16"/>
      <c r="AF1758" s="18">
        <v>67.0</v>
      </c>
      <c r="AG1758" s="18">
        <v>6.0</v>
      </c>
      <c r="AH1758" s="18">
        <v>3.126185</v>
      </c>
      <c r="AI1758" s="18">
        <v>12.9073</v>
      </c>
      <c r="AJ1758" s="18">
        <v>12.02946</v>
      </c>
      <c r="AK1758" s="18">
        <v>9.99394</v>
      </c>
    </row>
    <row r="1759">
      <c r="A1759" s="14" t="s">
        <v>851</v>
      </c>
      <c r="B1759" s="105"/>
      <c r="C1759" s="14" t="s">
        <v>2317</v>
      </c>
      <c r="D1759" s="19" t="s">
        <v>58</v>
      </c>
      <c r="E1759" s="14" t="s">
        <v>3415</v>
      </c>
      <c r="F1759" s="14" t="s">
        <v>2759</v>
      </c>
      <c r="G1759" s="14" t="s">
        <v>2318</v>
      </c>
      <c r="H1759" s="14" t="s">
        <v>2304</v>
      </c>
      <c r="I1759" s="14" t="s">
        <v>3422</v>
      </c>
      <c r="J1759" s="23"/>
      <c r="K1759" s="23"/>
      <c r="L1759" s="18">
        <v>226.0</v>
      </c>
      <c r="M1759" s="18">
        <v>5.0</v>
      </c>
      <c r="N1759" s="18">
        <v>1.926415</v>
      </c>
      <c r="O1759" s="18">
        <v>7.791092</v>
      </c>
      <c r="P1759" s="18">
        <v>6.538181</v>
      </c>
      <c r="Q1759" s="18">
        <v>6.223043</v>
      </c>
      <c r="U1759" s="22" t="s">
        <v>851</v>
      </c>
      <c r="V1759" s="18">
        <v>6.29110201356E12</v>
      </c>
      <c r="W1759" s="22" t="s">
        <v>2317</v>
      </c>
      <c r="X1759" s="18" t="s">
        <v>3417</v>
      </c>
      <c r="Y1759" s="22" t="s">
        <v>3415</v>
      </c>
      <c r="Z1759" s="22" t="s">
        <v>2759</v>
      </c>
      <c r="AA1759" s="22" t="s">
        <v>2318</v>
      </c>
      <c r="AB1759" s="22" t="s">
        <v>2304</v>
      </c>
      <c r="AC1759" s="22" t="s">
        <v>3422</v>
      </c>
      <c r="AD1759" s="16"/>
      <c r="AE1759" s="16"/>
      <c r="AF1759" s="18">
        <v>226.0</v>
      </c>
      <c r="AG1759" s="18">
        <v>5.0</v>
      </c>
      <c r="AH1759" s="18">
        <v>1.926415</v>
      </c>
      <c r="AI1759" s="18">
        <v>7.791092</v>
      </c>
      <c r="AJ1759" s="18">
        <v>6.538181</v>
      </c>
      <c r="AK1759" s="18">
        <v>6.223043</v>
      </c>
    </row>
    <row r="1760">
      <c r="A1760" s="14" t="s">
        <v>830</v>
      </c>
      <c r="B1760" s="105"/>
      <c r="C1760" s="14" t="s">
        <v>3150</v>
      </c>
      <c r="D1760" s="19" t="s">
        <v>58</v>
      </c>
      <c r="E1760" s="14" t="s">
        <v>3415</v>
      </c>
      <c r="F1760" s="14" t="s">
        <v>3144</v>
      </c>
      <c r="G1760" s="14" t="s">
        <v>3521</v>
      </c>
      <c r="H1760" s="14" t="s">
        <v>3478</v>
      </c>
      <c r="I1760" s="14" t="s">
        <v>3422</v>
      </c>
      <c r="J1760" s="14" t="s">
        <v>2605</v>
      </c>
      <c r="K1760" s="14" t="s">
        <v>2240</v>
      </c>
      <c r="L1760" s="18">
        <v>864.0</v>
      </c>
      <c r="M1760" s="18">
        <v>0.0</v>
      </c>
      <c r="N1760" s="18">
        <v>0.0</v>
      </c>
      <c r="O1760" s="18">
        <v>0.0</v>
      </c>
      <c r="P1760" s="18">
        <v>0.0</v>
      </c>
      <c r="Q1760" s="18">
        <v>0.0</v>
      </c>
      <c r="U1760" s="22" t="s">
        <v>830</v>
      </c>
      <c r="V1760" s="18">
        <v>7.226221000596E12</v>
      </c>
      <c r="W1760" s="22" t="s">
        <v>3150</v>
      </c>
      <c r="X1760" s="18" t="s">
        <v>3417</v>
      </c>
      <c r="Y1760" s="22" t="s">
        <v>3415</v>
      </c>
      <c r="Z1760" s="22" t="s">
        <v>3144</v>
      </c>
      <c r="AA1760" s="22" t="s">
        <v>3521</v>
      </c>
      <c r="AB1760" s="22" t="s">
        <v>3478</v>
      </c>
      <c r="AC1760" s="22" t="s">
        <v>3422</v>
      </c>
      <c r="AD1760" s="22" t="s">
        <v>2605</v>
      </c>
      <c r="AE1760" s="22" t="s">
        <v>2240</v>
      </c>
      <c r="AF1760" s="18">
        <v>864.0</v>
      </c>
      <c r="AG1760" s="18">
        <v>0.0</v>
      </c>
      <c r="AH1760" s="18">
        <v>0.0</v>
      </c>
      <c r="AI1760" s="18">
        <v>0.0</v>
      </c>
      <c r="AJ1760" s="18">
        <v>0.0</v>
      </c>
      <c r="AK1760" s="18">
        <v>0.0</v>
      </c>
    </row>
    <row r="1761">
      <c r="A1761" s="14" t="s">
        <v>135</v>
      </c>
      <c r="B1761" s="105"/>
      <c r="C1761" s="14" t="s">
        <v>2632</v>
      </c>
      <c r="D1761" s="19" t="s">
        <v>58</v>
      </c>
      <c r="E1761" s="23"/>
      <c r="F1761" s="14" t="s">
        <v>2614</v>
      </c>
      <c r="G1761" s="14" t="s">
        <v>2557</v>
      </c>
      <c r="I1761" s="14" t="s">
        <v>3416</v>
      </c>
      <c r="J1761" s="14" t="s">
        <v>2605</v>
      </c>
      <c r="K1761" s="23"/>
      <c r="L1761" s="18">
        <v>480.0</v>
      </c>
      <c r="M1761" s="18">
        <v>0.0</v>
      </c>
      <c r="N1761" s="18">
        <v>0.0</v>
      </c>
      <c r="O1761" s="18">
        <v>0.0</v>
      </c>
      <c r="P1761" s="18">
        <v>0.0</v>
      </c>
      <c r="Q1761" s="18">
        <v>0.0</v>
      </c>
      <c r="U1761" s="22" t="s">
        <v>135</v>
      </c>
      <c r="V1761" s="18">
        <v>1.015271004564E12</v>
      </c>
      <c r="W1761" s="22" t="s">
        <v>2632</v>
      </c>
      <c r="X1761" s="18" t="s">
        <v>3417</v>
      </c>
      <c r="Y1761" s="16"/>
      <c r="Z1761" s="22" t="s">
        <v>2614</v>
      </c>
      <c r="AA1761" s="22" t="s">
        <v>2557</v>
      </c>
      <c r="AC1761" s="22" t="s">
        <v>3416</v>
      </c>
      <c r="AD1761" s="22" t="s">
        <v>2605</v>
      </c>
      <c r="AE1761" s="16"/>
      <c r="AF1761" s="18">
        <v>480.0</v>
      </c>
      <c r="AG1761" s="18">
        <v>0.0</v>
      </c>
      <c r="AH1761" s="18">
        <v>0.0</v>
      </c>
      <c r="AI1761" s="18">
        <v>0.0</v>
      </c>
      <c r="AJ1761" s="18">
        <v>0.0</v>
      </c>
      <c r="AK1761" s="18">
        <v>0.0</v>
      </c>
    </row>
    <row r="1762">
      <c r="A1762" s="14" t="s">
        <v>1812</v>
      </c>
      <c r="B1762" s="105"/>
      <c r="C1762" s="14" t="s">
        <v>2973</v>
      </c>
      <c r="D1762" s="19" t="s">
        <v>58</v>
      </c>
      <c r="E1762" s="14" t="s">
        <v>3415</v>
      </c>
      <c r="F1762" s="14" t="s">
        <v>3092</v>
      </c>
      <c r="G1762" s="14" t="s">
        <v>3430</v>
      </c>
      <c r="H1762" s="14" t="s">
        <v>2214</v>
      </c>
      <c r="I1762" s="14" t="s">
        <v>3416</v>
      </c>
      <c r="J1762" s="23"/>
      <c r="K1762" s="14" t="s">
        <v>2240</v>
      </c>
      <c r="L1762" s="18">
        <v>336.0</v>
      </c>
      <c r="M1762" s="18">
        <v>0.0</v>
      </c>
      <c r="N1762" s="18">
        <v>0.0</v>
      </c>
      <c r="O1762" s="18">
        <v>0.0</v>
      </c>
      <c r="P1762" s="18">
        <v>0.0</v>
      </c>
      <c r="Q1762" s="18">
        <v>0.019608</v>
      </c>
      <c r="U1762" s="22" t="s">
        <v>1812</v>
      </c>
      <c r="V1762" s="18">
        <v>6.772504452329E12</v>
      </c>
      <c r="W1762" s="22" t="s">
        <v>2973</v>
      </c>
      <c r="X1762" s="18" t="s">
        <v>3417</v>
      </c>
      <c r="Y1762" s="22" t="s">
        <v>3415</v>
      </c>
      <c r="Z1762" s="22" t="s">
        <v>3092</v>
      </c>
      <c r="AA1762" s="22" t="s">
        <v>3430</v>
      </c>
      <c r="AB1762" s="22" t="s">
        <v>2214</v>
      </c>
      <c r="AC1762" s="22" t="s">
        <v>3416</v>
      </c>
      <c r="AD1762" s="16"/>
      <c r="AE1762" s="22" t="s">
        <v>2240</v>
      </c>
      <c r="AF1762" s="18">
        <v>336.0</v>
      </c>
      <c r="AG1762" s="18">
        <v>0.0</v>
      </c>
      <c r="AH1762" s="18">
        <v>0.0</v>
      </c>
      <c r="AI1762" s="18">
        <v>0.0</v>
      </c>
      <c r="AJ1762" s="18">
        <v>0.0</v>
      </c>
      <c r="AK1762" s="18">
        <v>0.019608</v>
      </c>
    </row>
    <row r="1763">
      <c r="A1763" s="14" t="s">
        <v>662</v>
      </c>
      <c r="B1763" s="105"/>
      <c r="C1763" s="14" t="s">
        <v>3139</v>
      </c>
      <c r="D1763" s="19" t="s">
        <v>58</v>
      </c>
      <c r="E1763" s="14" t="s">
        <v>3421</v>
      </c>
      <c r="F1763" s="14" t="s">
        <v>3140</v>
      </c>
      <c r="G1763" s="14" t="s">
        <v>2276</v>
      </c>
      <c r="H1763" s="14" t="s">
        <v>2214</v>
      </c>
      <c r="I1763" s="14" t="s">
        <v>3416</v>
      </c>
      <c r="J1763" s="14" t="s">
        <v>2605</v>
      </c>
      <c r="K1763" s="23"/>
      <c r="L1763" s="18">
        <v>24.0</v>
      </c>
      <c r="M1763" s="18">
        <v>0.0</v>
      </c>
      <c r="N1763" s="18">
        <v>0.0</v>
      </c>
      <c r="O1763" s="18">
        <v>0.0</v>
      </c>
      <c r="P1763" s="18">
        <v>0.0</v>
      </c>
      <c r="Q1763" s="18">
        <v>0.0</v>
      </c>
      <c r="U1763" s="22" t="s">
        <v>662</v>
      </c>
      <c r="V1763" s="18">
        <v>4.801958392003E12</v>
      </c>
      <c r="W1763" s="22" t="s">
        <v>3139</v>
      </c>
      <c r="X1763" s="18" t="s">
        <v>3417</v>
      </c>
      <c r="Y1763" s="22" t="s">
        <v>3421</v>
      </c>
      <c r="Z1763" s="22" t="s">
        <v>3140</v>
      </c>
      <c r="AA1763" s="22" t="s">
        <v>2276</v>
      </c>
      <c r="AB1763" s="22" t="s">
        <v>2214</v>
      </c>
      <c r="AC1763" s="22" t="s">
        <v>3416</v>
      </c>
      <c r="AD1763" s="22" t="s">
        <v>2605</v>
      </c>
      <c r="AE1763" s="16"/>
      <c r="AF1763" s="18">
        <v>24.0</v>
      </c>
      <c r="AG1763" s="18">
        <v>0.0</v>
      </c>
      <c r="AH1763" s="18">
        <v>0.0</v>
      </c>
      <c r="AI1763" s="18">
        <v>0.0</v>
      </c>
      <c r="AJ1763" s="18">
        <v>0.0</v>
      </c>
      <c r="AK1763" s="18">
        <v>0.0</v>
      </c>
    </row>
    <row r="1764">
      <c r="A1764" s="14" t="s">
        <v>961</v>
      </c>
      <c r="B1764" s="104"/>
      <c r="C1764" s="14" t="s">
        <v>2362</v>
      </c>
      <c r="D1764" s="19" t="s">
        <v>58</v>
      </c>
      <c r="E1764" s="14" t="s">
        <v>3415</v>
      </c>
      <c r="F1764" s="14" t="s">
        <v>3099</v>
      </c>
      <c r="G1764" s="14" t="s">
        <v>2359</v>
      </c>
      <c r="H1764" s="14" t="s">
        <v>2304</v>
      </c>
      <c r="I1764" s="14" t="s">
        <v>3416</v>
      </c>
      <c r="J1764" s="14" t="s">
        <v>2605</v>
      </c>
      <c r="K1764" s="14" t="s">
        <v>2240</v>
      </c>
      <c r="L1764" s="18">
        <v>816.0</v>
      </c>
      <c r="M1764" s="18">
        <v>0.0</v>
      </c>
      <c r="N1764" s="18">
        <v>0.0</v>
      </c>
      <c r="O1764" s="18">
        <v>0.0</v>
      </c>
      <c r="P1764" s="18">
        <v>0.0</v>
      </c>
      <c r="Q1764" s="18">
        <v>0.0</v>
      </c>
      <c r="U1764" s="22" t="s">
        <v>961</v>
      </c>
      <c r="V1764" s="22" t="s">
        <v>3927</v>
      </c>
      <c r="W1764" s="22" t="s">
        <v>2362</v>
      </c>
      <c r="X1764" s="18" t="s">
        <v>3417</v>
      </c>
      <c r="Y1764" s="22" t="s">
        <v>3415</v>
      </c>
      <c r="Z1764" s="22" t="s">
        <v>3099</v>
      </c>
      <c r="AA1764" s="22" t="s">
        <v>2359</v>
      </c>
      <c r="AB1764" s="22" t="s">
        <v>2304</v>
      </c>
      <c r="AC1764" s="22" t="s">
        <v>3416</v>
      </c>
      <c r="AD1764" s="22" t="s">
        <v>2605</v>
      </c>
      <c r="AE1764" s="22" t="s">
        <v>2240</v>
      </c>
      <c r="AF1764" s="18">
        <v>816.0</v>
      </c>
      <c r="AG1764" s="18">
        <v>0.0</v>
      </c>
      <c r="AH1764" s="18">
        <v>0.0</v>
      </c>
      <c r="AI1764" s="18">
        <v>0.0</v>
      </c>
      <c r="AJ1764" s="18">
        <v>0.0</v>
      </c>
      <c r="AK1764" s="18">
        <v>0.0</v>
      </c>
    </row>
    <row r="1765">
      <c r="A1765" s="14" t="s">
        <v>206</v>
      </c>
      <c r="B1765" s="105"/>
      <c r="C1765" s="14" t="s">
        <v>3044</v>
      </c>
      <c r="D1765" s="19" t="s">
        <v>58</v>
      </c>
      <c r="E1765" s="14" t="s">
        <v>3415</v>
      </c>
      <c r="F1765" s="14" t="s">
        <v>3045</v>
      </c>
      <c r="G1765" s="14" t="s">
        <v>3648</v>
      </c>
      <c r="H1765" s="14" t="s">
        <v>2214</v>
      </c>
      <c r="I1765" s="14" t="s">
        <v>3416</v>
      </c>
      <c r="J1765" s="23"/>
      <c r="K1765" s="14" t="s">
        <v>2240</v>
      </c>
      <c r="L1765" s="18">
        <v>336.0</v>
      </c>
      <c r="M1765" s="18">
        <v>0.0</v>
      </c>
      <c r="N1765" s="18">
        <v>0.106443</v>
      </c>
      <c r="O1765" s="18">
        <v>0.2</v>
      </c>
      <c r="P1765" s="18">
        <v>0.356443</v>
      </c>
      <c r="Q1765" s="18">
        <v>0.16363</v>
      </c>
      <c r="U1765" s="22" t="s">
        <v>206</v>
      </c>
      <c r="V1765" s="18">
        <v>8.908006217892E12</v>
      </c>
      <c r="W1765" s="22" t="s">
        <v>3044</v>
      </c>
      <c r="X1765" s="18" t="s">
        <v>3417</v>
      </c>
      <c r="Y1765" s="22" t="s">
        <v>3415</v>
      </c>
      <c r="Z1765" s="22" t="s">
        <v>3045</v>
      </c>
      <c r="AA1765" s="22" t="s">
        <v>3648</v>
      </c>
      <c r="AB1765" s="22" t="s">
        <v>2214</v>
      </c>
      <c r="AC1765" s="22" t="s">
        <v>3416</v>
      </c>
      <c r="AD1765" s="16"/>
      <c r="AE1765" s="22" t="s">
        <v>2240</v>
      </c>
      <c r="AF1765" s="18">
        <v>336.0</v>
      </c>
      <c r="AG1765" s="18">
        <v>0.0</v>
      </c>
      <c r="AH1765" s="18">
        <v>0.106443</v>
      </c>
      <c r="AI1765" s="18">
        <v>0.2</v>
      </c>
      <c r="AJ1765" s="18">
        <v>0.356443</v>
      </c>
      <c r="AK1765" s="18">
        <v>0.16363</v>
      </c>
    </row>
    <row r="1766">
      <c r="A1766" s="14" t="s">
        <v>258</v>
      </c>
      <c r="B1766" s="105"/>
      <c r="C1766" s="14" t="s">
        <v>2785</v>
      </c>
      <c r="D1766" s="19" t="s">
        <v>58</v>
      </c>
      <c r="E1766" s="14" t="s">
        <v>3415</v>
      </c>
      <c r="F1766" s="14" t="s">
        <v>3192</v>
      </c>
      <c r="G1766" s="14" t="s">
        <v>3427</v>
      </c>
      <c r="H1766" s="14" t="s">
        <v>2214</v>
      </c>
      <c r="I1766" s="14" t="s">
        <v>3416</v>
      </c>
      <c r="J1766" s="14" t="s">
        <v>2605</v>
      </c>
      <c r="K1766" s="23"/>
      <c r="L1766" s="18">
        <v>24.0</v>
      </c>
      <c r="M1766" s="18">
        <v>0.0</v>
      </c>
      <c r="N1766" s="18">
        <v>0.0</v>
      </c>
      <c r="O1766" s="18">
        <v>0.0</v>
      </c>
      <c r="P1766" s="18">
        <v>0.066667</v>
      </c>
      <c r="Q1766" s="18">
        <v>0.066667</v>
      </c>
      <c r="U1766" s="22" t="s">
        <v>258</v>
      </c>
      <c r="V1766" s="18">
        <v>4.05972942134E12</v>
      </c>
      <c r="W1766" s="22" t="s">
        <v>2785</v>
      </c>
      <c r="X1766" s="18" t="s">
        <v>3417</v>
      </c>
      <c r="Y1766" s="22" t="s">
        <v>3415</v>
      </c>
      <c r="Z1766" s="22" t="s">
        <v>3192</v>
      </c>
      <c r="AA1766" s="22" t="s">
        <v>3427</v>
      </c>
      <c r="AB1766" s="22" t="s">
        <v>2214</v>
      </c>
      <c r="AC1766" s="22" t="s">
        <v>3416</v>
      </c>
      <c r="AD1766" s="22" t="s">
        <v>2605</v>
      </c>
      <c r="AE1766" s="16"/>
      <c r="AF1766" s="18">
        <v>24.0</v>
      </c>
      <c r="AG1766" s="18">
        <v>0.0</v>
      </c>
      <c r="AH1766" s="18">
        <v>0.0</v>
      </c>
      <c r="AI1766" s="18">
        <v>0.0</v>
      </c>
      <c r="AJ1766" s="18">
        <v>0.066667</v>
      </c>
      <c r="AK1766" s="18">
        <v>0.066667</v>
      </c>
    </row>
    <row r="1767">
      <c r="A1767" s="14" t="s">
        <v>258</v>
      </c>
      <c r="B1767" s="105"/>
      <c r="C1767" s="14" t="s">
        <v>2408</v>
      </c>
      <c r="D1767" s="19" t="s">
        <v>58</v>
      </c>
      <c r="E1767" s="14" t="s">
        <v>3415</v>
      </c>
      <c r="F1767" s="14" t="s">
        <v>2849</v>
      </c>
      <c r="G1767" s="14" t="s">
        <v>2407</v>
      </c>
      <c r="H1767" s="14" t="s">
        <v>2214</v>
      </c>
      <c r="I1767" s="14" t="s">
        <v>3416</v>
      </c>
      <c r="J1767" s="23"/>
      <c r="K1767" s="23"/>
      <c r="L1767" s="18">
        <v>0.0</v>
      </c>
      <c r="M1767" s="18">
        <v>1.0</v>
      </c>
      <c r="N1767" s="18">
        <v>0.0</v>
      </c>
      <c r="O1767" s="18">
        <v>0.660256</v>
      </c>
      <c r="P1767" s="18">
        <v>0.574959</v>
      </c>
      <c r="Q1767" s="18">
        <v>0.571449</v>
      </c>
      <c r="U1767" s="22" t="s">
        <v>258</v>
      </c>
      <c r="V1767" s="18">
        <v>7.64302290315E11</v>
      </c>
      <c r="W1767" s="22" t="s">
        <v>2408</v>
      </c>
      <c r="X1767" s="18" t="s">
        <v>3417</v>
      </c>
      <c r="Y1767" s="22" t="s">
        <v>3415</v>
      </c>
      <c r="Z1767" s="22" t="s">
        <v>2849</v>
      </c>
      <c r="AA1767" s="22" t="s">
        <v>2407</v>
      </c>
      <c r="AB1767" s="22" t="s">
        <v>2214</v>
      </c>
      <c r="AC1767" s="22" t="s">
        <v>3416</v>
      </c>
      <c r="AD1767" s="16"/>
      <c r="AE1767" s="16"/>
      <c r="AF1767" s="18">
        <v>0.0</v>
      </c>
      <c r="AG1767" s="18">
        <v>1.0</v>
      </c>
      <c r="AH1767" s="18">
        <v>0.0</v>
      </c>
      <c r="AI1767" s="18">
        <v>0.660256</v>
      </c>
      <c r="AJ1767" s="18">
        <v>0.574959</v>
      </c>
      <c r="AK1767" s="18">
        <v>0.571449</v>
      </c>
    </row>
    <row r="1768">
      <c r="A1768" s="14" t="s">
        <v>1690</v>
      </c>
      <c r="B1768" s="105"/>
      <c r="C1768" s="14" t="s">
        <v>2934</v>
      </c>
      <c r="D1768" s="19" t="s">
        <v>58</v>
      </c>
      <c r="E1768" s="14" t="s">
        <v>3415</v>
      </c>
      <c r="F1768" s="14" t="s">
        <v>3253</v>
      </c>
      <c r="G1768" s="14" t="s">
        <v>3453</v>
      </c>
      <c r="H1768" s="14" t="s">
        <v>2214</v>
      </c>
      <c r="I1768" s="14" t="s">
        <v>3416</v>
      </c>
      <c r="J1768" s="23"/>
      <c r="K1768" s="14" t="s">
        <v>2240</v>
      </c>
      <c r="L1768" s="18">
        <v>504.0</v>
      </c>
      <c r="M1768" s="18">
        <v>0.0</v>
      </c>
      <c r="N1768" s="18">
        <v>0.217317</v>
      </c>
      <c r="O1768" s="18">
        <v>0.0</v>
      </c>
      <c r="P1768" s="18">
        <v>0.142857</v>
      </c>
      <c r="Q1768" s="18">
        <v>0.217317</v>
      </c>
      <c r="U1768" s="22" t="s">
        <v>1690</v>
      </c>
      <c r="V1768" s="18">
        <v>7.33603100975E11</v>
      </c>
      <c r="W1768" s="22" t="s">
        <v>2934</v>
      </c>
      <c r="X1768" s="18" t="s">
        <v>3417</v>
      </c>
      <c r="Y1768" s="22" t="s">
        <v>3415</v>
      </c>
      <c r="Z1768" s="22" t="s">
        <v>3253</v>
      </c>
      <c r="AA1768" s="22" t="s">
        <v>3453</v>
      </c>
      <c r="AB1768" s="22" t="s">
        <v>2214</v>
      </c>
      <c r="AC1768" s="22" t="s">
        <v>3416</v>
      </c>
      <c r="AD1768" s="16"/>
      <c r="AE1768" s="22" t="s">
        <v>2240</v>
      </c>
      <c r="AF1768" s="18">
        <v>504.0</v>
      </c>
      <c r="AG1768" s="18">
        <v>0.0</v>
      </c>
      <c r="AH1768" s="18">
        <v>0.217317</v>
      </c>
      <c r="AI1768" s="18">
        <v>0.0</v>
      </c>
      <c r="AJ1768" s="18">
        <v>0.142857</v>
      </c>
      <c r="AK1768" s="18">
        <v>0.217317</v>
      </c>
    </row>
    <row r="1769">
      <c r="A1769" s="14" t="s">
        <v>258</v>
      </c>
      <c r="B1769" s="105"/>
      <c r="C1769" s="14" t="s">
        <v>2410</v>
      </c>
      <c r="D1769" s="19" t="s">
        <v>58</v>
      </c>
      <c r="E1769" s="14" t="s">
        <v>3415</v>
      </c>
      <c r="F1769" s="14" t="s">
        <v>2849</v>
      </c>
      <c r="G1769" s="14" t="s">
        <v>2407</v>
      </c>
      <c r="I1769" s="14" t="s">
        <v>3416</v>
      </c>
      <c r="J1769" s="23"/>
      <c r="K1769" s="23"/>
      <c r="L1769" s="18">
        <v>456.0</v>
      </c>
      <c r="M1769" s="18">
        <v>0.0</v>
      </c>
      <c r="N1769" s="18">
        <v>0.0</v>
      </c>
      <c r="O1769" s="18">
        <v>0.0</v>
      </c>
      <c r="P1769" s="18">
        <v>0.0</v>
      </c>
      <c r="Q1769" s="18">
        <v>0.0</v>
      </c>
      <c r="U1769" s="22" t="s">
        <v>258</v>
      </c>
      <c r="V1769" s="18">
        <v>7.64302280248E11</v>
      </c>
      <c r="W1769" s="22" t="s">
        <v>2410</v>
      </c>
      <c r="X1769" s="18" t="s">
        <v>3417</v>
      </c>
      <c r="Y1769" s="22" t="s">
        <v>3415</v>
      </c>
      <c r="Z1769" s="22" t="s">
        <v>2849</v>
      </c>
      <c r="AA1769" s="22" t="s">
        <v>2407</v>
      </c>
      <c r="AC1769" s="22" t="s">
        <v>3416</v>
      </c>
      <c r="AD1769" s="16"/>
      <c r="AE1769" s="16"/>
      <c r="AF1769" s="18">
        <v>456.0</v>
      </c>
      <c r="AG1769" s="18">
        <v>0.0</v>
      </c>
      <c r="AH1769" s="18">
        <v>0.0</v>
      </c>
      <c r="AI1769" s="18">
        <v>0.0</v>
      </c>
      <c r="AJ1769" s="18">
        <v>0.0</v>
      </c>
      <c r="AK1769" s="18">
        <v>0.0</v>
      </c>
    </row>
    <row r="1770">
      <c r="A1770" s="14" t="s">
        <v>1812</v>
      </c>
      <c r="B1770" s="105"/>
      <c r="C1770" s="14" t="s">
        <v>2524</v>
      </c>
      <c r="D1770" s="19" t="s">
        <v>58</v>
      </c>
      <c r="E1770" s="14" t="s">
        <v>3415</v>
      </c>
      <c r="F1770" s="14" t="s">
        <v>2963</v>
      </c>
      <c r="G1770" s="14" t="s">
        <v>2512</v>
      </c>
      <c r="H1770" s="14" t="s">
        <v>2214</v>
      </c>
      <c r="I1770" s="14" t="s">
        <v>3416</v>
      </c>
      <c r="J1770" s="14" t="s">
        <v>2666</v>
      </c>
      <c r="K1770" s="14" t="s">
        <v>2240</v>
      </c>
      <c r="L1770" s="18">
        <v>96.0</v>
      </c>
      <c r="M1770" s="18">
        <v>0.0</v>
      </c>
      <c r="N1770" s="18">
        <v>0.0</v>
      </c>
      <c r="O1770" s="18">
        <v>0.0</v>
      </c>
      <c r="P1770" s="18">
        <v>0.0</v>
      </c>
      <c r="Q1770" s="18">
        <v>0.0</v>
      </c>
      <c r="U1770" s="22" t="s">
        <v>1812</v>
      </c>
      <c r="V1770" s="18">
        <v>7.622201799366E12</v>
      </c>
      <c r="W1770" s="22" t="s">
        <v>2524</v>
      </c>
      <c r="X1770" s="18" t="s">
        <v>3417</v>
      </c>
      <c r="Y1770" s="22" t="s">
        <v>3415</v>
      </c>
      <c r="Z1770" s="22" t="s">
        <v>2963</v>
      </c>
      <c r="AA1770" s="22" t="s">
        <v>2512</v>
      </c>
      <c r="AB1770" s="22" t="s">
        <v>2214</v>
      </c>
      <c r="AC1770" s="22" t="s">
        <v>3416</v>
      </c>
      <c r="AD1770" s="22" t="s">
        <v>2666</v>
      </c>
      <c r="AE1770" s="22" t="s">
        <v>2240</v>
      </c>
      <c r="AF1770" s="18">
        <v>96.0</v>
      </c>
      <c r="AG1770" s="18">
        <v>0.0</v>
      </c>
      <c r="AH1770" s="18">
        <v>0.0</v>
      </c>
      <c r="AI1770" s="18">
        <v>0.0</v>
      </c>
      <c r="AJ1770" s="18">
        <v>0.0</v>
      </c>
      <c r="AK1770" s="18">
        <v>0.0</v>
      </c>
    </row>
    <row r="1771">
      <c r="A1771" s="14" t="s">
        <v>1488</v>
      </c>
      <c r="B1771" s="105"/>
      <c r="C1771" s="14" t="s">
        <v>2832</v>
      </c>
      <c r="D1771" s="19" t="s">
        <v>58</v>
      </c>
      <c r="E1771" s="14" t="s">
        <v>3415</v>
      </c>
      <c r="F1771" s="14" t="s">
        <v>3132</v>
      </c>
      <c r="G1771" s="14" t="s">
        <v>2268</v>
      </c>
      <c r="H1771" s="14" t="s">
        <v>2214</v>
      </c>
      <c r="I1771" s="14" t="s">
        <v>3416</v>
      </c>
      <c r="J1771" s="23"/>
      <c r="K1771" s="23"/>
      <c r="L1771" s="18">
        <v>0.0</v>
      </c>
      <c r="M1771" s="18">
        <v>2.0</v>
      </c>
      <c r="N1771" s="18">
        <v>0.0</v>
      </c>
      <c r="O1771" s="18">
        <v>0.5</v>
      </c>
      <c r="P1771" s="18">
        <v>0.366667</v>
      </c>
      <c r="Q1771" s="18">
        <v>0.333333</v>
      </c>
      <c r="U1771" s="22" t="s">
        <v>1488</v>
      </c>
      <c r="V1771" s="18">
        <v>6.291109429586E12</v>
      </c>
      <c r="W1771" s="22" t="s">
        <v>2832</v>
      </c>
      <c r="X1771" s="18" t="s">
        <v>3417</v>
      </c>
      <c r="Y1771" s="22" t="s">
        <v>3415</v>
      </c>
      <c r="Z1771" s="22" t="s">
        <v>3132</v>
      </c>
      <c r="AA1771" s="22" t="s">
        <v>2268</v>
      </c>
      <c r="AB1771" s="22" t="s">
        <v>2214</v>
      </c>
      <c r="AC1771" s="22" t="s">
        <v>3416</v>
      </c>
      <c r="AD1771" s="16"/>
      <c r="AE1771" s="16"/>
      <c r="AF1771" s="18">
        <v>0.0</v>
      </c>
      <c r="AG1771" s="18">
        <v>2.0</v>
      </c>
      <c r="AH1771" s="18">
        <v>0.0</v>
      </c>
      <c r="AI1771" s="18">
        <v>0.5</v>
      </c>
      <c r="AJ1771" s="18">
        <v>0.366667</v>
      </c>
      <c r="AK1771" s="18">
        <v>0.333333</v>
      </c>
    </row>
    <row r="1772">
      <c r="A1772" s="14" t="s">
        <v>851</v>
      </c>
      <c r="B1772" s="105"/>
      <c r="C1772" s="14" t="s">
        <v>2758</v>
      </c>
      <c r="D1772" s="19" t="s">
        <v>58</v>
      </c>
      <c r="E1772" s="14" t="s">
        <v>3415</v>
      </c>
      <c r="F1772" s="14" t="s">
        <v>2754</v>
      </c>
      <c r="G1772" s="14" t="s">
        <v>2339</v>
      </c>
      <c r="H1772" s="14" t="s">
        <v>2304</v>
      </c>
      <c r="I1772" s="14" t="s">
        <v>3422</v>
      </c>
      <c r="J1772" s="14" t="s">
        <v>2605</v>
      </c>
      <c r="K1772" s="23"/>
      <c r="L1772" s="18">
        <v>96.0</v>
      </c>
      <c r="M1772" s="18">
        <v>0.0</v>
      </c>
      <c r="N1772" s="18">
        <v>0.0</v>
      </c>
      <c r="O1772" s="18">
        <v>0.0</v>
      </c>
      <c r="P1772" s="18">
        <v>0.0</v>
      </c>
      <c r="Q1772" s="18">
        <v>0.0</v>
      </c>
      <c r="U1772" s="22" t="s">
        <v>851</v>
      </c>
      <c r="V1772" s="18">
        <v>6.297001618462E12</v>
      </c>
      <c r="W1772" s="22" t="s">
        <v>2758</v>
      </c>
      <c r="X1772" s="18" t="s">
        <v>3417</v>
      </c>
      <c r="Y1772" s="22" t="s">
        <v>3415</v>
      </c>
      <c r="Z1772" s="22" t="s">
        <v>2754</v>
      </c>
      <c r="AA1772" s="22" t="s">
        <v>2339</v>
      </c>
      <c r="AB1772" s="22" t="s">
        <v>2304</v>
      </c>
      <c r="AC1772" s="22" t="s">
        <v>3422</v>
      </c>
      <c r="AD1772" s="22" t="s">
        <v>2605</v>
      </c>
      <c r="AE1772" s="16"/>
      <c r="AF1772" s="18">
        <v>96.0</v>
      </c>
      <c r="AG1772" s="18">
        <v>0.0</v>
      </c>
      <c r="AH1772" s="18">
        <v>0.0</v>
      </c>
      <c r="AI1772" s="18">
        <v>0.0</v>
      </c>
      <c r="AJ1772" s="18">
        <v>0.0</v>
      </c>
      <c r="AK1772" s="18">
        <v>0.0</v>
      </c>
    </row>
    <row r="1773">
      <c r="A1773" s="14" t="s">
        <v>1251</v>
      </c>
      <c r="B1773" s="105"/>
      <c r="C1773" s="14" t="s">
        <v>2993</v>
      </c>
      <c r="D1773" s="19" t="s">
        <v>58</v>
      </c>
      <c r="E1773" s="14" t="s">
        <v>3415</v>
      </c>
      <c r="F1773" s="14" t="s">
        <v>3231</v>
      </c>
      <c r="G1773" s="14" t="s">
        <v>3466</v>
      </c>
      <c r="H1773" s="14" t="s">
        <v>2214</v>
      </c>
      <c r="I1773" s="14" t="s">
        <v>3431</v>
      </c>
      <c r="J1773" s="23"/>
      <c r="K1773" s="23"/>
      <c r="L1773" s="18">
        <v>0.0</v>
      </c>
      <c r="M1773" s="18">
        <v>0.0</v>
      </c>
      <c r="N1773" s="18">
        <v>0.0</v>
      </c>
      <c r="O1773" s="18">
        <v>0.0</v>
      </c>
      <c r="P1773" s="18">
        <v>0.1</v>
      </c>
      <c r="Q1773" s="18">
        <v>0.067797</v>
      </c>
      <c r="U1773" s="22" t="s">
        <v>1251</v>
      </c>
      <c r="V1773" s="18">
        <v>6.291107845968E12</v>
      </c>
      <c r="W1773" s="22" t="s">
        <v>2993</v>
      </c>
      <c r="X1773" s="18" t="s">
        <v>3417</v>
      </c>
      <c r="Y1773" s="22" t="s">
        <v>3415</v>
      </c>
      <c r="Z1773" s="22" t="s">
        <v>3231</v>
      </c>
      <c r="AA1773" s="22" t="s">
        <v>3466</v>
      </c>
      <c r="AB1773" s="22" t="s">
        <v>2214</v>
      </c>
      <c r="AC1773" s="22" t="s">
        <v>3431</v>
      </c>
      <c r="AD1773" s="16"/>
      <c r="AE1773" s="16"/>
      <c r="AF1773" s="18">
        <v>0.0</v>
      </c>
      <c r="AG1773" s="18">
        <v>0.0</v>
      </c>
      <c r="AH1773" s="18">
        <v>0.0</v>
      </c>
      <c r="AI1773" s="18">
        <v>0.0</v>
      </c>
      <c r="AJ1773" s="18">
        <v>0.1</v>
      </c>
      <c r="AK1773" s="18">
        <v>0.067797</v>
      </c>
    </row>
    <row r="1774">
      <c r="A1774" s="14" t="s">
        <v>65</v>
      </c>
      <c r="B1774" s="105"/>
      <c r="C1774" s="14" t="s">
        <v>3087</v>
      </c>
      <c r="D1774" s="19" t="s">
        <v>58</v>
      </c>
      <c r="E1774" s="14" t="s">
        <v>3415</v>
      </c>
      <c r="F1774" s="14" t="s">
        <v>3449</v>
      </c>
      <c r="G1774" s="23"/>
      <c r="H1774" s="14" t="s">
        <v>2214</v>
      </c>
      <c r="I1774" s="14" t="s">
        <v>3416</v>
      </c>
      <c r="J1774" s="23"/>
      <c r="K1774" s="23"/>
      <c r="L1774" s="18">
        <v>24.0</v>
      </c>
      <c r="M1774" s="18">
        <v>2.0</v>
      </c>
      <c r="N1774" s="18">
        <v>0.160256</v>
      </c>
      <c r="O1774" s="18">
        <v>0.374542</v>
      </c>
      <c r="P1774" s="18">
        <v>0.336864</v>
      </c>
      <c r="Q1774" s="18">
        <v>0.297026</v>
      </c>
      <c r="U1774" s="22" t="s">
        <v>65</v>
      </c>
      <c r="V1774" s="18">
        <v>5.060493181353E12</v>
      </c>
      <c r="W1774" s="22" t="s">
        <v>3087</v>
      </c>
      <c r="X1774" s="18" t="s">
        <v>3417</v>
      </c>
      <c r="Y1774" s="22" t="s">
        <v>3415</v>
      </c>
      <c r="Z1774" s="22" t="s">
        <v>3449</v>
      </c>
      <c r="AA1774" s="16"/>
      <c r="AB1774" s="22" t="s">
        <v>2214</v>
      </c>
      <c r="AC1774" s="22" t="s">
        <v>3416</v>
      </c>
      <c r="AD1774" s="16"/>
      <c r="AE1774" s="16"/>
      <c r="AF1774" s="18">
        <v>24.0</v>
      </c>
      <c r="AG1774" s="18">
        <v>2.0</v>
      </c>
      <c r="AH1774" s="18">
        <v>0.160256</v>
      </c>
      <c r="AI1774" s="18">
        <v>0.374542</v>
      </c>
      <c r="AJ1774" s="18">
        <v>0.336864</v>
      </c>
      <c r="AK1774" s="18">
        <v>0.297026</v>
      </c>
    </row>
    <row r="1775">
      <c r="A1775" s="14" t="s">
        <v>888</v>
      </c>
      <c r="B1775" s="105"/>
      <c r="C1775" s="14" t="s">
        <v>2332</v>
      </c>
      <c r="D1775" s="19" t="s">
        <v>58</v>
      </c>
      <c r="E1775" s="14" t="s">
        <v>3415</v>
      </c>
      <c r="F1775" s="14" t="s">
        <v>2733</v>
      </c>
      <c r="G1775" s="14" t="s">
        <v>2333</v>
      </c>
      <c r="H1775" s="14" t="s">
        <v>2214</v>
      </c>
      <c r="I1775" s="14" t="s">
        <v>3431</v>
      </c>
      <c r="J1775" s="23"/>
      <c r="K1775" s="14" t="s">
        <v>2240</v>
      </c>
      <c r="L1775" s="18">
        <v>384.0</v>
      </c>
      <c r="M1775" s="18">
        <v>0.0</v>
      </c>
      <c r="N1775" s="18">
        <v>0.0</v>
      </c>
      <c r="O1775" s="18">
        <v>0.0</v>
      </c>
      <c r="P1775" s="18">
        <v>0.0</v>
      </c>
      <c r="Q1775" s="18">
        <v>0.0</v>
      </c>
      <c r="U1775" s="22" t="s">
        <v>888</v>
      </c>
      <c r="V1775" s="18">
        <v>6.291079388708E12</v>
      </c>
      <c r="W1775" s="22" t="s">
        <v>2332</v>
      </c>
      <c r="X1775" s="18" t="s">
        <v>3417</v>
      </c>
      <c r="Y1775" s="22" t="s">
        <v>3415</v>
      </c>
      <c r="Z1775" s="22" t="s">
        <v>2733</v>
      </c>
      <c r="AA1775" s="22" t="s">
        <v>2333</v>
      </c>
      <c r="AB1775" s="22" t="s">
        <v>2214</v>
      </c>
      <c r="AC1775" s="22" t="s">
        <v>3431</v>
      </c>
      <c r="AD1775" s="16"/>
      <c r="AE1775" s="22" t="s">
        <v>2240</v>
      </c>
      <c r="AF1775" s="18">
        <v>384.0</v>
      </c>
      <c r="AG1775" s="18">
        <v>0.0</v>
      </c>
      <c r="AH1775" s="18">
        <v>0.0</v>
      </c>
      <c r="AI1775" s="18">
        <v>0.0</v>
      </c>
      <c r="AJ1775" s="18">
        <v>0.0</v>
      </c>
      <c r="AK1775" s="18">
        <v>0.0</v>
      </c>
    </row>
    <row r="1776">
      <c r="A1776" s="14" t="s">
        <v>756</v>
      </c>
      <c r="B1776" s="105"/>
      <c r="C1776" s="14" t="s">
        <v>2302</v>
      </c>
      <c r="D1776" s="19" t="s">
        <v>58</v>
      </c>
      <c r="E1776" s="14" t="s">
        <v>3415</v>
      </c>
      <c r="F1776" s="23"/>
      <c r="G1776" s="14" t="s">
        <v>2303</v>
      </c>
      <c r="I1776" s="14" t="s">
        <v>3416</v>
      </c>
      <c r="J1776" s="23"/>
      <c r="K1776" s="23"/>
      <c r="L1776" s="18">
        <v>120.0</v>
      </c>
      <c r="M1776" s="18">
        <v>0.0</v>
      </c>
      <c r="N1776" s="18">
        <v>0.0</v>
      </c>
      <c r="O1776" s="18">
        <v>0.0</v>
      </c>
      <c r="P1776" s="18">
        <v>0.0</v>
      </c>
      <c r="Q1776" s="18">
        <v>0.0</v>
      </c>
      <c r="U1776" s="22" t="s">
        <v>756</v>
      </c>
      <c r="V1776" s="18">
        <v>5.056141881201E12</v>
      </c>
      <c r="W1776" s="22" t="s">
        <v>2302</v>
      </c>
      <c r="X1776" s="18" t="s">
        <v>3417</v>
      </c>
      <c r="Y1776" s="22" t="s">
        <v>3415</v>
      </c>
      <c r="Z1776" s="16"/>
      <c r="AA1776" s="22" t="s">
        <v>2303</v>
      </c>
      <c r="AC1776" s="22" t="s">
        <v>3416</v>
      </c>
      <c r="AD1776" s="16"/>
      <c r="AE1776" s="16"/>
      <c r="AF1776" s="18">
        <v>120.0</v>
      </c>
      <c r="AG1776" s="18">
        <v>0.0</v>
      </c>
      <c r="AH1776" s="18">
        <v>0.0</v>
      </c>
      <c r="AI1776" s="18">
        <v>0.0</v>
      </c>
      <c r="AJ1776" s="18">
        <v>0.0</v>
      </c>
      <c r="AK1776" s="18">
        <v>0.0</v>
      </c>
    </row>
    <row r="1777">
      <c r="A1777" s="14" t="s">
        <v>1812</v>
      </c>
      <c r="B1777" s="105"/>
      <c r="C1777" s="14" t="s">
        <v>2653</v>
      </c>
      <c r="D1777" s="19" t="s">
        <v>58</v>
      </c>
      <c r="E1777" s="14" t="s">
        <v>3415</v>
      </c>
      <c r="F1777" s="14" t="s">
        <v>3345</v>
      </c>
      <c r="G1777" s="14" t="s">
        <v>3430</v>
      </c>
      <c r="H1777" s="14" t="s">
        <v>2214</v>
      </c>
      <c r="I1777" s="14" t="s">
        <v>3416</v>
      </c>
      <c r="J1777" s="14" t="s">
        <v>2605</v>
      </c>
      <c r="K1777" s="23"/>
      <c r="L1777" s="18">
        <v>0.0</v>
      </c>
      <c r="M1777" s="18">
        <v>0.0</v>
      </c>
      <c r="N1777" s="18">
        <v>0.0</v>
      </c>
      <c r="O1777" s="18">
        <v>0.0</v>
      </c>
      <c r="P1777" s="18">
        <v>0.071429</v>
      </c>
      <c r="Q1777" s="18">
        <v>0.070321</v>
      </c>
      <c r="U1777" s="22" t="s">
        <v>1812</v>
      </c>
      <c r="V1777" s="18">
        <v>6.221073008104E12</v>
      </c>
      <c r="W1777" s="22" t="s">
        <v>2653</v>
      </c>
      <c r="X1777" s="18" t="s">
        <v>3417</v>
      </c>
      <c r="Y1777" s="22" t="s">
        <v>3415</v>
      </c>
      <c r="Z1777" s="22" t="s">
        <v>3345</v>
      </c>
      <c r="AA1777" s="22" t="s">
        <v>3430</v>
      </c>
      <c r="AB1777" s="22" t="s">
        <v>2214</v>
      </c>
      <c r="AC1777" s="22" t="s">
        <v>3416</v>
      </c>
      <c r="AD1777" s="22" t="s">
        <v>2605</v>
      </c>
      <c r="AE1777" s="16"/>
      <c r="AF1777" s="18">
        <v>0.0</v>
      </c>
      <c r="AG1777" s="18">
        <v>0.0</v>
      </c>
      <c r="AH1777" s="18">
        <v>0.0</v>
      </c>
      <c r="AI1777" s="18">
        <v>0.0</v>
      </c>
      <c r="AJ1777" s="18">
        <v>0.071429</v>
      </c>
      <c r="AK1777" s="18">
        <v>0.070321</v>
      </c>
    </row>
    <row r="1778">
      <c r="A1778" s="14" t="s">
        <v>1812</v>
      </c>
      <c r="B1778" s="105"/>
      <c r="C1778" s="14" t="s">
        <v>2976</v>
      </c>
      <c r="D1778" s="19" t="s">
        <v>58</v>
      </c>
      <c r="E1778" s="14" t="s">
        <v>3415</v>
      </c>
      <c r="F1778" s="14" t="s">
        <v>3092</v>
      </c>
      <c r="G1778" s="14" t="s">
        <v>3430</v>
      </c>
      <c r="H1778" s="14" t="s">
        <v>2214</v>
      </c>
      <c r="I1778" s="14" t="s">
        <v>3416</v>
      </c>
      <c r="J1778" s="14" t="s">
        <v>2605</v>
      </c>
      <c r="K1778" s="23"/>
      <c r="L1778" s="18">
        <v>24.0</v>
      </c>
      <c r="M1778" s="18">
        <v>0.0</v>
      </c>
      <c r="N1778" s="18">
        <v>0.0</v>
      </c>
      <c r="O1778" s="18">
        <v>0.0</v>
      </c>
      <c r="P1778" s="18">
        <v>0.0</v>
      </c>
      <c r="Q1778" s="18">
        <v>0.0</v>
      </c>
      <c r="U1778" s="22" t="s">
        <v>1812</v>
      </c>
      <c r="V1778" s="18">
        <v>6.772504452961E12</v>
      </c>
      <c r="W1778" s="22" t="s">
        <v>2976</v>
      </c>
      <c r="X1778" s="18" t="s">
        <v>3417</v>
      </c>
      <c r="Y1778" s="22" t="s">
        <v>3415</v>
      </c>
      <c r="Z1778" s="22" t="s">
        <v>3092</v>
      </c>
      <c r="AA1778" s="22" t="s">
        <v>3430</v>
      </c>
      <c r="AB1778" s="22" t="s">
        <v>2214</v>
      </c>
      <c r="AC1778" s="22" t="s">
        <v>3416</v>
      </c>
      <c r="AD1778" s="22" t="s">
        <v>2605</v>
      </c>
      <c r="AE1778" s="16"/>
      <c r="AF1778" s="18">
        <v>24.0</v>
      </c>
      <c r="AG1778" s="18">
        <v>0.0</v>
      </c>
      <c r="AH1778" s="18">
        <v>0.0</v>
      </c>
      <c r="AI1778" s="18">
        <v>0.0</v>
      </c>
      <c r="AJ1778" s="18">
        <v>0.0</v>
      </c>
      <c r="AK1778" s="18">
        <v>0.0</v>
      </c>
    </row>
    <row r="1779">
      <c r="A1779" s="14" t="s">
        <v>1812</v>
      </c>
      <c r="B1779" s="105"/>
      <c r="C1779" s="14" t="s">
        <v>2488</v>
      </c>
      <c r="D1779" s="19" t="s">
        <v>58</v>
      </c>
      <c r="E1779" s="14" t="s">
        <v>3415</v>
      </c>
      <c r="F1779" s="14" t="s">
        <v>2951</v>
      </c>
      <c r="G1779" s="14" t="s">
        <v>2489</v>
      </c>
      <c r="H1779" s="14" t="s">
        <v>2214</v>
      </c>
      <c r="I1779" s="14" t="s">
        <v>3416</v>
      </c>
      <c r="J1779" s="14" t="s">
        <v>2605</v>
      </c>
      <c r="K1779" s="14" t="s">
        <v>2240</v>
      </c>
      <c r="L1779" s="18">
        <v>24.0</v>
      </c>
      <c r="M1779" s="18">
        <v>0.0</v>
      </c>
      <c r="N1779" s="18">
        <v>0.0</v>
      </c>
      <c r="O1779" s="18">
        <v>0.0</v>
      </c>
      <c r="P1779" s="18">
        <v>0.0</v>
      </c>
      <c r="Q1779" s="18">
        <v>0.0</v>
      </c>
      <c r="U1779" s="22" t="s">
        <v>1812</v>
      </c>
      <c r="V1779" s="18">
        <v>6.291100609628E12</v>
      </c>
      <c r="W1779" s="22" t="s">
        <v>2488</v>
      </c>
      <c r="X1779" s="18" t="s">
        <v>3417</v>
      </c>
      <c r="Y1779" s="22" t="s">
        <v>3415</v>
      </c>
      <c r="Z1779" s="22" t="s">
        <v>2951</v>
      </c>
      <c r="AA1779" s="22" t="s">
        <v>2489</v>
      </c>
      <c r="AB1779" s="22" t="s">
        <v>2214</v>
      </c>
      <c r="AC1779" s="22" t="s">
        <v>3416</v>
      </c>
      <c r="AD1779" s="22" t="s">
        <v>2605</v>
      </c>
      <c r="AE1779" s="22" t="s">
        <v>2240</v>
      </c>
      <c r="AF1779" s="18">
        <v>24.0</v>
      </c>
      <c r="AG1779" s="18">
        <v>0.0</v>
      </c>
      <c r="AH1779" s="18">
        <v>0.0</v>
      </c>
      <c r="AI1779" s="18">
        <v>0.0</v>
      </c>
      <c r="AJ1779" s="18">
        <v>0.0</v>
      </c>
      <c r="AK1779" s="18">
        <v>0.0</v>
      </c>
    </row>
    <row r="1780">
      <c r="A1780" s="14" t="s">
        <v>662</v>
      </c>
      <c r="B1780" s="105"/>
      <c r="C1780" s="14" t="s">
        <v>3017</v>
      </c>
      <c r="D1780" s="19" t="s">
        <v>58</v>
      </c>
      <c r="E1780" s="14" t="s">
        <v>3421</v>
      </c>
      <c r="F1780" s="14" t="s">
        <v>2707</v>
      </c>
      <c r="G1780" s="14" t="s">
        <v>2276</v>
      </c>
      <c r="H1780" s="14" t="s">
        <v>2214</v>
      </c>
      <c r="I1780" s="14" t="s">
        <v>3416</v>
      </c>
      <c r="J1780" s="14" t="s">
        <v>2605</v>
      </c>
      <c r="K1780" s="23"/>
      <c r="L1780" s="18">
        <v>24.0</v>
      </c>
      <c r="M1780" s="18">
        <v>0.0</v>
      </c>
      <c r="N1780" s="18">
        <v>0.0</v>
      </c>
      <c r="O1780" s="18">
        <v>0.0</v>
      </c>
      <c r="P1780" s="18">
        <v>0.0</v>
      </c>
      <c r="Q1780" s="18">
        <v>0.0</v>
      </c>
      <c r="U1780" s="22" t="s">
        <v>662</v>
      </c>
      <c r="V1780" s="18">
        <v>8.907316006011E12</v>
      </c>
      <c r="W1780" s="22" t="s">
        <v>3017</v>
      </c>
      <c r="X1780" s="18" t="s">
        <v>3417</v>
      </c>
      <c r="Y1780" s="22" t="s">
        <v>3421</v>
      </c>
      <c r="Z1780" s="22" t="s">
        <v>2707</v>
      </c>
      <c r="AA1780" s="22" t="s">
        <v>2276</v>
      </c>
      <c r="AB1780" s="22" t="s">
        <v>2214</v>
      </c>
      <c r="AC1780" s="22" t="s">
        <v>3416</v>
      </c>
      <c r="AD1780" s="22" t="s">
        <v>2605</v>
      </c>
      <c r="AE1780" s="16"/>
      <c r="AF1780" s="18">
        <v>24.0</v>
      </c>
      <c r="AG1780" s="18">
        <v>0.0</v>
      </c>
      <c r="AH1780" s="18">
        <v>0.0</v>
      </c>
      <c r="AI1780" s="18">
        <v>0.0</v>
      </c>
      <c r="AJ1780" s="18">
        <v>0.0</v>
      </c>
      <c r="AK1780" s="18">
        <v>0.0</v>
      </c>
    </row>
    <row r="1781">
      <c r="A1781" s="14" t="s">
        <v>1812</v>
      </c>
      <c r="B1781" s="105"/>
      <c r="C1781" s="14" t="s">
        <v>2528</v>
      </c>
      <c r="D1781" s="19" t="s">
        <v>58</v>
      </c>
      <c r="E1781" s="14" t="s">
        <v>3415</v>
      </c>
      <c r="F1781" s="14" t="s">
        <v>2963</v>
      </c>
      <c r="G1781" s="14" t="s">
        <v>2512</v>
      </c>
      <c r="H1781" s="14" t="s">
        <v>2214</v>
      </c>
      <c r="I1781" s="14" t="s">
        <v>3416</v>
      </c>
      <c r="J1781" s="14" t="s">
        <v>2605</v>
      </c>
      <c r="K1781" s="23"/>
      <c r="L1781" s="18">
        <v>24.0</v>
      </c>
      <c r="M1781" s="18">
        <v>0.0</v>
      </c>
      <c r="N1781" s="18">
        <v>0.0</v>
      </c>
      <c r="O1781" s="18">
        <v>0.0</v>
      </c>
      <c r="P1781" s="18">
        <v>0.0</v>
      </c>
      <c r="Q1781" s="18">
        <v>0.0</v>
      </c>
      <c r="U1781" s="22" t="s">
        <v>1812</v>
      </c>
      <c r="V1781" s="18">
        <v>7.622201412333E12</v>
      </c>
      <c r="W1781" s="22" t="s">
        <v>2528</v>
      </c>
      <c r="X1781" s="18" t="s">
        <v>3417</v>
      </c>
      <c r="Y1781" s="22" t="s">
        <v>3415</v>
      </c>
      <c r="Z1781" s="22" t="s">
        <v>2963</v>
      </c>
      <c r="AA1781" s="22" t="s">
        <v>2512</v>
      </c>
      <c r="AB1781" s="22" t="s">
        <v>2214</v>
      </c>
      <c r="AC1781" s="22" t="s">
        <v>3416</v>
      </c>
      <c r="AD1781" s="22" t="s">
        <v>2605</v>
      </c>
      <c r="AE1781" s="16"/>
      <c r="AF1781" s="18">
        <v>24.0</v>
      </c>
      <c r="AG1781" s="18">
        <v>0.0</v>
      </c>
      <c r="AH1781" s="18">
        <v>0.0</v>
      </c>
      <c r="AI1781" s="18">
        <v>0.0</v>
      </c>
      <c r="AJ1781" s="18">
        <v>0.0</v>
      </c>
      <c r="AK1781" s="18">
        <v>0.0</v>
      </c>
    </row>
    <row r="1782">
      <c r="A1782" s="14" t="s">
        <v>1365</v>
      </c>
      <c r="B1782" s="105"/>
      <c r="C1782" s="14" t="s">
        <v>2910</v>
      </c>
      <c r="D1782" s="19" t="s">
        <v>58</v>
      </c>
      <c r="E1782" s="14" t="s">
        <v>3415</v>
      </c>
      <c r="F1782" s="14" t="s">
        <v>2911</v>
      </c>
      <c r="G1782" s="14" t="s">
        <v>2268</v>
      </c>
      <c r="H1782" s="14" t="s">
        <v>2214</v>
      </c>
      <c r="I1782" s="14" t="s">
        <v>3422</v>
      </c>
      <c r="J1782" s="14" t="s">
        <v>2605</v>
      </c>
      <c r="K1782" s="23"/>
      <c r="L1782" s="18">
        <v>24.0</v>
      </c>
      <c r="M1782" s="18">
        <v>0.0</v>
      </c>
      <c r="N1782" s="18">
        <v>0.0</v>
      </c>
      <c r="O1782" s="18">
        <v>0.0</v>
      </c>
      <c r="P1782" s="18">
        <v>0.0</v>
      </c>
      <c r="Q1782" s="18">
        <v>0.0</v>
      </c>
      <c r="U1782" s="22" t="s">
        <v>1365</v>
      </c>
      <c r="V1782" s="18">
        <v>5.202178001925E12</v>
      </c>
      <c r="W1782" s="22" t="s">
        <v>2910</v>
      </c>
      <c r="X1782" s="18" t="s">
        <v>3417</v>
      </c>
      <c r="Y1782" s="22" t="s">
        <v>3415</v>
      </c>
      <c r="Z1782" s="22" t="s">
        <v>2911</v>
      </c>
      <c r="AA1782" s="22" t="s">
        <v>2268</v>
      </c>
      <c r="AB1782" s="22" t="s">
        <v>2214</v>
      </c>
      <c r="AC1782" s="22" t="s">
        <v>3422</v>
      </c>
      <c r="AD1782" s="22" t="s">
        <v>2605</v>
      </c>
      <c r="AE1782" s="16"/>
      <c r="AF1782" s="18">
        <v>24.0</v>
      </c>
      <c r="AG1782" s="18">
        <v>0.0</v>
      </c>
      <c r="AH1782" s="18">
        <v>0.0</v>
      </c>
      <c r="AI1782" s="18">
        <v>0.0</v>
      </c>
      <c r="AJ1782" s="18">
        <v>0.0</v>
      </c>
      <c r="AK1782" s="18">
        <v>0.0</v>
      </c>
    </row>
    <row r="1783">
      <c r="A1783" s="14" t="s">
        <v>1175</v>
      </c>
      <c r="B1783" s="105"/>
      <c r="C1783" s="14" t="s">
        <v>3210</v>
      </c>
      <c r="D1783" s="19" t="s">
        <v>58</v>
      </c>
      <c r="E1783" s="14" t="s">
        <v>3421</v>
      </c>
      <c r="F1783" s="23"/>
      <c r="G1783" s="14" t="s">
        <v>2391</v>
      </c>
      <c r="H1783" s="14" t="s">
        <v>2214</v>
      </c>
      <c r="I1783" s="14" t="s">
        <v>3416</v>
      </c>
      <c r="J1783" s="14" t="s">
        <v>2605</v>
      </c>
      <c r="K1783" s="23"/>
      <c r="L1783" s="18">
        <v>192.0</v>
      </c>
      <c r="M1783" s="18">
        <v>0.0</v>
      </c>
      <c r="N1783" s="18">
        <v>0.0</v>
      </c>
      <c r="O1783" s="18">
        <v>0.0</v>
      </c>
      <c r="P1783" s="18">
        <v>0.0</v>
      </c>
      <c r="Q1783" s="18">
        <v>0.0</v>
      </c>
      <c r="U1783" s="22" t="s">
        <v>1175</v>
      </c>
      <c r="V1783" s="18">
        <v>1.94251142999E11</v>
      </c>
      <c r="W1783" s="22" t="s">
        <v>3210</v>
      </c>
      <c r="X1783" s="18" t="s">
        <v>3417</v>
      </c>
      <c r="Y1783" s="22" t="s">
        <v>3421</v>
      </c>
      <c r="Z1783" s="16"/>
      <c r="AA1783" s="22" t="s">
        <v>2391</v>
      </c>
      <c r="AB1783" s="22" t="s">
        <v>2214</v>
      </c>
      <c r="AC1783" s="22" t="s">
        <v>3416</v>
      </c>
      <c r="AD1783" s="22" t="s">
        <v>2605</v>
      </c>
      <c r="AE1783" s="16"/>
      <c r="AF1783" s="18">
        <v>192.0</v>
      </c>
      <c r="AG1783" s="18">
        <v>0.0</v>
      </c>
      <c r="AH1783" s="18">
        <v>0.0</v>
      </c>
      <c r="AI1783" s="18">
        <v>0.0</v>
      </c>
      <c r="AJ1783" s="18">
        <v>0.0</v>
      </c>
      <c r="AK1783" s="18">
        <v>0.0</v>
      </c>
    </row>
    <row r="1784">
      <c r="A1784" s="14" t="s">
        <v>1812</v>
      </c>
      <c r="B1784" s="105"/>
      <c r="C1784" s="14" t="s">
        <v>3311</v>
      </c>
      <c r="D1784" s="19" t="s">
        <v>58</v>
      </c>
      <c r="E1784" s="14" t="s">
        <v>3421</v>
      </c>
      <c r="F1784" s="14" t="s">
        <v>2963</v>
      </c>
      <c r="G1784" s="14" t="s">
        <v>3534</v>
      </c>
      <c r="H1784" s="14" t="s">
        <v>2214</v>
      </c>
      <c r="I1784" s="14" t="s">
        <v>3416</v>
      </c>
      <c r="J1784" s="14" t="s">
        <v>2605</v>
      </c>
      <c r="K1784" s="23"/>
      <c r="L1784" s="18">
        <v>720.0</v>
      </c>
      <c r="M1784" s="18">
        <v>1.0</v>
      </c>
      <c r="N1784" s="18">
        <v>30.61095</v>
      </c>
      <c r="O1784" s="18">
        <v>0.285714</v>
      </c>
      <c r="P1784" s="18">
        <v>0.633333</v>
      </c>
      <c r="Q1784" s="18">
        <v>31.16802</v>
      </c>
      <c r="U1784" s="22" t="s">
        <v>1812</v>
      </c>
      <c r="V1784" s="18">
        <v>7.622201725402E12</v>
      </c>
      <c r="W1784" s="22" t="s">
        <v>3311</v>
      </c>
      <c r="X1784" s="18" t="s">
        <v>3417</v>
      </c>
      <c r="Y1784" s="22" t="s">
        <v>3421</v>
      </c>
      <c r="Z1784" s="22" t="s">
        <v>2963</v>
      </c>
      <c r="AA1784" s="22" t="s">
        <v>3534</v>
      </c>
      <c r="AB1784" s="22" t="s">
        <v>2214</v>
      </c>
      <c r="AC1784" s="22" t="s">
        <v>3416</v>
      </c>
      <c r="AD1784" s="22" t="s">
        <v>2605</v>
      </c>
      <c r="AE1784" s="16"/>
      <c r="AF1784" s="18">
        <v>720.0</v>
      </c>
      <c r="AG1784" s="18">
        <v>1.0</v>
      </c>
      <c r="AH1784" s="18">
        <v>30.61095</v>
      </c>
      <c r="AI1784" s="18">
        <v>0.285714</v>
      </c>
      <c r="AJ1784" s="18">
        <v>0.633333</v>
      </c>
      <c r="AK1784" s="18">
        <v>31.16802</v>
      </c>
    </row>
    <row r="1785">
      <c r="A1785" s="14" t="s">
        <v>961</v>
      </c>
      <c r="B1785" s="104"/>
      <c r="C1785" s="14" t="s">
        <v>2357</v>
      </c>
      <c r="D1785" s="19" t="s">
        <v>58</v>
      </c>
      <c r="E1785" s="14" t="s">
        <v>3415</v>
      </c>
      <c r="F1785" s="14" t="s">
        <v>4020</v>
      </c>
      <c r="G1785" s="14" t="s">
        <v>2351</v>
      </c>
      <c r="H1785" s="14" t="s">
        <v>2304</v>
      </c>
      <c r="I1785" s="14" t="s">
        <v>3416</v>
      </c>
      <c r="J1785" s="14" t="s">
        <v>2605</v>
      </c>
      <c r="K1785" s="14" t="s">
        <v>2240</v>
      </c>
      <c r="L1785" s="18">
        <v>816.0</v>
      </c>
      <c r="M1785" s="18">
        <v>0.0</v>
      </c>
      <c r="N1785" s="18">
        <v>0.0</v>
      </c>
      <c r="O1785" s="18">
        <v>0.0</v>
      </c>
      <c r="P1785" s="18">
        <v>0.0</v>
      </c>
      <c r="Q1785" s="18">
        <v>0.0</v>
      </c>
      <c r="U1785" s="22" t="s">
        <v>961</v>
      </c>
      <c r="V1785" s="22" t="s">
        <v>4019</v>
      </c>
      <c r="W1785" s="22" t="s">
        <v>2357</v>
      </c>
      <c r="X1785" s="18" t="s">
        <v>3417</v>
      </c>
      <c r="Y1785" s="22" t="s">
        <v>3415</v>
      </c>
      <c r="Z1785" s="22" t="s">
        <v>4020</v>
      </c>
      <c r="AA1785" s="22" t="s">
        <v>2351</v>
      </c>
      <c r="AB1785" s="22" t="s">
        <v>2304</v>
      </c>
      <c r="AC1785" s="22" t="s">
        <v>3416</v>
      </c>
      <c r="AD1785" s="22" t="s">
        <v>2605</v>
      </c>
      <c r="AE1785" s="22" t="s">
        <v>2240</v>
      </c>
      <c r="AF1785" s="18">
        <v>816.0</v>
      </c>
      <c r="AG1785" s="18">
        <v>0.0</v>
      </c>
      <c r="AH1785" s="18">
        <v>0.0</v>
      </c>
      <c r="AI1785" s="18">
        <v>0.0</v>
      </c>
      <c r="AJ1785" s="18">
        <v>0.0</v>
      </c>
      <c r="AK1785" s="18">
        <v>0.0</v>
      </c>
    </row>
    <row r="1786">
      <c r="A1786" s="14" t="s">
        <v>1812</v>
      </c>
      <c r="B1786" s="105"/>
      <c r="C1786" s="14" t="s">
        <v>3304</v>
      </c>
      <c r="D1786" s="19" t="s">
        <v>58</v>
      </c>
      <c r="E1786" s="14" t="s">
        <v>3415</v>
      </c>
      <c r="F1786" s="14" t="s">
        <v>3305</v>
      </c>
      <c r="G1786" s="14" t="s">
        <v>3534</v>
      </c>
      <c r="I1786" s="14" t="s">
        <v>3416</v>
      </c>
      <c r="J1786" s="14" t="s">
        <v>2666</v>
      </c>
      <c r="L1786" s="18">
        <v>480.0</v>
      </c>
      <c r="M1786" s="18">
        <v>0.0</v>
      </c>
      <c r="N1786" s="18">
        <v>0.0</v>
      </c>
      <c r="O1786" s="18">
        <v>0.0</v>
      </c>
      <c r="P1786" s="18">
        <v>0.0</v>
      </c>
      <c r="Q1786" s="18">
        <v>0.0</v>
      </c>
      <c r="U1786" s="22" t="s">
        <v>1812</v>
      </c>
      <c r="V1786" s="18">
        <v>8.445290644862E12</v>
      </c>
      <c r="W1786" s="22" t="s">
        <v>3304</v>
      </c>
      <c r="X1786" s="18" t="s">
        <v>3417</v>
      </c>
      <c r="Y1786" s="22" t="s">
        <v>3415</v>
      </c>
      <c r="Z1786" s="22" t="s">
        <v>3305</v>
      </c>
      <c r="AA1786" s="22" t="s">
        <v>3534</v>
      </c>
      <c r="AC1786" s="22" t="s">
        <v>3416</v>
      </c>
      <c r="AD1786" s="22" t="s">
        <v>2666</v>
      </c>
      <c r="AF1786" s="18">
        <v>480.0</v>
      </c>
      <c r="AG1786" s="18">
        <v>0.0</v>
      </c>
      <c r="AH1786" s="18">
        <v>0.0</v>
      </c>
      <c r="AI1786" s="18">
        <v>0.0</v>
      </c>
      <c r="AJ1786" s="18">
        <v>0.0</v>
      </c>
      <c r="AK1786" s="18">
        <v>0.0</v>
      </c>
    </row>
    <row r="1787">
      <c r="A1787" s="14" t="s">
        <v>888</v>
      </c>
      <c r="B1787" s="105"/>
      <c r="C1787" s="14" t="s">
        <v>2906</v>
      </c>
      <c r="D1787" s="19" t="s">
        <v>58</v>
      </c>
      <c r="E1787" s="14" t="s">
        <v>3415</v>
      </c>
      <c r="F1787" s="23"/>
      <c r="G1787" s="14" t="s">
        <v>3909</v>
      </c>
      <c r="I1787" s="14" t="s">
        <v>3431</v>
      </c>
      <c r="J1787" s="23"/>
      <c r="K1787" s="23"/>
      <c r="L1787" s="18">
        <v>552.0</v>
      </c>
      <c r="M1787" s="18">
        <v>0.0</v>
      </c>
      <c r="N1787" s="18">
        <v>0.0</v>
      </c>
      <c r="O1787" s="18">
        <v>0.0</v>
      </c>
      <c r="P1787" s="18">
        <v>0.0</v>
      </c>
      <c r="Q1787" s="18">
        <v>0.0</v>
      </c>
      <c r="U1787" s="22" t="s">
        <v>888</v>
      </c>
      <c r="V1787" s="18">
        <v>8.904063259356E12</v>
      </c>
      <c r="W1787" s="22" t="s">
        <v>2906</v>
      </c>
      <c r="X1787" s="18" t="s">
        <v>3417</v>
      </c>
      <c r="Y1787" s="22" t="s">
        <v>3415</v>
      </c>
      <c r="Z1787" s="16"/>
      <c r="AA1787" s="22" t="s">
        <v>3909</v>
      </c>
      <c r="AC1787" s="22" t="s">
        <v>3431</v>
      </c>
      <c r="AD1787" s="16"/>
      <c r="AE1787" s="16"/>
      <c r="AF1787" s="18">
        <v>552.0</v>
      </c>
      <c r="AG1787" s="18">
        <v>0.0</v>
      </c>
      <c r="AH1787" s="18">
        <v>0.0</v>
      </c>
      <c r="AI1787" s="18">
        <v>0.0</v>
      </c>
      <c r="AJ1787" s="18">
        <v>0.0</v>
      </c>
      <c r="AK1787" s="18">
        <v>0.0</v>
      </c>
    </row>
    <row r="1788">
      <c r="A1788" s="14" t="s">
        <v>135</v>
      </c>
      <c r="B1788" s="105"/>
      <c r="C1788" s="14" t="s">
        <v>2624</v>
      </c>
      <c r="D1788" s="19" t="s">
        <v>58</v>
      </c>
      <c r="E1788" s="14" t="s">
        <v>3415</v>
      </c>
      <c r="F1788" s="14" t="s">
        <v>2614</v>
      </c>
      <c r="G1788" s="14" t="s">
        <v>2557</v>
      </c>
      <c r="H1788" s="14" t="s">
        <v>2214</v>
      </c>
      <c r="I1788" s="14" t="s">
        <v>3416</v>
      </c>
      <c r="J1788" s="14" t="s">
        <v>2605</v>
      </c>
      <c r="K1788" s="14" t="s">
        <v>2240</v>
      </c>
      <c r="L1788" s="18">
        <v>768.0</v>
      </c>
      <c r="M1788" s="18">
        <v>0.0</v>
      </c>
      <c r="N1788" s="18">
        <v>0.0</v>
      </c>
      <c r="O1788" s="18">
        <v>0.0</v>
      </c>
      <c r="P1788" s="18">
        <v>0.0</v>
      </c>
      <c r="Q1788" s="18">
        <v>0.0</v>
      </c>
      <c r="U1788" s="22" t="s">
        <v>135</v>
      </c>
      <c r="V1788" s="18">
        <v>1.015271004625E12</v>
      </c>
      <c r="W1788" s="22" t="s">
        <v>2624</v>
      </c>
      <c r="X1788" s="18" t="s">
        <v>3417</v>
      </c>
      <c r="Y1788" s="22" t="s">
        <v>3415</v>
      </c>
      <c r="Z1788" s="22" t="s">
        <v>2614</v>
      </c>
      <c r="AA1788" s="22" t="s">
        <v>2557</v>
      </c>
      <c r="AB1788" s="22" t="s">
        <v>2214</v>
      </c>
      <c r="AC1788" s="22" t="s">
        <v>3416</v>
      </c>
      <c r="AD1788" s="22" t="s">
        <v>2605</v>
      </c>
      <c r="AE1788" s="22" t="s">
        <v>2240</v>
      </c>
      <c r="AF1788" s="18">
        <v>768.0</v>
      </c>
      <c r="AG1788" s="18">
        <v>0.0</v>
      </c>
      <c r="AH1788" s="18">
        <v>0.0</v>
      </c>
      <c r="AI1788" s="18">
        <v>0.0</v>
      </c>
      <c r="AJ1788" s="18">
        <v>0.0</v>
      </c>
      <c r="AK1788" s="18">
        <v>0.0</v>
      </c>
    </row>
    <row r="1789">
      <c r="A1789" s="14" t="s">
        <v>961</v>
      </c>
      <c r="B1789" s="105"/>
      <c r="C1789" s="14" t="s">
        <v>3122</v>
      </c>
      <c r="D1789" s="19" t="s">
        <v>58</v>
      </c>
      <c r="E1789" s="14" t="s">
        <v>3415</v>
      </c>
      <c r="F1789" s="14" t="s">
        <v>3099</v>
      </c>
      <c r="G1789" s="14" t="s">
        <v>2359</v>
      </c>
      <c r="H1789" s="14" t="s">
        <v>2304</v>
      </c>
      <c r="I1789" s="14" t="s">
        <v>3422</v>
      </c>
      <c r="J1789" s="23"/>
      <c r="K1789" s="23"/>
      <c r="L1789" s="18">
        <v>81.0</v>
      </c>
      <c r="M1789" s="18">
        <v>35.0</v>
      </c>
      <c r="N1789" s="18">
        <v>2.135889</v>
      </c>
      <c r="O1789" s="18">
        <v>29.42951</v>
      </c>
      <c r="P1789" s="18">
        <v>28.83643</v>
      </c>
      <c r="Q1789" s="18">
        <v>22.05534</v>
      </c>
      <c r="U1789" s="22" t="s">
        <v>961</v>
      </c>
      <c r="V1789" s="18">
        <v>6.298042724341E12</v>
      </c>
      <c r="W1789" s="22" t="s">
        <v>3122</v>
      </c>
      <c r="X1789" s="18" t="s">
        <v>3417</v>
      </c>
      <c r="Y1789" s="22" t="s">
        <v>3415</v>
      </c>
      <c r="Z1789" s="22" t="s">
        <v>3099</v>
      </c>
      <c r="AA1789" s="22" t="s">
        <v>2359</v>
      </c>
      <c r="AB1789" s="22" t="s">
        <v>2304</v>
      </c>
      <c r="AC1789" s="22" t="s">
        <v>3422</v>
      </c>
      <c r="AD1789" s="16"/>
      <c r="AE1789" s="16"/>
      <c r="AF1789" s="18">
        <v>81.0</v>
      </c>
      <c r="AG1789" s="18">
        <v>35.0</v>
      </c>
      <c r="AH1789" s="18">
        <v>2.135889</v>
      </c>
      <c r="AI1789" s="18">
        <v>29.42951</v>
      </c>
      <c r="AJ1789" s="18">
        <v>28.83643</v>
      </c>
      <c r="AK1789" s="18">
        <v>22.05534</v>
      </c>
    </row>
    <row r="1790">
      <c r="A1790" s="14" t="s">
        <v>1936</v>
      </c>
      <c r="B1790" s="105"/>
      <c r="C1790" s="14" t="s">
        <v>2562</v>
      </c>
      <c r="D1790" s="19" t="s">
        <v>58</v>
      </c>
      <c r="E1790" s="14" t="s">
        <v>3415</v>
      </c>
      <c r="F1790" s="14" t="s">
        <v>3005</v>
      </c>
      <c r="G1790" s="14" t="s">
        <v>2561</v>
      </c>
      <c r="H1790" s="14" t="s">
        <v>2214</v>
      </c>
      <c r="I1790" s="14" t="s">
        <v>3416</v>
      </c>
      <c r="J1790" s="14" t="s">
        <v>2605</v>
      </c>
      <c r="K1790" s="23"/>
      <c r="L1790" s="18">
        <v>360.0</v>
      </c>
      <c r="M1790" s="18">
        <v>1.0</v>
      </c>
      <c r="N1790" s="18">
        <v>0.958968</v>
      </c>
      <c r="O1790" s="18">
        <v>0.521825</v>
      </c>
      <c r="P1790" s="18">
        <v>0.225145</v>
      </c>
      <c r="Q1790" s="18">
        <v>0.755265</v>
      </c>
      <c r="U1790" s="22" t="s">
        <v>1936</v>
      </c>
      <c r="V1790" s="18">
        <v>6.291061136294E12</v>
      </c>
      <c r="W1790" s="22" t="s">
        <v>2562</v>
      </c>
      <c r="X1790" s="18" t="s">
        <v>3417</v>
      </c>
      <c r="Y1790" s="22" t="s">
        <v>3415</v>
      </c>
      <c r="Z1790" s="22" t="s">
        <v>3005</v>
      </c>
      <c r="AA1790" s="22" t="s">
        <v>2561</v>
      </c>
      <c r="AB1790" s="22" t="s">
        <v>2214</v>
      </c>
      <c r="AC1790" s="22" t="s">
        <v>3416</v>
      </c>
      <c r="AD1790" s="22" t="s">
        <v>2605</v>
      </c>
      <c r="AE1790" s="16"/>
      <c r="AF1790" s="18">
        <v>360.0</v>
      </c>
      <c r="AG1790" s="18">
        <v>1.0</v>
      </c>
      <c r="AH1790" s="18">
        <v>0.958968</v>
      </c>
      <c r="AI1790" s="18">
        <v>0.521825</v>
      </c>
      <c r="AJ1790" s="18">
        <v>0.225145</v>
      </c>
      <c r="AK1790" s="18">
        <v>0.755265</v>
      </c>
    </row>
    <row r="1791">
      <c r="A1791" s="14" t="s">
        <v>258</v>
      </c>
      <c r="B1791" s="105"/>
      <c r="C1791" s="14" t="s">
        <v>2411</v>
      </c>
      <c r="D1791" s="19" t="s">
        <v>58</v>
      </c>
      <c r="E1791" s="14" t="s">
        <v>3415</v>
      </c>
      <c r="F1791" s="14" t="s">
        <v>2849</v>
      </c>
      <c r="G1791" s="14" t="s">
        <v>2407</v>
      </c>
      <c r="H1791" s="14" t="s">
        <v>2214</v>
      </c>
      <c r="I1791" s="14" t="s">
        <v>3416</v>
      </c>
      <c r="J1791" s="14" t="s">
        <v>2605</v>
      </c>
      <c r="K1791" s="23"/>
      <c r="L1791" s="18">
        <v>24.0</v>
      </c>
      <c r="M1791" s="18">
        <v>0.0</v>
      </c>
      <c r="N1791" s="18">
        <v>0.0</v>
      </c>
      <c r="O1791" s="18">
        <v>0.0</v>
      </c>
      <c r="P1791" s="18">
        <v>0.0</v>
      </c>
      <c r="Q1791" s="18">
        <v>0.0</v>
      </c>
      <c r="U1791" s="22" t="s">
        <v>258</v>
      </c>
      <c r="V1791" s="18">
        <v>7.64302280217E11</v>
      </c>
      <c r="W1791" s="22" t="s">
        <v>2411</v>
      </c>
      <c r="X1791" s="18" t="s">
        <v>3417</v>
      </c>
      <c r="Y1791" s="22" t="s">
        <v>3415</v>
      </c>
      <c r="Z1791" s="22" t="s">
        <v>2849</v>
      </c>
      <c r="AA1791" s="22" t="s">
        <v>2407</v>
      </c>
      <c r="AB1791" s="22" t="s">
        <v>2214</v>
      </c>
      <c r="AC1791" s="22" t="s">
        <v>3416</v>
      </c>
      <c r="AD1791" s="22" t="s">
        <v>2605</v>
      </c>
      <c r="AE1791" s="16"/>
      <c r="AF1791" s="18">
        <v>24.0</v>
      </c>
      <c r="AG1791" s="18">
        <v>0.0</v>
      </c>
      <c r="AH1791" s="18">
        <v>0.0</v>
      </c>
      <c r="AI1791" s="18">
        <v>0.0</v>
      </c>
      <c r="AJ1791" s="18">
        <v>0.0</v>
      </c>
      <c r="AK1791" s="18">
        <v>0.0</v>
      </c>
    </row>
    <row r="1792">
      <c r="A1792" s="14" t="s">
        <v>1812</v>
      </c>
      <c r="B1792" s="105"/>
      <c r="C1792" s="14" t="s">
        <v>2547</v>
      </c>
      <c r="D1792" s="19" t="s">
        <v>58</v>
      </c>
      <c r="E1792" s="14" t="s">
        <v>3415</v>
      </c>
      <c r="F1792" s="14" t="s">
        <v>2990</v>
      </c>
      <c r="G1792" s="14" t="s">
        <v>2453</v>
      </c>
      <c r="H1792" s="14" t="s">
        <v>2214</v>
      </c>
      <c r="I1792" s="14" t="s">
        <v>3416</v>
      </c>
      <c r="J1792" s="14" t="s">
        <v>2666</v>
      </c>
      <c r="L1792" s="18">
        <v>288.0</v>
      </c>
      <c r="M1792" s="18">
        <v>0.0</v>
      </c>
      <c r="N1792" s="18">
        <v>1.419816</v>
      </c>
      <c r="O1792" s="18">
        <v>0.174242</v>
      </c>
      <c r="P1792" s="18">
        <v>0.46366</v>
      </c>
      <c r="Q1792" s="18">
        <v>1.750502</v>
      </c>
      <c r="U1792" s="22" t="s">
        <v>1812</v>
      </c>
      <c r="V1792" s="18">
        <v>3.4000852956E10</v>
      </c>
      <c r="W1792" s="22" t="s">
        <v>2547</v>
      </c>
      <c r="X1792" s="18" t="s">
        <v>3417</v>
      </c>
      <c r="Y1792" s="22" t="s">
        <v>3415</v>
      </c>
      <c r="Z1792" s="22" t="s">
        <v>2990</v>
      </c>
      <c r="AA1792" s="22" t="s">
        <v>2453</v>
      </c>
      <c r="AB1792" s="22" t="s">
        <v>2214</v>
      </c>
      <c r="AC1792" s="22" t="s">
        <v>3416</v>
      </c>
      <c r="AD1792" s="22" t="s">
        <v>2666</v>
      </c>
      <c r="AF1792" s="18">
        <v>288.0</v>
      </c>
      <c r="AG1792" s="18">
        <v>0.0</v>
      </c>
      <c r="AH1792" s="18">
        <v>1.419816</v>
      </c>
      <c r="AI1792" s="18">
        <v>0.174242</v>
      </c>
      <c r="AJ1792" s="18">
        <v>0.46366</v>
      </c>
      <c r="AK1792" s="18">
        <v>1.750502</v>
      </c>
    </row>
    <row r="1793">
      <c r="A1793" s="14" t="s">
        <v>961</v>
      </c>
      <c r="B1793" s="105"/>
      <c r="C1793" s="14" t="s">
        <v>3716</v>
      </c>
      <c r="D1793" s="19" t="s">
        <v>58</v>
      </c>
      <c r="E1793" s="14" t="s">
        <v>3415</v>
      </c>
      <c r="F1793" s="14" t="s">
        <v>3488</v>
      </c>
      <c r="G1793" s="14" t="s">
        <v>2355</v>
      </c>
      <c r="H1793" s="14" t="s">
        <v>2304</v>
      </c>
      <c r="I1793" s="14" t="s">
        <v>3416</v>
      </c>
      <c r="J1793" s="14" t="s">
        <v>2605</v>
      </c>
      <c r="K1793" s="14" t="s">
        <v>2240</v>
      </c>
      <c r="L1793" s="18">
        <v>144.0</v>
      </c>
      <c r="M1793" s="18">
        <v>0.0</v>
      </c>
      <c r="N1793" s="18">
        <v>0.0</v>
      </c>
      <c r="O1793" s="18">
        <v>0.0</v>
      </c>
      <c r="P1793" s="18">
        <v>0.0</v>
      </c>
      <c r="Q1793" s="18">
        <v>0.0</v>
      </c>
      <c r="U1793" s="22" t="s">
        <v>961</v>
      </c>
      <c r="V1793" s="18">
        <v>6.14347710753E11</v>
      </c>
      <c r="W1793" s="22" t="s">
        <v>3716</v>
      </c>
      <c r="X1793" s="18" t="s">
        <v>3417</v>
      </c>
      <c r="Y1793" s="22" t="s">
        <v>3415</v>
      </c>
      <c r="Z1793" s="22" t="s">
        <v>3488</v>
      </c>
      <c r="AA1793" s="22" t="s">
        <v>2355</v>
      </c>
      <c r="AB1793" s="22" t="s">
        <v>2304</v>
      </c>
      <c r="AC1793" s="22" t="s">
        <v>3416</v>
      </c>
      <c r="AD1793" s="22" t="s">
        <v>2605</v>
      </c>
      <c r="AE1793" s="22" t="s">
        <v>2240</v>
      </c>
      <c r="AF1793" s="18">
        <v>144.0</v>
      </c>
      <c r="AG1793" s="18">
        <v>0.0</v>
      </c>
      <c r="AH1793" s="18">
        <v>0.0</v>
      </c>
      <c r="AI1793" s="18">
        <v>0.0</v>
      </c>
      <c r="AJ1793" s="18">
        <v>0.0</v>
      </c>
      <c r="AK1793" s="18">
        <v>0.0</v>
      </c>
    </row>
    <row r="1794">
      <c r="A1794" s="14" t="s">
        <v>65</v>
      </c>
      <c r="B1794" s="105"/>
      <c r="C1794" s="14" t="s">
        <v>3089</v>
      </c>
      <c r="D1794" s="19" t="s">
        <v>58</v>
      </c>
      <c r="E1794" s="14" t="s">
        <v>3415</v>
      </c>
      <c r="F1794" s="14" t="s">
        <v>3449</v>
      </c>
      <c r="G1794" s="23"/>
      <c r="H1794" s="14" t="s">
        <v>2214</v>
      </c>
      <c r="I1794" s="14" t="s">
        <v>3416</v>
      </c>
      <c r="J1794" s="23"/>
      <c r="K1794" s="14" t="s">
        <v>2240</v>
      </c>
      <c r="L1794" s="18">
        <v>456.0</v>
      </c>
      <c r="M1794" s="18">
        <v>0.0</v>
      </c>
      <c r="N1794" s="18">
        <v>0.0</v>
      </c>
      <c r="O1794" s="18">
        <v>0.0</v>
      </c>
      <c r="P1794" s="18">
        <v>0.0</v>
      </c>
      <c r="Q1794" s="18">
        <v>0.0</v>
      </c>
      <c r="U1794" s="22" t="s">
        <v>65</v>
      </c>
      <c r="V1794" s="18">
        <v>5.032331008078E12</v>
      </c>
      <c r="W1794" s="22" t="s">
        <v>3089</v>
      </c>
      <c r="X1794" s="18" t="s">
        <v>3417</v>
      </c>
      <c r="Y1794" s="22" t="s">
        <v>3415</v>
      </c>
      <c r="Z1794" s="22" t="s">
        <v>3449</v>
      </c>
      <c r="AA1794" s="16"/>
      <c r="AB1794" s="22" t="s">
        <v>2214</v>
      </c>
      <c r="AC1794" s="22" t="s">
        <v>3416</v>
      </c>
      <c r="AD1794" s="16"/>
      <c r="AE1794" s="22" t="s">
        <v>2240</v>
      </c>
      <c r="AF1794" s="18">
        <v>456.0</v>
      </c>
      <c r="AG1794" s="18">
        <v>0.0</v>
      </c>
      <c r="AH1794" s="18">
        <v>0.0</v>
      </c>
      <c r="AI1794" s="18">
        <v>0.0</v>
      </c>
      <c r="AJ1794" s="18">
        <v>0.0</v>
      </c>
      <c r="AK1794" s="18">
        <v>0.0</v>
      </c>
    </row>
    <row r="1795">
      <c r="A1795" s="14" t="s">
        <v>1783</v>
      </c>
      <c r="B1795" s="105"/>
      <c r="C1795" s="14" t="s">
        <v>3282</v>
      </c>
      <c r="D1795" s="19" t="s">
        <v>58</v>
      </c>
      <c r="E1795" s="14" t="s">
        <v>3421</v>
      </c>
      <c r="F1795" s="14" t="s">
        <v>3283</v>
      </c>
      <c r="G1795" s="14" t="s">
        <v>3442</v>
      </c>
      <c r="H1795" s="14" t="s">
        <v>2214</v>
      </c>
      <c r="I1795" s="14" t="s">
        <v>3416</v>
      </c>
      <c r="J1795" s="14" t="s">
        <v>2605</v>
      </c>
      <c r="K1795" s="14" t="s">
        <v>2240</v>
      </c>
      <c r="L1795" s="18">
        <v>336.0</v>
      </c>
      <c r="M1795" s="18">
        <v>0.0</v>
      </c>
      <c r="N1795" s="18">
        <v>4.414286</v>
      </c>
      <c r="O1795" s="18">
        <v>0.0</v>
      </c>
      <c r="P1795" s="18">
        <v>0.0</v>
      </c>
      <c r="Q1795" s="18">
        <v>4.414286</v>
      </c>
      <c r="U1795" s="22" t="s">
        <v>1783</v>
      </c>
      <c r="V1795" s="18">
        <v>7.000010000734E12</v>
      </c>
      <c r="W1795" s="22" t="s">
        <v>3282</v>
      </c>
      <c r="X1795" s="18" t="s">
        <v>3417</v>
      </c>
      <c r="Y1795" s="22" t="s">
        <v>3421</v>
      </c>
      <c r="Z1795" s="22" t="s">
        <v>3283</v>
      </c>
      <c r="AA1795" s="22" t="s">
        <v>3442</v>
      </c>
      <c r="AB1795" s="22" t="s">
        <v>2214</v>
      </c>
      <c r="AC1795" s="22" t="s">
        <v>3416</v>
      </c>
      <c r="AD1795" s="22" t="s">
        <v>2605</v>
      </c>
      <c r="AE1795" s="22" t="s">
        <v>2240</v>
      </c>
      <c r="AF1795" s="18">
        <v>336.0</v>
      </c>
      <c r="AG1795" s="18">
        <v>0.0</v>
      </c>
      <c r="AH1795" s="18">
        <v>4.414286</v>
      </c>
      <c r="AI1795" s="18">
        <v>0.0</v>
      </c>
      <c r="AJ1795" s="18">
        <v>0.0</v>
      </c>
      <c r="AK1795" s="18">
        <v>4.414286</v>
      </c>
    </row>
    <row r="1796">
      <c r="A1796" s="14" t="s">
        <v>1812</v>
      </c>
      <c r="B1796" s="105"/>
      <c r="C1796" s="14" t="s">
        <v>2972</v>
      </c>
      <c r="D1796" s="19" t="s">
        <v>58</v>
      </c>
      <c r="E1796" s="14" t="s">
        <v>3415</v>
      </c>
      <c r="F1796" s="14" t="s">
        <v>3092</v>
      </c>
      <c r="G1796" s="14" t="s">
        <v>3430</v>
      </c>
      <c r="H1796" s="14" t="s">
        <v>2214</v>
      </c>
      <c r="I1796" s="14" t="s">
        <v>3416</v>
      </c>
      <c r="J1796" s="23"/>
      <c r="K1796" s="14" t="s">
        <v>2240</v>
      </c>
      <c r="L1796" s="18">
        <v>312.0</v>
      </c>
      <c r="M1796" s="18">
        <v>0.0</v>
      </c>
      <c r="N1796" s="18">
        <v>0.203462</v>
      </c>
      <c r="O1796" s="18">
        <v>0.125</v>
      </c>
      <c r="P1796" s="18">
        <v>0.266667</v>
      </c>
      <c r="Q1796" s="18">
        <v>0.145128</v>
      </c>
      <c r="U1796" s="22" t="s">
        <v>1812</v>
      </c>
      <c r="V1796" s="18">
        <v>6.772504452336E12</v>
      </c>
      <c r="W1796" s="22" t="s">
        <v>2972</v>
      </c>
      <c r="X1796" s="18" t="s">
        <v>3417</v>
      </c>
      <c r="Y1796" s="22" t="s">
        <v>3415</v>
      </c>
      <c r="Z1796" s="22" t="s">
        <v>3092</v>
      </c>
      <c r="AA1796" s="22" t="s">
        <v>3430</v>
      </c>
      <c r="AB1796" s="22" t="s">
        <v>2214</v>
      </c>
      <c r="AC1796" s="22" t="s">
        <v>3416</v>
      </c>
      <c r="AD1796" s="16"/>
      <c r="AE1796" s="22" t="s">
        <v>2240</v>
      </c>
      <c r="AF1796" s="18">
        <v>312.0</v>
      </c>
      <c r="AG1796" s="18">
        <v>0.0</v>
      </c>
      <c r="AH1796" s="18">
        <v>0.203462</v>
      </c>
      <c r="AI1796" s="18">
        <v>0.125</v>
      </c>
      <c r="AJ1796" s="18">
        <v>0.266667</v>
      </c>
      <c r="AK1796" s="18">
        <v>0.145128</v>
      </c>
    </row>
    <row r="1797">
      <c r="A1797" s="14" t="s">
        <v>1812</v>
      </c>
      <c r="B1797" s="105"/>
      <c r="C1797" s="14" t="s">
        <v>2523</v>
      </c>
      <c r="D1797" s="19" t="s">
        <v>58</v>
      </c>
      <c r="E1797" s="14" t="s">
        <v>3415</v>
      </c>
      <c r="F1797" s="14" t="s">
        <v>2963</v>
      </c>
      <c r="G1797" s="14" t="s">
        <v>2512</v>
      </c>
      <c r="H1797" s="14" t="s">
        <v>2214</v>
      </c>
      <c r="I1797" s="14" t="s">
        <v>3416</v>
      </c>
      <c r="J1797" s="14" t="s">
        <v>2666</v>
      </c>
      <c r="K1797" s="14" t="s">
        <v>2240</v>
      </c>
      <c r="L1797" s="18">
        <v>72.0</v>
      </c>
      <c r="M1797" s="18">
        <v>0.0</v>
      </c>
      <c r="N1797" s="18">
        <v>0.035714</v>
      </c>
      <c r="O1797" s="18">
        <v>0.0</v>
      </c>
      <c r="P1797" s="18">
        <v>0.0</v>
      </c>
      <c r="Q1797" s="18">
        <v>0.035714</v>
      </c>
      <c r="U1797" s="22" t="s">
        <v>1812</v>
      </c>
      <c r="V1797" s="18">
        <v>7.622202025785E12</v>
      </c>
      <c r="W1797" s="22" t="s">
        <v>2523</v>
      </c>
      <c r="X1797" s="18" t="s">
        <v>3417</v>
      </c>
      <c r="Y1797" s="22" t="s">
        <v>3415</v>
      </c>
      <c r="Z1797" s="22" t="s">
        <v>2963</v>
      </c>
      <c r="AA1797" s="22" t="s">
        <v>2512</v>
      </c>
      <c r="AB1797" s="22" t="s">
        <v>2214</v>
      </c>
      <c r="AC1797" s="22" t="s">
        <v>3416</v>
      </c>
      <c r="AD1797" s="22" t="s">
        <v>2666</v>
      </c>
      <c r="AE1797" s="22" t="s">
        <v>2240</v>
      </c>
      <c r="AF1797" s="18">
        <v>72.0</v>
      </c>
      <c r="AG1797" s="18">
        <v>0.0</v>
      </c>
      <c r="AH1797" s="18">
        <v>0.035714</v>
      </c>
      <c r="AI1797" s="18">
        <v>0.0</v>
      </c>
      <c r="AJ1797" s="18">
        <v>0.0</v>
      </c>
      <c r="AK1797" s="18">
        <v>0.035714</v>
      </c>
    </row>
    <row r="1798">
      <c r="A1798" s="14" t="s">
        <v>1812</v>
      </c>
      <c r="B1798" s="105"/>
      <c r="C1798" s="14" t="s">
        <v>2967</v>
      </c>
      <c r="D1798" s="19" t="s">
        <v>58</v>
      </c>
      <c r="E1798" s="14" t="s">
        <v>3415</v>
      </c>
      <c r="F1798" s="14" t="s">
        <v>2959</v>
      </c>
      <c r="G1798" s="14" t="s">
        <v>2464</v>
      </c>
      <c r="H1798" s="14" t="s">
        <v>2214</v>
      </c>
      <c r="I1798" s="14" t="s">
        <v>3416</v>
      </c>
      <c r="J1798" s="23"/>
      <c r="K1798" s="23"/>
      <c r="L1798" s="18">
        <v>0.0</v>
      </c>
      <c r="M1798" s="18">
        <v>1.0</v>
      </c>
      <c r="N1798" s="18">
        <v>0.0</v>
      </c>
      <c r="O1798" s="18">
        <v>0.571429</v>
      </c>
      <c r="P1798" s="18">
        <v>0.504598</v>
      </c>
      <c r="Q1798" s="18">
        <v>0.443105</v>
      </c>
      <c r="U1798" s="22" t="s">
        <v>1812</v>
      </c>
      <c r="V1798" s="18">
        <v>3.046920023368E12</v>
      </c>
      <c r="W1798" s="22" t="s">
        <v>2967</v>
      </c>
      <c r="X1798" s="18" t="s">
        <v>3417</v>
      </c>
      <c r="Y1798" s="22" t="s">
        <v>3415</v>
      </c>
      <c r="Z1798" s="22" t="s">
        <v>2959</v>
      </c>
      <c r="AA1798" s="22" t="s">
        <v>2464</v>
      </c>
      <c r="AB1798" s="22" t="s">
        <v>2214</v>
      </c>
      <c r="AC1798" s="22" t="s">
        <v>3416</v>
      </c>
      <c r="AD1798" s="16"/>
      <c r="AE1798" s="16"/>
      <c r="AF1798" s="18">
        <v>0.0</v>
      </c>
      <c r="AG1798" s="18">
        <v>1.0</v>
      </c>
      <c r="AH1798" s="18">
        <v>0.0</v>
      </c>
      <c r="AI1798" s="18">
        <v>0.571429</v>
      </c>
      <c r="AJ1798" s="18">
        <v>0.504598</v>
      </c>
      <c r="AK1798" s="18">
        <v>0.443105</v>
      </c>
    </row>
    <row r="1799">
      <c r="A1799" s="14" t="s">
        <v>258</v>
      </c>
      <c r="B1799" s="105"/>
      <c r="C1799" s="14" t="s">
        <v>2787</v>
      </c>
      <c r="D1799" s="19" t="s">
        <v>58</v>
      </c>
      <c r="E1799" s="14" t="s">
        <v>3415</v>
      </c>
      <c r="F1799" s="14" t="s">
        <v>3192</v>
      </c>
      <c r="G1799" s="14" t="s">
        <v>3427</v>
      </c>
      <c r="H1799" s="14" t="s">
        <v>2214</v>
      </c>
      <c r="I1799" s="14" t="s">
        <v>3416</v>
      </c>
      <c r="J1799" s="14" t="s">
        <v>2605</v>
      </c>
      <c r="K1799" s="23"/>
      <c r="L1799" s="18">
        <v>24.0</v>
      </c>
      <c r="M1799" s="18">
        <v>0.0</v>
      </c>
      <c r="N1799" s="18">
        <v>0.0</v>
      </c>
      <c r="O1799" s="18">
        <v>0.071429</v>
      </c>
      <c r="P1799" s="18">
        <v>0.133333</v>
      </c>
      <c r="Q1799" s="18">
        <v>0.166667</v>
      </c>
      <c r="U1799" s="22" t="s">
        <v>258</v>
      </c>
      <c r="V1799" s="18">
        <v>4.059729302809E12</v>
      </c>
      <c r="W1799" s="22" t="s">
        <v>2787</v>
      </c>
      <c r="X1799" s="18" t="s">
        <v>3417</v>
      </c>
      <c r="Y1799" s="22" t="s">
        <v>3415</v>
      </c>
      <c r="Z1799" s="22" t="s">
        <v>3192</v>
      </c>
      <c r="AA1799" s="22" t="s">
        <v>3427</v>
      </c>
      <c r="AB1799" s="22" t="s">
        <v>2214</v>
      </c>
      <c r="AC1799" s="22" t="s">
        <v>3416</v>
      </c>
      <c r="AD1799" s="22" t="s">
        <v>2605</v>
      </c>
      <c r="AE1799" s="16"/>
      <c r="AF1799" s="18">
        <v>24.0</v>
      </c>
      <c r="AG1799" s="18">
        <v>0.0</v>
      </c>
      <c r="AH1799" s="18">
        <v>0.0</v>
      </c>
      <c r="AI1799" s="18">
        <v>0.071429</v>
      </c>
      <c r="AJ1799" s="18">
        <v>0.133333</v>
      </c>
      <c r="AK1799" s="18">
        <v>0.166667</v>
      </c>
    </row>
    <row r="1800">
      <c r="A1800" s="14" t="s">
        <v>1812</v>
      </c>
      <c r="B1800" s="105"/>
      <c r="C1800" s="14" t="s">
        <v>2505</v>
      </c>
      <c r="D1800" s="19" t="s">
        <v>58</v>
      </c>
      <c r="E1800" s="14" t="s">
        <v>3415</v>
      </c>
      <c r="F1800" s="14" t="s">
        <v>2958</v>
      </c>
      <c r="G1800" s="14" t="s">
        <v>2506</v>
      </c>
      <c r="H1800" s="14" t="s">
        <v>2214</v>
      </c>
      <c r="I1800" s="14" t="s">
        <v>3416</v>
      </c>
      <c r="J1800" s="14" t="s">
        <v>2605</v>
      </c>
      <c r="K1800" s="23"/>
      <c r="L1800" s="18">
        <v>72.0</v>
      </c>
      <c r="M1800" s="18">
        <v>0.0</v>
      </c>
      <c r="N1800" s="18">
        <v>0.5</v>
      </c>
      <c r="O1800" s="18">
        <v>0.0</v>
      </c>
      <c r="P1800" s="18">
        <v>0.0</v>
      </c>
      <c r="Q1800" s="18">
        <v>0.5</v>
      </c>
      <c r="U1800" s="22" t="s">
        <v>1812</v>
      </c>
      <c r="V1800" s="18">
        <v>6.295151302415E12</v>
      </c>
      <c r="W1800" s="22" t="s">
        <v>2505</v>
      </c>
      <c r="X1800" s="18" t="s">
        <v>3417</v>
      </c>
      <c r="Y1800" s="22" t="s">
        <v>3415</v>
      </c>
      <c r="Z1800" s="22" t="s">
        <v>2958</v>
      </c>
      <c r="AA1800" s="22" t="s">
        <v>2506</v>
      </c>
      <c r="AB1800" s="22" t="s">
        <v>2214</v>
      </c>
      <c r="AC1800" s="22" t="s">
        <v>3416</v>
      </c>
      <c r="AD1800" s="22" t="s">
        <v>2605</v>
      </c>
      <c r="AE1800" s="16"/>
      <c r="AF1800" s="18">
        <v>72.0</v>
      </c>
      <c r="AG1800" s="18">
        <v>0.0</v>
      </c>
      <c r="AH1800" s="18">
        <v>0.5</v>
      </c>
      <c r="AI1800" s="18">
        <v>0.0</v>
      </c>
      <c r="AJ1800" s="18">
        <v>0.0</v>
      </c>
      <c r="AK1800" s="18">
        <v>0.5</v>
      </c>
    </row>
    <row r="1801">
      <c r="A1801" s="14" t="s">
        <v>1812</v>
      </c>
      <c r="B1801" s="105"/>
      <c r="C1801" s="14" t="s">
        <v>2962</v>
      </c>
      <c r="D1801" s="19" t="s">
        <v>58</v>
      </c>
      <c r="E1801" s="14" t="s">
        <v>3415</v>
      </c>
      <c r="F1801" s="14" t="s">
        <v>2959</v>
      </c>
      <c r="G1801" s="14" t="s">
        <v>2464</v>
      </c>
      <c r="H1801" s="14" t="s">
        <v>2214</v>
      </c>
      <c r="I1801" s="14" t="s">
        <v>3416</v>
      </c>
      <c r="J1801" s="14" t="s">
        <v>2605</v>
      </c>
      <c r="K1801" s="23"/>
      <c r="L1801" s="18">
        <v>24.0</v>
      </c>
      <c r="M1801" s="18">
        <v>0.0</v>
      </c>
      <c r="N1801" s="18">
        <v>0.0</v>
      </c>
      <c r="O1801" s="18">
        <v>0.0</v>
      </c>
      <c r="P1801" s="18">
        <v>0.0</v>
      </c>
      <c r="Q1801" s="18">
        <v>0.0</v>
      </c>
      <c r="U1801" s="22" t="s">
        <v>1812</v>
      </c>
      <c r="V1801" s="18">
        <v>3.046920030021E12</v>
      </c>
      <c r="W1801" s="22" t="s">
        <v>2962</v>
      </c>
      <c r="X1801" s="18" t="s">
        <v>3417</v>
      </c>
      <c r="Y1801" s="22" t="s">
        <v>3415</v>
      </c>
      <c r="Z1801" s="22" t="s">
        <v>2959</v>
      </c>
      <c r="AA1801" s="22" t="s">
        <v>2464</v>
      </c>
      <c r="AB1801" s="22" t="s">
        <v>2214</v>
      </c>
      <c r="AC1801" s="22" t="s">
        <v>3416</v>
      </c>
      <c r="AD1801" s="22" t="s">
        <v>2605</v>
      </c>
      <c r="AE1801" s="16"/>
      <c r="AF1801" s="18">
        <v>24.0</v>
      </c>
      <c r="AG1801" s="18">
        <v>0.0</v>
      </c>
      <c r="AH1801" s="18">
        <v>0.0</v>
      </c>
      <c r="AI1801" s="18">
        <v>0.0</v>
      </c>
      <c r="AJ1801" s="18">
        <v>0.0</v>
      </c>
      <c r="AK1801" s="18">
        <v>0.0</v>
      </c>
    </row>
    <row r="1802">
      <c r="A1802" s="14" t="s">
        <v>1812</v>
      </c>
      <c r="B1802" s="105"/>
      <c r="C1802" s="14" t="s">
        <v>2545</v>
      </c>
      <c r="D1802" s="19" t="s">
        <v>58</v>
      </c>
      <c r="E1802" s="14" t="s">
        <v>3415</v>
      </c>
      <c r="F1802" s="14" t="s">
        <v>3424</v>
      </c>
      <c r="G1802" s="14" t="s">
        <v>2453</v>
      </c>
      <c r="I1802" s="14" t="s">
        <v>3416</v>
      </c>
      <c r="J1802" s="23"/>
      <c r="K1802" s="23"/>
      <c r="L1802" s="18">
        <v>24.0</v>
      </c>
      <c r="M1802" s="18">
        <v>0.0</v>
      </c>
      <c r="N1802" s="18">
        <v>0.0</v>
      </c>
      <c r="O1802" s="18">
        <v>0.0</v>
      </c>
      <c r="P1802" s="18">
        <v>0.0</v>
      </c>
      <c r="Q1802" s="18">
        <v>0.0</v>
      </c>
      <c r="U1802" s="22" t="s">
        <v>1812</v>
      </c>
      <c r="V1802" s="18">
        <v>3.4000952779E10</v>
      </c>
      <c r="W1802" s="22" t="s">
        <v>2545</v>
      </c>
      <c r="X1802" s="18" t="s">
        <v>3417</v>
      </c>
      <c r="Y1802" s="22" t="s">
        <v>3415</v>
      </c>
      <c r="Z1802" s="22" t="s">
        <v>3424</v>
      </c>
      <c r="AA1802" s="22" t="s">
        <v>2453</v>
      </c>
      <c r="AC1802" s="22" t="s">
        <v>3416</v>
      </c>
      <c r="AD1802" s="16"/>
      <c r="AE1802" s="16"/>
      <c r="AF1802" s="18">
        <v>24.0</v>
      </c>
      <c r="AG1802" s="18">
        <v>0.0</v>
      </c>
      <c r="AH1802" s="18">
        <v>0.0</v>
      </c>
      <c r="AI1802" s="18">
        <v>0.0</v>
      </c>
      <c r="AJ1802" s="18">
        <v>0.0</v>
      </c>
      <c r="AK1802" s="18">
        <v>0.0</v>
      </c>
    </row>
    <row r="1803">
      <c r="A1803" s="14" t="s">
        <v>1812</v>
      </c>
      <c r="B1803" s="105"/>
      <c r="C1803" s="14" t="s">
        <v>2967</v>
      </c>
      <c r="D1803" s="19" t="s">
        <v>58</v>
      </c>
      <c r="E1803" s="14" t="s">
        <v>3415</v>
      </c>
      <c r="F1803" s="14" t="s">
        <v>2959</v>
      </c>
      <c r="G1803" s="14" t="s">
        <v>2464</v>
      </c>
      <c r="H1803" s="14" t="s">
        <v>2214</v>
      </c>
      <c r="I1803" s="14" t="s">
        <v>3416</v>
      </c>
      <c r="J1803" s="23"/>
      <c r="K1803" s="14" t="s">
        <v>2240</v>
      </c>
      <c r="L1803" s="18">
        <v>624.0</v>
      </c>
      <c r="M1803" s="18">
        <v>0.0</v>
      </c>
      <c r="N1803" s="18">
        <v>0.0</v>
      </c>
      <c r="O1803" s="18">
        <v>0.0</v>
      </c>
      <c r="P1803" s="18">
        <v>0.0</v>
      </c>
      <c r="Q1803" s="18">
        <v>0.0</v>
      </c>
      <c r="U1803" s="22" t="s">
        <v>1812</v>
      </c>
      <c r="V1803" s="18">
        <v>3.046920023368E12</v>
      </c>
      <c r="W1803" s="22" t="s">
        <v>2967</v>
      </c>
      <c r="X1803" s="18" t="s">
        <v>3417</v>
      </c>
      <c r="Y1803" s="22" t="s">
        <v>3415</v>
      </c>
      <c r="Z1803" s="22" t="s">
        <v>2959</v>
      </c>
      <c r="AA1803" s="22" t="s">
        <v>2464</v>
      </c>
      <c r="AB1803" s="22" t="s">
        <v>2214</v>
      </c>
      <c r="AC1803" s="22" t="s">
        <v>3416</v>
      </c>
      <c r="AD1803" s="16"/>
      <c r="AE1803" s="22" t="s">
        <v>2240</v>
      </c>
      <c r="AF1803" s="18">
        <v>624.0</v>
      </c>
      <c r="AG1803" s="18">
        <v>0.0</v>
      </c>
      <c r="AH1803" s="18">
        <v>0.0</v>
      </c>
      <c r="AI1803" s="18">
        <v>0.0</v>
      </c>
      <c r="AJ1803" s="18">
        <v>0.0</v>
      </c>
      <c r="AK1803" s="18">
        <v>0.0</v>
      </c>
    </row>
    <row r="1804">
      <c r="A1804" s="14" t="s">
        <v>1251</v>
      </c>
      <c r="B1804" s="105"/>
      <c r="C1804" s="14" t="s">
        <v>2431</v>
      </c>
      <c r="D1804" s="19" t="s">
        <v>58</v>
      </c>
      <c r="E1804" s="14" t="s">
        <v>3415</v>
      </c>
      <c r="F1804" s="14" t="s">
        <v>2876</v>
      </c>
      <c r="G1804" s="14" t="s">
        <v>2432</v>
      </c>
      <c r="H1804" s="14" t="s">
        <v>2214</v>
      </c>
      <c r="I1804" s="14" t="s">
        <v>3431</v>
      </c>
      <c r="J1804" s="23"/>
      <c r="K1804" s="14" t="s">
        <v>2240</v>
      </c>
      <c r="L1804" s="18">
        <v>456.0</v>
      </c>
      <c r="M1804" s="18">
        <v>0.0</v>
      </c>
      <c r="N1804" s="18">
        <v>0.0</v>
      </c>
      <c r="O1804" s="18">
        <v>0.0</v>
      </c>
      <c r="P1804" s="18">
        <v>0.033333</v>
      </c>
      <c r="Q1804" s="18">
        <v>0.019608</v>
      </c>
      <c r="U1804" s="22" t="s">
        <v>1251</v>
      </c>
      <c r="V1804" s="18">
        <v>6.291053013145E12</v>
      </c>
      <c r="W1804" s="22" t="s">
        <v>2431</v>
      </c>
      <c r="X1804" s="18" t="s">
        <v>3417</v>
      </c>
      <c r="Y1804" s="22" t="s">
        <v>3415</v>
      </c>
      <c r="Z1804" s="22" t="s">
        <v>2876</v>
      </c>
      <c r="AA1804" s="22" t="s">
        <v>2432</v>
      </c>
      <c r="AB1804" s="22" t="s">
        <v>2214</v>
      </c>
      <c r="AC1804" s="22" t="s">
        <v>3431</v>
      </c>
      <c r="AD1804" s="16"/>
      <c r="AE1804" s="22" t="s">
        <v>2240</v>
      </c>
      <c r="AF1804" s="18">
        <v>456.0</v>
      </c>
      <c r="AG1804" s="18">
        <v>0.0</v>
      </c>
      <c r="AH1804" s="18">
        <v>0.0</v>
      </c>
      <c r="AI1804" s="18">
        <v>0.0</v>
      </c>
      <c r="AJ1804" s="18">
        <v>0.033333</v>
      </c>
      <c r="AK1804" s="18">
        <v>0.019608</v>
      </c>
    </row>
    <row r="1805">
      <c r="A1805" s="14" t="s">
        <v>888</v>
      </c>
      <c r="B1805" s="105"/>
      <c r="C1805" s="14" t="s">
        <v>2875</v>
      </c>
      <c r="D1805" s="19" t="s">
        <v>58</v>
      </c>
      <c r="E1805" s="23"/>
      <c r="F1805" s="14" t="s">
        <v>2720</v>
      </c>
      <c r="G1805" s="14" t="s">
        <v>3464</v>
      </c>
      <c r="I1805" s="14" t="s">
        <v>3431</v>
      </c>
      <c r="J1805" s="23"/>
      <c r="K1805" s="23"/>
      <c r="L1805" s="18">
        <v>480.0</v>
      </c>
      <c r="M1805" s="18">
        <v>0.0</v>
      </c>
      <c r="N1805" s="18">
        <v>0.0</v>
      </c>
      <c r="O1805" s="18">
        <v>0.0</v>
      </c>
      <c r="P1805" s="18">
        <v>0.0</v>
      </c>
      <c r="Q1805" s="18">
        <v>0.0</v>
      </c>
      <c r="U1805" s="22" t="s">
        <v>888</v>
      </c>
      <c r="V1805" s="18">
        <v>6.298042161399E12</v>
      </c>
      <c r="W1805" s="22" t="s">
        <v>2875</v>
      </c>
      <c r="X1805" s="18" t="s">
        <v>3417</v>
      </c>
      <c r="Y1805" s="16"/>
      <c r="Z1805" s="22" t="s">
        <v>2720</v>
      </c>
      <c r="AA1805" s="22" t="s">
        <v>3464</v>
      </c>
      <c r="AC1805" s="22" t="s">
        <v>3431</v>
      </c>
      <c r="AD1805" s="16"/>
      <c r="AE1805" s="16"/>
      <c r="AF1805" s="18">
        <v>480.0</v>
      </c>
      <c r="AG1805" s="18">
        <v>0.0</v>
      </c>
      <c r="AH1805" s="18">
        <v>0.0</v>
      </c>
      <c r="AI1805" s="18">
        <v>0.0</v>
      </c>
      <c r="AJ1805" s="18">
        <v>0.0</v>
      </c>
      <c r="AK1805" s="18">
        <v>0.0</v>
      </c>
    </row>
    <row r="1806">
      <c r="A1806" s="14" t="s">
        <v>361</v>
      </c>
      <c r="B1806" s="105"/>
      <c r="C1806" s="14" t="s">
        <v>3743</v>
      </c>
      <c r="D1806" s="19" t="s">
        <v>58</v>
      </c>
      <c r="E1806" s="14" t="s">
        <v>3421</v>
      </c>
      <c r="F1806" s="14" t="s">
        <v>3094</v>
      </c>
      <c r="G1806" s="14" t="s">
        <v>2239</v>
      </c>
      <c r="I1806" s="14" t="s">
        <v>3416</v>
      </c>
      <c r="J1806" s="23"/>
      <c r="K1806" s="23"/>
      <c r="L1806" s="18">
        <v>552.0</v>
      </c>
      <c r="M1806" s="18">
        <v>0.0</v>
      </c>
      <c r="N1806" s="18">
        <v>0.0</v>
      </c>
      <c r="O1806" s="18">
        <v>0.0</v>
      </c>
      <c r="P1806" s="18">
        <v>0.0</v>
      </c>
      <c r="Q1806" s="18">
        <v>0.0</v>
      </c>
      <c r="U1806" s="22" t="s">
        <v>361</v>
      </c>
      <c r="V1806" s="18">
        <v>8.445291773066E12</v>
      </c>
      <c r="W1806" s="22" t="s">
        <v>3743</v>
      </c>
      <c r="X1806" s="18" t="s">
        <v>3417</v>
      </c>
      <c r="Y1806" s="22" t="s">
        <v>3421</v>
      </c>
      <c r="Z1806" s="22" t="s">
        <v>3094</v>
      </c>
      <c r="AA1806" s="22" t="s">
        <v>2239</v>
      </c>
      <c r="AC1806" s="22" t="s">
        <v>3416</v>
      </c>
      <c r="AD1806" s="16"/>
      <c r="AE1806" s="16"/>
      <c r="AF1806" s="18">
        <v>552.0</v>
      </c>
      <c r="AG1806" s="18">
        <v>0.0</v>
      </c>
      <c r="AH1806" s="18">
        <v>0.0</v>
      </c>
      <c r="AI1806" s="18">
        <v>0.0</v>
      </c>
      <c r="AJ1806" s="18">
        <v>0.0</v>
      </c>
      <c r="AK1806" s="18">
        <v>0.0</v>
      </c>
    </row>
    <row r="1807">
      <c r="A1807" s="14" t="s">
        <v>851</v>
      </c>
      <c r="B1807" s="105"/>
      <c r="C1807" s="14" t="s">
        <v>2623</v>
      </c>
      <c r="D1807" s="19" t="s">
        <v>58</v>
      </c>
      <c r="E1807" s="14" t="s">
        <v>3421</v>
      </c>
      <c r="F1807" s="14" t="s">
        <v>3152</v>
      </c>
      <c r="G1807" s="14" t="s">
        <v>3484</v>
      </c>
      <c r="H1807" s="18">
        <v>0.0</v>
      </c>
      <c r="I1807" s="14" t="s">
        <v>3422</v>
      </c>
      <c r="J1807" s="14" t="s">
        <v>2605</v>
      </c>
      <c r="K1807" s="23"/>
      <c r="L1807" s="18">
        <v>24.0</v>
      </c>
      <c r="M1807" s="18">
        <v>0.0</v>
      </c>
      <c r="N1807" s="18">
        <v>0.0</v>
      </c>
      <c r="O1807" s="18">
        <v>0.0</v>
      </c>
      <c r="P1807" s="18">
        <v>0.0</v>
      </c>
      <c r="Q1807" s="18">
        <v>0.0</v>
      </c>
      <c r="U1807" s="22" t="s">
        <v>851</v>
      </c>
      <c r="V1807" s="18">
        <v>6.29110676356E12</v>
      </c>
      <c r="W1807" s="22" t="s">
        <v>2623</v>
      </c>
      <c r="X1807" s="18" t="s">
        <v>3417</v>
      </c>
      <c r="Y1807" s="22" t="s">
        <v>3421</v>
      </c>
      <c r="Z1807" s="22" t="s">
        <v>3152</v>
      </c>
      <c r="AA1807" s="22" t="s">
        <v>3484</v>
      </c>
      <c r="AB1807" s="18">
        <v>0.0</v>
      </c>
      <c r="AC1807" s="22" t="s">
        <v>3422</v>
      </c>
      <c r="AD1807" s="22" t="s">
        <v>2605</v>
      </c>
      <c r="AE1807" s="16"/>
      <c r="AF1807" s="18">
        <v>24.0</v>
      </c>
      <c r="AG1807" s="18">
        <v>0.0</v>
      </c>
      <c r="AH1807" s="18">
        <v>0.0</v>
      </c>
      <c r="AI1807" s="18">
        <v>0.0</v>
      </c>
      <c r="AJ1807" s="18">
        <v>0.0</v>
      </c>
      <c r="AK1807" s="18">
        <v>0.0</v>
      </c>
    </row>
    <row r="1808">
      <c r="A1808" s="14" t="s">
        <v>961</v>
      </c>
      <c r="B1808" s="105"/>
      <c r="C1808" s="14" t="s">
        <v>3071</v>
      </c>
      <c r="D1808" s="19" t="s">
        <v>58</v>
      </c>
      <c r="E1808" s="14" t="s">
        <v>3415</v>
      </c>
      <c r="F1808" s="14" t="s">
        <v>3488</v>
      </c>
      <c r="G1808" s="14" t="s">
        <v>2355</v>
      </c>
      <c r="H1808" s="14" t="s">
        <v>2304</v>
      </c>
      <c r="I1808" s="14" t="s">
        <v>3416</v>
      </c>
      <c r="J1808" s="23"/>
      <c r="K1808" s="23"/>
      <c r="L1808" s="18">
        <v>185.0</v>
      </c>
      <c r="M1808" s="18">
        <v>42.0</v>
      </c>
      <c r="N1808" s="18">
        <v>15.69586</v>
      </c>
      <c r="O1808" s="18">
        <v>44.05811</v>
      </c>
      <c r="P1808" s="18">
        <v>44.05811</v>
      </c>
      <c r="Q1808" s="18">
        <v>47.41449</v>
      </c>
      <c r="U1808" s="22" t="s">
        <v>961</v>
      </c>
      <c r="V1808" s="18">
        <v>6.14347614372E11</v>
      </c>
      <c r="W1808" s="22" t="s">
        <v>3071</v>
      </c>
      <c r="X1808" s="18" t="s">
        <v>3417</v>
      </c>
      <c r="Y1808" s="22" t="s">
        <v>3415</v>
      </c>
      <c r="Z1808" s="22" t="s">
        <v>3488</v>
      </c>
      <c r="AA1808" s="22" t="s">
        <v>2355</v>
      </c>
      <c r="AB1808" s="22" t="s">
        <v>2304</v>
      </c>
      <c r="AC1808" s="22" t="s">
        <v>3416</v>
      </c>
      <c r="AD1808" s="16"/>
      <c r="AE1808" s="16"/>
      <c r="AF1808" s="18">
        <v>185.0</v>
      </c>
      <c r="AG1808" s="18">
        <v>42.0</v>
      </c>
      <c r="AH1808" s="18">
        <v>15.69586</v>
      </c>
      <c r="AI1808" s="18">
        <v>44.05811</v>
      </c>
      <c r="AJ1808" s="18">
        <v>44.05811</v>
      </c>
      <c r="AK1808" s="18">
        <v>47.41449</v>
      </c>
    </row>
    <row r="1809">
      <c r="A1809" s="14" t="s">
        <v>1175</v>
      </c>
      <c r="B1809" s="105"/>
      <c r="C1809" s="14" t="s">
        <v>3031</v>
      </c>
      <c r="D1809" s="19" t="s">
        <v>58</v>
      </c>
      <c r="E1809" s="14" t="s">
        <v>3415</v>
      </c>
      <c r="F1809" s="14" t="s">
        <v>3206</v>
      </c>
      <c r="G1809" s="14" t="s">
        <v>2268</v>
      </c>
      <c r="H1809" s="14" t="s">
        <v>2252</v>
      </c>
      <c r="I1809" s="14" t="s">
        <v>3416</v>
      </c>
      <c r="J1809" s="23"/>
      <c r="K1809" s="23"/>
      <c r="L1809" s="18">
        <v>120.0</v>
      </c>
      <c r="M1809" s="18">
        <v>0.0</v>
      </c>
      <c r="N1809" s="18">
        <v>0.786758</v>
      </c>
      <c r="O1809" s="18">
        <v>0.54329</v>
      </c>
      <c r="P1809" s="18">
        <v>0.934954</v>
      </c>
      <c r="Q1809" s="18">
        <v>0.564118</v>
      </c>
      <c r="U1809" s="22" t="s">
        <v>1175</v>
      </c>
      <c r="V1809" s="18">
        <v>4.006000175294E12</v>
      </c>
      <c r="W1809" s="22" t="s">
        <v>3031</v>
      </c>
      <c r="X1809" s="18" t="s">
        <v>3417</v>
      </c>
      <c r="Y1809" s="22" t="s">
        <v>3415</v>
      </c>
      <c r="Z1809" s="22" t="s">
        <v>3206</v>
      </c>
      <c r="AA1809" s="22" t="s">
        <v>2268</v>
      </c>
      <c r="AB1809" s="22" t="s">
        <v>2252</v>
      </c>
      <c r="AC1809" s="22" t="s">
        <v>3416</v>
      </c>
      <c r="AD1809" s="16"/>
      <c r="AE1809" s="16"/>
      <c r="AF1809" s="18">
        <v>120.0</v>
      </c>
      <c r="AG1809" s="18">
        <v>0.0</v>
      </c>
      <c r="AH1809" s="18">
        <v>0.786758</v>
      </c>
      <c r="AI1809" s="18">
        <v>0.54329</v>
      </c>
      <c r="AJ1809" s="18">
        <v>0.934954</v>
      </c>
      <c r="AK1809" s="18">
        <v>0.564118</v>
      </c>
    </row>
    <row r="1810">
      <c r="A1810" s="14" t="s">
        <v>1175</v>
      </c>
      <c r="B1810" s="105"/>
      <c r="C1810" s="14" t="s">
        <v>2735</v>
      </c>
      <c r="D1810" s="19" t="s">
        <v>58</v>
      </c>
      <c r="E1810" s="14" t="s">
        <v>3415</v>
      </c>
      <c r="F1810" s="14" t="s">
        <v>3189</v>
      </c>
      <c r="G1810" s="14" t="s">
        <v>4015</v>
      </c>
      <c r="H1810" s="14" t="s">
        <v>2252</v>
      </c>
      <c r="I1810" s="14" t="s">
        <v>3416</v>
      </c>
      <c r="J1810" s="23"/>
      <c r="K1810" s="23"/>
      <c r="L1810" s="18">
        <v>298.0</v>
      </c>
      <c r="M1810" s="18">
        <v>4.0</v>
      </c>
      <c r="N1810" s="18">
        <v>3.667816</v>
      </c>
      <c r="O1810" s="18">
        <v>8.084099</v>
      </c>
      <c r="P1810" s="18">
        <v>6.424252</v>
      </c>
      <c r="Q1810" s="18">
        <v>4.597289</v>
      </c>
      <c r="U1810" s="22" t="s">
        <v>1175</v>
      </c>
      <c r="V1810" s="18">
        <v>8.718951675681E12</v>
      </c>
      <c r="W1810" s="22" t="s">
        <v>2735</v>
      </c>
      <c r="X1810" s="18" t="s">
        <v>3417</v>
      </c>
      <c r="Y1810" s="22" t="s">
        <v>3415</v>
      </c>
      <c r="Z1810" s="22" t="s">
        <v>3189</v>
      </c>
      <c r="AA1810" s="22" t="s">
        <v>4015</v>
      </c>
      <c r="AB1810" s="22" t="s">
        <v>2252</v>
      </c>
      <c r="AC1810" s="22" t="s">
        <v>3416</v>
      </c>
      <c r="AD1810" s="16"/>
      <c r="AE1810" s="16"/>
      <c r="AF1810" s="18">
        <v>298.0</v>
      </c>
      <c r="AG1810" s="18">
        <v>4.0</v>
      </c>
      <c r="AH1810" s="18">
        <v>3.667816</v>
      </c>
      <c r="AI1810" s="18">
        <v>8.084099</v>
      </c>
      <c r="AJ1810" s="18">
        <v>6.424252</v>
      </c>
      <c r="AK1810" s="18">
        <v>4.597289</v>
      </c>
    </row>
    <row r="1811">
      <c r="A1811" s="14" t="s">
        <v>361</v>
      </c>
      <c r="B1811" s="105"/>
      <c r="C1811" s="14" t="s">
        <v>3095</v>
      </c>
      <c r="D1811" s="19" t="s">
        <v>58</v>
      </c>
      <c r="E1811" s="14" t="s">
        <v>3415</v>
      </c>
      <c r="F1811" s="14" t="s">
        <v>3096</v>
      </c>
      <c r="G1811" s="14" t="s">
        <v>2239</v>
      </c>
      <c r="H1811" s="14" t="s">
        <v>2214</v>
      </c>
      <c r="I1811" s="14" t="s">
        <v>3416</v>
      </c>
      <c r="J1811" s="14" t="s">
        <v>2605</v>
      </c>
      <c r="K1811" s="14" t="s">
        <v>2240</v>
      </c>
      <c r="L1811" s="18">
        <v>24.0</v>
      </c>
      <c r="M1811" s="18">
        <v>0.0</v>
      </c>
      <c r="N1811" s="18">
        <v>0.0</v>
      </c>
      <c r="O1811" s="18">
        <v>0.0</v>
      </c>
      <c r="P1811" s="18">
        <v>0.0</v>
      </c>
      <c r="Q1811" s="18">
        <v>0.0</v>
      </c>
      <c r="U1811" s="22" t="s">
        <v>361</v>
      </c>
      <c r="V1811" s="18">
        <v>5.900020047069E12</v>
      </c>
      <c r="W1811" s="22" t="s">
        <v>3095</v>
      </c>
      <c r="X1811" s="18" t="s">
        <v>3417</v>
      </c>
      <c r="Y1811" s="22" t="s">
        <v>3415</v>
      </c>
      <c r="Z1811" s="22" t="s">
        <v>3096</v>
      </c>
      <c r="AA1811" s="22" t="s">
        <v>2239</v>
      </c>
      <c r="AB1811" s="22" t="s">
        <v>2214</v>
      </c>
      <c r="AC1811" s="22" t="s">
        <v>3416</v>
      </c>
      <c r="AD1811" s="22" t="s">
        <v>2605</v>
      </c>
      <c r="AE1811" s="22" t="s">
        <v>2240</v>
      </c>
      <c r="AF1811" s="18">
        <v>24.0</v>
      </c>
      <c r="AG1811" s="18">
        <v>0.0</v>
      </c>
      <c r="AH1811" s="18">
        <v>0.0</v>
      </c>
      <c r="AI1811" s="18">
        <v>0.0</v>
      </c>
      <c r="AJ1811" s="18">
        <v>0.0</v>
      </c>
      <c r="AK1811" s="18">
        <v>0.0</v>
      </c>
    </row>
    <row r="1812">
      <c r="A1812" s="14" t="s">
        <v>1251</v>
      </c>
      <c r="B1812" s="105"/>
      <c r="C1812" s="14" t="s">
        <v>2992</v>
      </c>
      <c r="D1812" s="19" t="s">
        <v>58</v>
      </c>
      <c r="E1812" s="14" t="s">
        <v>3415</v>
      </c>
      <c r="F1812" s="14" t="s">
        <v>3231</v>
      </c>
      <c r="G1812" s="14" t="s">
        <v>3466</v>
      </c>
      <c r="H1812" s="14" t="s">
        <v>2214</v>
      </c>
      <c r="I1812" s="14" t="s">
        <v>3431</v>
      </c>
      <c r="J1812" s="14" t="s">
        <v>2605</v>
      </c>
      <c r="K1812" s="23"/>
      <c r="L1812" s="18">
        <v>24.0</v>
      </c>
      <c r="M1812" s="18">
        <v>0.0</v>
      </c>
      <c r="N1812" s="18">
        <v>0.0</v>
      </c>
      <c r="O1812" s="18">
        <v>0.0</v>
      </c>
      <c r="P1812" s="18">
        <v>0.0</v>
      </c>
      <c r="Q1812" s="18">
        <v>0.0</v>
      </c>
      <c r="U1812" s="22" t="s">
        <v>1251</v>
      </c>
      <c r="V1812" s="18">
        <v>6.291107845999E12</v>
      </c>
      <c r="W1812" s="22" t="s">
        <v>2992</v>
      </c>
      <c r="X1812" s="18" t="s">
        <v>3417</v>
      </c>
      <c r="Y1812" s="22" t="s">
        <v>3415</v>
      </c>
      <c r="Z1812" s="22" t="s">
        <v>3231</v>
      </c>
      <c r="AA1812" s="22" t="s">
        <v>3466</v>
      </c>
      <c r="AB1812" s="22" t="s">
        <v>2214</v>
      </c>
      <c r="AC1812" s="22" t="s">
        <v>3431</v>
      </c>
      <c r="AD1812" s="22" t="s">
        <v>2605</v>
      </c>
      <c r="AE1812" s="16"/>
      <c r="AF1812" s="18">
        <v>24.0</v>
      </c>
      <c r="AG1812" s="18">
        <v>0.0</v>
      </c>
      <c r="AH1812" s="18">
        <v>0.0</v>
      </c>
      <c r="AI1812" s="18">
        <v>0.0</v>
      </c>
      <c r="AJ1812" s="18">
        <v>0.0</v>
      </c>
      <c r="AK1812" s="18">
        <v>0.0</v>
      </c>
    </row>
    <row r="1813">
      <c r="A1813" s="14" t="s">
        <v>1812</v>
      </c>
      <c r="B1813" s="105"/>
      <c r="C1813" s="14" t="s">
        <v>2722</v>
      </c>
      <c r="D1813" s="19" t="s">
        <v>58</v>
      </c>
      <c r="E1813" s="14" t="s">
        <v>3415</v>
      </c>
      <c r="F1813" s="14" t="s">
        <v>3349</v>
      </c>
      <c r="G1813" s="14" t="s">
        <v>2512</v>
      </c>
      <c r="H1813" s="14" t="s">
        <v>2214</v>
      </c>
      <c r="I1813" s="14" t="s">
        <v>3416</v>
      </c>
      <c r="J1813" s="14" t="s">
        <v>2605</v>
      </c>
      <c r="K1813" s="23"/>
      <c r="L1813" s="18">
        <v>24.0</v>
      </c>
      <c r="M1813" s="18">
        <v>0.0</v>
      </c>
      <c r="N1813" s="18">
        <v>0.0</v>
      </c>
      <c r="O1813" s="18">
        <v>0.0</v>
      </c>
      <c r="P1813" s="18">
        <v>0.0</v>
      </c>
      <c r="Q1813" s="18">
        <v>0.019608</v>
      </c>
      <c r="U1813" s="22" t="s">
        <v>1812</v>
      </c>
      <c r="V1813" s="18">
        <v>9.316707017373E12</v>
      </c>
      <c r="W1813" s="22" t="s">
        <v>2722</v>
      </c>
      <c r="X1813" s="18" t="s">
        <v>3417</v>
      </c>
      <c r="Y1813" s="22" t="s">
        <v>3415</v>
      </c>
      <c r="Z1813" s="22" t="s">
        <v>3349</v>
      </c>
      <c r="AA1813" s="22" t="s">
        <v>2512</v>
      </c>
      <c r="AB1813" s="22" t="s">
        <v>2214</v>
      </c>
      <c r="AC1813" s="22" t="s">
        <v>3416</v>
      </c>
      <c r="AD1813" s="22" t="s">
        <v>2605</v>
      </c>
      <c r="AE1813" s="16"/>
      <c r="AF1813" s="18">
        <v>24.0</v>
      </c>
      <c r="AG1813" s="18">
        <v>0.0</v>
      </c>
      <c r="AH1813" s="18">
        <v>0.0</v>
      </c>
      <c r="AI1813" s="18">
        <v>0.0</v>
      </c>
      <c r="AJ1813" s="18">
        <v>0.0</v>
      </c>
      <c r="AK1813" s="18">
        <v>0.019608</v>
      </c>
    </row>
    <row r="1814">
      <c r="A1814" s="14" t="s">
        <v>258</v>
      </c>
      <c r="B1814" s="105"/>
      <c r="C1814" s="14" t="s">
        <v>2401</v>
      </c>
      <c r="D1814" s="19" t="s">
        <v>58</v>
      </c>
      <c r="E1814" s="14" t="s">
        <v>3415</v>
      </c>
      <c r="F1814" s="14" t="s">
        <v>2834</v>
      </c>
      <c r="G1814" s="14" t="s">
        <v>2268</v>
      </c>
      <c r="H1814" s="14" t="s">
        <v>2214</v>
      </c>
      <c r="I1814" s="14" t="s">
        <v>3416</v>
      </c>
      <c r="J1814" s="14" t="s">
        <v>2605</v>
      </c>
      <c r="K1814" s="23"/>
      <c r="L1814" s="18">
        <v>24.0</v>
      </c>
      <c r="M1814" s="18">
        <v>0.0</v>
      </c>
      <c r="N1814" s="18">
        <v>0.0</v>
      </c>
      <c r="O1814" s="18">
        <v>0.0</v>
      </c>
      <c r="P1814" s="18">
        <v>0.033333</v>
      </c>
      <c r="Q1814" s="18">
        <v>0.05</v>
      </c>
      <c r="U1814" s="22" t="s">
        <v>258</v>
      </c>
      <c r="V1814" s="18">
        <v>8.10005414487E11</v>
      </c>
      <c r="W1814" s="22" t="s">
        <v>2401</v>
      </c>
      <c r="X1814" s="18" t="s">
        <v>3417</v>
      </c>
      <c r="Y1814" s="22" t="s">
        <v>3415</v>
      </c>
      <c r="Z1814" s="22" t="s">
        <v>2834</v>
      </c>
      <c r="AA1814" s="22" t="s">
        <v>2268</v>
      </c>
      <c r="AB1814" s="22" t="s">
        <v>2214</v>
      </c>
      <c r="AC1814" s="22" t="s">
        <v>3416</v>
      </c>
      <c r="AD1814" s="22" t="s">
        <v>2605</v>
      </c>
      <c r="AE1814" s="16"/>
      <c r="AF1814" s="18">
        <v>24.0</v>
      </c>
      <c r="AG1814" s="18">
        <v>0.0</v>
      </c>
      <c r="AH1814" s="18">
        <v>0.0</v>
      </c>
      <c r="AI1814" s="18">
        <v>0.0</v>
      </c>
      <c r="AJ1814" s="18">
        <v>0.033333</v>
      </c>
      <c r="AK1814" s="18">
        <v>0.05</v>
      </c>
    </row>
    <row r="1815">
      <c r="A1815" s="14" t="s">
        <v>1812</v>
      </c>
      <c r="B1815" s="105"/>
      <c r="C1815" s="14" t="s">
        <v>2510</v>
      </c>
      <c r="D1815" s="19" t="s">
        <v>58</v>
      </c>
      <c r="E1815" s="14" t="s">
        <v>3421</v>
      </c>
      <c r="F1815" s="14" t="s">
        <v>2959</v>
      </c>
      <c r="G1815" s="14" t="s">
        <v>2464</v>
      </c>
      <c r="H1815" s="14" t="s">
        <v>2214</v>
      </c>
      <c r="I1815" s="14" t="s">
        <v>3416</v>
      </c>
      <c r="J1815" s="14" t="s">
        <v>2605</v>
      </c>
      <c r="K1815" s="23"/>
      <c r="L1815" s="18">
        <v>72.0</v>
      </c>
      <c r="M1815" s="18">
        <v>0.0</v>
      </c>
      <c r="N1815" s="18">
        <v>2.5</v>
      </c>
      <c r="O1815" s="18">
        <v>0.0</v>
      </c>
      <c r="P1815" s="18">
        <v>0.033333</v>
      </c>
      <c r="Q1815" s="18">
        <v>2.566667</v>
      </c>
      <c r="U1815" s="22" t="s">
        <v>1812</v>
      </c>
      <c r="V1815" s="18">
        <v>4.000539771828E12</v>
      </c>
      <c r="W1815" s="22" t="s">
        <v>2510</v>
      </c>
      <c r="X1815" s="18" t="s">
        <v>3417</v>
      </c>
      <c r="Y1815" s="22" t="s">
        <v>3421</v>
      </c>
      <c r="Z1815" s="22" t="s">
        <v>2959</v>
      </c>
      <c r="AA1815" s="22" t="s">
        <v>2464</v>
      </c>
      <c r="AB1815" s="22" t="s">
        <v>2214</v>
      </c>
      <c r="AC1815" s="22" t="s">
        <v>3416</v>
      </c>
      <c r="AD1815" s="22" t="s">
        <v>2605</v>
      </c>
      <c r="AE1815" s="16"/>
      <c r="AF1815" s="18">
        <v>72.0</v>
      </c>
      <c r="AG1815" s="18">
        <v>0.0</v>
      </c>
      <c r="AH1815" s="18">
        <v>2.5</v>
      </c>
      <c r="AI1815" s="18">
        <v>0.0</v>
      </c>
      <c r="AJ1815" s="18">
        <v>0.033333</v>
      </c>
      <c r="AK1815" s="18">
        <v>2.566667</v>
      </c>
    </row>
    <row r="1816">
      <c r="A1816" s="14" t="s">
        <v>135</v>
      </c>
      <c r="B1816" s="105"/>
      <c r="C1816" s="14" t="s">
        <v>3375</v>
      </c>
      <c r="D1816" s="19" t="s">
        <v>58</v>
      </c>
      <c r="E1816" s="14" t="s">
        <v>3415</v>
      </c>
      <c r="F1816" s="14" t="s">
        <v>3966</v>
      </c>
      <c r="G1816" s="14" t="s">
        <v>3966</v>
      </c>
      <c r="H1816" s="14" t="s">
        <v>2214</v>
      </c>
      <c r="I1816" s="14" t="s">
        <v>3416</v>
      </c>
      <c r="J1816" s="14" t="s">
        <v>2605</v>
      </c>
      <c r="K1816" s="14" t="s">
        <v>2240</v>
      </c>
      <c r="L1816" s="18">
        <v>24.0</v>
      </c>
      <c r="M1816" s="18">
        <v>0.0</v>
      </c>
      <c r="N1816" s="18">
        <v>0.0</v>
      </c>
      <c r="O1816" s="18">
        <v>0.0</v>
      </c>
      <c r="P1816" s="18">
        <v>0.0</v>
      </c>
      <c r="Q1816" s="18">
        <v>0.0</v>
      </c>
      <c r="U1816" s="22" t="s">
        <v>135</v>
      </c>
      <c r="V1816" s="18">
        <v>6.29515622909E12</v>
      </c>
      <c r="W1816" s="22" t="s">
        <v>3375</v>
      </c>
      <c r="X1816" s="18" t="s">
        <v>3417</v>
      </c>
      <c r="Y1816" s="22" t="s">
        <v>3415</v>
      </c>
      <c r="Z1816" s="22" t="s">
        <v>3966</v>
      </c>
      <c r="AA1816" s="22" t="s">
        <v>3966</v>
      </c>
      <c r="AB1816" s="22" t="s">
        <v>2214</v>
      </c>
      <c r="AC1816" s="22" t="s">
        <v>3416</v>
      </c>
      <c r="AD1816" s="22" t="s">
        <v>2605</v>
      </c>
      <c r="AE1816" s="22" t="s">
        <v>2240</v>
      </c>
      <c r="AF1816" s="18">
        <v>24.0</v>
      </c>
      <c r="AG1816" s="18">
        <v>0.0</v>
      </c>
      <c r="AH1816" s="18">
        <v>0.0</v>
      </c>
      <c r="AI1816" s="18">
        <v>0.0</v>
      </c>
      <c r="AJ1816" s="18">
        <v>0.0</v>
      </c>
      <c r="AK1816" s="18">
        <v>0.0</v>
      </c>
    </row>
    <row r="1817">
      <c r="A1817" s="14" t="s">
        <v>591</v>
      </c>
      <c r="B1817" s="105"/>
      <c r="C1817" s="14" t="s">
        <v>2820</v>
      </c>
      <c r="D1817" s="19" t="s">
        <v>58</v>
      </c>
      <c r="E1817" s="14" t="s">
        <v>3415</v>
      </c>
      <c r="F1817" s="14" t="s">
        <v>3132</v>
      </c>
      <c r="G1817" s="14" t="s">
        <v>2268</v>
      </c>
      <c r="H1817" s="14" t="s">
        <v>2214</v>
      </c>
      <c r="I1817" s="14" t="s">
        <v>3416</v>
      </c>
      <c r="J1817" s="14" t="s">
        <v>2605</v>
      </c>
      <c r="K1817" s="23"/>
      <c r="L1817" s="18">
        <v>0.0</v>
      </c>
      <c r="M1817" s="18">
        <v>0.0</v>
      </c>
      <c r="N1817" s="18">
        <v>0.0</v>
      </c>
      <c r="O1817" s="18">
        <v>0.0</v>
      </c>
      <c r="P1817" s="18">
        <v>0.0</v>
      </c>
      <c r="Q1817" s="18">
        <v>0.0</v>
      </c>
      <c r="U1817" s="22" t="s">
        <v>591</v>
      </c>
      <c r="V1817" s="18">
        <v>6.291109429548E12</v>
      </c>
      <c r="W1817" s="22" t="s">
        <v>2820</v>
      </c>
      <c r="X1817" s="18" t="s">
        <v>3417</v>
      </c>
      <c r="Y1817" s="22" t="s">
        <v>3415</v>
      </c>
      <c r="Z1817" s="22" t="s">
        <v>3132</v>
      </c>
      <c r="AA1817" s="22" t="s">
        <v>2268</v>
      </c>
      <c r="AB1817" s="22" t="s">
        <v>2214</v>
      </c>
      <c r="AC1817" s="22" t="s">
        <v>3416</v>
      </c>
      <c r="AD1817" s="22" t="s">
        <v>2605</v>
      </c>
      <c r="AE1817" s="16"/>
      <c r="AF1817" s="18">
        <v>0.0</v>
      </c>
      <c r="AG1817" s="18">
        <v>0.0</v>
      </c>
      <c r="AH1817" s="18">
        <v>0.0</v>
      </c>
      <c r="AI1817" s="18">
        <v>0.0</v>
      </c>
      <c r="AJ1817" s="18">
        <v>0.0</v>
      </c>
      <c r="AK1817" s="18">
        <v>0.0</v>
      </c>
    </row>
    <row r="1818">
      <c r="A1818" s="14" t="s">
        <v>258</v>
      </c>
      <c r="B1818" s="105"/>
      <c r="C1818" s="14" t="s">
        <v>2789</v>
      </c>
      <c r="D1818" s="19" t="s">
        <v>58</v>
      </c>
      <c r="E1818" s="14" t="s">
        <v>3415</v>
      </c>
      <c r="F1818" s="14" t="s">
        <v>3192</v>
      </c>
      <c r="G1818" s="14" t="s">
        <v>3427</v>
      </c>
      <c r="H1818" s="14" t="s">
        <v>2214</v>
      </c>
      <c r="I1818" s="14" t="s">
        <v>3416</v>
      </c>
      <c r="J1818" s="14" t="s">
        <v>2605</v>
      </c>
      <c r="K1818" s="23"/>
      <c r="L1818" s="18">
        <v>24.0</v>
      </c>
      <c r="M1818" s="18">
        <v>0.0</v>
      </c>
      <c r="N1818" s="18">
        <v>0.0</v>
      </c>
      <c r="O1818" s="18">
        <v>0.0</v>
      </c>
      <c r="P1818" s="18">
        <v>0.066667</v>
      </c>
      <c r="Q1818" s="18">
        <v>0.116667</v>
      </c>
      <c r="U1818" s="22" t="s">
        <v>258</v>
      </c>
      <c r="V1818" s="18">
        <v>4.059729302908E12</v>
      </c>
      <c r="W1818" s="22" t="s">
        <v>2789</v>
      </c>
      <c r="X1818" s="18" t="s">
        <v>3417</v>
      </c>
      <c r="Y1818" s="22" t="s">
        <v>3415</v>
      </c>
      <c r="Z1818" s="22" t="s">
        <v>3192</v>
      </c>
      <c r="AA1818" s="22" t="s">
        <v>3427</v>
      </c>
      <c r="AB1818" s="22" t="s">
        <v>2214</v>
      </c>
      <c r="AC1818" s="22" t="s">
        <v>3416</v>
      </c>
      <c r="AD1818" s="22" t="s">
        <v>2605</v>
      </c>
      <c r="AE1818" s="16"/>
      <c r="AF1818" s="18">
        <v>24.0</v>
      </c>
      <c r="AG1818" s="18">
        <v>0.0</v>
      </c>
      <c r="AH1818" s="18">
        <v>0.0</v>
      </c>
      <c r="AI1818" s="18">
        <v>0.0</v>
      </c>
      <c r="AJ1818" s="18">
        <v>0.066667</v>
      </c>
      <c r="AK1818" s="18">
        <v>0.116667</v>
      </c>
    </row>
    <row r="1819">
      <c r="A1819" s="14" t="s">
        <v>1812</v>
      </c>
      <c r="B1819" s="105"/>
      <c r="C1819" s="14" t="s">
        <v>2499</v>
      </c>
      <c r="D1819" s="19" t="s">
        <v>58</v>
      </c>
      <c r="E1819" s="14" t="s">
        <v>3415</v>
      </c>
      <c r="F1819" s="14" t="s">
        <v>2957</v>
      </c>
      <c r="G1819" s="14" t="s">
        <v>2498</v>
      </c>
      <c r="H1819" s="14" t="s">
        <v>2214</v>
      </c>
      <c r="I1819" s="14" t="s">
        <v>3416</v>
      </c>
      <c r="J1819" s="14" t="s">
        <v>2605</v>
      </c>
      <c r="K1819" s="23"/>
      <c r="L1819" s="18">
        <v>24.0</v>
      </c>
      <c r="M1819" s="18">
        <v>0.0</v>
      </c>
      <c r="N1819" s="18">
        <v>0.0</v>
      </c>
      <c r="O1819" s="18">
        <v>0.0</v>
      </c>
      <c r="P1819" s="18">
        <v>0.0</v>
      </c>
      <c r="Q1819" s="18">
        <v>0.0</v>
      </c>
      <c r="U1819" s="22" t="s">
        <v>1812</v>
      </c>
      <c r="V1819" s="18">
        <v>8.50064303261E11</v>
      </c>
      <c r="W1819" s="22" t="s">
        <v>2499</v>
      </c>
      <c r="X1819" s="18" t="s">
        <v>3417</v>
      </c>
      <c r="Y1819" s="22" t="s">
        <v>3415</v>
      </c>
      <c r="Z1819" s="22" t="s">
        <v>2957</v>
      </c>
      <c r="AA1819" s="22" t="s">
        <v>2498</v>
      </c>
      <c r="AB1819" s="22" t="s">
        <v>2214</v>
      </c>
      <c r="AC1819" s="22" t="s">
        <v>3416</v>
      </c>
      <c r="AD1819" s="22" t="s">
        <v>2605</v>
      </c>
      <c r="AE1819" s="16"/>
      <c r="AF1819" s="18">
        <v>24.0</v>
      </c>
      <c r="AG1819" s="18">
        <v>0.0</v>
      </c>
      <c r="AH1819" s="18">
        <v>0.0</v>
      </c>
      <c r="AI1819" s="18">
        <v>0.0</v>
      </c>
      <c r="AJ1819" s="18">
        <v>0.0</v>
      </c>
      <c r="AK1819" s="18">
        <v>0.0</v>
      </c>
    </row>
    <row r="1820">
      <c r="A1820" s="14" t="s">
        <v>1812</v>
      </c>
      <c r="B1820" s="105"/>
      <c r="C1820" s="14" t="s">
        <v>2987</v>
      </c>
      <c r="D1820" s="19" t="s">
        <v>58</v>
      </c>
      <c r="E1820" s="14" t="s">
        <v>3415</v>
      </c>
      <c r="F1820" s="14" t="s">
        <v>2982</v>
      </c>
      <c r="G1820" s="14" t="s">
        <v>2512</v>
      </c>
      <c r="H1820" s="14" t="s">
        <v>2214</v>
      </c>
      <c r="I1820" s="14" t="s">
        <v>3416</v>
      </c>
      <c r="J1820" s="14" t="s">
        <v>2605</v>
      </c>
      <c r="K1820" s="23"/>
      <c r="L1820" s="18">
        <v>24.0</v>
      </c>
      <c r="M1820" s="18">
        <v>0.0</v>
      </c>
      <c r="N1820" s="18">
        <v>0.0</v>
      </c>
      <c r="O1820" s="18">
        <v>0.0</v>
      </c>
      <c r="P1820" s="18">
        <v>0.0</v>
      </c>
      <c r="Q1820" s="18">
        <v>0.0</v>
      </c>
      <c r="U1820" s="22" t="s">
        <v>1812</v>
      </c>
      <c r="V1820" s="18">
        <v>5.05635791511E12</v>
      </c>
      <c r="W1820" s="22" t="s">
        <v>2987</v>
      </c>
      <c r="X1820" s="18" t="s">
        <v>3417</v>
      </c>
      <c r="Y1820" s="22" t="s">
        <v>3415</v>
      </c>
      <c r="Z1820" s="22" t="s">
        <v>2982</v>
      </c>
      <c r="AA1820" s="22" t="s">
        <v>2512</v>
      </c>
      <c r="AB1820" s="22" t="s">
        <v>2214</v>
      </c>
      <c r="AC1820" s="22" t="s">
        <v>3416</v>
      </c>
      <c r="AD1820" s="22" t="s">
        <v>2605</v>
      </c>
      <c r="AE1820" s="16"/>
      <c r="AF1820" s="18">
        <v>24.0</v>
      </c>
      <c r="AG1820" s="18">
        <v>0.0</v>
      </c>
      <c r="AH1820" s="18">
        <v>0.0</v>
      </c>
      <c r="AI1820" s="18">
        <v>0.0</v>
      </c>
      <c r="AJ1820" s="18">
        <v>0.0</v>
      </c>
      <c r="AK1820" s="18">
        <v>0.0</v>
      </c>
    </row>
    <row r="1821">
      <c r="A1821" s="14" t="s">
        <v>1175</v>
      </c>
      <c r="B1821" s="105"/>
      <c r="C1821" s="14" t="s">
        <v>2394</v>
      </c>
      <c r="D1821" s="19" t="s">
        <v>58</v>
      </c>
      <c r="E1821" s="14" t="s">
        <v>3415</v>
      </c>
      <c r="F1821" s="14" t="s">
        <v>2815</v>
      </c>
      <c r="G1821" s="14" t="s">
        <v>2378</v>
      </c>
      <c r="H1821" s="14" t="s">
        <v>2214</v>
      </c>
      <c r="I1821" s="14" t="s">
        <v>3416</v>
      </c>
      <c r="J1821" s="14" t="s">
        <v>2605</v>
      </c>
      <c r="K1821" s="23"/>
      <c r="L1821" s="18">
        <v>24.0</v>
      </c>
      <c r="M1821" s="18">
        <v>0.0</v>
      </c>
      <c r="N1821" s="18">
        <v>0.0</v>
      </c>
      <c r="O1821" s="18">
        <v>0.0</v>
      </c>
      <c r="P1821" s="18">
        <v>0.0</v>
      </c>
      <c r="Q1821" s="18">
        <v>0.0</v>
      </c>
      <c r="U1821" s="22" t="s">
        <v>1175</v>
      </c>
      <c r="V1821" s="18">
        <v>8.906103795312E12</v>
      </c>
      <c r="W1821" s="22" t="s">
        <v>2394</v>
      </c>
      <c r="X1821" s="18" t="s">
        <v>3417</v>
      </c>
      <c r="Y1821" s="22" t="s">
        <v>3415</v>
      </c>
      <c r="Z1821" s="22" t="s">
        <v>2815</v>
      </c>
      <c r="AA1821" s="22" t="s">
        <v>2378</v>
      </c>
      <c r="AB1821" s="22" t="s">
        <v>2214</v>
      </c>
      <c r="AC1821" s="22" t="s">
        <v>3416</v>
      </c>
      <c r="AD1821" s="22" t="s">
        <v>2605</v>
      </c>
      <c r="AE1821" s="16"/>
      <c r="AF1821" s="18">
        <v>24.0</v>
      </c>
      <c r="AG1821" s="18">
        <v>0.0</v>
      </c>
      <c r="AH1821" s="18">
        <v>0.0</v>
      </c>
      <c r="AI1821" s="18">
        <v>0.0</v>
      </c>
      <c r="AJ1821" s="18">
        <v>0.0</v>
      </c>
      <c r="AK1821" s="18">
        <v>0.0</v>
      </c>
    </row>
    <row r="1822">
      <c r="A1822" s="14" t="s">
        <v>1936</v>
      </c>
      <c r="B1822" s="105"/>
      <c r="C1822" s="14" t="s">
        <v>2566</v>
      </c>
      <c r="D1822" s="19" t="s">
        <v>58</v>
      </c>
      <c r="E1822" s="14" t="s">
        <v>3421</v>
      </c>
      <c r="F1822" s="14" t="s">
        <v>3010</v>
      </c>
      <c r="G1822" s="14" t="s">
        <v>2567</v>
      </c>
      <c r="H1822" s="14" t="s">
        <v>2214</v>
      </c>
      <c r="I1822" s="14" t="s">
        <v>3416</v>
      </c>
      <c r="J1822" s="14" t="s">
        <v>2605</v>
      </c>
      <c r="K1822" s="23"/>
      <c r="L1822" s="18">
        <v>0.0</v>
      </c>
      <c r="M1822" s="18">
        <v>0.0</v>
      </c>
      <c r="N1822" s="18">
        <v>0.0</v>
      </c>
      <c r="O1822" s="18">
        <v>0.0</v>
      </c>
      <c r="P1822" s="18">
        <v>0.033333</v>
      </c>
      <c r="Q1822" s="18">
        <v>0.016667</v>
      </c>
      <c r="U1822" s="22" t="s">
        <v>1936</v>
      </c>
      <c r="V1822" s="18">
        <v>7.46775036744E11</v>
      </c>
      <c r="W1822" s="22" t="s">
        <v>2566</v>
      </c>
      <c r="X1822" s="18" t="s">
        <v>3417</v>
      </c>
      <c r="Y1822" s="22" t="s">
        <v>3421</v>
      </c>
      <c r="Z1822" s="22" t="s">
        <v>3010</v>
      </c>
      <c r="AA1822" s="22" t="s">
        <v>2567</v>
      </c>
      <c r="AB1822" s="22" t="s">
        <v>2214</v>
      </c>
      <c r="AC1822" s="22" t="s">
        <v>3416</v>
      </c>
      <c r="AD1822" s="22" t="s">
        <v>2605</v>
      </c>
      <c r="AE1822" s="16"/>
      <c r="AF1822" s="18">
        <v>0.0</v>
      </c>
      <c r="AG1822" s="18">
        <v>0.0</v>
      </c>
      <c r="AH1822" s="18">
        <v>0.0</v>
      </c>
      <c r="AI1822" s="18">
        <v>0.0</v>
      </c>
      <c r="AJ1822" s="18">
        <v>0.033333</v>
      </c>
      <c r="AK1822" s="18">
        <v>0.016667</v>
      </c>
    </row>
    <row r="1823">
      <c r="A1823" s="14" t="s">
        <v>1251</v>
      </c>
      <c r="B1823" s="105"/>
      <c r="C1823" s="14" t="s">
        <v>2433</v>
      </c>
      <c r="D1823" s="19" t="s">
        <v>58</v>
      </c>
      <c r="E1823" s="14" t="s">
        <v>3415</v>
      </c>
      <c r="F1823" s="14" t="s">
        <v>2876</v>
      </c>
      <c r="G1823" s="14" t="s">
        <v>2432</v>
      </c>
      <c r="H1823" s="14" t="s">
        <v>2214</v>
      </c>
      <c r="I1823" s="14" t="s">
        <v>3431</v>
      </c>
      <c r="J1823" s="23"/>
      <c r="K1823" s="23"/>
      <c r="L1823" s="18">
        <v>0.0</v>
      </c>
      <c r="M1823" s="18">
        <v>0.0</v>
      </c>
      <c r="N1823" s="18">
        <v>0.0</v>
      </c>
      <c r="O1823" s="18">
        <v>0.0</v>
      </c>
      <c r="P1823" s="18">
        <v>0.172578</v>
      </c>
      <c r="Q1823" s="18">
        <v>0.23533</v>
      </c>
      <c r="U1823" s="22" t="s">
        <v>1251</v>
      </c>
      <c r="V1823" s="18">
        <v>6.291053013138E12</v>
      </c>
      <c r="W1823" s="22" t="s">
        <v>2433</v>
      </c>
      <c r="X1823" s="18" t="s">
        <v>3417</v>
      </c>
      <c r="Y1823" s="22" t="s">
        <v>3415</v>
      </c>
      <c r="Z1823" s="22" t="s">
        <v>2876</v>
      </c>
      <c r="AA1823" s="22" t="s">
        <v>2432</v>
      </c>
      <c r="AB1823" s="22" t="s">
        <v>2214</v>
      </c>
      <c r="AC1823" s="22" t="s">
        <v>3431</v>
      </c>
      <c r="AD1823" s="16"/>
      <c r="AE1823" s="16"/>
      <c r="AF1823" s="18">
        <v>0.0</v>
      </c>
      <c r="AG1823" s="18">
        <v>0.0</v>
      </c>
      <c r="AH1823" s="18">
        <v>0.0</v>
      </c>
      <c r="AI1823" s="18">
        <v>0.0</v>
      </c>
      <c r="AJ1823" s="18">
        <v>0.172578</v>
      </c>
      <c r="AK1823" s="18">
        <v>0.23533</v>
      </c>
    </row>
    <row r="1824">
      <c r="A1824" s="14" t="s">
        <v>258</v>
      </c>
      <c r="B1824" s="105"/>
      <c r="C1824" s="14" t="s">
        <v>2412</v>
      </c>
      <c r="D1824" s="19" t="s">
        <v>58</v>
      </c>
      <c r="E1824" s="14" t="s">
        <v>3415</v>
      </c>
      <c r="F1824" s="14" t="s">
        <v>2849</v>
      </c>
      <c r="G1824" s="14" t="s">
        <v>2407</v>
      </c>
      <c r="I1824" s="14" t="s">
        <v>3416</v>
      </c>
      <c r="J1824" s="23"/>
      <c r="K1824" s="23"/>
      <c r="L1824" s="18">
        <v>456.0</v>
      </c>
      <c r="M1824" s="18">
        <v>0.0</v>
      </c>
      <c r="N1824" s="18">
        <v>0.0</v>
      </c>
      <c r="O1824" s="18">
        <v>0.0</v>
      </c>
      <c r="P1824" s="18">
        <v>0.0</v>
      </c>
      <c r="Q1824" s="18">
        <v>0.0</v>
      </c>
      <c r="U1824" s="22" t="s">
        <v>258</v>
      </c>
      <c r="V1824" s="18">
        <v>7.643022802E11</v>
      </c>
      <c r="W1824" s="22" t="s">
        <v>2412</v>
      </c>
      <c r="X1824" s="18" t="s">
        <v>3417</v>
      </c>
      <c r="Y1824" s="22" t="s">
        <v>3415</v>
      </c>
      <c r="Z1824" s="22" t="s">
        <v>2849</v>
      </c>
      <c r="AA1824" s="22" t="s">
        <v>2407</v>
      </c>
      <c r="AC1824" s="22" t="s">
        <v>3416</v>
      </c>
      <c r="AD1824" s="16"/>
      <c r="AE1824" s="16"/>
      <c r="AF1824" s="18">
        <v>456.0</v>
      </c>
      <c r="AG1824" s="18">
        <v>0.0</v>
      </c>
      <c r="AH1824" s="18">
        <v>0.0</v>
      </c>
      <c r="AI1824" s="18">
        <v>0.0</v>
      </c>
      <c r="AJ1824" s="18">
        <v>0.0</v>
      </c>
      <c r="AK1824" s="18">
        <v>0.0</v>
      </c>
    </row>
    <row r="1825">
      <c r="A1825" s="14" t="s">
        <v>1251</v>
      </c>
      <c r="B1825" s="105"/>
      <c r="C1825" s="14" t="s">
        <v>2427</v>
      </c>
      <c r="D1825" s="19" t="s">
        <v>58</v>
      </c>
      <c r="E1825" s="14" t="s">
        <v>3415</v>
      </c>
      <c r="F1825" s="14" t="s">
        <v>2866</v>
      </c>
      <c r="G1825" s="14" t="s">
        <v>2426</v>
      </c>
      <c r="H1825" s="14" t="s">
        <v>2214</v>
      </c>
      <c r="I1825" s="14" t="s">
        <v>3431</v>
      </c>
      <c r="J1825" s="14" t="s">
        <v>2605</v>
      </c>
      <c r="K1825" s="23"/>
      <c r="L1825" s="18">
        <v>248.0</v>
      </c>
      <c r="M1825" s="18">
        <v>2.0</v>
      </c>
      <c r="N1825" s="18">
        <v>1.054972</v>
      </c>
      <c r="O1825" s="18">
        <v>6.72619</v>
      </c>
      <c r="P1825" s="18">
        <v>3.483544</v>
      </c>
      <c r="Q1825" s="18">
        <v>2.025677</v>
      </c>
      <c r="U1825" s="22" t="s">
        <v>1251</v>
      </c>
      <c r="V1825" s="18">
        <v>6.08597533033E11</v>
      </c>
      <c r="W1825" s="22" t="s">
        <v>2427</v>
      </c>
      <c r="X1825" s="18" t="s">
        <v>3417</v>
      </c>
      <c r="Y1825" s="22" t="s">
        <v>3415</v>
      </c>
      <c r="Z1825" s="22" t="s">
        <v>2866</v>
      </c>
      <c r="AA1825" s="22" t="s">
        <v>2426</v>
      </c>
      <c r="AB1825" s="22" t="s">
        <v>2214</v>
      </c>
      <c r="AC1825" s="22" t="s">
        <v>3431</v>
      </c>
      <c r="AD1825" s="22" t="s">
        <v>2605</v>
      </c>
      <c r="AE1825" s="16"/>
      <c r="AF1825" s="18">
        <v>248.0</v>
      </c>
      <c r="AG1825" s="18">
        <v>2.0</v>
      </c>
      <c r="AH1825" s="18">
        <v>1.054972</v>
      </c>
      <c r="AI1825" s="18">
        <v>6.72619</v>
      </c>
      <c r="AJ1825" s="18">
        <v>3.483544</v>
      </c>
      <c r="AK1825" s="18">
        <v>2.025677</v>
      </c>
    </row>
    <row r="1826">
      <c r="A1826" s="14" t="s">
        <v>1812</v>
      </c>
      <c r="B1826" s="105"/>
      <c r="C1826" s="14" t="s">
        <v>2481</v>
      </c>
      <c r="D1826" s="19" t="s">
        <v>58</v>
      </c>
      <c r="E1826" s="14" t="s">
        <v>3415</v>
      </c>
      <c r="F1826" s="14" t="s">
        <v>2944</v>
      </c>
      <c r="G1826" s="14" t="s">
        <v>2479</v>
      </c>
      <c r="H1826" s="14" t="s">
        <v>2214</v>
      </c>
      <c r="I1826" s="14" t="s">
        <v>3416</v>
      </c>
      <c r="J1826" s="23"/>
      <c r="K1826" s="23"/>
      <c r="L1826" s="18">
        <v>515.0</v>
      </c>
      <c r="M1826" s="18">
        <v>8.0</v>
      </c>
      <c r="N1826" s="18">
        <v>2.554246</v>
      </c>
      <c r="O1826" s="18">
        <v>16.00462</v>
      </c>
      <c r="P1826" s="18">
        <v>15.87081</v>
      </c>
      <c r="Q1826" s="18">
        <v>12.39369</v>
      </c>
      <c r="U1826" s="22" t="s">
        <v>1812</v>
      </c>
      <c r="V1826" s="18">
        <v>6.298043908016E12</v>
      </c>
      <c r="W1826" s="22" t="s">
        <v>2481</v>
      </c>
      <c r="X1826" s="18" t="s">
        <v>3417</v>
      </c>
      <c r="Y1826" s="22" t="s">
        <v>3415</v>
      </c>
      <c r="Z1826" s="22" t="s">
        <v>2944</v>
      </c>
      <c r="AA1826" s="22" t="s">
        <v>2479</v>
      </c>
      <c r="AB1826" s="22" t="s">
        <v>2214</v>
      </c>
      <c r="AC1826" s="22" t="s">
        <v>3416</v>
      </c>
      <c r="AD1826" s="16"/>
      <c r="AE1826" s="16"/>
      <c r="AF1826" s="18">
        <v>515.0</v>
      </c>
      <c r="AG1826" s="18">
        <v>8.0</v>
      </c>
      <c r="AH1826" s="18">
        <v>2.554246</v>
      </c>
      <c r="AI1826" s="18">
        <v>16.00462</v>
      </c>
      <c r="AJ1826" s="18">
        <v>15.87081</v>
      </c>
      <c r="AK1826" s="18">
        <v>12.39369</v>
      </c>
    </row>
    <row r="1827">
      <c r="A1827" s="14" t="s">
        <v>65</v>
      </c>
      <c r="B1827" s="105"/>
      <c r="C1827" s="14" t="s">
        <v>3089</v>
      </c>
      <c r="D1827" s="19" t="s">
        <v>58</v>
      </c>
      <c r="E1827" s="14" t="s">
        <v>3415</v>
      </c>
      <c r="F1827" s="14" t="s">
        <v>3449</v>
      </c>
      <c r="G1827" s="23"/>
      <c r="H1827" s="14" t="s">
        <v>2214</v>
      </c>
      <c r="I1827" s="14" t="s">
        <v>3416</v>
      </c>
      <c r="J1827" s="23"/>
      <c r="K1827" s="23"/>
      <c r="L1827" s="18">
        <v>0.0</v>
      </c>
      <c r="M1827" s="18">
        <v>0.0</v>
      </c>
      <c r="N1827" s="18">
        <v>0.0</v>
      </c>
      <c r="O1827" s="18">
        <v>0.285714</v>
      </c>
      <c r="P1827" s="18">
        <v>0.166667</v>
      </c>
      <c r="Q1827" s="18">
        <v>0.126967</v>
      </c>
      <c r="U1827" s="22" t="s">
        <v>65</v>
      </c>
      <c r="V1827" s="18">
        <v>5.032331008078E12</v>
      </c>
      <c r="W1827" s="22" t="s">
        <v>3089</v>
      </c>
      <c r="X1827" s="18" t="s">
        <v>3417</v>
      </c>
      <c r="Y1827" s="22" t="s">
        <v>3415</v>
      </c>
      <c r="Z1827" s="22" t="s">
        <v>3449</v>
      </c>
      <c r="AA1827" s="16"/>
      <c r="AB1827" s="22" t="s">
        <v>2214</v>
      </c>
      <c r="AC1827" s="22" t="s">
        <v>3416</v>
      </c>
      <c r="AD1827" s="16"/>
      <c r="AE1827" s="16"/>
      <c r="AF1827" s="18">
        <v>0.0</v>
      </c>
      <c r="AG1827" s="18">
        <v>0.0</v>
      </c>
      <c r="AH1827" s="18">
        <v>0.0</v>
      </c>
      <c r="AI1827" s="18">
        <v>0.285714</v>
      </c>
      <c r="AJ1827" s="18">
        <v>0.166667</v>
      </c>
      <c r="AK1827" s="18">
        <v>0.126967</v>
      </c>
    </row>
    <row r="1828">
      <c r="A1828" s="14" t="s">
        <v>1690</v>
      </c>
      <c r="B1828" s="105"/>
      <c r="C1828" s="14" t="s">
        <v>2934</v>
      </c>
      <c r="D1828" s="19" t="s">
        <v>58</v>
      </c>
      <c r="E1828" s="14" t="s">
        <v>3415</v>
      </c>
      <c r="F1828" s="14" t="s">
        <v>3253</v>
      </c>
      <c r="G1828" s="14" t="s">
        <v>3453</v>
      </c>
      <c r="H1828" s="14" t="s">
        <v>2214</v>
      </c>
      <c r="I1828" s="14" t="s">
        <v>3416</v>
      </c>
      <c r="J1828" s="23"/>
      <c r="K1828" s="23"/>
      <c r="L1828" s="18">
        <v>44.0</v>
      </c>
      <c r="M1828" s="18">
        <v>5.0</v>
      </c>
      <c r="N1828" s="18">
        <v>0.694139</v>
      </c>
      <c r="O1828" s="18">
        <v>4.004512</v>
      </c>
      <c r="P1828" s="18">
        <v>2.913446</v>
      </c>
      <c r="Q1828" s="18">
        <v>2.561182</v>
      </c>
      <c r="U1828" s="22" t="s">
        <v>1690</v>
      </c>
      <c r="V1828" s="18">
        <v>7.33603100975E11</v>
      </c>
      <c r="W1828" s="22" t="s">
        <v>2934</v>
      </c>
      <c r="X1828" s="18" t="s">
        <v>3417</v>
      </c>
      <c r="Y1828" s="22" t="s">
        <v>3415</v>
      </c>
      <c r="Z1828" s="22" t="s">
        <v>3253</v>
      </c>
      <c r="AA1828" s="22" t="s">
        <v>3453</v>
      </c>
      <c r="AB1828" s="22" t="s">
        <v>2214</v>
      </c>
      <c r="AC1828" s="22" t="s">
        <v>3416</v>
      </c>
      <c r="AD1828" s="16"/>
      <c r="AE1828" s="16"/>
      <c r="AF1828" s="18">
        <v>44.0</v>
      </c>
      <c r="AG1828" s="18">
        <v>5.0</v>
      </c>
      <c r="AH1828" s="18">
        <v>0.694139</v>
      </c>
      <c r="AI1828" s="18">
        <v>4.004512</v>
      </c>
      <c r="AJ1828" s="18">
        <v>2.913446</v>
      </c>
      <c r="AK1828" s="18">
        <v>2.561182</v>
      </c>
    </row>
    <row r="1829">
      <c r="A1829" s="14" t="s">
        <v>851</v>
      </c>
      <c r="B1829" s="105"/>
      <c r="C1829" s="14" t="s">
        <v>2623</v>
      </c>
      <c r="D1829" s="19" t="s">
        <v>58</v>
      </c>
      <c r="E1829" s="14" t="s">
        <v>3421</v>
      </c>
      <c r="F1829" s="14" t="s">
        <v>3152</v>
      </c>
      <c r="G1829" s="14" t="s">
        <v>3484</v>
      </c>
      <c r="H1829" s="14" t="s">
        <v>3629</v>
      </c>
      <c r="I1829" s="14" t="s">
        <v>3422</v>
      </c>
      <c r="J1829" s="14" t="s">
        <v>2605</v>
      </c>
      <c r="K1829" s="23"/>
      <c r="L1829" s="18">
        <v>624.0</v>
      </c>
      <c r="M1829" s="18">
        <v>0.0</v>
      </c>
      <c r="N1829" s="18">
        <v>0.145696</v>
      </c>
      <c r="O1829" s="18">
        <v>0.0</v>
      </c>
      <c r="P1829" s="18">
        <v>0.833333</v>
      </c>
      <c r="Q1829" s="18">
        <v>0.145696</v>
      </c>
      <c r="U1829" s="22" t="s">
        <v>851</v>
      </c>
      <c r="V1829" s="18">
        <v>6.29110676356E12</v>
      </c>
      <c r="W1829" s="22" t="s">
        <v>2623</v>
      </c>
      <c r="X1829" s="18" t="s">
        <v>3417</v>
      </c>
      <c r="Y1829" s="22" t="s">
        <v>3421</v>
      </c>
      <c r="Z1829" s="22" t="s">
        <v>3152</v>
      </c>
      <c r="AA1829" s="22" t="s">
        <v>3484</v>
      </c>
      <c r="AB1829" s="22" t="s">
        <v>3629</v>
      </c>
      <c r="AC1829" s="22" t="s">
        <v>3422</v>
      </c>
      <c r="AD1829" s="22" t="s">
        <v>2605</v>
      </c>
      <c r="AE1829" s="16"/>
      <c r="AF1829" s="18">
        <v>624.0</v>
      </c>
      <c r="AG1829" s="18">
        <v>0.0</v>
      </c>
      <c r="AH1829" s="18">
        <v>0.145696</v>
      </c>
      <c r="AI1829" s="18">
        <v>0.0</v>
      </c>
      <c r="AJ1829" s="18">
        <v>0.833333</v>
      </c>
      <c r="AK1829" s="18">
        <v>0.145696</v>
      </c>
    </row>
    <row r="1830">
      <c r="A1830" s="14" t="s">
        <v>1783</v>
      </c>
      <c r="B1830" s="105"/>
      <c r="C1830" s="14" t="s">
        <v>3278</v>
      </c>
      <c r="D1830" s="19" t="s">
        <v>58</v>
      </c>
      <c r="E1830" s="14" t="s">
        <v>3415</v>
      </c>
      <c r="F1830" s="14" t="s">
        <v>3182</v>
      </c>
      <c r="G1830" s="14" t="s">
        <v>2386</v>
      </c>
      <c r="H1830" s="14" t="s">
        <v>2214</v>
      </c>
      <c r="I1830" s="14" t="s">
        <v>3416</v>
      </c>
      <c r="J1830" s="14" t="s">
        <v>2605</v>
      </c>
      <c r="K1830" s="14" t="s">
        <v>2240</v>
      </c>
      <c r="L1830" s="18">
        <v>96.0</v>
      </c>
      <c r="M1830" s="18">
        <v>0.0</v>
      </c>
      <c r="N1830" s="18">
        <v>0.0</v>
      </c>
      <c r="O1830" s="18">
        <v>0.0</v>
      </c>
      <c r="P1830" s="18">
        <v>0.0</v>
      </c>
      <c r="Q1830" s="18">
        <v>0.0</v>
      </c>
      <c r="U1830" s="22" t="s">
        <v>1783</v>
      </c>
      <c r="V1830" s="18">
        <v>6.29110854965E12</v>
      </c>
      <c r="W1830" s="22" t="s">
        <v>3278</v>
      </c>
      <c r="X1830" s="18" t="s">
        <v>3417</v>
      </c>
      <c r="Y1830" s="22" t="s">
        <v>3415</v>
      </c>
      <c r="Z1830" s="22" t="s">
        <v>3182</v>
      </c>
      <c r="AA1830" s="22" t="s">
        <v>2386</v>
      </c>
      <c r="AB1830" s="22" t="s">
        <v>2214</v>
      </c>
      <c r="AC1830" s="22" t="s">
        <v>3416</v>
      </c>
      <c r="AD1830" s="22" t="s">
        <v>2605</v>
      </c>
      <c r="AE1830" s="22" t="s">
        <v>2240</v>
      </c>
      <c r="AF1830" s="18">
        <v>96.0</v>
      </c>
      <c r="AG1830" s="18">
        <v>0.0</v>
      </c>
      <c r="AH1830" s="18">
        <v>0.0</v>
      </c>
      <c r="AI1830" s="18">
        <v>0.0</v>
      </c>
      <c r="AJ1830" s="18">
        <v>0.0</v>
      </c>
      <c r="AK1830" s="18">
        <v>0.0</v>
      </c>
    </row>
    <row r="1831">
      <c r="A1831" s="14" t="s">
        <v>1650</v>
      </c>
      <c r="B1831" s="105"/>
      <c r="C1831" s="14" t="s">
        <v>2469</v>
      </c>
      <c r="D1831" s="19" t="s">
        <v>58</v>
      </c>
      <c r="E1831" s="14" t="s">
        <v>3415</v>
      </c>
      <c r="F1831" s="14" t="s">
        <v>2930</v>
      </c>
      <c r="G1831" s="14" t="s">
        <v>2239</v>
      </c>
      <c r="H1831" s="14" t="s">
        <v>2214</v>
      </c>
      <c r="I1831" s="14" t="s">
        <v>3416</v>
      </c>
      <c r="J1831" s="14" t="s">
        <v>2605</v>
      </c>
      <c r="K1831" s="23"/>
      <c r="L1831" s="18">
        <v>24.0</v>
      </c>
      <c r="M1831" s="18">
        <v>0.0</v>
      </c>
      <c r="N1831" s="18">
        <v>0.0</v>
      </c>
      <c r="O1831" s="18">
        <v>0.0</v>
      </c>
      <c r="P1831" s="18">
        <v>0.0</v>
      </c>
      <c r="Q1831" s="18">
        <v>0.016667</v>
      </c>
      <c r="U1831" s="22" t="s">
        <v>1650</v>
      </c>
      <c r="V1831" s="18">
        <v>6.294017137079E12</v>
      </c>
      <c r="W1831" s="22" t="s">
        <v>2469</v>
      </c>
      <c r="X1831" s="18" t="s">
        <v>3417</v>
      </c>
      <c r="Y1831" s="22" t="s">
        <v>3415</v>
      </c>
      <c r="Z1831" s="22" t="s">
        <v>2930</v>
      </c>
      <c r="AA1831" s="22" t="s">
        <v>2239</v>
      </c>
      <c r="AB1831" s="22" t="s">
        <v>2214</v>
      </c>
      <c r="AC1831" s="22" t="s">
        <v>3416</v>
      </c>
      <c r="AD1831" s="22" t="s">
        <v>2605</v>
      </c>
      <c r="AE1831" s="16"/>
      <c r="AF1831" s="18">
        <v>24.0</v>
      </c>
      <c r="AG1831" s="18">
        <v>0.0</v>
      </c>
      <c r="AH1831" s="18">
        <v>0.0</v>
      </c>
      <c r="AI1831" s="18">
        <v>0.0</v>
      </c>
      <c r="AJ1831" s="18">
        <v>0.0</v>
      </c>
      <c r="AK1831" s="18">
        <v>0.016667</v>
      </c>
    </row>
    <row r="1832">
      <c r="A1832" s="14" t="s">
        <v>591</v>
      </c>
      <c r="B1832" s="105"/>
      <c r="C1832" s="14" t="s">
        <v>2599</v>
      </c>
      <c r="D1832" s="19" t="s">
        <v>58</v>
      </c>
      <c r="E1832" s="14" t="s">
        <v>3415</v>
      </c>
      <c r="F1832" s="14" t="s">
        <v>3135</v>
      </c>
      <c r="G1832" s="14" t="s">
        <v>3997</v>
      </c>
      <c r="H1832" s="14" t="s">
        <v>2214</v>
      </c>
      <c r="I1832" s="14" t="s">
        <v>3416</v>
      </c>
      <c r="J1832" s="23"/>
      <c r="K1832" s="23"/>
      <c r="L1832" s="18">
        <v>0.0</v>
      </c>
      <c r="M1832" s="18">
        <v>0.0</v>
      </c>
      <c r="N1832" s="18">
        <v>0.0</v>
      </c>
      <c r="O1832" s="18">
        <v>0.071429</v>
      </c>
      <c r="P1832" s="18">
        <v>0.313333</v>
      </c>
      <c r="Q1832" s="18">
        <v>0.394697</v>
      </c>
      <c r="U1832" s="22" t="s">
        <v>591</v>
      </c>
      <c r="V1832" s="18">
        <v>6.287003478782E12</v>
      </c>
      <c r="W1832" s="22" t="s">
        <v>2599</v>
      </c>
      <c r="X1832" s="18" t="s">
        <v>3417</v>
      </c>
      <c r="Y1832" s="22" t="s">
        <v>3415</v>
      </c>
      <c r="Z1832" s="22" t="s">
        <v>3135</v>
      </c>
      <c r="AA1832" s="22" t="s">
        <v>3997</v>
      </c>
      <c r="AB1832" s="22" t="s">
        <v>2214</v>
      </c>
      <c r="AC1832" s="22" t="s">
        <v>3416</v>
      </c>
      <c r="AD1832" s="16"/>
      <c r="AE1832" s="16"/>
      <c r="AF1832" s="18">
        <v>0.0</v>
      </c>
      <c r="AG1832" s="18">
        <v>0.0</v>
      </c>
      <c r="AH1832" s="18">
        <v>0.0</v>
      </c>
      <c r="AI1832" s="18">
        <v>0.071429</v>
      </c>
      <c r="AJ1832" s="18">
        <v>0.313333</v>
      </c>
      <c r="AK1832" s="18">
        <v>0.394697</v>
      </c>
    </row>
    <row r="1833">
      <c r="A1833" s="14" t="s">
        <v>1812</v>
      </c>
      <c r="B1833" s="105"/>
      <c r="C1833" s="14" t="s">
        <v>2531</v>
      </c>
      <c r="D1833" s="19" t="s">
        <v>58</v>
      </c>
      <c r="E1833" s="14" t="s">
        <v>3415</v>
      </c>
      <c r="F1833" s="14" t="s">
        <v>2981</v>
      </c>
      <c r="G1833" s="14" t="s">
        <v>2532</v>
      </c>
      <c r="H1833" s="14" t="s">
        <v>2214</v>
      </c>
      <c r="I1833" s="14" t="s">
        <v>3416</v>
      </c>
      <c r="J1833" s="14" t="s">
        <v>2605</v>
      </c>
      <c r="K1833" s="23"/>
      <c r="L1833" s="18">
        <v>48.0</v>
      </c>
      <c r="M1833" s="18">
        <v>0.0</v>
      </c>
      <c r="N1833" s="18">
        <v>0.63222</v>
      </c>
      <c r="O1833" s="18">
        <v>1.5</v>
      </c>
      <c r="P1833" s="18">
        <v>0.783333</v>
      </c>
      <c r="Q1833" s="18">
        <v>0.665553</v>
      </c>
      <c r="U1833" s="22" t="s">
        <v>1812</v>
      </c>
      <c r="V1833" s="18">
        <v>7.340001807455E12</v>
      </c>
      <c r="W1833" s="22" t="s">
        <v>2531</v>
      </c>
      <c r="X1833" s="18" t="s">
        <v>3417</v>
      </c>
      <c r="Y1833" s="22" t="s">
        <v>3415</v>
      </c>
      <c r="Z1833" s="22" t="s">
        <v>2981</v>
      </c>
      <c r="AA1833" s="22" t="s">
        <v>2532</v>
      </c>
      <c r="AB1833" s="22" t="s">
        <v>2214</v>
      </c>
      <c r="AC1833" s="22" t="s">
        <v>3416</v>
      </c>
      <c r="AD1833" s="22" t="s">
        <v>2605</v>
      </c>
      <c r="AE1833" s="16"/>
      <c r="AF1833" s="18">
        <v>48.0</v>
      </c>
      <c r="AG1833" s="18">
        <v>0.0</v>
      </c>
      <c r="AH1833" s="18">
        <v>0.63222</v>
      </c>
      <c r="AI1833" s="18">
        <v>1.5</v>
      </c>
      <c r="AJ1833" s="18">
        <v>0.783333</v>
      </c>
      <c r="AK1833" s="18">
        <v>0.665553</v>
      </c>
    </row>
    <row r="1834">
      <c r="A1834" s="14" t="s">
        <v>1092</v>
      </c>
      <c r="B1834" s="105"/>
      <c r="C1834" s="14" t="s">
        <v>2384</v>
      </c>
      <c r="D1834" s="19" t="s">
        <v>58</v>
      </c>
      <c r="E1834" s="14" t="s">
        <v>3415</v>
      </c>
      <c r="F1834" s="14" t="s">
        <v>2818</v>
      </c>
      <c r="G1834" s="14" t="s">
        <v>2268</v>
      </c>
      <c r="H1834" s="14" t="s">
        <v>2214</v>
      </c>
      <c r="I1834" s="14" t="s">
        <v>3416</v>
      </c>
      <c r="J1834" s="14" t="s">
        <v>2605</v>
      </c>
      <c r="K1834" s="23"/>
      <c r="L1834" s="18">
        <v>24.0</v>
      </c>
      <c r="M1834" s="18">
        <v>0.0</v>
      </c>
      <c r="N1834" s="18">
        <v>0.0</v>
      </c>
      <c r="O1834" s="18">
        <v>0.0</v>
      </c>
      <c r="P1834" s="18">
        <v>0.0</v>
      </c>
      <c r="Q1834" s="18">
        <v>0.0</v>
      </c>
      <c r="U1834" s="22" t="s">
        <v>1092</v>
      </c>
      <c r="V1834" s="18">
        <v>4.057278012408E12</v>
      </c>
      <c r="W1834" s="22" t="s">
        <v>2384</v>
      </c>
      <c r="X1834" s="18" t="s">
        <v>3417</v>
      </c>
      <c r="Y1834" s="22" t="s">
        <v>3415</v>
      </c>
      <c r="Z1834" s="22" t="s">
        <v>2818</v>
      </c>
      <c r="AA1834" s="22" t="s">
        <v>2268</v>
      </c>
      <c r="AB1834" s="22" t="s">
        <v>2214</v>
      </c>
      <c r="AC1834" s="22" t="s">
        <v>3416</v>
      </c>
      <c r="AD1834" s="22" t="s">
        <v>2605</v>
      </c>
      <c r="AE1834" s="16"/>
      <c r="AF1834" s="18">
        <v>24.0</v>
      </c>
      <c r="AG1834" s="18">
        <v>0.0</v>
      </c>
      <c r="AH1834" s="18">
        <v>0.0</v>
      </c>
      <c r="AI1834" s="18">
        <v>0.0</v>
      </c>
      <c r="AJ1834" s="18">
        <v>0.0</v>
      </c>
      <c r="AK1834" s="18">
        <v>0.0</v>
      </c>
    </row>
    <row r="1835">
      <c r="A1835" s="14" t="s">
        <v>1365</v>
      </c>
      <c r="B1835" s="105"/>
      <c r="C1835" s="14" t="s">
        <v>2901</v>
      </c>
      <c r="D1835" s="19" t="s">
        <v>58</v>
      </c>
      <c r="E1835" s="14" t="s">
        <v>3415</v>
      </c>
      <c r="F1835" s="14" t="s">
        <v>2897</v>
      </c>
      <c r="G1835" s="14" t="s">
        <v>2449</v>
      </c>
      <c r="H1835" s="14" t="s">
        <v>2304</v>
      </c>
      <c r="I1835" s="14" t="s">
        <v>3422</v>
      </c>
      <c r="J1835" s="23"/>
      <c r="K1835" s="23"/>
      <c r="L1835" s="18">
        <v>5.0</v>
      </c>
      <c r="M1835" s="18">
        <v>0.0</v>
      </c>
      <c r="N1835" s="18">
        <v>0.0</v>
      </c>
      <c r="O1835" s="18">
        <v>0.0</v>
      </c>
      <c r="P1835" s="18">
        <v>0.0</v>
      </c>
      <c r="Q1835" s="18">
        <v>0.0</v>
      </c>
      <c r="U1835" s="22" t="s">
        <v>1365</v>
      </c>
      <c r="V1835" s="18">
        <v>6.291030006429E12</v>
      </c>
      <c r="W1835" s="22" t="s">
        <v>2901</v>
      </c>
      <c r="X1835" s="18" t="s">
        <v>3417</v>
      </c>
      <c r="Y1835" s="22" t="s">
        <v>3415</v>
      </c>
      <c r="Z1835" s="22" t="s">
        <v>2897</v>
      </c>
      <c r="AA1835" s="22" t="s">
        <v>2449</v>
      </c>
      <c r="AB1835" s="22" t="s">
        <v>2304</v>
      </c>
      <c r="AC1835" s="22" t="s">
        <v>3422</v>
      </c>
      <c r="AD1835" s="16"/>
      <c r="AE1835" s="16"/>
      <c r="AF1835" s="18">
        <v>5.0</v>
      </c>
      <c r="AG1835" s="18">
        <v>0.0</v>
      </c>
      <c r="AH1835" s="18">
        <v>0.0</v>
      </c>
      <c r="AI1835" s="18">
        <v>0.0</v>
      </c>
      <c r="AJ1835" s="18">
        <v>0.0</v>
      </c>
      <c r="AK1835" s="18">
        <v>0.0</v>
      </c>
    </row>
    <row r="1836">
      <c r="A1836" s="14" t="s">
        <v>1035</v>
      </c>
      <c r="B1836" s="105"/>
      <c r="C1836" s="14" t="s">
        <v>2376</v>
      </c>
      <c r="D1836" s="19" t="s">
        <v>58</v>
      </c>
      <c r="E1836" s="14" t="s">
        <v>3415</v>
      </c>
      <c r="F1836" s="14" t="s">
        <v>2810</v>
      </c>
      <c r="G1836" s="14" t="s">
        <v>2373</v>
      </c>
      <c r="H1836" s="14" t="s">
        <v>2214</v>
      </c>
      <c r="I1836" s="14" t="s">
        <v>3416</v>
      </c>
      <c r="J1836" s="14" t="s">
        <v>2605</v>
      </c>
      <c r="K1836" s="23"/>
      <c r="L1836" s="18">
        <v>24.0</v>
      </c>
      <c r="M1836" s="18">
        <v>0.0</v>
      </c>
      <c r="N1836" s="18">
        <v>0.0</v>
      </c>
      <c r="O1836" s="18">
        <v>0.0</v>
      </c>
      <c r="P1836" s="18">
        <v>0.0</v>
      </c>
      <c r="Q1836" s="18">
        <v>0.0</v>
      </c>
      <c r="U1836" s="22" t="s">
        <v>1035</v>
      </c>
      <c r="V1836" s="18">
        <v>7.33739001474E11</v>
      </c>
      <c r="W1836" s="22" t="s">
        <v>2376</v>
      </c>
      <c r="X1836" s="18" t="s">
        <v>3417</v>
      </c>
      <c r="Y1836" s="22" t="s">
        <v>3415</v>
      </c>
      <c r="Z1836" s="22" t="s">
        <v>2810</v>
      </c>
      <c r="AA1836" s="22" t="s">
        <v>2373</v>
      </c>
      <c r="AB1836" s="22" t="s">
        <v>2214</v>
      </c>
      <c r="AC1836" s="22" t="s">
        <v>3416</v>
      </c>
      <c r="AD1836" s="22" t="s">
        <v>2605</v>
      </c>
      <c r="AE1836" s="16"/>
      <c r="AF1836" s="18">
        <v>24.0</v>
      </c>
      <c r="AG1836" s="18">
        <v>0.0</v>
      </c>
      <c r="AH1836" s="18">
        <v>0.0</v>
      </c>
      <c r="AI1836" s="18">
        <v>0.0</v>
      </c>
      <c r="AJ1836" s="18">
        <v>0.0</v>
      </c>
      <c r="AK1836" s="18">
        <v>0.0</v>
      </c>
    </row>
    <row r="1837">
      <c r="A1837" s="14" t="s">
        <v>1812</v>
      </c>
      <c r="B1837" s="105"/>
      <c r="C1837" s="14" t="s">
        <v>2964</v>
      </c>
      <c r="D1837" s="19" t="s">
        <v>58</v>
      </c>
      <c r="E1837" s="14" t="s">
        <v>3415</v>
      </c>
      <c r="F1837" s="14" t="s">
        <v>2959</v>
      </c>
      <c r="G1837" s="14" t="s">
        <v>2464</v>
      </c>
      <c r="H1837" s="14" t="s">
        <v>2214</v>
      </c>
      <c r="I1837" s="14" t="s">
        <v>3416</v>
      </c>
      <c r="J1837" s="14" t="s">
        <v>2605</v>
      </c>
      <c r="K1837" s="23"/>
      <c r="L1837" s="18">
        <v>24.0</v>
      </c>
      <c r="M1837" s="18">
        <v>0.0</v>
      </c>
      <c r="N1837" s="18">
        <v>0.0</v>
      </c>
      <c r="O1837" s="18">
        <v>0.0</v>
      </c>
      <c r="P1837" s="18">
        <v>0.0</v>
      </c>
      <c r="Q1837" s="18">
        <v>0.0</v>
      </c>
      <c r="U1837" s="22" t="s">
        <v>1812</v>
      </c>
      <c r="V1837" s="18">
        <v>3.046920023443E12</v>
      </c>
      <c r="W1837" s="22" t="s">
        <v>2964</v>
      </c>
      <c r="X1837" s="18" t="s">
        <v>3417</v>
      </c>
      <c r="Y1837" s="22" t="s">
        <v>3415</v>
      </c>
      <c r="Z1837" s="22" t="s">
        <v>2959</v>
      </c>
      <c r="AA1837" s="22" t="s">
        <v>2464</v>
      </c>
      <c r="AB1837" s="22" t="s">
        <v>2214</v>
      </c>
      <c r="AC1837" s="22" t="s">
        <v>3416</v>
      </c>
      <c r="AD1837" s="22" t="s">
        <v>2605</v>
      </c>
      <c r="AE1837" s="16"/>
      <c r="AF1837" s="18">
        <v>24.0</v>
      </c>
      <c r="AG1837" s="18">
        <v>0.0</v>
      </c>
      <c r="AH1837" s="18">
        <v>0.0</v>
      </c>
      <c r="AI1837" s="18">
        <v>0.0</v>
      </c>
      <c r="AJ1837" s="18">
        <v>0.0</v>
      </c>
      <c r="AK1837" s="18">
        <v>0.0</v>
      </c>
    </row>
    <row r="1838">
      <c r="A1838" s="14" t="s">
        <v>1812</v>
      </c>
      <c r="B1838" s="105"/>
      <c r="C1838" s="14" t="s">
        <v>2524</v>
      </c>
      <c r="D1838" s="19" t="s">
        <v>58</v>
      </c>
      <c r="E1838" s="14" t="s">
        <v>3415</v>
      </c>
      <c r="F1838" s="14" t="s">
        <v>2963</v>
      </c>
      <c r="G1838" s="14" t="s">
        <v>2512</v>
      </c>
      <c r="H1838" s="14" t="s">
        <v>2214</v>
      </c>
      <c r="I1838" s="14" t="s">
        <v>3416</v>
      </c>
      <c r="J1838" s="14" t="s">
        <v>2666</v>
      </c>
      <c r="L1838" s="18">
        <v>456.0</v>
      </c>
      <c r="M1838" s="18">
        <v>0.0</v>
      </c>
      <c r="N1838" s="18">
        <v>0.853405</v>
      </c>
      <c r="O1838" s="18">
        <v>0.111111</v>
      </c>
      <c r="P1838" s="18">
        <v>1.04</v>
      </c>
      <c r="Q1838" s="18">
        <v>0.778994</v>
      </c>
      <c r="U1838" s="22" t="s">
        <v>1812</v>
      </c>
      <c r="V1838" s="18">
        <v>7.622201799366E12</v>
      </c>
      <c r="W1838" s="22" t="s">
        <v>2524</v>
      </c>
      <c r="X1838" s="18" t="s">
        <v>3417</v>
      </c>
      <c r="Y1838" s="22" t="s">
        <v>3415</v>
      </c>
      <c r="Z1838" s="22" t="s">
        <v>2963</v>
      </c>
      <c r="AA1838" s="22" t="s">
        <v>2512</v>
      </c>
      <c r="AB1838" s="22" t="s">
        <v>2214</v>
      </c>
      <c r="AC1838" s="22" t="s">
        <v>3416</v>
      </c>
      <c r="AD1838" s="22" t="s">
        <v>2666</v>
      </c>
      <c r="AF1838" s="18">
        <v>456.0</v>
      </c>
      <c r="AG1838" s="18">
        <v>0.0</v>
      </c>
      <c r="AH1838" s="18">
        <v>0.853405</v>
      </c>
      <c r="AI1838" s="18">
        <v>0.111111</v>
      </c>
      <c r="AJ1838" s="18">
        <v>1.04</v>
      </c>
      <c r="AK1838" s="18">
        <v>0.778994</v>
      </c>
    </row>
    <row r="1839">
      <c r="A1839" s="14" t="s">
        <v>1488</v>
      </c>
      <c r="B1839" s="105"/>
      <c r="C1839" s="14" t="s">
        <v>2593</v>
      </c>
      <c r="D1839" s="19" t="s">
        <v>58</v>
      </c>
      <c r="E1839" s="14" t="s">
        <v>3415</v>
      </c>
      <c r="F1839" s="14" t="s">
        <v>3490</v>
      </c>
      <c r="G1839" s="14" t="s">
        <v>3491</v>
      </c>
      <c r="H1839" s="14" t="s">
        <v>2214</v>
      </c>
      <c r="I1839" s="14" t="s">
        <v>3416</v>
      </c>
      <c r="J1839" s="23"/>
      <c r="K1839" s="23"/>
      <c r="L1839" s="18">
        <v>18.0</v>
      </c>
      <c r="M1839" s="18">
        <v>5.0</v>
      </c>
      <c r="N1839" s="18">
        <v>0.379121</v>
      </c>
      <c r="O1839" s="18">
        <v>5.937962</v>
      </c>
      <c r="P1839" s="18">
        <v>4.217537</v>
      </c>
      <c r="Q1839" s="18">
        <v>2.802059</v>
      </c>
      <c r="U1839" s="22" t="s">
        <v>1488</v>
      </c>
      <c r="V1839" s="18">
        <v>8.410660094509E12</v>
      </c>
      <c r="W1839" s="22" t="s">
        <v>2593</v>
      </c>
      <c r="X1839" s="18" t="s">
        <v>3417</v>
      </c>
      <c r="Y1839" s="22" t="s">
        <v>3415</v>
      </c>
      <c r="Z1839" s="22" t="s">
        <v>3490</v>
      </c>
      <c r="AA1839" s="22" t="s">
        <v>3491</v>
      </c>
      <c r="AB1839" s="22" t="s">
        <v>2214</v>
      </c>
      <c r="AC1839" s="22" t="s">
        <v>3416</v>
      </c>
      <c r="AD1839" s="16"/>
      <c r="AE1839" s="16"/>
      <c r="AF1839" s="18">
        <v>18.0</v>
      </c>
      <c r="AG1839" s="18">
        <v>5.0</v>
      </c>
      <c r="AH1839" s="18">
        <v>0.379121</v>
      </c>
      <c r="AI1839" s="18">
        <v>5.937962</v>
      </c>
      <c r="AJ1839" s="18">
        <v>4.217537</v>
      </c>
      <c r="AK1839" s="18">
        <v>2.802059</v>
      </c>
    </row>
    <row r="1840">
      <c r="A1840" s="14" t="s">
        <v>361</v>
      </c>
      <c r="B1840" s="105"/>
      <c r="C1840" s="14" t="s">
        <v>3095</v>
      </c>
      <c r="D1840" s="19" t="s">
        <v>58</v>
      </c>
      <c r="E1840" s="14" t="s">
        <v>3415</v>
      </c>
      <c r="F1840" s="14" t="s">
        <v>3096</v>
      </c>
      <c r="G1840" s="14" t="s">
        <v>2239</v>
      </c>
      <c r="H1840" s="14" t="s">
        <v>2214</v>
      </c>
      <c r="I1840" s="14" t="s">
        <v>3416</v>
      </c>
      <c r="J1840" s="14" t="s">
        <v>2605</v>
      </c>
      <c r="K1840" s="23"/>
      <c r="L1840" s="18">
        <v>708.0</v>
      </c>
      <c r="M1840" s="18">
        <v>1.0</v>
      </c>
      <c r="N1840" s="18">
        <v>1.215152</v>
      </c>
      <c r="O1840" s="18">
        <v>0.512338</v>
      </c>
      <c r="P1840" s="18">
        <v>1.153896</v>
      </c>
      <c r="Q1840" s="18">
        <v>1.166886</v>
      </c>
      <c r="U1840" s="22" t="s">
        <v>361</v>
      </c>
      <c r="V1840" s="18">
        <v>5.900020047069E12</v>
      </c>
      <c r="W1840" s="22" t="s">
        <v>3095</v>
      </c>
      <c r="X1840" s="18" t="s">
        <v>3417</v>
      </c>
      <c r="Y1840" s="22" t="s">
        <v>3415</v>
      </c>
      <c r="Z1840" s="22" t="s">
        <v>3096</v>
      </c>
      <c r="AA1840" s="22" t="s">
        <v>2239</v>
      </c>
      <c r="AB1840" s="22" t="s">
        <v>2214</v>
      </c>
      <c r="AC1840" s="22" t="s">
        <v>3416</v>
      </c>
      <c r="AD1840" s="22" t="s">
        <v>2605</v>
      </c>
      <c r="AE1840" s="16"/>
      <c r="AF1840" s="18">
        <v>708.0</v>
      </c>
      <c r="AG1840" s="18">
        <v>1.0</v>
      </c>
      <c r="AH1840" s="18">
        <v>1.215152</v>
      </c>
      <c r="AI1840" s="18">
        <v>0.512338</v>
      </c>
      <c r="AJ1840" s="18">
        <v>1.153896</v>
      </c>
      <c r="AK1840" s="18">
        <v>1.166886</v>
      </c>
    </row>
    <row r="1841">
      <c r="A1841" s="14" t="s">
        <v>1812</v>
      </c>
      <c r="B1841" s="105"/>
      <c r="C1841" s="14" t="s">
        <v>2544</v>
      </c>
      <c r="D1841" s="19" t="s">
        <v>58</v>
      </c>
      <c r="E1841" s="14" t="s">
        <v>3421</v>
      </c>
      <c r="F1841" s="14" t="s">
        <v>2982</v>
      </c>
      <c r="G1841" s="14" t="s">
        <v>2512</v>
      </c>
      <c r="I1841" s="14" t="s">
        <v>3416</v>
      </c>
      <c r="J1841" s="23"/>
      <c r="K1841" s="23"/>
      <c r="L1841" s="18">
        <v>552.0</v>
      </c>
      <c r="M1841" s="18">
        <v>0.0</v>
      </c>
      <c r="N1841" s="18">
        <v>0.0</v>
      </c>
      <c r="O1841" s="18">
        <v>0.0</v>
      </c>
      <c r="P1841" s="18">
        <v>0.0</v>
      </c>
      <c r="Q1841" s="18">
        <v>0.0</v>
      </c>
      <c r="U1841" s="22" t="s">
        <v>1812</v>
      </c>
      <c r="V1841" s="18">
        <v>5.000159479141E12</v>
      </c>
      <c r="W1841" s="22" t="s">
        <v>2544</v>
      </c>
      <c r="X1841" s="18" t="s">
        <v>3417</v>
      </c>
      <c r="Y1841" s="22" t="s">
        <v>3421</v>
      </c>
      <c r="Z1841" s="22" t="s">
        <v>2982</v>
      </c>
      <c r="AA1841" s="22" t="s">
        <v>2512</v>
      </c>
      <c r="AC1841" s="22" t="s">
        <v>3416</v>
      </c>
      <c r="AD1841" s="16"/>
      <c r="AE1841" s="16"/>
      <c r="AF1841" s="18">
        <v>552.0</v>
      </c>
      <c r="AG1841" s="18">
        <v>0.0</v>
      </c>
      <c r="AH1841" s="18">
        <v>0.0</v>
      </c>
      <c r="AI1841" s="18">
        <v>0.0</v>
      </c>
      <c r="AJ1841" s="18">
        <v>0.0</v>
      </c>
      <c r="AK1841" s="18">
        <v>0.0</v>
      </c>
    </row>
    <row r="1842">
      <c r="A1842" s="14" t="s">
        <v>361</v>
      </c>
      <c r="B1842" s="105"/>
      <c r="C1842" s="14" t="s">
        <v>3095</v>
      </c>
      <c r="D1842" s="19" t="s">
        <v>58</v>
      </c>
      <c r="E1842" s="14" t="s">
        <v>3421</v>
      </c>
      <c r="F1842" s="14" t="s">
        <v>3096</v>
      </c>
      <c r="G1842" s="14" t="s">
        <v>2239</v>
      </c>
      <c r="I1842" s="14" t="s">
        <v>3416</v>
      </c>
      <c r="J1842" s="23"/>
      <c r="K1842" s="23"/>
      <c r="L1842" s="18">
        <v>552.0</v>
      </c>
      <c r="M1842" s="18">
        <v>0.0</v>
      </c>
      <c r="N1842" s="18">
        <v>0.0</v>
      </c>
      <c r="O1842" s="18">
        <v>0.0</v>
      </c>
      <c r="P1842" s="18">
        <v>0.0</v>
      </c>
      <c r="Q1842" s="18">
        <v>0.0</v>
      </c>
      <c r="U1842" s="22" t="s">
        <v>361</v>
      </c>
      <c r="V1842" s="18">
        <v>5.900020047069E12</v>
      </c>
      <c r="W1842" s="22" t="s">
        <v>3095</v>
      </c>
      <c r="X1842" s="18" t="s">
        <v>3417</v>
      </c>
      <c r="Y1842" s="22" t="s">
        <v>3421</v>
      </c>
      <c r="Z1842" s="22" t="s">
        <v>3096</v>
      </c>
      <c r="AA1842" s="22" t="s">
        <v>2239</v>
      </c>
      <c r="AC1842" s="22" t="s">
        <v>3416</v>
      </c>
      <c r="AD1842" s="16"/>
      <c r="AE1842" s="16"/>
      <c r="AF1842" s="18">
        <v>552.0</v>
      </c>
      <c r="AG1842" s="18">
        <v>0.0</v>
      </c>
      <c r="AH1842" s="18">
        <v>0.0</v>
      </c>
      <c r="AI1842" s="18">
        <v>0.0</v>
      </c>
      <c r="AJ1842" s="18">
        <v>0.0</v>
      </c>
      <c r="AK1842" s="18">
        <v>0.0</v>
      </c>
    </row>
    <row r="1843">
      <c r="A1843" s="14" t="s">
        <v>1488</v>
      </c>
      <c r="B1843" s="105"/>
      <c r="C1843" s="14" t="s">
        <v>2881</v>
      </c>
      <c r="D1843" s="19" t="s">
        <v>58</v>
      </c>
      <c r="E1843" s="23"/>
      <c r="F1843" s="14" t="s">
        <v>2720</v>
      </c>
      <c r="G1843" s="14" t="s">
        <v>3545</v>
      </c>
      <c r="I1843" s="14" t="s">
        <v>3416</v>
      </c>
      <c r="J1843" s="23"/>
      <c r="K1843" s="23"/>
      <c r="L1843" s="18">
        <v>456.0</v>
      </c>
      <c r="M1843" s="18">
        <v>0.0</v>
      </c>
      <c r="N1843" s="18">
        <v>0.0</v>
      </c>
      <c r="O1843" s="18">
        <v>0.0</v>
      </c>
      <c r="P1843" s="18">
        <v>0.0</v>
      </c>
      <c r="Q1843" s="18">
        <v>0.0</v>
      </c>
      <c r="U1843" s="22" t="s">
        <v>1488</v>
      </c>
      <c r="V1843" s="18">
        <v>6.298042161788E12</v>
      </c>
      <c r="W1843" s="22" t="s">
        <v>2881</v>
      </c>
      <c r="X1843" s="18" t="s">
        <v>3417</v>
      </c>
      <c r="Y1843" s="16"/>
      <c r="Z1843" s="22" t="s">
        <v>2720</v>
      </c>
      <c r="AA1843" s="22" t="s">
        <v>3545</v>
      </c>
      <c r="AC1843" s="22" t="s">
        <v>3416</v>
      </c>
      <c r="AD1843" s="16"/>
      <c r="AE1843" s="16"/>
      <c r="AF1843" s="18">
        <v>456.0</v>
      </c>
      <c r="AG1843" s="18">
        <v>0.0</v>
      </c>
      <c r="AH1843" s="18">
        <v>0.0</v>
      </c>
      <c r="AI1843" s="18">
        <v>0.0</v>
      </c>
      <c r="AJ1843" s="18">
        <v>0.0</v>
      </c>
      <c r="AK1843" s="18">
        <v>0.0</v>
      </c>
    </row>
    <row r="1844">
      <c r="A1844" s="14" t="s">
        <v>1251</v>
      </c>
      <c r="B1844" s="105"/>
      <c r="C1844" s="14" t="s">
        <v>2431</v>
      </c>
      <c r="D1844" s="19" t="s">
        <v>58</v>
      </c>
      <c r="E1844" s="14" t="s">
        <v>3415</v>
      </c>
      <c r="F1844" s="14" t="s">
        <v>2876</v>
      </c>
      <c r="G1844" s="14" t="s">
        <v>2432</v>
      </c>
      <c r="H1844" s="14" t="s">
        <v>2214</v>
      </c>
      <c r="I1844" s="14" t="s">
        <v>3431</v>
      </c>
      <c r="J1844" s="23"/>
      <c r="K1844" s="23"/>
      <c r="L1844" s="18">
        <v>22.0</v>
      </c>
      <c r="M1844" s="18">
        <v>0.0</v>
      </c>
      <c r="N1844" s="18">
        <v>0.357143</v>
      </c>
      <c r="O1844" s="18">
        <v>0.785714</v>
      </c>
      <c r="P1844" s="18">
        <v>0.836782</v>
      </c>
      <c r="Q1844" s="18">
        <v>0.786158</v>
      </c>
      <c r="U1844" s="22" t="s">
        <v>1251</v>
      </c>
      <c r="V1844" s="18">
        <v>6.291053013145E12</v>
      </c>
      <c r="W1844" s="22" t="s">
        <v>2431</v>
      </c>
      <c r="X1844" s="18" t="s">
        <v>3417</v>
      </c>
      <c r="Y1844" s="22" t="s">
        <v>3415</v>
      </c>
      <c r="Z1844" s="22" t="s">
        <v>2876</v>
      </c>
      <c r="AA1844" s="22" t="s">
        <v>2432</v>
      </c>
      <c r="AB1844" s="22" t="s">
        <v>2214</v>
      </c>
      <c r="AC1844" s="22" t="s">
        <v>3431</v>
      </c>
      <c r="AD1844" s="16"/>
      <c r="AE1844" s="16"/>
      <c r="AF1844" s="18">
        <v>22.0</v>
      </c>
      <c r="AG1844" s="18">
        <v>0.0</v>
      </c>
      <c r="AH1844" s="18">
        <v>0.357143</v>
      </c>
      <c r="AI1844" s="18">
        <v>0.785714</v>
      </c>
      <c r="AJ1844" s="18">
        <v>0.836782</v>
      </c>
      <c r="AK1844" s="18">
        <v>0.786158</v>
      </c>
    </row>
    <row r="1845">
      <c r="A1845" s="14" t="s">
        <v>258</v>
      </c>
      <c r="B1845" s="105"/>
      <c r="C1845" s="14" t="s">
        <v>2779</v>
      </c>
      <c r="D1845" s="19" t="s">
        <v>58</v>
      </c>
      <c r="E1845" s="14" t="s">
        <v>3415</v>
      </c>
      <c r="F1845" s="14" t="s">
        <v>3192</v>
      </c>
      <c r="G1845" s="14" t="s">
        <v>3427</v>
      </c>
      <c r="H1845" s="14" t="s">
        <v>2214</v>
      </c>
      <c r="I1845" s="14" t="s">
        <v>3416</v>
      </c>
      <c r="J1845" s="23"/>
      <c r="K1845" s="23"/>
      <c r="L1845" s="18">
        <v>24.0</v>
      </c>
      <c r="M1845" s="18">
        <v>0.0</v>
      </c>
      <c r="N1845" s="18">
        <v>0.0</v>
      </c>
      <c r="O1845" s="18">
        <v>0.214286</v>
      </c>
      <c r="P1845" s="18">
        <v>0.3</v>
      </c>
      <c r="Q1845" s="18">
        <v>0.185185</v>
      </c>
      <c r="U1845" s="22" t="s">
        <v>258</v>
      </c>
      <c r="V1845" s="18">
        <v>4.059729254368E12</v>
      </c>
      <c r="W1845" s="22" t="s">
        <v>2779</v>
      </c>
      <c r="X1845" s="18" t="s">
        <v>3417</v>
      </c>
      <c r="Y1845" s="22" t="s">
        <v>3415</v>
      </c>
      <c r="Z1845" s="22" t="s">
        <v>3192</v>
      </c>
      <c r="AA1845" s="22" t="s">
        <v>3427</v>
      </c>
      <c r="AB1845" s="22" t="s">
        <v>2214</v>
      </c>
      <c r="AC1845" s="22" t="s">
        <v>3416</v>
      </c>
      <c r="AD1845" s="16"/>
      <c r="AE1845" s="16"/>
      <c r="AF1845" s="18">
        <v>24.0</v>
      </c>
      <c r="AG1845" s="18">
        <v>0.0</v>
      </c>
      <c r="AH1845" s="18">
        <v>0.0</v>
      </c>
      <c r="AI1845" s="18">
        <v>0.214286</v>
      </c>
      <c r="AJ1845" s="18">
        <v>0.3</v>
      </c>
      <c r="AK1845" s="18">
        <v>0.185185</v>
      </c>
    </row>
    <row r="1846">
      <c r="A1846" s="14" t="s">
        <v>888</v>
      </c>
      <c r="B1846" s="105"/>
      <c r="C1846" s="14" t="s">
        <v>2887</v>
      </c>
      <c r="D1846" s="19" t="s">
        <v>58</v>
      </c>
      <c r="E1846" s="14" t="s">
        <v>3463</v>
      </c>
      <c r="F1846" s="14" t="s">
        <v>2720</v>
      </c>
      <c r="G1846" s="14" t="s">
        <v>3464</v>
      </c>
      <c r="H1846" s="14" t="s">
        <v>2214</v>
      </c>
      <c r="I1846" s="14" t="s">
        <v>3431</v>
      </c>
      <c r="J1846" s="23"/>
      <c r="K1846" s="23"/>
      <c r="L1846" s="18">
        <v>50.0</v>
      </c>
      <c r="M1846" s="18">
        <v>2.0</v>
      </c>
      <c r="N1846" s="18">
        <v>0.142857</v>
      </c>
      <c r="O1846" s="18">
        <v>1.214286</v>
      </c>
      <c r="P1846" s="18">
        <v>1.860723</v>
      </c>
      <c r="Q1846" s="18">
        <v>2.120699</v>
      </c>
      <c r="U1846" s="22" t="s">
        <v>888</v>
      </c>
      <c r="V1846" s="18">
        <v>6.298042161405E12</v>
      </c>
      <c r="W1846" s="22" t="s">
        <v>2887</v>
      </c>
      <c r="X1846" s="18" t="s">
        <v>3417</v>
      </c>
      <c r="Y1846" s="22" t="s">
        <v>3463</v>
      </c>
      <c r="Z1846" s="22" t="s">
        <v>2720</v>
      </c>
      <c r="AA1846" s="22" t="s">
        <v>3464</v>
      </c>
      <c r="AB1846" s="22" t="s">
        <v>2214</v>
      </c>
      <c r="AC1846" s="22" t="s">
        <v>3431</v>
      </c>
      <c r="AD1846" s="16"/>
      <c r="AE1846" s="16"/>
      <c r="AF1846" s="18">
        <v>50.0</v>
      </c>
      <c r="AG1846" s="18">
        <v>2.0</v>
      </c>
      <c r="AH1846" s="18">
        <v>0.142857</v>
      </c>
      <c r="AI1846" s="18">
        <v>1.214286</v>
      </c>
      <c r="AJ1846" s="18">
        <v>1.860723</v>
      </c>
      <c r="AK1846" s="18">
        <v>2.120699</v>
      </c>
    </row>
    <row r="1847">
      <c r="A1847" s="14" t="s">
        <v>1812</v>
      </c>
      <c r="B1847" s="105"/>
      <c r="C1847" s="14" t="s">
        <v>3307</v>
      </c>
      <c r="D1847" s="19" t="s">
        <v>58</v>
      </c>
      <c r="E1847" s="14" t="s">
        <v>3415</v>
      </c>
      <c r="F1847" s="14" t="s">
        <v>3308</v>
      </c>
      <c r="G1847" s="14" t="s">
        <v>3534</v>
      </c>
      <c r="H1847" s="14" t="s">
        <v>2214</v>
      </c>
      <c r="I1847" s="14" t="s">
        <v>3416</v>
      </c>
      <c r="J1847" s="14" t="s">
        <v>2605</v>
      </c>
      <c r="K1847" s="23"/>
      <c r="L1847" s="18">
        <v>744.0</v>
      </c>
      <c r="M1847" s="18">
        <v>0.0</v>
      </c>
      <c r="N1847" s="18">
        <v>4.455092</v>
      </c>
      <c r="O1847" s="18">
        <v>1.392857</v>
      </c>
      <c r="P1847" s="18">
        <v>0.817647</v>
      </c>
      <c r="Q1847" s="18">
        <v>4.406665</v>
      </c>
      <c r="U1847" s="22" t="s">
        <v>1812</v>
      </c>
      <c r="V1847" s="18">
        <v>8.445290644824E12</v>
      </c>
      <c r="W1847" s="22" t="s">
        <v>3307</v>
      </c>
      <c r="X1847" s="18" t="s">
        <v>3417</v>
      </c>
      <c r="Y1847" s="22" t="s">
        <v>3415</v>
      </c>
      <c r="Z1847" s="22" t="s">
        <v>3308</v>
      </c>
      <c r="AA1847" s="22" t="s">
        <v>3534</v>
      </c>
      <c r="AB1847" s="22" t="s">
        <v>2214</v>
      </c>
      <c r="AC1847" s="22" t="s">
        <v>3416</v>
      </c>
      <c r="AD1847" s="22" t="s">
        <v>2605</v>
      </c>
      <c r="AE1847" s="16"/>
      <c r="AF1847" s="18">
        <v>744.0</v>
      </c>
      <c r="AG1847" s="18">
        <v>0.0</v>
      </c>
      <c r="AH1847" s="18">
        <v>4.455092</v>
      </c>
      <c r="AI1847" s="18">
        <v>1.392857</v>
      </c>
      <c r="AJ1847" s="18">
        <v>0.817647</v>
      </c>
      <c r="AK1847" s="18">
        <v>4.406665</v>
      </c>
    </row>
    <row r="1848">
      <c r="A1848" s="14" t="s">
        <v>1783</v>
      </c>
      <c r="B1848" s="105"/>
      <c r="C1848" s="14" t="s">
        <v>3278</v>
      </c>
      <c r="D1848" s="19" t="s">
        <v>58</v>
      </c>
      <c r="E1848" s="14" t="s">
        <v>3415</v>
      </c>
      <c r="F1848" s="14" t="s">
        <v>3182</v>
      </c>
      <c r="G1848" s="14" t="s">
        <v>2386</v>
      </c>
      <c r="H1848" s="14" t="s">
        <v>2214</v>
      </c>
      <c r="I1848" s="14" t="s">
        <v>3416</v>
      </c>
      <c r="J1848" s="14" t="s">
        <v>2605</v>
      </c>
      <c r="K1848" s="23"/>
      <c r="L1848" s="18">
        <v>696.0</v>
      </c>
      <c r="M1848" s="18">
        <v>0.0</v>
      </c>
      <c r="N1848" s="18">
        <v>1.567514</v>
      </c>
      <c r="O1848" s="18">
        <v>0.0</v>
      </c>
      <c r="P1848" s="18">
        <v>1.0</v>
      </c>
      <c r="Q1848" s="18">
        <v>1.567514</v>
      </c>
      <c r="U1848" s="22" t="s">
        <v>1783</v>
      </c>
      <c r="V1848" s="18">
        <v>6.29110854965E12</v>
      </c>
      <c r="W1848" s="22" t="s">
        <v>3278</v>
      </c>
      <c r="X1848" s="18" t="s">
        <v>3417</v>
      </c>
      <c r="Y1848" s="22" t="s">
        <v>3415</v>
      </c>
      <c r="Z1848" s="22" t="s">
        <v>3182</v>
      </c>
      <c r="AA1848" s="22" t="s">
        <v>2386</v>
      </c>
      <c r="AB1848" s="22" t="s">
        <v>2214</v>
      </c>
      <c r="AC1848" s="22" t="s">
        <v>3416</v>
      </c>
      <c r="AD1848" s="22" t="s">
        <v>2605</v>
      </c>
      <c r="AE1848" s="16"/>
      <c r="AF1848" s="18">
        <v>696.0</v>
      </c>
      <c r="AG1848" s="18">
        <v>0.0</v>
      </c>
      <c r="AH1848" s="18">
        <v>1.567514</v>
      </c>
      <c r="AI1848" s="18">
        <v>0.0</v>
      </c>
      <c r="AJ1848" s="18">
        <v>1.0</v>
      </c>
      <c r="AK1848" s="18">
        <v>1.567514</v>
      </c>
    </row>
    <row r="1849">
      <c r="A1849" s="14" t="s">
        <v>1365</v>
      </c>
      <c r="B1849" s="105"/>
      <c r="C1849" s="14" t="s">
        <v>2901</v>
      </c>
      <c r="D1849" s="19" t="s">
        <v>58</v>
      </c>
      <c r="E1849" s="14" t="s">
        <v>3415</v>
      </c>
      <c r="F1849" s="14" t="s">
        <v>2897</v>
      </c>
      <c r="G1849" s="14" t="s">
        <v>2449</v>
      </c>
      <c r="H1849" s="14" t="s">
        <v>2304</v>
      </c>
      <c r="I1849" s="14" t="s">
        <v>3422</v>
      </c>
      <c r="J1849" s="23"/>
      <c r="K1849" s="14" t="s">
        <v>2240</v>
      </c>
      <c r="L1849" s="18">
        <v>1248.0</v>
      </c>
      <c r="M1849" s="18">
        <v>0.0</v>
      </c>
      <c r="N1849" s="18">
        <v>0.0</v>
      </c>
      <c r="O1849" s="18">
        <v>0.0</v>
      </c>
      <c r="P1849" s="18">
        <v>0.0</v>
      </c>
      <c r="Q1849" s="18">
        <v>0.0</v>
      </c>
      <c r="U1849" s="22" t="s">
        <v>1365</v>
      </c>
      <c r="V1849" s="18">
        <v>6.291030006429E12</v>
      </c>
      <c r="W1849" s="22" t="s">
        <v>2901</v>
      </c>
      <c r="X1849" s="18" t="s">
        <v>3417</v>
      </c>
      <c r="Y1849" s="22" t="s">
        <v>3415</v>
      </c>
      <c r="Z1849" s="22" t="s">
        <v>2897</v>
      </c>
      <c r="AA1849" s="22" t="s">
        <v>2449</v>
      </c>
      <c r="AB1849" s="22" t="s">
        <v>2304</v>
      </c>
      <c r="AC1849" s="22" t="s">
        <v>3422</v>
      </c>
      <c r="AD1849" s="16"/>
      <c r="AE1849" s="22" t="s">
        <v>2240</v>
      </c>
      <c r="AF1849" s="18">
        <v>1248.0</v>
      </c>
      <c r="AG1849" s="18">
        <v>0.0</v>
      </c>
      <c r="AH1849" s="18">
        <v>0.0</v>
      </c>
      <c r="AI1849" s="18">
        <v>0.0</v>
      </c>
      <c r="AJ1849" s="18">
        <v>0.0</v>
      </c>
      <c r="AK1849" s="18">
        <v>0.0</v>
      </c>
    </row>
    <row r="1850">
      <c r="A1850" s="14" t="s">
        <v>1783</v>
      </c>
      <c r="B1850" s="105"/>
      <c r="C1850" s="14" t="s">
        <v>3282</v>
      </c>
      <c r="D1850" s="19" t="s">
        <v>58</v>
      </c>
      <c r="E1850" s="14" t="s">
        <v>3421</v>
      </c>
      <c r="F1850" s="14" t="s">
        <v>3283</v>
      </c>
      <c r="G1850" s="14" t="s">
        <v>3442</v>
      </c>
      <c r="H1850" s="14" t="s">
        <v>2214</v>
      </c>
      <c r="I1850" s="14" t="s">
        <v>3416</v>
      </c>
      <c r="J1850" s="14" t="s">
        <v>2605</v>
      </c>
      <c r="K1850" s="23"/>
      <c r="L1850" s="18">
        <v>244.0</v>
      </c>
      <c r="M1850" s="18">
        <v>0.0</v>
      </c>
      <c r="N1850" s="18">
        <v>3.441071</v>
      </c>
      <c r="O1850" s="18">
        <v>0.0</v>
      </c>
      <c r="P1850" s="18">
        <v>0.0625</v>
      </c>
      <c r="Q1850" s="18">
        <v>3.876605</v>
      </c>
      <c r="U1850" s="22" t="s">
        <v>1783</v>
      </c>
      <c r="V1850" s="18">
        <v>7.000010000734E12</v>
      </c>
      <c r="W1850" s="22" t="s">
        <v>3282</v>
      </c>
      <c r="X1850" s="18" t="s">
        <v>3417</v>
      </c>
      <c r="Y1850" s="22" t="s">
        <v>3421</v>
      </c>
      <c r="Z1850" s="22" t="s">
        <v>3283</v>
      </c>
      <c r="AA1850" s="22" t="s">
        <v>3442</v>
      </c>
      <c r="AB1850" s="22" t="s">
        <v>2214</v>
      </c>
      <c r="AC1850" s="22" t="s">
        <v>3416</v>
      </c>
      <c r="AD1850" s="22" t="s">
        <v>2605</v>
      </c>
      <c r="AE1850" s="16"/>
      <c r="AF1850" s="18">
        <v>244.0</v>
      </c>
      <c r="AG1850" s="18">
        <v>0.0</v>
      </c>
      <c r="AH1850" s="18">
        <v>3.441071</v>
      </c>
      <c r="AI1850" s="18">
        <v>0.0</v>
      </c>
      <c r="AJ1850" s="18">
        <v>0.0625</v>
      </c>
      <c r="AK1850" s="18">
        <v>3.876605</v>
      </c>
    </row>
    <row r="1851">
      <c r="A1851" s="14" t="s">
        <v>1812</v>
      </c>
      <c r="B1851" s="105"/>
      <c r="C1851" s="14" t="s">
        <v>2502</v>
      </c>
      <c r="D1851" s="19" t="s">
        <v>58</v>
      </c>
      <c r="E1851" s="14" t="s">
        <v>3415</v>
      </c>
      <c r="F1851" s="14" t="s">
        <v>2957</v>
      </c>
      <c r="G1851" s="14" t="s">
        <v>2498</v>
      </c>
      <c r="H1851" s="14" t="s">
        <v>2214</v>
      </c>
      <c r="I1851" s="14" t="s">
        <v>3416</v>
      </c>
      <c r="J1851" s="14" t="s">
        <v>2605</v>
      </c>
      <c r="K1851" s="23"/>
      <c r="L1851" s="18">
        <v>48.0</v>
      </c>
      <c r="M1851" s="18">
        <v>0.0</v>
      </c>
      <c r="N1851" s="18">
        <v>0.133713</v>
      </c>
      <c r="O1851" s="18">
        <v>0.0</v>
      </c>
      <c r="P1851" s="18">
        <v>0.25</v>
      </c>
      <c r="Q1851" s="18">
        <v>0.133713</v>
      </c>
      <c r="U1851" s="22" t="s">
        <v>1812</v>
      </c>
      <c r="V1851" s="18">
        <v>8.50064303032E11</v>
      </c>
      <c r="W1851" s="22" t="s">
        <v>2502</v>
      </c>
      <c r="X1851" s="18" t="s">
        <v>3417</v>
      </c>
      <c r="Y1851" s="22" t="s">
        <v>3415</v>
      </c>
      <c r="Z1851" s="22" t="s">
        <v>2957</v>
      </c>
      <c r="AA1851" s="22" t="s">
        <v>2498</v>
      </c>
      <c r="AB1851" s="22" t="s">
        <v>2214</v>
      </c>
      <c r="AC1851" s="22" t="s">
        <v>3416</v>
      </c>
      <c r="AD1851" s="22" t="s">
        <v>2605</v>
      </c>
      <c r="AE1851" s="16"/>
      <c r="AF1851" s="18">
        <v>48.0</v>
      </c>
      <c r="AG1851" s="18">
        <v>0.0</v>
      </c>
      <c r="AH1851" s="18">
        <v>0.133713</v>
      </c>
      <c r="AI1851" s="18">
        <v>0.0</v>
      </c>
      <c r="AJ1851" s="18">
        <v>0.25</v>
      </c>
      <c r="AK1851" s="18">
        <v>0.133713</v>
      </c>
    </row>
    <row r="1852">
      <c r="A1852" s="14" t="s">
        <v>1812</v>
      </c>
      <c r="B1852" s="105"/>
      <c r="C1852" s="14" t="s">
        <v>2529</v>
      </c>
      <c r="D1852" s="19" t="s">
        <v>58</v>
      </c>
      <c r="E1852" s="14" t="s">
        <v>3415</v>
      </c>
      <c r="F1852" s="14" t="s">
        <v>2963</v>
      </c>
      <c r="G1852" s="14" t="s">
        <v>2512</v>
      </c>
      <c r="H1852" s="14" t="s">
        <v>2214</v>
      </c>
      <c r="I1852" s="14" t="s">
        <v>3416</v>
      </c>
      <c r="J1852" s="14" t="s">
        <v>2666</v>
      </c>
      <c r="L1852" s="18">
        <v>432.0</v>
      </c>
      <c r="M1852" s="18">
        <v>0.0</v>
      </c>
      <c r="N1852" s="18">
        <v>1.325447</v>
      </c>
      <c r="O1852" s="18">
        <v>0.214286</v>
      </c>
      <c r="P1852" s="18">
        <v>1.2625</v>
      </c>
      <c r="Q1852" s="18">
        <v>1.444831</v>
      </c>
      <c r="U1852" s="22" t="s">
        <v>1812</v>
      </c>
      <c r="V1852" s="18">
        <v>7.622201401863E12</v>
      </c>
      <c r="W1852" s="22" t="s">
        <v>2529</v>
      </c>
      <c r="X1852" s="18" t="s">
        <v>3417</v>
      </c>
      <c r="Y1852" s="22" t="s">
        <v>3415</v>
      </c>
      <c r="Z1852" s="22" t="s">
        <v>2963</v>
      </c>
      <c r="AA1852" s="22" t="s">
        <v>2512</v>
      </c>
      <c r="AB1852" s="22" t="s">
        <v>2214</v>
      </c>
      <c r="AC1852" s="22" t="s">
        <v>3416</v>
      </c>
      <c r="AD1852" s="22" t="s">
        <v>2666</v>
      </c>
      <c r="AF1852" s="18">
        <v>432.0</v>
      </c>
      <c r="AG1852" s="18">
        <v>0.0</v>
      </c>
      <c r="AH1852" s="18">
        <v>1.325447</v>
      </c>
      <c r="AI1852" s="18">
        <v>0.214286</v>
      </c>
      <c r="AJ1852" s="18">
        <v>1.2625</v>
      </c>
      <c r="AK1852" s="18">
        <v>1.444831</v>
      </c>
    </row>
    <row r="1853">
      <c r="A1853" s="14" t="s">
        <v>1812</v>
      </c>
      <c r="B1853" s="105"/>
      <c r="C1853" s="14" t="s">
        <v>2523</v>
      </c>
      <c r="D1853" s="19" t="s">
        <v>58</v>
      </c>
      <c r="E1853" s="14" t="s">
        <v>3415</v>
      </c>
      <c r="F1853" s="14" t="s">
        <v>2963</v>
      </c>
      <c r="G1853" s="14" t="s">
        <v>2512</v>
      </c>
      <c r="I1853" s="14" t="s">
        <v>3416</v>
      </c>
      <c r="J1853" s="23"/>
      <c r="K1853" s="23"/>
      <c r="L1853" s="18">
        <v>552.0</v>
      </c>
      <c r="M1853" s="18">
        <v>0.0</v>
      </c>
      <c r="N1853" s="18">
        <v>0.0</v>
      </c>
      <c r="O1853" s="18">
        <v>0.0</v>
      </c>
      <c r="P1853" s="18">
        <v>0.0</v>
      </c>
      <c r="Q1853" s="18">
        <v>0.0</v>
      </c>
      <c r="U1853" s="22" t="s">
        <v>1812</v>
      </c>
      <c r="V1853" s="18">
        <v>7.622202025785E12</v>
      </c>
      <c r="W1853" s="22" t="s">
        <v>2523</v>
      </c>
      <c r="X1853" s="18" t="s">
        <v>3417</v>
      </c>
      <c r="Y1853" s="22" t="s">
        <v>3415</v>
      </c>
      <c r="Z1853" s="22" t="s">
        <v>2963</v>
      </c>
      <c r="AA1853" s="22" t="s">
        <v>2512</v>
      </c>
      <c r="AC1853" s="22" t="s">
        <v>3416</v>
      </c>
      <c r="AD1853" s="16"/>
      <c r="AE1853" s="16"/>
      <c r="AF1853" s="18">
        <v>552.0</v>
      </c>
      <c r="AG1853" s="18">
        <v>0.0</v>
      </c>
      <c r="AH1853" s="18">
        <v>0.0</v>
      </c>
      <c r="AI1853" s="18">
        <v>0.0</v>
      </c>
      <c r="AJ1853" s="18">
        <v>0.0</v>
      </c>
      <c r="AK1853" s="18">
        <v>0.0</v>
      </c>
    </row>
    <row r="1854">
      <c r="A1854" s="14" t="s">
        <v>258</v>
      </c>
      <c r="B1854" s="105"/>
      <c r="C1854" s="14" t="s">
        <v>2400</v>
      </c>
      <c r="D1854" s="19" t="s">
        <v>58</v>
      </c>
      <c r="E1854" s="14" t="s">
        <v>3415</v>
      </c>
      <c r="F1854" s="14" t="s">
        <v>2834</v>
      </c>
      <c r="G1854" s="14" t="s">
        <v>2268</v>
      </c>
      <c r="H1854" s="14" t="s">
        <v>2214</v>
      </c>
      <c r="I1854" s="14" t="s">
        <v>3416</v>
      </c>
      <c r="J1854" s="14" t="s">
        <v>2605</v>
      </c>
      <c r="K1854" s="23"/>
      <c r="L1854" s="18">
        <v>48.0</v>
      </c>
      <c r="M1854" s="18">
        <v>0.0</v>
      </c>
      <c r="N1854" s="18">
        <v>0.025641</v>
      </c>
      <c r="O1854" s="18">
        <v>0.0</v>
      </c>
      <c r="P1854" s="18">
        <v>0.111111</v>
      </c>
      <c r="Q1854" s="18">
        <v>0.025641</v>
      </c>
      <c r="U1854" s="22" t="s">
        <v>258</v>
      </c>
      <c r="V1854" s="18">
        <v>8.10005414531E11</v>
      </c>
      <c r="W1854" s="22" t="s">
        <v>2400</v>
      </c>
      <c r="X1854" s="18" t="s">
        <v>3417</v>
      </c>
      <c r="Y1854" s="22" t="s">
        <v>3415</v>
      </c>
      <c r="Z1854" s="22" t="s">
        <v>2834</v>
      </c>
      <c r="AA1854" s="22" t="s">
        <v>2268</v>
      </c>
      <c r="AB1854" s="22" t="s">
        <v>2214</v>
      </c>
      <c r="AC1854" s="22" t="s">
        <v>3416</v>
      </c>
      <c r="AD1854" s="22" t="s">
        <v>2605</v>
      </c>
      <c r="AE1854" s="16"/>
      <c r="AF1854" s="18">
        <v>48.0</v>
      </c>
      <c r="AG1854" s="18">
        <v>0.0</v>
      </c>
      <c r="AH1854" s="18">
        <v>0.025641</v>
      </c>
      <c r="AI1854" s="18">
        <v>0.0</v>
      </c>
      <c r="AJ1854" s="18">
        <v>0.111111</v>
      </c>
      <c r="AK1854" s="18">
        <v>0.025641</v>
      </c>
    </row>
    <row r="1855">
      <c r="A1855" s="14" t="s">
        <v>1175</v>
      </c>
      <c r="B1855" s="105"/>
      <c r="C1855" s="14" t="s">
        <v>3222</v>
      </c>
      <c r="D1855" s="19" t="s">
        <v>58</v>
      </c>
      <c r="E1855" s="14" t="s">
        <v>3415</v>
      </c>
      <c r="F1855" s="14" t="s">
        <v>3217</v>
      </c>
      <c r="G1855" s="14" t="s">
        <v>3600</v>
      </c>
      <c r="H1855" s="14" t="s">
        <v>2214</v>
      </c>
      <c r="I1855" s="14" t="s">
        <v>3416</v>
      </c>
      <c r="J1855" s="23"/>
      <c r="K1855" s="14" t="s">
        <v>2240</v>
      </c>
      <c r="L1855" s="18">
        <v>96.0</v>
      </c>
      <c r="M1855" s="18">
        <v>0.0</v>
      </c>
      <c r="N1855" s="18">
        <v>0.0</v>
      </c>
      <c r="O1855" s="18">
        <v>0.0</v>
      </c>
      <c r="P1855" s="18">
        <v>0.0</v>
      </c>
      <c r="Q1855" s="18">
        <v>0.0</v>
      </c>
      <c r="U1855" s="22" t="s">
        <v>1175</v>
      </c>
      <c r="V1855" s="18">
        <v>6.291103071378E12</v>
      </c>
      <c r="W1855" s="22" t="s">
        <v>3222</v>
      </c>
      <c r="X1855" s="18" t="s">
        <v>3417</v>
      </c>
      <c r="Y1855" s="22" t="s">
        <v>3415</v>
      </c>
      <c r="Z1855" s="22" t="s">
        <v>3217</v>
      </c>
      <c r="AA1855" s="22" t="s">
        <v>3600</v>
      </c>
      <c r="AB1855" s="22" t="s">
        <v>2214</v>
      </c>
      <c r="AC1855" s="22" t="s">
        <v>3416</v>
      </c>
      <c r="AD1855" s="16"/>
      <c r="AE1855" s="22" t="s">
        <v>2240</v>
      </c>
      <c r="AF1855" s="18">
        <v>96.0</v>
      </c>
      <c r="AG1855" s="18">
        <v>0.0</v>
      </c>
      <c r="AH1855" s="18">
        <v>0.0</v>
      </c>
      <c r="AI1855" s="18">
        <v>0.0</v>
      </c>
      <c r="AJ1855" s="18">
        <v>0.0</v>
      </c>
      <c r="AK1855" s="18">
        <v>0.0</v>
      </c>
    </row>
    <row r="1856">
      <c r="A1856" s="14" t="s">
        <v>258</v>
      </c>
      <c r="B1856" s="105"/>
      <c r="C1856" s="14" t="s">
        <v>2799</v>
      </c>
      <c r="D1856" s="19" t="s">
        <v>58</v>
      </c>
      <c r="E1856" s="14" t="s">
        <v>3415</v>
      </c>
      <c r="F1856" s="14" t="s">
        <v>3192</v>
      </c>
      <c r="G1856" s="14" t="s">
        <v>3427</v>
      </c>
      <c r="H1856" s="14" t="s">
        <v>2214</v>
      </c>
      <c r="I1856" s="14" t="s">
        <v>3416</v>
      </c>
      <c r="J1856" s="14" t="s">
        <v>2605</v>
      </c>
      <c r="K1856" s="23"/>
      <c r="L1856" s="18">
        <v>24.0</v>
      </c>
      <c r="M1856" s="18">
        <v>0.0</v>
      </c>
      <c r="N1856" s="18">
        <v>0.0</v>
      </c>
      <c r="O1856" s="18">
        <v>0.0</v>
      </c>
      <c r="P1856" s="18">
        <v>0.066667</v>
      </c>
      <c r="Q1856" s="18">
        <v>0.153448</v>
      </c>
      <c r="U1856" s="22" t="s">
        <v>258</v>
      </c>
      <c r="V1856" s="18">
        <v>4.25003527118E12</v>
      </c>
      <c r="W1856" s="22" t="s">
        <v>2799</v>
      </c>
      <c r="X1856" s="18" t="s">
        <v>3417</v>
      </c>
      <c r="Y1856" s="22" t="s">
        <v>3415</v>
      </c>
      <c r="Z1856" s="22" t="s">
        <v>3192</v>
      </c>
      <c r="AA1856" s="22" t="s">
        <v>3427</v>
      </c>
      <c r="AB1856" s="22" t="s">
        <v>2214</v>
      </c>
      <c r="AC1856" s="22" t="s">
        <v>3416</v>
      </c>
      <c r="AD1856" s="22" t="s">
        <v>2605</v>
      </c>
      <c r="AE1856" s="16"/>
      <c r="AF1856" s="18">
        <v>24.0</v>
      </c>
      <c r="AG1856" s="18">
        <v>0.0</v>
      </c>
      <c r="AH1856" s="18">
        <v>0.0</v>
      </c>
      <c r="AI1856" s="18">
        <v>0.0</v>
      </c>
      <c r="AJ1856" s="18">
        <v>0.066667</v>
      </c>
      <c r="AK1856" s="18">
        <v>0.153448</v>
      </c>
    </row>
    <row r="1857">
      <c r="A1857" s="14" t="s">
        <v>1812</v>
      </c>
      <c r="B1857" s="105"/>
      <c r="C1857" s="14" t="s">
        <v>2539</v>
      </c>
      <c r="D1857" s="19" t="s">
        <v>58</v>
      </c>
      <c r="E1857" s="14" t="s">
        <v>3415</v>
      </c>
      <c r="F1857" s="14" t="s">
        <v>2986</v>
      </c>
      <c r="G1857" s="14" t="s">
        <v>2512</v>
      </c>
      <c r="H1857" s="14" t="s">
        <v>2214</v>
      </c>
      <c r="I1857" s="14" t="s">
        <v>3416</v>
      </c>
      <c r="J1857" s="14" t="s">
        <v>2605</v>
      </c>
      <c r="K1857" s="23"/>
      <c r="L1857" s="18">
        <v>24.0</v>
      </c>
      <c r="M1857" s="18">
        <v>0.0</v>
      </c>
      <c r="N1857" s="18">
        <v>0.0</v>
      </c>
      <c r="O1857" s="18">
        <v>0.0</v>
      </c>
      <c r="P1857" s="18">
        <v>0.0</v>
      </c>
      <c r="Q1857" s="18">
        <v>0.0</v>
      </c>
      <c r="U1857" s="22" t="s">
        <v>1812</v>
      </c>
      <c r="V1857" s="18">
        <v>5.000159566766E12</v>
      </c>
      <c r="W1857" s="22" t="s">
        <v>2539</v>
      </c>
      <c r="X1857" s="18" t="s">
        <v>3417</v>
      </c>
      <c r="Y1857" s="22" t="s">
        <v>3415</v>
      </c>
      <c r="Z1857" s="22" t="s">
        <v>2986</v>
      </c>
      <c r="AA1857" s="22" t="s">
        <v>2512</v>
      </c>
      <c r="AB1857" s="22" t="s">
        <v>2214</v>
      </c>
      <c r="AC1857" s="22" t="s">
        <v>3416</v>
      </c>
      <c r="AD1857" s="22" t="s">
        <v>2605</v>
      </c>
      <c r="AE1857" s="16"/>
      <c r="AF1857" s="18">
        <v>24.0</v>
      </c>
      <c r="AG1857" s="18">
        <v>0.0</v>
      </c>
      <c r="AH1857" s="18">
        <v>0.0</v>
      </c>
      <c r="AI1857" s="18">
        <v>0.0</v>
      </c>
      <c r="AJ1857" s="18">
        <v>0.0</v>
      </c>
      <c r="AK1857" s="18">
        <v>0.0</v>
      </c>
    </row>
    <row r="1858">
      <c r="A1858" s="14" t="s">
        <v>1812</v>
      </c>
      <c r="B1858" s="105"/>
      <c r="C1858" s="14" t="s">
        <v>2718</v>
      </c>
      <c r="D1858" s="19" t="s">
        <v>58</v>
      </c>
      <c r="E1858" s="14" t="s">
        <v>3415</v>
      </c>
      <c r="F1858" s="14" t="s">
        <v>3349</v>
      </c>
      <c r="G1858" s="14" t="s">
        <v>2512</v>
      </c>
      <c r="H1858" s="14" t="s">
        <v>2214</v>
      </c>
      <c r="I1858" s="14" t="s">
        <v>3416</v>
      </c>
      <c r="J1858" s="14" t="s">
        <v>2605</v>
      </c>
      <c r="K1858" s="23"/>
      <c r="L1858" s="18">
        <v>24.0</v>
      </c>
      <c r="M1858" s="18">
        <v>0.0</v>
      </c>
      <c r="N1858" s="18">
        <v>0.0</v>
      </c>
      <c r="O1858" s="18">
        <v>0.0</v>
      </c>
      <c r="P1858" s="18">
        <v>0.0</v>
      </c>
      <c r="Q1858" s="18">
        <v>0.0</v>
      </c>
      <c r="U1858" s="22" t="s">
        <v>1812</v>
      </c>
      <c r="V1858" s="18">
        <v>9.316707022025E12</v>
      </c>
      <c r="W1858" s="22" t="s">
        <v>2718</v>
      </c>
      <c r="X1858" s="18" t="s">
        <v>3417</v>
      </c>
      <c r="Y1858" s="22" t="s">
        <v>3415</v>
      </c>
      <c r="Z1858" s="22" t="s">
        <v>3349</v>
      </c>
      <c r="AA1858" s="22" t="s">
        <v>2512</v>
      </c>
      <c r="AB1858" s="22" t="s">
        <v>2214</v>
      </c>
      <c r="AC1858" s="22" t="s">
        <v>3416</v>
      </c>
      <c r="AD1858" s="22" t="s">
        <v>2605</v>
      </c>
      <c r="AE1858" s="16"/>
      <c r="AF1858" s="18">
        <v>24.0</v>
      </c>
      <c r="AG1858" s="18">
        <v>0.0</v>
      </c>
      <c r="AH1858" s="18">
        <v>0.0</v>
      </c>
      <c r="AI1858" s="18">
        <v>0.0</v>
      </c>
      <c r="AJ1858" s="18">
        <v>0.0</v>
      </c>
      <c r="AK1858" s="18">
        <v>0.0</v>
      </c>
    </row>
    <row r="1859">
      <c r="A1859" s="14" t="s">
        <v>1650</v>
      </c>
      <c r="B1859" s="105"/>
      <c r="C1859" s="14" t="s">
        <v>2465</v>
      </c>
      <c r="D1859" s="19" t="s">
        <v>58</v>
      </c>
      <c r="E1859" s="14" t="s">
        <v>3415</v>
      </c>
      <c r="F1859" s="14" t="s">
        <v>2930</v>
      </c>
      <c r="G1859" s="14" t="s">
        <v>2239</v>
      </c>
      <c r="H1859" s="14" t="s">
        <v>2214</v>
      </c>
      <c r="I1859" s="14" t="s">
        <v>3416</v>
      </c>
      <c r="J1859" s="14" t="s">
        <v>2605</v>
      </c>
      <c r="K1859" s="23"/>
      <c r="L1859" s="18">
        <v>48.0</v>
      </c>
      <c r="M1859" s="18">
        <v>0.0</v>
      </c>
      <c r="N1859" s="18">
        <v>0.0</v>
      </c>
      <c r="O1859" s="18">
        <v>0.214286</v>
      </c>
      <c r="P1859" s="18">
        <v>0.133333</v>
      </c>
      <c r="Q1859" s="18">
        <v>0.191231</v>
      </c>
      <c r="U1859" s="22" t="s">
        <v>1650</v>
      </c>
      <c r="V1859" s="18">
        <v>6.294017138144E12</v>
      </c>
      <c r="W1859" s="22" t="s">
        <v>2465</v>
      </c>
      <c r="X1859" s="18" t="s">
        <v>3417</v>
      </c>
      <c r="Y1859" s="22" t="s">
        <v>3415</v>
      </c>
      <c r="Z1859" s="22" t="s">
        <v>2930</v>
      </c>
      <c r="AA1859" s="22" t="s">
        <v>2239</v>
      </c>
      <c r="AB1859" s="22" t="s">
        <v>2214</v>
      </c>
      <c r="AC1859" s="22" t="s">
        <v>3416</v>
      </c>
      <c r="AD1859" s="22" t="s">
        <v>2605</v>
      </c>
      <c r="AE1859" s="16"/>
      <c r="AF1859" s="18">
        <v>48.0</v>
      </c>
      <c r="AG1859" s="18">
        <v>0.0</v>
      </c>
      <c r="AH1859" s="18">
        <v>0.0</v>
      </c>
      <c r="AI1859" s="18">
        <v>0.214286</v>
      </c>
      <c r="AJ1859" s="18">
        <v>0.133333</v>
      </c>
      <c r="AK1859" s="18">
        <v>0.191231</v>
      </c>
    </row>
    <row r="1860">
      <c r="A1860" s="14" t="s">
        <v>258</v>
      </c>
      <c r="B1860" s="105"/>
      <c r="C1860" s="14" t="s">
        <v>2803</v>
      </c>
      <c r="D1860" s="19" t="s">
        <v>58</v>
      </c>
      <c r="E1860" s="14" t="s">
        <v>3421</v>
      </c>
      <c r="F1860" s="14" t="s">
        <v>3190</v>
      </c>
      <c r="G1860" s="14" t="s">
        <v>3427</v>
      </c>
      <c r="H1860" s="14" t="s">
        <v>2214</v>
      </c>
      <c r="I1860" s="14" t="s">
        <v>3416</v>
      </c>
      <c r="J1860" s="14" t="s">
        <v>2605</v>
      </c>
      <c r="K1860" s="23"/>
      <c r="L1860" s="18">
        <v>0.0</v>
      </c>
      <c r="M1860" s="18">
        <v>0.0</v>
      </c>
      <c r="N1860" s="18">
        <v>0.0</v>
      </c>
      <c r="O1860" s="18">
        <v>0.142857</v>
      </c>
      <c r="P1860" s="18">
        <v>0.066667</v>
      </c>
      <c r="Q1860" s="18">
        <v>0.1</v>
      </c>
      <c r="U1860" s="22" t="s">
        <v>258</v>
      </c>
      <c r="V1860" s="18">
        <v>4.251232221619E12</v>
      </c>
      <c r="W1860" s="22" t="s">
        <v>2803</v>
      </c>
      <c r="X1860" s="18" t="s">
        <v>3417</v>
      </c>
      <c r="Y1860" s="22" t="s">
        <v>3421</v>
      </c>
      <c r="Z1860" s="22" t="s">
        <v>3190</v>
      </c>
      <c r="AA1860" s="22" t="s">
        <v>3427</v>
      </c>
      <c r="AB1860" s="22" t="s">
        <v>2214</v>
      </c>
      <c r="AC1860" s="22" t="s">
        <v>3416</v>
      </c>
      <c r="AD1860" s="22" t="s">
        <v>2605</v>
      </c>
      <c r="AE1860" s="16"/>
      <c r="AF1860" s="18">
        <v>0.0</v>
      </c>
      <c r="AG1860" s="18">
        <v>0.0</v>
      </c>
      <c r="AH1860" s="18">
        <v>0.0</v>
      </c>
      <c r="AI1860" s="18">
        <v>0.142857</v>
      </c>
      <c r="AJ1860" s="18">
        <v>0.066667</v>
      </c>
      <c r="AK1860" s="18">
        <v>0.1</v>
      </c>
    </row>
    <row r="1861">
      <c r="A1861" s="14" t="s">
        <v>1812</v>
      </c>
      <c r="B1861" s="105"/>
      <c r="C1861" s="14" t="s">
        <v>2526</v>
      </c>
      <c r="D1861" s="19" t="s">
        <v>58</v>
      </c>
      <c r="E1861" s="14" t="s">
        <v>3415</v>
      </c>
      <c r="F1861" s="14" t="s">
        <v>2963</v>
      </c>
      <c r="G1861" s="14" t="s">
        <v>2512</v>
      </c>
      <c r="H1861" s="14" t="s">
        <v>2214</v>
      </c>
      <c r="I1861" s="14" t="s">
        <v>3416</v>
      </c>
      <c r="J1861" s="14" t="s">
        <v>2605</v>
      </c>
      <c r="K1861" s="23"/>
      <c r="L1861" s="18">
        <v>24.0</v>
      </c>
      <c r="M1861" s="18">
        <v>0.0</v>
      </c>
      <c r="N1861" s="18">
        <v>0.0</v>
      </c>
      <c r="O1861" s="18">
        <v>0.0</v>
      </c>
      <c r="P1861" s="18">
        <v>0.0</v>
      </c>
      <c r="Q1861" s="18">
        <v>0.0</v>
      </c>
      <c r="U1861" s="22" t="s">
        <v>1812</v>
      </c>
      <c r="V1861" s="18">
        <v>7.622201734862E12</v>
      </c>
      <c r="W1861" s="22" t="s">
        <v>2526</v>
      </c>
      <c r="X1861" s="18" t="s">
        <v>3417</v>
      </c>
      <c r="Y1861" s="22" t="s">
        <v>3415</v>
      </c>
      <c r="Z1861" s="22" t="s">
        <v>2963</v>
      </c>
      <c r="AA1861" s="22" t="s">
        <v>2512</v>
      </c>
      <c r="AB1861" s="22" t="s">
        <v>2214</v>
      </c>
      <c r="AC1861" s="22" t="s">
        <v>3416</v>
      </c>
      <c r="AD1861" s="22" t="s">
        <v>2605</v>
      </c>
      <c r="AE1861" s="16"/>
      <c r="AF1861" s="18">
        <v>24.0</v>
      </c>
      <c r="AG1861" s="18">
        <v>0.0</v>
      </c>
      <c r="AH1861" s="18">
        <v>0.0</v>
      </c>
      <c r="AI1861" s="18">
        <v>0.0</v>
      </c>
      <c r="AJ1861" s="18">
        <v>0.0</v>
      </c>
      <c r="AK1861" s="18">
        <v>0.0</v>
      </c>
    </row>
    <row r="1862">
      <c r="A1862" s="14" t="s">
        <v>1650</v>
      </c>
      <c r="B1862" s="105"/>
      <c r="C1862" s="14" t="s">
        <v>3234</v>
      </c>
      <c r="D1862" s="19" t="s">
        <v>58</v>
      </c>
      <c r="E1862" s="14" t="s">
        <v>3415</v>
      </c>
      <c r="F1862" s="14" t="s">
        <v>3248</v>
      </c>
      <c r="G1862" s="14" t="s">
        <v>3437</v>
      </c>
      <c r="H1862" s="14" t="s">
        <v>2214</v>
      </c>
      <c r="I1862" s="14" t="s">
        <v>3416</v>
      </c>
      <c r="J1862" s="14" t="s">
        <v>2605</v>
      </c>
      <c r="K1862" s="23"/>
      <c r="L1862" s="18">
        <v>24.0</v>
      </c>
      <c r="M1862" s="18">
        <v>0.0</v>
      </c>
      <c r="N1862" s="18">
        <v>0.0</v>
      </c>
      <c r="O1862" s="18">
        <v>0.0</v>
      </c>
      <c r="P1862" s="18">
        <v>0.0</v>
      </c>
      <c r="Q1862" s="18">
        <v>0.0</v>
      </c>
      <c r="U1862" s="22" t="s">
        <v>1650</v>
      </c>
      <c r="V1862" s="18">
        <v>8.908017962569E12</v>
      </c>
      <c r="W1862" s="22" t="s">
        <v>3234</v>
      </c>
      <c r="X1862" s="18" t="s">
        <v>3417</v>
      </c>
      <c r="Y1862" s="22" t="s">
        <v>3415</v>
      </c>
      <c r="Z1862" s="22" t="s">
        <v>3248</v>
      </c>
      <c r="AA1862" s="22" t="s">
        <v>3437</v>
      </c>
      <c r="AB1862" s="22" t="s">
        <v>2214</v>
      </c>
      <c r="AC1862" s="22" t="s">
        <v>3416</v>
      </c>
      <c r="AD1862" s="22" t="s">
        <v>2605</v>
      </c>
      <c r="AE1862" s="16"/>
      <c r="AF1862" s="18">
        <v>24.0</v>
      </c>
      <c r="AG1862" s="18">
        <v>0.0</v>
      </c>
      <c r="AH1862" s="18">
        <v>0.0</v>
      </c>
      <c r="AI1862" s="18">
        <v>0.0</v>
      </c>
      <c r="AJ1862" s="18">
        <v>0.0</v>
      </c>
      <c r="AK1862" s="18">
        <v>0.0</v>
      </c>
    </row>
  </sheetData>
  <mergeCells count="862">
    <mergeCell ref="J5:K5"/>
    <mergeCell ref="AD6:AE6"/>
    <mergeCell ref="G10:H10"/>
    <mergeCell ref="AD11:AE11"/>
    <mergeCell ref="G14:H14"/>
    <mergeCell ref="AD15:AE15"/>
    <mergeCell ref="AD19:AE19"/>
    <mergeCell ref="G22:H22"/>
    <mergeCell ref="J28:K28"/>
    <mergeCell ref="G29:H29"/>
    <mergeCell ref="G31:H31"/>
    <mergeCell ref="G32:H32"/>
    <mergeCell ref="G37:H37"/>
    <mergeCell ref="G38:H38"/>
    <mergeCell ref="G43:H43"/>
    <mergeCell ref="G44:H44"/>
    <mergeCell ref="G46:H46"/>
    <mergeCell ref="G49:H49"/>
    <mergeCell ref="AD51:AE51"/>
    <mergeCell ref="G52:H52"/>
    <mergeCell ref="AD55:AE55"/>
    <mergeCell ref="G55:H55"/>
    <mergeCell ref="J56:K56"/>
    <mergeCell ref="G59:H59"/>
    <mergeCell ref="J60:K60"/>
    <mergeCell ref="G63:H63"/>
    <mergeCell ref="G64:H64"/>
    <mergeCell ref="G68:H68"/>
    <mergeCell ref="G69:H69"/>
    <mergeCell ref="G83:H83"/>
    <mergeCell ref="G87:H87"/>
    <mergeCell ref="J87:K87"/>
    <mergeCell ref="J89:K89"/>
    <mergeCell ref="G91:H91"/>
    <mergeCell ref="G93:H93"/>
    <mergeCell ref="G98:H98"/>
    <mergeCell ref="G104:H104"/>
    <mergeCell ref="J106:K106"/>
    <mergeCell ref="G110:H110"/>
    <mergeCell ref="AD119:AE119"/>
    <mergeCell ref="G124:H124"/>
    <mergeCell ref="J124:K124"/>
    <mergeCell ref="AD209:AE209"/>
    <mergeCell ref="AD213:AE213"/>
    <mergeCell ref="AD274:AE274"/>
    <mergeCell ref="G139:H139"/>
    <mergeCell ref="AD140:AE140"/>
    <mergeCell ref="J141:K141"/>
    <mergeCell ref="AD141:AE141"/>
    <mergeCell ref="AD173:AE173"/>
    <mergeCell ref="AD177:AE177"/>
    <mergeCell ref="AD192:AE192"/>
    <mergeCell ref="G286:H286"/>
    <mergeCell ref="G289:H289"/>
    <mergeCell ref="G290:H290"/>
    <mergeCell ref="G291:H291"/>
    <mergeCell ref="G292:H292"/>
    <mergeCell ref="J292:K292"/>
    <mergeCell ref="G295:H295"/>
    <mergeCell ref="G297:H297"/>
    <mergeCell ref="G300:H300"/>
    <mergeCell ref="G306:H306"/>
    <mergeCell ref="G309:H309"/>
    <mergeCell ref="G311:H311"/>
    <mergeCell ref="G312:H312"/>
    <mergeCell ref="G316:H316"/>
    <mergeCell ref="J309:K309"/>
    <mergeCell ref="J328:K328"/>
    <mergeCell ref="J329:K329"/>
    <mergeCell ref="J331:K331"/>
    <mergeCell ref="G332:H332"/>
    <mergeCell ref="J332:K332"/>
    <mergeCell ref="J337:K337"/>
    <mergeCell ref="AD362:AE362"/>
    <mergeCell ref="AD381:AE381"/>
    <mergeCell ref="AD385:AE385"/>
    <mergeCell ref="AD396:AE396"/>
    <mergeCell ref="AD404:AE404"/>
    <mergeCell ref="G337:H337"/>
    <mergeCell ref="G338:H338"/>
    <mergeCell ref="G340:H340"/>
    <mergeCell ref="G343:H343"/>
    <mergeCell ref="J345:K345"/>
    <mergeCell ref="G347:H347"/>
    <mergeCell ref="G349:H349"/>
    <mergeCell ref="G351:H351"/>
    <mergeCell ref="J352:K352"/>
    <mergeCell ref="G359:H359"/>
    <mergeCell ref="J379:K379"/>
    <mergeCell ref="G382:H382"/>
    <mergeCell ref="G383:H383"/>
    <mergeCell ref="G386:H386"/>
    <mergeCell ref="G387:H387"/>
    <mergeCell ref="G388:H388"/>
    <mergeCell ref="G390:H390"/>
    <mergeCell ref="J395:K395"/>
    <mergeCell ref="G397:H397"/>
    <mergeCell ref="G398:H398"/>
    <mergeCell ref="G400:H400"/>
    <mergeCell ref="G125:H125"/>
    <mergeCell ref="G126:H126"/>
    <mergeCell ref="J126:K126"/>
    <mergeCell ref="J129:K129"/>
    <mergeCell ref="G131:H131"/>
    <mergeCell ref="G133:H133"/>
    <mergeCell ref="G134:H134"/>
    <mergeCell ref="G153:H153"/>
    <mergeCell ref="G161:H161"/>
    <mergeCell ref="J161:K161"/>
    <mergeCell ref="G164:H164"/>
    <mergeCell ref="G165:H165"/>
    <mergeCell ref="G169:H169"/>
    <mergeCell ref="G170:H170"/>
    <mergeCell ref="G205:H205"/>
    <mergeCell ref="G213:H213"/>
    <mergeCell ref="G231:H231"/>
    <mergeCell ref="G241:H241"/>
    <mergeCell ref="G242:H242"/>
    <mergeCell ref="G243:H243"/>
    <mergeCell ref="G244:H244"/>
    <mergeCell ref="G247:H247"/>
    <mergeCell ref="G185:H185"/>
    <mergeCell ref="G187:H187"/>
    <mergeCell ref="G191:H191"/>
    <mergeCell ref="G200:H200"/>
    <mergeCell ref="G201:H201"/>
    <mergeCell ref="G203:H203"/>
    <mergeCell ref="J209:K209"/>
    <mergeCell ref="J215:K215"/>
    <mergeCell ref="G216:H216"/>
    <mergeCell ref="J231:K231"/>
    <mergeCell ref="J252:K252"/>
    <mergeCell ref="G254:H254"/>
    <mergeCell ref="J254:K254"/>
    <mergeCell ref="G256:H256"/>
    <mergeCell ref="G259:H259"/>
    <mergeCell ref="J261:K261"/>
    <mergeCell ref="G264:H264"/>
    <mergeCell ref="G266:H266"/>
    <mergeCell ref="G271:H271"/>
    <mergeCell ref="G279:H279"/>
    <mergeCell ref="G282:H282"/>
    <mergeCell ref="G401:H401"/>
    <mergeCell ref="G402:H402"/>
    <mergeCell ref="J409:K409"/>
    <mergeCell ref="G411:H411"/>
    <mergeCell ref="G413:H413"/>
    <mergeCell ref="G414:H414"/>
    <mergeCell ref="J415:K415"/>
    <mergeCell ref="AA575:AB575"/>
    <mergeCell ref="AA576:AB576"/>
    <mergeCell ref="AA577:AB577"/>
    <mergeCell ref="AD580:AE580"/>
    <mergeCell ref="AA585:AB585"/>
    <mergeCell ref="AA593:AB593"/>
    <mergeCell ref="AD605:AE605"/>
    <mergeCell ref="AA664:AB664"/>
    <mergeCell ref="AA666:AB666"/>
    <mergeCell ref="AA667:AB667"/>
    <mergeCell ref="AA668:AB668"/>
    <mergeCell ref="AA669:AB669"/>
    <mergeCell ref="AA670:AB670"/>
    <mergeCell ref="AA671:AB671"/>
    <mergeCell ref="AA677:AB677"/>
    <mergeCell ref="AA598:AB598"/>
    <mergeCell ref="AA611:AB611"/>
    <mergeCell ref="AA616:AB616"/>
    <mergeCell ref="AA638:AB638"/>
    <mergeCell ref="AA639:AB639"/>
    <mergeCell ref="AD639:AE639"/>
    <mergeCell ref="AD641:AE641"/>
    <mergeCell ref="G621:H621"/>
    <mergeCell ref="G626:H626"/>
    <mergeCell ref="G628:H628"/>
    <mergeCell ref="G631:H631"/>
    <mergeCell ref="G635:H635"/>
    <mergeCell ref="G639:H639"/>
    <mergeCell ref="G643:H643"/>
    <mergeCell ref="G645:H645"/>
    <mergeCell ref="G648:H648"/>
    <mergeCell ref="G649:H649"/>
    <mergeCell ref="G652:H652"/>
    <mergeCell ref="G660:H660"/>
    <mergeCell ref="G663:H663"/>
    <mergeCell ref="G664:H664"/>
    <mergeCell ref="AA1082:AB1082"/>
    <mergeCell ref="AA1090:AB1090"/>
    <mergeCell ref="AA1091:AB1091"/>
    <mergeCell ref="AA1093:AB1093"/>
    <mergeCell ref="AA1094:AB1094"/>
    <mergeCell ref="AA1096:AB1096"/>
    <mergeCell ref="AD1106:AE1106"/>
    <mergeCell ref="AA1107:AB1107"/>
    <mergeCell ref="AA1122:AB1122"/>
    <mergeCell ref="AA1130:AB1130"/>
    <mergeCell ref="AA1133:AB1133"/>
    <mergeCell ref="AA1141:AB1141"/>
    <mergeCell ref="AD1142:AE1142"/>
    <mergeCell ref="AA1144:AB1144"/>
    <mergeCell ref="AA858:AB858"/>
    <mergeCell ref="AA867:AB867"/>
    <mergeCell ref="AD872:AE872"/>
    <mergeCell ref="AA873:AB873"/>
    <mergeCell ref="AA875:AB875"/>
    <mergeCell ref="AA888:AB888"/>
    <mergeCell ref="AD897:AE897"/>
    <mergeCell ref="AA900:AB900"/>
    <mergeCell ref="AD900:AE900"/>
    <mergeCell ref="AA902:AB902"/>
    <mergeCell ref="AA903:AB903"/>
    <mergeCell ref="AA905:AB905"/>
    <mergeCell ref="AA907:AB907"/>
    <mergeCell ref="AD911:AE911"/>
    <mergeCell ref="AA922:AB922"/>
    <mergeCell ref="AA929:AB929"/>
    <mergeCell ref="AD929:AE929"/>
    <mergeCell ref="AA933:AB933"/>
    <mergeCell ref="AD941:AE941"/>
    <mergeCell ref="AA942:AB942"/>
    <mergeCell ref="AA943:AB943"/>
    <mergeCell ref="AA950:AB950"/>
    <mergeCell ref="AA960:AB960"/>
    <mergeCell ref="AA967:AB967"/>
    <mergeCell ref="AA969:AB969"/>
    <mergeCell ref="AA971:AB971"/>
    <mergeCell ref="AA982:AB982"/>
    <mergeCell ref="AA989:AB989"/>
    <mergeCell ref="AA1028:AB1028"/>
    <mergeCell ref="AD1033:AE1033"/>
    <mergeCell ref="AA1035:AB1035"/>
    <mergeCell ref="AD1036:AE1036"/>
    <mergeCell ref="AA998:AB998"/>
    <mergeCell ref="AA1001:AB1001"/>
    <mergeCell ref="AA1013:AB1013"/>
    <mergeCell ref="AA1014:AB1014"/>
    <mergeCell ref="AA1020:AB1020"/>
    <mergeCell ref="AA1022:AB1022"/>
    <mergeCell ref="AA1026:AB1026"/>
    <mergeCell ref="AA1198:AB1198"/>
    <mergeCell ref="AA1215:AB1215"/>
    <mergeCell ref="AA1216:AB1216"/>
    <mergeCell ref="AA1218:AB1218"/>
    <mergeCell ref="AA1219:AB1219"/>
    <mergeCell ref="AA1223:AB1223"/>
    <mergeCell ref="AD1223:AE1223"/>
    <mergeCell ref="AA1399:AB1399"/>
    <mergeCell ref="AA1401:AB1401"/>
    <mergeCell ref="AA1411:AB1411"/>
    <mergeCell ref="AA1412:AB1412"/>
    <mergeCell ref="AA1413:AB1413"/>
    <mergeCell ref="AA1431:AB1431"/>
    <mergeCell ref="AA1439:AB1439"/>
    <mergeCell ref="AA1472:AB1472"/>
    <mergeCell ref="AA1478:AB1478"/>
    <mergeCell ref="AA1479:AB1479"/>
    <mergeCell ref="AA1485:AB1485"/>
    <mergeCell ref="AA1498:AB1498"/>
    <mergeCell ref="AA1499:AB1499"/>
    <mergeCell ref="AA1442:AB1442"/>
    <mergeCell ref="AA1452:AB1452"/>
    <mergeCell ref="AA1454:AB1454"/>
    <mergeCell ref="AA1455:AB1455"/>
    <mergeCell ref="AA1456:AB1456"/>
    <mergeCell ref="AA1458:AB1458"/>
    <mergeCell ref="AA1459:AB1459"/>
    <mergeCell ref="AD1231:AE1231"/>
    <mergeCell ref="AD1232:AE1232"/>
    <mergeCell ref="AA1233:AB1233"/>
    <mergeCell ref="AA1235:AB1235"/>
    <mergeCell ref="AA1238:AB1238"/>
    <mergeCell ref="AA1245:AB1245"/>
    <mergeCell ref="AD1246:AE1246"/>
    <mergeCell ref="AA1246:AB1246"/>
    <mergeCell ref="AA1249:AB1249"/>
    <mergeCell ref="AA1253:AB1253"/>
    <mergeCell ref="AA1255:AB1255"/>
    <mergeCell ref="AD1257:AE1257"/>
    <mergeCell ref="AA1261:AB1261"/>
    <mergeCell ref="AA1262:AB1262"/>
    <mergeCell ref="AA1263:AB1263"/>
    <mergeCell ref="AA1264:AB1264"/>
    <mergeCell ref="AA1265:AB1265"/>
    <mergeCell ref="AD1265:AE1265"/>
    <mergeCell ref="AA1266:AB1266"/>
    <mergeCell ref="AA1269:AB1269"/>
    <mergeCell ref="AD1271:AE1271"/>
    <mergeCell ref="AA1273:AB1273"/>
    <mergeCell ref="AA1275:AB1275"/>
    <mergeCell ref="AA1278:AB1278"/>
    <mergeCell ref="AA1279:AB1279"/>
    <mergeCell ref="AA1285:AB1285"/>
    <mergeCell ref="AD1287:AE1287"/>
    <mergeCell ref="AA1288:AB1288"/>
    <mergeCell ref="AD1291:AE1291"/>
    <mergeCell ref="AA1292:AB1292"/>
    <mergeCell ref="AA1301:AB1301"/>
    <mergeCell ref="AA1315:AB1315"/>
    <mergeCell ref="AD1316:AE1316"/>
    <mergeCell ref="AA1319:AB1319"/>
    <mergeCell ref="AA1328:AB1328"/>
    <mergeCell ref="AA1337:AB1337"/>
    <mergeCell ref="AA1347:AB1347"/>
    <mergeCell ref="AA1362:AB1362"/>
    <mergeCell ref="AA1363:AB1363"/>
    <mergeCell ref="AA1365:AB1365"/>
    <mergeCell ref="AA1367:AB1367"/>
    <mergeCell ref="AA1373:AB1373"/>
    <mergeCell ref="AD1323:AE1323"/>
    <mergeCell ref="AD1335:AE1335"/>
    <mergeCell ref="AD1348:AE1348"/>
    <mergeCell ref="AD1375:AE1375"/>
    <mergeCell ref="AD1393:AE1393"/>
    <mergeCell ref="AD1394:AE1394"/>
    <mergeCell ref="AD1413:AE1413"/>
    <mergeCell ref="AA1679:AB1679"/>
    <mergeCell ref="AA1681:AB1681"/>
    <mergeCell ref="AD1683:AE1683"/>
    <mergeCell ref="AA1685:AB1685"/>
    <mergeCell ref="AA1689:AB1689"/>
    <mergeCell ref="AA1698:AB1698"/>
    <mergeCell ref="AA1699:AB1699"/>
    <mergeCell ref="AD1701:AE1701"/>
    <mergeCell ref="AD1702:AE1702"/>
    <mergeCell ref="AA1703:AB1703"/>
    <mergeCell ref="AA1707:AB1707"/>
    <mergeCell ref="AA1712:AB1712"/>
    <mergeCell ref="AA1728:AB1728"/>
    <mergeCell ref="AA1731:AB1731"/>
    <mergeCell ref="AA1761:AB1761"/>
    <mergeCell ref="AA1769:AB1769"/>
    <mergeCell ref="AA1776:AB1776"/>
    <mergeCell ref="AA1786:AB1786"/>
    <mergeCell ref="AD1786:AE1786"/>
    <mergeCell ref="AA1787:AB1787"/>
    <mergeCell ref="AD1792:AE1792"/>
    <mergeCell ref="AD1838:AE1838"/>
    <mergeCell ref="AD1852:AE1852"/>
    <mergeCell ref="AA1802:AB1802"/>
    <mergeCell ref="AA1805:AB1805"/>
    <mergeCell ref="AA1806:AB1806"/>
    <mergeCell ref="AA1824:AB1824"/>
    <mergeCell ref="AA1841:AB1841"/>
    <mergeCell ref="AA1842:AB1842"/>
    <mergeCell ref="AA1843:AB1843"/>
    <mergeCell ref="AA1853:AB1853"/>
    <mergeCell ref="AD1432:AE1432"/>
    <mergeCell ref="AD1455:AE1455"/>
    <mergeCell ref="AD1486:AE1486"/>
    <mergeCell ref="AD1519:AE1519"/>
    <mergeCell ref="AA1520:AB1520"/>
    <mergeCell ref="AA1524:AB1524"/>
    <mergeCell ref="AA1530:AB1530"/>
    <mergeCell ref="AA1531:AB1531"/>
    <mergeCell ref="AA1538:AB1538"/>
    <mergeCell ref="AA1539:AB1539"/>
    <mergeCell ref="AA1540:AB1540"/>
    <mergeCell ref="AD1540:AE1540"/>
    <mergeCell ref="AA1544:AB1544"/>
    <mergeCell ref="AA1554:AB1554"/>
    <mergeCell ref="AA1556:AB1556"/>
    <mergeCell ref="AD1564:AE1564"/>
    <mergeCell ref="AA1566:AB1566"/>
    <mergeCell ref="AA1572:AB1572"/>
    <mergeCell ref="AA1576:AB1576"/>
    <mergeCell ref="AA1578:AB1578"/>
    <mergeCell ref="AA1581:AB1581"/>
    <mergeCell ref="AA1584:AB1584"/>
    <mergeCell ref="AD1592:AE1592"/>
    <mergeCell ref="AD1604:AE1604"/>
    <mergeCell ref="AA1609:AB1609"/>
    <mergeCell ref="AA1612:AB1612"/>
    <mergeCell ref="AD1618:AE1618"/>
    <mergeCell ref="AA1628:AB1628"/>
    <mergeCell ref="AA1629:AB1629"/>
    <mergeCell ref="AD1629:AE1629"/>
    <mergeCell ref="AA1631:AB1631"/>
    <mergeCell ref="AA1635:AB1635"/>
    <mergeCell ref="AD1641:AE1641"/>
    <mergeCell ref="AD1653:AE1653"/>
    <mergeCell ref="AA1657:AB1657"/>
    <mergeCell ref="AA1659:AB1659"/>
    <mergeCell ref="AD1660:AE1660"/>
    <mergeCell ref="AA1665:AB1665"/>
    <mergeCell ref="AA1669:AB1669"/>
    <mergeCell ref="AA1670:AB1670"/>
    <mergeCell ref="AA1671:AB1671"/>
    <mergeCell ref="AA1677:AB1677"/>
    <mergeCell ref="AA1734:AB1734"/>
    <mergeCell ref="AA1737:AB1737"/>
    <mergeCell ref="AA1743:AB1743"/>
    <mergeCell ref="AA1747:AB1747"/>
    <mergeCell ref="AA1752:AB1752"/>
    <mergeCell ref="AA1753:AB1753"/>
    <mergeCell ref="AA1756:AB1756"/>
    <mergeCell ref="J451:K451"/>
    <mergeCell ref="G456:H456"/>
    <mergeCell ref="AD456:AE456"/>
    <mergeCell ref="G419:H419"/>
    <mergeCell ref="G420:H420"/>
    <mergeCell ref="J436:K436"/>
    <mergeCell ref="G438:H438"/>
    <mergeCell ref="J438:K438"/>
    <mergeCell ref="J441:K441"/>
    <mergeCell ref="J447:K447"/>
    <mergeCell ref="G520:H520"/>
    <mergeCell ref="J524:K524"/>
    <mergeCell ref="J533:K533"/>
    <mergeCell ref="G459:H459"/>
    <mergeCell ref="G463:H463"/>
    <mergeCell ref="G464:H464"/>
    <mergeCell ref="AD489:AE489"/>
    <mergeCell ref="AD496:AE496"/>
    <mergeCell ref="AD506:AE506"/>
    <mergeCell ref="G519:H519"/>
    <mergeCell ref="AD556:AE556"/>
    <mergeCell ref="AA557:AB557"/>
    <mergeCell ref="AA559:AB559"/>
    <mergeCell ref="J561:K561"/>
    <mergeCell ref="AA518:AB518"/>
    <mergeCell ref="AA519:AB519"/>
    <mergeCell ref="AA522:AB522"/>
    <mergeCell ref="AA526:AB526"/>
    <mergeCell ref="AA527:AB527"/>
    <mergeCell ref="AA529:AB529"/>
    <mergeCell ref="AD529:AE529"/>
    <mergeCell ref="AA691:AB691"/>
    <mergeCell ref="AD691:AE691"/>
    <mergeCell ref="G693:H693"/>
    <mergeCell ref="G480:H480"/>
    <mergeCell ref="G495:H495"/>
    <mergeCell ref="G497:H497"/>
    <mergeCell ref="G506:H506"/>
    <mergeCell ref="G510:H510"/>
    <mergeCell ref="G511:H511"/>
    <mergeCell ref="G513:H513"/>
    <mergeCell ref="G542:H542"/>
    <mergeCell ref="G544:H544"/>
    <mergeCell ref="J544:K544"/>
    <mergeCell ref="G545:H545"/>
    <mergeCell ref="G546:H546"/>
    <mergeCell ref="J549:K549"/>
    <mergeCell ref="G522:H522"/>
    <mergeCell ref="G524:H524"/>
    <mergeCell ref="G525:H525"/>
    <mergeCell ref="G527:H527"/>
    <mergeCell ref="G529:H529"/>
    <mergeCell ref="G532:H532"/>
    <mergeCell ref="G541:H541"/>
    <mergeCell ref="G566:H566"/>
    <mergeCell ref="G568:H568"/>
    <mergeCell ref="G569:H569"/>
    <mergeCell ref="G575:H575"/>
    <mergeCell ref="J585:K585"/>
    <mergeCell ref="G588:H588"/>
    <mergeCell ref="G589:H589"/>
    <mergeCell ref="G591:H591"/>
    <mergeCell ref="G592:H592"/>
    <mergeCell ref="G594:H594"/>
    <mergeCell ref="G604:H604"/>
    <mergeCell ref="G610:H610"/>
    <mergeCell ref="G611:H611"/>
    <mergeCell ref="G614:H614"/>
    <mergeCell ref="J656:K656"/>
    <mergeCell ref="J673:K673"/>
    <mergeCell ref="J699:K699"/>
    <mergeCell ref="J726:K726"/>
    <mergeCell ref="G674:H674"/>
    <mergeCell ref="G679:H679"/>
    <mergeCell ref="G682:H682"/>
    <mergeCell ref="G699:H699"/>
    <mergeCell ref="G704:H704"/>
    <mergeCell ref="G705:H705"/>
    <mergeCell ref="G707:H707"/>
    <mergeCell ref="AD799:AE799"/>
    <mergeCell ref="AD800:AE800"/>
    <mergeCell ref="J803:K803"/>
    <mergeCell ref="AA806:AB806"/>
    <mergeCell ref="AD808:AE808"/>
    <mergeCell ref="AA811:AB811"/>
    <mergeCell ref="J820:K820"/>
    <mergeCell ref="J838:K838"/>
    <mergeCell ref="AA813:AB813"/>
    <mergeCell ref="AA821:AB821"/>
    <mergeCell ref="AA822:AB822"/>
    <mergeCell ref="AA823:AB823"/>
    <mergeCell ref="AA832:AB832"/>
    <mergeCell ref="AA833:AB833"/>
    <mergeCell ref="AA835:AB835"/>
    <mergeCell ref="AA647:AB647"/>
    <mergeCell ref="AA648:AB648"/>
    <mergeCell ref="AA679:AB679"/>
    <mergeCell ref="AA682:AB682"/>
    <mergeCell ref="AA689:AB689"/>
    <mergeCell ref="J690:K690"/>
    <mergeCell ref="J692:K692"/>
    <mergeCell ref="AA690:AB690"/>
    <mergeCell ref="AA699:AB699"/>
    <mergeCell ref="AA702:AB702"/>
    <mergeCell ref="AA710:AB710"/>
    <mergeCell ref="AA711:AB711"/>
    <mergeCell ref="AA714:AB714"/>
    <mergeCell ref="AA723:AB723"/>
    <mergeCell ref="AA724:AB724"/>
    <mergeCell ref="AA730:AB730"/>
    <mergeCell ref="AA746:AB746"/>
    <mergeCell ref="AA747:AB747"/>
    <mergeCell ref="AA761:AB761"/>
    <mergeCell ref="AA763:AB763"/>
    <mergeCell ref="AD769:AE769"/>
    <mergeCell ref="AA791:AB791"/>
    <mergeCell ref="AA768:AB768"/>
    <mergeCell ref="AA776:AB776"/>
    <mergeCell ref="AD783:AE783"/>
    <mergeCell ref="J785:K785"/>
    <mergeCell ref="AA786:AB786"/>
    <mergeCell ref="J794:K794"/>
    <mergeCell ref="J798:K798"/>
    <mergeCell ref="AD830:AE830"/>
    <mergeCell ref="AD843:AE843"/>
    <mergeCell ref="AA845:AB845"/>
    <mergeCell ref="AA846:AB846"/>
    <mergeCell ref="J849:K849"/>
    <mergeCell ref="J860:K860"/>
    <mergeCell ref="J866:K866"/>
    <mergeCell ref="J879:K879"/>
    <mergeCell ref="J880:K880"/>
    <mergeCell ref="J889:K889"/>
    <mergeCell ref="AA916:AB916"/>
    <mergeCell ref="AA917:AB917"/>
    <mergeCell ref="J923:K923"/>
    <mergeCell ref="J927:K927"/>
    <mergeCell ref="G723:H723"/>
    <mergeCell ref="G733:H733"/>
    <mergeCell ref="G735:H735"/>
    <mergeCell ref="G737:H737"/>
    <mergeCell ref="G739:H739"/>
    <mergeCell ref="G745:H745"/>
    <mergeCell ref="G746:H746"/>
    <mergeCell ref="G747:H747"/>
    <mergeCell ref="G761:H761"/>
    <mergeCell ref="G763:H763"/>
    <mergeCell ref="G767:H767"/>
    <mergeCell ref="G768:H768"/>
    <mergeCell ref="G772:H772"/>
    <mergeCell ref="G774:H774"/>
    <mergeCell ref="G776:H776"/>
    <mergeCell ref="G777:H777"/>
    <mergeCell ref="G778:H778"/>
    <mergeCell ref="G779:H779"/>
    <mergeCell ref="G783:H783"/>
    <mergeCell ref="G784:H784"/>
    <mergeCell ref="G789:H789"/>
    <mergeCell ref="G791:H791"/>
    <mergeCell ref="G794:H794"/>
    <mergeCell ref="G797:H797"/>
    <mergeCell ref="G804:H804"/>
    <mergeCell ref="G817:H817"/>
    <mergeCell ref="G827:H827"/>
    <mergeCell ref="G828:H828"/>
    <mergeCell ref="G831:H831"/>
    <mergeCell ref="G834:H834"/>
    <mergeCell ref="G836:H836"/>
    <mergeCell ref="G837:H837"/>
    <mergeCell ref="G845:H845"/>
    <mergeCell ref="G848:H848"/>
    <mergeCell ref="G849:H849"/>
    <mergeCell ref="G854:H854"/>
    <mergeCell ref="G859:H859"/>
    <mergeCell ref="G861:H861"/>
    <mergeCell ref="G865:H865"/>
    <mergeCell ref="G868:H868"/>
    <mergeCell ref="G872:H872"/>
    <mergeCell ref="G875:H875"/>
    <mergeCell ref="G877:H877"/>
    <mergeCell ref="G883:H883"/>
    <mergeCell ref="G889:H889"/>
    <mergeCell ref="G890:H890"/>
    <mergeCell ref="G898:H898"/>
    <mergeCell ref="G900:H900"/>
    <mergeCell ref="G910:H910"/>
    <mergeCell ref="G1142:H1142"/>
    <mergeCell ref="AA1050:AB1050"/>
    <mergeCell ref="AA1053:AB1053"/>
    <mergeCell ref="AA1054:AB1054"/>
    <mergeCell ref="AA1055:AB1055"/>
    <mergeCell ref="AA1057:AB1057"/>
    <mergeCell ref="AD1059:AE1059"/>
    <mergeCell ref="AD1062:AE1062"/>
    <mergeCell ref="AA1062:AB1062"/>
    <mergeCell ref="AA1068:AB1068"/>
    <mergeCell ref="AD1070:AE1070"/>
    <mergeCell ref="AA1073:AB1073"/>
    <mergeCell ref="AA1074:AB1074"/>
    <mergeCell ref="AA1075:AB1075"/>
    <mergeCell ref="AA1078:AB1078"/>
    <mergeCell ref="AA1145:AB1145"/>
    <mergeCell ref="AA1153:AB1153"/>
    <mergeCell ref="AA1156:AB1156"/>
    <mergeCell ref="AA1163:AB1163"/>
    <mergeCell ref="AA1174:AB1174"/>
    <mergeCell ref="AD1177:AE1177"/>
    <mergeCell ref="AA1179:AB1179"/>
    <mergeCell ref="AA1180:AB1180"/>
    <mergeCell ref="AA1185:AB1185"/>
    <mergeCell ref="AA1189:AB1189"/>
    <mergeCell ref="AA1194:AB1194"/>
    <mergeCell ref="AA1196:AB1196"/>
    <mergeCell ref="AD1196:AE1196"/>
    <mergeCell ref="AA1197:AB1197"/>
    <mergeCell ref="J1486:K1486"/>
    <mergeCell ref="J1519:K1519"/>
    <mergeCell ref="G1520:H1520"/>
    <mergeCell ref="G1524:H1524"/>
    <mergeCell ref="G1530:H1530"/>
    <mergeCell ref="G1531:H1531"/>
    <mergeCell ref="G1538:H1538"/>
    <mergeCell ref="G1539:H1539"/>
    <mergeCell ref="G1540:H1540"/>
    <mergeCell ref="J1540:K1540"/>
    <mergeCell ref="G1544:H1544"/>
    <mergeCell ref="G1554:H1554"/>
    <mergeCell ref="G1556:H1556"/>
    <mergeCell ref="J1564:K1564"/>
    <mergeCell ref="J1604:K1604"/>
    <mergeCell ref="G1609:H1609"/>
    <mergeCell ref="G1612:H1612"/>
    <mergeCell ref="J1618:K1618"/>
    <mergeCell ref="G1628:H1628"/>
    <mergeCell ref="G1629:H1629"/>
    <mergeCell ref="J1629:K1629"/>
    <mergeCell ref="G1631:H1631"/>
    <mergeCell ref="G1635:H1635"/>
    <mergeCell ref="J1641:K1641"/>
    <mergeCell ref="J1653:K1653"/>
    <mergeCell ref="G1657:H1657"/>
    <mergeCell ref="G1659:H1659"/>
    <mergeCell ref="J1660:K1660"/>
    <mergeCell ref="G1665:H1665"/>
    <mergeCell ref="G1669:H1669"/>
    <mergeCell ref="G1670:H1670"/>
    <mergeCell ref="G1671:H1671"/>
    <mergeCell ref="G1677:H1677"/>
    <mergeCell ref="G1679:H1679"/>
    <mergeCell ref="J1683:K1683"/>
    <mergeCell ref="G1681:H1681"/>
    <mergeCell ref="G1685:H1685"/>
    <mergeCell ref="G1689:H1689"/>
    <mergeCell ref="G1698:H1698"/>
    <mergeCell ref="G1699:H1699"/>
    <mergeCell ref="J1701:K1701"/>
    <mergeCell ref="J1702:K1702"/>
    <mergeCell ref="G1703:H1703"/>
    <mergeCell ref="G1707:H1707"/>
    <mergeCell ref="G1712:H1712"/>
    <mergeCell ref="G1728:H1728"/>
    <mergeCell ref="G1731:H1731"/>
    <mergeCell ref="G1734:H1734"/>
    <mergeCell ref="G1737:H1737"/>
    <mergeCell ref="G1743:H1743"/>
    <mergeCell ref="G1747:H1747"/>
    <mergeCell ref="G1752:H1752"/>
    <mergeCell ref="G1753:H1753"/>
    <mergeCell ref="G1756:H1756"/>
    <mergeCell ref="G1761:H1761"/>
    <mergeCell ref="G1769:H1769"/>
    <mergeCell ref="G1806:H1806"/>
    <mergeCell ref="G1824:H1824"/>
    <mergeCell ref="J1838:K1838"/>
    <mergeCell ref="G1841:H1841"/>
    <mergeCell ref="G1842:H1842"/>
    <mergeCell ref="G1843:H1843"/>
    <mergeCell ref="J1852:K1852"/>
    <mergeCell ref="G1853:H1853"/>
    <mergeCell ref="G1776:H1776"/>
    <mergeCell ref="G1786:H1786"/>
    <mergeCell ref="J1786:K1786"/>
    <mergeCell ref="G1787:H1787"/>
    <mergeCell ref="J1792:K1792"/>
    <mergeCell ref="G1802:H1802"/>
    <mergeCell ref="G1805:H1805"/>
    <mergeCell ref="G1229:H1229"/>
    <mergeCell ref="G1230:H1230"/>
    <mergeCell ref="G1235:H1235"/>
    <mergeCell ref="G1238:H1238"/>
    <mergeCell ref="G1243:H1243"/>
    <mergeCell ref="G1245:H1245"/>
    <mergeCell ref="G1254:H1254"/>
    <mergeCell ref="G1256:H1256"/>
    <mergeCell ref="J1265:K1265"/>
    <mergeCell ref="G1267:H1267"/>
    <mergeCell ref="J1274:K1274"/>
    <mergeCell ref="G1277:H1277"/>
    <mergeCell ref="G1280:H1280"/>
    <mergeCell ref="J1285:K1285"/>
    <mergeCell ref="G1292:H1292"/>
    <mergeCell ref="G1293:H1293"/>
    <mergeCell ref="J1293:K1293"/>
    <mergeCell ref="G1294:H1294"/>
    <mergeCell ref="G1295:H1295"/>
    <mergeCell ref="G1301:H1301"/>
    <mergeCell ref="G1302:H1302"/>
    <mergeCell ref="G1303:H1303"/>
    <mergeCell ref="G1309:H1309"/>
    <mergeCell ref="G1310:H1310"/>
    <mergeCell ref="G1315:H1315"/>
    <mergeCell ref="G1319:H1319"/>
    <mergeCell ref="G1328:H1328"/>
    <mergeCell ref="G1330:H1330"/>
    <mergeCell ref="G1332:H1332"/>
    <mergeCell ref="G1336:H1336"/>
    <mergeCell ref="G1337:H1337"/>
    <mergeCell ref="G1339:H1339"/>
    <mergeCell ref="J1340:K1340"/>
    <mergeCell ref="G1341:H1341"/>
    <mergeCell ref="G1346:H1346"/>
    <mergeCell ref="G1349:H1349"/>
    <mergeCell ref="J1349:K1349"/>
    <mergeCell ref="G1350:H1350"/>
    <mergeCell ref="G1354:H1354"/>
    <mergeCell ref="G1355:H1355"/>
    <mergeCell ref="G1356:H1356"/>
    <mergeCell ref="G1357:H1357"/>
    <mergeCell ref="G1566:H1566"/>
    <mergeCell ref="G1572:H1572"/>
    <mergeCell ref="G1576:H1576"/>
    <mergeCell ref="G1578:H1578"/>
    <mergeCell ref="G1581:H1581"/>
    <mergeCell ref="G1584:H1584"/>
    <mergeCell ref="J1592:K1592"/>
    <mergeCell ref="G1052:H1052"/>
    <mergeCell ref="G1055:H1055"/>
    <mergeCell ref="J1056:K1056"/>
    <mergeCell ref="G1058:H1058"/>
    <mergeCell ref="J1071:K1071"/>
    <mergeCell ref="G1072:H1072"/>
    <mergeCell ref="G1081:H1081"/>
    <mergeCell ref="J1085:K1085"/>
    <mergeCell ref="J1087:K1087"/>
    <mergeCell ref="G1091:H1091"/>
    <mergeCell ref="G1094:H1094"/>
    <mergeCell ref="G1095:H1095"/>
    <mergeCell ref="G1099:H1099"/>
    <mergeCell ref="G1101:H1101"/>
    <mergeCell ref="G1104:H1104"/>
    <mergeCell ref="G1105:H1105"/>
    <mergeCell ref="J1107:K1107"/>
    <mergeCell ref="G1111:H1111"/>
    <mergeCell ref="G1113:H1113"/>
    <mergeCell ref="G1115:H1115"/>
    <mergeCell ref="J1124:K1124"/>
    <mergeCell ref="G1126:H1126"/>
    <mergeCell ref="G1127:H1127"/>
    <mergeCell ref="G1128:H1128"/>
    <mergeCell ref="G1136:H1136"/>
    <mergeCell ref="G1144:H1144"/>
    <mergeCell ref="J1151:K1151"/>
    <mergeCell ref="G1154:H1154"/>
    <mergeCell ref="J1157:K1157"/>
    <mergeCell ref="G1158:H1158"/>
    <mergeCell ref="G1160:H1160"/>
    <mergeCell ref="G1165:H1165"/>
    <mergeCell ref="G1167:H1167"/>
    <mergeCell ref="J1169:K1169"/>
    <mergeCell ref="G1170:H1170"/>
    <mergeCell ref="G1172:H1172"/>
    <mergeCell ref="G1173:H1173"/>
    <mergeCell ref="G1174:H1174"/>
    <mergeCell ref="G1179:H1179"/>
    <mergeCell ref="G1188:H1188"/>
    <mergeCell ref="G1190:H1190"/>
    <mergeCell ref="G1196:H1196"/>
    <mergeCell ref="G922:H922"/>
    <mergeCell ref="G927:H927"/>
    <mergeCell ref="G928:H928"/>
    <mergeCell ref="G931:H931"/>
    <mergeCell ref="G932:H932"/>
    <mergeCell ref="G933:H933"/>
    <mergeCell ref="G937:H937"/>
    <mergeCell ref="G942:H942"/>
    <mergeCell ref="G955:H955"/>
    <mergeCell ref="J956:K956"/>
    <mergeCell ref="G959:H959"/>
    <mergeCell ref="G963:H963"/>
    <mergeCell ref="G971:H971"/>
    <mergeCell ref="J978:K978"/>
    <mergeCell ref="G977:H977"/>
    <mergeCell ref="G982:H982"/>
    <mergeCell ref="G983:H983"/>
    <mergeCell ref="G986:H986"/>
    <mergeCell ref="G987:H987"/>
    <mergeCell ref="G989:H989"/>
    <mergeCell ref="J989:K989"/>
    <mergeCell ref="G991:H991"/>
    <mergeCell ref="G993:H993"/>
    <mergeCell ref="G1000:H1000"/>
    <mergeCell ref="G1002:H1002"/>
    <mergeCell ref="J1007:K1007"/>
    <mergeCell ref="G1010:H1010"/>
    <mergeCell ref="J1013:K1013"/>
    <mergeCell ref="G1012:H1012"/>
    <mergeCell ref="G1015:H1015"/>
    <mergeCell ref="G1016:H1016"/>
    <mergeCell ref="G1021:H1021"/>
    <mergeCell ref="G1023:H1023"/>
    <mergeCell ref="G1025:H1025"/>
    <mergeCell ref="J1028:K1028"/>
    <mergeCell ref="G1033:H1033"/>
    <mergeCell ref="G1040:H1040"/>
    <mergeCell ref="G1041:H1041"/>
    <mergeCell ref="G1042:H1042"/>
    <mergeCell ref="J1043:K1043"/>
    <mergeCell ref="G1049:H1049"/>
    <mergeCell ref="G1051:H1051"/>
    <mergeCell ref="J1196:K1196"/>
    <mergeCell ref="J1202:K1202"/>
    <mergeCell ref="G1204:H1204"/>
    <mergeCell ref="J1209:K1209"/>
    <mergeCell ref="G1210:H1210"/>
    <mergeCell ref="G1219:H1219"/>
    <mergeCell ref="G1225:H1225"/>
    <mergeCell ref="G1358:H1358"/>
    <mergeCell ref="G1359:H1359"/>
    <mergeCell ref="G1361:H1361"/>
    <mergeCell ref="G1362:H1362"/>
    <mergeCell ref="G1366:H1366"/>
    <mergeCell ref="G1367:H1367"/>
    <mergeCell ref="J1373:K1373"/>
    <mergeCell ref="G1370:H1370"/>
    <mergeCell ref="G1378:H1378"/>
    <mergeCell ref="G1380:H1380"/>
    <mergeCell ref="G1381:H1381"/>
    <mergeCell ref="G1393:H1393"/>
    <mergeCell ref="G1400:H1400"/>
    <mergeCell ref="J1402:K1402"/>
    <mergeCell ref="G1402:H1402"/>
    <mergeCell ref="G1403:H1403"/>
    <mergeCell ref="G1404:H1404"/>
    <mergeCell ref="J1404:K1404"/>
    <mergeCell ref="G1409:H1409"/>
    <mergeCell ref="J1412:K1412"/>
    <mergeCell ref="J1413:K1413"/>
    <mergeCell ref="G1417:H1417"/>
    <mergeCell ref="J1418:K1418"/>
    <mergeCell ref="G1420:H1420"/>
    <mergeCell ref="J1420:K1420"/>
    <mergeCell ref="G1431:H1431"/>
    <mergeCell ref="J1432:K1432"/>
    <mergeCell ref="G1439:H1439"/>
    <mergeCell ref="G1442:H1442"/>
    <mergeCell ref="G1452:H1452"/>
    <mergeCell ref="G1454:H1454"/>
    <mergeCell ref="G1455:H1455"/>
    <mergeCell ref="J1455:K1455"/>
    <mergeCell ref="G1456:H1456"/>
    <mergeCell ref="G1458:H1458"/>
    <mergeCell ref="G1459:H1459"/>
    <mergeCell ref="G1472:H1472"/>
    <mergeCell ref="G1478:H1478"/>
    <mergeCell ref="G1479:H1479"/>
    <mergeCell ref="G1485:H1485"/>
    <mergeCell ref="G1498:H1498"/>
    <mergeCell ref="G1499:H149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27.0"/>
    <col customWidth="1" min="7" max="7" width="16.75"/>
    <col customWidth="1" min="9" max="9" width="16.63"/>
    <col customWidth="1" min="10" max="10" width="19.75"/>
  </cols>
  <sheetData>
    <row r="1">
      <c r="A1" s="108" t="s">
        <v>4212</v>
      </c>
      <c r="B1" s="109" t="s">
        <v>4213</v>
      </c>
      <c r="C1" s="5" t="s">
        <v>4214</v>
      </c>
      <c r="D1" s="108" t="s">
        <v>4215</v>
      </c>
      <c r="E1" s="108" t="s">
        <v>4216</v>
      </c>
      <c r="F1" s="108" t="s">
        <v>4217</v>
      </c>
      <c r="G1" s="108" t="s">
        <v>4218</v>
      </c>
      <c r="H1" s="108" t="s">
        <v>4219</v>
      </c>
      <c r="I1" s="108" t="s">
        <v>4220</v>
      </c>
      <c r="J1" s="108"/>
    </row>
    <row r="2">
      <c r="A2" s="110" t="s">
        <v>66</v>
      </c>
      <c r="B2" s="111" t="s">
        <v>4221</v>
      </c>
      <c r="C2" s="5" t="str">
        <f t="shared" ref="C2:C1197" si="1">A2&amp;"_"&amp;B2</f>
        <v>Accessories_10-15</v>
      </c>
      <c r="D2" s="112">
        <v>4.0</v>
      </c>
      <c r="E2" s="112">
        <v>3.0</v>
      </c>
      <c r="F2" s="110">
        <v>75.0</v>
      </c>
      <c r="G2" s="112">
        <v>5.0</v>
      </c>
      <c r="H2" s="112">
        <v>4.0</v>
      </c>
      <c r="I2" s="110">
        <v>80.0</v>
      </c>
      <c r="J2" s="77"/>
    </row>
    <row r="3">
      <c r="A3" s="110" t="s">
        <v>66</v>
      </c>
      <c r="B3" s="111" t="s">
        <v>72</v>
      </c>
      <c r="C3" s="5" t="str">
        <f t="shared" si="1"/>
        <v>Accessories_15-20</v>
      </c>
      <c r="D3" s="112">
        <v>3.0</v>
      </c>
      <c r="E3" s="112">
        <v>0.0</v>
      </c>
      <c r="F3" s="110">
        <v>0.0</v>
      </c>
      <c r="G3" s="112">
        <v>4.0</v>
      </c>
      <c r="H3" s="112">
        <v>0.0</v>
      </c>
      <c r="I3" s="110">
        <v>0.0</v>
      </c>
      <c r="J3" s="77"/>
    </row>
    <row r="4">
      <c r="A4" s="110" t="s">
        <v>66</v>
      </c>
      <c r="B4" s="111" t="s">
        <v>60</v>
      </c>
      <c r="C4" s="5" t="str">
        <f t="shared" si="1"/>
        <v>Accessories_25+</v>
      </c>
      <c r="D4" s="112">
        <v>32.0</v>
      </c>
      <c r="E4" s="112">
        <v>22.0</v>
      </c>
      <c r="F4" s="110">
        <v>68.8</v>
      </c>
      <c r="G4" s="112">
        <v>86.0</v>
      </c>
      <c r="H4" s="112">
        <v>65.0</v>
      </c>
      <c r="I4" s="110">
        <v>75.6</v>
      </c>
      <c r="J4" s="77"/>
    </row>
    <row r="5">
      <c r="A5" s="110" t="s">
        <v>66</v>
      </c>
      <c r="B5" s="111" t="s">
        <v>4222</v>
      </c>
      <c r="C5" s="5" t="str">
        <f t="shared" si="1"/>
        <v>Accessories_No Sales</v>
      </c>
      <c r="D5" s="112">
        <v>10.0</v>
      </c>
      <c r="E5" s="112">
        <v>10.0</v>
      </c>
      <c r="F5" s="110">
        <v>100.0</v>
      </c>
      <c r="G5" s="112">
        <v>14.0</v>
      </c>
      <c r="H5" s="112">
        <v>14.0</v>
      </c>
      <c r="I5" s="110">
        <v>100.0</v>
      </c>
      <c r="J5" s="77"/>
    </row>
    <row r="6">
      <c r="A6" s="110" t="s">
        <v>1937</v>
      </c>
      <c r="B6" s="111" t="s">
        <v>88</v>
      </c>
      <c r="C6" s="5" t="str">
        <f t="shared" si="1"/>
        <v>Activity Books_0-5</v>
      </c>
      <c r="D6" s="112">
        <v>25.0</v>
      </c>
      <c r="E6" s="112">
        <v>23.0</v>
      </c>
      <c r="F6" s="110">
        <v>92.0</v>
      </c>
      <c r="G6" s="112">
        <v>27.0</v>
      </c>
      <c r="H6" s="112">
        <v>25.0</v>
      </c>
      <c r="I6" s="110">
        <v>92.6</v>
      </c>
      <c r="J6" s="77"/>
    </row>
    <row r="7">
      <c r="A7" s="110" t="s">
        <v>1937</v>
      </c>
      <c r="B7" s="111" t="s">
        <v>4223</v>
      </c>
      <c r="C7" s="5" t="str">
        <f t="shared" si="1"/>
        <v>Activity Books_5-10</v>
      </c>
      <c r="D7" s="112">
        <v>12.0</v>
      </c>
      <c r="E7" s="112">
        <v>12.0</v>
      </c>
      <c r="F7" s="110">
        <v>100.0</v>
      </c>
      <c r="G7" s="112">
        <v>13.0</v>
      </c>
      <c r="H7" s="112">
        <v>13.0</v>
      </c>
      <c r="I7" s="110">
        <v>100.0</v>
      </c>
      <c r="J7" s="77"/>
    </row>
    <row r="8">
      <c r="A8" s="110" t="s">
        <v>1937</v>
      </c>
      <c r="B8" s="111" t="s">
        <v>4221</v>
      </c>
      <c r="C8" s="5" t="str">
        <f t="shared" si="1"/>
        <v>Activity Books_10-15</v>
      </c>
      <c r="D8" s="112">
        <v>37.0</v>
      </c>
      <c r="E8" s="112">
        <v>36.0</v>
      </c>
      <c r="F8" s="110">
        <v>97.3</v>
      </c>
      <c r="G8" s="112">
        <v>39.0</v>
      </c>
      <c r="H8" s="112">
        <v>38.0</v>
      </c>
      <c r="I8" s="110">
        <v>97.4</v>
      </c>
      <c r="J8" s="77"/>
    </row>
    <row r="9">
      <c r="A9" s="110" t="s">
        <v>1937</v>
      </c>
      <c r="B9" s="111" t="s">
        <v>72</v>
      </c>
      <c r="C9" s="5" t="str">
        <f t="shared" si="1"/>
        <v>Activity Books_15-20</v>
      </c>
      <c r="D9" s="112">
        <v>22.0</v>
      </c>
      <c r="E9" s="112">
        <v>6.0</v>
      </c>
      <c r="F9" s="110">
        <v>27.3</v>
      </c>
      <c r="G9" s="112">
        <v>60.0</v>
      </c>
      <c r="H9" s="112">
        <v>18.0</v>
      </c>
      <c r="I9" s="110">
        <v>30.0</v>
      </c>
      <c r="J9" s="77"/>
    </row>
    <row r="10">
      <c r="A10" s="110" t="s">
        <v>1937</v>
      </c>
      <c r="B10" s="111" t="s">
        <v>75</v>
      </c>
      <c r="C10" s="5" t="str">
        <f t="shared" si="1"/>
        <v>Activity Books_20-25</v>
      </c>
      <c r="D10" s="112">
        <v>33.0</v>
      </c>
      <c r="E10" s="112">
        <v>33.0</v>
      </c>
      <c r="F10" s="110">
        <v>100.0</v>
      </c>
      <c r="G10" s="112">
        <v>35.0</v>
      </c>
      <c r="H10" s="112">
        <v>35.0</v>
      </c>
      <c r="I10" s="110">
        <v>100.0</v>
      </c>
      <c r="J10" s="77"/>
    </row>
    <row r="11">
      <c r="A11" s="110" t="s">
        <v>1937</v>
      </c>
      <c r="B11" s="111" t="s">
        <v>60</v>
      </c>
      <c r="C11" s="5" t="str">
        <f t="shared" si="1"/>
        <v>Activity Books_25+</v>
      </c>
      <c r="D11" s="112">
        <v>130.0</v>
      </c>
      <c r="E11" s="112">
        <v>89.0</v>
      </c>
      <c r="F11" s="110">
        <v>68.5</v>
      </c>
      <c r="G11" s="112">
        <v>329.0</v>
      </c>
      <c r="H11" s="112">
        <v>220.0</v>
      </c>
      <c r="I11" s="110">
        <v>66.9</v>
      </c>
      <c r="J11" s="77"/>
    </row>
    <row r="12">
      <c r="A12" s="110" t="s">
        <v>1937</v>
      </c>
      <c r="B12" s="111" t="s">
        <v>4222</v>
      </c>
      <c r="C12" s="5" t="str">
        <f t="shared" si="1"/>
        <v>Activity Books_No Sales</v>
      </c>
      <c r="D12" s="112">
        <v>24.0</v>
      </c>
      <c r="E12" s="112">
        <v>24.0</v>
      </c>
      <c r="F12" s="110">
        <v>100.0</v>
      </c>
      <c r="G12" s="112">
        <v>34.0</v>
      </c>
      <c r="H12" s="112">
        <v>34.0</v>
      </c>
      <c r="I12" s="110">
        <v>100.0</v>
      </c>
      <c r="J12" s="77"/>
    </row>
    <row r="13">
      <c r="A13" s="110" t="s">
        <v>1443</v>
      </c>
      <c r="B13" s="111" t="s">
        <v>4222</v>
      </c>
      <c r="C13" s="5" t="str">
        <f t="shared" si="1"/>
        <v>Adapters_No Sales</v>
      </c>
      <c r="D13" s="112">
        <v>2.0</v>
      </c>
      <c r="E13" s="112">
        <v>1.0</v>
      </c>
      <c r="F13" s="110">
        <v>50.0</v>
      </c>
      <c r="G13" s="112">
        <v>3.0</v>
      </c>
      <c r="H13" s="112">
        <v>2.0</v>
      </c>
      <c r="I13" s="110">
        <v>66.7</v>
      </c>
      <c r="J13" s="77"/>
    </row>
    <row r="14">
      <c r="A14" s="110" t="s">
        <v>1036</v>
      </c>
      <c r="B14" s="111" t="s">
        <v>4223</v>
      </c>
      <c r="C14" s="5" t="str">
        <f t="shared" si="1"/>
        <v>Adult Diapers_5-10</v>
      </c>
      <c r="D14" s="112">
        <v>5.0</v>
      </c>
      <c r="E14" s="112">
        <v>3.0</v>
      </c>
      <c r="F14" s="110">
        <v>60.0</v>
      </c>
      <c r="G14" s="112">
        <v>12.0</v>
      </c>
      <c r="H14" s="112">
        <v>7.0</v>
      </c>
      <c r="I14" s="110">
        <v>58.3</v>
      </c>
      <c r="J14" s="77"/>
    </row>
    <row r="15">
      <c r="A15" s="110" t="s">
        <v>1036</v>
      </c>
      <c r="B15" s="111" t="s">
        <v>72</v>
      </c>
      <c r="C15" s="5" t="str">
        <f t="shared" si="1"/>
        <v>Adult Diapers_15-20</v>
      </c>
      <c r="D15" s="112">
        <v>3.0</v>
      </c>
      <c r="E15" s="112">
        <v>1.0</v>
      </c>
      <c r="F15" s="110">
        <v>33.3</v>
      </c>
      <c r="G15" s="112">
        <v>7.0</v>
      </c>
      <c r="H15" s="112">
        <v>1.0</v>
      </c>
      <c r="I15" s="110">
        <v>14.3</v>
      </c>
      <c r="J15" s="77"/>
    </row>
    <row r="16">
      <c r="A16" s="110" t="s">
        <v>1036</v>
      </c>
      <c r="B16" s="111" t="s">
        <v>75</v>
      </c>
      <c r="C16" s="5" t="str">
        <f t="shared" si="1"/>
        <v>Adult Diapers_20-25</v>
      </c>
      <c r="D16" s="112">
        <v>2.0</v>
      </c>
      <c r="E16" s="112">
        <v>1.0</v>
      </c>
      <c r="F16" s="110">
        <v>50.0</v>
      </c>
      <c r="G16" s="112">
        <v>4.0</v>
      </c>
      <c r="H16" s="112">
        <v>1.0</v>
      </c>
      <c r="I16" s="110">
        <v>25.0</v>
      </c>
      <c r="J16" s="77"/>
    </row>
    <row r="17">
      <c r="A17" s="110" t="s">
        <v>1036</v>
      </c>
      <c r="B17" s="111" t="s">
        <v>60</v>
      </c>
      <c r="C17" s="5" t="str">
        <f t="shared" si="1"/>
        <v>Adult Diapers_25+</v>
      </c>
      <c r="D17" s="112">
        <v>140.0</v>
      </c>
      <c r="E17" s="112">
        <v>82.0</v>
      </c>
      <c r="F17" s="110">
        <v>58.6</v>
      </c>
      <c r="G17" s="112">
        <v>376.0</v>
      </c>
      <c r="H17" s="112">
        <v>254.0</v>
      </c>
      <c r="I17" s="110">
        <v>67.6</v>
      </c>
      <c r="J17" s="77"/>
    </row>
    <row r="18">
      <c r="A18" s="110" t="s">
        <v>1036</v>
      </c>
      <c r="B18" s="111" t="s">
        <v>4222</v>
      </c>
      <c r="C18" s="5" t="str">
        <f t="shared" si="1"/>
        <v>Adult Diapers_No Sales</v>
      </c>
      <c r="D18" s="112">
        <v>9.0</v>
      </c>
      <c r="E18" s="112">
        <v>8.0</v>
      </c>
      <c r="F18" s="110">
        <v>88.9</v>
      </c>
      <c r="G18" s="112">
        <v>15.0</v>
      </c>
      <c r="H18" s="112">
        <v>14.0</v>
      </c>
      <c r="I18" s="110">
        <v>93.3</v>
      </c>
      <c r="J18" s="77"/>
    </row>
    <row r="19">
      <c r="A19" s="110" t="s">
        <v>536</v>
      </c>
      <c r="B19" s="111" t="s">
        <v>4223</v>
      </c>
      <c r="C19" s="5" t="str">
        <f t="shared" si="1"/>
        <v>Air fresheners &amp; Candles_5-10</v>
      </c>
      <c r="D19" s="112">
        <v>91.0</v>
      </c>
      <c r="E19" s="112">
        <v>4.0</v>
      </c>
      <c r="F19" s="110">
        <v>4.4</v>
      </c>
      <c r="G19" s="112">
        <v>326.0</v>
      </c>
      <c r="H19" s="112">
        <v>10.0</v>
      </c>
      <c r="I19" s="110">
        <v>3.1</v>
      </c>
      <c r="J19" s="77"/>
    </row>
    <row r="20">
      <c r="A20" s="110" t="s">
        <v>536</v>
      </c>
      <c r="B20" s="111" t="s">
        <v>4221</v>
      </c>
      <c r="C20" s="5" t="str">
        <f t="shared" si="1"/>
        <v>Air fresheners &amp; Candles_10-15</v>
      </c>
      <c r="D20" s="112">
        <v>98.0</v>
      </c>
      <c r="E20" s="112">
        <v>2.0</v>
      </c>
      <c r="F20" s="110">
        <v>2.0</v>
      </c>
      <c r="G20" s="112">
        <v>309.0</v>
      </c>
      <c r="H20" s="112">
        <v>4.0</v>
      </c>
      <c r="I20" s="110">
        <v>1.3</v>
      </c>
      <c r="J20" s="77"/>
    </row>
    <row r="21">
      <c r="A21" s="110" t="s">
        <v>536</v>
      </c>
      <c r="B21" s="111" t="s">
        <v>72</v>
      </c>
      <c r="C21" s="5" t="str">
        <f t="shared" si="1"/>
        <v>Air fresheners &amp; Candles_15-20</v>
      </c>
      <c r="D21" s="112">
        <v>41.0</v>
      </c>
      <c r="E21" s="112">
        <v>6.0</v>
      </c>
      <c r="F21" s="110">
        <v>14.6</v>
      </c>
      <c r="G21" s="112">
        <v>104.0</v>
      </c>
      <c r="H21" s="112">
        <v>7.0</v>
      </c>
      <c r="I21" s="110">
        <v>6.7</v>
      </c>
      <c r="J21" s="77"/>
    </row>
    <row r="22">
      <c r="A22" s="110" t="s">
        <v>536</v>
      </c>
      <c r="B22" s="111" t="s">
        <v>75</v>
      </c>
      <c r="C22" s="5" t="str">
        <f t="shared" si="1"/>
        <v>Air fresheners &amp; Candles_20-25</v>
      </c>
      <c r="D22" s="112">
        <v>49.0</v>
      </c>
      <c r="E22" s="112">
        <v>3.0</v>
      </c>
      <c r="F22" s="110">
        <v>6.1</v>
      </c>
      <c r="G22" s="112">
        <v>178.0</v>
      </c>
      <c r="H22" s="112">
        <v>10.0</v>
      </c>
      <c r="I22" s="110">
        <v>5.6</v>
      </c>
      <c r="J22" s="77"/>
    </row>
    <row r="23">
      <c r="A23" s="110" t="s">
        <v>536</v>
      </c>
      <c r="B23" s="111" t="s">
        <v>60</v>
      </c>
      <c r="C23" s="5" t="str">
        <f t="shared" si="1"/>
        <v>Air fresheners &amp; Candles_25+</v>
      </c>
      <c r="D23" s="112">
        <v>346.0</v>
      </c>
      <c r="E23" s="112">
        <v>63.0</v>
      </c>
      <c r="F23" s="110">
        <v>18.2</v>
      </c>
      <c r="G23" s="112">
        <v>936.0</v>
      </c>
      <c r="H23" s="112">
        <v>177.0</v>
      </c>
      <c r="I23" s="110">
        <v>18.9</v>
      </c>
      <c r="J23" s="77"/>
    </row>
    <row r="24">
      <c r="A24" s="110" t="s">
        <v>536</v>
      </c>
      <c r="B24" s="111" t="s">
        <v>4222</v>
      </c>
      <c r="C24" s="5" t="str">
        <f t="shared" si="1"/>
        <v>Air fresheners &amp; Candles_No Sales</v>
      </c>
      <c r="D24" s="112">
        <v>30.0</v>
      </c>
      <c r="E24" s="112">
        <v>18.0</v>
      </c>
      <c r="F24" s="110">
        <v>60.0</v>
      </c>
      <c r="G24" s="112">
        <v>42.0</v>
      </c>
      <c r="H24" s="112">
        <v>29.0</v>
      </c>
      <c r="I24" s="110">
        <v>69.0</v>
      </c>
      <c r="J24" s="77"/>
    </row>
    <row r="25">
      <c r="A25" s="110" t="s">
        <v>1302</v>
      </c>
      <c r="B25" s="111" t="s">
        <v>72</v>
      </c>
      <c r="C25" s="5" t="str">
        <f t="shared" si="1"/>
        <v>Appliances_15-20</v>
      </c>
      <c r="D25" s="112">
        <v>26.0</v>
      </c>
      <c r="E25" s="112">
        <v>1.0</v>
      </c>
      <c r="F25" s="110">
        <v>3.8</v>
      </c>
      <c r="G25" s="112">
        <v>76.0</v>
      </c>
      <c r="H25" s="112">
        <v>3.0</v>
      </c>
      <c r="I25" s="110">
        <v>3.9</v>
      </c>
      <c r="J25" s="77"/>
    </row>
    <row r="26">
      <c r="A26" s="110" t="s">
        <v>1302</v>
      </c>
      <c r="B26" s="111" t="s">
        <v>75</v>
      </c>
      <c r="C26" s="5" t="str">
        <f t="shared" si="1"/>
        <v>Appliances_20-25</v>
      </c>
      <c r="D26" s="112">
        <v>26.0</v>
      </c>
      <c r="E26" s="112">
        <v>2.0</v>
      </c>
      <c r="F26" s="110">
        <v>7.7</v>
      </c>
      <c r="G26" s="112">
        <v>77.0</v>
      </c>
      <c r="H26" s="112">
        <v>6.0</v>
      </c>
      <c r="I26" s="110">
        <v>7.8</v>
      </c>
      <c r="J26" s="77"/>
    </row>
    <row r="27">
      <c r="A27" s="110" t="s">
        <v>1302</v>
      </c>
      <c r="B27" s="111" t="s">
        <v>60</v>
      </c>
      <c r="C27" s="5" t="str">
        <f t="shared" si="1"/>
        <v>Appliances_25+</v>
      </c>
      <c r="D27" s="112">
        <v>31.0</v>
      </c>
      <c r="E27" s="112">
        <v>18.0</v>
      </c>
      <c r="F27" s="110">
        <v>58.1</v>
      </c>
      <c r="G27" s="112">
        <v>69.0</v>
      </c>
      <c r="H27" s="112">
        <v>36.0</v>
      </c>
      <c r="I27" s="110">
        <v>52.2</v>
      </c>
      <c r="J27" s="77"/>
    </row>
    <row r="28">
      <c r="A28" s="110" t="s">
        <v>1302</v>
      </c>
      <c r="B28" s="111" t="s">
        <v>4222</v>
      </c>
      <c r="C28" s="5" t="str">
        <f t="shared" si="1"/>
        <v>Appliances_No Sales</v>
      </c>
      <c r="D28" s="112">
        <v>13.0</v>
      </c>
      <c r="E28" s="112">
        <v>10.0</v>
      </c>
      <c r="F28" s="110">
        <v>76.9</v>
      </c>
      <c r="G28" s="112">
        <v>182.0</v>
      </c>
      <c r="H28" s="112">
        <v>172.0</v>
      </c>
      <c r="I28" s="110">
        <v>94.5</v>
      </c>
      <c r="J28" s="77"/>
    </row>
    <row r="29">
      <c r="A29" s="110" t="s">
        <v>136</v>
      </c>
      <c r="B29" s="111" t="s">
        <v>88</v>
      </c>
      <c r="C29" s="5" t="str">
        <f t="shared" si="1"/>
        <v>Arabic &amp; Flat Bread_0-5</v>
      </c>
      <c r="D29" s="112">
        <v>221.0</v>
      </c>
      <c r="E29" s="112">
        <v>13.0</v>
      </c>
      <c r="F29" s="110">
        <v>5.9</v>
      </c>
      <c r="G29" s="112">
        <v>996.0</v>
      </c>
      <c r="H29" s="112">
        <v>39.0</v>
      </c>
      <c r="I29" s="110">
        <v>3.9</v>
      </c>
      <c r="J29" s="77"/>
    </row>
    <row r="30">
      <c r="A30" s="110" t="s">
        <v>136</v>
      </c>
      <c r="B30" s="111" t="s">
        <v>4223</v>
      </c>
      <c r="C30" s="5" t="str">
        <f t="shared" si="1"/>
        <v>Arabic &amp; Flat Bread_5-10</v>
      </c>
      <c r="D30" s="112">
        <v>41.0</v>
      </c>
      <c r="E30" s="112">
        <v>0.0</v>
      </c>
      <c r="F30" s="110">
        <v>0.0</v>
      </c>
      <c r="G30" s="112">
        <v>126.0</v>
      </c>
      <c r="H30" s="112">
        <v>0.0</v>
      </c>
      <c r="I30" s="110">
        <v>0.0</v>
      </c>
      <c r="J30" s="77"/>
    </row>
    <row r="31">
      <c r="A31" s="110" t="s">
        <v>136</v>
      </c>
      <c r="B31" s="111" t="s">
        <v>4221</v>
      </c>
      <c r="C31" s="5" t="str">
        <f t="shared" si="1"/>
        <v>Arabic &amp; Flat Bread_10-15</v>
      </c>
      <c r="D31" s="112">
        <v>39.0</v>
      </c>
      <c r="E31" s="112">
        <v>0.0</v>
      </c>
      <c r="F31" s="110">
        <v>0.0</v>
      </c>
      <c r="G31" s="112">
        <v>92.0</v>
      </c>
      <c r="H31" s="112">
        <v>0.0</v>
      </c>
      <c r="I31" s="110">
        <v>0.0</v>
      </c>
      <c r="J31" s="77"/>
    </row>
    <row r="32">
      <c r="A32" s="110" t="s">
        <v>136</v>
      </c>
      <c r="B32" s="111" t="s">
        <v>72</v>
      </c>
      <c r="C32" s="5" t="str">
        <f t="shared" si="1"/>
        <v>Arabic &amp; Flat Bread_15-20</v>
      </c>
      <c r="D32" s="112">
        <v>37.0</v>
      </c>
      <c r="E32" s="112">
        <v>0.0</v>
      </c>
      <c r="F32" s="110">
        <v>0.0</v>
      </c>
      <c r="G32" s="112">
        <v>78.0</v>
      </c>
      <c r="H32" s="112">
        <v>0.0</v>
      </c>
      <c r="I32" s="110">
        <v>0.0</v>
      </c>
      <c r="J32" s="77"/>
    </row>
    <row r="33">
      <c r="A33" s="110" t="s">
        <v>136</v>
      </c>
      <c r="B33" s="111" t="s">
        <v>75</v>
      </c>
      <c r="C33" s="5" t="str">
        <f t="shared" si="1"/>
        <v>Arabic &amp; Flat Bread_20-25</v>
      </c>
      <c r="D33" s="112">
        <v>41.0</v>
      </c>
      <c r="E33" s="112">
        <v>0.0</v>
      </c>
      <c r="F33" s="110">
        <v>0.0</v>
      </c>
      <c r="G33" s="112">
        <v>106.0</v>
      </c>
      <c r="H33" s="112">
        <v>0.0</v>
      </c>
      <c r="I33" s="110">
        <v>0.0</v>
      </c>
      <c r="J33" s="77"/>
    </row>
    <row r="34">
      <c r="A34" s="110" t="s">
        <v>136</v>
      </c>
      <c r="B34" s="111" t="s">
        <v>4222</v>
      </c>
      <c r="C34" s="5" t="str">
        <f t="shared" si="1"/>
        <v>Arabic &amp; Flat Bread_No Sales</v>
      </c>
      <c r="D34" s="112">
        <v>1.0</v>
      </c>
      <c r="E34" s="112">
        <v>0.0</v>
      </c>
      <c r="F34" s="110">
        <v>0.0</v>
      </c>
      <c r="G34" s="112">
        <v>2.0</v>
      </c>
      <c r="H34" s="112">
        <v>0.0</v>
      </c>
      <c r="I34" s="110">
        <v>0.0</v>
      </c>
      <c r="J34" s="77"/>
    </row>
    <row r="35">
      <c r="A35" s="110" t="s">
        <v>148</v>
      </c>
      <c r="B35" s="111" t="s">
        <v>4221</v>
      </c>
      <c r="C35" s="5" t="str">
        <f t="shared" si="1"/>
        <v>Arabic Sweets_10-15</v>
      </c>
      <c r="D35" s="112">
        <v>1.0</v>
      </c>
      <c r="E35" s="112">
        <v>1.0</v>
      </c>
      <c r="F35" s="110">
        <v>100.0</v>
      </c>
      <c r="G35" s="112">
        <v>1.0</v>
      </c>
      <c r="H35" s="112">
        <v>1.0</v>
      </c>
      <c r="I35" s="110">
        <v>100.0</v>
      </c>
      <c r="J35" s="77"/>
    </row>
    <row r="36">
      <c r="A36" s="110" t="s">
        <v>148</v>
      </c>
      <c r="B36" s="111" t="s">
        <v>75</v>
      </c>
      <c r="C36" s="5" t="str">
        <f t="shared" si="1"/>
        <v>Arabic Sweets_20-25</v>
      </c>
      <c r="D36" s="112">
        <v>6.0</v>
      </c>
      <c r="E36" s="112">
        <v>0.0</v>
      </c>
      <c r="F36" s="110">
        <v>0.0</v>
      </c>
      <c r="G36" s="112">
        <v>17.0</v>
      </c>
      <c r="H36" s="112">
        <v>0.0</v>
      </c>
      <c r="I36" s="110">
        <v>0.0</v>
      </c>
      <c r="J36" s="77"/>
    </row>
    <row r="37">
      <c r="A37" s="110" t="s">
        <v>148</v>
      </c>
      <c r="B37" s="111" t="s">
        <v>60</v>
      </c>
      <c r="C37" s="5" t="str">
        <f t="shared" si="1"/>
        <v>Arabic Sweets_25+</v>
      </c>
      <c r="D37" s="112">
        <v>136.0</v>
      </c>
      <c r="E37" s="112">
        <v>15.0</v>
      </c>
      <c r="F37" s="110">
        <v>11.0</v>
      </c>
      <c r="G37" s="112">
        <v>429.0</v>
      </c>
      <c r="H37" s="112">
        <v>45.0</v>
      </c>
      <c r="I37" s="110">
        <v>10.5</v>
      </c>
      <c r="J37" s="77"/>
    </row>
    <row r="38">
      <c r="A38" s="110" t="s">
        <v>1093</v>
      </c>
      <c r="B38" s="111" t="s">
        <v>4223</v>
      </c>
      <c r="C38" s="5" t="str">
        <f t="shared" si="1"/>
        <v>BBQ_5-10</v>
      </c>
      <c r="D38" s="112">
        <v>52.0</v>
      </c>
      <c r="E38" s="112">
        <v>20.0</v>
      </c>
      <c r="F38" s="110">
        <v>38.5</v>
      </c>
      <c r="G38" s="112">
        <v>158.0</v>
      </c>
      <c r="H38" s="112">
        <v>65.0</v>
      </c>
      <c r="I38" s="110">
        <v>41.1</v>
      </c>
      <c r="J38" s="77"/>
    </row>
    <row r="39">
      <c r="A39" s="110" t="s">
        <v>1093</v>
      </c>
      <c r="B39" s="111" t="s">
        <v>4221</v>
      </c>
      <c r="C39" s="5" t="str">
        <f t="shared" si="1"/>
        <v>BBQ_10-15</v>
      </c>
      <c r="D39" s="112">
        <v>98.0</v>
      </c>
      <c r="E39" s="112">
        <v>23.0</v>
      </c>
      <c r="F39" s="110">
        <v>23.5</v>
      </c>
      <c r="G39" s="112">
        <v>305.0</v>
      </c>
      <c r="H39" s="112">
        <v>71.0</v>
      </c>
      <c r="I39" s="110">
        <v>23.3</v>
      </c>
      <c r="J39" s="77"/>
    </row>
    <row r="40">
      <c r="A40" s="110" t="s">
        <v>1093</v>
      </c>
      <c r="B40" s="111" t="s">
        <v>72</v>
      </c>
      <c r="C40" s="5" t="str">
        <f t="shared" si="1"/>
        <v>BBQ_15-20</v>
      </c>
      <c r="D40" s="112">
        <v>99.0</v>
      </c>
      <c r="E40" s="112">
        <v>23.0</v>
      </c>
      <c r="F40" s="110">
        <v>23.2</v>
      </c>
      <c r="G40" s="112">
        <v>299.0</v>
      </c>
      <c r="H40" s="112">
        <v>75.0</v>
      </c>
      <c r="I40" s="110">
        <v>25.1</v>
      </c>
      <c r="J40" s="77"/>
    </row>
    <row r="41">
      <c r="A41" s="110" t="s">
        <v>1093</v>
      </c>
      <c r="B41" s="111" t="s">
        <v>75</v>
      </c>
      <c r="C41" s="5" t="str">
        <f t="shared" si="1"/>
        <v>BBQ_20-25</v>
      </c>
      <c r="D41" s="112">
        <v>52.0</v>
      </c>
      <c r="E41" s="112">
        <v>20.0</v>
      </c>
      <c r="F41" s="110">
        <v>38.5</v>
      </c>
      <c r="G41" s="112">
        <v>184.0</v>
      </c>
      <c r="H41" s="112">
        <v>71.0</v>
      </c>
      <c r="I41" s="110">
        <v>38.6</v>
      </c>
      <c r="J41" s="77"/>
    </row>
    <row r="42">
      <c r="A42" s="110" t="s">
        <v>1093</v>
      </c>
      <c r="B42" s="111" t="s">
        <v>60</v>
      </c>
      <c r="C42" s="5" t="str">
        <f t="shared" si="1"/>
        <v>BBQ_25+</v>
      </c>
      <c r="D42" s="112">
        <v>134.0</v>
      </c>
      <c r="E42" s="112">
        <v>94.0</v>
      </c>
      <c r="F42" s="110">
        <v>70.1</v>
      </c>
      <c r="G42" s="112">
        <v>384.0</v>
      </c>
      <c r="H42" s="112">
        <v>271.0</v>
      </c>
      <c r="I42" s="110">
        <v>70.6</v>
      </c>
      <c r="J42" s="77"/>
    </row>
    <row r="43">
      <c r="A43" s="110" t="s">
        <v>1093</v>
      </c>
      <c r="B43" s="111" t="s">
        <v>4222</v>
      </c>
      <c r="C43" s="5" t="str">
        <f t="shared" si="1"/>
        <v>BBQ_No Sales</v>
      </c>
      <c r="D43" s="112">
        <v>34.0</v>
      </c>
      <c r="E43" s="112">
        <v>34.0</v>
      </c>
      <c r="F43" s="110">
        <v>100.0</v>
      </c>
      <c r="G43" s="112">
        <v>50.0</v>
      </c>
      <c r="H43" s="112">
        <v>50.0</v>
      </c>
      <c r="I43" s="110">
        <v>100.0</v>
      </c>
      <c r="J43" s="77"/>
    </row>
    <row r="44">
      <c r="A44" s="110" t="s">
        <v>87</v>
      </c>
      <c r="B44" s="111" t="s">
        <v>88</v>
      </c>
      <c r="C44" s="5" t="str">
        <f t="shared" si="1"/>
        <v>Baby Bath &amp; Shower_0-5</v>
      </c>
      <c r="D44" s="112">
        <v>25.0</v>
      </c>
      <c r="E44" s="112">
        <v>1.0</v>
      </c>
      <c r="F44" s="110">
        <v>4.0</v>
      </c>
      <c r="G44" s="112">
        <v>92.0</v>
      </c>
      <c r="H44" s="112">
        <v>4.0</v>
      </c>
      <c r="I44" s="110">
        <v>4.3</v>
      </c>
      <c r="J44" s="77"/>
    </row>
    <row r="45">
      <c r="A45" s="110" t="s">
        <v>87</v>
      </c>
      <c r="B45" s="111" t="s">
        <v>4223</v>
      </c>
      <c r="C45" s="5" t="str">
        <f t="shared" si="1"/>
        <v>Baby Bath &amp; Shower_5-10</v>
      </c>
      <c r="D45" s="112">
        <v>4.0</v>
      </c>
      <c r="E45" s="112">
        <v>2.0</v>
      </c>
      <c r="F45" s="110">
        <v>50.0</v>
      </c>
      <c r="G45" s="112">
        <v>4.0</v>
      </c>
      <c r="H45" s="112">
        <v>2.0</v>
      </c>
      <c r="I45" s="110">
        <v>50.0</v>
      </c>
      <c r="J45" s="77"/>
    </row>
    <row r="46">
      <c r="A46" s="110" t="s">
        <v>87</v>
      </c>
      <c r="B46" s="111" t="s">
        <v>4221</v>
      </c>
      <c r="C46" s="5" t="str">
        <f t="shared" si="1"/>
        <v>Baby Bath &amp; Shower_10-15</v>
      </c>
      <c r="D46" s="112">
        <v>13.0</v>
      </c>
      <c r="E46" s="112">
        <v>5.0</v>
      </c>
      <c r="F46" s="110">
        <v>38.5</v>
      </c>
      <c r="G46" s="112">
        <v>22.0</v>
      </c>
      <c r="H46" s="112">
        <v>9.0</v>
      </c>
      <c r="I46" s="110">
        <v>40.9</v>
      </c>
      <c r="J46" s="77"/>
    </row>
    <row r="47">
      <c r="A47" s="110" t="s">
        <v>87</v>
      </c>
      <c r="B47" s="111" t="s">
        <v>72</v>
      </c>
      <c r="C47" s="5" t="str">
        <f t="shared" si="1"/>
        <v>Baby Bath &amp; Shower_15-20</v>
      </c>
      <c r="D47" s="112">
        <v>51.0</v>
      </c>
      <c r="E47" s="112">
        <v>16.0</v>
      </c>
      <c r="F47" s="110">
        <v>31.4</v>
      </c>
      <c r="G47" s="112">
        <v>118.0</v>
      </c>
      <c r="H47" s="112">
        <v>34.0</v>
      </c>
      <c r="I47" s="110">
        <v>28.8</v>
      </c>
      <c r="J47" s="77"/>
    </row>
    <row r="48">
      <c r="A48" s="110" t="s">
        <v>87</v>
      </c>
      <c r="B48" s="111" t="s">
        <v>75</v>
      </c>
      <c r="C48" s="5" t="str">
        <f t="shared" si="1"/>
        <v>Baby Bath &amp; Shower_20-25</v>
      </c>
      <c r="D48" s="112">
        <v>132.0</v>
      </c>
      <c r="E48" s="112">
        <v>48.0</v>
      </c>
      <c r="F48" s="110">
        <v>36.4</v>
      </c>
      <c r="G48" s="112">
        <v>353.0</v>
      </c>
      <c r="H48" s="112">
        <v>137.0</v>
      </c>
      <c r="I48" s="110">
        <v>38.8</v>
      </c>
      <c r="J48" s="77"/>
    </row>
    <row r="49">
      <c r="A49" s="110" t="s">
        <v>87</v>
      </c>
      <c r="B49" s="111" t="s">
        <v>60</v>
      </c>
      <c r="C49" s="5" t="str">
        <f t="shared" si="1"/>
        <v>Baby Bath &amp; Shower_25+</v>
      </c>
      <c r="D49" s="112">
        <v>142.0</v>
      </c>
      <c r="E49" s="112">
        <v>62.0</v>
      </c>
      <c r="F49" s="110">
        <v>43.7</v>
      </c>
      <c r="G49" s="112">
        <v>318.0</v>
      </c>
      <c r="H49" s="112">
        <v>145.0</v>
      </c>
      <c r="I49" s="110">
        <v>45.6</v>
      </c>
      <c r="J49" s="77"/>
    </row>
    <row r="50">
      <c r="A50" s="110" t="s">
        <v>87</v>
      </c>
      <c r="B50" s="111" t="s">
        <v>4222</v>
      </c>
      <c r="C50" s="5" t="str">
        <f t="shared" si="1"/>
        <v>Baby Bath &amp; Shower_No Sales</v>
      </c>
      <c r="D50" s="112">
        <v>43.0</v>
      </c>
      <c r="E50" s="112">
        <v>30.0</v>
      </c>
      <c r="F50" s="110">
        <v>69.8</v>
      </c>
      <c r="G50" s="112">
        <v>65.0</v>
      </c>
      <c r="H50" s="112">
        <v>43.0</v>
      </c>
      <c r="I50" s="110">
        <v>66.2</v>
      </c>
      <c r="J50" s="77"/>
    </row>
    <row r="51">
      <c r="A51" s="110" t="s">
        <v>99</v>
      </c>
      <c r="B51" s="111" t="s">
        <v>4223</v>
      </c>
      <c r="C51" s="5" t="str">
        <f t="shared" si="1"/>
        <v>Baby Care_5-10</v>
      </c>
      <c r="D51" s="112">
        <v>9.0</v>
      </c>
      <c r="E51" s="112">
        <v>1.0</v>
      </c>
      <c r="F51" s="110">
        <v>11.1</v>
      </c>
      <c r="G51" s="112">
        <v>16.0</v>
      </c>
      <c r="H51" s="112">
        <v>3.0</v>
      </c>
      <c r="I51" s="110">
        <v>18.8</v>
      </c>
      <c r="J51" s="77"/>
    </row>
    <row r="52">
      <c r="A52" s="110" t="s">
        <v>99</v>
      </c>
      <c r="B52" s="111" t="s">
        <v>4221</v>
      </c>
      <c r="C52" s="5" t="str">
        <f t="shared" si="1"/>
        <v>Baby Care_10-15</v>
      </c>
      <c r="D52" s="112">
        <v>38.0</v>
      </c>
      <c r="E52" s="112">
        <v>7.0</v>
      </c>
      <c r="F52" s="110">
        <v>18.4</v>
      </c>
      <c r="G52" s="112">
        <v>68.0</v>
      </c>
      <c r="H52" s="112">
        <v>7.0</v>
      </c>
      <c r="I52" s="110">
        <v>10.3</v>
      </c>
      <c r="J52" s="77"/>
    </row>
    <row r="53">
      <c r="A53" s="110" t="s">
        <v>99</v>
      </c>
      <c r="B53" s="111" t="s">
        <v>72</v>
      </c>
      <c r="C53" s="5" t="str">
        <f t="shared" si="1"/>
        <v>Baby Care_15-20</v>
      </c>
      <c r="D53" s="112">
        <v>66.0</v>
      </c>
      <c r="E53" s="112">
        <v>25.0</v>
      </c>
      <c r="F53" s="110">
        <v>37.9</v>
      </c>
      <c r="G53" s="112">
        <v>173.0</v>
      </c>
      <c r="H53" s="112">
        <v>70.0</v>
      </c>
      <c r="I53" s="110">
        <v>40.5</v>
      </c>
      <c r="J53" s="77"/>
    </row>
    <row r="54">
      <c r="A54" s="110" t="s">
        <v>99</v>
      </c>
      <c r="B54" s="111" t="s">
        <v>75</v>
      </c>
      <c r="C54" s="5" t="str">
        <f t="shared" si="1"/>
        <v>Baby Care_20-25</v>
      </c>
      <c r="D54" s="112">
        <v>45.0</v>
      </c>
      <c r="E54" s="112">
        <v>24.0</v>
      </c>
      <c r="F54" s="110">
        <v>53.3</v>
      </c>
      <c r="G54" s="112">
        <v>117.0</v>
      </c>
      <c r="H54" s="112">
        <v>61.0</v>
      </c>
      <c r="I54" s="110">
        <v>52.1</v>
      </c>
      <c r="J54" s="77"/>
    </row>
    <row r="55">
      <c r="A55" s="110" t="s">
        <v>99</v>
      </c>
      <c r="B55" s="111" t="s">
        <v>60</v>
      </c>
      <c r="C55" s="5" t="str">
        <f t="shared" si="1"/>
        <v>Baby Care_25+</v>
      </c>
      <c r="D55" s="112">
        <v>193.0</v>
      </c>
      <c r="E55" s="112">
        <v>81.0</v>
      </c>
      <c r="F55" s="110">
        <v>42.0</v>
      </c>
      <c r="G55" s="112">
        <v>546.0</v>
      </c>
      <c r="H55" s="112">
        <v>254.0</v>
      </c>
      <c r="I55" s="110">
        <v>46.5</v>
      </c>
      <c r="J55" s="77"/>
    </row>
    <row r="56">
      <c r="A56" s="110" t="s">
        <v>99</v>
      </c>
      <c r="B56" s="111" t="s">
        <v>4222</v>
      </c>
      <c r="C56" s="5" t="str">
        <f t="shared" si="1"/>
        <v>Baby Care_No Sales</v>
      </c>
      <c r="D56" s="112">
        <v>48.0</v>
      </c>
      <c r="E56" s="112">
        <v>39.0</v>
      </c>
      <c r="F56" s="110">
        <v>81.3</v>
      </c>
      <c r="G56" s="112">
        <v>93.0</v>
      </c>
      <c r="H56" s="112">
        <v>69.0</v>
      </c>
      <c r="I56" s="110">
        <v>74.2</v>
      </c>
      <c r="J56" s="77"/>
    </row>
    <row r="57">
      <c r="A57" s="110" t="s">
        <v>105</v>
      </c>
      <c r="B57" s="111" t="s">
        <v>88</v>
      </c>
      <c r="C57" s="5" t="str">
        <f t="shared" si="1"/>
        <v>Baby Food_0-5</v>
      </c>
      <c r="D57" s="112">
        <v>50.0</v>
      </c>
      <c r="E57" s="112">
        <v>2.0</v>
      </c>
      <c r="F57" s="110">
        <v>4.0</v>
      </c>
      <c r="G57" s="112">
        <v>314.0</v>
      </c>
      <c r="H57" s="112">
        <v>7.0</v>
      </c>
      <c r="I57" s="110">
        <v>2.2</v>
      </c>
      <c r="J57" s="77"/>
    </row>
    <row r="58">
      <c r="A58" s="110" t="s">
        <v>105</v>
      </c>
      <c r="B58" s="111" t="s">
        <v>4223</v>
      </c>
      <c r="C58" s="5" t="str">
        <f t="shared" si="1"/>
        <v>Baby Food_5-10</v>
      </c>
      <c r="D58" s="112">
        <v>548.0</v>
      </c>
      <c r="E58" s="112">
        <v>41.0</v>
      </c>
      <c r="F58" s="110">
        <v>7.5</v>
      </c>
      <c r="G58" s="112">
        <v>2229.0</v>
      </c>
      <c r="H58" s="112">
        <v>135.0</v>
      </c>
      <c r="I58" s="110">
        <v>6.1</v>
      </c>
      <c r="J58" s="77"/>
    </row>
    <row r="59">
      <c r="A59" s="110" t="s">
        <v>105</v>
      </c>
      <c r="B59" s="111" t="s">
        <v>4221</v>
      </c>
      <c r="C59" s="5" t="str">
        <f t="shared" si="1"/>
        <v>Baby Food_10-15</v>
      </c>
      <c r="D59" s="112">
        <v>464.0</v>
      </c>
      <c r="E59" s="112">
        <v>36.0</v>
      </c>
      <c r="F59" s="110">
        <v>7.8</v>
      </c>
      <c r="G59" s="112">
        <v>1708.0</v>
      </c>
      <c r="H59" s="112">
        <v>110.0</v>
      </c>
      <c r="I59" s="110">
        <v>6.4</v>
      </c>
      <c r="J59" s="77"/>
    </row>
    <row r="60">
      <c r="A60" s="110" t="s">
        <v>105</v>
      </c>
      <c r="B60" s="111" t="s">
        <v>72</v>
      </c>
      <c r="C60" s="5" t="str">
        <f t="shared" si="1"/>
        <v>Baby Food_15-20</v>
      </c>
      <c r="D60" s="112">
        <v>159.0</v>
      </c>
      <c r="E60" s="112">
        <v>30.0</v>
      </c>
      <c r="F60" s="110">
        <v>18.9</v>
      </c>
      <c r="G60" s="112">
        <v>488.0</v>
      </c>
      <c r="H60" s="112">
        <v>104.0</v>
      </c>
      <c r="I60" s="110">
        <v>21.3</v>
      </c>
      <c r="J60" s="77"/>
    </row>
    <row r="61">
      <c r="A61" s="110" t="s">
        <v>105</v>
      </c>
      <c r="B61" s="111" t="s">
        <v>75</v>
      </c>
      <c r="C61" s="5" t="str">
        <f t="shared" si="1"/>
        <v>Baby Food_20-25</v>
      </c>
      <c r="D61" s="112">
        <v>5.0</v>
      </c>
      <c r="E61" s="112">
        <v>1.0</v>
      </c>
      <c r="F61" s="110">
        <v>20.0</v>
      </c>
      <c r="G61" s="112">
        <v>12.0</v>
      </c>
      <c r="H61" s="112">
        <v>4.0</v>
      </c>
      <c r="I61" s="110">
        <v>33.3</v>
      </c>
      <c r="J61" s="77"/>
    </row>
    <row r="62">
      <c r="A62" s="110" t="s">
        <v>105</v>
      </c>
      <c r="B62" s="111" t="s">
        <v>60</v>
      </c>
      <c r="C62" s="5" t="str">
        <f t="shared" si="1"/>
        <v>Baby Food_25+</v>
      </c>
      <c r="D62" s="112">
        <v>497.0</v>
      </c>
      <c r="E62" s="112">
        <v>147.0</v>
      </c>
      <c r="F62" s="110">
        <v>29.6</v>
      </c>
      <c r="G62" s="112">
        <v>1414.0</v>
      </c>
      <c r="H62" s="112">
        <v>459.0</v>
      </c>
      <c r="I62" s="110">
        <v>32.5</v>
      </c>
      <c r="J62" s="77"/>
    </row>
    <row r="63">
      <c r="A63" s="110" t="s">
        <v>105</v>
      </c>
      <c r="B63" s="111" t="s">
        <v>4222</v>
      </c>
      <c r="C63" s="5" t="str">
        <f t="shared" si="1"/>
        <v>Baby Food_No Sales</v>
      </c>
      <c r="D63" s="112">
        <v>8.0</v>
      </c>
      <c r="E63" s="112">
        <v>5.0</v>
      </c>
      <c r="F63" s="110">
        <v>62.5</v>
      </c>
      <c r="G63" s="112">
        <v>11.0</v>
      </c>
      <c r="H63" s="112">
        <v>6.0</v>
      </c>
      <c r="I63" s="110">
        <v>54.5</v>
      </c>
      <c r="J63" s="77"/>
    </row>
    <row r="64">
      <c r="A64" s="110" t="s">
        <v>207</v>
      </c>
      <c r="B64" s="111" t="s">
        <v>88</v>
      </c>
      <c r="C64" s="5" t="str">
        <f t="shared" si="1"/>
        <v>Baking Agents_0-5</v>
      </c>
      <c r="D64" s="112">
        <v>63.0</v>
      </c>
      <c r="E64" s="112">
        <v>5.0</v>
      </c>
      <c r="F64" s="110">
        <v>7.9</v>
      </c>
      <c r="G64" s="112">
        <v>181.0</v>
      </c>
      <c r="H64" s="112">
        <v>13.0</v>
      </c>
      <c r="I64" s="110">
        <v>7.2</v>
      </c>
      <c r="J64" s="77"/>
    </row>
    <row r="65">
      <c r="A65" s="110" t="s">
        <v>207</v>
      </c>
      <c r="B65" s="111" t="s">
        <v>4223</v>
      </c>
      <c r="C65" s="5" t="str">
        <f t="shared" si="1"/>
        <v>Baking Agents_5-10</v>
      </c>
      <c r="D65" s="112">
        <v>117.0</v>
      </c>
      <c r="E65" s="112">
        <v>14.0</v>
      </c>
      <c r="F65" s="110">
        <v>12.0</v>
      </c>
      <c r="G65" s="112">
        <v>427.0</v>
      </c>
      <c r="H65" s="112">
        <v>42.0</v>
      </c>
      <c r="I65" s="110">
        <v>9.8</v>
      </c>
      <c r="J65" s="77"/>
    </row>
    <row r="66">
      <c r="A66" s="110" t="s">
        <v>207</v>
      </c>
      <c r="B66" s="111" t="s">
        <v>4221</v>
      </c>
      <c r="C66" s="5" t="str">
        <f t="shared" si="1"/>
        <v>Baking Agents_10-15</v>
      </c>
      <c r="D66" s="112">
        <v>76.0</v>
      </c>
      <c r="E66" s="112">
        <v>8.0</v>
      </c>
      <c r="F66" s="110">
        <v>10.5</v>
      </c>
      <c r="G66" s="112">
        <v>245.0</v>
      </c>
      <c r="H66" s="112">
        <v>22.0</v>
      </c>
      <c r="I66" s="110">
        <v>9.0</v>
      </c>
      <c r="J66" s="77"/>
    </row>
    <row r="67">
      <c r="A67" s="110" t="s">
        <v>207</v>
      </c>
      <c r="B67" s="111" t="s">
        <v>72</v>
      </c>
      <c r="C67" s="5" t="str">
        <f t="shared" si="1"/>
        <v>Baking Agents_15-20</v>
      </c>
      <c r="D67" s="112">
        <v>22.0</v>
      </c>
      <c r="E67" s="112">
        <v>2.0</v>
      </c>
      <c r="F67" s="110">
        <v>9.1</v>
      </c>
      <c r="G67" s="112">
        <v>56.0</v>
      </c>
      <c r="H67" s="112">
        <v>7.0</v>
      </c>
      <c r="I67" s="110">
        <v>12.5</v>
      </c>
      <c r="J67" s="77"/>
    </row>
    <row r="68">
      <c r="A68" s="110" t="s">
        <v>207</v>
      </c>
      <c r="B68" s="111" t="s">
        <v>75</v>
      </c>
      <c r="C68" s="5" t="str">
        <f t="shared" si="1"/>
        <v>Baking Agents_20-25</v>
      </c>
      <c r="D68" s="112">
        <v>22.0</v>
      </c>
      <c r="E68" s="112">
        <v>2.0</v>
      </c>
      <c r="F68" s="110">
        <v>9.1</v>
      </c>
      <c r="G68" s="112">
        <v>51.0</v>
      </c>
      <c r="H68" s="112">
        <v>6.0</v>
      </c>
      <c r="I68" s="110">
        <v>11.8</v>
      </c>
      <c r="J68" s="77"/>
    </row>
    <row r="69">
      <c r="A69" s="110" t="s">
        <v>207</v>
      </c>
      <c r="B69" s="111" t="s">
        <v>60</v>
      </c>
      <c r="C69" s="5" t="str">
        <f t="shared" si="1"/>
        <v>Baking Agents_25+</v>
      </c>
      <c r="D69" s="112">
        <v>3.0</v>
      </c>
      <c r="E69" s="112">
        <v>1.0</v>
      </c>
      <c r="F69" s="110">
        <v>33.3</v>
      </c>
      <c r="G69" s="112">
        <v>5.0</v>
      </c>
      <c r="H69" s="112">
        <v>1.0</v>
      </c>
      <c r="I69" s="110">
        <v>20.0</v>
      </c>
      <c r="J69" s="77"/>
    </row>
    <row r="70">
      <c r="A70" s="110" t="s">
        <v>207</v>
      </c>
      <c r="B70" s="111" t="s">
        <v>4222</v>
      </c>
      <c r="C70" s="5" t="str">
        <f t="shared" si="1"/>
        <v>Baking Agents_No Sales</v>
      </c>
      <c r="D70" s="112">
        <v>6.0</v>
      </c>
      <c r="E70" s="112">
        <v>4.0</v>
      </c>
      <c r="F70" s="110">
        <v>66.7</v>
      </c>
      <c r="G70" s="112">
        <v>13.0</v>
      </c>
      <c r="H70" s="112">
        <v>8.0</v>
      </c>
      <c r="I70" s="110">
        <v>61.5</v>
      </c>
      <c r="J70" s="77"/>
    </row>
    <row r="71">
      <c r="A71" s="110" t="s">
        <v>219</v>
      </c>
      <c r="B71" s="111" t="s">
        <v>88</v>
      </c>
      <c r="C71" s="5" t="str">
        <f t="shared" si="1"/>
        <v>Baking Mixes_0-5</v>
      </c>
      <c r="D71" s="112">
        <v>19.0</v>
      </c>
      <c r="E71" s="112">
        <v>1.0</v>
      </c>
      <c r="F71" s="110">
        <v>5.3</v>
      </c>
      <c r="G71" s="112">
        <v>50.0</v>
      </c>
      <c r="H71" s="112">
        <v>2.0</v>
      </c>
      <c r="I71" s="110">
        <v>4.0</v>
      </c>
      <c r="J71" s="77"/>
    </row>
    <row r="72">
      <c r="A72" s="110" t="s">
        <v>219</v>
      </c>
      <c r="B72" s="111" t="s">
        <v>4223</v>
      </c>
      <c r="C72" s="5" t="str">
        <f t="shared" si="1"/>
        <v>Baking Mixes_5-10</v>
      </c>
      <c r="D72" s="112">
        <v>237.0</v>
      </c>
      <c r="E72" s="112">
        <v>60.0</v>
      </c>
      <c r="F72" s="110">
        <v>25.3</v>
      </c>
      <c r="G72" s="112">
        <v>1042.0</v>
      </c>
      <c r="H72" s="112">
        <v>175.0</v>
      </c>
      <c r="I72" s="110">
        <v>16.8</v>
      </c>
      <c r="J72" s="77"/>
    </row>
    <row r="73">
      <c r="A73" s="110" t="s">
        <v>219</v>
      </c>
      <c r="B73" s="111" t="s">
        <v>4221</v>
      </c>
      <c r="C73" s="5" t="str">
        <f t="shared" si="1"/>
        <v>Baking Mixes_10-15</v>
      </c>
      <c r="D73" s="112">
        <v>307.0</v>
      </c>
      <c r="E73" s="112">
        <v>92.0</v>
      </c>
      <c r="F73" s="110">
        <v>30.0</v>
      </c>
      <c r="G73" s="112">
        <v>793.0</v>
      </c>
      <c r="H73" s="112">
        <v>281.0</v>
      </c>
      <c r="I73" s="110">
        <v>35.4</v>
      </c>
      <c r="J73" s="77"/>
    </row>
    <row r="74">
      <c r="A74" s="110" t="s">
        <v>219</v>
      </c>
      <c r="B74" s="111" t="s">
        <v>72</v>
      </c>
      <c r="C74" s="5" t="str">
        <f t="shared" si="1"/>
        <v>Baking Mixes_15-20</v>
      </c>
      <c r="D74" s="112">
        <v>343.0</v>
      </c>
      <c r="E74" s="112">
        <v>70.0</v>
      </c>
      <c r="F74" s="110">
        <v>20.4</v>
      </c>
      <c r="G74" s="112">
        <v>1043.0</v>
      </c>
      <c r="H74" s="112">
        <v>231.0</v>
      </c>
      <c r="I74" s="110">
        <v>22.1</v>
      </c>
      <c r="J74" s="77"/>
    </row>
    <row r="75">
      <c r="A75" s="110" t="s">
        <v>219</v>
      </c>
      <c r="B75" s="111" t="s">
        <v>75</v>
      </c>
      <c r="C75" s="5" t="str">
        <f t="shared" si="1"/>
        <v>Baking Mixes_20-25</v>
      </c>
      <c r="D75" s="112">
        <v>62.0</v>
      </c>
      <c r="E75" s="112">
        <v>8.0</v>
      </c>
      <c r="F75" s="110">
        <v>12.9</v>
      </c>
      <c r="G75" s="112">
        <v>154.0</v>
      </c>
      <c r="H75" s="112">
        <v>25.0</v>
      </c>
      <c r="I75" s="110">
        <v>16.2</v>
      </c>
      <c r="J75" s="77"/>
    </row>
    <row r="76">
      <c r="A76" s="110" t="s">
        <v>219</v>
      </c>
      <c r="B76" s="111" t="s">
        <v>60</v>
      </c>
      <c r="C76" s="5" t="str">
        <f t="shared" si="1"/>
        <v>Baking Mixes_25+</v>
      </c>
      <c r="D76" s="112">
        <v>155.0</v>
      </c>
      <c r="E76" s="112">
        <v>62.0</v>
      </c>
      <c r="F76" s="110">
        <v>40.0</v>
      </c>
      <c r="G76" s="112">
        <v>415.0</v>
      </c>
      <c r="H76" s="112">
        <v>179.0</v>
      </c>
      <c r="I76" s="110">
        <v>43.1</v>
      </c>
      <c r="J76" s="77"/>
    </row>
    <row r="77">
      <c r="A77" s="110" t="s">
        <v>219</v>
      </c>
      <c r="B77" s="111" t="s">
        <v>4222</v>
      </c>
      <c r="C77" s="5" t="str">
        <f t="shared" si="1"/>
        <v>Baking Mixes_No Sales</v>
      </c>
      <c r="D77" s="112">
        <v>36.0</v>
      </c>
      <c r="E77" s="112">
        <v>30.0</v>
      </c>
      <c r="F77" s="110">
        <v>83.3</v>
      </c>
      <c r="G77" s="112">
        <v>51.0</v>
      </c>
      <c r="H77" s="112">
        <v>45.0</v>
      </c>
      <c r="I77" s="110">
        <v>88.2</v>
      </c>
      <c r="J77" s="77"/>
    </row>
    <row r="78">
      <c r="A78" s="110" t="s">
        <v>1252</v>
      </c>
      <c r="B78" s="111" t="s">
        <v>88</v>
      </c>
      <c r="C78" s="5" t="str">
        <f t="shared" si="1"/>
        <v>Bars &amp; Sandwiches_0-5</v>
      </c>
      <c r="D78" s="112">
        <v>49.0</v>
      </c>
      <c r="E78" s="112">
        <v>0.0</v>
      </c>
      <c r="F78" s="110">
        <v>0.0</v>
      </c>
      <c r="G78" s="112">
        <v>1261.0</v>
      </c>
      <c r="H78" s="112">
        <v>0.0</v>
      </c>
      <c r="I78" s="110">
        <v>0.0</v>
      </c>
      <c r="J78" s="77"/>
    </row>
    <row r="79">
      <c r="A79" s="110" t="s">
        <v>1252</v>
      </c>
      <c r="B79" s="111" t="s">
        <v>4223</v>
      </c>
      <c r="C79" s="5" t="str">
        <f t="shared" si="1"/>
        <v>Bars &amp; Sandwiches_5-10</v>
      </c>
      <c r="D79" s="112">
        <v>190.0</v>
      </c>
      <c r="E79" s="112">
        <v>3.0</v>
      </c>
      <c r="F79" s="110">
        <v>1.6</v>
      </c>
      <c r="G79" s="112">
        <v>2929.0</v>
      </c>
      <c r="H79" s="112">
        <v>61.0</v>
      </c>
      <c r="I79" s="110">
        <v>2.1</v>
      </c>
      <c r="J79" s="77"/>
    </row>
    <row r="80">
      <c r="A80" s="110" t="s">
        <v>1252</v>
      </c>
      <c r="B80" s="111" t="s">
        <v>4221</v>
      </c>
      <c r="C80" s="5" t="str">
        <f t="shared" si="1"/>
        <v>Bars &amp; Sandwiches_10-15</v>
      </c>
      <c r="D80" s="112">
        <v>107.0</v>
      </c>
      <c r="E80" s="112">
        <v>8.0</v>
      </c>
      <c r="F80" s="110">
        <v>7.5</v>
      </c>
      <c r="G80" s="112">
        <v>411.0</v>
      </c>
      <c r="H80" s="112">
        <v>18.0</v>
      </c>
      <c r="I80" s="110">
        <v>4.4</v>
      </c>
      <c r="J80" s="77"/>
    </row>
    <row r="81">
      <c r="A81" s="110" t="s">
        <v>1252</v>
      </c>
      <c r="B81" s="111" t="s">
        <v>60</v>
      </c>
      <c r="C81" s="5" t="str">
        <f t="shared" si="1"/>
        <v>Bars &amp; Sandwiches_25+</v>
      </c>
      <c r="D81" s="112">
        <v>41.0</v>
      </c>
      <c r="E81" s="112">
        <v>5.0</v>
      </c>
      <c r="F81" s="110">
        <v>12.2</v>
      </c>
      <c r="G81" s="112">
        <v>141.0</v>
      </c>
      <c r="H81" s="112">
        <v>19.0</v>
      </c>
      <c r="I81" s="110">
        <v>13.5</v>
      </c>
      <c r="J81" s="77"/>
    </row>
    <row r="82">
      <c r="A82" s="110" t="s">
        <v>1176</v>
      </c>
      <c r="B82" s="111" t="s">
        <v>88</v>
      </c>
      <c r="C82" s="5" t="str">
        <f t="shared" si="1"/>
        <v>Bath &amp; Shower_0-5</v>
      </c>
      <c r="D82" s="112">
        <v>24.0</v>
      </c>
      <c r="E82" s="112">
        <v>0.0</v>
      </c>
      <c r="F82" s="110">
        <v>0.0</v>
      </c>
      <c r="G82" s="112">
        <v>188.0</v>
      </c>
      <c r="H82" s="112">
        <v>0.0</v>
      </c>
      <c r="I82" s="110">
        <v>0.0</v>
      </c>
      <c r="J82" s="77"/>
    </row>
    <row r="83">
      <c r="A83" s="110" t="s">
        <v>1176</v>
      </c>
      <c r="B83" s="111" t="s">
        <v>4223</v>
      </c>
      <c r="C83" s="5" t="str">
        <f t="shared" si="1"/>
        <v>Bath &amp; Shower_5-10</v>
      </c>
      <c r="D83" s="112">
        <v>106.0</v>
      </c>
      <c r="E83" s="112">
        <v>13.0</v>
      </c>
      <c r="F83" s="110">
        <v>12.3</v>
      </c>
      <c r="G83" s="112">
        <v>408.0</v>
      </c>
      <c r="H83" s="112">
        <v>38.0</v>
      </c>
      <c r="I83" s="110">
        <v>9.3</v>
      </c>
      <c r="J83" s="77"/>
    </row>
    <row r="84">
      <c r="A84" s="110" t="s">
        <v>1176</v>
      </c>
      <c r="B84" s="111" t="s">
        <v>4221</v>
      </c>
      <c r="C84" s="5" t="str">
        <f t="shared" si="1"/>
        <v>Bath &amp; Shower_10-15</v>
      </c>
      <c r="D84" s="112">
        <v>71.0</v>
      </c>
      <c r="E84" s="112">
        <v>12.0</v>
      </c>
      <c r="F84" s="110">
        <v>16.9</v>
      </c>
      <c r="G84" s="112">
        <v>192.0</v>
      </c>
      <c r="H84" s="112">
        <v>25.0</v>
      </c>
      <c r="I84" s="110">
        <v>13.0</v>
      </c>
      <c r="J84" s="77"/>
    </row>
    <row r="85">
      <c r="A85" s="110" t="s">
        <v>1176</v>
      </c>
      <c r="B85" s="111" t="s">
        <v>72</v>
      </c>
      <c r="C85" s="5" t="str">
        <f t="shared" si="1"/>
        <v>Bath &amp; Shower_15-20</v>
      </c>
      <c r="D85" s="112">
        <v>497.0</v>
      </c>
      <c r="E85" s="112">
        <v>48.0</v>
      </c>
      <c r="F85" s="110">
        <v>9.7</v>
      </c>
      <c r="G85" s="112">
        <v>1588.0</v>
      </c>
      <c r="H85" s="112">
        <v>117.0</v>
      </c>
      <c r="I85" s="110">
        <v>7.4</v>
      </c>
      <c r="J85" s="77"/>
    </row>
    <row r="86">
      <c r="A86" s="110" t="s">
        <v>1176</v>
      </c>
      <c r="B86" s="111" t="s">
        <v>75</v>
      </c>
      <c r="C86" s="5" t="str">
        <f t="shared" si="1"/>
        <v>Bath &amp; Shower_20-25</v>
      </c>
      <c r="D86" s="112">
        <v>205.0</v>
      </c>
      <c r="E86" s="112">
        <v>45.0</v>
      </c>
      <c r="F86" s="110">
        <v>22.0</v>
      </c>
      <c r="G86" s="112">
        <v>580.0</v>
      </c>
      <c r="H86" s="112">
        <v>132.0</v>
      </c>
      <c r="I86" s="110">
        <v>22.8</v>
      </c>
      <c r="J86" s="77"/>
    </row>
    <row r="87">
      <c r="A87" s="110" t="s">
        <v>1176</v>
      </c>
      <c r="B87" s="111" t="s">
        <v>60</v>
      </c>
      <c r="C87" s="5" t="str">
        <f t="shared" si="1"/>
        <v>Bath &amp; Shower_25+</v>
      </c>
      <c r="D87" s="112">
        <v>750.0</v>
      </c>
      <c r="E87" s="112">
        <v>153.0</v>
      </c>
      <c r="F87" s="110">
        <v>20.4</v>
      </c>
      <c r="G87" s="112">
        <v>2144.0</v>
      </c>
      <c r="H87" s="112">
        <v>410.0</v>
      </c>
      <c r="I87" s="110">
        <v>19.1</v>
      </c>
      <c r="J87" s="77"/>
    </row>
    <row r="88">
      <c r="A88" s="110" t="s">
        <v>1176</v>
      </c>
      <c r="B88" s="111" t="s">
        <v>4222</v>
      </c>
      <c r="C88" s="5" t="str">
        <f t="shared" si="1"/>
        <v>Bath &amp; Shower_No Sales</v>
      </c>
      <c r="D88" s="112">
        <v>53.0</v>
      </c>
      <c r="E88" s="112">
        <v>30.0</v>
      </c>
      <c r="F88" s="110">
        <v>56.6</v>
      </c>
      <c r="G88" s="112">
        <v>103.0</v>
      </c>
      <c r="H88" s="112">
        <v>62.0</v>
      </c>
      <c r="I88" s="110">
        <v>60.2</v>
      </c>
      <c r="J88" s="77"/>
    </row>
    <row r="89">
      <c r="A89" s="110" t="s">
        <v>548</v>
      </c>
      <c r="B89" s="111" t="s">
        <v>4223</v>
      </c>
      <c r="C89" s="5" t="str">
        <f t="shared" si="1"/>
        <v>Bathroom Cleaners_5-10</v>
      </c>
      <c r="D89" s="112">
        <v>32.0</v>
      </c>
      <c r="E89" s="112">
        <v>5.0</v>
      </c>
      <c r="F89" s="110">
        <v>15.6</v>
      </c>
      <c r="G89" s="112">
        <v>98.0</v>
      </c>
      <c r="H89" s="112">
        <v>6.0</v>
      </c>
      <c r="I89" s="110">
        <v>6.1</v>
      </c>
      <c r="J89" s="77"/>
    </row>
    <row r="90">
      <c r="A90" s="110" t="s">
        <v>548</v>
      </c>
      <c r="B90" s="111" t="s">
        <v>4221</v>
      </c>
      <c r="C90" s="5" t="str">
        <f t="shared" si="1"/>
        <v>Bathroom Cleaners_10-15</v>
      </c>
      <c r="D90" s="112">
        <v>117.0</v>
      </c>
      <c r="E90" s="112">
        <v>6.0</v>
      </c>
      <c r="F90" s="110">
        <v>5.1</v>
      </c>
      <c r="G90" s="112">
        <v>364.0</v>
      </c>
      <c r="H90" s="112">
        <v>12.0</v>
      </c>
      <c r="I90" s="110">
        <v>3.3</v>
      </c>
      <c r="J90" s="77"/>
    </row>
    <row r="91">
      <c r="A91" s="110" t="s">
        <v>548</v>
      </c>
      <c r="B91" s="111" t="s">
        <v>72</v>
      </c>
      <c r="C91" s="5" t="str">
        <f t="shared" si="1"/>
        <v>Bathroom Cleaners_15-20</v>
      </c>
      <c r="D91" s="112">
        <v>397.0</v>
      </c>
      <c r="E91" s="112">
        <v>43.0</v>
      </c>
      <c r="F91" s="110">
        <v>10.8</v>
      </c>
      <c r="G91" s="112">
        <v>1223.0</v>
      </c>
      <c r="H91" s="112">
        <v>127.0</v>
      </c>
      <c r="I91" s="110">
        <v>10.4</v>
      </c>
      <c r="J91" s="77"/>
    </row>
    <row r="92">
      <c r="A92" s="110" t="s">
        <v>548</v>
      </c>
      <c r="B92" s="111" t="s">
        <v>75</v>
      </c>
      <c r="C92" s="5" t="str">
        <f t="shared" si="1"/>
        <v>Bathroom Cleaners_20-25</v>
      </c>
      <c r="D92" s="112">
        <v>103.0</v>
      </c>
      <c r="E92" s="112">
        <v>11.0</v>
      </c>
      <c r="F92" s="110">
        <v>10.7</v>
      </c>
      <c r="G92" s="112">
        <v>338.0</v>
      </c>
      <c r="H92" s="112">
        <v>37.0</v>
      </c>
      <c r="I92" s="110">
        <v>10.9</v>
      </c>
      <c r="J92" s="77"/>
    </row>
    <row r="93">
      <c r="A93" s="110" t="s">
        <v>548</v>
      </c>
      <c r="B93" s="111" t="s">
        <v>60</v>
      </c>
      <c r="C93" s="5" t="str">
        <f t="shared" si="1"/>
        <v>Bathroom Cleaners_25+</v>
      </c>
      <c r="D93" s="112">
        <v>189.0</v>
      </c>
      <c r="E93" s="112">
        <v>30.0</v>
      </c>
      <c r="F93" s="110">
        <v>15.9</v>
      </c>
      <c r="G93" s="112">
        <v>541.0</v>
      </c>
      <c r="H93" s="112">
        <v>84.0</v>
      </c>
      <c r="I93" s="110">
        <v>15.5</v>
      </c>
      <c r="J93" s="77"/>
    </row>
    <row r="94">
      <c r="A94" s="110" t="s">
        <v>548</v>
      </c>
      <c r="B94" s="111" t="s">
        <v>4222</v>
      </c>
      <c r="C94" s="5" t="str">
        <f t="shared" si="1"/>
        <v>Bathroom Cleaners_No Sales</v>
      </c>
      <c r="D94" s="112">
        <v>18.0</v>
      </c>
      <c r="E94" s="112">
        <v>13.0</v>
      </c>
      <c r="F94" s="110">
        <v>72.2</v>
      </c>
      <c r="G94" s="112">
        <v>31.0</v>
      </c>
      <c r="H94" s="112">
        <v>24.0</v>
      </c>
      <c r="I94" s="110">
        <v>77.4</v>
      </c>
      <c r="J94" s="77"/>
    </row>
    <row r="95">
      <c r="A95" s="110" t="s">
        <v>1105</v>
      </c>
      <c r="B95" s="111" t="s">
        <v>4223</v>
      </c>
      <c r="C95" s="5" t="str">
        <f t="shared" si="1"/>
        <v>Batteries_5-10</v>
      </c>
      <c r="D95" s="112">
        <v>104.0</v>
      </c>
      <c r="E95" s="112">
        <v>12.0</v>
      </c>
      <c r="F95" s="110">
        <v>11.5</v>
      </c>
      <c r="G95" s="112">
        <v>450.0</v>
      </c>
      <c r="H95" s="112">
        <v>34.0</v>
      </c>
      <c r="I95" s="110">
        <v>7.6</v>
      </c>
      <c r="J95" s="77"/>
    </row>
    <row r="96">
      <c r="A96" s="110" t="s">
        <v>1105</v>
      </c>
      <c r="B96" s="111" t="s">
        <v>4221</v>
      </c>
      <c r="C96" s="5" t="str">
        <f t="shared" si="1"/>
        <v>Batteries_10-15</v>
      </c>
      <c r="D96" s="112">
        <v>106.0</v>
      </c>
      <c r="E96" s="112">
        <v>18.0</v>
      </c>
      <c r="F96" s="110">
        <v>17.0</v>
      </c>
      <c r="G96" s="112">
        <v>254.0</v>
      </c>
      <c r="H96" s="112">
        <v>59.0</v>
      </c>
      <c r="I96" s="110">
        <v>23.2</v>
      </c>
      <c r="J96" s="77"/>
    </row>
    <row r="97">
      <c r="A97" s="110" t="s">
        <v>1105</v>
      </c>
      <c r="B97" s="111" t="s">
        <v>72</v>
      </c>
      <c r="C97" s="5" t="str">
        <f t="shared" si="1"/>
        <v>Batteries_15-20</v>
      </c>
      <c r="D97" s="112">
        <v>249.0</v>
      </c>
      <c r="E97" s="112">
        <v>65.0</v>
      </c>
      <c r="F97" s="110">
        <v>26.1</v>
      </c>
      <c r="G97" s="112">
        <v>680.0</v>
      </c>
      <c r="H97" s="112">
        <v>217.0</v>
      </c>
      <c r="I97" s="110">
        <v>31.9</v>
      </c>
      <c r="J97" s="77"/>
    </row>
    <row r="98">
      <c r="A98" s="110" t="s">
        <v>1105</v>
      </c>
      <c r="B98" s="111" t="s">
        <v>75</v>
      </c>
      <c r="C98" s="5" t="str">
        <f t="shared" si="1"/>
        <v>Batteries_20-25</v>
      </c>
      <c r="D98" s="112">
        <v>125.0</v>
      </c>
      <c r="E98" s="112">
        <v>24.0</v>
      </c>
      <c r="F98" s="110">
        <v>19.2</v>
      </c>
      <c r="G98" s="112">
        <v>419.0</v>
      </c>
      <c r="H98" s="112">
        <v>80.0</v>
      </c>
      <c r="I98" s="110">
        <v>19.1</v>
      </c>
      <c r="J98" s="77"/>
    </row>
    <row r="99">
      <c r="A99" s="110" t="s">
        <v>1105</v>
      </c>
      <c r="B99" s="111" t="s">
        <v>60</v>
      </c>
      <c r="C99" s="5" t="str">
        <f t="shared" si="1"/>
        <v>Batteries_25+</v>
      </c>
      <c r="D99" s="112">
        <v>371.0</v>
      </c>
      <c r="E99" s="112">
        <v>106.0</v>
      </c>
      <c r="F99" s="110">
        <v>28.6</v>
      </c>
      <c r="G99" s="112">
        <v>1114.0</v>
      </c>
      <c r="H99" s="112">
        <v>328.0</v>
      </c>
      <c r="I99" s="110">
        <v>29.4</v>
      </c>
      <c r="J99" s="77"/>
    </row>
    <row r="100">
      <c r="A100" s="110" t="s">
        <v>1105</v>
      </c>
      <c r="B100" s="111" t="s">
        <v>4222</v>
      </c>
      <c r="C100" s="5" t="str">
        <f t="shared" si="1"/>
        <v>Batteries_No Sales</v>
      </c>
      <c r="D100" s="112">
        <v>10.0</v>
      </c>
      <c r="E100" s="112">
        <v>10.0</v>
      </c>
      <c r="F100" s="110">
        <v>100.0</v>
      </c>
      <c r="G100" s="112">
        <v>19.0</v>
      </c>
      <c r="H100" s="112">
        <v>19.0</v>
      </c>
      <c r="I100" s="110">
        <v>100.0</v>
      </c>
      <c r="J100" s="77"/>
    </row>
    <row r="101">
      <c r="A101" s="110" t="s">
        <v>1112</v>
      </c>
      <c r="B101" s="111" t="s">
        <v>4223</v>
      </c>
      <c r="C101" s="5" t="str">
        <f t="shared" si="1"/>
        <v>Beach_5-10</v>
      </c>
      <c r="D101" s="112">
        <v>17.0</v>
      </c>
      <c r="E101" s="112">
        <v>9.0</v>
      </c>
      <c r="F101" s="110">
        <v>52.9</v>
      </c>
      <c r="G101" s="112">
        <v>66.0</v>
      </c>
      <c r="H101" s="112">
        <v>41.0</v>
      </c>
      <c r="I101" s="110">
        <v>62.1</v>
      </c>
      <c r="J101" s="77"/>
    </row>
    <row r="102">
      <c r="A102" s="110" t="s">
        <v>1112</v>
      </c>
      <c r="B102" s="111" t="s">
        <v>4221</v>
      </c>
      <c r="C102" s="5" t="str">
        <f t="shared" si="1"/>
        <v>Beach_10-15</v>
      </c>
      <c r="D102" s="112">
        <v>67.0</v>
      </c>
      <c r="E102" s="112">
        <v>41.0</v>
      </c>
      <c r="F102" s="110">
        <v>61.2</v>
      </c>
      <c r="G102" s="112">
        <v>200.0</v>
      </c>
      <c r="H102" s="112">
        <v>138.0</v>
      </c>
      <c r="I102" s="110">
        <v>69.0</v>
      </c>
      <c r="J102" s="77"/>
    </row>
    <row r="103">
      <c r="A103" s="110" t="s">
        <v>1112</v>
      </c>
      <c r="B103" s="111" t="s">
        <v>72</v>
      </c>
      <c r="C103" s="5" t="str">
        <f t="shared" si="1"/>
        <v>Beach_15-20</v>
      </c>
      <c r="D103" s="112">
        <v>18.0</v>
      </c>
      <c r="E103" s="112">
        <v>10.0</v>
      </c>
      <c r="F103" s="110">
        <v>55.6</v>
      </c>
      <c r="G103" s="112">
        <v>46.0</v>
      </c>
      <c r="H103" s="112">
        <v>28.0</v>
      </c>
      <c r="I103" s="110">
        <v>60.9</v>
      </c>
      <c r="J103" s="77"/>
    </row>
    <row r="104">
      <c r="A104" s="110" t="s">
        <v>1112</v>
      </c>
      <c r="B104" s="111" t="s">
        <v>75</v>
      </c>
      <c r="C104" s="5" t="str">
        <f t="shared" si="1"/>
        <v>Beach_20-25</v>
      </c>
      <c r="D104" s="112">
        <v>19.0</v>
      </c>
      <c r="E104" s="112">
        <v>14.0</v>
      </c>
      <c r="F104" s="110">
        <v>73.7</v>
      </c>
      <c r="G104" s="112">
        <v>40.0</v>
      </c>
      <c r="H104" s="112">
        <v>35.0</v>
      </c>
      <c r="I104" s="110">
        <v>87.5</v>
      </c>
      <c r="J104" s="77"/>
    </row>
    <row r="105">
      <c r="A105" s="110" t="s">
        <v>1112</v>
      </c>
      <c r="B105" s="111" t="s">
        <v>60</v>
      </c>
      <c r="C105" s="5" t="str">
        <f t="shared" si="1"/>
        <v>Beach_25+</v>
      </c>
      <c r="D105" s="112">
        <v>78.0</v>
      </c>
      <c r="E105" s="112">
        <v>36.0</v>
      </c>
      <c r="F105" s="110">
        <v>46.2</v>
      </c>
      <c r="G105" s="112">
        <v>217.0</v>
      </c>
      <c r="H105" s="112">
        <v>103.0</v>
      </c>
      <c r="I105" s="110">
        <v>47.5</v>
      </c>
      <c r="J105" s="77"/>
    </row>
    <row r="106">
      <c r="A106" s="110" t="s">
        <v>1112</v>
      </c>
      <c r="B106" s="111" t="s">
        <v>4222</v>
      </c>
      <c r="C106" s="5" t="str">
        <f t="shared" si="1"/>
        <v>Beach_No Sales</v>
      </c>
      <c r="D106" s="112">
        <v>27.0</v>
      </c>
      <c r="E106" s="112">
        <v>24.0</v>
      </c>
      <c r="F106" s="110">
        <v>88.9</v>
      </c>
      <c r="G106" s="112">
        <v>98.0</v>
      </c>
      <c r="H106" s="112">
        <v>92.0</v>
      </c>
      <c r="I106" s="110">
        <v>93.9</v>
      </c>
      <c r="J106" s="77"/>
    </row>
    <row r="107">
      <c r="A107" s="110" t="s">
        <v>720</v>
      </c>
      <c r="B107" s="111" t="s">
        <v>4223</v>
      </c>
      <c r="C107" s="5" t="str">
        <f t="shared" si="1"/>
        <v>Beef_5-10</v>
      </c>
      <c r="D107" s="112">
        <v>15.0</v>
      </c>
      <c r="E107" s="112">
        <v>0.0</v>
      </c>
      <c r="F107" s="110">
        <v>0.0</v>
      </c>
      <c r="G107" s="112">
        <v>45.0</v>
      </c>
      <c r="H107" s="112">
        <v>0.0</v>
      </c>
      <c r="I107" s="110">
        <v>0.0</v>
      </c>
      <c r="J107" s="77"/>
    </row>
    <row r="108">
      <c r="A108" s="110" t="s">
        <v>720</v>
      </c>
      <c r="B108" s="111" t="s">
        <v>4221</v>
      </c>
      <c r="C108" s="5" t="str">
        <f t="shared" si="1"/>
        <v>Beef_10-15</v>
      </c>
      <c r="D108" s="112">
        <v>179.0</v>
      </c>
      <c r="E108" s="112">
        <v>1.0</v>
      </c>
      <c r="F108" s="110">
        <v>0.6</v>
      </c>
      <c r="G108" s="112">
        <v>1405.0</v>
      </c>
      <c r="H108" s="112">
        <v>2.0</v>
      </c>
      <c r="I108" s="110">
        <v>0.1</v>
      </c>
      <c r="J108" s="77"/>
    </row>
    <row r="109">
      <c r="A109" s="110" t="s">
        <v>720</v>
      </c>
      <c r="B109" s="111" t="s">
        <v>72</v>
      </c>
      <c r="C109" s="5" t="str">
        <f t="shared" si="1"/>
        <v>Beef_15-20</v>
      </c>
      <c r="D109" s="112">
        <v>76.0</v>
      </c>
      <c r="E109" s="112">
        <v>0.0</v>
      </c>
      <c r="F109" s="110">
        <v>0.0</v>
      </c>
      <c r="G109" s="112">
        <v>297.0</v>
      </c>
      <c r="H109" s="112">
        <v>0.0</v>
      </c>
      <c r="I109" s="110">
        <v>0.0</v>
      </c>
      <c r="J109" s="77"/>
    </row>
    <row r="110">
      <c r="A110" s="110" t="s">
        <v>720</v>
      </c>
      <c r="B110" s="111" t="s">
        <v>75</v>
      </c>
      <c r="C110" s="5" t="str">
        <f t="shared" si="1"/>
        <v>Beef_20-25</v>
      </c>
      <c r="D110" s="112">
        <v>41.0</v>
      </c>
      <c r="E110" s="112">
        <v>0.0</v>
      </c>
      <c r="F110" s="110">
        <v>0.0</v>
      </c>
      <c r="G110" s="112">
        <v>195.0</v>
      </c>
      <c r="H110" s="112">
        <v>0.0</v>
      </c>
      <c r="I110" s="110">
        <v>0.0</v>
      </c>
      <c r="J110" s="77"/>
    </row>
    <row r="111">
      <c r="A111" s="110" t="s">
        <v>720</v>
      </c>
      <c r="B111" s="111" t="s">
        <v>60</v>
      </c>
      <c r="C111" s="5" t="str">
        <f t="shared" si="1"/>
        <v>Beef_25+</v>
      </c>
      <c r="D111" s="112">
        <v>204.0</v>
      </c>
      <c r="E111" s="112">
        <v>7.0</v>
      </c>
      <c r="F111" s="110">
        <v>3.4</v>
      </c>
      <c r="G111" s="112">
        <v>698.0</v>
      </c>
      <c r="H111" s="112">
        <v>12.0</v>
      </c>
      <c r="I111" s="110">
        <v>1.7</v>
      </c>
      <c r="J111" s="77"/>
    </row>
    <row r="112">
      <c r="A112" s="110" t="s">
        <v>2037</v>
      </c>
      <c r="B112" s="111" t="s">
        <v>4222</v>
      </c>
      <c r="C112" s="5" t="str">
        <f t="shared" si="1"/>
        <v>Birds &amp; Others Food_No Sales</v>
      </c>
      <c r="D112" s="112">
        <v>1.0</v>
      </c>
      <c r="E112" s="112">
        <v>0.0</v>
      </c>
      <c r="F112" s="110">
        <v>0.0</v>
      </c>
      <c r="G112" s="112">
        <v>1.0</v>
      </c>
      <c r="H112" s="112">
        <v>0.0</v>
      </c>
      <c r="I112" s="110">
        <v>0.0</v>
      </c>
      <c r="J112" s="77"/>
    </row>
    <row r="113">
      <c r="A113" s="110" t="s">
        <v>1819</v>
      </c>
      <c r="B113" s="111" t="s">
        <v>88</v>
      </c>
      <c r="C113" s="5" t="str">
        <f t="shared" si="1"/>
        <v>Biscuits &amp; Cookies_0-5</v>
      </c>
      <c r="D113" s="112">
        <v>609.0</v>
      </c>
      <c r="E113" s="112">
        <v>3.0</v>
      </c>
      <c r="F113" s="110">
        <v>0.5</v>
      </c>
      <c r="G113" s="112">
        <v>7891.0</v>
      </c>
      <c r="H113" s="112">
        <v>9.0</v>
      </c>
      <c r="I113" s="110">
        <v>0.1</v>
      </c>
      <c r="J113" s="77"/>
    </row>
    <row r="114">
      <c r="A114" s="110" t="s">
        <v>1819</v>
      </c>
      <c r="B114" s="111" t="s">
        <v>4223</v>
      </c>
      <c r="C114" s="5" t="str">
        <f t="shared" si="1"/>
        <v>Biscuits &amp; Cookies_5-10</v>
      </c>
      <c r="D114" s="112">
        <v>752.0</v>
      </c>
      <c r="E114" s="112">
        <v>52.0</v>
      </c>
      <c r="F114" s="110">
        <v>6.9</v>
      </c>
      <c r="G114" s="112">
        <v>5113.0</v>
      </c>
      <c r="H114" s="112">
        <v>166.0</v>
      </c>
      <c r="I114" s="110">
        <v>3.2</v>
      </c>
      <c r="J114" s="77"/>
    </row>
    <row r="115">
      <c r="A115" s="110" t="s">
        <v>1819</v>
      </c>
      <c r="B115" s="111" t="s">
        <v>4221</v>
      </c>
      <c r="C115" s="5" t="str">
        <f t="shared" si="1"/>
        <v>Biscuits &amp; Cookies_10-15</v>
      </c>
      <c r="D115" s="112">
        <v>809.0</v>
      </c>
      <c r="E115" s="112">
        <v>61.0</v>
      </c>
      <c r="F115" s="110">
        <v>7.5</v>
      </c>
      <c r="G115" s="112">
        <v>4064.0</v>
      </c>
      <c r="H115" s="112">
        <v>169.0</v>
      </c>
      <c r="I115" s="110">
        <v>4.2</v>
      </c>
      <c r="J115" s="77"/>
    </row>
    <row r="116">
      <c r="A116" s="110" t="s">
        <v>1819</v>
      </c>
      <c r="B116" s="111" t="s">
        <v>72</v>
      </c>
      <c r="C116" s="5" t="str">
        <f t="shared" si="1"/>
        <v>Biscuits &amp; Cookies_15-20</v>
      </c>
      <c r="D116" s="112">
        <v>659.0</v>
      </c>
      <c r="E116" s="112">
        <v>48.0</v>
      </c>
      <c r="F116" s="110">
        <v>7.3</v>
      </c>
      <c r="G116" s="112">
        <v>3169.0</v>
      </c>
      <c r="H116" s="112">
        <v>163.0</v>
      </c>
      <c r="I116" s="110">
        <v>5.1</v>
      </c>
      <c r="J116" s="77"/>
    </row>
    <row r="117">
      <c r="A117" s="110" t="s">
        <v>1819</v>
      </c>
      <c r="B117" s="111" t="s">
        <v>75</v>
      </c>
      <c r="C117" s="5" t="str">
        <f t="shared" si="1"/>
        <v>Biscuits &amp; Cookies_20-25</v>
      </c>
      <c r="D117" s="112">
        <v>169.0</v>
      </c>
      <c r="E117" s="112">
        <v>38.0</v>
      </c>
      <c r="F117" s="110">
        <v>22.5</v>
      </c>
      <c r="G117" s="112">
        <v>706.0</v>
      </c>
      <c r="H117" s="112">
        <v>112.0</v>
      </c>
      <c r="I117" s="110">
        <v>15.9</v>
      </c>
      <c r="J117" s="77"/>
    </row>
    <row r="118">
      <c r="A118" s="110" t="s">
        <v>1819</v>
      </c>
      <c r="B118" s="111" t="s">
        <v>60</v>
      </c>
      <c r="C118" s="5" t="str">
        <f t="shared" si="1"/>
        <v>Biscuits &amp; Cookies_25+</v>
      </c>
      <c r="D118" s="112">
        <v>232.0</v>
      </c>
      <c r="E118" s="112">
        <v>48.0</v>
      </c>
      <c r="F118" s="110">
        <v>20.7</v>
      </c>
      <c r="G118" s="112">
        <v>668.0</v>
      </c>
      <c r="H118" s="112">
        <v>148.0</v>
      </c>
      <c r="I118" s="110">
        <v>22.2</v>
      </c>
      <c r="J118" s="77"/>
    </row>
    <row r="119">
      <c r="A119" s="110" t="s">
        <v>1819</v>
      </c>
      <c r="B119" s="111" t="s">
        <v>4222</v>
      </c>
      <c r="C119" s="5" t="str">
        <f t="shared" si="1"/>
        <v>Biscuits &amp; Cookies_No Sales</v>
      </c>
      <c r="D119" s="112">
        <v>25.0</v>
      </c>
      <c r="E119" s="112">
        <v>18.0</v>
      </c>
      <c r="F119" s="110">
        <v>72.0</v>
      </c>
      <c r="G119" s="112">
        <v>38.0</v>
      </c>
      <c r="H119" s="112">
        <v>30.0</v>
      </c>
      <c r="I119" s="110">
        <v>78.9</v>
      </c>
      <c r="J119" s="77"/>
    </row>
    <row r="120">
      <c r="A120" s="110" t="s">
        <v>1327</v>
      </c>
      <c r="B120" s="111" t="s">
        <v>4223</v>
      </c>
      <c r="C120" s="5" t="str">
        <f t="shared" si="1"/>
        <v>Bleach &amp; Starch_5-10</v>
      </c>
      <c r="D120" s="112">
        <v>5.0</v>
      </c>
      <c r="E120" s="112">
        <v>3.0</v>
      </c>
      <c r="F120" s="110">
        <v>60.0</v>
      </c>
      <c r="G120" s="112">
        <v>7.0</v>
      </c>
      <c r="H120" s="112">
        <v>4.0</v>
      </c>
      <c r="I120" s="110">
        <v>57.1</v>
      </c>
      <c r="J120" s="77"/>
    </row>
    <row r="121">
      <c r="A121" s="110" t="s">
        <v>1327</v>
      </c>
      <c r="B121" s="111" t="s">
        <v>4221</v>
      </c>
      <c r="C121" s="5" t="str">
        <f t="shared" si="1"/>
        <v>Bleach &amp; Starch_10-15</v>
      </c>
      <c r="D121" s="112">
        <v>38.0</v>
      </c>
      <c r="E121" s="112">
        <v>0.0</v>
      </c>
      <c r="F121" s="110">
        <v>0.0</v>
      </c>
      <c r="G121" s="112">
        <v>142.0</v>
      </c>
      <c r="H121" s="112">
        <v>0.0</v>
      </c>
      <c r="I121" s="110">
        <v>0.0</v>
      </c>
      <c r="J121" s="77"/>
    </row>
    <row r="122">
      <c r="A122" s="110" t="s">
        <v>1327</v>
      </c>
      <c r="B122" s="111" t="s">
        <v>72</v>
      </c>
      <c r="C122" s="5" t="str">
        <f t="shared" si="1"/>
        <v>Bleach &amp; Starch_15-20</v>
      </c>
      <c r="D122" s="112">
        <v>24.0</v>
      </c>
      <c r="E122" s="112">
        <v>5.0</v>
      </c>
      <c r="F122" s="110">
        <v>20.8</v>
      </c>
      <c r="G122" s="112">
        <v>65.0</v>
      </c>
      <c r="H122" s="112">
        <v>9.0</v>
      </c>
      <c r="I122" s="110">
        <v>13.8</v>
      </c>
      <c r="J122" s="77"/>
    </row>
    <row r="123">
      <c r="A123" s="110" t="s">
        <v>1327</v>
      </c>
      <c r="B123" s="111" t="s">
        <v>60</v>
      </c>
      <c r="C123" s="5" t="str">
        <f t="shared" si="1"/>
        <v>Bleach &amp; Starch_25+</v>
      </c>
      <c r="D123" s="112">
        <v>2.0</v>
      </c>
      <c r="E123" s="112">
        <v>1.0</v>
      </c>
      <c r="F123" s="110">
        <v>50.0</v>
      </c>
      <c r="G123" s="112">
        <v>4.0</v>
      </c>
      <c r="H123" s="112">
        <v>2.0</v>
      </c>
      <c r="I123" s="110">
        <v>50.0</v>
      </c>
      <c r="J123" s="77"/>
    </row>
    <row r="124">
      <c r="A124" s="110" t="s">
        <v>1327</v>
      </c>
      <c r="B124" s="111" t="s">
        <v>4222</v>
      </c>
      <c r="C124" s="5" t="str">
        <f t="shared" si="1"/>
        <v>Bleach &amp; Starch_No Sales</v>
      </c>
      <c r="D124" s="112">
        <v>3.0</v>
      </c>
      <c r="E124" s="112">
        <v>2.0</v>
      </c>
      <c r="F124" s="110">
        <v>66.7</v>
      </c>
      <c r="G124" s="112">
        <v>4.0</v>
      </c>
      <c r="H124" s="112">
        <v>2.0</v>
      </c>
      <c r="I124" s="110">
        <v>50.0</v>
      </c>
      <c r="J124" s="77"/>
    </row>
    <row r="125">
      <c r="A125" s="110" t="s">
        <v>469</v>
      </c>
      <c r="B125" s="111" t="s">
        <v>88</v>
      </c>
      <c r="C125" s="5" t="str">
        <f t="shared" si="1"/>
        <v>Block Cheese_0-5</v>
      </c>
      <c r="D125" s="112">
        <v>15.0</v>
      </c>
      <c r="E125" s="112">
        <v>10.0</v>
      </c>
      <c r="F125" s="110">
        <v>66.7</v>
      </c>
      <c r="G125" s="112">
        <v>78.0</v>
      </c>
      <c r="H125" s="112">
        <v>39.0</v>
      </c>
      <c r="I125" s="110">
        <v>50.0</v>
      </c>
      <c r="J125" s="77"/>
    </row>
    <row r="126">
      <c r="A126" s="110" t="s">
        <v>469</v>
      </c>
      <c r="B126" s="111" t="s">
        <v>4223</v>
      </c>
      <c r="C126" s="5" t="str">
        <f t="shared" si="1"/>
        <v>Block Cheese_5-10</v>
      </c>
      <c r="D126" s="112">
        <v>440.0</v>
      </c>
      <c r="E126" s="112">
        <v>3.0</v>
      </c>
      <c r="F126" s="110">
        <v>0.7</v>
      </c>
      <c r="G126" s="112">
        <v>3424.0</v>
      </c>
      <c r="H126" s="112">
        <v>9.0</v>
      </c>
      <c r="I126" s="110">
        <v>0.3</v>
      </c>
      <c r="J126" s="77"/>
    </row>
    <row r="127">
      <c r="A127" s="110" t="s">
        <v>469</v>
      </c>
      <c r="B127" s="111" t="s">
        <v>4221</v>
      </c>
      <c r="C127" s="5" t="str">
        <f t="shared" si="1"/>
        <v>Block Cheese_10-15</v>
      </c>
      <c r="D127" s="112">
        <v>289.0</v>
      </c>
      <c r="E127" s="112">
        <v>8.0</v>
      </c>
      <c r="F127" s="110">
        <v>2.8</v>
      </c>
      <c r="G127" s="112">
        <v>1354.0</v>
      </c>
      <c r="H127" s="112">
        <v>36.0</v>
      </c>
      <c r="I127" s="110">
        <v>2.7</v>
      </c>
      <c r="J127" s="77"/>
    </row>
    <row r="128">
      <c r="A128" s="110" t="s">
        <v>469</v>
      </c>
      <c r="B128" s="111" t="s">
        <v>72</v>
      </c>
      <c r="C128" s="5" t="str">
        <f t="shared" si="1"/>
        <v>Block Cheese_15-20</v>
      </c>
      <c r="D128" s="112">
        <v>375.0</v>
      </c>
      <c r="E128" s="112">
        <v>14.0</v>
      </c>
      <c r="F128" s="110">
        <v>3.7</v>
      </c>
      <c r="G128" s="112">
        <v>1878.0</v>
      </c>
      <c r="H128" s="112">
        <v>47.0</v>
      </c>
      <c r="I128" s="110">
        <v>2.5</v>
      </c>
      <c r="J128" s="77"/>
    </row>
    <row r="129">
      <c r="A129" s="110" t="s">
        <v>469</v>
      </c>
      <c r="B129" s="111" t="s">
        <v>75</v>
      </c>
      <c r="C129" s="5" t="str">
        <f t="shared" si="1"/>
        <v>Block Cheese_20-25</v>
      </c>
      <c r="D129" s="112">
        <v>130.0</v>
      </c>
      <c r="E129" s="112">
        <v>25.0</v>
      </c>
      <c r="F129" s="110">
        <v>19.2</v>
      </c>
      <c r="G129" s="112">
        <v>398.0</v>
      </c>
      <c r="H129" s="112">
        <v>58.0</v>
      </c>
      <c r="I129" s="110">
        <v>14.6</v>
      </c>
      <c r="J129" s="77"/>
    </row>
    <row r="130">
      <c r="A130" s="110" t="s">
        <v>469</v>
      </c>
      <c r="B130" s="111" t="s">
        <v>60</v>
      </c>
      <c r="C130" s="5" t="str">
        <f t="shared" si="1"/>
        <v>Block Cheese_25+</v>
      </c>
      <c r="D130" s="112">
        <v>132.0</v>
      </c>
      <c r="E130" s="112">
        <v>31.0</v>
      </c>
      <c r="F130" s="110">
        <v>23.5</v>
      </c>
      <c r="G130" s="112">
        <v>428.0</v>
      </c>
      <c r="H130" s="112">
        <v>67.0</v>
      </c>
      <c r="I130" s="110">
        <v>15.7</v>
      </c>
      <c r="J130" s="77"/>
    </row>
    <row r="131">
      <c r="A131" s="110" t="s">
        <v>469</v>
      </c>
      <c r="B131" s="111" t="s">
        <v>4222</v>
      </c>
      <c r="C131" s="5" t="str">
        <f t="shared" si="1"/>
        <v>Block Cheese_No Sales</v>
      </c>
      <c r="D131" s="112">
        <v>10.0</v>
      </c>
      <c r="E131" s="112">
        <v>7.0</v>
      </c>
      <c r="F131" s="110">
        <v>70.0</v>
      </c>
      <c r="G131" s="112">
        <v>16.0</v>
      </c>
      <c r="H131" s="112">
        <v>11.0</v>
      </c>
      <c r="I131" s="110">
        <v>68.8</v>
      </c>
      <c r="J131" s="77"/>
    </row>
    <row r="132">
      <c r="A132" s="110" t="s">
        <v>1951</v>
      </c>
      <c r="B132" s="111" t="s">
        <v>60</v>
      </c>
      <c r="C132" s="5" t="str">
        <f t="shared" si="1"/>
        <v>Board Games_25+</v>
      </c>
      <c r="D132" s="112">
        <v>174.0</v>
      </c>
      <c r="E132" s="112">
        <v>108.0</v>
      </c>
      <c r="F132" s="110">
        <v>62.1</v>
      </c>
      <c r="G132" s="112">
        <v>497.0</v>
      </c>
      <c r="H132" s="112">
        <v>308.0</v>
      </c>
      <c r="I132" s="110">
        <v>62.0</v>
      </c>
      <c r="J132" s="77"/>
    </row>
    <row r="133">
      <c r="A133" s="110" t="s">
        <v>1951</v>
      </c>
      <c r="B133" s="111" t="s">
        <v>4222</v>
      </c>
      <c r="C133" s="5" t="str">
        <f t="shared" si="1"/>
        <v>Board Games_No Sales</v>
      </c>
      <c r="D133" s="112">
        <v>26.0</v>
      </c>
      <c r="E133" s="112">
        <v>22.0</v>
      </c>
      <c r="F133" s="110">
        <v>84.6</v>
      </c>
      <c r="G133" s="112">
        <v>73.0</v>
      </c>
      <c r="H133" s="112">
        <v>60.0</v>
      </c>
      <c r="I133" s="110">
        <v>82.2</v>
      </c>
      <c r="J133" s="77"/>
    </row>
    <row r="134">
      <c r="A134" s="110" t="s">
        <v>1190</v>
      </c>
      <c r="B134" s="111" t="s">
        <v>88</v>
      </c>
      <c r="C134" s="5" t="str">
        <f t="shared" si="1"/>
        <v>Body &amp; Skin Care_0-5</v>
      </c>
      <c r="D134" s="112">
        <v>1.0</v>
      </c>
      <c r="E134" s="112">
        <v>0.0</v>
      </c>
      <c r="F134" s="110">
        <v>0.0</v>
      </c>
      <c r="G134" s="112">
        <v>2.0</v>
      </c>
      <c r="H134" s="112">
        <v>0.0</v>
      </c>
      <c r="I134" s="110">
        <v>0.0</v>
      </c>
      <c r="J134" s="77"/>
    </row>
    <row r="135">
      <c r="A135" s="110" t="s">
        <v>1190</v>
      </c>
      <c r="B135" s="111" t="s">
        <v>4223</v>
      </c>
      <c r="C135" s="5" t="str">
        <f t="shared" si="1"/>
        <v>Body &amp; Skin Care_5-10</v>
      </c>
      <c r="D135" s="112">
        <v>148.0</v>
      </c>
      <c r="E135" s="112">
        <v>8.0</v>
      </c>
      <c r="F135" s="110">
        <v>5.4</v>
      </c>
      <c r="G135" s="112">
        <v>414.0</v>
      </c>
      <c r="H135" s="112">
        <v>23.0</v>
      </c>
      <c r="I135" s="110">
        <v>5.6</v>
      </c>
      <c r="J135" s="77"/>
    </row>
    <row r="136">
      <c r="A136" s="110" t="s">
        <v>1190</v>
      </c>
      <c r="B136" s="111" t="s">
        <v>4221</v>
      </c>
      <c r="C136" s="5" t="str">
        <f t="shared" si="1"/>
        <v>Body &amp; Skin Care_10-15</v>
      </c>
      <c r="D136" s="112">
        <v>373.0</v>
      </c>
      <c r="E136" s="112">
        <v>103.0</v>
      </c>
      <c r="F136" s="110">
        <v>27.6</v>
      </c>
      <c r="G136" s="112">
        <v>1029.0</v>
      </c>
      <c r="H136" s="112">
        <v>301.0</v>
      </c>
      <c r="I136" s="110">
        <v>29.3</v>
      </c>
      <c r="J136" s="77"/>
    </row>
    <row r="137">
      <c r="A137" s="110" t="s">
        <v>1190</v>
      </c>
      <c r="B137" s="111" t="s">
        <v>72</v>
      </c>
      <c r="C137" s="5" t="str">
        <f t="shared" si="1"/>
        <v>Body &amp; Skin Care_15-20</v>
      </c>
      <c r="D137" s="112">
        <v>504.0</v>
      </c>
      <c r="E137" s="112">
        <v>95.0</v>
      </c>
      <c r="F137" s="110">
        <v>18.8</v>
      </c>
      <c r="G137" s="112">
        <v>1270.0</v>
      </c>
      <c r="H137" s="112">
        <v>276.0</v>
      </c>
      <c r="I137" s="110">
        <v>21.7</v>
      </c>
      <c r="J137" s="77"/>
    </row>
    <row r="138">
      <c r="A138" s="110" t="s">
        <v>1190</v>
      </c>
      <c r="B138" s="111" t="s">
        <v>75</v>
      </c>
      <c r="C138" s="5" t="str">
        <f t="shared" si="1"/>
        <v>Body &amp; Skin Care_20-25</v>
      </c>
      <c r="D138" s="112">
        <v>434.0</v>
      </c>
      <c r="E138" s="112">
        <v>174.0</v>
      </c>
      <c r="F138" s="110">
        <v>40.1</v>
      </c>
      <c r="G138" s="112">
        <v>1328.0</v>
      </c>
      <c r="H138" s="112">
        <v>554.0</v>
      </c>
      <c r="I138" s="110">
        <v>41.7</v>
      </c>
      <c r="J138" s="77"/>
    </row>
    <row r="139">
      <c r="A139" s="110" t="s">
        <v>1190</v>
      </c>
      <c r="B139" s="111" t="s">
        <v>60</v>
      </c>
      <c r="C139" s="5" t="str">
        <f t="shared" si="1"/>
        <v>Body &amp; Skin Care_25+</v>
      </c>
      <c r="D139" s="112">
        <v>3214.0</v>
      </c>
      <c r="E139" s="112">
        <v>817.0</v>
      </c>
      <c r="F139" s="110">
        <v>25.4</v>
      </c>
      <c r="G139" s="112">
        <v>7975.0</v>
      </c>
      <c r="H139" s="112">
        <v>2272.0</v>
      </c>
      <c r="I139" s="110">
        <v>28.5</v>
      </c>
      <c r="J139" s="77"/>
    </row>
    <row r="140">
      <c r="A140" s="110" t="s">
        <v>1190</v>
      </c>
      <c r="B140" s="111" t="s">
        <v>4222</v>
      </c>
      <c r="C140" s="5" t="str">
        <f t="shared" si="1"/>
        <v>Body &amp; Skin Care_No Sales</v>
      </c>
      <c r="D140" s="112">
        <v>701.0</v>
      </c>
      <c r="E140" s="112">
        <v>186.0</v>
      </c>
      <c r="F140" s="110">
        <v>26.5</v>
      </c>
      <c r="G140" s="112">
        <v>1702.0</v>
      </c>
      <c r="H140" s="112">
        <v>426.0</v>
      </c>
      <c r="I140" s="110">
        <v>25.0</v>
      </c>
      <c r="J140" s="77"/>
    </row>
    <row r="141">
      <c r="A141" s="110" t="s">
        <v>831</v>
      </c>
      <c r="B141" s="111" t="s">
        <v>75</v>
      </c>
      <c r="C141" s="5" t="str">
        <f t="shared" si="1"/>
        <v>Bouquets &amp; Gifts_20-25</v>
      </c>
      <c r="D141" s="112">
        <v>24.0</v>
      </c>
      <c r="E141" s="112">
        <v>1.0</v>
      </c>
      <c r="F141" s="110">
        <v>4.2</v>
      </c>
      <c r="G141" s="112">
        <v>53.0</v>
      </c>
      <c r="H141" s="112">
        <v>2.0</v>
      </c>
      <c r="I141" s="110">
        <v>3.8</v>
      </c>
      <c r="J141" s="77"/>
    </row>
    <row r="142">
      <c r="A142" s="110" t="s">
        <v>831</v>
      </c>
      <c r="B142" s="111" t="s">
        <v>60</v>
      </c>
      <c r="C142" s="5" t="str">
        <f t="shared" si="1"/>
        <v>Bouquets &amp; Gifts_25+</v>
      </c>
      <c r="D142" s="112">
        <v>109.0</v>
      </c>
      <c r="E142" s="112">
        <v>5.0</v>
      </c>
      <c r="F142" s="110">
        <v>4.6</v>
      </c>
      <c r="G142" s="112">
        <v>197.0</v>
      </c>
      <c r="H142" s="112">
        <v>13.0</v>
      </c>
      <c r="I142" s="110">
        <v>6.6</v>
      </c>
      <c r="J142" s="77"/>
    </row>
    <row r="143">
      <c r="A143" s="110" t="s">
        <v>831</v>
      </c>
      <c r="B143" s="111" t="s">
        <v>4222</v>
      </c>
      <c r="C143" s="5" t="str">
        <f t="shared" si="1"/>
        <v>Bouquets &amp; Gifts_No Sales</v>
      </c>
      <c r="D143" s="112">
        <v>1.0</v>
      </c>
      <c r="E143" s="112">
        <v>1.0</v>
      </c>
      <c r="F143" s="110">
        <v>100.0</v>
      </c>
      <c r="G143" s="112">
        <v>1.0</v>
      </c>
      <c r="H143" s="112">
        <v>1.0</v>
      </c>
      <c r="I143" s="110">
        <v>100.0</v>
      </c>
      <c r="J143" s="77"/>
    </row>
    <row r="144">
      <c r="A144" s="110" t="s">
        <v>892</v>
      </c>
      <c r="B144" s="111" t="s">
        <v>4223</v>
      </c>
      <c r="C144" s="5" t="str">
        <f t="shared" si="1"/>
        <v>Breads &amp; Bakes_5-10</v>
      </c>
      <c r="D144" s="112">
        <v>123.0</v>
      </c>
      <c r="E144" s="112">
        <v>2.0</v>
      </c>
      <c r="F144" s="110">
        <v>1.6</v>
      </c>
      <c r="G144" s="112">
        <v>757.0</v>
      </c>
      <c r="H144" s="112">
        <v>14.0</v>
      </c>
      <c r="I144" s="110">
        <v>1.8</v>
      </c>
      <c r="J144" s="77"/>
    </row>
    <row r="145">
      <c r="A145" s="110" t="s">
        <v>892</v>
      </c>
      <c r="B145" s="111" t="s">
        <v>4221</v>
      </c>
      <c r="C145" s="5" t="str">
        <f t="shared" si="1"/>
        <v>Breads &amp; Bakes_10-15</v>
      </c>
      <c r="D145" s="112">
        <v>131.0</v>
      </c>
      <c r="E145" s="112">
        <v>36.0</v>
      </c>
      <c r="F145" s="110">
        <v>27.5</v>
      </c>
      <c r="G145" s="112">
        <v>429.0</v>
      </c>
      <c r="H145" s="112">
        <v>124.0</v>
      </c>
      <c r="I145" s="110">
        <v>28.9</v>
      </c>
      <c r="J145" s="77"/>
    </row>
    <row r="146">
      <c r="A146" s="110" t="s">
        <v>892</v>
      </c>
      <c r="B146" s="111" t="s">
        <v>72</v>
      </c>
      <c r="C146" s="5" t="str">
        <f t="shared" si="1"/>
        <v>Breads &amp; Bakes_15-20</v>
      </c>
      <c r="D146" s="112">
        <v>76.0</v>
      </c>
      <c r="E146" s="112">
        <v>1.0</v>
      </c>
      <c r="F146" s="110">
        <v>1.3</v>
      </c>
      <c r="G146" s="112">
        <v>328.0</v>
      </c>
      <c r="H146" s="112">
        <v>3.0</v>
      </c>
      <c r="I146" s="110">
        <v>0.9</v>
      </c>
      <c r="J146" s="77"/>
    </row>
    <row r="147">
      <c r="A147" s="110" t="s">
        <v>892</v>
      </c>
      <c r="B147" s="111" t="s">
        <v>75</v>
      </c>
      <c r="C147" s="5" t="str">
        <f t="shared" si="1"/>
        <v>Breads &amp; Bakes_20-25</v>
      </c>
      <c r="D147" s="112">
        <v>71.0</v>
      </c>
      <c r="E147" s="112">
        <v>6.0</v>
      </c>
      <c r="F147" s="110">
        <v>8.5</v>
      </c>
      <c r="G147" s="112">
        <v>202.0</v>
      </c>
      <c r="H147" s="112">
        <v>16.0</v>
      </c>
      <c r="I147" s="110">
        <v>7.9</v>
      </c>
      <c r="J147" s="77"/>
    </row>
    <row r="148">
      <c r="A148" s="110" t="s">
        <v>892</v>
      </c>
      <c r="B148" s="111" t="s">
        <v>60</v>
      </c>
      <c r="C148" s="5" t="str">
        <f t="shared" si="1"/>
        <v>Breads &amp; Bakes_25+</v>
      </c>
      <c r="D148" s="112">
        <v>166.0</v>
      </c>
      <c r="E148" s="112">
        <v>33.0</v>
      </c>
      <c r="F148" s="110">
        <v>19.9</v>
      </c>
      <c r="G148" s="112">
        <v>400.0</v>
      </c>
      <c r="H148" s="112">
        <v>94.0</v>
      </c>
      <c r="I148" s="110">
        <v>23.5</v>
      </c>
      <c r="J148" s="77"/>
    </row>
    <row r="149">
      <c r="A149" s="110" t="s">
        <v>892</v>
      </c>
      <c r="B149" s="111" t="s">
        <v>4222</v>
      </c>
      <c r="C149" s="5" t="str">
        <f t="shared" si="1"/>
        <v>Breads &amp; Bakes_No Sales</v>
      </c>
      <c r="D149" s="112">
        <v>2.0</v>
      </c>
      <c r="E149" s="112">
        <v>1.0</v>
      </c>
      <c r="F149" s="110">
        <v>50.0</v>
      </c>
      <c r="G149" s="112">
        <v>3.0</v>
      </c>
      <c r="H149" s="112">
        <v>1.0</v>
      </c>
      <c r="I149" s="110">
        <v>33.3</v>
      </c>
      <c r="J149" s="77"/>
    </row>
    <row r="150">
      <c r="A150" s="110" t="s">
        <v>799</v>
      </c>
      <c r="B150" s="111" t="s">
        <v>4223</v>
      </c>
      <c r="C150" s="5" t="str">
        <f t="shared" si="1"/>
        <v>Brown_5-10</v>
      </c>
      <c r="D150" s="112">
        <v>40.0</v>
      </c>
      <c r="E150" s="112">
        <v>0.0</v>
      </c>
      <c r="F150" s="110">
        <v>0.0</v>
      </c>
      <c r="G150" s="112">
        <v>640.0</v>
      </c>
      <c r="H150" s="112">
        <v>0.0</v>
      </c>
      <c r="I150" s="110">
        <v>0.0</v>
      </c>
      <c r="J150" s="77"/>
    </row>
    <row r="151">
      <c r="A151" s="110" t="s">
        <v>799</v>
      </c>
      <c r="B151" s="111" t="s">
        <v>4221</v>
      </c>
      <c r="C151" s="5" t="str">
        <f t="shared" si="1"/>
        <v>Brown_10-15</v>
      </c>
      <c r="D151" s="112">
        <v>31.0</v>
      </c>
      <c r="E151" s="112">
        <v>0.0</v>
      </c>
      <c r="F151" s="110">
        <v>0.0</v>
      </c>
      <c r="G151" s="112">
        <v>612.0</v>
      </c>
      <c r="H151" s="112">
        <v>0.0</v>
      </c>
      <c r="I151" s="110">
        <v>0.0</v>
      </c>
      <c r="J151" s="77"/>
    </row>
    <row r="152">
      <c r="A152" s="110" t="s">
        <v>799</v>
      </c>
      <c r="B152" s="111" t="s">
        <v>75</v>
      </c>
      <c r="C152" s="5" t="str">
        <f t="shared" si="1"/>
        <v>Brown_20-25</v>
      </c>
      <c r="D152" s="112">
        <v>1.0</v>
      </c>
      <c r="E152" s="112">
        <v>0.0</v>
      </c>
      <c r="F152" s="110">
        <v>0.0</v>
      </c>
      <c r="G152" s="112">
        <v>1.0</v>
      </c>
      <c r="H152" s="112">
        <v>0.0</v>
      </c>
      <c r="I152" s="110">
        <v>0.0</v>
      </c>
      <c r="J152" s="77"/>
    </row>
    <row r="153">
      <c r="A153" s="110" t="s">
        <v>799</v>
      </c>
      <c r="B153" s="111" t="s">
        <v>60</v>
      </c>
      <c r="C153" s="5" t="str">
        <f t="shared" si="1"/>
        <v>Brown_25+</v>
      </c>
      <c r="D153" s="112">
        <v>41.0</v>
      </c>
      <c r="E153" s="112">
        <v>0.0</v>
      </c>
      <c r="F153" s="110">
        <v>0.0</v>
      </c>
      <c r="G153" s="112">
        <v>144.0</v>
      </c>
      <c r="H153" s="112">
        <v>0.0</v>
      </c>
      <c r="I153" s="110">
        <v>0.0</v>
      </c>
      <c r="J153" s="77"/>
    </row>
    <row r="154">
      <c r="A154" s="110" t="s">
        <v>154</v>
      </c>
      <c r="B154" s="111" t="s">
        <v>88</v>
      </c>
      <c r="C154" s="5" t="str">
        <f t="shared" si="1"/>
        <v>Buns &amp; Rolls_0-5</v>
      </c>
      <c r="D154" s="112">
        <v>195.0</v>
      </c>
      <c r="E154" s="112">
        <v>13.0</v>
      </c>
      <c r="F154" s="110">
        <v>6.7</v>
      </c>
      <c r="G154" s="112">
        <v>938.0</v>
      </c>
      <c r="H154" s="112">
        <v>13.0</v>
      </c>
      <c r="I154" s="110">
        <v>1.4</v>
      </c>
      <c r="J154" s="77"/>
    </row>
    <row r="155">
      <c r="A155" s="110" t="s">
        <v>154</v>
      </c>
      <c r="B155" s="111" t="s">
        <v>4223</v>
      </c>
      <c r="C155" s="5" t="str">
        <f t="shared" si="1"/>
        <v>Buns &amp; Rolls_5-10</v>
      </c>
      <c r="D155" s="112">
        <v>91.0</v>
      </c>
      <c r="E155" s="112">
        <v>0.0</v>
      </c>
      <c r="F155" s="110">
        <v>0.0</v>
      </c>
      <c r="G155" s="112">
        <v>276.0</v>
      </c>
      <c r="H155" s="112">
        <v>0.0</v>
      </c>
      <c r="I155" s="110">
        <v>0.0</v>
      </c>
      <c r="J155" s="77"/>
    </row>
    <row r="156">
      <c r="A156" s="110" t="s">
        <v>154</v>
      </c>
      <c r="B156" s="111" t="s">
        <v>4221</v>
      </c>
      <c r="C156" s="5" t="str">
        <f t="shared" si="1"/>
        <v>Buns &amp; Rolls_10-15</v>
      </c>
      <c r="D156" s="112">
        <v>10.0</v>
      </c>
      <c r="E156" s="112">
        <v>9.0</v>
      </c>
      <c r="F156" s="110">
        <v>90.0</v>
      </c>
      <c r="G156" s="112">
        <v>19.0</v>
      </c>
      <c r="H156" s="112">
        <v>16.0</v>
      </c>
      <c r="I156" s="110">
        <v>84.2</v>
      </c>
      <c r="J156" s="77"/>
    </row>
    <row r="157">
      <c r="A157" s="110" t="s">
        <v>154</v>
      </c>
      <c r="B157" s="111" t="s">
        <v>72</v>
      </c>
      <c r="C157" s="5" t="str">
        <f t="shared" si="1"/>
        <v>Buns &amp; Rolls_15-20</v>
      </c>
      <c r="D157" s="112">
        <v>112.0</v>
      </c>
      <c r="E157" s="112">
        <v>17.0</v>
      </c>
      <c r="F157" s="110">
        <v>15.2</v>
      </c>
      <c r="G157" s="112">
        <v>294.0</v>
      </c>
      <c r="H157" s="112">
        <v>45.0</v>
      </c>
      <c r="I157" s="110">
        <v>15.3</v>
      </c>
      <c r="J157" s="77"/>
    </row>
    <row r="158">
      <c r="A158" s="110" t="s">
        <v>154</v>
      </c>
      <c r="B158" s="111" t="s">
        <v>75</v>
      </c>
      <c r="C158" s="5" t="str">
        <f t="shared" si="1"/>
        <v>Buns &amp; Rolls_20-25</v>
      </c>
      <c r="D158" s="112">
        <v>64.0</v>
      </c>
      <c r="E158" s="112">
        <v>3.0</v>
      </c>
      <c r="F158" s="110">
        <v>4.7</v>
      </c>
      <c r="G158" s="112">
        <v>202.0</v>
      </c>
      <c r="H158" s="112">
        <v>10.0</v>
      </c>
      <c r="I158" s="110">
        <v>5.0</v>
      </c>
      <c r="J158" s="77"/>
    </row>
    <row r="159">
      <c r="A159" s="110" t="s">
        <v>905</v>
      </c>
      <c r="B159" s="111" t="s">
        <v>88</v>
      </c>
      <c r="C159" s="5" t="str">
        <f t="shared" si="1"/>
        <v>Burgers &amp; Sausage_0-5</v>
      </c>
      <c r="D159" s="112">
        <v>26.0</v>
      </c>
      <c r="E159" s="112">
        <v>0.0</v>
      </c>
      <c r="F159" s="110">
        <v>0.0</v>
      </c>
      <c r="G159" s="112">
        <v>254.0</v>
      </c>
      <c r="H159" s="112">
        <v>0.0</v>
      </c>
      <c r="I159" s="110">
        <v>0.0</v>
      </c>
      <c r="J159" s="77"/>
    </row>
    <row r="160">
      <c r="A160" s="110" t="s">
        <v>905</v>
      </c>
      <c r="B160" s="111" t="s">
        <v>4223</v>
      </c>
      <c r="C160" s="5" t="str">
        <f t="shared" si="1"/>
        <v>Burgers &amp; Sausage_5-10</v>
      </c>
      <c r="D160" s="112">
        <v>34.0</v>
      </c>
      <c r="E160" s="112">
        <v>3.0</v>
      </c>
      <c r="F160" s="110">
        <v>8.8</v>
      </c>
      <c r="G160" s="112">
        <v>135.0</v>
      </c>
      <c r="H160" s="112">
        <v>6.0</v>
      </c>
      <c r="I160" s="110">
        <v>4.4</v>
      </c>
      <c r="J160" s="77"/>
    </row>
    <row r="161">
      <c r="A161" s="110" t="s">
        <v>905</v>
      </c>
      <c r="B161" s="111" t="s">
        <v>4221</v>
      </c>
      <c r="C161" s="5" t="str">
        <f t="shared" si="1"/>
        <v>Burgers &amp; Sausage_10-15</v>
      </c>
      <c r="D161" s="112">
        <v>36.0</v>
      </c>
      <c r="E161" s="112">
        <v>10.0</v>
      </c>
      <c r="F161" s="110">
        <v>27.8</v>
      </c>
      <c r="G161" s="112">
        <v>118.0</v>
      </c>
      <c r="H161" s="112">
        <v>21.0</v>
      </c>
      <c r="I161" s="110">
        <v>17.8</v>
      </c>
      <c r="J161" s="77"/>
    </row>
    <row r="162">
      <c r="A162" s="110" t="s">
        <v>905</v>
      </c>
      <c r="B162" s="111" t="s">
        <v>72</v>
      </c>
      <c r="C162" s="5" t="str">
        <f t="shared" si="1"/>
        <v>Burgers &amp; Sausage_15-20</v>
      </c>
      <c r="D162" s="112">
        <v>1.0</v>
      </c>
      <c r="E162" s="112">
        <v>1.0</v>
      </c>
      <c r="F162" s="110">
        <v>100.0</v>
      </c>
      <c r="G162" s="112">
        <v>1.0</v>
      </c>
      <c r="H162" s="112">
        <v>1.0</v>
      </c>
      <c r="I162" s="110">
        <v>100.0</v>
      </c>
      <c r="J162" s="77"/>
    </row>
    <row r="163">
      <c r="A163" s="110" t="s">
        <v>905</v>
      </c>
      <c r="B163" s="111" t="s">
        <v>75</v>
      </c>
      <c r="C163" s="5" t="str">
        <f t="shared" si="1"/>
        <v>Burgers &amp; Sausage_20-25</v>
      </c>
      <c r="D163" s="112">
        <v>6.0</v>
      </c>
      <c r="E163" s="112">
        <v>2.0</v>
      </c>
      <c r="F163" s="110">
        <v>33.3</v>
      </c>
      <c r="G163" s="112">
        <v>10.0</v>
      </c>
      <c r="H163" s="112">
        <v>3.0</v>
      </c>
      <c r="I163" s="110">
        <v>30.0</v>
      </c>
      <c r="J163" s="77"/>
    </row>
    <row r="164">
      <c r="A164" s="110" t="s">
        <v>905</v>
      </c>
      <c r="B164" s="111" t="s">
        <v>60</v>
      </c>
      <c r="C164" s="5" t="str">
        <f t="shared" si="1"/>
        <v>Burgers &amp; Sausage_25+</v>
      </c>
      <c r="D164" s="112">
        <v>70.0</v>
      </c>
      <c r="E164" s="112">
        <v>17.0</v>
      </c>
      <c r="F164" s="110">
        <v>24.3</v>
      </c>
      <c r="G164" s="112">
        <v>173.0</v>
      </c>
      <c r="H164" s="112">
        <v>41.0</v>
      </c>
      <c r="I164" s="110">
        <v>23.7</v>
      </c>
      <c r="J164" s="77"/>
    </row>
    <row r="165">
      <c r="A165" s="110" t="s">
        <v>482</v>
      </c>
      <c r="B165" s="111" t="s">
        <v>88</v>
      </c>
      <c r="C165" s="5" t="str">
        <f t="shared" si="1"/>
        <v>Butter_0-5</v>
      </c>
      <c r="D165" s="112">
        <v>49.0</v>
      </c>
      <c r="E165" s="112">
        <v>0.0</v>
      </c>
      <c r="F165" s="110">
        <v>0.0</v>
      </c>
      <c r="G165" s="112">
        <v>464.0</v>
      </c>
      <c r="H165" s="112">
        <v>0.0</v>
      </c>
      <c r="I165" s="110">
        <v>0.0</v>
      </c>
      <c r="J165" s="77"/>
    </row>
    <row r="166">
      <c r="A166" s="110" t="s">
        <v>482</v>
      </c>
      <c r="B166" s="111" t="s">
        <v>4223</v>
      </c>
      <c r="C166" s="5" t="str">
        <f t="shared" si="1"/>
        <v>Butter_5-10</v>
      </c>
      <c r="D166" s="112">
        <v>96.0</v>
      </c>
      <c r="E166" s="112">
        <v>0.0</v>
      </c>
      <c r="F166" s="110">
        <v>0.0</v>
      </c>
      <c r="G166" s="112">
        <v>696.0</v>
      </c>
      <c r="H166" s="112">
        <v>0.0</v>
      </c>
      <c r="I166" s="110">
        <v>0.0</v>
      </c>
      <c r="J166" s="77"/>
    </row>
    <row r="167">
      <c r="A167" s="110" t="s">
        <v>482</v>
      </c>
      <c r="B167" s="111" t="s">
        <v>4221</v>
      </c>
      <c r="C167" s="5" t="str">
        <f t="shared" si="1"/>
        <v>Butter_10-15</v>
      </c>
      <c r="D167" s="112">
        <v>136.0</v>
      </c>
      <c r="E167" s="112">
        <v>0.0</v>
      </c>
      <c r="F167" s="110">
        <v>0.0</v>
      </c>
      <c r="G167" s="112">
        <v>1028.0</v>
      </c>
      <c r="H167" s="112">
        <v>0.0</v>
      </c>
      <c r="I167" s="110">
        <v>0.0</v>
      </c>
      <c r="J167" s="77"/>
    </row>
    <row r="168">
      <c r="A168" s="110" t="s">
        <v>482</v>
      </c>
      <c r="B168" s="111" t="s">
        <v>72</v>
      </c>
      <c r="C168" s="5" t="str">
        <f t="shared" si="1"/>
        <v>Butter_15-20</v>
      </c>
      <c r="D168" s="112">
        <v>2.0</v>
      </c>
      <c r="E168" s="112">
        <v>2.0</v>
      </c>
      <c r="F168" s="110">
        <v>100.0</v>
      </c>
      <c r="G168" s="112">
        <v>2.0</v>
      </c>
      <c r="H168" s="112">
        <v>2.0</v>
      </c>
      <c r="I168" s="110">
        <v>100.0</v>
      </c>
      <c r="J168" s="77"/>
    </row>
    <row r="169">
      <c r="A169" s="110" t="s">
        <v>482</v>
      </c>
      <c r="B169" s="111" t="s">
        <v>75</v>
      </c>
      <c r="C169" s="5" t="str">
        <f t="shared" si="1"/>
        <v>Butter_20-25</v>
      </c>
      <c r="D169" s="112">
        <v>140.0</v>
      </c>
      <c r="E169" s="112">
        <v>2.0</v>
      </c>
      <c r="F169" s="110">
        <v>1.4</v>
      </c>
      <c r="G169" s="112">
        <v>619.0</v>
      </c>
      <c r="H169" s="112">
        <v>6.0</v>
      </c>
      <c r="I169" s="110">
        <v>1.0</v>
      </c>
      <c r="J169" s="77"/>
    </row>
    <row r="170">
      <c r="A170" s="110" t="s">
        <v>482</v>
      </c>
      <c r="B170" s="111" t="s">
        <v>60</v>
      </c>
      <c r="C170" s="5" t="str">
        <f t="shared" si="1"/>
        <v>Butter_25+</v>
      </c>
      <c r="D170" s="112">
        <v>80.0</v>
      </c>
      <c r="E170" s="112">
        <v>4.0</v>
      </c>
      <c r="F170" s="110">
        <v>5.0</v>
      </c>
      <c r="G170" s="112">
        <v>368.0</v>
      </c>
      <c r="H170" s="112">
        <v>12.0</v>
      </c>
      <c r="I170" s="110">
        <v>3.3</v>
      </c>
      <c r="J170" s="77"/>
    </row>
    <row r="171">
      <c r="A171" s="110" t="s">
        <v>415</v>
      </c>
      <c r="B171" s="111" t="s">
        <v>88</v>
      </c>
      <c r="C171" s="5" t="str">
        <f t="shared" si="1"/>
        <v>Canned Fish &amp; Seafood_0-5</v>
      </c>
      <c r="D171" s="112">
        <v>53.0</v>
      </c>
      <c r="E171" s="112">
        <v>4.0</v>
      </c>
      <c r="F171" s="110">
        <v>7.5</v>
      </c>
      <c r="G171" s="112">
        <v>358.0</v>
      </c>
      <c r="H171" s="112">
        <v>6.0</v>
      </c>
      <c r="I171" s="110">
        <v>1.7</v>
      </c>
      <c r="J171" s="77"/>
    </row>
    <row r="172">
      <c r="A172" s="110" t="s">
        <v>415</v>
      </c>
      <c r="B172" s="111" t="s">
        <v>4223</v>
      </c>
      <c r="C172" s="5" t="str">
        <f t="shared" si="1"/>
        <v>Canned Fish &amp; Seafood_5-10</v>
      </c>
      <c r="D172" s="112">
        <v>295.0</v>
      </c>
      <c r="E172" s="112">
        <v>80.0</v>
      </c>
      <c r="F172" s="110">
        <v>27.1</v>
      </c>
      <c r="G172" s="112">
        <v>1140.0</v>
      </c>
      <c r="H172" s="112">
        <v>241.0</v>
      </c>
      <c r="I172" s="110">
        <v>21.1</v>
      </c>
      <c r="J172" s="77"/>
    </row>
    <row r="173">
      <c r="A173" s="110" t="s">
        <v>415</v>
      </c>
      <c r="B173" s="111" t="s">
        <v>4221</v>
      </c>
      <c r="C173" s="5" t="str">
        <f t="shared" si="1"/>
        <v>Canned Fish &amp; Seafood_10-15</v>
      </c>
      <c r="D173" s="112">
        <v>242.0</v>
      </c>
      <c r="E173" s="112">
        <v>24.0</v>
      </c>
      <c r="F173" s="110">
        <v>9.9</v>
      </c>
      <c r="G173" s="112">
        <v>976.0</v>
      </c>
      <c r="H173" s="112">
        <v>64.0</v>
      </c>
      <c r="I173" s="110">
        <v>6.6</v>
      </c>
      <c r="J173" s="77"/>
    </row>
    <row r="174">
      <c r="A174" s="110" t="s">
        <v>415</v>
      </c>
      <c r="B174" s="111" t="s">
        <v>72</v>
      </c>
      <c r="C174" s="5" t="str">
        <f t="shared" si="1"/>
        <v>Canned Fish &amp; Seafood_15-20</v>
      </c>
      <c r="D174" s="112">
        <v>192.0</v>
      </c>
      <c r="E174" s="112">
        <v>41.0</v>
      </c>
      <c r="F174" s="110">
        <v>21.4</v>
      </c>
      <c r="G174" s="112">
        <v>666.0</v>
      </c>
      <c r="H174" s="112">
        <v>117.0</v>
      </c>
      <c r="I174" s="110">
        <v>17.6</v>
      </c>
      <c r="J174" s="77"/>
    </row>
    <row r="175">
      <c r="A175" s="110" t="s">
        <v>415</v>
      </c>
      <c r="B175" s="111" t="s">
        <v>75</v>
      </c>
      <c r="C175" s="5" t="str">
        <f t="shared" si="1"/>
        <v>Canned Fish &amp; Seafood_20-25</v>
      </c>
      <c r="D175" s="112">
        <v>189.0</v>
      </c>
      <c r="E175" s="112">
        <v>27.0</v>
      </c>
      <c r="F175" s="110">
        <v>14.3</v>
      </c>
      <c r="G175" s="112">
        <v>680.0</v>
      </c>
      <c r="H175" s="112">
        <v>90.0</v>
      </c>
      <c r="I175" s="110">
        <v>13.2</v>
      </c>
      <c r="J175" s="77"/>
    </row>
    <row r="176">
      <c r="A176" s="110" t="s">
        <v>415</v>
      </c>
      <c r="B176" s="111" t="s">
        <v>60</v>
      </c>
      <c r="C176" s="5" t="str">
        <f t="shared" si="1"/>
        <v>Canned Fish &amp; Seafood_25+</v>
      </c>
      <c r="D176" s="112">
        <v>420.0</v>
      </c>
      <c r="E176" s="112">
        <v>87.0</v>
      </c>
      <c r="F176" s="110">
        <v>20.7</v>
      </c>
      <c r="G176" s="112">
        <v>1522.0</v>
      </c>
      <c r="H176" s="112">
        <v>312.0</v>
      </c>
      <c r="I176" s="110">
        <v>20.5</v>
      </c>
      <c r="J176" s="77"/>
    </row>
    <row r="177">
      <c r="A177" s="110" t="s">
        <v>415</v>
      </c>
      <c r="B177" s="111" t="s">
        <v>4222</v>
      </c>
      <c r="C177" s="5" t="str">
        <f t="shared" si="1"/>
        <v>Canned Fish &amp; Seafood_No Sales</v>
      </c>
      <c r="D177" s="112">
        <v>35.0</v>
      </c>
      <c r="E177" s="112">
        <v>29.0</v>
      </c>
      <c r="F177" s="110">
        <v>82.9</v>
      </c>
      <c r="G177" s="112">
        <v>67.0</v>
      </c>
      <c r="H177" s="112">
        <v>61.0</v>
      </c>
      <c r="I177" s="110">
        <v>91.0</v>
      </c>
      <c r="J177" s="77"/>
    </row>
    <row r="178">
      <c r="A178" s="110" t="s">
        <v>429</v>
      </c>
      <c r="B178" s="111" t="s">
        <v>88</v>
      </c>
      <c r="C178" s="5" t="str">
        <f t="shared" si="1"/>
        <v>Canned Fruits_0-5</v>
      </c>
      <c r="D178" s="112">
        <v>3.0</v>
      </c>
      <c r="E178" s="112">
        <v>0.0</v>
      </c>
      <c r="F178" s="110">
        <v>0.0</v>
      </c>
      <c r="G178" s="112">
        <v>7.0</v>
      </c>
      <c r="H178" s="112">
        <v>0.0</v>
      </c>
      <c r="I178" s="110">
        <v>0.0</v>
      </c>
      <c r="J178" s="77"/>
    </row>
    <row r="179">
      <c r="A179" s="110" t="s">
        <v>429</v>
      </c>
      <c r="B179" s="111" t="s">
        <v>4223</v>
      </c>
      <c r="C179" s="5" t="str">
        <f t="shared" si="1"/>
        <v>Canned Fruits_5-10</v>
      </c>
      <c r="D179" s="112">
        <v>109.0</v>
      </c>
      <c r="E179" s="112">
        <v>13.0</v>
      </c>
      <c r="F179" s="110">
        <v>11.9</v>
      </c>
      <c r="G179" s="112">
        <v>319.0</v>
      </c>
      <c r="H179" s="112">
        <v>38.0</v>
      </c>
      <c r="I179" s="110">
        <v>11.9</v>
      </c>
      <c r="J179" s="77"/>
    </row>
    <row r="180">
      <c r="A180" s="110" t="s">
        <v>429</v>
      </c>
      <c r="B180" s="111" t="s">
        <v>4221</v>
      </c>
      <c r="C180" s="5" t="str">
        <f t="shared" si="1"/>
        <v>Canned Fruits_10-15</v>
      </c>
      <c r="D180" s="112">
        <v>66.0</v>
      </c>
      <c r="E180" s="112">
        <v>19.0</v>
      </c>
      <c r="F180" s="110">
        <v>28.8</v>
      </c>
      <c r="G180" s="112">
        <v>200.0</v>
      </c>
      <c r="H180" s="112">
        <v>55.0</v>
      </c>
      <c r="I180" s="110">
        <v>27.5</v>
      </c>
      <c r="J180" s="77"/>
    </row>
    <row r="181">
      <c r="A181" s="110" t="s">
        <v>429</v>
      </c>
      <c r="B181" s="111" t="s">
        <v>75</v>
      </c>
      <c r="C181" s="5" t="str">
        <f t="shared" si="1"/>
        <v>Canned Fruits_20-25</v>
      </c>
      <c r="D181" s="112">
        <v>13.0</v>
      </c>
      <c r="E181" s="112">
        <v>10.0</v>
      </c>
      <c r="F181" s="110">
        <v>76.9</v>
      </c>
      <c r="G181" s="112">
        <v>32.0</v>
      </c>
      <c r="H181" s="112">
        <v>26.0</v>
      </c>
      <c r="I181" s="110">
        <v>81.3</v>
      </c>
      <c r="J181" s="77"/>
    </row>
    <row r="182">
      <c r="A182" s="110" t="s">
        <v>429</v>
      </c>
      <c r="B182" s="111" t="s">
        <v>4222</v>
      </c>
      <c r="C182" s="5" t="str">
        <f t="shared" si="1"/>
        <v>Canned Fruits_No Sales</v>
      </c>
      <c r="D182" s="112">
        <v>4.0</v>
      </c>
      <c r="E182" s="112">
        <v>4.0</v>
      </c>
      <c r="F182" s="110">
        <v>100.0</v>
      </c>
      <c r="G182" s="112">
        <v>7.0</v>
      </c>
      <c r="H182" s="112">
        <v>7.0</v>
      </c>
      <c r="I182" s="110">
        <v>100.0</v>
      </c>
      <c r="J182" s="77"/>
    </row>
    <row r="183">
      <c r="A183" s="110" t="s">
        <v>435</v>
      </c>
      <c r="B183" s="111" t="s">
        <v>88</v>
      </c>
      <c r="C183" s="5" t="str">
        <f t="shared" si="1"/>
        <v>Canned Meats_0-5</v>
      </c>
      <c r="D183" s="112">
        <v>19.0</v>
      </c>
      <c r="E183" s="112">
        <v>2.0</v>
      </c>
      <c r="F183" s="110">
        <v>10.5</v>
      </c>
      <c r="G183" s="112">
        <v>52.0</v>
      </c>
      <c r="H183" s="112">
        <v>5.0</v>
      </c>
      <c r="I183" s="110">
        <v>9.6</v>
      </c>
      <c r="J183" s="77"/>
    </row>
    <row r="184">
      <c r="A184" s="110" t="s">
        <v>435</v>
      </c>
      <c r="B184" s="111" t="s">
        <v>4223</v>
      </c>
      <c r="C184" s="5" t="str">
        <f t="shared" si="1"/>
        <v>Canned Meats_5-10</v>
      </c>
      <c r="D184" s="112">
        <v>126.0</v>
      </c>
      <c r="E184" s="112">
        <v>18.0</v>
      </c>
      <c r="F184" s="110">
        <v>14.3</v>
      </c>
      <c r="G184" s="112">
        <v>499.0</v>
      </c>
      <c r="H184" s="112">
        <v>56.0</v>
      </c>
      <c r="I184" s="110">
        <v>11.2</v>
      </c>
      <c r="J184" s="77"/>
    </row>
    <row r="185">
      <c r="A185" s="110" t="s">
        <v>435</v>
      </c>
      <c r="B185" s="111" t="s">
        <v>4221</v>
      </c>
      <c r="C185" s="5" t="str">
        <f t="shared" si="1"/>
        <v>Canned Meats_10-15</v>
      </c>
      <c r="D185" s="112">
        <v>33.0</v>
      </c>
      <c r="E185" s="112">
        <v>5.0</v>
      </c>
      <c r="F185" s="110">
        <v>15.2</v>
      </c>
      <c r="G185" s="112">
        <v>85.0</v>
      </c>
      <c r="H185" s="112">
        <v>9.0</v>
      </c>
      <c r="I185" s="110">
        <v>10.6</v>
      </c>
      <c r="J185" s="77"/>
    </row>
    <row r="186">
      <c r="A186" s="110" t="s">
        <v>435</v>
      </c>
      <c r="B186" s="111" t="s">
        <v>72</v>
      </c>
      <c r="C186" s="5" t="str">
        <f t="shared" si="1"/>
        <v>Canned Meats_15-20</v>
      </c>
      <c r="D186" s="112">
        <v>207.0</v>
      </c>
      <c r="E186" s="112">
        <v>32.0</v>
      </c>
      <c r="F186" s="110">
        <v>15.5</v>
      </c>
      <c r="G186" s="112">
        <v>711.0</v>
      </c>
      <c r="H186" s="112">
        <v>94.0</v>
      </c>
      <c r="I186" s="110">
        <v>13.2</v>
      </c>
      <c r="J186" s="77"/>
    </row>
    <row r="187">
      <c r="A187" s="110" t="s">
        <v>435</v>
      </c>
      <c r="B187" s="111" t="s">
        <v>75</v>
      </c>
      <c r="C187" s="5" t="str">
        <f t="shared" si="1"/>
        <v>Canned Meats_20-25</v>
      </c>
      <c r="D187" s="112">
        <v>76.0</v>
      </c>
      <c r="E187" s="112">
        <v>40.0</v>
      </c>
      <c r="F187" s="110">
        <v>52.6</v>
      </c>
      <c r="G187" s="112">
        <v>217.0</v>
      </c>
      <c r="H187" s="112">
        <v>128.0</v>
      </c>
      <c r="I187" s="110">
        <v>59.0</v>
      </c>
      <c r="J187" s="77"/>
    </row>
    <row r="188">
      <c r="A188" s="110" t="s">
        <v>435</v>
      </c>
      <c r="B188" s="111" t="s">
        <v>4222</v>
      </c>
      <c r="C188" s="5" t="str">
        <f t="shared" si="1"/>
        <v>Canned Meats_No Sales</v>
      </c>
      <c r="D188" s="112">
        <v>5.0</v>
      </c>
      <c r="E188" s="112">
        <v>3.0</v>
      </c>
      <c r="F188" s="110">
        <v>60.0</v>
      </c>
      <c r="G188" s="112">
        <v>5.0</v>
      </c>
      <c r="H188" s="112">
        <v>3.0</v>
      </c>
      <c r="I188" s="110">
        <v>60.0</v>
      </c>
      <c r="J188" s="77"/>
    </row>
    <row r="189">
      <c r="A189" s="110" t="s">
        <v>442</v>
      </c>
      <c r="B189" s="111" t="s">
        <v>88</v>
      </c>
      <c r="C189" s="5" t="str">
        <f t="shared" si="1"/>
        <v>Canned Vegetables_0-5</v>
      </c>
      <c r="D189" s="112">
        <v>465.0</v>
      </c>
      <c r="E189" s="112">
        <v>33.0</v>
      </c>
      <c r="F189" s="110">
        <v>7.1</v>
      </c>
      <c r="G189" s="112">
        <v>2052.0</v>
      </c>
      <c r="H189" s="112">
        <v>101.0</v>
      </c>
      <c r="I189" s="110">
        <v>4.9</v>
      </c>
      <c r="J189" s="77"/>
    </row>
    <row r="190">
      <c r="A190" s="110" t="s">
        <v>442</v>
      </c>
      <c r="B190" s="111" t="s">
        <v>4223</v>
      </c>
      <c r="C190" s="5" t="str">
        <f t="shared" si="1"/>
        <v>Canned Vegetables_5-10</v>
      </c>
      <c r="D190" s="112">
        <v>481.0</v>
      </c>
      <c r="E190" s="112">
        <v>46.0</v>
      </c>
      <c r="F190" s="110">
        <v>9.6</v>
      </c>
      <c r="G190" s="112">
        <v>2089.0</v>
      </c>
      <c r="H190" s="112">
        <v>135.0</v>
      </c>
      <c r="I190" s="110">
        <v>6.5</v>
      </c>
      <c r="J190" s="77"/>
    </row>
    <row r="191">
      <c r="A191" s="110" t="s">
        <v>442</v>
      </c>
      <c r="B191" s="111" t="s">
        <v>4221</v>
      </c>
      <c r="C191" s="5" t="str">
        <f t="shared" si="1"/>
        <v>Canned Vegetables_10-15</v>
      </c>
      <c r="D191" s="112">
        <v>378.0</v>
      </c>
      <c r="E191" s="112">
        <v>91.0</v>
      </c>
      <c r="F191" s="110">
        <v>24.1</v>
      </c>
      <c r="G191" s="112">
        <v>1080.0</v>
      </c>
      <c r="H191" s="112">
        <v>253.0</v>
      </c>
      <c r="I191" s="110">
        <v>23.4</v>
      </c>
      <c r="J191" s="77"/>
    </row>
    <row r="192">
      <c r="A192" s="110" t="s">
        <v>442</v>
      </c>
      <c r="B192" s="111" t="s">
        <v>72</v>
      </c>
      <c r="C192" s="5" t="str">
        <f t="shared" si="1"/>
        <v>Canned Vegetables_15-20</v>
      </c>
      <c r="D192" s="112">
        <v>105.0</v>
      </c>
      <c r="E192" s="112">
        <v>54.0</v>
      </c>
      <c r="F192" s="110">
        <v>51.4</v>
      </c>
      <c r="G192" s="112">
        <v>265.0</v>
      </c>
      <c r="H192" s="112">
        <v>159.0</v>
      </c>
      <c r="I192" s="110">
        <v>60.0</v>
      </c>
      <c r="J192" s="77"/>
    </row>
    <row r="193">
      <c r="A193" s="110" t="s">
        <v>442</v>
      </c>
      <c r="B193" s="111" t="s">
        <v>75</v>
      </c>
      <c r="C193" s="5" t="str">
        <f t="shared" si="1"/>
        <v>Canned Vegetables_20-25</v>
      </c>
      <c r="D193" s="112">
        <v>51.0</v>
      </c>
      <c r="E193" s="112">
        <v>9.0</v>
      </c>
      <c r="F193" s="110">
        <v>17.6</v>
      </c>
      <c r="G193" s="112">
        <v>274.0</v>
      </c>
      <c r="H193" s="112">
        <v>28.0</v>
      </c>
      <c r="I193" s="110">
        <v>10.2</v>
      </c>
      <c r="J193" s="77"/>
    </row>
    <row r="194">
      <c r="A194" s="110" t="s">
        <v>442</v>
      </c>
      <c r="B194" s="111" t="s">
        <v>60</v>
      </c>
      <c r="C194" s="5" t="str">
        <f t="shared" si="1"/>
        <v>Canned Vegetables_25+</v>
      </c>
      <c r="D194" s="112">
        <v>33.0</v>
      </c>
      <c r="E194" s="112">
        <v>14.0</v>
      </c>
      <c r="F194" s="110">
        <v>42.4</v>
      </c>
      <c r="G194" s="112">
        <v>81.0</v>
      </c>
      <c r="H194" s="112">
        <v>41.0</v>
      </c>
      <c r="I194" s="110">
        <v>50.6</v>
      </c>
      <c r="J194" s="77"/>
    </row>
    <row r="195">
      <c r="A195" s="110" t="s">
        <v>442</v>
      </c>
      <c r="B195" s="111" t="s">
        <v>4222</v>
      </c>
      <c r="C195" s="5" t="str">
        <f t="shared" si="1"/>
        <v>Canned Vegetables_No Sales</v>
      </c>
      <c r="D195" s="112">
        <v>41.0</v>
      </c>
      <c r="E195" s="112">
        <v>33.0</v>
      </c>
      <c r="F195" s="110">
        <v>80.5</v>
      </c>
      <c r="G195" s="112">
        <v>98.0</v>
      </c>
      <c r="H195" s="112">
        <v>87.0</v>
      </c>
      <c r="I195" s="110">
        <v>88.8</v>
      </c>
      <c r="J195" s="77"/>
    </row>
    <row r="196">
      <c r="A196" s="110" t="s">
        <v>1123</v>
      </c>
      <c r="B196" s="111" t="s">
        <v>88</v>
      </c>
      <c r="C196" s="5" t="str">
        <f t="shared" si="1"/>
        <v>Car Care_0-5</v>
      </c>
      <c r="D196" s="112">
        <v>24.0</v>
      </c>
      <c r="E196" s="112">
        <v>6.0</v>
      </c>
      <c r="F196" s="110">
        <v>25.0</v>
      </c>
      <c r="G196" s="112">
        <v>70.0</v>
      </c>
      <c r="H196" s="112">
        <v>18.0</v>
      </c>
      <c r="I196" s="110">
        <v>25.7</v>
      </c>
      <c r="J196" s="77"/>
    </row>
    <row r="197">
      <c r="A197" s="110" t="s">
        <v>1123</v>
      </c>
      <c r="B197" s="111" t="s">
        <v>4223</v>
      </c>
      <c r="C197" s="5" t="str">
        <f t="shared" si="1"/>
        <v>Car Care_5-10</v>
      </c>
      <c r="D197" s="112">
        <v>26.0</v>
      </c>
      <c r="E197" s="112">
        <v>11.0</v>
      </c>
      <c r="F197" s="110">
        <v>42.3</v>
      </c>
      <c r="G197" s="112">
        <v>82.0</v>
      </c>
      <c r="H197" s="112">
        <v>35.0</v>
      </c>
      <c r="I197" s="110">
        <v>42.7</v>
      </c>
      <c r="J197" s="77"/>
    </row>
    <row r="198">
      <c r="A198" s="110" t="s">
        <v>1123</v>
      </c>
      <c r="B198" s="111" t="s">
        <v>4221</v>
      </c>
      <c r="C198" s="5" t="str">
        <f t="shared" si="1"/>
        <v>Car Care_10-15</v>
      </c>
      <c r="D198" s="112">
        <v>68.0</v>
      </c>
      <c r="E198" s="112">
        <v>20.0</v>
      </c>
      <c r="F198" s="110">
        <v>29.4</v>
      </c>
      <c r="G198" s="112">
        <v>199.0</v>
      </c>
      <c r="H198" s="112">
        <v>63.0</v>
      </c>
      <c r="I198" s="110">
        <v>31.7</v>
      </c>
      <c r="J198" s="77"/>
    </row>
    <row r="199">
      <c r="A199" s="110" t="s">
        <v>1123</v>
      </c>
      <c r="B199" s="111" t="s">
        <v>72</v>
      </c>
      <c r="C199" s="5" t="str">
        <f t="shared" si="1"/>
        <v>Car Care_15-20</v>
      </c>
      <c r="D199" s="112">
        <v>203.0</v>
      </c>
      <c r="E199" s="112">
        <v>135.0</v>
      </c>
      <c r="F199" s="110">
        <v>66.5</v>
      </c>
      <c r="G199" s="112">
        <v>620.0</v>
      </c>
      <c r="H199" s="112">
        <v>444.0</v>
      </c>
      <c r="I199" s="110">
        <v>71.6</v>
      </c>
      <c r="J199" s="77"/>
    </row>
    <row r="200">
      <c r="A200" s="110" t="s">
        <v>1123</v>
      </c>
      <c r="B200" s="111" t="s">
        <v>75</v>
      </c>
      <c r="C200" s="5" t="str">
        <f t="shared" si="1"/>
        <v>Car Care_20-25</v>
      </c>
      <c r="D200" s="112">
        <v>47.0</v>
      </c>
      <c r="E200" s="112">
        <v>41.0</v>
      </c>
      <c r="F200" s="110">
        <v>87.2</v>
      </c>
      <c r="G200" s="112">
        <v>159.0</v>
      </c>
      <c r="H200" s="112">
        <v>149.0</v>
      </c>
      <c r="I200" s="110">
        <v>93.7</v>
      </c>
      <c r="J200" s="77"/>
    </row>
    <row r="201">
      <c r="A201" s="110" t="s">
        <v>1123</v>
      </c>
      <c r="B201" s="111" t="s">
        <v>60</v>
      </c>
      <c r="C201" s="5" t="str">
        <f t="shared" si="1"/>
        <v>Car Care_25+</v>
      </c>
      <c r="D201" s="112">
        <v>151.0</v>
      </c>
      <c r="E201" s="112">
        <v>112.0</v>
      </c>
      <c r="F201" s="110">
        <v>74.2</v>
      </c>
      <c r="G201" s="112">
        <v>469.0</v>
      </c>
      <c r="H201" s="112">
        <v>369.0</v>
      </c>
      <c r="I201" s="110">
        <v>78.7</v>
      </c>
      <c r="J201" s="77"/>
    </row>
    <row r="202">
      <c r="A202" s="110" t="s">
        <v>1123</v>
      </c>
      <c r="B202" s="111" t="s">
        <v>4222</v>
      </c>
      <c r="C202" s="5" t="str">
        <f t="shared" si="1"/>
        <v>Car Care_No Sales</v>
      </c>
      <c r="D202" s="112">
        <v>180.0</v>
      </c>
      <c r="E202" s="112">
        <v>148.0</v>
      </c>
      <c r="F202" s="110">
        <v>82.2</v>
      </c>
      <c r="G202" s="112">
        <v>570.0</v>
      </c>
      <c r="H202" s="112">
        <v>498.0</v>
      </c>
      <c r="I202" s="110">
        <v>87.4</v>
      </c>
      <c r="J202" s="77"/>
    </row>
    <row r="203">
      <c r="A203" s="110" t="s">
        <v>1954</v>
      </c>
      <c r="B203" s="111" t="s">
        <v>72</v>
      </c>
      <c r="C203" s="5" t="str">
        <f t="shared" si="1"/>
        <v>Card Games_15-20</v>
      </c>
      <c r="D203" s="112">
        <v>26.0</v>
      </c>
      <c r="E203" s="112">
        <v>1.0</v>
      </c>
      <c r="F203" s="110">
        <v>3.8</v>
      </c>
      <c r="G203" s="112">
        <v>77.0</v>
      </c>
      <c r="H203" s="112">
        <v>3.0</v>
      </c>
      <c r="I203" s="110">
        <v>3.9</v>
      </c>
      <c r="J203" s="77"/>
    </row>
    <row r="204">
      <c r="A204" s="110" t="s">
        <v>1954</v>
      </c>
      <c r="B204" s="111" t="s">
        <v>60</v>
      </c>
      <c r="C204" s="5" t="str">
        <f t="shared" si="1"/>
        <v>Card Games_25+</v>
      </c>
      <c r="D204" s="112">
        <v>5.0</v>
      </c>
      <c r="E204" s="112">
        <v>5.0</v>
      </c>
      <c r="F204" s="110">
        <v>100.0</v>
      </c>
      <c r="G204" s="112">
        <v>5.0</v>
      </c>
      <c r="H204" s="112">
        <v>5.0</v>
      </c>
      <c r="I204" s="110">
        <v>100.0</v>
      </c>
      <c r="J204" s="77"/>
    </row>
    <row r="205">
      <c r="A205" s="110" t="s">
        <v>1954</v>
      </c>
      <c r="B205" s="111" t="s">
        <v>4222</v>
      </c>
      <c r="C205" s="5" t="str">
        <f t="shared" si="1"/>
        <v>Card Games_No Sales</v>
      </c>
      <c r="D205" s="112">
        <v>3.0</v>
      </c>
      <c r="E205" s="112">
        <v>3.0</v>
      </c>
      <c r="F205" s="110">
        <v>100.0</v>
      </c>
      <c r="G205" s="112">
        <v>3.0</v>
      </c>
      <c r="H205" s="112">
        <v>3.0</v>
      </c>
      <c r="I205" s="110">
        <v>100.0</v>
      </c>
      <c r="J205" s="77"/>
    </row>
    <row r="206">
      <c r="A206" s="110" t="s">
        <v>1552</v>
      </c>
      <c r="B206" s="111" t="s">
        <v>60</v>
      </c>
      <c r="C206" s="5" t="str">
        <f t="shared" si="1"/>
        <v>Cat Accessories_25+</v>
      </c>
      <c r="D206" s="112">
        <v>22.0</v>
      </c>
      <c r="E206" s="112">
        <v>14.0</v>
      </c>
      <c r="F206" s="110">
        <v>63.6</v>
      </c>
      <c r="G206" s="112">
        <v>58.0</v>
      </c>
      <c r="H206" s="112">
        <v>42.0</v>
      </c>
      <c r="I206" s="110">
        <v>72.4</v>
      </c>
      <c r="J206" s="77"/>
    </row>
    <row r="207">
      <c r="A207" s="110" t="s">
        <v>1555</v>
      </c>
      <c r="B207" s="111" t="s">
        <v>4221</v>
      </c>
      <c r="C207" s="5" t="str">
        <f t="shared" si="1"/>
        <v>Cat Care_10-15</v>
      </c>
      <c r="D207" s="112">
        <v>19.0</v>
      </c>
      <c r="E207" s="112">
        <v>10.0</v>
      </c>
      <c r="F207" s="110">
        <v>52.6</v>
      </c>
      <c r="G207" s="112">
        <v>45.0</v>
      </c>
      <c r="H207" s="112">
        <v>30.0</v>
      </c>
      <c r="I207" s="110">
        <v>66.7</v>
      </c>
      <c r="J207" s="77"/>
    </row>
    <row r="208">
      <c r="A208" s="110" t="s">
        <v>1555</v>
      </c>
      <c r="B208" s="111" t="s">
        <v>72</v>
      </c>
      <c r="C208" s="5" t="str">
        <f t="shared" si="1"/>
        <v>Cat Care_15-20</v>
      </c>
      <c r="D208" s="112">
        <v>8.0</v>
      </c>
      <c r="E208" s="112">
        <v>7.0</v>
      </c>
      <c r="F208" s="110">
        <v>87.5</v>
      </c>
      <c r="G208" s="112">
        <v>15.0</v>
      </c>
      <c r="H208" s="112">
        <v>14.0</v>
      </c>
      <c r="I208" s="110">
        <v>93.3</v>
      </c>
      <c r="J208" s="77"/>
    </row>
    <row r="209">
      <c r="A209" s="110" t="s">
        <v>1555</v>
      </c>
      <c r="B209" s="111" t="s">
        <v>75</v>
      </c>
      <c r="C209" s="5" t="str">
        <f t="shared" si="1"/>
        <v>Cat Care_20-25</v>
      </c>
      <c r="D209" s="112">
        <v>137.0</v>
      </c>
      <c r="E209" s="112">
        <v>57.0</v>
      </c>
      <c r="F209" s="110">
        <v>41.6</v>
      </c>
      <c r="G209" s="112">
        <v>482.0</v>
      </c>
      <c r="H209" s="112">
        <v>187.0</v>
      </c>
      <c r="I209" s="110">
        <v>38.8</v>
      </c>
      <c r="J209" s="77"/>
    </row>
    <row r="210">
      <c r="A210" s="110" t="s">
        <v>1555</v>
      </c>
      <c r="B210" s="111" t="s">
        <v>60</v>
      </c>
      <c r="C210" s="5" t="str">
        <f t="shared" si="1"/>
        <v>Cat Care_25+</v>
      </c>
      <c r="D210" s="112">
        <v>125.0</v>
      </c>
      <c r="E210" s="112">
        <v>32.0</v>
      </c>
      <c r="F210" s="110">
        <v>25.6</v>
      </c>
      <c r="G210" s="112">
        <v>428.0</v>
      </c>
      <c r="H210" s="112">
        <v>88.0</v>
      </c>
      <c r="I210" s="110">
        <v>20.6</v>
      </c>
      <c r="J210" s="77"/>
    </row>
    <row r="211">
      <c r="A211" s="110" t="s">
        <v>1555</v>
      </c>
      <c r="B211" s="111" t="s">
        <v>4222</v>
      </c>
      <c r="C211" s="5" t="str">
        <f t="shared" si="1"/>
        <v>Cat Care_No Sales</v>
      </c>
      <c r="D211" s="112">
        <v>2.0</v>
      </c>
      <c r="E211" s="112">
        <v>2.0</v>
      </c>
      <c r="F211" s="110">
        <v>100.0</v>
      </c>
      <c r="G211" s="112">
        <v>3.0</v>
      </c>
      <c r="H211" s="112">
        <v>3.0</v>
      </c>
      <c r="I211" s="110">
        <v>100.0</v>
      </c>
      <c r="J211" s="77"/>
    </row>
    <row r="212">
      <c r="A212" s="110" t="s">
        <v>1564</v>
      </c>
      <c r="B212" s="111" t="s">
        <v>88</v>
      </c>
      <c r="C212" s="5" t="str">
        <f t="shared" si="1"/>
        <v>Cat Food_0-5</v>
      </c>
      <c r="D212" s="112">
        <v>650.0</v>
      </c>
      <c r="E212" s="112">
        <v>97.0</v>
      </c>
      <c r="F212" s="110">
        <v>14.9</v>
      </c>
      <c r="G212" s="112">
        <v>3974.0</v>
      </c>
      <c r="H212" s="112">
        <v>321.0</v>
      </c>
      <c r="I212" s="110">
        <v>8.1</v>
      </c>
      <c r="J212" s="77"/>
    </row>
    <row r="213">
      <c r="A213" s="110" t="s">
        <v>1564</v>
      </c>
      <c r="B213" s="111" t="s">
        <v>4223</v>
      </c>
      <c r="C213" s="5" t="str">
        <f t="shared" si="1"/>
        <v>Cat Food_5-10</v>
      </c>
      <c r="D213" s="112">
        <v>419.0</v>
      </c>
      <c r="E213" s="112">
        <v>43.0</v>
      </c>
      <c r="F213" s="110">
        <v>10.3</v>
      </c>
      <c r="G213" s="112">
        <v>2419.0</v>
      </c>
      <c r="H213" s="112">
        <v>125.0</v>
      </c>
      <c r="I213" s="110">
        <v>5.2</v>
      </c>
      <c r="J213" s="77"/>
    </row>
    <row r="214">
      <c r="A214" s="110" t="s">
        <v>1564</v>
      </c>
      <c r="B214" s="111" t="s">
        <v>4221</v>
      </c>
      <c r="C214" s="5" t="str">
        <f t="shared" si="1"/>
        <v>Cat Food_10-15</v>
      </c>
      <c r="D214" s="112">
        <v>266.0</v>
      </c>
      <c r="E214" s="112">
        <v>24.0</v>
      </c>
      <c r="F214" s="110">
        <v>9.0</v>
      </c>
      <c r="G214" s="112">
        <v>954.0</v>
      </c>
      <c r="H214" s="112">
        <v>76.0</v>
      </c>
      <c r="I214" s="110">
        <v>8.0</v>
      </c>
      <c r="J214" s="77"/>
    </row>
    <row r="215">
      <c r="A215" s="110" t="s">
        <v>1564</v>
      </c>
      <c r="B215" s="111" t="s">
        <v>72</v>
      </c>
      <c r="C215" s="5" t="str">
        <f t="shared" si="1"/>
        <v>Cat Food_15-20</v>
      </c>
      <c r="D215" s="112">
        <v>84.0</v>
      </c>
      <c r="E215" s="112">
        <v>14.0</v>
      </c>
      <c r="F215" s="110">
        <v>16.7</v>
      </c>
      <c r="G215" s="112">
        <v>263.0</v>
      </c>
      <c r="H215" s="112">
        <v>34.0</v>
      </c>
      <c r="I215" s="110">
        <v>12.9</v>
      </c>
      <c r="J215" s="77"/>
    </row>
    <row r="216">
      <c r="A216" s="110" t="s">
        <v>1564</v>
      </c>
      <c r="B216" s="111" t="s">
        <v>75</v>
      </c>
      <c r="C216" s="5" t="str">
        <f t="shared" si="1"/>
        <v>Cat Food_20-25</v>
      </c>
      <c r="D216" s="112">
        <v>152.0</v>
      </c>
      <c r="E216" s="112">
        <v>32.0</v>
      </c>
      <c r="F216" s="110">
        <v>21.1</v>
      </c>
      <c r="G216" s="112">
        <v>553.0</v>
      </c>
      <c r="H216" s="112">
        <v>79.0</v>
      </c>
      <c r="I216" s="110">
        <v>14.3</v>
      </c>
      <c r="J216" s="77"/>
    </row>
    <row r="217">
      <c r="A217" s="110" t="s">
        <v>1564</v>
      </c>
      <c r="B217" s="111" t="s">
        <v>60</v>
      </c>
      <c r="C217" s="5" t="str">
        <f t="shared" si="1"/>
        <v>Cat Food_25+</v>
      </c>
      <c r="D217" s="112">
        <v>1048.0</v>
      </c>
      <c r="E217" s="112">
        <v>235.0</v>
      </c>
      <c r="F217" s="110">
        <v>22.4</v>
      </c>
      <c r="G217" s="112">
        <v>2907.0</v>
      </c>
      <c r="H217" s="112">
        <v>644.0</v>
      </c>
      <c r="I217" s="110">
        <v>22.2</v>
      </c>
      <c r="J217" s="77"/>
    </row>
    <row r="218">
      <c r="A218" s="110" t="s">
        <v>1564</v>
      </c>
      <c r="B218" s="111" t="s">
        <v>4222</v>
      </c>
      <c r="C218" s="5" t="str">
        <f t="shared" si="1"/>
        <v>Cat Food_No Sales</v>
      </c>
      <c r="D218" s="112">
        <v>75.0</v>
      </c>
      <c r="E218" s="112">
        <v>48.0</v>
      </c>
      <c r="F218" s="110">
        <v>64.0</v>
      </c>
      <c r="G218" s="112">
        <v>127.0</v>
      </c>
      <c r="H218" s="112">
        <v>81.0</v>
      </c>
      <c r="I218" s="110">
        <v>63.8</v>
      </c>
      <c r="J218" s="77"/>
    </row>
    <row r="219">
      <c r="A219" s="110" t="s">
        <v>362</v>
      </c>
      <c r="B219" s="111" t="s">
        <v>88</v>
      </c>
      <c r="C219" s="5" t="str">
        <f t="shared" si="1"/>
        <v>Cereal &amp; Granola_0-5</v>
      </c>
      <c r="D219" s="112">
        <v>41.0</v>
      </c>
      <c r="E219" s="112">
        <v>1.0</v>
      </c>
      <c r="F219" s="110">
        <v>2.4</v>
      </c>
      <c r="G219" s="112">
        <v>171.0</v>
      </c>
      <c r="H219" s="112">
        <v>3.0</v>
      </c>
      <c r="I219" s="110">
        <v>1.8</v>
      </c>
      <c r="J219" s="77"/>
    </row>
    <row r="220">
      <c r="A220" s="110" t="s">
        <v>362</v>
      </c>
      <c r="B220" s="111" t="s">
        <v>4223</v>
      </c>
      <c r="C220" s="5" t="str">
        <f t="shared" si="1"/>
        <v>Cereal &amp; Granola_5-10</v>
      </c>
      <c r="D220" s="112">
        <v>55.0</v>
      </c>
      <c r="E220" s="112">
        <v>0.0</v>
      </c>
      <c r="F220" s="110">
        <v>0.0</v>
      </c>
      <c r="G220" s="112">
        <v>248.0</v>
      </c>
      <c r="H220" s="112">
        <v>0.0</v>
      </c>
      <c r="I220" s="110">
        <v>0.0</v>
      </c>
      <c r="J220" s="77"/>
    </row>
    <row r="221">
      <c r="A221" s="110" t="s">
        <v>362</v>
      </c>
      <c r="B221" s="111" t="s">
        <v>4221</v>
      </c>
      <c r="C221" s="5" t="str">
        <f t="shared" si="1"/>
        <v>Cereal &amp; Granola_10-15</v>
      </c>
      <c r="D221" s="112">
        <v>76.0</v>
      </c>
      <c r="E221" s="112">
        <v>2.0</v>
      </c>
      <c r="F221" s="110">
        <v>2.6</v>
      </c>
      <c r="G221" s="112">
        <v>280.0</v>
      </c>
      <c r="H221" s="112">
        <v>2.0</v>
      </c>
      <c r="I221" s="110">
        <v>0.7</v>
      </c>
      <c r="J221" s="77"/>
    </row>
    <row r="222">
      <c r="A222" s="110" t="s">
        <v>362</v>
      </c>
      <c r="B222" s="111" t="s">
        <v>72</v>
      </c>
      <c r="C222" s="5" t="str">
        <f t="shared" si="1"/>
        <v>Cereal &amp; Granola_15-20</v>
      </c>
      <c r="D222" s="112">
        <v>403.0</v>
      </c>
      <c r="E222" s="112">
        <v>38.0</v>
      </c>
      <c r="F222" s="110">
        <v>9.4</v>
      </c>
      <c r="G222" s="112">
        <v>1414.0</v>
      </c>
      <c r="H222" s="112">
        <v>100.0</v>
      </c>
      <c r="I222" s="110">
        <v>7.1</v>
      </c>
      <c r="J222" s="77"/>
    </row>
    <row r="223">
      <c r="A223" s="110" t="s">
        <v>362</v>
      </c>
      <c r="B223" s="111" t="s">
        <v>75</v>
      </c>
      <c r="C223" s="5" t="str">
        <f t="shared" si="1"/>
        <v>Cereal &amp; Granola_20-25</v>
      </c>
      <c r="D223" s="112">
        <v>562.0</v>
      </c>
      <c r="E223" s="112">
        <v>44.0</v>
      </c>
      <c r="F223" s="110">
        <v>7.8</v>
      </c>
      <c r="G223" s="112">
        <v>1862.0</v>
      </c>
      <c r="H223" s="112">
        <v>130.0</v>
      </c>
      <c r="I223" s="110">
        <v>7.0</v>
      </c>
      <c r="J223" s="77"/>
    </row>
    <row r="224">
      <c r="A224" s="110" t="s">
        <v>362</v>
      </c>
      <c r="B224" s="111" t="s">
        <v>60</v>
      </c>
      <c r="C224" s="5" t="str">
        <f t="shared" si="1"/>
        <v>Cereal &amp; Granola_25+</v>
      </c>
      <c r="D224" s="112">
        <v>1227.0</v>
      </c>
      <c r="E224" s="112">
        <v>224.0</v>
      </c>
      <c r="F224" s="110">
        <v>18.3</v>
      </c>
      <c r="G224" s="112">
        <v>3700.0</v>
      </c>
      <c r="H224" s="112">
        <v>659.0</v>
      </c>
      <c r="I224" s="110">
        <v>17.8</v>
      </c>
      <c r="J224" s="77"/>
    </row>
    <row r="225">
      <c r="A225" s="110" t="s">
        <v>362</v>
      </c>
      <c r="B225" s="111" t="s">
        <v>4222</v>
      </c>
      <c r="C225" s="5" t="str">
        <f t="shared" si="1"/>
        <v>Cereal &amp; Granola_No Sales</v>
      </c>
      <c r="D225" s="112">
        <v>25.0</v>
      </c>
      <c r="E225" s="112">
        <v>17.0</v>
      </c>
      <c r="F225" s="110">
        <v>68.0</v>
      </c>
      <c r="G225" s="112">
        <v>36.0</v>
      </c>
      <c r="H225" s="112">
        <v>25.0</v>
      </c>
      <c r="I225" s="110">
        <v>69.4</v>
      </c>
      <c r="J225" s="77"/>
    </row>
    <row r="226">
      <c r="A226" s="110" t="s">
        <v>376</v>
      </c>
      <c r="B226" s="111" t="s">
        <v>88</v>
      </c>
      <c r="C226" s="5" t="str">
        <f t="shared" si="1"/>
        <v>Cereal Bars_0-5</v>
      </c>
      <c r="D226" s="112">
        <v>12.0</v>
      </c>
      <c r="E226" s="112">
        <v>1.0</v>
      </c>
      <c r="F226" s="110">
        <v>8.3</v>
      </c>
      <c r="G226" s="112">
        <v>56.0</v>
      </c>
      <c r="H226" s="112">
        <v>3.0</v>
      </c>
      <c r="I226" s="110">
        <v>5.4</v>
      </c>
      <c r="J226" s="77"/>
    </row>
    <row r="227">
      <c r="A227" s="110" t="s">
        <v>376</v>
      </c>
      <c r="B227" s="111" t="s">
        <v>4221</v>
      </c>
      <c r="C227" s="5" t="str">
        <f t="shared" si="1"/>
        <v>Cereal Bars_10-15</v>
      </c>
      <c r="D227" s="112">
        <v>39.0</v>
      </c>
      <c r="E227" s="112">
        <v>4.0</v>
      </c>
      <c r="F227" s="110">
        <v>10.3</v>
      </c>
      <c r="G227" s="112">
        <v>109.0</v>
      </c>
      <c r="H227" s="112">
        <v>10.0</v>
      </c>
      <c r="I227" s="110">
        <v>9.2</v>
      </c>
      <c r="J227" s="77"/>
    </row>
    <row r="228">
      <c r="A228" s="110" t="s">
        <v>376</v>
      </c>
      <c r="B228" s="111" t="s">
        <v>72</v>
      </c>
      <c r="C228" s="5" t="str">
        <f t="shared" si="1"/>
        <v>Cereal Bars_15-20</v>
      </c>
      <c r="D228" s="112">
        <v>260.0</v>
      </c>
      <c r="E228" s="112">
        <v>20.0</v>
      </c>
      <c r="F228" s="110">
        <v>7.7</v>
      </c>
      <c r="G228" s="112">
        <v>743.0</v>
      </c>
      <c r="H228" s="112">
        <v>52.0</v>
      </c>
      <c r="I228" s="110">
        <v>7.0</v>
      </c>
      <c r="J228" s="77"/>
    </row>
    <row r="229">
      <c r="A229" s="110" t="s">
        <v>376</v>
      </c>
      <c r="B229" s="111" t="s">
        <v>75</v>
      </c>
      <c r="C229" s="5" t="str">
        <f t="shared" si="1"/>
        <v>Cereal Bars_20-25</v>
      </c>
      <c r="D229" s="112">
        <v>106.0</v>
      </c>
      <c r="E229" s="112">
        <v>8.0</v>
      </c>
      <c r="F229" s="110">
        <v>7.5</v>
      </c>
      <c r="G229" s="112">
        <v>535.0</v>
      </c>
      <c r="H229" s="112">
        <v>22.0</v>
      </c>
      <c r="I229" s="110">
        <v>4.1</v>
      </c>
      <c r="J229" s="77"/>
    </row>
    <row r="230">
      <c r="A230" s="110" t="s">
        <v>376</v>
      </c>
      <c r="B230" s="111" t="s">
        <v>60</v>
      </c>
      <c r="C230" s="5" t="str">
        <f t="shared" si="1"/>
        <v>Cereal Bars_25+</v>
      </c>
      <c r="D230" s="112">
        <v>52.0</v>
      </c>
      <c r="E230" s="112">
        <v>6.0</v>
      </c>
      <c r="F230" s="110">
        <v>11.5</v>
      </c>
      <c r="G230" s="112">
        <v>172.0</v>
      </c>
      <c r="H230" s="112">
        <v>21.0</v>
      </c>
      <c r="I230" s="110">
        <v>12.2</v>
      </c>
      <c r="J230" s="77"/>
    </row>
    <row r="231">
      <c r="A231" s="110" t="s">
        <v>376</v>
      </c>
      <c r="B231" s="111" t="s">
        <v>4222</v>
      </c>
      <c r="C231" s="5" t="str">
        <f t="shared" si="1"/>
        <v>Cereal Bars_No Sales</v>
      </c>
      <c r="D231" s="112">
        <v>2.0</v>
      </c>
      <c r="E231" s="112">
        <v>0.0</v>
      </c>
      <c r="F231" s="110">
        <v>0.0</v>
      </c>
      <c r="G231" s="112">
        <v>3.0</v>
      </c>
      <c r="H231" s="112">
        <v>0.0</v>
      </c>
      <c r="I231" s="110">
        <v>0.0</v>
      </c>
      <c r="J231" s="77"/>
    </row>
    <row r="232">
      <c r="A232" s="110" t="s">
        <v>1079</v>
      </c>
      <c r="B232" s="111" t="s">
        <v>4223</v>
      </c>
      <c r="C232" s="5" t="str">
        <f t="shared" si="1"/>
        <v>Cereals, Oats &amp; Muesli_5-10</v>
      </c>
      <c r="D232" s="112">
        <v>5.0</v>
      </c>
      <c r="E232" s="112">
        <v>1.0</v>
      </c>
      <c r="F232" s="110">
        <v>20.0</v>
      </c>
      <c r="G232" s="112">
        <v>7.0</v>
      </c>
      <c r="H232" s="112">
        <v>1.0</v>
      </c>
      <c r="I232" s="110">
        <v>14.3</v>
      </c>
      <c r="J232" s="77"/>
    </row>
    <row r="233">
      <c r="A233" s="110" t="s">
        <v>1447</v>
      </c>
      <c r="B233" s="111" t="s">
        <v>4222</v>
      </c>
      <c r="C233" s="5" t="str">
        <f t="shared" si="1"/>
        <v>Chargers_No Sales</v>
      </c>
      <c r="D233" s="112">
        <v>1.0</v>
      </c>
      <c r="E233" s="112">
        <v>1.0</v>
      </c>
      <c r="F233" s="110">
        <v>100.0</v>
      </c>
      <c r="G233" s="112">
        <v>3.0</v>
      </c>
      <c r="H233" s="112">
        <v>3.0</v>
      </c>
      <c r="I233" s="110">
        <v>100.0</v>
      </c>
      <c r="J233" s="77"/>
    </row>
    <row r="234">
      <c r="A234" s="110" t="s">
        <v>724</v>
      </c>
      <c r="B234" s="111" t="s">
        <v>4223</v>
      </c>
      <c r="C234" s="5" t="str">
        <f t="shared" si="1"/>
        <v>Cheese_5-10</v>
      </c>
      <c r="D234" s="112">
        <v>3.0</v>
      </c>
      <c r="E234" s="112">
        <v>3.0</v>
      </c>
      <c r="F234" s="110">
        <v>100.0</v>
      </c>
      <c r="G234" s="112">
        <v>4.0</v>
      </c>
      <c r="H234" s="112">
        <v>4.0</v>
      </c>
      <c r="I234" s="110">
        <v>100.0</v>
      </c>
      <c r="J234" s="77"/>
    </row>
    <row r="235">
      <c r="A235" s="110" t="s">
        <v>724</v>
      </c>
      <c r="B235" s="111" t="s">
        <v>4221</v>
      </c>
      <c r="C235" s="5" t="str">
        <f t="shared" si="1"/>
        <v>Cheese_10-15</v>
      </c>
      <c r="D235" s="112">
        <v>149.0</v>
      </c>
      <c r="E235" s="112">
        <v>0.0</v>
      </c>
      <c r="F235" s="110">
        <v>0.0</v>
      </c>
      <c r="G235" s="112">
        <v>953.0</v>
      </c>
      <c r="H235" s="112">
        <v>0.0</v>
      </c>
      <c r="I235" s="110">
        <v>0.0</v>
      </c>
      <c r="J235" s="77"/>
    </row>
    <row r="236">
      <c r="A236" s="110" t="s">
        <v>724</v>
      </c>
      <c r="B236" s="111" t="s">
        <v>72</v>
      </c>
      <c r="C236" s="5" t="str">
        <f t="shared" si="1"/>
        <v>Cheese_15-20</v>
      </c>
      <c r="D236" s="112">
        <v>32.0</v>
      </c>
      <c r="E236" s="112">
        <v>7.0</v>
      </c>
      <c r="F236" s="110">
        <v>21.9</v>
      </c>
      <c r="G236" s="112">
        <v>146.0</v>
      </c>
      <c r="H236" s="112">
        <v>15.0</v>
      </c>
      <c r="I236" s="110">
        <v>10.3</v>
      </c>
      <c r="J236" s="77"/>
    </row>
    <row r="237">
      <c r="A237" s="110" t="s">
        <v>724</v>
      </c>
      <c r="B237" s="111" t="s">
        <v>75</v>
      </c>
      <c r="C237" s="5" t="str">
        <f t="shared" si="1"/>
        <v>Cheese_20-25</v>
      </c>
      <c r="D237" s="112">
        <v>1.0</v>
      </c>
      <c r="E237" s="112">
        <v>0.0</v>
      </c>
      <c r="F237" s="110">
        <v>0.0</v>
      </c>
      <c r="G237" s="112">
        <v>2.0</v>
      </c>
      <c r="H237" s="112">
        <v>0.0</v>
      </c>
      <c r="I237" s="110">
        <v>0.0</v>
      </c>
      <c r="J237" s="77"/>
    </row>
    <row r="238">
      <c r="A238" s="110" t="s">
        <v>724</v>
      </c>
      <c r="B238" s="111" t="s">
        <v>60</v>
      </c>
      <c r="C238" s="5" t="str">
        <f t="shared" si="1"/>
        <v>Cheese_25+</v>
      </c>
      <c r="D238" s="112">
        <v>189.0</v>
      </c>
      <c r="E238" s="112">
        <v>16.0</v>
      </c>
      <c r="F238" s="110">
        <v>8.5</v>
      </c>
      <c r="G238" s="112">
        <v>682.0</v>
      </c>
      <c r="H238" s="112">
        <v>42.0</v>
      </c>
      <c r="I238" s="110">
        <v>6.2</v>
      </c>
      <c r="J238" s="77"/>
    </row>
    <row r="239">
      <c r="A239" s="110" t="s">
        <v>724</v>
      </c>
      <c r="B239" s="111" t="s">
        <v>4222</v>
      </c>
      <c r="C239" s="5" t="str">
        <f t="shared" si="1"/>
        <v>Cheese_No Sales</v>
      </c>
      <c r="D239" s="112">
        <v>5.0</v>
      </c>
      <c r="E239" s="112">
        <v>5.0</v>
      </c>
      <c r="F239" s="110">
        <v>100.0</v>
      </c>
      <c r="G239" s="112">
        <v>15.0</v>
      </c>
      <c r="H239" s="112">
        <v>15.0</v>
      </c>
      <c r="I239" s="110">
        <v>100.0</v>
      </c>
      <c r="J239" s="77"/>
    </row>
    <row r="240">
      <c r="A240" s="110" t="s">
        <v>864</v>
      </c>
      <c r="B240" s="111" t="s">
        <v>4223</v>
      </c>
      <c r="C240" s="5" t="str">
        <f t="shared" si="1"/>
        <v>Chicken_5-10</v>
      </c>
      <c r="D240" s="112">
        <v>17.0</v>
      </c>
      <c r="E240" s="112">
        <v>0.0</v>
      </c>
      <c r="F240" s="110">
        <v>0.0</v>
      </c>
      <c r="G240" s="112">
        <v>107.0</v>
      </c>
      <c r="H240" s="112">
        <v>0.0</v>
      </c>
      <c r="I240" s="110">
        <v>0.0</v>
      </c>
      <c r="J240" s="77"/>
    </row>
    <row r="241">
      <c r="A241" s="110" t="s">
        <v>864</v>
      </c>
      <c r="B241" s="111" t="s">
        <v>4221</v>
      </c>
      <c r="C241" s="5" t="str">
        <f t="shared" si="1"/>
        <v>Chicken_10-15</v>
      </c>
      <c r="D241" s="112">
        <v>37.0</v>
      </c>
      <c r="E241" s="112">
        <v>6.0</v>
      </c>
      <c r="F241" s="110">
        <v>16.2</v>
      </c>
      <c r="G241" s="112">
        <v>143.0</v>
      </c>
      <c r="H241" s="112">
        <v>6.0</v>
      </c>
      <c r="I241" s="110">
        <v>4.2</v>
      </c>
      <c r="J241" s="77"/>
    </row>
    <row r="242">
      <c r="A242" s="110" t="s">
        <v>864</v>
      </c>
      <c r="B242" s="111" t="s">
        <v>72</v>
      </c>
      <c r="C242" s="5" t="str">
        <f t="shared" si="1"/>
        <v>Chicken_15-20</v>
      </c>
      <c r="D242" s="112">
        <v>211.0</v>
      </c>
      <c r="E242" s="112">
        <v>11.0</v>
      </c>
      <c r="F242" s="110">
        <v>5.2</v>
      </c>
      <c r="G242" s="112">
        <v>2296.0</v>
      </c>
      <c r="H242" s="112">
        <v>11.0</v>
      </c>
      <c r="I242" s="110">
        <v>0.5</v>
      </c>
      <c r="J242" s="77"/>
    </row>
    <row r="243">
      <c r="A243" s="110" t="s">
        <v>864</v>
      </c>
      <c r="B243" s="111" t="s">
        <v>75</v>
      </c>
      <c r="C243" s="5" t="str">
        <f t="shared" si="1"/>
        <v>Chicken_20-25</v>
      </c>
      <c r="D243" s="112">
        <v>106.0</v>
      </c>
      <c r="E243" s="112">
        <v>2.0</v>
      </c>
      <c r="F243" s="110">
        <v>1.9</v>
      </c>
      <c r="G243" s="112">
        <v>349.0</v>
      </c>
      <c r="H243" s="112">
        <v>3.0</v>
      </c>
      <c r="I243" s="110">
        <v>0.9</v>
      </c>
      <c r="J243" s="77"/>
    </row>
    <row r="244">
      <c r="A244" s="110" t="s">
        <v>864</v>
      </c>
      <c r="B244" s="111" t="s">
        <v>60</v>
      </c>
      <c r="C244" s="5" t="str">
        <f t="shared" si="1"/>
        <v>Chicken_25+</v>
      </c>
      <c r="D244" s="112">
        <v>121.0</v>
      </c>
      <c r="E244" s="112">
        <v>10.0</v>
      </c>
      <c r="F244" s="110">
        <v>8.3</v>
      </c>
      <c r="G244" s="112">
        <v>672.0</v>
      </c>
      <c r="H244" s="112">
        <v>12.0</v>
      </c>
      <c r="I244" s="110">
        <v>1.8</v>
      </c>
      <c r="J244" s="77"/>
    </row>
    <row r="245">
      <c r="A245" s="110" t="s">
        <v>912</v>
      </c>
      <c r="B245" s="111" t="s">
        <v>4223</v>
      </c>
      <c r="C245" s="5" t="str">
        <f t="shared" si="1"/>
        <v>Chicken &amp; Meat_5-10</v>
      </c>
      <c r="D245" s="112">
        <v>2.0</v>
      </c>
      <c r="E245" s="112">
        <v>0.0</v>
      </c>
      <c r="F245" s="110">
        <v>0.0</v>
      </c>
      <c r="G245" s="112">
        <v>2.0</v>
      </c>
      <c r="H245" s="112">
        <v>0.0</v>
      </c>
      <c r="I245" s="110">
        <v>0.0</v>
      </c>
      <c r="J245" s="77"/>
    </row>
    <row r="246">
      <c r="A246" s="110" t="s">
        <v>912</v>
      </c>
      <c r="B246" s="111" t="s">
        <v>4221</v>
      </c>
      <c r="C246" s="5" t="str">
        <f t="shared" si="1"/>
        <v>Chicken &amp; Meat_10-15</v>
      </c>
      <c r="D246" s="112">
        <v>108.0</v>
      </c>
      <c r="E246" s="112">
        <v>5.0</v>
      </c>
      <c r="F246" s="110">
        <v>4.6</v>
      </c>
      <c r="G246" s="112">
        <v>499.0</v>
      </c>
      <c r="H246" s="112">
        <v>5.0</v>
      </c>
      <c r="I246" s="110">
        <v>1.0</v>
      </c>
      <c r="J246" s="77"/>
    </row>
    <row r="247">
      <c r="A247" s="110" t="s">
        <v>912</v>
      </c>
      <c r="B247" s="111" t="s">
        <v>72</v>
      </c>
      <c r="C247" s="5" t="str">
        <f t="shared" si="1"/>
        <v>Chicken &amp; Meat_15-20</v>
      </c>
      <c r="D247" s="112">
        <v>211.0</v>
      </c>
      <c r="E247" s="112">
        <v>17.0</v>
      </c>
      <c r="F247" s="110">
        <v>8.1</v>
      </c>
      <c r="G247" s="112">
        <v>732.0</v>
      </c>
      <c r="H247" s="112">
        <v>36.0</v>
      </c>
      <c r="I247" s="110">
        <v>4.9</v>
      </c>
      <c r="J247" s="77"/>
    </row>
    <row r="248">
      <c r="A248" s="110" t="s">
        <v>912</v>
      </c>
      <c r="B248" s="111" t="s">
        <v>75</v>
      </c>
      <c r="C248" s="5" t="str">
        <f t="shared" si="1"/>
        <v>Chicken &amp; Meat_20-25</v>
      </c>
      <c r="D248" s="112">
        <v>378.0</v>
      </c>
      <c r="E248" s="112">
        <v>35.0</v>
      </c>
      <c r="F248" s="110">
        <v>9.3</v>
      </c>
      <c r="G248" s="112">
        <v>1332.0</v>
      </c>
      <c r="H248" s="112">
        <v>86.0</v>
      </c>
      <c r="I248" s="110">
        <v>6.5</v>
      </c>
      <c r="J248" s="77"/>
    </row>
    <row r="249">
      <c r="A249" s="110" t="s">
        <v>912</v>
      </c>
      <c r="B249" s="111" t="s">
        <v>60</v>
      </c>
      <c r="C249" s="5" t="str">
        <f t="shared" si="1"/>
        <v>Chicken &amp; Meat_25+</v>
      </c>
      <c r="D249" s="112">
        <v>651.0</v>
      </c>
      <c r="E249" s="112">
        <v>100.0</v>
      </c>
      <c r="F249" s="110">
        <v>15.4</v>
      </c>
      <c r="G249" s="112">
        <v>1945.0</v>
      </c>
      <c r="H249" s="112">
        <v>300.0</v>
      </c>
      <c r="I249" s="110">
        <v>15.4</v>
      </c>
      <c r="J249" s="77"/>
    </row>
    <row r="250">
      <c r="A250" s="110" t="s">
        <v>912</v>
      </c>
      <c r="B250" s="111" t="s">
        <v>4222</v>
      </c>
      <c r="C250" s="5" t="str">
        <f t="shared" si="1"/>
        <v>Chicken &amp; Meat_No Sales</v>
      </c>
      <c r="D250" s="112">
        <v>25.0</v>
      </c>
      <c r="E250" s="112">
        <v>20.0</v>
      </c>
      <c r="F250" s="110">
        <v>80.0</v>
      </c>
      <c r="G250" s="112">
        <v>44.0</v>
      </c>
      <c r="H250" s="112">
        <v>36.0</v>
      </c>
      <c r="I250" s="110">
        <v>81.8</v>
      </c>
      <c r="J250" s="77"/>
    </row>
    <row r="251">
      <c r="A251" s="110" t="s">
        <v>1694</v>
      </c>
      <c r="B251" s="111" t="s">
        <v>88</v>
      </c>
      <c r="C251" s="5" t="str">
        <f t="shared" si="1"/>
        <v>Chips &amp; Dips_0-5</v>
      </c>
      <c r="D251" s="112">
        <v>1505.0</v>
      </c>
      <c r="E251" s="112">
        <v>44.0</v>
      </c>
      <c r="F251" s="110">
        <v>2.9</v>
      </c>
      <c r="G251" s="112">
        <v>16244.0</v>
      </c>
      <c r="H251" s="112">
        <v>108.0</v>
      </c>
      <c r="I251" s="110">
        <v>0.7</v>
      </c>
      <c r="J251" s="77"/>
    </row>
    <row r="252">
      <c r="A252" s="110" t="s">
        <v>1694</v>
      </c>
      <c r="B252" s="111" t="s">
        <v>4223</v>
      </c>
      <c r="C252" s="5" t="str">
        <f t="shared" si="1"/>
        <v>Chips &amp; Dips_5-10</v>
      </c>
      <c r="D252" s="112">
        <v>1192.0</v>
      </c>
      <c r="E252" s="112">
        <v>57.0</v>
      </c>
      <c r="F252" s="110">
        <v>4.8</v>
      </c>
      <c r="G252" s="112">
        <v>8524.0</v>
      </c>
      <c r="H252" s="112">
        <v>163.0</v>
      </c>
      <c r="I252" s="110">
        <v>1.9</v>
      </c>
      <c r="J252" s="77"/>
    </row>
    <row r="253">
      <c r="A253" s="110" t="s">
        <v>1694</v>
      </c>
      <c r="B253" s="111" t="s">
        <v>4221</v>
      </c>
      <c r="C253" s="5" t="str">
        <f t="shared" si="1"/>
        <v>Chips &amp; Dips_10-15</v>
      </c>
      <c r="D253" s="112">
        <v>795.0</v>
      </c>
      <c r="E253" s="112">
        <v>78.0</v>
      </c>
      <c r="F253" s="110">
        <v>9.8</v>
      </c>
      <c r="G253" s="112">
        <v>5908.0</v>
      </c>
      <c r="H253" s="112">
        <v>328.0</v>
      </c>
      <c r="I253" s="110">
        <v>5.6</v>
      </c>
      <c r="J253" s="77"/>
    </row>
    <row r="254">
      <c r="A254" s="110" t="s">
        <v>1694</v>
      </c>
      <c r="B254" s="111" t="s">
        <v>72</v>
      </c>
      <c r="C254" s="5" t="str">
        <f t="shared" si="1"/>
        <v>Chips &amp; Dips_15-20</v>
      </c>
      <c r="D254" s="112">
        <v>891.0</v>
      </c>
      <c r="E254" s="112">
        <v>78.0</v>
      </c>
      <c r="F254" s="110">
        <v>8.8</v>
      </c>
      <c r="G254" s="112">
        <v>4800.0</v>
      </c>
      <c r="H254" s="112">
        <v>287.0</v>
      </c>
      <c r="I254" s="110">
        <v>6.0</v>
      </c>
      <c r="J254" s="77"/>
    </row>
    <row r="255">
      <c r="A255" s="110" t="s">
        <v>1694</v>
      </c>
      <c r="B255" s="111" t="s">
        <v>75</v>
      </c>
      <c r="C255" s="5" t="str">
        <f t="shared" si="1"/>
        <v>Chips &amp; Dips_20-25</v>
      </c>
      <c r="D255" s="112">
        <v>414.0</v>
      </c>
      <c r="E255" s="112">
        <v>39.0</v>
      </c>
      <c r="F255" s="110">
        <v>9.4</v>
      </c>
      <c r="G255" s="112">
        <v>1272.0</v>
      </c>
      <c r="H255" s="112">
        <v>106.0</v>
      </c>
      <c r="I255" s="110">
        <v>8.3</v>
      </c>
      <c r="J255" s="77"/>
    </row>
    <row r="256">
      <c r="A256" s="110" t="s">
        <v>1694</v>
      </c>
      <c r="B256" s="111" t="s">
        <v>60</v>
      </c>
      <c r="C256" s="5" t="str">
        <f t="shared" si="1"/>
        <v>Chips &amp; Dips_25+</v>
      </c>
      <c r="D256" s="112">
        <v>383.0</v>
      </c>
      <c r="E256" s="112">
        <v>72.0</v>
      </c>
      <c r="F256" s="110">
        <v>18.8</v>
      </c>
      <c r="G256" s="112">
        <v>1141.0</v>
      </c>
      <c r="H256" s="112">
        <v>220.0</v>
      </c>
      <c r="I256" s="110">
        <v>19.3</v>
      </c>
      <c r="J256" s="77"/>
    </row>
    <row r="257">
      <c r="A257" s="110" t="s">
        <v>1694</v>
      </c>
      <c r="B257" s="111" t="s">
        <v>4222</v>
      </c>
      <c r="C257" s="5" t="str">
        <f t="shared" si="1"/>
        <v>Chips &amp; Dips_No Sales</v>
      </c>
      <c r="D257" s="112">
        <v>32.0</v>
      </c>
      <c r="E257" s="112">
        <v>25.0</v>
      </c>
      <c r="F257" s="110">
        <v>78.1</v>
      </c>
      <c r="G257" s="112">
        <v>51.0</v>
      </c>
      <c r="H257" s="112">
        <v>39.0</v>
      </c>
      <c r="I257" s="110">
        <v>76.5</v>
      </c>
      <c r="J257" s="77"/>
    </row>
    <row r="258">
      <c r="A258" s="110" t="s">
        <v>1829</v>
      </c>
      <c r="B258" s="111" t="s">
        <v>88</v>
      </c>
      <c r="C258" s="5" t="str">
        <f t="shared" si="1"/>
        <v>Chocolate Bars &amp; Bags_0-5</v>
      </c>
      <c r="D258" s="112">
        <v>1050.0</v>
      </c>
      <c r="E258" s="112">
        <v>12.0</v>
      </c>
      <c r="F258" s="110">
        <v>1.1</v>
      </c>
      <c r="G258" s="112">
        <v>20880.0</v>
      </c>
      <c r="H258" s="112">
        <v>118.0</v>
      </c>
      <c r="I258" s="110">
        <v>0.6</v>
      </c>
      <c r="J258" s="77"/>
    </row>
    <row r="259">
      <c r="A259" s="110" t="s">
        <v>1829</v>
      </c>
      <c r="B259" s="111" t="s">
        <v>4223</v>
      </c>
      <c r="C259" s="5" t="str">
        <f t="shared" si="1"/>
        <v>Chocolate Bars &amp; Bags_5-10</v>
      </c>
      <c r="D259" s="112">
        <v>595.0</v>
      </c>
      <c r="E259" s="112">
        <v>20.0</v>
      </c>
      <c r="F259" s="110">
        <v>3.4</v>
      </c>
      <c r="G259" s="112">
        <v>4762.0</v>
      </c>
      <c r="H259" s="112">
        <v>62.0</v>
      </c>
      <c r="I259" s="110">
        <v>1.3</v>
      </c>
      <c r="J259" s="77"/>
    </row>
    <row r="260">
      <c r="A260" s="110" t="s">
        <v>1829</v>
      </c>
      <c r="B260" s="111" t="s">
        <v>4221</v>
      </c>
      <c r="C260" s="5" t="str">
        <f t="shared" si="1"/>
        <v>Chocolate Bars &amp; Bags_10-15</v>
      </c>
      <c r="D260" s="112">
        <v>682.0</v>
      </c>
      <c r="E260" s="112">
        <v>55.0</v>
      </c>
      <c r="F260" s="110">
        <v>8.1</v>
      </c>
      <c r="G260" s="112">
        <v>2739.0</v>
      </c>
      <c r="H260" s="112">
        <v>173.0</v>
      </c>
      <c r="I260" s="110">
        <v>6.3</v>
      </c>
      <c r="J260" s="77"/>
    </row>
    <row r="261">
      <c r="A261" s="110" t="s">
        <v>1829</v>
      </c>
      <c r="B261" s="111" t="s">
        <v>72</v>
      </c>
      <c r="C261" s="5" t="str">
        <f t="shared" si="1"/>
        <v>Chocolate Bars &amp; Bags_15-20</v>
      </c>
      <c r="D261" s="112">
        <v>574.0</v>
      </c>
      <c r="E261" s="112">
        <v>42.0</v>
      </c>
      <c r="F261" s="110">
        <v>7.3</v>
      </c>
      <c r="G261" s="112">
        <v>3009.0</v>
      </c>
      <c r="H261" s="112">
        <v>133.0</v>
      </c>
      <c r="I261" s="110">
        <v>4.4</v>
      </c>
      <c r="J261" s="77"/>
    </row>
    <row r="262">
      <c r="A262" s="110" t="s">
        <v>1829</v>
      </c>
      <c r="B262" s="111" t="s">
        <v>75</v>
      </c>
      <c r="C262" s="5" t="str">
        <f t="shared" si="1"/>
        <v>Chocolate Bars &amp; Bags_20-25</v>
      </c>
      <c r="D262" s="112">
        <v>388.0</v>
      </c>
      <c r="E262" s="112">
        <v>49.0</v>
      </c>
      <c r="F262" s="110">
        <v>12.6</v>
      </c>
      <c r="G262" s="112">
        <v>1840.0</v>
      </c>
      <c r="H262" s="112">
        <v>518.0</v>
      </c>
      <c r="I262" s="110">
        <v>28.2</v>
      </c>
      <c r="J262" s="77"/>
    </row>
    <row r="263">
      <c r="A263" s="110" t="s">
        <v>1829</v>
      </c>
      <c r="B263" s="111" t="s">
        <v>60</v>
      </c>
      <c r="C263" s="5" t="str">
        <f t="shared" si="1"/>
        <v>Chocolate Bars &amp; Bags_25+</v>
      </c>
      <c r="D263" s="112">
        <v>538.0</v>
      </c>
      <c r="E263" s="112">
        <v>134.0</v>
      </c>
      <c r="F263" s="110">
        <v>24.9</v>
      </c>
      <c r="G263" s="112">
        <v>1804.0</v>
      </c>
      <c r="H263" s="112">
        <v>486.0</v>
      </c>
      <c r="I263" s="110">
        <v>26.9</v>
      </c>
      <c r="J263" s="77"/>
    </row>
    <row r="264">
      <c r="A264" s="110" t="s">
        <v>1829</v>
      </c>
      <c r="B264" s="111" t="s">
        <v>4222</v>
      </c>
      <c r="C264" s="5" t="str">
        <f t="shared" si="1"/>
        <v>Chocolate Bars &amp; Bags_No Sales</v>
      </c>
      <c r="D264" s="112">
        <v>100.0</v>
      </c>
      <c r="E264" s="112">
        <v>29.0</v>
      </c>
      <c r="F264" s="110">
        <v>29.0</v>
      </c>
      <c r="G264" s="112">
        <v>240.0</v>
      </c>
      <c r="H264" s="112">
        <v>51.0</v>
      </c>
      <c r="I264" s="110">
        <v>21.3</v>
      </c>
      <c r="J264" s="77"/>
    </row>
    <row r="265">
      <c r="A265" s="110" t="s">
        <v>556</v>
      </c>
      <c r="B265" s="111" t="s">
        <v>88</v>
      </c>
      <c r="C265" s="5" t="str">
        <f t="shared" si="1"/>
        <v>Cleaning Materials_0-5</v>
      </c>
      <c r="D265" s="112">
        <v>3.0</v>
      </c>
      <c r="E265" s="112">
        <v>1.0</v>
      </c>
      <c r="F265" s="110">
        <v>33.3</v>
      </c>
      <c r="G265" s="112">
        <v>4.0</v>
      </c>
      <c r="H265" s="112">
        <v>1.0</v>
      </c>
      <c r="I265" s="110">
        <v>25.0</v>
      </c>
      <c r="J265" s="77"/>
    </row>
    <row r="266">
      <c r="A266" s="110" t="s">
        <v>556</v>
      </c>
      <c r="B266" s="111" t="s">
        <v>4223</v>
      </c>
      <c r="C266" s="5" t="str">
        <f t="shared" si="1"/>
        <v>Cleaning Materials_5-10</v>
      </c>
      <c r="D266" s="112">
        <v>219.0</v>
      </c>
      <c r="E266" s="112">
        <v>34.0</v>
      </c>
      <c r="F266" s="110">
        <v>15.5</v>
      </c>
      <c r="G266" s="112">
        <v>682.0</v>
      </c>
      <c r="H266" s="112">
        <v>97.0</v>
      </c>
      <c r="I266" s="110">
        <v>14.2</v>
      </c>
      <c r="J266" s="77"/>
    </row>
    <row r="267">
      <c r="A267" s="110" t="s">
        <v>556</v>
      </c>
      <c r="B267" s="111" t="s">
        <v>4221</v>
      </c>
      <c r="C267" s="5" t="str">
        <f t="shared" si="1"/>
        <v>Cleaning Materials_10-15</v>
      </c>
      <c r="D267" s="112">
        <v>312.0</v>
      </c>
      <c r="E267" s="112">
        <v>65.0</v>
      </c>
      <c r="F267" s="110">
        <v>20.8</v>
      </c>
      <c r="G267" s="112">
        <v>917.0</v>
      </c>
      <c r="H267" s="112">
        <v>177.0</v>
      </c>
      <c r="I267" s="110">
        <v>19.3</v>
      </c>
      <c r="J267" s="77"/>
    </row>
    <row r="268">
      <c r="A268" s="110" t="s">
        <v>556</v>
      </c>
      <c r="B268" s="111" t="s">
        <v>72</v>
      </c>
      <c r="C268" s="5" t="str">
        <f t="shared" si="1"/>
        <v>Cleaning Materials_15-20</v>
      </c>
      <c r="D268" s="112">
        <v>309.0</v>
      </c>
      <c r="E268" s="112">
        <v>76.0</v>
      </c>
      <c r="F268" s="110">
        <v>24.6</v>
      </c>
      <c r="G268" s="112">
        <v>942.0</v>
      </c>
      <c r="H268" s="112">
        <v>215.0</v>
      </c>
      <c r="I268" s="110">
        <v>22.8</v>
      </c>
      <c r="J268" s="77"/>
    </row>
    <row r="269">
      <c r="A269" s="110" t="s">
        <v>556</v>
      </c>
      <c r="B269" s="111" t="s">
        <v>75</v>
      </c>
      <c r="C269" s="5" t="str">
        <f t="shared" si="1"/>
        <v>Cleaning Materials_20-25</v>
      </c>
      <c r="D269" s="112">
        <v>84.0</v>
      </c>
      <c r="E269" s="112">
        <v>27.0</v>
      </c>
      <c r="F269" s="110">
        <v>32.1</v>
      </c>
      <c r="G269" s="112">
        <v>217.0</v>
      </c>
      <c r="H269" s="112">
        <v>74.0</v>
      </c>
      <c r="I269" s="110">
        <v>34.1</v>
      </c>
      <c r="J269" s="77"/>
    </row>
    <row r="270">
      <c r="A270" s="110" t="s">
        <v>556</v>
      </c>
      <c r="B270" s="111" t="s">
        <v>60</v>
      </c>
      <c r="C270" s="5" t="str">
        <f t="shared" si="1"/>
        <v>Cleaning Materials_25+</v>
      </c>
      <c r="D270" s="112">
        <v>514.0</v>
      </c>
      <c r="E270" s="112">
        <v>104.0</v>
      </c>
      <c r="F270" s="110">
        <v>20.2</v>
      </c>
      <c r="G270" s="112">
        <v>1448.0</v>
      </c>
      <c r="H270" s="112">
        <v>318.0</v>
      </c>
      <c r="I270" s="110">
        <v>22.0</v>
      </c>
      <c r="J270" s="77"/>
    </row>
    <row r="271">
      <c r="A271" s="110" t="s">
        <v>556</v>
      </c>
      <c r="B271" s="111" t="s">
        <v>4222</v>
      </c>
      <c r="C271" s="5" t="str">
        <f t="shared" si="1"/>
        <v>Cleaning Materials_No Sales</v>
      </c>
      <c r="D271" s="112">
        <v>30.0</v>
      </c>
      <c r="E271" s="112">
        <v>20.0</v>
      </c>
      <c r="F271" s="110">
        <v>66.7</v>
      </c>
      <c r="G271" s="112">
        <v>60.0</v>
      </c>
      <c r="H271" s="112">
        <v>47.0</v>
      </c>
      <c r="I271" s="110">
        <v>78.3</v>
      </c>
      <c r="J271" s="77"/>
    </row>
    <row r="272">
      <c r="A272" s="110" t="s">
        <v>736</v>
      </c>
      <c r="B272" s="111" t="s">
        <v>4223</v>
      </c>
      <c r="C272" s="5" t="str">
        <f t="shared" si="1"/>
        <v>Cold Cuts_5-10</v>
      </c>
      <c r="D272" s="112">
        <v>99.0</v>
      </c>
      <c r="E272" s="112">
        <v>3.0</v>
      </c>
      <c r="F272" s="110">
        <v>3.0</v>
      </c>
      <c r="G272" s="112">
        <v>454.0</v>
      </c>
      <c r="H272" s="112">
        <v>17.0</v>
      </c>
      <c r="I272" s="110">
        <v>3.7</v>
      </c>
      <c r="J272" s="77"/>
    </row>
    <row r="273">
      <c r="A273" s="110" t="s">
        <v>736</v>
      </c>
      <c r="B273" s="111" t="s">
        <v>4221</v>
      </c>
      <c r="C273" s="5" t="str">
        <f t="shared" si="1"/>
        <v>Cold Cuts_10-15</v>
      </c>
      <c r="D273" s="112">
        <v>255.0</v>
      </c>
      <c r="E273" s="112">
        <v>5.0</v>
      </c>
      <c r="F273" s="110">
        <v>2.0</v>
      </c>
      <c r="G273" s="112">
        <v>2200.0</v>
      </c>
      <c r="H273" s="112">
        <v>17.0</v>
      </c>
      <c r="I273" s="110">
        <v>0.8</v>
      </c>
      <c r="J273" s="77"/>
    </row>
    <row r="274">
      <c r="A274" s="110" t="s">
        <v>736</v>
      </c>
      <c r="B274" s="111" t="s">
        <v>72</v>
      </c>
      <c r="C274" s="5" t="str">
        <f t="shared" si="1"/>
        <v>Cold Cuts_15-20</v>
      </c>
      <c r="D274" s="112">
        <v>341.0</v>
      </c>
      <c r="E274" s="112">
        <v>9.0</v>
      </c>
      <c r="F274" s="110">
        <v>2.6</v>
      </c>
      <c r="G274" s="112">
        <v>2350.0</v>
      </c>
      <c r="H274" s="112">
        <v>26.0</v>
      </c>
      <c r="I274" s="110">
        <v>1.1</v>
      </c>
      <c r="J274" s="77"/>
    </row>
    <row r="275">
      <c r="A275" s="110" t="s">
        <v>736</v>
      </c>
      <c r="B275" s="111" t="s">
        <v>75</v>
      </c>
      <c r="C275" s="5" t="str">
        <f t="shared" si="1"/>
        <v>Cold Cuts_20-25</v>
      </c>
      <c r="D275" s="112">
        <v>307.0</v>
      </c>
      <c r="E275" s="112">
        <v>17.0</v>
      </c>
      <c r="F275" s="110">
        <v>5.5</v>
      </c>
      <c r="G275" s="112">
        <v>1223.0</v>
      </c>
      <c r="H275" s="112">
        <v>63.0</v>
      </c>
      <c r="I275" s="110">
        <v>5.2</v>
      </c>
      <c r="J275" s="77"/>
    </row>
    <row r="276">
      <c r="A276" s="110" t="s">
        <v>736</v>
      </c>
      <c r="B276" s="111" t="s">
        <v>60</v>
      </c>
      <c r="C276" s="5" t="str">
        <f t="shared" si="1"/>
        <v>Cold Cuts_25+</v>
      </c>
      <c r="D276" s="112">
        <v>48.0</v>
      </c>
      <c r="E276" s="112">
        <v>2.0</v>
      </c>
      <c r="F276" s="110">
        <v>4.2</v>
      </c>
      <c r="G276" s="112">
        <v>152.0</v>
      </c>
      <c r="H276" s="112">
        <v>6.0</v>
      </c>
      <c r="I276" s="110">
        <v>3.9</v>
      </c>
      <c r="J276" s="77"/>
    </row>
    <row r="277">
      <c r="A277" s="110" t="s">
        <v>736</v>
      </c>
      <c r="B277" s="111" t="s">
        <v>4222</v>
      </c>
      <c r="C277" s="5" t="str">
        <f t="shared" si="1"/>
        <v>Cold Cuts_No Sales</v>
      </c>
      <c r="D277" s="112">
        <v>3.0</v>
      </c>
      <c r="E277" s="112">
        <v>3.0</v>
      </c>
      <c r="F277" s="110">
        <v>100.0</v>
      </c>
      <c r="G277" s="112">
        <v>4.0</v>
      </c>
      <c r="H277" s="112">
        <v>4.0</v>
      </c>
      <c r="I277" s="110">
        <v>100.0</v>
      </c>
      <c r="J277" s="77"/>
    </row>
    <row r="278">
      <c r="A278" s="110" t="s">
        <v>871</v>
      </c>
      <c r="B278" s="111" t="s">
        <v>72</v>
      </c>
      <c r="C278" s="5" t="str">
        <f t="shared" si="1"/>
        <v>Cold Cuts &amp; Meat Snacks_15-20</v>
      </c>
      <c r="D278" s="112">
        <v>4.0</v>
      </c>
      <c r="E278" s="112">
        <v>1.0</v>
      </c>
      <c r="F278" s="110">
        <v>25.0</v>
      </c>
      <c r="G278" s="112">
        <v>12.0</v>
      </c>
      <c r="H278" s="112">
        <v>5.0</v>
      </c>
      <c r="I278" s="110">
        <v>41.7</v>
      </c>
      <c r="J278" s="77"/>
    </row>
    <row r="279">
      <c r="A279" s="110" t="s">
        <v>71</v>
      </c>
      <c r="B279" s="111" t="s">
        <v>4223</v>
      </c>
      <c r="C279" s="5" t="str">
        <f t="shared" si="1"/>
        <v>Condoms_5-10</v>
      </c>
      <c r="D279" s="112">
        <v>34.0</v>
      </c>
      <c r="E279" s="112">
        <v>0.0</v>
      </c>
      <c r="F279" s="110">
        <v>0.0</v>
      </c>
      <c r="G279" s="112">
        <v>121.0</v>
      </c>
      <c r="H279" s="112">
        <v>0.0</v>
      </c>
      <c r="I279" s="110">
        <v>0.0</v>
      </c>
      <c r="J279" s="77"/>
    </row>
    <row r="280">
      <c r="A280" s="110" t="s">
        <v>71</v>
      </c>
      <c r="B280" s="111" t="s">
        <v>72</v>
      </c>
      <c r="C280" s="5" t="str">
        <f t="shared" si="1"/>
        <v>Condoms_15-20</v>
      </c>
      <c r="D280" s="112">
        <v>97.0</v>
      </c>
      <c r="E280" s="112">
        <v>10.0</v>
      </c>
      <c r="F280" s="110">
        <v>10.3</v>
      </c>
      <c r="G280" s="112">
        <v>301.0</v>
      </c>
      <c r="H280" s="112">
        <v>30.0</v>
      </c>
      <c r="I280" s="110">
        <v>10.0</v>
      </c>
      <c r="J280" s="77"/>
    </row>
    <row r="281">
      <c r="A281" s="110" t="s">
        <v>71</v>
      </c>
      <c r="B281" s="111" t="s">
        <v>60</v>
      </c>
      <c r="C281" s="5" t="str">
        <f t="shared" si="1"/>
        <v>Condoms_25+</v>
      </c>
      <c r="D281" s="112">
        <v>397.0</v>
      </c>
      <c r="E281" s="112">
        <v>50.0</v>
      </c>
      <c r="F281" s="110">
        <v>12.6</v>
      </c>
      <c r="G281" s="112">
        <v>1728.0</v>
      </c>
      <c r="H281" s="112">
        <v>151.0</v>
      </c>
      <c r="I281" s="110">
        <v>8.7</v>
      </c>
      <c r="J281" s="77"/>
    </row>
    <row r="282">
      <c r="A282" s="110" t="s">
        <v>71</v>
      </c>
      <c r="B282" s="111" t="s">
        <v>4222</v>
      </c>
      <c r="C282" s="5" t="str">
        <f t="shared" si="1"/>
        <v>Condoms_No Sales</v>
      </c>
      <c r="D282" s="112">
        <v>2.0</v>
      </c>
      <c r="E282" s="112">
        <v>2.0</v>
      </c>
      <c r="F282" s="110">
        <v>100.0</v>
      </c>
      <c r="G282" s="112">
        <v>4.0</v>
      </c>
      <c r="H282" s="112">
        <v>4.0</v>
      </c>
      <c r="I282" s="110">
        <v>100.0</v>
      </c>
      <c r="J282" s="77"/>
    </row>
    <row r="283">
      <c r="A283" s="110" t="s">
        <v>1007</v>
      </c>
      <c r="B283" s="111" t="s">
        <v>4222</v>
      </c>
      <c r="C283" s="5" t="str">
        <f t="shared" si="1"/>
        <v>Consoles_No Sales</v>
      </c>
      <c r="D283" s="112">
        <v>1.0</v>
      </c>
      <c r="E283" s="112">
        <v>1.0</v>
      </c>
      <c r="F283" s="110">
        <v>100.0</v>
      </c>
      <c r="G283" s="112">
        <v>2.0</v>
      </c>
      <c r="H283" s="112">
        <v>2.0</v>
      </c>
      <c r="I283" s="110">
        <v>100.0</v>
      </c>
      <c r="J283" s="77"/>
    </row>
    <row r="284">
      <c r="A284" s="110" t="s">
        <v>1010</v>
      </c>
      <c r="B284" s="111" t="s">
        <v>60</v>
      </c>
      <c r="C284" s="5" t="str">
        <f t="shared" si="1"/>
        <v>Controllers_25+</v>
      </c>
      <c r="D284" s="112">
        <v>5.0</v>
      </c>
      <c r="E284" s="112">
        <v>4.0</v>
      </c>
      <c r="F284" s="110">
        <v>80.0</v>
      </c>
      <c r="G284" s="112">
        <v>19.0</v>
      </c>
      <c r="H284" s="112">
        <v>16.0</v>
      </c>
      <c r="I284" s="110">
        <v>84.2</v>
      </c>
      <c r="J284" s="77"/>
    </row>
    <row r="285">
      <c r="A285" s="110" t="s">
        <v>1010</v>
      </c>
      <c r="B285" s="111" t="s">
        <v>4222</v>
      </c>
      <c r="C285" s="5" t="str">
        <f t="shared" si="1"/>
        <v>Controllers_No Sales</v>
      </c>
      <c r="D285" s="112">
        <v>8.0</v>
      </c>
      <c r="E285" s="112">
        <v>8.0</v>
      </c>
      <c r="F285" s="110">
        <v>100.0</v>
      </c>
      <c r="G285" s="112">
        <v>12.0</v>
      </c>
      <c r="H285" s="112">
        <v>12.0</v>
      </c>
      <c r="I285" s="110">
        <v>100.0</v>
      </c>
      <c r="J285" s="77"/>
    </row>
    <row r="286">
      <c r="A286" s="110" t="s">
        <v>450</v>
      </c>
      <c r="B286" s="111" t="s">
        <v>88</v>
      </c>
      <c r="C286" s="5" t="str">
        <f t="shared" si="1"/>
        <v>Cooking Mixes_0-5</v>
      </c>
      <c r="D286" s="112">
        <v>83.0</v>
      </c>
      <c r="E286" s="112">
        <v>32.0</v>
      </c>
      <c r="F286" s="110">
        <v>38.6</v>
      </c>
      <c r="G286" s="112">
        <v>388.0</v>
      </c>
      <c r="H286" s="112">
        <v>210.0</v>
      </c>
      <c r="I286" s="110">
        <v>54.1</v>
      </c>
      <c r="J286" s="77"/>
    </row>
    <row r="287">
      <c r="A287" s="110" t="s">
        <v>450</v>
      </c>
      <c r="B287" s="111" t="s">
        <v>4223</v>
      </c>
      <c r="C287" s="5" t="str">
        <f t="shared" si="1"/>
        <v>Cooking Mixes_5-10</v>
      </c>
      <c r="D287" s="112">
        <v>269.0</v>
      </c>
      <c r="E287" s="112">
        <v>78.0</v>
      </c>
      <c r="F287" s="110">
        <v>29.0</v>
      </c>
      <c r="G287" s="112">
        <v>999.0</v>
      </c>
      <c r="H287" s="112">
        <v>290.0</v>
      </c>
      <c r="I287" s="110">
        <v>29.0</v>
      </c>
      <c r="J287" s="77"/>
    </row>
    <row r="288">
      <c r="A288" s="110" t="s">
        <v>450</v>
      </c>
      <c r="B288" s="111" t="s">
        <v>4221</v>
      </c>
      <c r="C288" s="5" t="str">
        <f t="shared" si="1"/>
        <v>Cooking Mixes_10-15</v>
      </c>
      <c r="D288" s="112">
        <v>57.0</v>
      </c>
      <c r="E288" s="112">
        <v>31.0</v>
      </c>
      <c r="F288" s="110">
        <v>54.4</v>
      </c>
      <c r="G288" s="112">
        <v>174.0</v>
      </c>
      <c r="H288" s="112">
        <v>109.0</v>
      </c>
      <c r="I288" s="110">
        <v>62.6</v>
      </c>
      <c r="J288" s="77"/>
    </row>
    <row r="289">
      <c r="A289" s="110" t="s">
        <v>450</v>
      </c>
      <c r="B289" s="111" t="s">
        <v>72</v>
      </c>
      <c r="C289" s="5" t="str">
        <f t="shared" si="1"/>
        <v>Cooking Mixes_15-20</v>
      </c>
      <c r="D289" s="112">
        <v>28.0</v>
      </c>
      <c r="E289" s="112">
        <v>9.0</v>
      </c>
      <c r="F289" s="110">
        <v>32.1</v>
      </c>
      <c r="G289" s="112">
        <v>104.0</v>
      </c>
      <c r="H289" s="112">
        <v>40.0</v>
      </c>
      <c r="I289" s="110">
        <v>38.5</v>
      </c>
      <c r="J289" s="77"/>
    </row>
    <row r="290">
      <c r="A290" s="110" t="s">
        <v>450</v>
      </c>
      <c r="B290" s="111" t="s">
        <v>75</v>
      </c>
      <c r="C290" s="5" t="str">
        <f t="shared" si="1"/>
        <v>Cooking Mixes_20-25</v>
      </c>
      <c r="D290" s="112">
        <v>24.0</v>
      </c>
      <c r="E290" s="112">
        <v>0.0</v>
      </c>
      <c r="F290" s="110">
        <v>0.0</v>
      </c>
      <c r="G290" s="112">
        <v>80.0</v>
      </c>
      <c r="H290" s="112">
        <v>0.0</v>
      </c>
      <c r="I290" s="110">
        <v>0.0</v>
      </c>
      <c r="J290" s="77"/>
    </row>
    <row r="291">
      <c r="A291" s="110" t="s">
        <v>450</v>
      </c>
      <c r="B291" s="111" t="s">
        <v>60</v>
      </c>
      <c r="C291" s="5" t="str">
        <f t="shared" si="1"/>
        <v>Cooking Mixes_25+</v>
      </c>
      <c r="D291" s="112">
        <v>16.0</v>
      </c>
      <c r="E291" s="112">
        <v>11.0</v>
      </c>
      <c r="F291" s="110">
        <v>68.8</v>
      </c>
      <c r="G291" s="112">
        <v>38.0</v>
      </c>
      <c r="H291" s="112">
        <v>25.0</v>
      </c>
      <c r="I291" s="110">
        <v>65.8</v>
      </c>
      <c r="J291" s="77"/>
    </row>
    <row r="292">
      <c r="A292" s="110" t="s">
        <v>450</v>
      </c>
      <c r="B292" s="111" t="s">
        <v>4222</v>
      </c>
      <c r="C292" s="5" t="str">
        <f t="shared" si="1"/>
        <v>Cooking Mixes_No Sales</v>
      </c>
      <c r="D292" s="112">
        <v>89.0</v>
      </c>
      <c r="E292" s="112">
        <v>71.0</v>
      </c>
      <c r="F292" s="110">
        <v>79.8</v>
      </c>
      <c r="G292" s="112">
        <v>279.0</v>
      </c>
      <c r="H292" s="112">
        <v>237.0</v>
      </c>
      <c r="I292" s="110">
        <v>84.9</v>
      </c>
      <c r="J292" s="77"/>
    </row>
    <row r="293">
      <c r="A293" s="110" t="s">
        <v>1311</v>
      </c>
      <c r="B293" s="111" t="s">
        <v>88</v>
      </c>
      <c r="C293" s="5" t="str">
        <f t="shared" si="1"/>
        <v>Cookware_0-5</v>
      </c>
      <c r="D293" s="112">
        <v>5.0</v>
      </c>
      <c r="E293" s="112">
        <v>3.0</v>
      </c>
      <c r="F293" s="110">
        <v>60.0</v>
      </c>
      <c r="G293" s="112">
        <v>18.0</v>
      </c>
      <c r="H293" s="112">
        <v>16.0</v>
      </c>
      <c r="I293" s="110">
        <v>88.9</v>
      </c>
      <c r="J293" s="77"/>
    </row>
    <row r="294">
      <c r="A294" s="110" t="s">
        <v>1311</v>
      </c>
      <c r="B294" s="111" t="s">
        <v>4223</v>
      </c>
      <c r="C294" s="5" t="str">
        <f t="shared" si="1"/>
        <v>Cookware_5-10</v>
      </c>
      <c r="D294" s="112">
        <v>100.0</v>
      </c>
      <c r="E294" s="112">
        <v>24.0</v>
      </c>
      <c r="F294" s="110">
        <v>24.0</v>
      </c>
      <c r="G294" s="112">
        <v>281.0</v>
      </c>
      <c r="H294" s="112">
        <v>79.0</v>
      </c>
      <c r="I294" s="110">
        <v>28.1</v>
      </c>
      <c r="J294" s="77"/>
    </row>
    <row r="295">
      <c r="A295" s="110" t="s">
        <v>1311</v>
      </c>
      <c r="B295" s="111" t="s">
        <v>4221</v>
      </c>
      <c r="C295" s="5" t="str">
        <f t="shared" si="1"/>
        <v>Cookware_10-15</v>
      </c>
      <c r="D295" s="112">
        <v>119.0</v>
      </c>
      <c r="E295" s="112">
        <v>31.0</v>
      </c>
      <c r="F295" s="110">
        <v>26.1</v>
      </c>
      <c r="G295" s="112">
        <v>377.0</v>
      </c>
      <c r="H295" s="112">
        <v>134.0</v>
      </c>
      <c r="I295" s="110">
        <v>35.5</v>
      </c>
      <c r="J295" s="77"/>
    </row>
    <row r="296">
      <c r="A296" s="110" t="s">
        <v>1311</v>
      </c>
      <c r="B296" s="111" t="s">
        <v>72</v>
      </c>
      <c r="C296" s="5" t="str">
        <f t="shared" si="1"/>
        <v>Cookware_15-20</v>
      </c>
      <c r="D296" s="112">
        <v>51.0</v>
      </c>
      <c r="E296" s="112">
        <v>3.0</v>
      </c>
      <c r="F296" s="110">
        <v>5.9</v>
      </c>
      <c r="G296" s="112">
        <v>157.0</v>
      </c>
      <c r="H296" s="112">
        <v>11.0</v>
      </c>
      <c r="I296" s="110">
        <v>7.0</v>
      </c>
      <c r="J296" s="77"/>
    </row>
    <row r="297">
      <c r="A297" s="110" t="s">
        <v>1311</v>
      </c>
      <c r="B297" s="111" t="s">
        <v>75</v>
      </c>
      <c r="C297" s="5" t="str">
        <f t="shared" si="1"/>
        <v>Cookware_20-25</v>
      </c>
      <c r="D297" s="112">
        <v>26.0</v>
      </c>
      <c r="E297" s="112">
        <v>12.0</v>
      </c>
      <c r="F297" s="110">
        <v>46.2</v>
      </c>
      <c r="G297" s="112">
        <v>76.0</v>
      </c>
      <c r="H297" s="112">
        <v>39.0</v>
      </c>
      <c r="I297" s="110">
        <v>51.3</v>
      </c>
      <c r="J297" s="77"/>
    </row>
    <row r="298">
      <c r="A298" s="110" t="s">
        <v>1311</v>
      </c>
      <c r="B298" s="111" t="s">
        <v>60</v>
      </c>
      <c r="C298" s="5" t="str">
        <f t="shared" si="1"/>
        <v>Cookware_25+</v>
      </c>
      <c r="D298" s="112">
        <v>18.0</v>
      </c>
      <c r="E298" s="112">
        <v>15.0</v>
      </c>
      <c r="F298" s="110">
        <v>83.3</v>
      </c>
      <c r="G298" s="112">
        <v>29.0</v>
      </c>
      <c r="H298" s="112">
        <v>24.0</v>
      </c>
      <c r="I298" s="110">
        <v>82.8</v>
      </c>
      <c r="J298" s="77"/>
    </row>
    <row r="299">
      <c r="A299" s="110" t="s">
        <v>1311</v>
      </c>
      <c r="B299" s="111" t="s">
        <v>4222</v>
      </c>
      <c r="C299" s="5" t="str">
        <f t="shared" si="1"/>
        <v>Cookware_No Sales</v>
      </c>
      <c r="D299" s="112">
        <v>6.0</v>
      </c>
      <c r="E299" s="112">
        <v>5.0</v>
      </c>
      <c r="F299" s="110">
        <v>83.3</v>
      </c>
      <c r="G299" s="112">
        <v>18.0</v>
      </c>
      <c r="H299" s="112">
        <v>16.0</v>
      </c>
      <c r="I299" s="110">
        <v>88.9</v>
      </c>
      <c r="J299" s="77"/>
    </row>
    <row r="300">
      <c r="A300" s="110" t="s">
        <v>1198</v>
      </c>
      <c r="B300" s="111" t="s">
        <v>88</v>
      </c>
      <c r="C300" s="5" t="str">
        <f t="shared" si="1"/>
        <v>Cosmetics_0-5</v>
      </c>
      <c r="D300" s="112">
        <v>23.0</v>
      </c>
      <c r="E300" s="112">
        <v>4.0</v>
      </c>
      <c r="F300" s="110">
        <v>17.4</v>
      </c>
      <c r="G300" s="112">
        <v>38.0</v>
      </c>
      <c r="H300" s="112">
        <v>12.0</v>
      </c>
      <c r="I300" s="110">
        <v>31.6</v>
      </c>
      <c r="J300" s="77"/>
    </row>
    <row r="301">
      <c r="A301" s="110" t="s">
        <v>1198</v>
      </c>
      <c r="B301" s="111" t="s">
        <v>4223</v>
      </c>
      <c r="C301" s="5" t="str">
        <f t="shared" si="1"/>
        <v>Cosmetics_5-10</v>
      </c>
      <c r="D301" s="112">
        <v>90.0</v>
      </c>
      <c r="E301" s="112">
        <v>2.0</v>
      </c>
      <c r="F301" s="110">
        <v>2.2</v>
      </c>
      <c r="G301" s="112">
        <v>581.0</v>
      </c>
      <c r="H301" s="112">
        <v>2.0</v>
      </c>
      <c r="I301" s="110">
        <v>0.3</v>
      </c>
      <c r="J301" s="77"/>
    </row>
    <row r="302">
      <c r="A302" s="110" t="s">
        <v>1198</v>
      </c>
      <c r="B302" s="111" t="s">
        <v>4221</v>
      </c>
      <c r="C302" s="5" t="str">
        <f t="shared" si="1"/>
        <v>Cosmetics_10-15</v>
      </c>
      <c r="D302" s="112">
        <v>47.0</v>
      </c>
      <c r="E302" s="112">
        <v>1.0</v>
      </c>
      <c r="F302" s="110">
        <v>2.1</v>
      </c>
      <c r="G302" s="112">
        <v>170.0</v>
      </c>
      <c r="H302" s="112">
        <v>2.0</v>
      </c>
      <c r="I302" s="110">
        <v>1.2</v>
      </c>
      <c r="J302" s="77"/>
    </row>
    <row r="303">
      <c r="A303" s="110" t="s">
        <v>1198</v>
      </c>
      <c r="B303" s="111" t="s">
        <v>72</v>
      </c>
      <c r="C303" s="5" t="str">
        <f t="shared" si="1"/>
        <v>Cosmetics_15-20</v>
      </c>
      <c r="D303" s="112">
        <v>109.0</v>
      </c>
      <c r="E303" s="112">
        <v>6.0</v>
      </c>
      <c r="F303" s="110">
        <v>5.5</v>
      </c>
      <c r="G303" s="112">
        <v>317.0</v>
      </c>
      <c r="H303" s="112">
        <v>20.0</v>
      </c>
      <c r="I303" s="110">
        <v>6.3</v>
      </c>
      <c r="J303" s="77"/>
    </row>
    <row r="304">
      <c r="A304" s="110" t="s">
        <v>1198</v>
      </c>
      <c r="B304" s="111" t="s">
        <v>75</v>
      </c>
      <c r="C304" s="5" t="str">
        <f t="shared" si="1"/>
        <v>Cosmetics_20-25</v>
      </c>
      <c r="D304" s="112">
        <v>47.0</v>
      </c>
      <c r="E304" s="112">
        <v>3.0</v>
      </c>
      <c r="F304" s="110">
        <v>6.4</v>
      </c>
      <c r="G304" s="112">
        <v>192.0</v>
      </c>
      <c r="H304" s="112">
        <v>9.0</v>
      </c>
      <c r="I304" s="110">
        <v>4.7</v>
      </c>
      <c r="J304" s="77"/>
    </row>
    <row r="305">
      <c r="A305" s="110" t="s">
        <v>1198</v>
      </c>
      <c r="B305" s="111" t="s">
        <v>60</v>
      </c>
      <c r="C305" s="5" t="str">
        <f t="shared" si="1"/>
        <v>Cosmetics_25+</v>
      </c>
      <c r="D305" s="112">
        <v>269.0</v>
      </c>
      <c r="E305" s="112">
        <v>28.0</v>
      </c>
      <c r="F305" s="110">
        <v>10.4</v>
      </c>
      <c r="G305" s="112">
        <v>588.0</v>
      </c>
      <c r="H305" s="112">
        <v>73.0</v>
      </c>
      <c r="I305" s="110">
        <v>12.4</v>
      </c>
      <c r="J305" s="77"/>
    </row>
    <row r="306">
      <c r="A306" s="110" t="s">
        <v>1198</v>
      </c>
      <c r="B306" s="111" t="s">
        <v>4222</v>
      </c>
      <c r="C306" s="5" t="str">
        <f t="shared" si="1"/>
        <v>Cosmetics_No Sales</v>
      </c>
      <c r="D306" s="112">
        <v>16.0</v>
      </c>
      <c r="E306" s="112">
        <v>6.0</v>
      </c>
      <c r="F306" s="110">
        <v>37.5</v>
      </c>
      <c r="G306" s="112">
        <v>20.0</v>
      </c>
      <c r="H306" s="112">
        <v>10.0</v>
      </c>
      <c r="I306" s="110">
        <v>50.0</v>
      </c>
      <c r="J306" s="77"/>
    </row>
    <row r="307">
      <c r="A307" s="110" t="s">
        <v>1450</v>
      </c>
      <c r="B307" s="111" t="s">
        <v>60</v>
      </c>
      <c r="C307" s="5" t="str">
        <f t="shared" si="1"/>
        <v>Covers &amp; Screen Protectors_25+</v>
      </c>
      <c r="D307" s="112">
        <v>12.0</v>
      </c>
      <c r="E307" s="112">
        <v>10.0</v>
      </c>
      <c r="F307" s="110">
        <v>83.3</v>
      </c>
      <c r="G307" s="112">
        <v>37.0</v>
      </c>
      <c r="H307" s="112">
        <v>33.0</v>
      </c>
      <c r="I307" s="110">
        <v>89.2</v>
      </c>
      <c r="J307" s="77"/>
    </row>
    <row r="308">
      <c r="A308" s="110" t="s">
        <v>1450</v>
      </c>
      <c r="B308" s="111" t="s">
        <v>4222</v>
      </c>
      <c r="C308" s="5" t="str">
        <f t="shared" si="1"/>
        <v>Covers &amp; Screen Protectors_No Sales</v>
      </c>
      <c r="D308" s="112">
        <v>129.0</v>
      </c>
      <c r="E308" s="112">
        <v>128.0</v>
      </c>
      <c r="F308" s="110">
        <v>99.2</v>
      </c>
      <c r="G308" s="112">
        <v>347.0</v>
      </c>
      <c r="H308" s="112">
        <v>345.0</v>
      </c>
      <c r="I308" s="110">
        <v>99.4</v>
      </c>
      <c r="J308" s="77"/>
    </row>
    <row r="309">
      <c r="A309" s="110" t="s">
        <v>1707</v>
      </c>
      <c r="B309" s="111" t="s">
        <v>88</v>
      </c>
      <c r="C309" s="5" t="str">
        <f t="shared" si="1"/>
        <v>Crackers &amp; Pretzels_0-5</v>
      </c>
      <c r="D309" s="112">
        <v>130.0</v>
      </c>
      <c r="E309" s="112">
        <v>12.0</v>
      </c>
      <c r="F309" s="110">
        <v>9.2</v>
      </c>
      <c r="G309" s="112">
        <v>1564.0</v>
      </c>
      <c r="H309" s="112">
        <v>19.0</v>
      </c>
      <c r="I309" s="110">
        <v>1.2</v>
      </c>
      <c r="J309" s="77"/>
    </row>
    <row r="310">
      <c r="A310" s="110" t="s">
        <v>1707</v>
      </c>
      <c r="B310" s="111" t="s">
        <v>4223</v>
      </c>
      <c r="C310" s="5" t="str">
        <f t="shared" si="1"/>
        <v>Crackers &amp; Pretzels_5-10</v>
      </c>
      <c r="D310" s="112">
        <v>154.0</v>
      </c>
      <c r="E310" s="112">
        <v>6.0</v>
      </c>
      <c r="F310" s="110">
        <v>3.9</v>
      </c>
      <c r="G310" s="112">
        <v>797.0</v>
      </c>
      <c r="H310" s="112">
        <v>12.0</v>
      </c>
      <c r="I310" s="110">
        <v>1.5</v>
      </c>
      <c r="J310" s="77"/>
    </row>
    <row r="311">
      <c r="A311" s="110" t="s">
        <v>1707</v>
      </c>
      <c r="B311" s="111" t="s">
        <v>4221</v>
      </c>
      <c r="C311" s="5" t="str">
        <f t="shared" si="1"/>
        <v>Crackers &amp; Pretzels_10-15</v>
      </c>
      <c r="D311" s="112">
        <v>248.0</v>
      </c>
      <c r="E311" s="112">
        <v>11.0</v>
      </c>
      <c r="F311" s="110">
        <v>4.4</v>
      </c>
      <c r="G311" s="112">
        <v>1040.0</v>
      </c>
      <c r="H311" s="112">
        <v>30.0</v>
      </c>
      <c r="I311" s="110">
        <v>2.9</v>
      </c>
      <c r="J311" s="77"/>
    </row>
    <row r="312">
      <c r="A312" s="110" t="s">
        <v>1707</v>
      </c>
      <c r="B312" s="111" t="s">
        <v>72</v>
      </c>
      <c r="C312" s="5" t="str">
        <f t="shared" si="1"/>
        <v>Crackers &amp; Pretzels_15-20</v>
      </c>
      <c r="D312" s="112">
        <v>188.0</v>
      </c>
      <c r="E312" s="112">
        <v>14.0</v>
      </c>
      <c r="F312" s="110">
        <v>7.4</v>
      </c>
      <c r="G312" s="112">
        <v>559.0</v>
      </c>
      <c r="H312" s="112">
        <v>39.0</v>
      </c>
      <c r="I312" s="110">
        <v>7.0</v>
      </c>
      <c r="J312" s="77"/>
    </row>
    <row r="313">
      <c r="A313" s="110" t="s">
        <v>1707</v>
      </c>
      <c r="B313" s="111" t="s">
        <v>75</v>
      </c>
      <c r="C313" s="5" t="str">
        <f t="shared" si="1"/>
        <v>Crackers &amp; Pretzels_20-25</v>
      </c>
      <c r="D313" s="112">
        <v>48.0</v>
      </c>
      <c r="E313" s="112">
        <v>2.0</v>
      </c>
      <c r="F313" s="110">
        <v>4.2</v>
      </c>
      <c r="G313" s="112">
        <v>166.0</v>
      </c>
      <c r="H313" s="112">
        <v>3.0</v>
      </c>
      <c r="I313" s="110">
        <v>1.8</v>
      </c>
      <c r="J313" s="77"/>
    </row>
    <row r="314">
      <c r="A314" s="110" t="s">
        <v>1707</v>
      </c>
      <c r="B314" s="111" t="s">
        <v>60</v>
      </c>
      <c r="C314" s="5" t="str">
        <f t="shared" si="1"/>
        <v>Crackers &amp; Pretzels_25+</v>
      </c>
      <c r="D314" s="112">
        <v>44.0</v>
      </c>
      <c r="E314" s="112">
        <v>0.0</v>
      </c>
      <c r="F314" s="110">
        <v>0.0</v>
      </c>
      <c r="G314" s="112">
        <v>129.0</v>
      </c>
      <c r="H314" s="112">
        <v>0.0</v>
      </c>
      <c r="I314" s="110">
        <v>0.0</v>
      </c>
      <c r="J314" s="77"/>
    </row>
    <row r="315">
      <c r="A315" s="110" t="s">
        <v>490</v>
      </c>
      <c r="B315" s="111" t="s">
        <v>88</v>
      </c>
      <c r="C315" s="5" t="str">
        <f t="shared" si="1"/>
        <v>Cream_0-5</v>
      </c>
      <c r="D315" s="112">
        <v>55.0</v>
      </c>
      <c r="E315" s="112">
        <v>0.0</v>
      </c>
      <c r="F315" s="110">
        <v>0.0</v>
      </c>
      <c r="G315" s="112">
        <v>275.0</v>
      </c>
      <c r="H315" s="112">
        <v>0.0</v>
      </c>
      <c r="I315" s="110">
        <v>0.0</v>
      </c>
      <c r="J315" s="77"/>
    </row>
    <row r="316">
      <c r="A316" s="110" t="s">
        <v>490</v>
      </c>
      <c r="B316" s="111" t="s">
        <v>4223</v>
      </c>
      <c r="C316" s="5" t="str">
        <f t="shared" si="1"/>
        <v>Cream_5-10</v>
      </c>
      <c r="D316" s="112">
        <v>141.0</v>
      </c>
      <c r="E316" s="112">
        <v>5.0</v>
      </c>
      <c r="F316" s="110">
        <v>3.5</v>
      </c>
      <c r="G316" s="112">
        <v>1487.0</v>
      </c>
      <c r="H316" s="112">
        <v>12.0</v>
      </c>
      <c r="I316" s="110">
        <v>0.8</v>
      </c>
      <c r="J316" s="77"/>
    </row>
    <row r="317">
      <c r="A317" s="110" t="s">
        <v>490</v>
      </c>
      <c r="B317" s="111" t="s">
        <v>4221</v>
      </c>
      <c r="C317" s="5" t="str">
        <f t="shared" si="1"/>
        <v>Cream_10-15</v>
      </c>
      <c r="D317" s="112">
        <v>115.0</v>
      </c>
      <c r="E317" s="112">
        <v>4.0</v>
      </c>
      <c r="F317" s="110">
        <v>3.5</v>
      </c>
      <c r="G317" s="112">
        <v>891.0</v>
      </c>
      <c r="H317" s="112">
        <v>10.0</v>
      </c>
      <c r="I317" s="110">
        <v>1.1</v>
      </c>
      <c r="J317" s="77"/>
    </row>
    <row r="318">
      <c r="A318" s="110" t="s">
        <v>490</v>
      </c>
      <c r="B318" s="111" t="s">
        <v>72</v>
      </c>
      <c r="C318" s="5" t="str">
        <f t="shared" si="1"/>
        <v>Cream_15-20</v>
      </c>
      <c r="D318" s="112">
        <v>24.0</v>
      </c>
      <c r="E318" s="112">
        <v>3.0</v>
      </c>
      <c r="F318" s="110">
        <v>12.5</v>
      </c>
      <c r="G318" s="112">
        <v>99.0</v>
      </c>
      <c r="H318" s="112">
        <v>3.0</v>
      </c>
      <c r="I318" s="110">
        <v>3.0</v>
      </c>
      <c r="J318" s="77"/>
    </row>
    <row r="319">
      <c r="A319" s="110" t="s">
        <v>490</v>
      </c>
      <c r="B319" s="111" t="s">
        <v>75</v>
      </c>
      <c r="C319" s="5" t="str">
        <f t="shared" si="1"/>
        <v>Cream_20-25</v>
      </c>
      <c r="D319" s="112">
        <v>34.0</v>
      </c>
      <c r="E319" s="112">
        <v>0.0</v>
      </c>
      <c r="F319" s="110">
        <v>0.0</v>
      </c>
      <c r="G319" s="112">
        <v>124.0</v>
      </c>
      <c r="H319" s="112">
        <v>0.0</v>
      </c>
      <c r="I319" s="110">
        <v>0.0</v>
      </c>
      <c r="J319" s="77"/>
    </row>
    <row r="320">
      <c r="A320" s="110" t="s">
        <v>490</v>
      </c>
      <c r="B320" s="111" t="s">
        <v>60</v>
      </c>
      <c r="C320" s="5" t="str">
        <f t="shared" si="1"/>
        <v>Cream_25+</v>
      </c>
      <c r="D320" s="112">
        <v>36.0</v>
      </c>
      <c r="E320" s="112">
        <v>6.0</v>
      </c>
      <c r="F320" s="110">
        <v>16.7</v>
      </c>
      <c r="G320" s="112">
        <v>118.0</v>
      </c>
      <c r="H320" s="112">
        <v>9.0</v>
      </c>
      <c r="I320" s="110">
        <v>7.6</v>
      </c>
      <c r="J320" s="77"/>
    </row>
    <row r="321">
      <c r="A321" s="110" t="s">
        <v>490</v>
      </c>
      <c r="B321" s="111" t="s">
        <v>4222</v>
      </c>
      <c r="C321" s="5" t="str">
        <f t="shared" si="1"/>
        <v>Cream_No Sales</v>
      </c>
      <c r="D321" s="112">
        <v>18.0</v>
      </c>
      <c r="E321" s="112">
        <v>16.0</v>
      </c>
      <c r="F321" s="110">
        <v>88.9</v>
      </c>
      <c r="G321" s="112">
        <v>71.0</v>
      </c>
      <c r="H321" s="112">
        <v>67.0</v>
      </c>
      <c r="I321" s="110">
        <v>94.4</v>
      </c>
      <c r="J321" s="77"/>
    </row>
    <row r="322">
      <c r="A322" s="110" t="s">
        <v>592</v>
      </c>
      <c r="B322" s="111" t="s">
        <v>4223</v>
      </c>
      <c r="C322" s="5" t="str">
        <f t="shared" si="1"/>
        <v>Creamers &amp; Milk_5-10</v>
      </c>
      <c r="D322" s="112">
        <v>29.0</v>
      </c>
      <c r="E322" s="112">
        <v>0.0</v>
      </c>
      <c r="F322" s="110">
        <v>0.0</v>
      </c>
      <c r="G322" s="112">
        <v>103.0</v>
      </c>
      <c r="H322" s="112">
        <v>0.0</v>
      </c>
      <c r="I322" s="110">
        <v>0.0</v>
      </c>
      <c r="J322" s="77"/>
    </row>
    <row r="323">
      <c r="A323" s="110" t="s">
        <v>592</v>
      </c>
      <c r="B323" s="111" t="s">
        <v>72</v>
      </c>
      <c r="C323" s="5" t="str">
        <f t="shared" si="1"/>
        <v>Creamers &amp; Milk_15-20</v>
      </c>
      <c r="D323" s="112">
        <v>39.0</v>
      </c>
      <c r="E323" s="112">
        <v>0.0</v>
      </c>
      <c r="F323" s="110">
        <v>0.0</v>
      </c>
      <c r="G323" s="112">
        <v>160.0</v>
      </c>
      <c r="H323" s="112">
        <v>0.0</v>
      </c>
      <c r="I323" s="110">
        <v>0.0</v>
      </c>
      <c r="J323" s="77"/>
    </row>
    <row r="324">
      <c r="A324" s="110" t="s">
        <v>592</v>
      </c>
      <c r="B324" s="111" t="s">
        <v>75</v>
      </c>
      <c r="C324" s="5" t="str">
        <f t="shared" si="1"/>
        <v>Creamers &amp; Milk_20-25</v>
      </c>
      <c r="D324" s="112">
        <v>1.0</v>
      </c>
      <c r="E324" s="112">
        <v>1.0</v>
      </c>
      <c r="F324" s="110">
        <v>100.0</v>
      </c>
      <c r="G324" s="112">
        <v>1.0</v>
      </c>
      <c r="H324" s="112">
        <v>1.0</v>
      </c>
      <c r="I324" s="110">
        <v>100.0</v>
      </c>
      <c r="J324" s="77"/>
    </row>
    <row r="325">
      <c r="A325" s="110" t="s">
        <v>592</v>
      </c>
      <c r="B325" s="111" t="s">
        <v>60</v>
      </c>
      <c r="C325" s="5" t="str">
        <f t="shared" si="1"/>
        <v>Creamers &amp; Milk_25+</v>
      </c>
      <c r="D325" s="112">
        <v>153.0</v>
      </c>
      <c r="E325" s="112">
        <v>12.0</v>
      </c>
      <c r="F325" s="110">
        <v>7.8</v>
      </c>
      <c r="G325" s="112">
        <v>393.0</v>
      </c>
      <c r="H325" s="112">
        <v>31.0</v>
      </c>
      <c r="I325" s="110">
        <v>7.9</v>
      </c>
      <c r="J325" s="77"/>
    </row>
    <row r="326">
      <c r="A326" s="110" t="s">
        <v>592</v>
      </c>
      <c r="B326" s="111" t="s">
        <v>4222</v>
      </c>
      <c r="C326" s="5" t="str">
        <f t="shared" si="1"/>
        <v>Creamers &amp; Milk_No Sales</v>
      </c>
      <c r="D326" s="112">
        <v>29.0</v>
      </c>
      <c r="E326" s="112">
        <v>8.0</v>
      </c>
      <c r="F326" s="110">
        <v>27.6</v>
      </c>
      <c r="G326" s="112">
        <v>58.0</v>
      </c>
      <c r="H326" s="112">
        <v>15.0</v>
      </c>
      <c r="I326" s="110">
        <v>25.9</v>
      </c>
      <c r="J326" s="77"/>
    </row>
    <row r="327">
      <c r="A327" s="110" t="s">
        <v>161</v>
      </c>
      <c r="B327" s="111" t="s">
        <v>88</v>
      </c>
      <c r="C327" s="5" t="str">
        <f t="shared" si="1"/>
        <v>Croissants &amp; Cakes_0-5</v>
      </c>
      <c r="D327" s="112">
        <v>540.0</v>
      </c>
      <c r="E327" s="112">
        <v>7.0</v>
      </c>
      <c r="F327" s="110">
        <v>1.3</v>
      </c>
      <c r="G327" s="112">
        <v>3566.0</v>
      </c>
      <c r="H327" s="112">
        <v>10.0</v>
      </c>
      <c r="I327" s="110">
        <v>0.3</v>
      </c>
      <c r="J327" s="77"/>
    </row>
    <row r="328">
      <c r="A328" s="110" t="s">
        <v>161</v>
      </c>
      <c r="B328" s="111" t="s">
        <v>4223</v>
      </c>
      <c r="C328" s="5" t="str">
        <f t="shared" si="1"/>
        <v>Croissants &amp; Cakes_5-10</v>
      </c>
      <c r="D328" s="112">
        <v>101.0</v>
      </c>
      <c r="E328" s="112">
        <v>2.0</v>
      </c>
      <c r="F328" s="110">
        <v>2.0</v>
      </c>
      <c r="G328" s="112">
        <v>501.0</v>
      </c>
      <c r="H328" s="112">
        <v>6.0</v>
      </c>
      <c r="I328" s="110">
        <v>1.2</v>
      </c>
      <c r="J328" s="77"/>
    </row>
    <row r="329">
      <c r="A329" s="110" t="s">
        <v>161</v>
      </c>
      <c r="B329" s="111" t="s">
        <v>4221</v>
      </c>
      <c r="C329" s="5" t="str">
        <f t="shared" si="1"/>
        <v>Croissants &amp; Cakes_10-15</v>
      </c>
      <c r="D329" s="112">
        <v>169.0</v>
      </c>
      <c r="E329" s="112">
        <v>17.0</v>
      </c>
      <c r="F329" s="110">
        <v>10.1</v>
      </c>
      <c r="G329" s="112">
        <v>459.0</v>
      </c>
      <c r="H329" s="112">
        <v>26.0</v>
      </c>
      <c r="I329" s="110">
        <v>5.7</v>
      </c>
      <c r="J329" s="77"/>
    </row>
    <row r="330">
      <c r="A330" s="110" t="s">
        <v>161</v>
      </c>
      <c r="B330" s="111" t="s">
        <v>72</v>
      </c>
      <c r="C330" s="5" t="str">
        <f t="shared" si="1"/>
        <v>Croissants &amp; Cakes_15-20</v>
      </c>
      <c r="D330" s="112">
        <v>316.0</v>
      </c>
      <c r="E330" s="112">
        <v>37.0</v>
      </c>
      <c r="F330" s="110">
        <v>11.7</v>
      </c>
      <c r="G330" s="112">
        <v>1014.0</v>
      </c>
      <c r="H330" s="112">
        <v>101.0</v>
      </c>
      <c r="I330" s="110">
        <v>10.0</v>
      </c>
      <c r="J330" s="77"/>
    </row>
    <row r="331">
      <c r="A331" s="110" t="s">
        <v>161</v>
      </c>
      <c r="B331" s="111" t="s">
        <v>75</v>
      </c>
      <c r="C331" s="5" t="str">
        <f t="shared" si="1"/>
        <v>Croissants &amp; Cakes_20-25</v>
      </c>
      <c r="D331" s="112">
        <v>65.0</v>
      </c>
      <c r="E331" s="112">
        <v>11.0</v>
      </c>
      <c r="F331" s="110">
        <v>16.9</v>
      </c>
      <c r="G331" s="112">
        <v>231.0</v>
      </c>
      <c r="H331" s="112">
        <v>32.0</v>
      </c>
      <c r="I331" s="110">
        <v>13.9</v>
      </c>
      <c r="J331" s="77"/>
    </row>
    <row r="332">
      <c r="A332" s="110" t="s">
        <v>161</v>
      </c>
      <c r="B332" s="111" t="s">
        <v>60</v>
      </c>
      <c r="C332" s="5" t="str">
        <f t="shared" si="1"/>
        <v>Croissants &amp; Cakes_25+</v>
      </c>
      <c r="D332" s="112">
        <v>87.0</v>
      </c>
      <c r="E332" s="112">
        <v>6.0</v>
      </c>
      <c r="F332" s="110">
        <v>6.9</v>
      </c>
      <c r="G332" s="112">
        <v>193.0</v>
      </c>
      <c r="H332" s="112">
        <v>17.0</v>
      </c>
      <c r="I332" s="110">
        <v>8.8</v>
      </c>
      <c r="J332" s="77"/>
    </row>
    <row r="333">
      <c r="A333" s="110" t="s">
        <v>161</v>
      </c>
      <c r="B333" s="111" t="s">
        <v>4222</v>
      </c>
      <c r="C333" s="5" t="str">
        <f t="shared" si="1"/>
        <v>Croissants &amp; Cakes_No Sales</v>
      </c>
      <c r="D333" s="112">
        <v>6.0</v>
      </c>
      <c r="E333" s="112">
        <v>2.0</v>
      </c>
      <c r="F333" s="110">
        <v>33.3</v>
      </c>
      <c r="G333" s="112">
        <v>6.0</v>
      </c>
      <c r="H333" s="112">
        <v>2.0</v>
      </c>
      <c r="I333" s="110">
        <v>33.3</v>
      </c>
      <c r="J333" s="77"/>
    </row>
    <row r="334">
      <c r="A334" s="110" t="s">
        <v>1266</v>
      </c>
      <c r="B334" s="111" t="s">
        <v>88</v>
      </c>
      <c r="C334" s="5" t="str">
        <f t="shared" si="1"/>
        <v>Cups &amp; Tubs_0-5</v>
      </c>
      <c r="D334" s="112">
        <v>74.0</v>
      </c>
      <c r="E334" s="112">
        <v>1.0</v>
      </c>
      <c r="F334" s="110">
        <v>1.4</v>
      </c>
      <c r="G334" s="112">
        <v>232.0</v>
      </c>
      <c r="H334" s="112">
        <v>3.0</v>
      </c>
      <c r="I334" s="110">
        <v>1.3</v>
      </c>
      <c r="J334" s="77"/>
    </row>
    <row r="335">
      <c r="A335" s="110" t="s">
        <v>1266</v>
      </c>
      <c r="B335" s="111" t="s">
        <v>4223</v>
      </c>
      <c r="C335" s="5" t="str">
        <f t="shared" si="1"/>
        <v>Cups &amp; Tubs_5-10</v>
      </c>
      <c r="D335" s="112">
        <v>123.0</v>
      </c>
      <c r="E335" s="112">
        <v>0.0</v>
      </c>
      <c r="F335" s="110">
        <v>0.0</v>
      </c>
      <c r="G335" s="112">
        <v>751.0</v>
      </c>
      <c r="H335" s="112">
        <v>0.0</v>
      </c>
      <c r="I335" s="110">
        <v>0.0</v>
      </c>
      <c r="J335" s="77"/>
    </row>
    <row r="336">
      <c r="A336" s="110" t="s">
        <v>1266</v>
      </c>
      <c r="B336" s="111" t="s">
        <v>4221</v>
      </c>
      <c r="C336" s="5" t="str">
        <f t="shared" si="1"/>
        <v>Cups &amp; Tubs_10-15</v>
      </c>
      <c r="D336" s="112">
        <v>150.0</v>
      </c>
      <c r="E336" s="112">
        <v>1.0</v>
      </c>
      <c r="F336" s="110">
        <v>0.7</v>
      </c>
      <c r="G336" s="112">
        <v>1092.0</v>
      </c>
      <c r="H336" s="112">
        <v>3.0</v>
      </c>
      <c r="I336" s="110">
        <v>0.3</v>
      </c>
      <c r="J336" s="77"/>
    </row>
    <row r="337">
      <c r="A337" s="110" t="s">
        <v>1266</v>
      </c>
      <c r="B337" s="111" t="s">
        <v>72</v>
      </c>
      <c r="C337" s="5" t="str">
        <f t="shared" si="1"/>
        <v>Cups &amp; Tubs_15-20</v>
      </c>
      <c r="D337" s="112">
        <v>305.0</v>
      </c>
      <c r="E337" s="112">
        <v>16.0</v>
      </c>
      <c r="F337" s="110">
        <v>5.2</v>
      </c>
      <c r="G337" s="112">
        <v>1526.0</v>
      </c>
      <c r="H337" s="112">
        <v>63.0</v>
      </c>
      <c r="I337" s="110">
        <v>4.1</v>
      </c>
      <c r="J337" s="77"/>
    </row>
    <row r="338">
      <c r="A338" s="110" t="s">
        <v>1266</v>
      </c>
      <c r="B338" s="111" t="s">
        <v>75</v>
      </c>
      <c r="C338" s="5" t="str">
        <f t="shared" si="1"/>
        <v>Cups &amp; Tubs_20-25</v>
      </c>
      <c r="D338" s="112">
        <v>192.0</v>
      </c>
      <c r="E338" s="112">
        <v>24.0</v>
      </c>
      <c r="F338" s="110">
        <v>12.5</v>
      </c>
      <c r="G338" s="112">
        <v>632.0</v>
      </c>
      <c r="H338" s="112">
        <v>97.0</v>
      </c>
      <c r="I338" s="110">
        <v>15.3</v>
      </c>
      <c r="J338" s="77"/>
    </row>
    <row r="339">
      <c r="A339" s="110" t="s">
        <v>1266</v>
      </c>
      <c r="B339" s="111" t="s">
        <v>60</v>
      </c>
      <c r="C339" s="5" t="str">
        <f t="shared" si="1"/>
        <v>Cups &amp; Tubs_25+</v>
      </c>
      <c r="D339" s="112">
        <v>1509.0</v>
      </c>
      <c r="E339" s="112">
        <v>138.0</v>
      </c>
      <c r="F339" s="110">
        <v>9.1</v>
      </c>
      <c r="G339" s="112">
        <v>6335.0</v>
      </c>
      <c r="H339" s="112">
        <v>554.0</v>
      </c>
      <c r="I339" s="110">
        <v>8.7</v>
      </c>
      <c r="J339" s="77"/>
    </row>
    <row r="340">
      <c r="A340" s="110" t="s">
        <v>1266</v>
      </c>
      <c r="B340" s="111" t="s">
        <v>4222</v>
      </c>
      <c r="C340" s="5" t="str">
        <f t="shared" si="1"/>
        <v>Cups &amp; Tubs_No Sales</v>
      </c>
      <c r="D340" s="112">
        <v>5.0</v>
      </c>
      <c r="E340" s="112">
        <v>2.0</v>
      </c>
      <c r="F340" s="110">
        <v>40.0</v>
      </c>
      <c r="G340" s="112">
        <v>6.0</v>
      </c>
      <c r="H340" s="112">
        <v>3.0</v>
      </c>
      <c r="I340" s="110">
        <v>50.0</v>
      </c>
      <c r="J340" s="77"/>
    </row>
    <row r="341">
      <c r="A341" s="110" t="s">
        <v>962</v>
      </c>
      <c r="B341" s="111" t="s">
        <v>88</v>
      </c>
      <c r="C341" s="5" t="str">
        <f t="shared" si="1"/>
        <v>Cut Fruits &amp; Vegetables_0-5</v>
      </c>
      <c r="D341" s="112">
        <v>122.0</v>
      </c>
      <c r="E341" s="112">
        <v>0.0</v>
      </c>
      <c r="F341" s="110">
        <v>0.0</v>
      </c>
      <c r="G341" s="112">
        <v>935.0</v>
      </c>
      <c r="H341" s="112">
        <v>0.0</v>
      </c>
      <c r="I341" s="110">
        <v>0.0</v>
      </c>
      <c r="J341" s="77"/>
    </row>
    <row r="342">
      <c r="A342" s="110" t="s">
        <v>962</v>
      </c>
      <c r="B342" s="111" t="s">
        <v>4223</v>
      </c>
      <c r="C342" s="5" t="str">
        <f t="shared" si="1"/>
        <v>Cut Fruits &amp; Vegetables_5-10</v>
      </c>
      <c r="D342" s="112">
        <v>243.0</v>
      </c>
      <c r="E342" s="112">
        <v>0.0</v>
      </c>
      <c r="F342" s="110">
        <v>0.0</v>
      </c>
      <c r="G342" s="112">
        <v>1848.0</v>
      </c>
      <c r="H342" s="112">
        <v>0.0</v>
      </c>
      <c r="I342" s="110">
        <v>0.0</v>
      </c>
      <c r="J342" s="77"/>
    </row>
    <row r="343">
      <c r="A343" s="110" t="s">
        <v>962</v>
      </c>
      <c r="B343" s="111" t="s">
        <v>4221</v>
      </c>
      <c r="C343" s="5" t="str">
        <f t="shared" si="1"/>
        <v>Cut Fruits &amp; Vegetables_10-15</v>
      </c>
      <c r="D343" s="112">
        <v>86.0</v>
      </c>
      <c r="E343" s="112">
        <v>0.0</v>
      </c>
      <c r="F343" s="110">
        <v>0.0</v>
      </c>
      <c r="G343" s="112">
        <v>563.0</v>
      </c>
      <c r="H343" s="112">
        <v>0.0</v>
      </c>
      <c r="I343" s="110">
        <v>0.0</v>
      </c>
      <c r="J343" s="77"/>
    </row>
    <row r="344">
      <c r="A344" s="110" t="s">
        <v>962</v>
      </c>
      <c r="B344" s="111" t="s">
        <v>72</v>
      </c>
      <c r="C344" s="5" t="str">
        <f t="shared" si="1"/>
        <v>Cut Fruits &amp; Vegetables_15-20</v>
      </c>
      <c r="D344" s="112">
        <v>43.0</v>
      </c>
      <c r="E344" s="112">
        <v>0.0</v>
      </c>
      <c r="F344" s="110">
        <v>0.0</v>
      </c>
      <c r="G344" s="112">
        <v>177.0</v>
      </c>
      <c r="H344" s="112">
        <v>0.0</v>
      </c>
      <c r="I344" s="110">
        <v>0.0</v>
      </c>
      <c r="J344" s="77"/>
    </row>
    <row r="345">
      <c r="A345" s="110" t="s">
        <v>962</v>
      </c>
      <c r="B345" s="111" t="s">
        <v>4222</v>
      </c>
      <c r="C345" s="5" t="str">
        <f t="shared" si="1"/>
        <v>Cut Fruits &amp; Vegetables_No Sales</v>
      </c>
      <c r="D345" s="112">
        <v>1.0</v>
      </c>
      <c r="E345" s="112">
        <v>0.0</v>
      </c>
      <c r="F345" s="110">
        <v>0.0</v>
      </c>
      <c r="G345" s="112">
        <v>1.0</v>
      </c>
      <c r="H345" s="112">
        <v>0.0</v>
      </c>
      <c r="I345" s="110">
        <v>0.0</v>
      </c>
      <c r="J345" s="77"/>
    </row>
    <row r="346">
      <c r="A346" s="110" t="s">
        <v>1366</v>
      </c>
      <c r="B346" s="111" t="s">
        <v>88</v>
      </c>
      <c r="C346" s="5" t="str">
        <f t="shared" si="1"/>
        <v>Dairy Free &amp; Organic Milk_0-5</v>
      </c>
      <c r="D346" s="112">
        <v>25.0</v>
      </c>
      <c r="E346" s="112">
        <v>0.0</v>
      </c>
      <c r="F346" s="110">
        <v>0.0</v>
      </c>
      <c r="G346" s="112">
        <v>267.0</v>
      </c>
      <c r="H346" s="112">
        <v>0.0</v>
      </c>
      <c r="I346" s="110">
        <v>0.0</v>
      </c>
      <c r="J346" s="77"/>
    </row>
    <row r="347">
      <c r="A347" s="110" t="s">
        <v>1366</v>
      </c>
      <c r="B347" s="111" t="s">
        <v>4223</v>
      </c>
      <c r="C347" s="5" t="str">
        <f t="shared" si="1"/>
        <v>Dairy Free &amp; Organic Milk_5-10</v>
      </c>
      <c r="D347" s="112">
        <v>185.0</v>
      </c>
      <c r="E347" s="112">
        <v>16.0</v>
      </c>
      <c r="F347" s="110">
        <v>8.6</v>
      </c>
      <c r="G347" s="112">
        <v>838.0</v>
      </c>
      <c r="H347" s="112">
        <v>59.0</v>
      </c>
      <c r="I347" s="110">
        <v>7.0</v>
      </c>
      <c r="J347" s="77"/>
    </row>
    <row r="348">
      <c r="A348" s="110" t="s">
        <v>1366</v>
      </c>
      <c r="B348" s="111" t="s">
        <v>4221</v>
      </c>
      <c r="C348" s="5" t="str">
        <f t="shared" si="1"/>
        <v>Dairy Free &amp; Organic Milk_10-15</v>
      </c>
      <c r="D348" s="112">
        <v>320.0</v>
      </c>
      <c r="E348" s="112">
        <v>3.0</v>
      </c>
      <c r="F348" s="110">
        <v>0.9</v>
      </c>
      <c r="G348" s="112">
        <v>2436.0</v>
      </c>
      <c r="H348" s="112">
        <v>9.0</v>
      </c>
      <c r="I348" s="110">
        <v>0.4</v>
      </c>
      <c r="J348" s="77"/>
    </row>
    <row r="349">
      <c r="A349" s="110" t="s">
        <v>1366</v>
      </c>
      <c r="B349" s="111" t="s">
        <v>72</v>
      </c>
      <c r="C349" s="5" t="str">
        <f t="shared" si="1"/>
        <v>Dairy Free &amp; Organic Milk_15-20</v>
      </c>
      <c r="D349" s="112">
        <v>395.0</v>
      </c>
      <c r="E349" s="112">
        <v>27.0</v>
      </c>
      <c r="F349" s="110">
        <v>6.8</v>
      </c>
      <c r="G349" s="112">
        <v>1916.0</v>
      </c>
      <c r="H349" s="112">
        <v>83.0</v>
      </c>
      <c r="I349" s="110">
        <v>4.3</v>
      </c>
      <c r="J349" s="77"/>
    </row>
    <row r="350">
      <c r="A350" s="110" t="s">
        <v>1366</v>
      </c>
      <c r="B350" s="111" t="s">
        <v>75</v>
      </c>
      <c r="C350" s="5" t="str">
        <f t="shared" si="1"/>
        <v>Dairy Free &amp; Organic Milk_20-25</v>
      </c>
      <c r="D350" s="112">
        <v>25.0</v>
      </c>
      <c r="E350" s="112">
        <v>0.0</v>
      </c>
      <c r="F350" s="110">
        <v>0.0</v>
      </c>
      <c r="G350" s="112">
        <v>172.0</v>
      </c>
      <c r="H350" s="112">
        <v>0.0</v>
      </c>
      <c r="I350" s="110">
        <v>0.0</v>
      </c>
      <c r="J350" s="77"/>
    </row>
    <row r="351">
      <c r="A351" s="110" t="s">
        <v>1366</v>
      </c>
      <c r="B351" s="111" t="s">
        <v>60</v>
      </c>
      <c r="C351" s="5" t="str">
        <f t="shared" si="1"/>
        <v>Dairy Free &amp; Organic Milk_25+</v>
      </c>
      <c r="D351" s="112">
        <v>227.0</v>
      </c>
      <c r="E351" s="112">
        <v>13.0</v>
      </c>
      <c r="F351" s="110">
        <v>5.7</v>
      </c>
      <c r="G351" s="112">
        <v>1208.0</v>
      </c>
      <c r="H351" s="112">
        <v>39.0</v>
      </c>
      <c r="I351" s="110">
        <v>3.2</v>
      </c>
      <c r="J351" s="77"/>
    </row>
    <row r="352">
      <c r="A352" s="110" t="s">
        <v>1366</v>
      </c>
      <c r="B352" s="111" t="s">
        <v>4222</v>
      </c>
      <c r="C352" s="5" t="str">
        <f t="shared" si="1"/>
        <v>Dairy Free &amp; Organic Milk_No Sales</v>
      </c>
      <c r="D352" s="112">
        <v>5.0</v>
      </c>
      <c r="E352" s="112">
        <v>2.0</v>
      </c>
      <c r="F352" s="110">
        <v>40.0</v>
      </c>
      <c r="G352" s="112">
        <v>8.0</v>
      </c>
      <c r="H352" s="112">
        <v>4.0</v>
      </c>
      <c r="I352" s="110">
        <v>50.0</v>
      </c>
      <c r="J352" s="77"/>
    </row>
    <row r="353">
      <c r="A353" s="110" t="s">
        <v>651</v>
      </c>
      <c r="B353" s="111" t="s">
        <v>4222</v>
      </c>
      <c r="C353" s="5" t="str">
        <f t="shared" si="1"/>
        <v>Data Cables_No Sales</v>
      </c>
      <c r="D353" s="112">
        <v>7.0</v>
      </c>
      <c r="E353" s="112">
        <v>7.0</v>
      </c>
      <c r="F353" s="110">
        <v>100.0</v>
      </c>
      <c r="G353" s="112">
        <v>14.0</v>
      </c>
      <c r="H353" s="112">
        <v>14.0</v>
      </c>
      <c r="I353" s="110">
        <v>100.0</v>
      </c>
      <c r="J353" s="77"/>
    </row>
    <row r="354">
      <c r="A354" s="110" t="s">
        <v>972</v>
      </c>
      <c r="B354" s="111" t="s">
        <v>88</v>
      </c>
      <c r="C354" s="5" t="str">
        <f t="shared" si="1"/>
        <v>Dates &amp; Dried Fruits_0-5</v>
      </c>
      <c r="D354" s="112">
        <v>42.0</v>
      </c>
      <c r="E354" s="112">
        <v>23.0</v>
      </c>
      <c r="F354" s="110">
        <v>54.8</v>
      </c>
      <c r="G354" s="112">
        <v>148.0</v>
      </c>
      <c r="H354" s="112">
        <v>92.0</v>
      </c>
      <c r="I354" s="110">
        <v>62.2</v>
      </c>
      <c r="J354" s="77"/>
    </row>
    <row r="355">
      <c r="A355" s="110" t="s">
        <v>972</v>
      </c>
      <c r="B355" s="111" t="s">
        <v>4223</v>
      </c>
      <c r="C355" s="5" t="str">
        <f t="shared" si="1"/>
        <v>Dates &amp; Dried Fruits_5-10</v>
      </c>
      <c r="D355" s="112">
        <v>85.0</v>
      </c>
      <c r="E355" s="112">
        <v>23.0</v>
      </c>
      <c r="F355" s="110">
        <v>27.1</v>
      </c>
      <c r="G355" s="112">
        <v>311.0</v>
      </c>
      <c r="H355" s="112">
        <v>100.0</v>
      </c>
      <c r="I355" s="110">
        <v>32.2</v>
      </c>
      <c r="J355" s="77"/>
    </row>
    <row r="356">
      <c r="A356" s="110" t="s">
        <v>972</v>
      </c>
      <c r="B356" s="111" t="s">
        <v>4221</v>
      </c>
      <c r="C356" s="5" t="str">
        <f t="shared" si="1"/>
        <v>Dates &amp; Dried Fruits_10-15</v>
      </c>
      <c r="D356" s="112">
        <v>138.0</v>
      </c>
      <c r="E356" s="112">
        <v>10.0</v>
      </c>
      <c r="F356" s="110">
        <v>7.2</v>
      </c>
      <c r="G356" s="112">
        <v>802.0</v>
      </c>
      <c r="H356" s="112">
        <v>27.0</v>
      </c>
      <c r="I356" s="110">
        <v>3.4</v>
      </c>
      <c r="J356" s="77"/>
    </row>
    <row r="357">
      <c r="A357" s="110" t="s">
        <v>972</v>
      </c>
      <c r="B357" s="111" t="s">
        <v>72</v>
      </c>
      <c r="C357" s="5" t="str">
        <f t="shared" si="1"/>
        <v>Dates &amp; Dried Fruits_15-20</v>
      </c>
      <c r="D357" s="112">
        <v>272.0</v>
      </c>
      <c r="E357" s="112">
        <v>13.0</v>
      </c>
      <c r="F357" s="110">
        <v>4.8</v>
      </c>
      <c r="G357" s="112">
        <v>1005.0</v>
      </c>
      <c r="H357" s="112">
        <v>37.0</v>
      </c>
      <c r="I357" s="110">
        <v>3.7</v>
      </c>
      <c r="J357" s="77"/>
    </row>
    <row r="358">
      <c r="A358" s="110" t="s">
        <v>972</v>
      </c>
      <c r="B358" s="111" t="s">
        <v>75</v>
      </c>
      <c r="C358" s="5" t="str">
        <f t="shared" si="1"/>
        <v>Dates &amp; Dried Fruits_20-25</v>
      </c>
      <c r="D358" s="112">
        <v>227.0</v>
      </c>
      <c r="E358" s="112">
        <v>25.0</v>
      </c>
      <c r="F358" s="110">
        <v>11.0</v>
      </c>
      <c r="G358" s="112">
        <v>891.0</v>
      </c>
      <c r="H358" s="112">
        <v>81.0</v>
      </c>
      <c r="I358" s="110">
        <v>9.1</v>
      </c>
      <c r="J358" s="77"/>
    </row>
    <row r="359">
      <c r="A359" s="110" t="s">
        <v>972</v>
      </c>
      <c r="B359" s="111" t="s">
        <v>60</v>
      </c>
      <c r="C359" s="5" t="str">
        <f t="shared" si="1"/>
        <v>Dates &amp; Dried Fruits_25+</v>
      </c>
      <c r="D359" s="112">
        <v>332.0</v>
      </c>
      <c r="E359" s="112">
        <v>58.0</v>
      </c>
      <c r="F359" s="110">
        <v>17.5</v>
      </c>
      <c r="G359" s="112">
        <v>1000.0</v>
      </c>
      <c r="H359" s="112">
        <v>163.0</v>
      </c>
      <c r="I359" s="110">
        <v>16.3</v>
      </c>
      <c r="J359" s="77"/>
    </row>
    <row r="360">
      <c r="A360" s="110" t="s">
        <v>972</v>
      </c>
      <c r="B360" s="111" t="s">
        <v>4222</v>
      </c>
      <c r="C360" s="5" t="str">
        <f t="shared" si="1"/>
        <v>Dates &amp; Dried Fruits_No Sales</v>
      </c>
      <c r="D360" s="112">
        <v>32.0</v>
      </c>
      <c r="E360" s="112">
        <v>26.0</v>
      </c>
      <c r="F360" s="110">
        <v>81.3</v>
      </c>
      <c r="G360" s="112">
        <v>110.0</v>
      </c>
      <c r="H360" s="112">
        <v>100.0</v>
      </c>
      <c r="I360" s="110">
        <v>90.9</v>
      </c>
      <c r="J360" s="77"/>
    </row>
    <row r="361">
      <c r="A361" s="110" t="s">
        <v>1206</v>
      </c>
      <c r="B361" s="111" t="s">
        <v>4223</v>
      </c>
      <c r="C361" s="5" t="str">
        <f t="shared" si="1"/>
        <v>Deodorants &amp; Fragrances_5-10</v>
      </c>
      <c r="D361" s="112">
        <v>127.0</v>
      </c>
      <c r="E361" s="112">
        <v>41.0</v>
      </c>
      <c r="F361" s="110">
        <v>32.3</v>
      </c>
      <c r="G361" s="112">
        <v>384.0</v>
      </c>
      <c r="H361" s="112">
        <v>102.0</v>
      </c>
      <c r="I361" s="110">
        <v>26.6</v>
      </c>
      <c r="J361" s="77"/>
    </row>
    <row r="362">
      <c r="A362" s="110" t="s">
        <v>1206</v>
      </c>
      <c r="B362" s="111" t="s">
        <v>4221</v>
      </c>
      <c r="C362" s="5" t="str">
        <f t="shared" si="1"/>
        <v>Deodorants &amp; Fragrances_10-15</v>
      </c>
      <c r="D362" s="112">
        <v>279.0</v>
      </c>
      <c r="E362" s="112">
        <v>18.0</v>
      </c>
      <c r="F362" s="110">
        <v>6.5</v>
      </c>
      <c r="G362" s="112">
        <v>674.0</v>
      </c>
      <c r="H362" s="112">
        <v>50.0</v>
      </c>
      <c r="I362" s="110">
        <v>7.4</v>
      </c>
      <c r="J362" s="77"/>
    </row>
    <row r="363">
      <c r="A363" s="110" t="s">
        <v>1206</v>
      </c>
      <c r="B363" s="111" t="s">
        <v>72</v>
      </c>
      <c r="C363" s="5" t="str">
        <f t="shared" si="1"/>
        <v>Deodorants &amp; Fragrances_15-20</v>
      </c>
      <c r="D363" s="112">
        <v>774.0</v>
      </c>
      <c r="E363" s="112">
        <v>78.0</v>
      </c>
      <c r="F363" s="110">
        <v>10.1</v>
      </c>
      <c r="G363" s="112">
        <v>2325.0</v>
      </c>
      <c r="H363" s="112">
        <v>219.0</v>
      </c>
      <c r="I363" s="110">
        <v>9.4</v>
      </c>
      <c r="J363" s="77"/>
    </row>
    <row r="364">
      <c r="A364" s="110" t="s">
        <v>1206</v>
      </c>
      <c r="B364" s="111" t="s">
        <v>75</v>
      </c>
      <c r="C364" s="5" t="str">
        <f t="shared" si="1"/>
        <v>Deodorants &amp; Fragrances_20-25</v>
      </c>
      <c r="D364" s="112">
        <v>425.0</v>
      </c>
      <c r="E364" s="112">
        <v>120.0</v>
      </c>
      <c r="F364" s="110">
        <v>28.2</v>
      </c>
      <c r="G364" s="112">
        <v>1294.0</v>
      </c>
      <c r="H364" s="112">
        <v>337.0</v>
      </c>
      <c r="I364" s="110">
        <v>26.0</v>
      </c>
      <c r="J364" s="77"/>
    </row>
    <row r="365">
      <c r="A365" s="110" t="s">
        <v>1206</v>
      </c>
      <c r="B365" s="111" t="s">
        <v>60</v>
      </c>
      <c r="C365" s="5" t="str">
        <f t="shared" si="1"/>
        <v>Deodorants &amp; Fragrances_25+</v>
      </c>
      <c r="D365" s="112">
        <v>1192.0</v>
      </c>
      <c r="E365" s="112">
        <v>51.0</v>
      </c>
      <c r="F365" s="110">
        <v>4.3</v>
      </c>
      <c r="G365" s="112">
        <v>1830.0</v>
      </c>
      <c r="H365" s="112">
        <v>123.0</v>
      </c>
      <c r="I365" s="110">
        <v>6.7</v>
      </c>
      <c r="J365" s="77"/>
    </row>
    <row r="366">
      <c r="A366" s="110" t="s">
        <v>1206</v>
      </c>
      <c r="B366" s="111" t="s">
        <v>4222</v>
      </c>
      <c r="C366" s="5" t="str">
        <f t="shared" si="1"/>
        <v>Deodorants &amp; Fragrances_No Sales</v>
      </c>
      <c r="D366" s="112">
        <v>837.0</v>
      </c>
      <c r="E366" s="112">
        <v>31.0</v>
      </c>
      <c r="F366" s="110">
        <v>3.7</v>
      </c>
      <c r="G366" s="112">
        <v>1653.0</v>
      </c>
      <c r="H366" s="112">
        <v>56.0</v>
      </c>
      <c r="I366" s="110">
        <v>3.4</v>
      </c>
      <c r="J366" s="77"/>
    </row>
    <row r="367">
      <c r="A367" s="110" t="s">
        <v>1380</v>
      </c>
      <c r="B367" s="111" t="s">
        <v>88</v>
      </c>
      <c r="C367" s="5" t="str">
        <f t="shared" si="1"/>
        <v>Desserts_0-5</v>
      </c>
      <c r="D367" s="112">
        <v>141.0</v>
      </c>
      <c r="E367" s="112">
        <v>0.0</v>
      </c>
      <c r="F367" s="110">
        <v>0.0</v>
      </c>
      <c r="G367" s="112">
        <v>1325.0</v>
      </c>
      <c r="H367" s="112">
        <v>0.0</v>
      </c>
      <c r="I367" s="110">
        <v>0.0</v>
      </c>
      <c r="J367" s="77"/>
    </row>
    <row r="368">
      <c r="A368" s="110" t="s">
        <v>1380</v>
      </c>
      <c r="B368" s="111" t="s">
        <v>4223</v>
      </c>
      <c r="C368" s="5" t="str">
        <f t="shared" si="1"/>
        <v>Desserts_5-10</v>
      </c>
      <c r="D368" s="112">
        <v>75.0</v>
      </c>
      <c r="E368" s="112">
        <v>0.0</v>
      </c>
      <c r="F368" s="110">
        <v>0.0</v>
      </c>
      <c r="G368" s="112">
        <v>962.0</v>
      </c>
      <c r="H368" s="112">
        <v>0.0</v>
      </c>
      <c r="I368" s="110">
        <v>0.0</v>
      </c>
      <c r="J368" s="77"/>
    </row>
    <row r="369">
      <c r="A369" s="110" t="s">
        <v>1380</v>
      </c>
      <c r="B369" s="111" t="s">
        <v>4221</v>
      </c>
      <c r="C369" s="5" t="str">
        <f t="shared" si="1"/>
        <v>Desserts_10-15</v>
      </c>
      <c r="D369" s="112">
        <v>56.0</v>
      </c>
      <c r="E369" s="112">
        <v>3.0</v>
      </c>
      <c r="F369" s="110">
        <v>5.4</v>
      </c>
      <c r="G369" s="112">
        <v>158.0</v>
      </c>
      <c r="H369" s="112">
        <v>9.0</v>
      </c>
      <c r="I369" s="110">
        <v>5.7</v>
      </c>
      <c r="J369" s="77"/>
    </row>
    <row r="370">
      <c r="A370" s="110" t="s">
        <v>1380</v>
      </c>
      <c r="B370" s="111" t="s">
        <v>72</v>
      </c>
      <c r="C370" s="5" t="str">
        <f t="shared" si="1"/>
        <v>Desserts_15-20</v>
      </c>
      <c r="D370" s="112">
        <v>38.0</v>
      </c>
      <c r="E370" s="112">
        <v>15.0</v>
      </c>
      <c r="F370" s="110">
        <v>39.5</v>
      </c>
      <c r="G370" s="112">
        <v>137.0</v>
      </c>
      <c r="H370" s="112">
        <v>52.0</v>
      </c>
      <c r="I370" s="110">
        <v>38.0</v>
      </c>
      <c r="J370" s="77"/>
    </row>
    <row r="371">
      <c r="A371" s="110" t="s">
        <v>919</v>
      </c>
      <c r="B371" s="111" t="s">
        <v>4223</v>
      </c>
      <c r="C371" s="5" t="str">
        <f t="shared" si="1"/>
        <v>Desserts Corner_5-10</v>
      </c>
      <c r="D371" s="112">
        <v>25.0</v>
      </c>
      <c r="E371" s="112">
        <v>0.0</v>
      </c>
      <c r="F371" s="110">
        <v>0.0</v>
      </c>
      <c r="G371" s="112">
        <v>280.0</v>
      </c>
      <c r="H371" s="112">
        <v>0.0</v>
      </c>
      <c r="I371" s="110">
        <v>0.0</v>
      </c>
      <c r="J371" s="77"/>
    </row>
    <row r="372">
      <c r="A372" s="110" t="s">
        <v>919</v>
      </c>
      <c r="B372" s="111" t="s">
        <v>4221</v>
      </c>
      <c r="C372" s="5" t="str">
        <f t="shared" si="1"/>
        <v>Desserts Corner_10-15</v>
      </c>
      <c r="D372" s="112">
        <v>52.0</v>
      </c>
      <c r="E372" s="112">
        <v>2.0</v>
      </c>
      <c r="F372" s="110">
        <v>3.8</v>
      </c>
      <c r="G372" s="112">
        <v>319.0</v>
      </c>
      <c r="H372" s="112">
        <v>10.0</v>
      </c>
      <c r="I372" s="110">
        <v>3.1</v>
      </c>
      <c r="J372" s="77"/>
    </row>
    <row r="373">
      <c r="A373" s="110" t="s">
        <v>919</v>
      </c>
      <c r="B373" s="111" t="s">
        <v>72</v>
      </c>
      <c r="C373" s="5" t="str">
        <f t="shared" si="1"/>
        <v>Desserts Corner_15-20</v>
      </c>
      <c r="D373" s="112">
        <v>135.0</v>
      </c>
      <c r="E373" s="112">
        <v>14.0</v>
      </c>
      <c r="F373" s="110">
        <v>10.4</v>
      </c>
      <c r="G373" s="112">
        <v>589.0</v>
      </c>
      <c r="H373" s="112">
        <v>36.0</v>
      </c>
      <c r="I373" s="110">
        <v>6.1</v>
      </c>
      <c r="J373" s="77"/>
    </row>
    <row r="374">
      <c r="A374" s="110" t="s">
        <v>919</v>
      </c>
      <c r="B374" s="111" t="s">
        <v>75</v>
      </c>
      <c r="C374" s="5" t="str">
        <f t="shared" si="1"/>
        <v>Desserts Corner_20-25</v>
      </c>
      <c r="D374" s="112">
        <v>50.0</v>
      </c>
      <c r="E374" s="112">
        <v>0.0</v>
      </c>
      <c r="F374" s="110">
        <v>0.0</v>
      </c>
      <c r="G374" s="112">
        <v>304.0</v>
      </c>
      <c r="H374" s="112">
        <v>0.0</v>
      </c>
      <c r="I374" s="110">
        <v>0.0</v>
      </c>
      <c r="J374" s="77"/>
    </row>
    <row r="375">
      <c r="A375" s="110" t="s">
        <v>919</v>
      </c>
      <c r="B375" s="111" t="s">
        <v>60</v>
      </c>
      <c r="C375" s="5" t="str">
        <f t="shared" si="1"/>
        <v>Desserts Corner_25+</v>
      </c>
      <c r="D375" s="112">
        <v>177.0</v>
      </c>
      <c r="E375" s="112">
        <v>42.0</v>
      </c>
      <c r="F375" s="110">
        <v>23.7</v>
      </c>
      <c r="G375" s="112">
        <v>583.0</v>
      </c>
      <c r="H375" s="112">
        <v>130.0</v>
      </c>
      <c r="I375" s="110">
        <v>22.3</v>
      </c>
      <c r="J375" s="77"/>
    </row>
    <row r="376">
      <c r="A376" s="110" t="s">
        <v>919</v>
      </c>
      <c r="B376" s="111" t="s">
        <v>4222</v>
      </c>
      <c r="C376" s="5" t="str">
        <f t="shared" si="1"/>
        <v>Desserts Corner_No Sales</v>
      </c>
      <c r="D376" s="112">
        <v>11.0</v>
      </c>
      <c r="E376" s="112">
        <v>7.0</v>
      </c>
      <c r="F376" s="110">
        <v>63.6</v>
      </c>
      <c r="G376" s="112">
        <v>20.0</v>
      </c>
      <c r="H376" s="112">
        <v>15.0</v>
      </c>
      <c r="I376" s="110">
        <v>75.0</v>
      </c>
      <c r="J376" s="77"/>
    </row>
    <row r="377">
      <c r="A377" s="110" t="s">
        <v>1331</v>
      </c>
      <c r="B377" s="111" t="s">
        <v>4223</v>
      </c>
      <c r="C377" s="5" t="str">
        <f t="shared" si="1"/>
        <v>Detergent Liquid_5-10</v>
      </c>
      <c r="D377" s="112">
        <v>2.0</v>
      </c>
      <c r="E377" s="112">
        <v>1.0</v>
      </c>
      <c r="F377" s="110">
        <v>50.0</v>
      </c>
      <c r="G377" s="112">
        <v>3.0</v>
      </c>
      <c r="H377" s="112">
        <v>2.0</v>
      </c>
      <c r="I377" s="110">
        <v>66.7</v>
      </c>
      <c r="J377" s="77"/>
    </row>
    <row r="378">
      <c r="A378" s="110" t="s">
        <v>1331</v>
      </c>
      <c r="B378" s="111" t="s">
        <v>4221</v>
      </c>
      <c r="C378" s="5" t="str">
        <f t="shared" si="1"/>
        <v>Detergent Liquid_10-15</v>
      </c>
      <c r="D378" s="112">
        <v>43.0</v>
      </c>
      <c r="E378" s="112">
        <v>8.0</v>
      </c>
      <c r="F378" s="110">
        <v>18.6</v>
      </c>
      <c r="G378" s="112">
        <v>202.0</v>
      </c>
      <c r="H378" s="112">
        <v>28.0</v>
      </c>
      <c r="I378" s="110">
        <v>13.9</v>
      </c>
      <c r="J378" s="77"/>
    </row>
    <row r="379">
      <c r="A379" s="110" t="s">
        <v>1331</v>
      </c>
      <c r="B379" s="111" t="s">
        <v>72</v>
      </c>
      <c r="C379" s="5" t="str">
        <f t="shared" si="1"/>
        <v>Detergent Liquid_15-20</v>
      </c>
      <c r="D379" s="112">
        <v>45.0</v>
      </c>
      <c r="E379" s="112">
        <v>3.0</v>
      </c>
      <c r="F379" s="110">
        <v>6.7</v>
      </c>
      <c r="G379" s="112">
        <v>231.0</v>
      </c>
      <c r="H379" s="112">
        <v>6.0</v>
      </c>
      <c r="I379" s="110">
        <v>2.6</v>
      </c>
      <c r="J379" s="77"/>
    </row>
    <row r="380">
      <c r="A380" s="110" t="s">
        <v>1331</v>
      </c>
      <c r="B380" s="111" t="s">
        <v>75</v>
      </c>
      <c r="C380" s="5" t="str">
        <f t="shared" si="1"/>
        <v>Detergent Liquid_20-25</v>
      </c>
      <c r="D380" s="112">
        <v>79.0</v>
      </c>
      <c r="E380" s="112">
        <v>2.0</v>
      </c>
      <c r="F380" s="110">
        <v>2.5</v>
      </c>
      <c r="G380" s="112">
        <v>411.0</v>
      </c>
      <c r="H380" s="112">
        <v>5.0</v>
      </c>
      <c r="I380" s="110">
        <v>1.2</v>
      </c>
      <c r="J380" s="77"/>
    </row>
    <row r="381">
      <c r="A381" s="110" t="s">
        <v>1331</v>
      </c>
      <c r="B381" s="111" t="s">
        <v>60</v>
      </c>
      <c r="C381" s="5" t="str">
        <f t="shared" si="1"/>
        <v>Detergent Liquid_25+</v>
      </c>
      <c r="D381" s="112">
        <v>680.0</v>
      </c>
      <c r="E381" s="112">
        <v>75.0</v>
      </c>
      <c r="F381" s="110">
        <v>11.0</v>
      </c>
      <c r="G381" s="112">
        <v>2373.0</v>
      </c>
      <c r="H381" s="112">
        <v>184.0</v>
      </c>
      <c r="I381" s="110">
        <v>7.8</v>
      </c>
      <c r="J381" s="77"/>
    </row>
    <row r="382">
      <c r="A382" s="110" t="s">
        <v>1331</v>
      </c>
      <c r="B382" s="111" t="s">
        <v>4222</v>
      </c>
      <c r="C382" s="5" t="str">
        <f t="shared" si="1"/>
        <v>Detergent Liquid_No Sales</v>
      </c>
      <c r="D382" s="112">
        <v>20.0</v>
      </c>
      <c r="E382" s="112">
        <v>11.0</v>
      </c>
      <c r="F382" s="110">
        <v>55.0</v>
      </c>
      <c r="G382" s="112">
        <v>64.0</v>
      </c>
      <c r="H382" s="112">
        <v>16.0</v>
      </c>
      <c r="I382" s="110">
        <v>25.0</v>
      </c>
      <c r="J382" s="77"/>
    </row>
    <row r="383">
      <c r="A383" s="110" t="s">
        <v>1340</v>
      </c>
      <c r="B383" s="111" t="s">
        <v>4223</v>
      </c>
      <c r="C383" s="5" t="str">
        <f t="shared" si="1"/>
        <v>Detergent Powder_5-10</v>
      </c>
      <c r="D383" s="112">
        <v>26.0</v>
      </c>
      <c r="E383" s="112">
        <v>0.0</v>
      </c>
      <c r="F383" s="110">
        <v>0.0</v>
      </c>
      <c r="G383" s="112">
        <v>168.0</v>
      </c>
      <c r="H383" s="112">
        <v>0.0</v>
      </c>
      <c r="I383" s="110">
        <v>0.0</v>
      </c>
      <c r="J383" s="77"/>
    </row>
    <row r="384">
      <c r="A384" s="110" t="s">
        <v>1340</v>
      </c>
      <c r="B384" s="111" t="s">
        <v>4221</v>
      </c>
      <c r="C384" s="5" t="str">
        <f t="shared" si="1"/>
        <v>Detergent Powder_10-15</v>
      </c>
      <c r="D384" s="112">
        <v>23.0</v>
      </c>
      <c r="E384" s="112">
        <v>0.0</v>
      </c>
      <c r="F384" s="110">
        <v>0.0</v>
      </c>
      <c r="G384" s="112">
        <v>145.0</v>
      </c>
      <c r="H384" s="112">
        <v>0.0</v>
      </c>
      <c r="I384" s="110">
        <v>0.0</v>
      </c>
      <c r="J384" s="77"/>
    </row>
    <row r="385">
      <c r="A385" s="110" t="s">
        <v>1340</v>
      </c>
      <c r="B385" s="111" t="s">
        <v>72</v>
      </c>
      <c r="C385" s="5" t="str">
        <f t="shared" si="1"/>
        <v>Detergent Powder_15-20</v>
      </c>
      <c r="D385" s="112">
        <v>67.0</v>
      </c>
      <c r="E385" s="112">
        <v>4.0</v>
      </c>
      <c r="F385" s="110">
        <v>6.0</v>
      </c>
      <c r="G385" s="112">
        <v>163.0</v>
      </c>
      <c r="H385" s="112">
        <v>12.0</v>
      </c>
      <c r="I385" s="110">
        <v>7.4</v>
      </c>
      <c r="J385" s="77"/>
    </row>
    <row r="386">
      <c r="A386" s="110" t="s">
        <v>1340</v>
      </c>
      <c r="B386" s="111" t="s">
        <v>75</v>
      </c>
      <c r="C386" s="5" t="str">
        <f t="shared" si="1"/>
        <v>Detergent Powder_20-25</v>
      </c>
      <c r="D386" s="112">
        <v>100.0</v>
      </c>
      <c r="E386" s="112">
        <v>6.0</v>
      </c>
      <c r="F386" s="110">
        <v>6.0</v>
      </c>
      <c r="G386" s="112">
        <v>408.0</v>
      </c>
      <c r="H386" s="112">
        <v>17.0</v>
      </c>
      <c r="I386" s="110">
        <v>4.2</v>
      </c>
      <c r="J386" s="77"/>
    </row>
    <row r="387">
      <c r="A387" s="110" t="s">
        <v>1340</v>
      </c>
      <c r="B387" s="111" t="s">
        <v>60</v>
      </c>
      <c r="C387" s="5" t="str">
        <f t="shared" si="1"/>
        <v>Detergent Powder_25+</v>
      </c>
      <c r="D387" s="112">
        <v>369.0</v>
      </c>
      <c r="E387" s="112">
        <v>75.0</v>
      </c>
      <c r="F387" s="110">
        <v>20.3</v>
      </c>
      <c r="G387" s="112">
        <v>1040.0</v>
      </c>
      <c r="H387" s="112">
        <v>209.0</v>
      </c>
      <c r="I387" s="110">
        <v>20.1</v>
      </c>
      <c r="J387" s="77"/>
    </row>
    <row r="388">
      <c r="A388" s="110" t="s">
        <v>1340</v>
      </c>
      <c r="B388" s="111" t="s">
        <v>4222</v>
      </c>
      <c r="C388" s="5" t="str">
        <f t="shared" si="1"/>
        <v>Detergent Powder_No Sales</v>
      </c>
      <c r="D388" s="112">
        <v>18.0</v>
      </c>
      <c r="E388" s="112">
        <v>12.0</v>
      </c>
      <c r="F388" s="110">
        <v>66.7</v>
      </c>
      <c r="G388" s="112">
        <v>47.0</v>
      </c>
      <c r="H388" s="112">
        <v>32.0</v>
      </c>
      <c r="I388" s="110">
        <v>68.1</v>
      </c>
      <c r="J388" s="77"/>
    </row>
    <row r="389">
      <c r="A389" s="110" t="s">
        <v>1348</v>
      </c>
      <c r="B389" s="111" t="s">
        <v>72</v>
      </c>
      <c r="C389" s="5" t="str">
        <f t="shared" si="1"/>
        <v>Detergent Tabs_15-20</v>
      </c>
      <c r="D389" s="112">
        <v>26.0</v>
      </c>
      <c r="E389" s="112">
        <v>0.0</v>
      </c>
      <c r="F389" s="110">
        <v>0.0</v>
      </c>
      <c r="G389" s="112">
        <v>436.0</v>
      </c>
      <c r="H389" s="112">
        <v>0.0</v>
      </c>
      <c r="I389" s="110">
        <v>0.0</v>
      </c>
      <c r="J389" s="77"/>
    </row>
    <row r="390">
      <c r="A390" s="110" t="s">
        <v>1348</v>
      </c>
      <c r="B390" s="111" t="s">
        <v>60</v>
      </c>
      <c r="C390" s="5" t="str">
        <f t="shared" si="1"/>
        <v>Detergent Tabs_25+</v>
      </c>
      <c r="D390" s="112">
        <v>101.0</v>
      </c>
      <c r="E390" s="112">
        <v>9.0</v>
      </c>
      <c r="F390" s="110">
        <v>8.9</v>
      </c>
      <c r="G390" s="112">
        <v>362.0</v>
      </c>
      <c r="H390" s="112">
        <v>30.0</v>
      </c>
      <c r="I390" s="110">
        <v>8.3</v>
      </c>
      <c r="J390" s="77"/>
    </row>
    <row r="391">
      <c r="A391" s="110" t="s">
        <v>1348</v>
      </c>
      <c r="B391" s="111" t="s">
        <v>4222</v>
      </c>
      <c r="C391" s="5" t="str">
        <f t="shared" si="1"/>
        <v>Detergent Tabs_No Sales</v>
      </c>
      <c r="D391" s="112">
        <v>3.0</v>
      </c>
      <c r="E391" s="112">
        <v>0.0</v>
      </c>
      <c r="F391" s="110">
        <v>0.0</v>
      </c>
      <c r="G391" s="112">
        <v>8.0</v>
      </c>
      <c r="H391" s="112">
        <v>0.0</v>
      </c>
      <c r="I391" s="110">
        <v>0.0</v>
      </c>
      <c r="J391" s="77"/>
    </row>
    <row r="392">
      <c r="A392" s="110" t="s">
        <v>114</v>
      </c>
      <c r="B392" s="111" t="s">
        <v>72</v>
      </c>
      <c r="C392" s="5" t="str">
        <f t="shared" si="1"/>
        <v>Diapers_15-20</v>
      </c>
      <c r="D392" s="112">
        <v>4.0</v>
      </c>
      <c r="E392" s="112">
        <v>0.0</v>
      </c>
      <c r="F392" s="110">
        <v>0.0</v>
      </c>
      <c r="G392" s="112">
        <v>5.0</v>
      </c>
      <c r="H392" s="112">
        <v>0.0</v>
      </c>
      <c r="I392" s="110">
        <v>0.0</v>
      </c>
      <c r="J392" s="77"/>
    </row>
    <row r="393">
      <c r="A393" s="110" t="s">
        <v>114</v>
      </c>
      <c r="B393" s="111" t="s">
        <v>75</v>
      </c>
      <c r="C393" s="5" t="str">
        <f t="shared" si="1"/>
        <v>Diapers_20-25</v>
      </c>
      <c r="D393" s="112">
        <v>1.0</v>
      </c>
      <c r="E393" s="112">
        <v>1.0</v>
      </c>
      <c r="F393" s="110">
        <v>100.0</v>
      </c>
      <c r="G393" s="112">
        <v>1.0</v>
      </c>
      <c r="H393" s="112">
        <v>1.0</v>
      </c>
      <c r="I393" s="110">
        <v>100.0</v>
      </c>
      <c r="J393" s="77"/>
    </row>
    <row r="394">
      <c r="A394" s="110" t="s">
        <v>114</v>
      </c>
      <c r="B394" s="111" t="s">
        <v>60</v>
      </c>
      <c r="C394" s="5" t="str">
        <f t="shared" si="1"/>
        <v>Diapers_25+</v>
      </c>
      <c r="D394" s="112">
        <v>919.0</v>
      </c>
      <c r="E394" s="112">
        <v>213.0</v>
      </c>
      <c r="F394" s="110">
        <v>23.2</v>
      </c>
      <c r="G394" s="112">
        <v>2247.0</v>
      </c>
      <c r="H394" s="112">
        <v>567.0</v>
      </c>
      <c r="I394" s="110">
        <v>25.2</v>
      </c>
      <c r="J394" s="77"/>
    </row>
    <row r="395">
      <c r="A395" s="110" t="s">
        <v>114</v>
      </c>
      <c r="B395" s="111" t="s">
        <v>4222</v>
      </c>
      <c r="C395" s="5" t="str">
        <f t="shared" si="1"/>
        <v>Diapers_No Sales</v>
      </c>
      <c r="D395" s="112">
        <v>43.0</v>
      </c>
      <c r="E395" s="112">
        <v>32.0</v>
      </c>
      <c r="F395" s="110">
        <v>74.4</v>
      </c>
      <c r="G395" s="112">
        <v>64.0</v>
      </c>
      <c r="H395" s="112">
        <v>49.0</v>
      </c>
      <c r="I395" s="110">
        <v>76.6</v>
      </c>
      <c r="J395" s="77"/>
    </row>
    <row r="396">
      <c r="A396" s="110" t="s">
        <v>1131</v>
      </c>
      <c r="B396" s="111" t="s">
        <v>88</v>
      </c>
      <c r="C396" s="5" t="str">
        <f t="shared" si="1"/>
        <v>Diaries &amp; Notebooks_0-5</v>
      </c>
      <c r="D396" s="112">
        <v>40.0</v>
      </c>
      <c r="E396" s="112">
        <v>12.0</v>
      </c>
      <c r="F396" s="110">
        <v>30.0</v>
      </c>
      <c r="G396" s="112">
        <v>112.0</v>
      </c>
      <c r="H396" s="112">
        <v>37.0</v>
      </c>
      <c r="I396" s="110">
        <v>33.0</v>
      </c>
      <c r="J396" s="77"/>
    </row>
    <row r="397">
      <c r="A397" s="110" t="s">
        <v>1131</v>
      </c>
      <c r="B397" s="111" t="s">
        <v>4221</v>
      </c>
      <c r="C397" s="5" t="str">
        <f t="shared" si="1"/>
        <v>Diaries &amp; Notebooks_10-15</v>
      </c>
      <c r="D397" s="112">
        <v>26.0</v>
      </c>
      <c r="E397" s="112">
        <v>15.0</v>
      </c>
      <c r="F397" s="110">
        <v>57.7</v>
      </c>
      <c r="G397" s="112">
        <v>80.0</v>
      </c>
      <c r="H397" s="112">
        <v>52.0</v>
      </c>
      <c r="I397" s="110">
        <v>65.0</v>
      </c>
      <c r="J397" s="77"/>
    </row>
    <row r="398">
      <c r="A398" s="110" t="s">
        <v>1131</v>
      </c>
      <c r="B398" s="111" t="s">
        <v>4222</v>
      </c>
      <c r="C398" s="5" t="str">
        <f t="shared" si="1"/>
        <v>Diaries &amp; Notebooks_No Sales</v>
      </c>
      <c r="D398" s="112">
        <v>1.0</v>
      </c>
      <c r="E398" s="112">
        <v>1.0</v>
      </c>
      <c r="F398" s="110">
        <v>100.0</v>
      </c>
      <c r="G398" s="112">
        <v>1.0</v>
      </c>
      <c r="H398" s="112">
        <v>1.0</v>
      </c>
      <c r="I398" s="110">
        <v>100.0</v>
      </c>
      <c r="J398" s="77"/>
    </row>
    <row r="399">
      <c r="A399" s="110" t="s">
        <v>564</v>
      </c>
      <c r="B399" s="111" t="s">
        <v>4223</v>
      </c>
      <c r="C399" s="5" t="str">
        <f t="shared" si="1"/>
        <v>Dish Cleaners_5-10</v>
      </c>
      <c r="D399" s="112">
        <v>188.0</v>
      </c>
      <c r="E399" s="112">
        <v>13.0</v>
      </c>
      <c r="F399" s="110">
        <v>6.9</v>
      </c>
      <c r="G399" s="112">
        <v>677.0</v>
      </c>
      <c r="H399" s="112">
        <v>33.0</v>
      </c>
      <c r="I399" s="110">
        <v>4.9</v>
      </c>
      <c r="J399" s="77"/>
    </row>
    <row r="400">
      <c r="A400" s="110" t="s">
        <v>564</v>
      </c>
      <c r="B400" s="111" t="s">
        <v>4221</v>
      </c>
      <c r="C400" s="5" t="str">
        <f t="shared" si="1"/>
        <v>Dish Cleaners_10-15</v>
      </c>
      <c r="D400" s="112">
        <v>217.0</v>
      </c>
      <c r="E400" s="112">
        <v>12.0</v>
      </c>
      <c r="F400" s="110">
        <v>5.5</v>
      </c>
      <c r="G400" s="112">
        <v>908.0</v>
      </c>
      <c r="H400" s="112">
        <v>30.0</v>
      </c>
      <c r="I400" s="110">
        <v>3.3</v>
      </c>
      <c r="J400" s="77"/>
    </row>
    <row r="401">
      <c r="A401" s="110" t="s">
        <v>564</v>
      </c>
      <c r="B401" s="111" t="s">
        <v>72</v>
      </c>
      <c r="C401" s="5" t="str">
        <f t="shared" si="1"/>
        <v>Dish Cleaners_15-20</v>
      </c>
      <c r="D401" s="112">
        <v>185.0</v>
      </c>
      <c r="E401" s="112">
        <v>21.0</v>
      </c>
      <c r="F401" s="110">
        <v>11.4</v>
      </c>
      <c r="G401" s="112">
        <v>615.0</v>
      </c>
      <c r="H401" s="112">
        <v>63.0</v>
      </c>
      <c r="I401" s="110">
        <v>10.2</v>
      </c>
      <c r="J401" s="77"/>
    </row>
    <row r="402">
      <c r="A402" s="110" t="s">
        <v>564</v>
      </c>
      <c r="B402" s="111" t="s">
        <v>75</v>
      </c>
      <c r="C402" s="5" t="str">
        <f t="shared" si="1"/>
        <v>Dish Cleaners_20-25</v>
      </c>
      <c r="D402" s="112">
        <v>190.0</v>
      </c>
      <c r="E402" s="112">
        <v>18.0</v>
      </c>
      <c r="F402" s="110">
        <v>9.5</v>
      </c>
      <c r="G402" s="112">
        <v>633.0</v>
      </c>
      <c r="H402" s="112">
        <v>55.0</v>
      </c>
      <c r="I402" s="110">
        <v>8.7</v>
      </c>
      <c r="J402" s="77"/>
    </row>
    <row r="403">
      <c r="A403" s="110" t="s">
        <v>564</v>
      </c>
      <c r="B403" s="111" t="s">
        <v>60</v>
      </c>
      <c r="C403" s="5" t="str">
        <f t="shared" si="1"/>
        <v>Dish Cleaners_25+</v>
      </c>
      <c r="D403" s="112">
        <v>322.0</v>
      </c>
      <c r="E403" s="112">
        <v>49.0</v>
      </c>
      <c r="F403" s="110">
        <v>15.2</v>
      </c>
      <c r="G403" s="112">
        <v>984.0</v>
      </c>
      <c r="H403" s="112">
        <v>131.0</v>
      </c>
      <c r="I403" s="110">
        <v>13.3</v>
      </c>
      <c r="J403" s="77"/>
    </row>
    <row r="404">
      <c r="A404" s="110" t="s">
        <v>564</v>
      </c>
      <c r="B404" s="111" t="s">
        <v>4222</v>
      </c>
      <c r="C404" s="5" t="str">
        <f t="shared" si="1"/>
        <v>Dish Cleaners_No Sales</v>
      </c>
      <c r="D404" s="112">
        <v>28.0</v>
      </c>
      <c r="E404" s="112">
        <v>11.0</v>
      </c>
      <c r="F404" s="110">
        <v>39.3</v>
      </c>
      <c r="G404" s="112">
        <v>53.0</v>
      </c>
      <c r="H404" s="112">
        <v>20.0</v>
      </c>
      <c r="I404" s="110">
        <v>37.7</v>
      </c>
      <c r="J404" s="77"/>
    </row>
    <row r="405">
      <c r="A405" s="110" t="s">
        <v>1574</v>
      </c>
      <c r="B405" s="111" t="s">
        <v>88</v>
      </c>
      <c r="C405" s="5" t="str">
        <f t="shared" si="1"/>
        <v>Dog Accessories_0-5</v>
      </c>
      <c r="D405" s="112">
        <v>25.0</v>
      </c>
      <c r="E405" s="112">
        <v>9.0</v>
      </c>
      <c r="F405" s="110">
        <v>36.0</v>
      </c>
      <c r="G405" s="112">
        <v>73.0</v>
      </c>
      <c r="H405" s="112">
        <v>27.0</v>
      </c>
      <c r="I405" s="110">
        <v>37.0</v>
      </c>
      <c r="J405" s="77"/>
    </row>
    <row r="406">
      <c r="A406" s="110" t="s">
        <v>1574</v>
      </c>
      <c r="B406" s="111" t="s">
        <v>4223</v>
      </c>
      <c r="C406" s="5" t="str">
        <f t="shared" si="1"/>
        <v>Dog Accessories_5-10</v>
      </c>
      <c r="D406" s="112">
        <v>100.0</v>
      </c>
      <c r="E406" s="112">
        <v>24.0</v>
      </c>
      <c r="F406" s="110">
        <v>24.0</v>
      </c>
      <c r="G406" s="112">
        <v>299.0</v>
      </c>
      <c r="H406" s="112">
        <v>74.0</v>
      </c>
      <c r="I406" s="110">
        <v>24.7</v>
      </c>
      <c r="J406" s="77"/>
    </row>
    <row r="407">
      <c r="A407" s="110" t="s">
        <v>1574</v>
      </c>
      <c r="B407" s="111" t="s">
        <v>4221</v>
      </c>
      <c r="C407" s="5" t="str">
        <f t="shared" si="1"/>
        <v>Dog Accessories_10-15</v>
      </c>
      <c r="D407" s="112">
        <v>107.0</v>
      </c>
      <c r="E407" s="112">
        <v>55.0</v>
      </c>
      <c r="F407" s="110">
        <v>51.4</v>
      </c>
      <c r="G407" s="112">
        <v>315.0</v>
      </c>
      <c r="H407" s="112">
        <v>163.0</v>
      </c>
      <c r="I407" s="110">
        <v>51.7</v>
      </c>
      <c r="J407" s="77"/>
    </row>
    <row r="408">
      <c r="A408" s="110" t="s">
        <v>1574</v>
      </c>
      <c r="B408" s="111" t="s">
        <v>72</v>
      </c>
      <c r="C408" s="5" t="str">
        <f t="shared" si="1"/>
        <v>Dog Accessories_15-20</v>
      </c>
      <c r="D408" s="112">
        <v>18.0</v>
      </c>
      <c r="E408" s="112">
        <v>15.0</v>
      </c>
      <c r="F408" s="110">
        <v>83.3</v>
      </c>
      <c r="G408" s="112">
        <v>41.0</v>
      </c>
      <c r="H408" s="112">
        <v>35.0</v>
      </c>
      <c r="I408" s="110">
        <v>85.4</v>
      </c>
      <c r="J408" s="77"/>
    </row>
    <row r="409">
      <c r="A409" s="110" t="s">
        <v>1574</v>
      </c>
      <c r="B409" s="111" t="s">
        <v>75</v>
      </c>
      <c r="C409" s="5" t="str">
        <f t="shared" si="1"/>
        <v>Dog Accessories_20-25</v>
      </c>
      <c r="D409" s="112">
        <v>118.0</v>
      </c>
      <c r="E409" s="112">
        <v>57.0</v>
      </c>
      <c r="F409" s="110">
        <v>48.3</v>
      </c>
      <c r="G409" s="112">
        <v>358.0</v>
      </c>
      <c r="H409" s="112">
        <v>184.0</v>
      </c>
      <c r="I409" s="110">
        <v>51.4</v>
      </c>
      <c r="J409" s="77"/>
    </row>
    <row r="410">
      <c r="A410" s="110" t="s">
        <v>1574</v>
      </c>
      <c r="B410" s="111" t="s">
        <v>60</v>
      </c>
      <c r="C410" s="5" t="str">
        <f t="shared" si="1"/>
        <v>Dog Accessories_25+</v>
      </c>
      <c r="D410" s="112">
        <v>162.0</v>
      </c>
      <c r="E410" s="112">
        <v>114.0</v>
      </c>
      <c r="F410" s="110">
        <v>70.4</v>
      </c>
      <c r="G410" s="112">
        <v>479.0</v>
      </c>
      <c r="H410" s="112">
        <v>345.0</v>
      </c>
      <c r="I410" s="110">
        <v>72.0</v>
      </c>
      <c r="J410" s="77"/>
    </row>
    <row r="411">
      <c r="A411" s="110" t="s">
        <v>1574</v>
      </c>
      <c r="B411" s="111" t="s">
        <v>4222</v>
      </c>
      <c r="C411" s="5" t="str">
        <f t="shared" si="1"/>
        <v>Dog Accessories_No Sales</v>
      </c>
      <c r="D411" s="112">
        <v>70.0</v>
      </c>
      <c r="E411" s="112">
        <v>64.0</v>
      </c>
      <c r="F411" s="110">
        <v>91.4</v>
      </c>
      <c r="G411" s="112">
        <v>193.0</v>
      </c>
      <c r="H411" s="112">
        <v>179.0</v>
      </c>
      <c r="I411" s="110">
        <v>92.7</v>
      </c>
      <c r="J411" s="77"/>
    </row>
    <row r="412">
      <c r="A412" s="110" t="s">
        <v>1582</v>
      </c>
      <c r="B412" s="111" t="s">
        <v>72</v>
      </c>
      <c r="C412" s="5" t="str">
        <f t="shared" si="1"/>
        <v>Dog Care_15-20</v>
      </c>
      <c r="D412" s="112">
        <v>5.0</v>
      </c>
      <c r="E412" s="112">
        <v>3.0</v>
      </c>
      <c r="F412" s="110">
        <v>60.0</v>
      </c>
      <c r="G412" s="112">
        <v>12.0</v>
      </c>
      <c r="H412" s="112">
        <v>9.0</v>
      </c>
      <c r="I412" s="110">
        <v>75.0</v>
      </c>
      <c r="J412" s="77"/>
    </row>
    <row r="413">
      <c r="A413" s="110" t="s">
        <v>1582</v>
      </c>
      <c r="B413" s="111" t="s">
        <v>75</v>
      </c>
      <c r="C413" s="5" t="str">
        <f t="shared" si="1"/>
        <v>Dog Care_20-25</v>
      </c>
      <c r="D413" s="112">
        <v>32.0</v>
      </c>
      <c r="E413" s="112">
        <v>15.0</v>
      </c>
      <c r="F413" s="110">
        <v>46.9</v>
      </c>
      <c r="G413" s="112">
        <v>92.0</v>
      </c>
      <c r="H413" s="112">
        <v>45.0</v>
      </c>
      <c r="I413" s="110">
        <v>48.9</v>
      </c>
      <c r="J413" s="77"/>
    </row>
    <row r="414">
      <c r="A414" s="110" t="s">
        <v>1582</v>
      </c>
      <c r="B414" s="111" t="s">
        <v>60</v>
      </c>
      <c r="C414" s="5" t="str">
        <f t="shared" si="1"/>
        <v>Dog Care_25+</v>
      </c>
      <c r="D414" s="112">
        <v>31.0</v>
      </c>
      <c r="E414" s="112">
        <v>28.0</v>
      </c>
      <c r="F414" s="110">
        <v>90.3</v>
      </c>
      <c r="G414" s="112">
        <v>92.0</v>
      </c>
      <c r="H414" s="112">
        <v>85.0</v>
      </c>
      <c r="I414" s="110">
        <v>92.4</v>
      </c>
      <c r="J414" s="77"/>
    </row>
    <row r="415">
      <c r="A415" s="110" t="s">
        <v>1582</v>
      </c>
      <c r="B415" s="111" t="s">
        <v>4222</v>
      </c>
      <c r="C415" s="5" t="str">
        <f t="shared" si="1"/>
        <v>Dog Care_No Sales</v>
      </c>
      <c r="D415" s="112">
        <v>10.0</v>
      </c>
      <c r="E415" s="112">
        <v>10.0</v>
      </c>
      <c r="F415" s="110">
        <v>100.0</v>
      </c>
      <c r="G415" s="112">
        <v>28.0</v>
      </c>
      <c r="H415" s="112">
        <v>28.0</v>
      </c>
      <c r="I415" s="110">
        <v>100.0</v>
      </c>
      <c r="J415" s="77"/>
    </row>
    <row r="416">
      <c r="A416" s="110" t="s">
        <v>1587</v>
      </c>
      <c r="B416" s="111" t="s">
        <v>88</v>
      </c>
      <c r="C416" s="5" t="str">
        <f t="shared" si="1"/>
        <v>Dog Food_0-5</v>
      </c>
      <c r="D416" s="112">
        <v>52.0</v>
      </c>
      <c r="E416" s="112">
        <v>5.0</v>
      </c>
      <c r="F416" s="110">
        <v>9.6</v>
      </c>
      <c r="G416" s="112">
        <v>287.0</v>
      </c>
      <c r="H416" s="112">
        <v>20.0</v>
      </c>
      <c r="I416" s="110">
        <v>7.0</v>
      </c>
      <c r="J416" s="77"/>
    </row>
    <row r="417">
      <c r="A417" s="110" t="s">
        <v>1587</v>
      </c>
      <c r="B417" s="111" t="s">
        <v>4223</v>
      </c>
      <c r="C417" s="5" t="str">
        <f t="shared" si="1"/>
        <v>Dog Food_5-10</v>
      </c>
      <c r="D417" s="112">
        <v>128.0</v>
      </c>
      <c r="E417" s="112">
        <v>33.0</v>
      </c>
      <c r="F417" s="110">
        <v>25.8</v>
      </c>
      <c r="G417" s="112">
        <v>580.0</v>
      </c>
      <c r="H417" s="112">
        <v>123.0</v>
      </c>
      <c r="I417" s="110">
        <v>21.2</v>
      </c>
      <c r="J417" s="77"/>
    </row>
    <row r="418">
      <c r="A418" s="110" t="s">
        <v>1587</v>
      </c>
      <c r="B418" s="111" t="s">
        <v>4221</v>
      </c>
      <c r="C418" s="5" t="str">
        <f t="shared" si="1"/>
        <v>Dog Food_10-15</v>
      </c>
      <c r="D418" s="112">
        <v>149.0</v>
      </c>
      <c r="E418" s="112">
        <v>37.0</v>
      </c>
      <c r="F418" s="110">
        <v>24.8</v>
      </c>
      <c r="G418" s="112">
        <v>521.0</v>
      </c>
      <c r="H418" s="112">
        <v>112.0</v>
      </c>
      <c r="I418" s="110">
        <v>21.5</v>
      </c>
      <c r="J418" s="77"/>
    </row>
    <row r="419">
      <c r="A419" s="110" t="s">
        <v>1587</v>
      </c>
      <c r="B419" s="111" t="s">
        <v>72</v>
      </c>
      <c r="C419" s="5" t="str">
        <f t="shared" si="1"/>
        <v>Dog Food_15-20</v>
      </c>
      <c r="D419" s="112">
        <v>121.0</v>
      </c>
      <c r="E419" s="112">
        <v>30.0</v>
      </c>
      <c r="F419" s="110">
        <v>24.8</v>
      </c>
      <c r="G419" s="112">
        <v>363.0</v>
      </c>
      <c r="H419" s="112">
        <v>77.0</v>
      </c>
      <c r="I419" s="110">
        <v>21.2</v>
      </c>
      <c r="J419" s="77"/>
    </row>
    <row r="420">
      <c r="A420" s="110" t="s">
        <v>1587</v>
      </c>
      <c r="B420" s="111" t="s">
        <v>75</v>
      </c>
      <c r="C420" s="5" t="str">
        <f t="shared" si="1"/>
        <v>Dog Food_20-25</v>
      </c>
      <c r="D420" s="112">
        <v>26.0</v>
      </c>
      <c r="E420" s="112">
        <v>10.0</v>
      </c>
      <c r="F420" s="110">
        <v>38.5</v>
      </c>
      <c r="G420" s="112">
        <v>82.0</v>
      </c>
      <c r="H420" s="112">
        <v>32.0</v>
      </c>
      <c r="I420" s="110">
        <v>39.0</v>
      </c>
      <c r="J420" s="77"/>
    </row>
    <row r="421">
      <c r="A421" s="110" t="s">
        <v>1587</v>
      </c>
      <c r="B421" s="111" t="s">
        <v>60</v>
      </c>
      <c r="C421" s="5" t="str">
        <f t="shared" si="1"/>
        <v>Dog Food_25+</v>
      </c>
      <c r="D421" s="112">
        <v>219.0</v>
      </c>
      <c r="E421" s="112">
        <v>75.0</v>
      </c>
      <c r="F421" s="110">
        <v>34.2</v>
      </c>
      <c r="G421" s="112">
        <v>505.0</v>
      </c>
      <c r="H421" s="112">
        <v>159.0</v>
      </c>
      <c r="I421" s="110">
        <v>31.5</v>
      </c>
      <c r="J421" s="77"/>
    </row>
    <row r="422">
      <c r="A422" s="110" t="s">
        <v>1587</v>
      </c>
      <c r="B422" s="111" t="s">
        <v>4222</v>
      </c>
      <c r="C422" s="5" t="str">
        <f t="shared" si="1"/>
        <v>Dog Food_No Sales</v>
      </c>
      <c r="D422" s="112">
        <v>39.0</v>
      </c>
      <c r="E422" s="112">
        <v>32.0</v>
      </c>
      <c r="F422" s="110">
        <v>82.1</v>
      </c>
      <c r="G422" s="112">
        <v>74.0</v>
      </c>
      <c r="H422" s="112">
        <v>60.0</v>
      </c>
      <c r="I422" s="110">
        <v>81.1</v>
      </c>
      <c r="J422" s="77"/>
    </row>
    <row r="423">
      <c r="A423" s="110" t="s">
        <v>671</v>
      </c>
      <c r="B423" s="111" t="s">
        <v>88</v>
      </c>
      <c r="C423" s="5" t="str">
        <f t="shared" si="1"/>
        <v>Dressings_0-5</v>
      </c>
      <c r="D423" s="112">
        <v>31.0</v>
      </c>
      <c r="E423" s="112">
        <v>0.0</v>
      </c>
      <c r="F423" s="110">
        <v>0.0</v>
      </c>
      <c r="G423" s="112">
        <v>130.0</v>
      </c>
      <c r="H423" s="112">
        <v>0.0</v>
      </c>
      <c r="I423" s="110">
        <v>0.0</v>
      </c>
      <c r="J423" s="77"/>
    </row>
    <row r="424">
      <c r="A424" s="110" t="s">
        <v>671</v>
      </c>
      <c r="B424" s="111" t="s">
        <v>4223</v>
      </c>
      <c r="C424" s="5" t="str">
        <f t="shared" si="1"/>
        <v>Dressings_5-10</v>
      </c>
      <c r="D424" s="112">
        <v>154.0</v>
      </c>
      <c r="E424" s="112">
        <v>11.0</v>
      </c>
      <c r="F424" s="110">
        <v>7.1</v>
      </c>
      <c r="G424" s="112">
        <v>537.0</v>
      </c>
      <c r="H424" s="112">
        <v>25.0</v>
      </c>
      <c r="I424" s="110">
        <v>4.7</v>
      </c>
      <c r="J424" s="77"/>
    </row>
    <row r="425">
      <c r="A425" s="110" t="s">
        <v>671</v>
      </c>
      <c r="B425" s="111" t="s">
        <v>4221</v>
      </c>
      <c r="C425" s="5" t="str">
        <f t="shared" si="1"/>
        <v>Dressings_10-15</v>
      </c>
      <c r="D425" s="112">
        <v>76.0</v>
      </c>
      <c r="E425" s="112">
        <v>27.0</v>
      </c>
      <c r="F425" s="110">
        <v>35.5</v>
      </c>
      <c r="G425" s="112">
        <v>242.0</v>
      </c>
      <c r="H425" s="112">
        <v>62.0</v>
      </c>
      <c r="I425" s="110">
        <v>25.6</v>
      </c>
      <c r="J425" s="77"/>
    </row>
    <row r="426">
      <c r="A426" s="110" t="s">
        <v>671</v>
      </c>
      <c r="B426" s="111" t="s">
        <v>72</v>
      </c>
      <c r="C426" s="5" t="str">
        <f t="shared" si="1"/>
        <v>Dressings_15-20</v>
      </c>
      <c r="D426" s="112">
        <v>143.0</v>
      </c>
      <c r="E426" s="112">
        <v>45.0</v>
      </c>
      <c r="F426" s="110">
        <v>31.5</v>
      </c>
      <c r="G426" s="112">
        <v>332.0</v>
      </c>
      <c r="H426" s="112">
        <v>104.0</v>
      </c>
      <c r="I426" s="110">
        <v>31.3</v>
      </c>
      <c r="J426" s="77"/>
    </row>
    <row r="427">
      <c r="A427" s="110" t="s">
        <v>671</v>
      </c>
      <c r="B427" s="111" t="s">
        <v>75</v>
      </c>
      <c r="C427" s="5" t="str">
        <f t="shared" si="1"/>
        <v>Dressings_20-25</v>
      </c>
      <c r="D427" s="112">
        <v>57.0</v>
      </c>
      <c r="E427" s="112">
        <v>32.0</v>
      </c>
      <c r="F427" s="110">
        <v>56.1</v>
      </c>
      <c r="G427" s="112">
        <v>148.0</v>
      </c>
      <c r="H427" s="112">
        <v>93.0</v>
      </c>
      <c r="I427" s="110">
        <v>62.8</v>
      </c>
      <c r="J427" s="77"/>
    </row>
    <row r="428">
      <c r="A428" s="110" t="s">
        <v>671</v>
      </c>
      <c r="B428" s="111" t="s">
        <v>60</v>
      </c>
      <c r="C428" s="5" t="str">
        <f t="shared" si="1"/>
        <v>Dressings_25+</v>
      </c>
      <c r="D428" s="112">
        <v>10.0</v>
      </c>
      <c r="E428" s="112">
        <v>8.0</v>
      </c>
      <c r="F428" s="110">
        <v>80.0</v>
      </c>
      <c r="G428" s="112">
        <v>22.0</v>
      </c>
      <c r="H428" s="112">
        <v>17.0</v>
      </c>
      <c r="I428" s="110">
        <v>77.3</v>
      </c>
      <c r="J428" s="77"/>
    </row>
    <row r="429">
      <c r="A429" s="110" t="s">
        <v>671</v>
      </c>
      <c r="B429" s="111" t="s">
        <v>4222</v>
      </c>
      <c r="C429" s="5" t="str">
        <f t="shared" si="1"/>
        <v>Dressings_No Sales</v>
      </c>
      <c r="D429" s="112">
        <v>25.0</v>
      </c>
      <c r="E429" s="112">
        <v>14.0</v>
      </c>
      <c r="F429" s="110">
        <v>56.0</v>
      </c>
      <c r="G429" s="112">
        <v>40.0</v>
      </c>
      <c r="H429" s="112">
        <v>26.0</v>
      </c>
      <c r="I429" s="110">
        <v>65.0</v>
      </c>
      <c r="J429" s="77"/>
    </row>
    <row r="430">
      <c r="A430" s="110" t="s">
        <v>1489</v>
      </c>
      <c r="B430" s="111" t="s">
        <v>88</v>
      </c>
      <c r="C430" s="5" t="str">
        <f t="shared" si="1"/>
        <v>Dried Herbs_0-5</v>
      </c>
      <c r="D430" s="112">
        <v>157.0</v>
      </c>
      <c r="E430" s="112">
        <v>21.0</v>
      </c>
      <c r="F430" s="110">
        <v>13.4</v>
      </c>
      <c r="G430" s="112">
        <v>564.0</v>
      </c>
      <c r="H430" s="112">
        <v>67.0</v>
      </c>
      <c r="I430" s="110">
        <v>11.9</v>
      </c>
      <c r="J430" s="77"/>
    </row>
    <row r="431">
      <c r="A431" s="110" t="s">
        <v>1489</v>
      </c>
      <c r="B431" s="111" t="s">
        <v>4223</v>
      </c>
      <c r="C431" s="5" t="str">
        <f t="shared" si="1"/>
        <v>Dried Herbs_5-10</v>
      </c>
      <c r="D431" s="112">
        <v>204.0</v>
      </c>
      <c r="E431" s="112">
        <v>8.0</v>
      </c>
      <c r="F431" s="110">
        <v>3.9</v>
      </c>
      <c r="G431" s="112">
        <v>698.0</v>
      </c>
      <c r="H431" s="112">
        <v>18.0</v>
      </c>
      <c r="I431" s="110">
        <v>2.6</v>
      </c>
      <c r="J431" s="77"/>
    </row>
    <row r="432">
      <c r="A432" s="110" t="s">
        <v>1489</v>
      </c>
      <c r="B432" s="111" t="s">
        <v>4221</v>
      </c>
      <c r="C432" s="5" t="str">
        <f t="shared" si="1"/>
        <v>Dried Herbs_10-15</v>
      </c>
      <c r="D432" s="112">
        <v>115.0</v>
      </c>
      <c r="E432" s="112">
        <v>10.0</v>
      </c>
      <c r="F432" s="110">
        <v>8.7</v>
      </c>
      <c r="G432" s="112">
        <v>363.0</v>
      </c>
      <c r="H432" s="112">
        <v>29.0</v>
      </c>
      <c r="I432" s="110">
        <v>8.0</v>
      </c>
      <c r="J432" s="77"/>
    </row>
    <row r="433">
      <c r="A433" s="110" t="s">
        <v>1489</v>
      </c>
      <c r="B433" s="111" t="s">
        <v>72</v>
      </c>
      <c r="C433" s="5" t="str">
        <f t="shared" si="1"/>
        <v>Dried Herbs_15-20</v>
      </c>
      <c r="D433" s="112">
        <v>115.0</v>
      </c>
      <c r="E433" s="112">
        <v>34.0</v>
      </c>
      <c r="F433" s="110">
        <v>29.6</v>
      </c>
      <c r="G433" s="112">
        <v>365.0</v>
      </c>
      <c r="H433" s="112">
        <v>110.0</v>
      </c>
      <c r="I433" s="110">
        <v>30.1</v>
      </c>
      <c r="J433" s="77"/>
    </row>
    <row r="434">
      <c r="A434" s="110" t="s">
        <v>1489</v>
      </c>
      <c r="B434" s="111" t="s">
        <v>60</v>
      </c>
      <c r="C434" s="5" t="str">
        <f t="shared" si="1"/>
        <v>Dried Herbs_25+</v>
      </c>
      <c r="D434" s="112">
        <v>98.0</v>
      </c>
      <c r="E434" s="112">
        <v>57.0</v>
      </c>
      <c r="F434" s="110">
        <v>58.2</v>
      </c>
      <c r="G434" s="112">
        <v>285.0</v>
      </c>
      <c r="H434" s="112">
        <v>181.0</v>
      </c>
      <c r="I434" s="110">
        <v>63.5</v>
      </c>
      <c r="J434" s="77"/>
    </row>
    <row r="435">
      <c r="A435" s="110" t="s">
        <v>1489</v>
      </c>
      <c r="B435" s="111" t="s">
        <v>4222</v>
      </c>
      <c r="C435" s="5" t="str">
        <f t="shared" si="1"/>
        <v>Dried Herbs_No Sales</v>
      </c>
      <c r="D435" s="112">
        <v>5.0</v>
      </c>
      <c r="E435" s="112">
        <v>4.0</v>
      </c>
      <c r="F435" s="110">
        <v>80.0</v>
      </c>
      <c r="G435" s="112">
        <v>9.0</v>
      </c>
      <c r="H435" s="112">
        <v>8.0</v>
      </c>
      <c r="I435" s="110">
        <v>88.9</v>
      </c>
      <c r="J435" s="77"/>
    </row>
    <row r="436">
      <c r="A436" s="110" t="s">
        <v>4224</v>
      </c>
      <c r="B436" s="111" t="s">
        <v>4222</v>
      </c>
      <c r="C436" s="5" t="str">
        <f t="shared" si="1"/>
        <v>Earphones_No Sales</v>
      </c>
      <c r="D436" s="112">
        <v>3.0</v>
      </c>
      <c r="E436" s="112">
        <v>3.0</v>
      </c>
      <c r="F436" s="110">
        <v>100.0</v>
      </c>
      <c r="G436" s="112">
        <v>5.0</v>
      </c>
      <c r="H436" s="112">
        <v>5.0</v>
      </c>
      <c r="I436" s="110">
        <v>100.0</v>
      </c>
      <c r="J436" s="77"/>
    </row>
    <row r="437">
      <c r="A437" s="110" t="s">
        <v>1352</v>
      </c>
      <c r="B437" s="111" t="s">
        <v>4223</v>
      </c>
      <c r="C437" s="5" t="str">
        <f t="shared" si="1"/>
        <v>Fabric Softeners_5-10</v>
      </c>
      <c r="D437" s="112">
        <v>52.0</v>
      </c>
      <c r="E437" s="112">
        <v>1.0</v>
      </c>
      <c r="F437" s="110">
        <v>1.9</v>
      </c>
      <c r="G437" s="112">
        <v>156.0</v>
      </c>
      <c r="H437" s="112">
        <v>4.0</v>
      </c>
      <c r="I437" s="110">
        <v>2.6</v>
      </c>
      <c r="J437" s="77"/>
    </row>
    <row r="438">
      <c r="A438" s="110" t="s">
        <v>1352</v>
      </c>
      <c r="B438" s="111" t="s">
        <v>4221</v>
      </c>
      <c r="C438" s="5" t="str">
        <f t="shared" si="1"/>
        <v>Fabric Softeners_10-15</v>
      </c>
      <c r="D438" s="112">
        <v>26.0</v>
      </c>
      <c r="E438" s="112">
        <v>0.0</v>
      </c>
      <c r="F438" s="110">
        <v>0.0</v>
      </c>
      <c r="G438" s="112">
        <v>114.0</v>
      </c>
      <c r="H438" s="112">
        <v>0.0</v>
      </c>
      <c r="I438" s="110">
        <v>0.0</v>
      </c>
      <c r="J438" s="77"/>
    </row>
    <row r="439">
      <c r="A439" s="110" t="s">
        <v>1352</v>
      </c>
      <c r="B439" s="111" t="s">
        <v>72</v>
      </c>
      <c r="C439" s="5" t="str">
        <f t="shared" si="1"/>
        <v>Fabric Softeners_15-20</v>
      </c>
      <c r="D439" s="112">
        <v>51.0</v>
      </c>
      <c r="E439" s="112">
        <v>11.0</v>
      </c>
      <c r="F439" s="110">
        <v>21.6</v>
      </c>
      <c r="G439" s="112">
        <v>117.0</v>
      </c>
      <c r="H439" s="112">
        <v>22.0</v>
      </c>
      <c r="I439" s="110">
        <v>18.8</v>
      </c>
      <c r="J439" s="77"/>
    </row>
    <row r="440">
      <c r="A440" s="110" t="s">
        <v>1352</v>
      </c>
      <c r="B440" s="111" t="s">
        <v>75</v>
      </c>
      <c r="C440" s="5" t="str">
        <f t="shared" si="1"/>
        <v>Fabric Softeners_20-25</v>
      </c>
      <c r="D440" s="112">
        <v>169.0</v>
      </c>
      <c r="E440" s="112">
        <v>2.0</v>
      </c>
      <c r="F440" s="110">
        <v>1.2</v>
      </c>
      <c r="G440" s="112">
        <v>819.0</v>
      </c>
      <c r="H440" s="112">
        <v>7.0</v>
      </c>
      <c r="I440" s="110">
        <v>0.9</v>
      </c>
      <c r="J440" s="77"/>
    </row>
    <row r="441">
      <c r="A441" s="110" t="s">
        <v>1352</v>
      </c>
      <c r="B441" s="111" t="s">
        <v>60</v>
      </c>
      <c r="C441" s="5" t="str">
        <f t="shared" si="1"/>
        <v>Fabric Softeners_25+</v>
      </c>
      <c r="D441" s="112">
        <v>226.0</v>
      </c>
      <c r="E441" s="112">
        <v>20.0</v>
      </c>
      <c r="F441" s="110">
        <v>8.8</v>
      </c>
      <c r="G441" s="112">
        <v>748.0</v>
      </c>
      <c r="H441" s="112">
        <v>52.0</v>
      </c>
      <c r="I441" s="110">
        <v>7.0</v>
      </c>
      <c r="J441" s="77"/>
    </row>
    <row r="442">
      <c r="A442" s="110" t="s">
        <v>1352</v>
      </c>
      <c r="B442" s="111" t="s">
        <v>4222</v>
      </c>
      <c r="C442" s="5" t="str">
        <f t="shared" si="1"/>
        <v>Fabric Softeners_No Sales</v>
      </c>
      <c r="D442" s="112">
        <v>19.0</v>
      </c>
      <c r="E442" s="112">
        <v>7.0</v>
      </c>
      <c r="F442" s="110">
        <v>36.8</v>
      </c>
      <c r="G442" s="112">
        <v>41.0</v>
      </c>
      <c r="H442" s="112">
        <v>18.0</v>
      </c>
      <c r="I442" s="110">
        <v>43.9</v>
      </c>
      <c r="J442" s="77"/>
    </row>
    <row r="443">
      <c r="A443" s="110" t="s">
        <v>1906</v>
      </c>
      <c r="B443" s="111" t="s">
        <v>88</v>
      </c>
      <c r="C443" s="5" t="str">
        <f t="shared" si="1"/>
        <v>Facial Tissues_0-5</v>
      </c>
      <c r="D443" s="112">
        <v>89.0</v>
      </c>
      <c r="E443" s="112">
        <v>0.0</v>
      </c>
      <c r="F443" s="110">
        <v>0.0</v>
      </c>
      <c r="G443" s="112">
        <v>668.0</v>
      </c>
      <c r="H443" s="112">
        <v>0.0</v>
      </c>
      <c r="I443" s="110">
        <v>0.0</v>
      </c>
      <c r="J443" s="77"/>
    </row>
    <row r="444">
      <c r="A444" s="110" t="s">
        <v>1906</v>
      </c>
      <c r="B444" s="111" t="s">
        <v>4223</v>
      </c>
      <c r="C444" s="5" t="str">
        <f t="shared" si="1"/>
        <v>Facial Tissues_5-10</v>
      </c>
      <c r="D444" s="112">
        <v>19.0</v>
      </c>
      <c r="E444" s="112">
        <v>1.0</v>
      </c>
      <c r="F444" s="110">
        <v>5.3</v>
      </c>
      <c r="G444" s="112">
        <v>204.0</v>
      </c>
      <c r="H444" s="112">
        <v>1.0</v>
      </c>
      <c r="I444" s="110">
        <v>0.5</v>
      </c>
      <c r="J444" s="77"/>
    </row>
    <row r="445">
      <c r="A445" s="110" t="s">
        <v>1906</v>
      </c>
      <c r="B445" s="111" t="s">
        <v>4221</v>
      </c>
      <c r="C445" s="5" t="str">
        <f t="shared" si="1"/>
        <v>Facial Tissues_10-15</v>
      </c>
      <c r="D445" s="112">
        <v>134.0</v>
      </c>
      <c r="E445" s="112">
        <v>1.0</v>
      </c>
      <c r="F445" s="110">
        <v>0.7</v>
      </c>
      <c r="G445" s="112">
        <v>1291.0</v>
      </c>
      <c r="H445" s="112">
        <v>3.0</v>
      </c>
      <c r="I445" s="110">
        <v>0.2</v>
      </c>
      <c r="J445" s="77"/>
    </row>
    <row r="446">
      <c r="A446" s="110" t="s">
        <v>1906</v>
      </c>
      <c r="B446" s="111" t="s">
        <v>72</v>
      </c>
      <c r="C446" s="5" t="str">
        <f t="shared" si="1"/>
        <v>Facial Tissues_15-20</v>
      </c>
      <c r="D446" s="112">
        <v>89.0</v>
      </c>
      <c r="E446" s="112">
        <v>14.0</v>
      </c>
      <c r="F446" s="110">
        <v>15.7</v>
      </c>
      <c r="G446" s="112">
        <v>410.0</v>
      </c>
      <c r="H446" s="112">
        <v>57.0</v>
      </c>
      <c r="I446" s="110">
        <v>13.9</v>
      </c>
      <c r="J446" s="77"/>
    </row>
    <row r="447">
      <c r="A447" s="110" t="s">
        <v>1906</v>
      </c>
      <c r="B447" s="111" t="s">
        <v>75</v>
      </c>
      <c r="C447" s="5" t="str">
        <f t="shared" si="1"/>
        <v>Facial Tissues_20-25</v>
      </c>
      <c r="D447" s="112">
        <v>40.0</v>
      </c>
      <c r="E447" s="112">
        <v>12.0</v>
      </c>
      <c r="F447" s="110">
        <v>30.0</v>
      </c>
      <c r="G447" s="112">
        <v>118.0</v>
      </c>
      <c r="H447" s="112">
        <v>44.0</v>
      </c>
      <c r="I447" s="110">
        <v>37.3</v>
      </c>
      <c r="J447" s="77"/>
    </row>
    <row r="448">
      <c r="A448" s="110" t="s">
        <v>1906</v>
      </c>
      <c r="B448" s="111" t="s">
        <v>60</v>
      </c>
      <c r="C448" s="5" t="str">
        <f t="shared" si="1"/>
        <v>Facial Tissues_25+</v>
      </c>
      <c r="D448" s="112">
        <v>104.0</v>
      </c>
      <c r="E448" s="112">
        <v>22.0</v>
      </c>
      <c r="F448" s="110">
        <v>21.2</v>
      </c>
      <c r="G448" s="112">
        <v>287.0</v>
      </c>
      <c r="H448" s="112">
        <v>68.0</v>
      </c>
      <c r="I448" s="110">
        <v>23.7</v>
      </c>
      <c r="J448" s="77"/>
    </row>
    <row r="449">
      <c r="A449" s="110" t="s">
        <v>1906</v>
      </c>
      <c r="B449" s="111" t="s">
        <v>4222</v>
      </c>
      <c r="C449" s="5" t="str">
        <f t="shared" si="1"/>
        <v>Facial Tissues_No Sales</v>
      </c>
      <c r="D449" s="112">
        <v>20.0</v>
      </c>
      <c r="E449" s="112">
        <v>17.0</v>
      </c>
      <c r="F449" s="110">
        <v>85.0</v>
      </c>
      <c r="G449" s="112">
        <v>33.0</v>
      </c>
      <c r="H449" s="112">
        <v>29.0</v>
      </c>
      <c r="I449" s="110">
        <v>87.9</v>
      </c>
      <c r="J449" s="77"/>
    </row>
    <row r="450">
      <c r="A450" s="110" t="s">
        <v>1213</v>
      </c>
      <c r="B450" s="111" t="s">
        <v>88</v>
      </c>
      <c r="C450" s="5" t="str">
        <f t="shared" si="1"/>
        <v>Feminine Care_0-5</v>
      </c>
      <c r="D450" s="112">
        <v>50.0</v>
      </c>
      <c r="E450" s="112">
        <v>8.0</v>
      </c>
      <c r="F450" s="110">
        <v>16.0</v>
      </c>
      <c r="G450" s="112">
        <v>306.0</v>
      </c>
      <c r="H450" s="112">
        <v>36.0</v>
      </c>
      <c r="I450" s="110">
        <v>11.8</v>
      </c>
      <c r="J450" s="77"/>
    </row>
    <row r="451">
      <c r="A451" s="110" t="s">
        <v>1213</v>
      </c>
      <c r="B451" s="111" t="s">
        <v>4223</v>
      </c>
      <c r="C451" s="5" t="str">
        <f t="shared" si="1"/>
        <v>Feminine Care_5-10</v>
      </c>
      <c r="D451" s="112">
        <v>196.0</v>
      </c>
      <c r="E451" s="112">
        <v>1.0</v>
      </c>
      <c r="F451" s="110">
        <v>0.5</v>
      </c>
      <c r="G451" s="112">
        <v>979.0</v>
      </c>
      <c r="H451" s="112">
        <v>3.0</v>
      </c>
      <c r="I451" s="110">
        <v>0.3</v>
      </c>
      <c r="J451" s="77"/>
    </row>
    <row r="452">
      <c r="A452" s="110" t="s">
        <v>1213</v>
      </c>
      <c r="B452" s="111" t="s">
        <v>4221</v>
      </c>
      <c r="C452" s="5" t="str">
        <f t="shared" si="1"/>
        <v>Feminine Care_10-15</v>
      </c>
      <c r="D452" s="112">
        <v>498.0</v>
      </c>
      <c r="E452" s="112">
        <v>32.0</v>
      </c>
      <c r="F452" s="110">
        <v>6.4</v>
      </c>
      <c r="G452" s="112">
        <v>2003.0</v>
      </c>
      <c r="H452" s="112">
        <v>86.0</v>
      </c>
      <c r="I452" s="110">
        <v>4.3</v>
      </c>
      <c r="J452" s="77"/>
    </row>
    <row r="453">
      <c r="A453" s="110" t="s">
        <v>1213</v>
      </c>
      <c r="B453" s="111" t="s">
        <v>72</v>
      </c>
      <c r="C453" s="5" t="str">
        <f t="shared" si="1"/>
        <v>Feminine Care_15-20</v>
      </c>
      <c r="D453" s="112">
        <v>240.0</v>
      </c>
      <c r="E453" s="112">
        <v>32.0</v>
      </c>
      <c r="F453" s="110">
        <v>13.3</v>
      </c>
      <c r="G453" s="112">
        <v>739.0</v>
      </c>
      <c r="H453" s="112">
        <v>87.0</v>
      </c>
      <c r="I453" s="110">
        <v>11.8</v>
      </c>
      <c r="J453" s="77"/>
    </row>
    <row r="454">
      <c r="A454" s="110" t="s">
        <v>1213</v>
      </c>
      <c r="B454" s="111" t="s">
        <v>75</v>
      </c>
      <c r="C454" s="5" t="str">
        <f t="shared" si="1"/>
        <v>Feminine Care_20-25</v>
      </c>
      <c r="D454" s="112">
        <v>328.0</v>
      </c>
      <c r="E454" s="112">
        <v>31.0</v>
      </c>
      <c r="F454" s="110">
        <v>9.5</v>
      </c>
      <c r="G454" s="112">
        <v>991.0</v>
      </c>
      <c r="H454" s="112">
        <v>78.0</v>
      </c>
      <c r="I454" s="110">
        <v>7.9</v>
      </c>
      <c r="J454" s="77"/>
    </row>
    <row r="455">
      <c r="A455" s="110" t="s">
        <v>1213</v>
      </c>
      <c r="B455" s="111" t="s">
        <v>60</v>
      </c>
      <c r="C455" s="5" t="str">
        <f t="shared" si="1"/>
        <v>Feminine Care_25+</v>
      </c>
      <c r="D455" s="112">
        <v>640.0</v>
      </c>
      <c r="E455" s="112">
        <v>153.0</v>
      </c>
      <c r="F455" s="110">
        <v>23.9</v>
      </c>
      <c r="G455" s="112">
        <v>1744.0</v>
      </c>
      <c r="H455" s="112">
        <v>413.0</v>
      </c>
      <c r="I455" s="110">
        <v>23.7</v>
      </c>
      <c r="J455" s="77"/>
    </row>
    <row r="456">
      <c r="A456" s="110" t="s">
        <v>1213</v>
      </c>
      <c r="B456" s="111" t="s">
        <v>4222</v>
      </c>
      <c r="C456" s="5" t="str">
        <f t="shared" si="1"/>
        <v>Feminine Care_No Sales</v>
      </c>
      <c r="D456" s="112">
        <v>40.0</v>
      </c>
      <c r="E456" s="112">
        <v>31.0</v>
      </c>
      <c r="F456" s="110">
        <v>77.5</v>
      </c>
      <c r="G456" s="112">
        <v>67.0</v>
      </c>
      <c r="H456" s="112">
        <v>57.0</v>
      </c>
      <c r="I456" s="110">
        <v>85.1</v>
      </c>
      <c r="J456" s="77"/>
    </row>
    <row r="457">
      <c r="A457" s="110" t="s">
        <v>838</v>
      </c>
      <c r="B457" s="111" t="s">
        <v>88</v>
      </c>
      <c r="C457" s="5" t="str">
        <f t="shared" si="1"/>
        <v>Festive &amp; Religious_0-5</v>
      </c>
      <c r="D457" s="112">
        <v>12.0</v>
      </c>
      <c r="E457" s="112">
        <v>0.0</v>
      </c>
      <c r="F457" s="110">
        <v>0.0</v>
      </c>
      <c r="G457" s="112">
        <v>25.0</v>
      </c>
      <c r="H457" s="112">
        <v>0.0</v>
      </c>
      <c r="I457" s="110">
        <v>0.0</v>
      </c>
      <c r="J457" s="77"/>
    </row>
    <row r="458">
      <c r="A458" s="110" t="s">
        <v>838</v>
      </c>
      <c r="B458" s="111" t="s">
        <v>4223</v>
      </c>
      <c r="C458" s="5" t="str">
        <f t="shared" si="1"/>
        <v>Festive &amp; Religious_5-10</v>
      </c>
      <c r="D458" s="112">
        <v>87.0</v>
      </c>
      <c r="E458" s="112">
        <v>0.0</v>
      </c>
      <c r="F458" s="110">
        <v>0.0</v>
      </c>
      <c r="G458" s="112">
        <v>1270.0</v>
      </c>
      <c r="H458" s="112">
        <v>0.0</v>
      </c>
      <c r="I458" s="110">
        <v>0.0</v>
      </c>
      <c r="J458" s="77"/>
    </row>
    <row r="459">
      <c r="A459" s="110" t="s">
        <v>838</v>
      </c>
      <c r="B459" s="111" t="s">
        <v>4221</v>
      </c>
      <c r="C459" s="5" t="str">
        <f t="shared" si="1"/>
        <v>Festive &amp; Religious_10-15</v>
      </c>
      <c r="D459" s="112">
        <v>29.0</v>
      </c>
      <c r="E459" s="112">
        <v>0.0</v>
      </c>
      <c r="F459" s="110">
        <v>0.0</v>
      </c>
      <c r="G459" s="112">
        <v>29.0</v>
      </c>
      <c r="H459" s="112">
        <v>0.0</v>
      </c>
      <c r="I459" s="110">
        <v>0.0</v>
      </c>
      <c r="J459" s="77"/>
    </row>
    <row r="460">
      <c r="A460" s="110" t="s">
        <v>289</v>
      </c>
      <c r="B460" s="111" t="s">
        <v>60</v>
      </c>
      <c r="C460" s="5" t="str">
        <f t="shared" si="1"/>
        <v>Festive Drinks_25+</v>
      </c>
      <c r="D460" s="112">
        <v>341.0</v>
      </c>
      <c r="E460" s="112">
        <v>90.0</v>
      </c>
      <c r="F460" s="110">
        <v>26.4</v>
      </c>
      <c r="G460" s="112">
        <v>1101.0</v>
      </c>
      <c r="H460" s="112">
        <v>287.0</v>
      </c>
      <c r="I460" s="110">
        <v>26.1</v>
      </c>
      <c r="J460" s="77"/>
    </row>
    <row r="461">
      <c r="A461" s="110" t="s">
        <v>289</v>
      </c>
      <c r="B461" s="111" t="s">
        <v>4222</v>
      </c>
      <c r="C461" s="5" t="str">
        <f t="shared" si="1"/>
        <v>Festive Drinks_No Sales</v>
      </c>
      <c r="D461" s="112">
        <v>7.0</v>
      </c>
      <c r="E461" s="112">
        <v>7.0</v>
      </c>
      <c r="F461" s="110">
        <v>100.0</v>
      </c>
      <c r="G461" s="112">
        <v>19.0</v>
      </c>
      <c r="H461" s="112">
        <v>19.0</v>
      </c>
      <c r="I461" s="110">
        <v>100.0</v>
      </c>
      <c r="J461" s="77"/>
    </row>
    <row r="462">
      <c r="A462" s="110" t="s">
        <v>1041</v>
      </c>
      <c r="B462" s="111" t="s">
        <v>4223</v>
      </c>
      <c r="C462" s="5" t="str">
        <f t="shared" si="1"/>
        <v>First Aid Kits_5-10</v>
      </c>
      <c r="D462" s="112">
        <v>41.0</v>
      </c>
      <c r="E462" s="112">
        <v>11.0</v>
      </c>
      <c r="F462" s="110">
        <v>26.8</v>
      </c>
      <c r="G462" s="112">
        <v>93.0</v>
      </c>
      <c r="H462" s="112">
        <v>31.0</v>
      </c>
      <c r="I462" s="110">
        <v>33.3</v>
      </c>
      <c r="J462" s="77"/>
    </row>
    <row r="463">
      <c r="A463" s="110" t="s">
        <v>1041</v>
      </c>
      <c r="B463" s="111" t="s">
        <v>4221</v>
      </c>
      <c r="C463" s="5" t="str">
        <f t="shared" si="1"/>
        <v>First Aid Kits_10-15</v>
      </c>
      <c r="D463" s="112">
        <v>73.0</v>
      </c>
      <c r="E463" s="112">
        <v>1.0</v>
      </c>
      <c r="F463" s="110">
        <v>1.4</v>
      </c>
      <c r="G463" s="112">
        <v>217.0</v>
      </c>
      <c r="H463" s="112">
        <v>3.0</v>
      </c>
      <c r="I463" s="110">
        <v>1.4</v>
      </c>
      <c r="J463" s="77"/>
    </row>
    <row r="464">
      <c r="A464" s="110" t="s">
        <v>1041</v>
      </c>
      <c r="B464" s="111" t="s">
        <v>72</v>
      </c>
      <c r="C464" s="5" t="str">
        <f t="shared" si="1"/>
        <v>First Aid Kits_15-20</v>
      </c>
      <c r="D464" s="112">
        <v>94.0</v>
      </c>
      <c r="E464" s="112">
        <v>13.0</v>
      </c>
      <c r="F464" s="110">
        <v>13.8</v>
      </c>
      <c r="G464" s="112">
        <v>262.0</v>
      </c>
      <c r="H464" s="112">
        <v>33.0</v>
      </c>
      <c r="I464" s="110">
        <v>12.6</v>
      </c>
      <c r="J464" s="77"/>
    </row>
    <row r="465">
      <c r="A465" s="110" t="s">
        <v>1041</v>
      </c>
      <c r="B465" s="111" t="s">
        <v>75</v>
      </c>
      <c r="C465" s="5" t="str">
        <f t="shared" si="1"/>
        <v>First Aid Kits_20-25</v>
      </c>
      <c r="D465" s="112">
        <v>52.0</v>
      </c>
      <c r="E465" s="112">
        <v>17.0</v>
      </c>
      <c r="F465" s="110">
        <v>32.7</v>
      </c>
      <c r="G465" s="112">
        <v>148.0</v>
      </c>
      <c r="H465" s="112">
        <v>52.0</v>
      </c>
      <c r="I465" s="110">
        <v>35.1</v>
      </c>
      <c r="J465" s="77"/>
    </row>
    <row r="466">
      <c r="A466" s="110" t="s">
        <v>1041</v>
      </c>
      <c r="B466" s="111" t="s">
        <v>60</v>
      </c>
      <c r="C466" s="5" t="str">
        <f t="shared" si="1"/>
        <v>First Aid Kits_25+</v>
      </c>
      <c r="D466" s="112">
        <v>48.0</v>
      </c>
      <c r="E466" s="112">
        <v>16.0</v>
      </c>
      <c r="F466" s="110">
        <v>33.3</v>
      </c>
      <c r="G466" s="112">
        <v>131.0</v>
      </c>
      <c r="H466" s="112">
        <v>45.0</v>
      </c>
      <c r="I466" s="110">
        <v>34.4</v>
      </c>
      <c r="J466" s="77"/>
    </row>
    <row r="467">
      <c r="A467" s="110" t="s">
        <v>1041</v>
      </c>
      <c r="B467" s="111" t="s">
        <v>4222</v>
      </c>
      <c r="C467" s="5" t="str">
        <f t="shared" si="1"/>
        <v>First Aid Kits_No Sales</v>
      </c>
      <c r="D467" s="112">
        <v>18.0</v>
      </c>
      <c r="E467" s="112">
        <v>13.0</v>
      </c>
      <c r="F467" s="110">
        <v>72.2</v>
      </c>
      <c r="G467" s="112">
        <v>35.0</v>
      </c>
      <c r="H467" s="112">
        <v>28.0</v>
      </c>
      <c r="I467" s="110">
        <v>80.0</v>
      </c>
      <c r="J467" s="77"/>
    </row>
    <row r="468">
      <c r="A468" s="110" t="s">
        <v>1386</v>
      </c>
      <c r="B468" s="111" t="s">
        <v>88</v>
      </c>
      <c r="C468" s="5" t="str">
        <f t="shared" si="1"/>
        <v>Flavoured Milk_0-5</v>
      </c>
      <c r="D468" s="112">
        <v>244.0</v>
      </c>
      <c r="E468" s="112">
        <v>26.0</v>
      </c>
      <c r="F468" s="110">
        <v>10.7</v>
      </c>
      <c r="G468" s="112">
        <v>1116.0</v>
      </c>
      <c r="H468" s="112">
        <v>82.0</v>
      </c>
      <c r="I468" s="110">
        <v>7.3</v>
      </c>
      <c r="J468" s="77"/>
    </row>
    <row r="469">
      <c r="A469" s="110" t="s">
        <v>1386</v>
      </c>
      <c r="B469" s="111" t="s">
        <v>4223</v>
      </c>
      <c r="C469" s="5" t="str">
        <f t="shared" si="1"/>
        <v>Flavoured Milk_5-10</v>
      </c>
      <c r="D469" s="112">
        <v>318.0</v>
      </c>
      <c r="E469" s="112">
        <v>13.0</v>
      </c>
      <c r="F469" s="110">
        <v>4.1</v>
      </c>
      <c r="G469" s="112">
        <v>2463.0</v>
      </c>
      <c r="H469" s="112">
        <v>40.0</v>
      </c>
      <c r="I469" s="110">
        <v>1.6</v>
      </c>
      <c r="J469" s="77"/>
    </row>
    <row r="470">
      <c r="A470" s="110" t="s">
        <v>1386</v>
      </c>
      <c r="B470" s="111" t="s">
        <v>4221</v>
      </c>
      <c r="C470" s="5" t="str">
        <f t="shared" si="1"/>
        <v>Flavoured Milk_10-15</v>
      </c>
      <c r="D470" s="112">
        <v>1.0</v>
      </c>
      <c r="E470" s="112">
        <v>0.0</v>
      </c>
      <c r="F470" s="110">
        <v>0.0</v>
      </c>
      <c r="G470" s="112">
        <v>1.0</v>
      </c>
      <c r="H470" s="112">
        <v>0.0</v>
      </c>
      <c r="I470" s="110">
        <v>0.0</v>
      </c>
      <c r="J470" s="77"/>
    </row>
    <row r="471">
      <c r="A471" s="110" t="s">
        <v>1386</v>
      </c>
      <c r="B471" s="111" t="s">
        <v>72</v>
      </c>
      <c r="C471" s="5" t="str">
        <f t="shared" si="1"/>
        <v>Flavoured Milk_15-20</v>
      </c>
      <c r="D471" s="112">
        <v>52.0</v>
      </c>
      <c r="E471" s="112">
        <v>6.0</v>
      </c>
      <c r="F471" s="110">
        <v>11.5</v>
      </c>
      <c r="G471" s="112">
        <v>147.0</v>
      </c>
      <c r="H471" s="112">
        <v>19.0</v>
      </c>
      <c r="I471" s="110">
        <v>12.9</v>
      </c>
      <c r="J471" s="77"/>
    </row>
    <row r="472">
      <c r="A472" s="110" t="s">
        <v>1386</v>
      </c>
      <c r="B472" s="111" t="s">
        <v>4222</v>
      </c>
      <c r="C472" s="5" t="str">
        <f t="shared" si="1"/>
        <v>Flavoured Milk_No Sales</v>
      </c>
      <c r="D472" s="112">
        <v>1.0</v>
      </c>
      <c r="E472" s="112">
        <v>0.0</v>
      </c>
      <c r="F472" s="110">
        <v>0.0</v>
      </c>
      <c r="G472" s="112">
        <v>1.0</v>
      </c>
      <c r="H472" s="112">
        <v>0.0</v>
      </c>
      <c r="I472" s="110">
        <v>0.0</v>
      </c>
      <c r="J472" s="77"/>
    </row>
    <row r="473">
      <c r="A473" s="110" t="s">
        <v>1967</v>
      </c>
      <c r="B473" s="111" t="s">
        <v>88</v>
      </c>
      <c r="C473" s="5" t="str">
        <f t="shared" si="1"/>
        <v>Flavoured Water_0-5</v>
      </c>
      <c r="D473" s="112">
        <v>23.0</v>
      </c>
      <c r="E473" s="112">
        <v>0.0</v>
      </c>
      <c r="F473" s="110">
        <v>0.0</v>
      </c>
      <c r="G473" s="112">
        <v>135.0</v>
      </c>
      <c r="H473" s="112">
        <v>0.0</v>
      </c>
      <c r="I473" s="110">
        <v>0.0</v>
      </c>
      <c r="J473" s="77"/>
    </row>
    <row r="474">
      <c r="A474" s="110" t="s">
        <v>1967</v>
      </c>
      <c r="B474" s="111" t="s">
        <v>4223</v>
      </c>
      <c r="C474" s="5" t="str">
        <f t="shared" si="1"/>
        <v>Flavoured Water_5-10</v>
      </c>
      <c r="D474" s="112">
        <v>65.0</v>
      </c>
      <c r="E474" s="112">
        <v>0.0</v>
      </c>
      <c r="F474" s="110">
        <v>0.0</v>
      </c>
      <c r="G474" s="112">
        <v>421.0</v>
      </c>
      <c r="H474" s="112">
        <v>0.0</v>
      </c>
      <c r="I474" s="110">
        <v>0.0</v>
      </c>
      <c r="J474" s="77"/>
    </row>
    <row r="475">
      <c r="A475" s="110" t="s">
        <v>1967</v>
      </c>
      <c r="B475" s="111" t="s">
        <v>4221</v>
      </c>
      <c r="C475" s="5" t="str">
        <f t="shared" si="1"/>
        <v>Flavoured Water_10-15</v>
      </c>
      <c r="D475" s="112">
        <v>67.0</v>
      </c>
      <c r="E475" s="112">
        <v>2.0</v>
      </c>
      <c r="F475" s="110">
        <v>3.0</v>
      </c>
      <c r="G475" s="112">
        <v>673.0</v>
      </c>
      <c r="H475" s="112">
        <v>4.0</v>
      </c>
      <c r="I475" s="110">
        <v>0.6</v>
      </c>
      <c r="J475" s="77"/>
    </row>
    <row r="476">
      <c r="A476" s="110" t="s">
        <v>1967</v>
      </c>
      <c r="B476" s="111" t="s">
        <v>72</v>
      </c>
      <c r="C476" s="5" t="str">
        <f t="shared" si="1"/>
        <v>Flavoured Water_15-20</v>
      </c>
      <c r="D476" s="112">
        <v>52.0</v>
      </c>
      <c r="E476" s="112">
        <v>0.0</v>
      </c>
      <c r="F476" s="110">
        <v>0.0</v>
      </c>
      <c r="G476" s="112">
        <v>675.0</v>
      </c>
      <c r="H476" s="112">
        <v>0.0</v>
      </c>
      <c r="I476" s="110">
        <v>0.0</v>
      </c>
      <c r="J476" s="77"/>
    </row>
    <row r="477">
      <c r="A477" s="110" t="s">
        <v>1392</v>
      </c>
      <c r="B477" s="111" t="s">
        <v>88</v>
      </c>
      <c r="C477" s="5" t="str">
        <f t="shared" si="1"/>
        <v>Flavoured Yoghurt_0-5</v>
      </c>
      <c r="D477" s="112">
        <v>259.0</v>
      </c>
      <c r="E477" s="112">
        <v>14.0</v>
      </c>
      <c r="F477" s="110">
        <v>5.4</v>
      </c>
      <c r="G477" s="112">
        <v>3277.0</v>
      </c>
      <c r="H477" s="112">
        <v>34.0</v>
      </c>
      <c r="I477" s="110">
        <v>1.0</v>
      </c>
      <c r="J477" s="77"/>
    </row>
    <row r="478">
      <c r="A478" s="110" t="s">
        <v>1392</v>
      </c>
      <c r="B478" s="111" t="s">
        <v>4223</v>
      </c>
      <c r="C478" s="5" t="str">
        <f t="shared" si="1"/>
        <v>Flavoured Yoghurt_5-10</v>
      </c>
      <c r="D478" s="112">
        <v>663.0</v>
      </c>
      <c r="E478" s="112">
        <v>46.0</v>
      </c>
      <c r="F478" s="110">
        <v>6.9</v>
      </c>
      <c r="G478" s="112">
        <v>5797.0</v>
      </c>
      <c r="H478" s="112">
        <v>209.0</v>
      </c>
      <c r="I478" s="110">
        <v>3.6</v>
      </c>
      <c r="J478" s="77"/>
    </row>
    <row r="479">
      <c r="A479" s="110" t="s">
        <v>1392</v>
      </c>
      <c r="B479" s="111" t="s">
        <v>4221</v>
      </c>
      <c r="C479" s="5" t="str">
        <f t="shared" si="1"/>
        <v>Flavoured Yoghurt_10-15</v>
      </c>
      <c r="D479" s="112">
        <v>320.0</v>
      </c>
      <c r="E479" s="112">
        <v>4.0</v>
      </c>
      <c r="F479" s="110">
        <v>1.3</v>
      </c>
      <c r="G479" s="112">
        <v>1760.0</v>
      </c>
      <c r="H479" s="112">
        <v>9.0</v>
      </c>
      <c r="I479" s="110">
        <v>0.5</v>
      </c>
      <c r="J479" s="77"/>
    </row>
    <row r="480">
      <c r="A480" s="110" t="s">
        <v>1392</v>
      </c>
      <c r="B480" s="111" t="s">
        <v>72</v>
      </c>
      <c r="C480" s="5" t="str">
        <f t="shared" si="1"/>
        <v>Flavoured Yoghurt_15-20</v>
      </c>
      <c r="D480" s="112">
        <v>148.0</v>
      </c>
      <c r="E480" s="112">
        <v>5.0</v>
      </c>
      <c r="F480" s="110">
        <v>3.4</v>
      </c>
      <c r="G480" s="112">
        <v>705.0</v>
      </c>
      <c r="H480" s="112">
        <v>8.0</v>
      </c>
      <c r="I480" s="110">
        <v>1.1</v>
      </c>
      <c r="J480" s="77"/>
    </row>
    <row r="481">
      <c r="A481" s="110" t="s">
        <v>1392</v>
      </c>
      <c r="B481" s="111" t="s">
        <v>4222</v>
      </c>
      <c r="C481" s="5" t="str">
        <f t="shared" si="1"/>
        <v>Flavoured Yoghurt_No Sales</v>
      </c>
      <c r="D481" s="112">
        <v>20.0</v>
      </c>
      <c r="E481" s="112">
        <v>16.0</v>
      </c>
      <c r="F481" s="110">
        <v>80.0</v>
      </c>
      <c r="G481" s="112">
        <v>47.0</v>
      </c>
      <c r="H481" s="112">
        <v>40.0</v>
      </c>
      <c r="I481" s="110">
        <v>85.1</v>
      </c>
      <c r="J481" s="77"/>
    </row>
    <row r="482">
      <c r="A482" s="110" t="s">
        <v>230</v>
      </c>
      <c r="B482" s="111" t="s">
        <v>88</v>
      </c>
      <c r="C482" s="5" t="str">
        <f t="shared" si="1"/>
        <v>Flavouring &amp; Food Coloring_0-5</v>
      </c>
      <c r="D482" s="112">
        <v>123.0</v>
      </c>
      <c r="E482" s="112">
        <v>17.0</v>
      </c>
      <c r="F482" s="110">
        <v>13.8</v>
      </c>
      <c r="G482" s="112">
        <v>407.0</v>
      </c>
      <c r="H482" s="112">
        <v>52.0</v>
      </c>
      <c r="I482" s="110">
        <v>12.8</v>
      </c>
      <c r="J482" s="77"/>
    </row>
    <row r="483">
      <c r="A483" s="110" t="s">
        <v>230</v>
      </c>
      <c r="B483" s="111" t="s">
        <v>4223</v>
      </c>
      <c r="C483" s="5" t="str">
        <f t="shared" si="1"/>
        <v>Flavouring &amp; Food Coloring_5-10</v>
      </c>
      <c r="D483" s="112">
        <v>23.0</v>
      </c>
      <c r="E483" s="112">
        <v>2.0</v>
      </c>
      <c r="F483" s="110">
        <v>8.7</v>
      </c>
      <c r="G483" s="112">
        <v>53.0</v>
      </c>
      <c r="H483" s="112">
        <v>6.0</v>
      </c>
      <c r="I483" s="110">
        <v>11.3</v>
      </c>
      <c r="J483" s="77"/>
    </row>
    <row r="484">
      <c r="A484" s="110" t="s">
        <v>230</v>
      </c>
      <c r="B484" s="111" t="s">
        <v>60</v>
      </c>
      <c r="C484" s="5" t="str">
        <f t="shared" si="1"/>
        <v>Flavouring &amp; Food Coloring_25+</v>
      </c>
      <c r="D484" s="112">
        <v>1.0</v>
      </c>
      <c r="E484" s="112">
        <v>0.0</v>
      </c>
      <c r="F484" s="110">
        <v>0.0</v>
      </c>
      <c r="G484" s="112">
        <v>2.0</v>
      </c>
      <c r="H484" s="112">
        <v>0.0</v>
      </c>
      <c r="I484" s="110">
        <v>0.0</v>
      </c>
      <c r="J484" s="77"/>
    </row>
    <row r="485">
      <c r="A485" s="110" t="s">
        <v>230</v>
      </c>
      <c r="B485" s="111" t="s">
        <v>4222</v>
      </c>
      <c r="C485" s="5" t="str">
        <f t="shared" si="1"/>
        <v>Flavouring &amp; Food Coloring_No Sales</v>
      </c>
      <c r="D485" s="112">
        <v>8.0</v>
      </c>
      <c r="E485" s="112">
        <v>7.0</v>
      </c>
      <c r="F485" s="110">
        <v>87.5</v>
      </c>
      <c r="G485" s="112">
        <v>14.0</v>
      </c>
      <c r="H485" s="112">
        <v>13.0</v>
      </c>
      <c r="I485" s="110">
        <v>92.9</v>
      </c>
      <c r="J485" s="77"/>
    </row>
    <row r="486">
      <c r="A486" s="110" t="s">
        <v>234</v>
      </c>
      <c r="B486" s="111" t="s">
        <v>88</v>
      </c>
      <c r="C486" s="5" t="str">
        <f t="shared" si="1"/>
        <v>Flour_0-5</v>
      </c>
      <c r="D486" s="112">
        <v>371.0</v>
      </c>
      <c r="E486" s="112">
        <v>40.0</v>
      </c>
      <c r="F486" s="110">
        <v>10.8</v>
      </c>
      <c r="G486" s="112">
        <v>1534.0</v>
      </c>
      <c r="H486" s="112">
        <v>171.0</v>
      </c>
      <c r="I486" s="110">
        <v>11.1</v>
      </c>
      <c r="J486" s="77"/>
    </row>
    <row r="487">
      <c r="A487" s="110" t="s">
        <v>234</v>
      </c>
      <c r="B487" s="111" t="s">
        <v>4223</v>
      </c>
      <c r="C487" s="5" t="str">
        <f t="shared" si="1"/>
        <v>Flour_5-10</v>
      </c>
      <c r="D487" s="112">
        <v>643.0</v>
      </c>
      <c r="E487" s="112">
        <v>92.0</v>
      </c>
      <c r="F487" s="110">
        <v>14.3</v>
      </c>
      <c r="G487" s="112">
        <v>2547.0</v>
      </c>
      <c r="H487" s="112">
        <v>343.0</v>
      </c>
      <c r="I487" s="110">
        <v>13.5</v>
      </c>
      <c r="J487" s="77"/>
    </row>
    <row r="488">
      <c r="A488" s="110" t="s">
        <v>234</v>
      </c>
      <c r="B488" s="111" t="s">
        <v>4221</v>
      </c>
      <c r="C488" s="5" t="str">
        <f t="shared" si="1"/>
        <v>Flour_10-15</v>
      </c>
      <c r="D488" s="112">
        <v>319.0</v>
      </c>
      <c r="E488" s="112">
        <v>51.0</v>
      </c>
      <c r="F488" s="110">
        <v>16.0</v>
      </c>
      <c r="G488" s="112">
        <v>1228.0</v>
      </c>
      <c r="H488" s="112">
        <v>186.0</v>
      </c>
      <c r="I488" s="110">
        <v>15.1</v>
      </c>
      <c r="J488" s="77"/>
    </row>
    <row r="489">
      <c r="A489" s="110" t="s">
        <v>234</v>
      </c>
      <c r="B489" s="111" t="s">
        <v>72</v>
      </c>
      <c r="C489" s="5" t="str">
        <f t="shared" si="1"/>
        <v>Flour_15-20</v>
      </c>
      <c r="D489" s="112">
        <v>78.0</v>
      </c>
      <c r="E489" s="112">
        <v>32.0</v>
      </c>
      <c r="F489" s="110">
        <v>41.0</v>
      </c>
      <c r="G489" s="112">
        <v>228.0</v>
      </c>
      <c r="H489" s="112">
        <v>95.0</v>
      </c>
      <c r="I489" s="110">
        <v>41.7</v>
      </c>
      <c r="J489" s="77"/>
    </row>
    <row r="490">
      <c r="A490" s="110" t="s">
        <v>234</v>
      </c>
      <c r="B490" s="111" t="s">
        <v>75</v>
      </c>
      <c r="C490" s="5" t="str">
        <f t="shared" si="1"/>
        <v>Flour_20-25</v>
      </c>
      <c r="D490" s="112">
        <v>113.0</v>
      </c>
      <c r="E490" s="112">
        <v>10.0</v>
      </c>
      <c r="F490" s="110">
        <v>8.8</v>
      </c>
      <c r="G490" s="112">
        <v>420.0</v>
      </c>
      <c r="H490" s="112">
        <v>37.0</v>
      </c>
      <c r="I490" s="110">
        <v>8.8</v>
      </c>
      <c r="J490" s="77"/>
    </row>
    <row r="491">
      <c r="A491" s="110" t="s">
        <v>234</v>
      </c>
      <c r="B491" s="111" t="s">
        <v>60</v>
      </c>
      <c r="C491" s="5" t="str">
        <f t="shared" si="1"/>
        <v>Flour_25+</v>
      </c>
      <c r="D491" s="112">
        <v>259.0</v>
      </c>
      <c r="E491" s="112">
        <v>71.0</v>
      </c>
      <c r="F491" s="110">
        <v>27.4</v>
      </c>
      <c r="G491" s="112">
        <v>846.0</v>
      </c>
      <c r="H491" s="112">
        <v>221.0</v>
      </c>
      <c r="I491" s="110">
        <v>26.1</v>
      </c>
      <c r="J491" s="77"/>
    </row>
    <row r="492">
      <c r="A492" s="110" t="s">
        <v>234</v>
      </c>
      <c r="B492" s="111" t="s">
        <v>4222</v>
      </c>
      <c r="C492" s="5" t="str">
        <f t="shared" si="1"/>
        <v>Flour_No Sales</v>
      </c>
      <c r="D492" s="112">
        <v>29.0</v>
      </c>
      <c r="E492" s="112">
        <v>27.0</v>
      </c>
      <c r="F492" s="110">
        <v>93.1</v>
      </c>
      <c r="G492" s="112">
        <v>119.0</v>
      </c>
      <c r="H492" s="112">
        <v>111.0</v>
      </c>
      <c r="I492" s="110">
        <v>93.3</v>
      </c>
      <c r="J492" s="77"/>
    </row>
    <row r="493">
      <c r="A493" s="110" t="s">
        <v>757</v>
      </c>
      <c r="B493" s="111" t="s">
        <v>4223</v>
      </c>
      <c r="C493" s="5" t="str">
        <f t="shared" si="1"/>
        <v>Foils &amp; Wraps_5-10</v>
      </c>
      <c r="D493" s="112">
        <v>172.0</v>
      </c>
      <c r="E493" s="112">
        <v>7.0</v>
      </c>
      <c r="F493" s="110">
        <v>4.1</v>
      </c>
      <c r="G493" s="112">
        <v>756.0</v>
      </c>
      <c r="H493" s="112">
        <v>13.0</v>
      </c>
      <c r="I493" s="110">
        <v>1.7</v>
      </c>
      <c r="J493" s="77"/>
    </row>
    <row r="494">
      <c r="A494" s="110" t="s">
        <v>757</v>
      </c>
      <c r="B494" s="111" t="s">
        <v>4221</v>
      </c>
      <c r="C494" s="5" t="str">
        <f t="shared" si="1"/>
        <v>Foils &amp; Wraps_10-15</v>
      </c>
      <c r="D494" s="112">
        <v>139.0</v>
      </c>
      <c r="E494" s="112">
        <v>19.0</v>
      </c>
      <c r="F494" s="110">
        <v>13.7</v>
      </c>
      <c r="G494" s="112">
        <v>435.0</v>
      </c>
      <c r="H494" s="112">
        <v>61.0</v>
      </c>
      <c r="I494" s="110">
        <v>14.0</v>
      </c>
      <c r="J494" s="77"/>
    </row>
    <row r="495">
      <c r="A495" s="110" t="s">
        <v>757</v>
      </c>
      <c r="B495" s="111" t="s">
        <v>72</v>
      </c>
      <c r="C495" s="5" t="str">
        <f t="shared" si="1"/>
        <v>Foils &amp; Wraps_15-20</v>
      </c>
      <c r="D495" s="112">
        <v>101.0</v>
      </c>
      <c r="E495" s="112">
        <v>14.0</v>
      </c>
      <c r="F495" s="110">
        <v>13.9</v>
      </c>
      <c r="G495" s="112">
        <v>290.0</v>
      </c>
      <c r="H495" s="112">
        <v>44.0</v>
      </c>
      <c r="I495" s="110">
        <v>15.2</v>
      </c>
      <c r="J495" s="77"/>
    </row>
    <row r="496">
      <c r="A496" s="110" t="s">
        <v>757</v>
      </c>
      <c r="B496" s="111" t="s">
        <v>60</v>
      </c>
      <c r="C496" s="5" t="str">
        <f t="shared" si="1"/>
        <v>Foils &amp; Wraps_25+</v>
      </c>
      <c r="D496" s="112">
        <v>131.0</v>
      </c>
      <c r="E496" s="112">
        <v>48.0</v>
      </c>
      <c r="F496" s="110">
        <v>36.6</v>
      </c>
      <c r="G496" s="112">
        <v>322.0</v>
      </c>
      <c r="H496" s="112">
        <v>117.0</v>
      </c>
      <c r="I496" s="110">
        <v>36.3</v>
      </c>
      <c r="J496" s="77"/>
    </row>
    <row r="497">
      <c r="A497" s="110" t="s">
        <v>757</v>
      </c>
      <c r="B497" s="111" t="s">
        <v>4222</v>
      </c>
      <c r="C497" s="5" t="str">
        <f t="shared" si="1"/>
        <v>Foils &amp; Wraps_No Sales</v>
      </c>
      <c r="D497" s="112">
        <v>13.0</v>
      </c>
      <c r="E497" s="112">
        <v>7.0</v>
      </c>
      <c r="F497" s="110">
        <v>53.8</v>
      </c>
      <c r="G497" s="112">
        <v>25.0</v>
      </c>
      <c r="H497" s="112">
        <v>17.0</v>
      </c>
      <c r="I497" s="110">
        <v>68.0</v>
      </c>
      <c r="J497" s="77"/>
    </row>
    <row r="498">
      <c r="A498" s="110" t="s">
        <v>259</v>
      </c>
      <c r="B498" s="111" t="s">
        <v>60</v>
      </c>
      <c r="C498" s="5" t="str">
        <f t="shared" si="1"/>
        <v>Fragrances_25+</v>
      </c>
      <c r="D498" s="112">
        <v>229.0</v>
      </c>
      <c r="E498" s="112">
        <v>87.0</v>
      </c>
      <c r="F498" s="110">
        <v>38.0</v>
      </c>
      <c r="G498" s="112">
        <v>810.0</v>
      </c>
      <c r="H498" s="112">
        <v>292.0</v>
      </c>
      <c r="I498" s="110">
        <v>36.0</v>
      </c>
      <c r="J498" s="77"/>
    </row>
    <row r="499">
      <c r="A499" s="110" t="s">
        <v>169</v>
      </c>
      <c r="B499" s="111" t="s">
        <v>88</v>
      </c>
      <c r="C499" s="5" t="str">
        <f t="shared" si="1"/>
        <v>Fresh Bakery_0-5</v>
      </c>
      <c r="D499" s="112">
        <v>121.0</v>
      </c>
      <c r="E499" s="112">
        <v>10.0</v>
      </c>
      <c r="F499" s="110">
        <v>8.3</v>
      </c>
      <c r="G499" s="112">
        <v>705.0</v>
      </c>
      <c r="H499" s="112">
        <v>24.0</v>
      </c>
      <c r="I499" s="110">
        <v>3.4</v>
      </c>
      <c r="J499" s="77"/>
    </row>
    <row r="500">
      <c r="A500" s="110" t="s">
        <v>169</v>
      </c>
      <c r="B500" s="111" t="s">
        <v>4223</v>
      </c>
      <c r="C500" s="5" t="str">
        <f t="shared" si="1"/>
        <v>Fresh Bakery_5-10</v>
      </c>
      <c r="D500" s="112">
        <v>198.0</v>
      </c>
      <c r="E500" s="112">
        <v>3.0</v>
      </c>
      <c r="F500" s="110">
        <v>1.5</v>
      </c>
      <c r="G500" s="112">
        <v>567.0</v>
      </c>
      <c r="H500" s="112">
        <v>5.0</v>
      </c>
      <c r="I500" s="110">
        <v>0.9</v>
      </c>
      <c r="J500" s="77"/>
    </row>
    <row r="501">
      <c r="A501" s="110" t="s">
        <v>169</v>
      </c>
      <c r="B501" s="111" t="s">
        <v>4221</v>
      </c>
      <c r="C501" s="5" t="str">
        <f t="shared" si="1"/>
        <v>Fresh Bakery_10-15</v>
      </c>
      <c r="D501" s="112">
        <v>302.0</v>
      </c>
      <c r="E501" s="112">
        <v>0.0</v>
      </c>
      <c r="F501" s="110">
        <v>0.0</v>
      </c>
      <c r="G501" s="112">
        <v>767.0</v>
      </c>
      <c r="H501" s="112">
        <v>0.0</v>
      </c>
      <c r="I501" s="110">
        <v>0.0</v>
      </c>
      <c r="J501" s="77"/>
    </row>
    <row r="502">
      <c r="A502" s="110" t="s">
        <v>169</v>
      </c>
      <c r="B502" s="111" t="s">
        <v>72</v>
      </c>
      <c r="C502" s="5" t="str">
        <f t="shared" si="1"/>
        <v>Fresh Bakery_15-20</v>
      </c>
      <c r="D502" s="112">
        <v>135.0</v>
      </c>
      <c r="E502" s="112">
        <v>4.0</v>
      </c>
      <c r="F502" s="110">
        <v>3.0</v>
      </c>
      <c r="G502" s="112">
        <v>327.0</v>
      </c>
      <c r="H502" s="112">
        <v>4.0</v>
      </c>
      <c r="I502" s="110">
        <v>1.2</v>
      </c>
      <c r="J502" s="77"/>
    </row>
    <row r="503">
      <c r="A503" s="110" t="s">
        <v>169</v>
      </c>
      <c r="B503" s="111" t="s">
        <v>75</v>
      </c>
      <c r="C503" s="5" t="str">
        <f t="shared" si="1"/>
        <v>Fresh Bakery_20-25</v>
      </c>
      <c r="D503" s="112">
        <v>86.0</v>
      </c>
      <c r="E503" s="112">
        <v>10.0</v>
      </c>
      <c r="F503" s="110">
        <v>11.6</v>
      </c>
      <c r="G503" s="112">
        <v>161.0</v>
      </c>
      <c r="H503" s="112">
        <v>17.0</v>
      </c>
      <c r="I503" s="110">
        <v>10.6</v>
      </c>
      <c r="J503" s="77"/>
    </row>
    <row r="504">
      <c r="A504" s="110" t="s">
        <v>169</v>
      </c>
      <c r="B504" s="111" t="s">
        <v>60</v>
      </c>
      <c r="C504" s="5" t="str">
        <f t="shared" si="1"/>
        <v>Fresh Bakery_25+</v>
      </c>
      <c r="D504" s="112">
        <v>60.0</v>
      </c>
      <c r="E504" s="112">
        <v>1.0</v>
      </c>
      <c r="F504" s="110">
        <v>1.7</v>
      </c>
      <c r="G504" s="112">
        <v>114.0</v>
      </c>
      <c r="H504" s="112">
        <v>1.0</v>
      </c>
      <c r="I504" s="110">
        <v>0.9</v>
      </c>
      <c r="J504" s="77"/>
    </row>
    <row r="505">
      <c r="A505" s="110" t="s">
        <v>169</v>
      </c>
      <c r="B505" s="111" t="s">
        <v>4222</v>
      </c>
      <c r="C505" s="5" t="str">
        <f t="shared" si="1"/>
        <v>Fresh Bakery_No Sales</v>
      </c>
      <c r="D505" s="112">
        <v>2.0</v>
      </c>
      <c r="E505" s="112">
        <v>0.0</v>
      </c>
      <c r="F505" s="110">
        <v>0.0</v>
      </c>
      <c r="G505" s="112">
        <v>2.0</v>
      </c>
      <c r="H505" s="112">
        <v>0.0</v>
      </c>
      <c r="I505" s="110">
        <v>0.0</v>
      </c>
      <c r="J505" s="77"/>
    </row>
    <row r="506">
      <c r="A506" s="110" t="s">
        <v>295</v>
      </c>
      <c r="B506" s="111" t="s">
        <v>88</v>
      </c>
      <c r="C506" s="5" t="str">
        <f t="shared" si="1"/>
        <v>Fresh Juices &amp; Smoothies_0-5</v>
      </c>
      <c r="D506" s="112">
        <v>35.0</v>
      </c>
      <c r="E506" s="112">
        <v>7.0</v>
      </c>
      <c r="F506" s="110">
        <v>20.0</v>
      </c>
      <c r="G506" s="112">
        <v>80.0</v>
      </c>
      <c r="H506" s="112">
        <v>10.0</v>
      </c>
      <c r="I506" s="110">
        <v>12.5</v>
      </c>
      <c r="J506" s="77"/>
    </row>
    <row r="507">
      <c r="A507" s="110" t="s">
        <v>295</v>
      </c>
      <c r="B507" s="111" t="s">
        <v>4223</v>
      </c>
      <c r="C507" s="5" t="str">
        <f t="shared" si="1"/>
        <v>Fresh Juices &amp; Smoothies_5-10</v>
      </c>
      <c r="D507" s="112">
        <v>242.0</v>
      </c>
      <c r="E507" s="112">
        <v>12.0</v>
      </c>
      <c r="F507" s="110">
        <v>5.0</v>
      </c>
      <c r="G507" s="112">
        <v>2024.0</v>
      </c>
      <c r="H507" s="112">
        <v>21.0</v>
      </c>
      <c r="I507" s="110">
        <v>1.0</v>
      </c>
      <c r="J507" s="77"/>
    </row>
    <row r="508">
      <c r="A508" s="110" t="s">
        <v>295</v>
      </c>
      <c r="B508" s="111" t="s">
        <v>4221</v>
      </c>
      <c r="C508" s="5" t="str">
        <f t="shared" si="1"/>
        <v>Fresh Juices &amp; Smoothies_10-15</v>
      </c>
      <c r="D508" s="112">
        <v>153.0</v>
      </c>
      <c r="E508" s="112">
        <v>1.0</v>
      </c>
      <c r="F508" s="110">
        <v>0.7</v>
      </c>
      <c r="G508" s="112">
        <v>984.0</v>
      </c>
      <c r="H508" s="112">
        <v>2.0</v>
      </c>
      <c r="I508" s="110">
        <v>0.2</v>
      </c>
      <c r="J508" s="77"/>
    </row>
    <row r="509">
      <c r="A509" s="110" t="s">
        <v>295</v>
      </c>
      <c r="B509" s="111" t="s">
        <v>72</v>
      </c>
      <c r="C509" s="5" t="str">
        <f t="shared" si="1"/>
        <v>Fresh Juices &amp; Smoothies_15-20</v>
      </c>
      <c r="D509" s="112">
        <v>44.0</v>
      </c>
      <c r="E509" s="112">
        <v>2.0</v>
      </c>
      <c r="F509" s="110">
        <v>4.5</v>
      </c>
      <c r="G509" s="112">
        <v>237.0</v>
      </c>
      <c r="H509" s="112">
        <v>2.0</v>
      </c>
      <c r="I509" s="110">
        <v>0.8</v>
      </c>
      <c r="J509" s="77"/>
    </row>
    <row r="510">
      <c r="A510" s="110" t="s">
        <v>295</v>
      </c>
      <c r="B510" s="111" t="s">
        <v>75</v>
      </c>
      <c r="C510" s="5" t="str">
        <f t="shared" si="1"/>
        <v>Fresh Juices &amp; Smoothies_20-25</v>
      </c>
      <c r="D510" s="112">
        <v>11.0</v>
      </c>
      <c r="E510" s="112">
        <v>0.0</v>
      </c>
      <c r="F510" s="110">
        <v>0.0</v>
      </c>
      <c r="G510" s="112">
        <v>27.0</v>
      </c>
      <c r="H510" s="112">
        <v>0.0</v>
      </c>
      <c r="I510" s="110">
        <v>0.0</v>
      </c>
      <c r="J510" s="77"/>
    </row>
    <row r="511">
      <c r="A511" s="110" t="s">
        <v>295</v>
      </c>
      <c r="B511" s="111" t="s">
        <v>60</v>
      </c>
      <c r="C511" s="5" t="str">
        <f t="shared" si="1"/>
        <v>Fresh Juices &amp; Smoothies_25+</v>
      </c>
      <c r="D511" s="112">
        <v>9.0</v>
      </c>
      <c r="E511" s="112">
        <v>0.0</v>
      </c>
      <c r="F511" s="110">
        <v>0.0</v>
      </c>
      <c r="G511" s="112">
        <v>12.0</v>
      </c>
      <c r="H511" s="112">
        <v>0.0</v>
      </c>
      <c r="I511" s="110">
        <v>0.0</v>
      </c>
      <c r="J511" s="77"/>
    </row>
    <row r="512">
      <c r="A512" s="110" t="s">
        <v>295</v>
      </c>
      <c r="B512" s="111" t="s">
        <v>4222</v>
      </c>
      <c r="C512" s="5" t="str">
        <f t="shared" si="1"/>
        <v>Fresh Juices &amp; Smoothies_No Sales</v>
      </c>
      <c r="D512" s="112">
        <v>4.0</v>
      </c>
      <c r="E512" s="112">
        <v>0.0</v>
      </c>
      <c r="F512" s="110">
        <v>0.0</v>
      </c>
      <c r="G512" s="112">
        <v>6.0</v>
      </c>
      <c r="H512" s="112">
        <v>0.0</v>
      </c>
      <c r="I512" s="110">
        <v>0.0</v>
      </c>
      <c r="J512" s="77"/>
    </row>
    <row r="513">
      <c r="A513" s="110" t="s">
        <v>1400</v>
      </c>
      <c r="B513" s="111" t="s">
        <v>88</v>
      </c>
      <c r="C513" s="5" t="str">
        <f t="shared" si="1"/>
        <v>Fresh Milk_0-5</v>
      </c>
      <c r="D513" s="112">
        <v>65.0</v>
      </c>
      <c r="E513" s="112">
        <v>4.0</v>
      </c>
      <c r="F513" s="110">
        <v>6.2</v>
      </c>
      <c r="G513" s="112">
        <v>612.0</v>
      </c>
      <c r="H513" s="112">
        <v>5.0</v>
      </c>
      <c r="I513" s="110">
        <v>0.8</v>
      </c>
      <c r="J513" s="77"/>
    </row>
    <row r="514">
      <c r="A514" s="110" t="s">
        <v>1400</v>
      </c>
      <c r="B514" s="111" t="s">
        <v>4223</v>
      </c>
      <c r="C514" s="5" t="str">
        <f t="shared" si="1"/>
        <v>Fresh Milk_5-10</v>
      </c>
      <c r="D514" s="112">
        <v>164.0</v>
      </c>
      <c r="E514" s="112">
        <v>15.0</v>
      </c>
      <c r="F514" s="110">
        <v>9.1</v>
      </c>
      <c r="G514" s="112">
        <v>1389.0</v>
      </c>
      <c r="H514" s="112">
        <v>56.0</v>
      </c>
      <c r="I514" s="110">
        <v>4.0</v>
      </c>
      <c r="J514" s="77"/>
    </row>
    <row r="515">
      <c r="A515" s="110" t="s">
        <v>1400</v>
      </c>
      <c r="B515" s="111" t="s">
        <v>4221</v>
      </c>
      <c r="C515" s="5" t="str">
        <f t="shared" si="1"/>
        <v>Fresh Milk_10-15</v>
      </c>
      <c r="D515" s="112">
        <v>165.0</v>
      </c>
      <c r="E515" s="112">
        <v>0.0</v>
      </c>
      <c r="F515" s="110">
        <v>0.0</v>
      </c>
      <c r="G515" s="112">
        <v>1668.0</v>
      </c>
      <c r="H515" s="112">
        <v>0.0</v>
      </c>
      <c r="I515" s="110">
        <v>0.0</v>
      </c>
      <c r="J515" s="77"/>
    </row>
    <row r="516">
      <c r="A516" s="110" t="s">
        <v>1400</v>
      </c>
      <c r="B516" s="111" t="s">
        <v>72</v>
      </c>
      <c r="C516" s="5" t="str">
        <f t="shared" si="1"/>
        <v>Fresh Milk_15-20</v>
      </c>
      <c r="D516" s="112">
        <v>25.0</v>
      </c>
      <c r="E516" s="112">
        <v>2.0</v>
      </c>
      <c r="F516" s="110">
        <v>8.0</v>
      </c>
      <c r="G516" s="112">
        <v>140.0</v>
      </c>
      <c r="H516" s="112">
        <v>2.0</v>
      </c>
      <c r="I516" s="110">
        <v>1.4</v>
      </c>
      <c r="J516" s="77"/>
    </row>
    <row r="517">
      <c r="A517" s="110" t="s">
        <v>1400</v>
      </c>
      <c r="B517" s="111" t="s">
        <v>75</v>
      </c>
      <c r="C517" s="5" t="str">
        <f t="shared" si="1"/>
        <v>Fresh Milk_20-25</v>
      </c>
      <c r="D517" s="112">
        <v>23.0</v>
      </c>
      <c r="E517" s="112">
        <v>0.0</v>
      </c>
      <c r="F517" s="110">
        <v>0.0</v>
      </c>
      <c r="G517" s="112">
        <v>108.0</v>
      </c>
      <c r="H517" s="112">
        <v>0.0</v>
      </c>
      <c r="I517" s="110">
        <v>0.0</v>
      </c>
      <c r="J517" s="77"/>
    </row>
    <row r="518">
      <c r="A518" s="110" t="s">
        <v>926</v>
      </c>
      <c r="B518" s="111" t="s">
        <v>88</v>
      </c>
      <c r="C518" s="5" t="str">
        <f t="shared" si="1"/>
        <v>Fries &amp; Sides_0-5</v>
      </c>
      <c r="D518" s="112">
        <v>66.0</v>
      </c>
      <c r="E518" s="112">
        <v>4.0</v>
      </c>
      <c r="F518" s="110">
        <v>6.1</v>
      </c>
      <c r="G518" s="112">
        <v>262.0</v>
      </c>
      <c r="H518" s="112">
        <v>11.0</v>
      </c>
      <c r="I518" s="110">
        <v>4.2</v>
      </c>
      <c r="J518" s="77"/>
    </row>
    <row r="519">
      <c r="A519" s="110" t="s">
        <v>926</v>
      </c>
      <c r="B519" s="111" t="s">
        <v>4223</v>
      </c>
      <c r="C519" s="5" t="str">
        <f t="shared" si="1"/>
        <v>Fries &amp; Sides_5-10</v>
      </c>
      <c r="D519" s="112">
        <v>423.0</v>
      </c>
      <c r="E519" s="112">
        <v>8.0</v>
      </c>
      <c r="F519" s="110">
        <v>1.9</v>
      </c>
      <c r="G519" s="112">
        <v>1900.0</v>
      </c>
      <c r="H519" s="112">
        <v>20.0</v>
      </c>
      <c r="I519" s="110">
        <v>1.1</v>
      </c>
      <c r="J519" s="77"/>
    </row>
    <row r="520">
      <c r="A520" s="110" t="s">
        <v>926</v>
      </c>
      <c r="B520" s="111" t="s">
        <v>4221</v>
      </c>
      <c r="C520" s="5" t="str">
        <f t="shared" si="1"/>
        <v>Fries &amp; Sides_10-15</v>
      </c>
      <c r="D520" s="112">
        <v>427.0</v>
      </c>
      <c r="E520" s="112">
        <v>13.0</v>
      </c>
      <c r="F520" s="110">
        <v>3.0</v>
      </c>
      <c r="G520" s="112">
        <v>1717.0</v>
      </c>
      <c r="H520" s="112">
        <v>36.0</v>
      </c>
      <c r="I520" s="110">
        <v>2.1</v>
      </c>
      <c r="J520" s="77"/>
    </row>
    <row r="521">
      <c r="A521" s="110" t="s">
        <v>926</v>
      </c>
      <c r="B521" s="111" t="s">
        <v>72</v>
      </c>
      <c r="C521" s="5" t="str">
        <f t="shared" si="1"/>
        <v>Fries &amp; Sides_15-20</v>
      </c>
      <c r="D521" s="112">
        <v>293.0</v>
      </c>
      <c r="E521" s="112">
        <v>11.0</v>
      </c>
      <c r="F521" s="110">
        <v>3.8</v>
      </c>
      <c r="G521" s="112">
        <v>1132.0</v>
      </c>
      <c r="H521" s="112">
        <v>20.0</v>
      </c>
      <c r="I521" s="110">
        <v>1.8</v>
      </c>
      <c r="J521" s="77"/>
    </row>
    <row r="522">
      <c r="A522" s="110" t="s">
        <v>926</v>
      </c>
      <c r="B522" s="111" t="s">
        <v>75</v>
      </c>
      <c r="C522" s="5" t="str">
        <f t="shared" si="1"/>
        <v>Fries &amp; Sides_20-25</v>
      </c>
      <c r="D522" s="112">
        <v>68.0</v>
      </c>
      <c r="E522" s="112">
        <v>1.0</v>
      </c>
      <c r="F522" s="110">
        <v>1.5</v>
      </c>
      <c r="G522" s="112">
        <v>223.0</v>
      </c>
      <c r="H522" s="112">
        <v>2.0</v>
      </c>
      <c r="I522" s="110">
        <v>0.9</v>
      </c>
      <c r="J522" s="77"/>
    </row>
    <row r="523">
      <c r="A523" s="110" t="s">
        <v>926</v>
      </c>
      <c r="B523" s="111" t="s">
        <v>60</v>
      </c>
      <c r="C523" s="5" t="str">
        <f t="shared" si="1"/>
        <v>Fries &amp; Sides_25+</v>
      </c>
      <c r="D523" s="112">
        <v>31.0</v>
      </c>
      <c r="E523" s="112">
        <v>7.0</v>
      </c>
      <c r="F523" s="110">
        <v>22.6</v>
      </c>
      <c r="G523" s="112">
        <v>78.0</v>
      </c>
      <c r="H523" s="112">
        <v>15.0</v>
      </c>
      <c r="I523" s="110">
        <v>19.2</v>
      </c>
      <c r="J523" s="77"/>
    </row>
    <row r="524">
      <c r="A524" s="110" t="s">
        <v>926</v>
      </c>
      <c r="B524" s="111" t="s">
        <v>4222</v>
      </c>
      <c r="C524" s="5" t="str">
        <f t="shared" si="1"/>
        <v>Fries &amp; Sides_No Sales</v>
      </c>
      <c r="D524" s="112">
        <v>9.0</v>
      </c>
      <c r="E524" s="112">
        <v>3.0</v>
      </c>
      <c r="F524" s="110">
        <v>33.3</v>
      </c>
      <c r="G524" s="112">
        <v>11.0</v>
      </c>
      <c r="H524" s="112">
        <v>4.0</v>
      </c>
      <c r="I524" s="110">
        <v>36.4</v>
      </c>
      <c r="J524" s="77"/>
    </row>
    <row r="525">
      <c r="A525" s="110" t="s">
        <v>974</v>
      </c>
      <c r="B525" s="111" t="s">
        <v>88</v>
      </c>
      <c r="C525" s="5" t="str">
        <f t="shared" si="1"/>
        <v>Fruits_0-5</v>
      </c>
      <c r="D525" s="112">
        <v>198.0</v>
      </c>
      <c r="E525" s="112">
        <v>0.0</v>
      </c>
      <c r="F525" s="110">
        <v>0.0</v>
      </c>
      <c r="G525" s="112">
        <v>7451.0</v>
      </c>
      <c r="H525" s="112">
        <v>0.0</v>
      </c>
      <c r="I525" s="110">
        <v>0.0</v>
      </c>
      <c r="J525" s="77"/>
    </row>
    <row r="526">
      <c r="A526" s="110" t="s">
        <v>974</v>
      </c>
      <c r="B526" s="111" t="s">
        <v>4223</v>
      </c>
      <c r="C526" s="5" t="str">
        <f t="shared" si="1"/>
        <v>Fruits_5-10</v>
      </c>
      <c r="D526" s="112">
        <v>427.0</v>
      </c>
      <c r="E526" s="112">
        <v>0.0</v>
      </c>
      <c r="F526" s="110">
        <v>0.0</v>
      </c>
      <c r="G526" s="112">
        <v>12402.0</v>
      </c>
      <c r="H526" s="112">
        <v>0.0</v>
      </c>
      <c r="I526" s="110">
        <v>0.0</v>
      </c>
      <c r="J526" s="77"/>
    </row>
    <row r="527">
      <c r="A527" s="110" t="s">
        <v>974</v>
      </c>
      <c r="B527" s="111" t="s">
        <v>4221</v>
      </c>
      <c r="C527" s="5" t="str">
        <f t="shared" si="1"/>
        <v>Fruits_10-15</v>
      </c>
      <c r="D527" s="112">
        <v>473.0</v>
      </c>
      <c r="E527" s="112">
        <v>4.0</v>
      </c>
      <c r="F527" s="110">
        <v>0.8</v>
      </c>
      <c r="G527" s="112">
        <v>5708.0</v>
      </c>
      <c r="H527" s="112">
        <v>12.0</v>
      </c>
      <c r="I527" s="110">
        <v>0.2</v>
      </c>
      <c r="J527" s="77"/>
    </row>
    <row r="528">
      <c r="A528" s="110" t="s">
        <v>974</v>
      </c>
      <c r="B528" s="111" t="s">
        <v>72</v>
      </c>
      <c r="C528" s="5" t="str">
        <f t="shared" si="1"/>
        <v>Fruits_15-20</v>
      </c>
      <c r="D528" s="112">
        <v>239.0</v>
      </c>
      <c r="E528" s="112">
        <v>0.0</v>
      </c>
      <c r="F528" s="110">
        <v>0.0</v>
      </c>
      <c r="G528" s="112">
        <v>1374.0</v>
      </c>
      <c r="H528" s="112">
        <v>0.0</v>
      </c>
      <c r="I528" s="110">
        <v>0.0</v>
      </c>
      <c r="J528" s="77"/>
    </row>
    <row r="529">
      <c r="A529" s="110" t="s">
        <v>974</v>
      </c>
      <c r="B529" s="111" t="s">
        <v>75</v>
      </c>
      <c r="C529" s="5" t="str">
        <f t="shared" si="1"/>
        <v>Fruits_20-25</v>
      </c>
      <c r="D529" s="112">
        <v>197.0</v>
      </c>
      <c r="E529" s="112">
        <v>0.0</v>
      </c>
      <c r="F529" s="110">
        <v>0.0</v>
      </c>
      <c r="G529" s="112">
        <v>585.0</v>
      </c>
      <c r="H529" s="112">
        <v>0.0</v>
      </c>
      <c r="I529" s="110">
        <v>0.0</v>
      </c>
      <c r="J529" s="77"/>
    </row>
    <row r="530">
      <c r="A530" s="110" t="s">
        <v>974</v>
      </c>
      <c r="B530" s="111" t="s">
        <v>60</v>
      </c>
      <c r="C530" s="5" t="str">
        <f t="shared" si="1"/>
        <v>Fruits_25+</v>
      </c>
      <c r="D530" s="112">
        <v>156.0</v>
      </c>
      <c r="E530" s="112">
        <v>1.0</v>
      </c>
      <c r="F530" s="110">
        <v>0.6</v>
      </c>
      <c r="G530" s="112">
        <v>1005.0</v>
      </c>
      <c r="H530" s="112">
        <v>1.0</v>
      </c>
      <c r="I530" s="110">
        <v>0.1</v>
      </c>
      <c r="J530" s="77"/>
    </row>
    <row r="531">
      <c r="A531" s="110" t="s">
        <v>974</v>
      </c>
      <c r="B531" s="111" t="s">
        <v>4222</v>
      </c>
      <c r="C531" s="5" t="str">
        <f t="shared" si="1"/>
        <v>Fruits_No Sales</v>
      </c>
      <c r="D531" s="112">
        <v>1.0</v>
      </c>
      <c r="E531" s="112">
        <v>0.0</v>
      </c>
      <c r="F531" s="110">
        <v>0.0</v>
      </c>
      <c r="G531" s="112">
        <v>2.0</v>
      </c>
      <c r="H531" s="112">
        <v>0.0</v>
      </c>
      <c r="I531" s="110">
        <v>0.0</v>
      </c>
      <c r="J531" s="77"/>
    </row>
    <row r="532">
      <c r="A532" s="110" t="s">
        <v>1013</v>
      </c>
      <c r="B532" s="111" t="s">
        <v>4222</v>
      </c>
      <c r="C532" s="5" t="str">
        <f t="shared" si="1"/>
        <v>Games_No Sales</v>
      </c>
      <c r="D532" s="112">
        <v>137.0</v>
      </c>
      <c r="E532" s="112">
        <v>137.0</v>
      </c>
      <c r="F532" s="110">
        <v>100.0</v>
      </c>
      <c r="G532" s="112">
        <v>140.0</v>
      </c>
      <c r="H532" s="112">
        <v>140.0</v>
      </c>
      <c r="I532" s="110">
        <v>100.0</v>
      </c>
      <c r="J532" s="77"/>
    </row>
    <row r="533">
      <c r="A533" s="110" t="s">
        <v>1501</v>
      </c>
      <c r="B533" s="111" t="s">
        <v>4221</v>
      </c>
      <c r="C533" s="5" t="str">
        <f t="shared" si="1"/>
        <v>Ghees_10-15</v>
      </c>
      <c r="D533" s="112">
        <v>37.0</v>
      </c>
      <c r="E533" s="112">
        <v>21.0</v>
      </c>
      <c r="F533" s="110">
        <v>56.8</v>
      </c>
      <c r="G533" s="112">
        <v>100.0</v>
      </c>
      <c r="H533" s="112">
        <v>62.0</v>
      </c>
      <c r="I533" s="110">
        <v>62.0</v>
      </c>
      <c r="J533" s="77"/>
    </row>
    <row r="534">
      <c r="A534" s="110" t="s">
        <v>1501</v>
      </c>
      <c r="B534" s="111" t="s">
        <v>72</v>
      </c>
      <c r="C534" s="5" t="str">
        <f t="shared" si="1"/>
        <v>Ghees_15-20</v>
      </c>
      <c r="D534" s="112">
        <v>98.0</v>
      </c>
      <c r="E534" s="112">
        <v>13.0</v>
      </c>
      <c r="F534" s="110">
        <v>13.3</v>
      </c>
      <c r="G534" s="112">
        <v>501.0</v>
      </c>
      <c r="H534" s="112">
        <v>41.0</v>
      </c>
      <c r="I534" s="110">
        <v>8.2</v>
      </c>
      <c r="J534" s="77"/>
    </row>
    <row r="535">
      <c r="A535" s="110" t="s">
        <v>1501</v>
      </c>
      <c r="B535" s="111" t="s">
        <v>75</v>
      </c>
      <c r="C535" s="5" t="str">
        <f t="shared" si="1"/>
        <v>Ghees_20-25</v>
      </c>
      <c r="D535" s="112">
        <v>100.0</v>
      </c>
      <c r="E535" s="112">
        <v>6.0</v>
      </c>
      <c r="F535" s="110">
        <v>6.0</v>
      </c>
      <c r="G535" s="112">
        <v>424.0</v>
      </c>
      <c r="H535" s="112">
        <v>23.0</v>
      </c>
      <c r="I535" s="110">
        <v>5.4</v>
      </c>
      <c r="J535" s="77"/>
    </row>
    <row r="536">
      <c r="A536" s="110" t="s">
        <v>1501</v>
      </c>
      <c r="B536" s="111" t="s">
        <v>60</v>
      </c>
      <c r="C536" s="5" t="str">
        <f t="shared" si="1"/>
        <v>Ghees_25+</v>
      </c>
      <c r="D536" s="112">
        <v>172.0</v>
      </c>
      <c r="E536" s="112">
        <v>19.0</v>
      </c>
      <c r="F536" s="110">
        <v>11.0</v>
      </c>
      <c r="G536" s="112">
        <v>804.0</v>
      </c>
      <c r="H536" s="112">
        <v>66.0</v>
      </c>
      <c r="I536" s="110">
        <v>8.2</v>
      </c>
      <c r="J536" s="77"/>
    </row>
    <row r="537">
      <c r="A537" s="110" t="s">
        <v>1501</v>
      </c>
      <c r="B537" s="111" t="s">
        <v>4222</v>
      </c>
      <c r="C537" s="5" t="str">
        <f t="shared" si="1"/>
        <v>Ghees_No Sales</v>
      </c>
      <c r="D537" s="112">
        <v>53.0</v>
      </c>
      <c r="E537" s="112">
        <v>31.0</v>
      </c>
      <c r="F537" s="110">
        <v>58.5</v>
      </c>
      <c r="G537" s="112">
        <v>167.0</v>
      </c>
      <c r="H537" s="112">
        <v>129.0</v>
      </c>
      <c r="I537" s="110">
        <v>77.2</v>
      </c>
      <c r="J537" s="77"/>
    </row>
    <row r="538">
      <c r="A538" s="110" t="s">
        <v>1023</v>
      </c>
      <c r="B538" s="111" t="s">
        <v>88</v>
      </c>
      <c r="C538" s="5" t="str">
        <f t="shared" si="1"/>
        <v>Gold Bars_0-5</v>
      </c>
      <c r="D538" s="112">
        <v>67.0</v>
      </c>
      <c r="E538" s="112">
        <v>0.0</v>
      </c>
      <c r="F538" s="110">
        <v>0.0</v>
      </c>
      <c r="G538" s="112">
        <v>3118.0</v>
      </c>
      <c r="H538" s="112">
        <v>0.0</v>
      </c>
      <c r="I538" s="110">
        <v>0.0</v>
      </c>
      <c r="J538" s="77"/>
    </row>
    <row r="539">
      <c r="A539" s="110" t="s">
        <v>1407</v>
      </c>
      <c r="B539" s="111" t="s">
        <v>60</v>
      </c>
      <c r="C539" s="5" t="str">
        <f t="shared" si="1"/>
        <v>Greek Yoghurt_25+</v>
      </c>
      <c r="D539" s="112">
        <v>23.0</v>
      </c>
      <c r="E539" s="112">
        <v>0.0</v>
      </c>
      <c r="F539" s="110">
        <v>0.0</v>
      </c>
      <c r="G539" s="112">
        <v>111.0</v>
      </c>
      <c r="H539" s="112">
        <v>0.0</v>
      </c>
      <c r="I539" s="110">
        <v>0.0</v>
      </c>
      <c r="J539" s="77"/>
    </row>
    <row r="540">
      <c r="A540" s="110" t="s">
        <v>1792</v>
      </c>
      <c r="B540" s="111" t="s">
        <v>75</v>
      </c>
      <c r="C540" s="5" t="str">
        <f t="shared" si="1"/>
        <v>Greeting Cards_20-25</v>
      </c>
      <c r="D540" s="112">
        <v>2.0</v>
      </c>
      <c r="E540" s="112">
        <v>1.0</v>
      </c>
      <c r="F540" s="110">
        <v>50.0</v>
      </c>
      <c r="G540" s="112">
        <v>8.0</v>
      </c>
      <c r="H540" s="112">
        <v>5.0</v>
      </c>
      <c r="I540" s="110">
        <v>62.5</v>
      </c>
      <c r="J540" s="77"/>
    </row>
    <row r="541">
      <c r="A541" s="110" t="s">
        <v>1792</v>
      </c>
      <c r="B541" s="111" t="s">
        <v>4222</v>
      </c>
      <c r="C541" s="5" t="str">
        <f t="shared" si="1"/>
        <v>Greeting Cards_No Sales</v>
      </c>
      <c r="D541" s="112">
        <v>10.0</v>
      </c>
      <c r="E541" s="112">
        <v>9.0</v>
      </c>
      <c r="F541" s="110">
        <v>90.0</v>
      </c>
      <c r="G541" s="112">
        <v>17.0</v>
      </c>
      <c r="H541" s="112">
        <v>16.0</v>
      </c>
      <c r="I541" s="110">
        <v>94.1</v>
      </c>
      <c r="J541" s="77"/>
    </row>
    <row r="542">
      <c r="A542" s="110" t="s">
        <v>603</v>
      </c>
      <c r="B542" s="111" t="s">
        <v>4223</v>
      </c>
      <c r="C542" s="5" t="str">
        <f t="shared" si="1"/>
        <v>Grounded &amp; Roasted Beans_5-10</v>
      </c>
      <c r="D542" s="112">
        <v>5.0</v>
      </c>
      <c r="E542" s="112">
        <v>1.0</v>
      </c>
      <c r="F542" s="110">
        <v>20.0</v>
      </c>
      <c r="G542" s="112">
        <v>9.0</v>
      </c>
      <c r="H542" s="112">
        <v>2.0</v>
      </c>
      <c r="I542" s="110">
        <v>22.2</v>
      </c>
      <c r="J542" s="77"/>
    </row>
    <row r="543">
      <c r="A543" s="110" t="s">
        <v>603</v>
      </c>
      <c r="B543" s="111" t="s">
        <v>4221</v>
      </c>
      <c r="C543" s="5" t="str">
        <f t="shared" si="1"/>
        <v>Grounded &amp; Roasted Beans_10-15</v>
      </c>
      <c r="D543" s="112">
        <v>14.0</v>
      </c>
      <c r="E543" s="112">
        <v>6.0</v>
      </c>
      <c r="F543" s="110">
        <v>42.9</v>
      </c>
      <c r="G543" s="112">
        <v>29.0</v>
      </c>
      <c r="H543" s="112">
        <v>14.0</v>
      </c>
      <c r="I543" s="110">
        <v>48.3</v>
      </c>
      <c r="J543" s="77"/>
    </row>
    <row r="544">
      <c r="A544" s="110" t="s">
        <v>603</v>
      </c>
      <c r="B544" s="111" t="s">
        <v>72</v>
      </c>
      <c r="C544" s="5" t="str">
        <f t="shared" si="1"/>
        <v>Grounded &amp; Roasted Beans_15-20</v>
      </c>
      <c r="D544" s="112">
        <v>4.0</v>
      </c>
      <c r="E544" s="112">
        <v>3.0</v>
      </c>
      <c r="F544" s="110">
        <v>75.0</v>
      </c>
      <c r="G544" s="112">
        <v>6.0</v>
      </c>
      <c r="H544" s="112">
        <v>5.0</v>
      </c>
      <c r="I544" s="110">
        <v>83.3</v>
      </c>
      <c r="J544" s="77"/>
    </row>
    <row r="545">
      <c r="A545" s="110" t="s">
        <v>603</v>
      </c>
      <c r="B545" s="111" t="s">
        <v>75</v>
      </c>
      <c r="C545" s="5" t="str">
        <f t="shared" si="1"/>
        <v>Grounded &amp; Roasted Beans_20-25</v>
      </c>
      <c r="D545" s="112">
        <v>45.0</v>
      </c>
      <c r="E545" s="112">
        <v>18.0</v>
      </c>
      <c r="F545" s="110">
        <v>40.0</v>
      </c>
      <c r="G545" s="112">
        <v>123.0</v>
      </c>
      <c r="H545" s="112">
        <v>53.0</v>
      </c>
      <c r="I545" s="110">
        <v>43.1</v>
      </c>
      <c r="J545" s="77"/>
    </row>
    <row r="546">
      <c r="A546" s="110" t="s">
        <v>603</v>
      </c>
      <c r="B546" s="111" t="s">
        <v>60</v>
      </c>
      <c r="C546" s="5" t="str">
        <f t="shared" si="1"/>
        <v>Grounded &amp; Roasted Beans_25+</v>
      </c>
      <c r="D546" s="112">
        <v>252.0</v>
      </c>
      <c r="E546" s="112">
        <v>39.0</v>
      </c>
      <c r="F546" s="110">
        <v>15.5</v>
      </c>
      <c r="G546" s="112">
        <v>909.0</v>
      </c>
      <c r="H546" s="112">
        <v>106.0</v>
      </c>
      <c r="I546" s="110">
        <v>11.7</v>
      </c>
      <c r="J546" s="77"/>
    </row>
    <row r="547">
      <c r="A547" s="110" t="s">
        <v>603</v>
      </c>
      <c r="B547" s="111" t="s">
        <v>4222</v>
      </c>
      <c r="C547" s="5" t="str">
        <f t="shared" si="1"/>
        <v>Grounded &amp; Roasted Beans_No Sales</v>
      </c>
      <c r="D547" s="112">
        <v>36.0</v>
      </c>
      <c r="E547" s="112">
        <v>14.0</v>
      </c>
      <c r="F547" s="110">
        <v>38.9</v>
      </c>
      <c r="G547" s="112">
        <v>90.0</v>
      </c>
      <c r="H547" s="112">
        <v>30.0</v>
      </c>
      <c r="I547" s="110">
        <v>33.3</v>
      </c>
      <c r="J547" s="77"/>
    </row>
    <row r="548">
      <c r="A548" s="110" t="s">
        <v>1274</v>
      </c>
      <c r="B548" s="111" t="s">
        <v>4223</v>
      </c>
      <c r="C548" s="5" t="str">
        <f t="shared" si="1"/>
        <v>Guilt Free_5-10</v>
      </c>
      <c r="D548" s="112">
        <v>189.0</v>
      </c>
      <c r="E548" s="112">
        <v>44.0</v>
      </c>
      <c r="F548" s="110">
        <v>23.3</v>
      </c>
      <c r="G548" s="112">
        <v>638.0</v>
      </c>
      <c r="H548" s="112">
        <v>136.0</v>
      </c>
      <c r="I548" s="110">
        <v>21.3</v>
      </c>
      <c r="J548" s="77"/>
    </row>
    <row r="549">
      <c r="A549" s="110" t="s">
        <v>1274</v>
      </c>
      <c r="B549" s="111" t="s">
        <v>75</v>
      </c>
      <c r="C549" s="5" t="str">
        <f t="shared" si="1"/>
        <v>Guilt Free_20-25</v>
      </c>
      <c r="D549" s="112">
        <v>65.0</v>
      </c>
      <c r="E549" s="112">
        <v>0.0</v>
      </c>
      <c r="F549" s="110">
        <v>0.0</v>
      </c>
      <c r="G549" s="112">
        <v>695.0</v>
      </c>
      <c r="H549" s="112">
        <v>0.0</v>
      </c>
      <c r="I549" s="110">
        <v>0.0</v>
      </c>
      <c r="J549" s="77"/>
    </row>
    <row r="550">
      <c r="A550" s="110" t="s">
        <v>1274</v>
      </c>
      <c r="B550" s="111" t="s">
        <v>60</v>
      </c>
      <c r="C550" s="5" t="str">
        <f t="shared" si="1"/>
        <v>Guilt Free_25+</v>
      </c>
      <c r="D550" s="112">
        <v>219.0</v>
      </c>
      <c r="E550" s="112">
        <v>10.0</v>
      </c>
      <c r="F550" s="110">
        <v>4.6</v>
      </c>
      <c r="G550" s="112">
        <v>649.0</v>
      </c>
      <c r="H550" s="112">
        <v>30.0</v>
      </c>
      <c r="I550" s="110">
        <v>4.6</v>
      </c>
      <c r="J550" s="77"/>
    </row>
    <row r="551">
      <c r="A551" s="110" t="s">
        <v>1843</v>
      </c>
      <c r="B551" s="111" t="s">
        <v>88</v>
      </c>
      <c r="C551" s="5" t="str">
        <f t="shared" si="1"/>
        <v>Gums &amp; Mints_0-5</v>
      </c>
      <c r="D551" s="112">
        <v>161.0</v>
      </c>
      <c r="E551" s="112">
        <v>9.0</v>
      </c>
      <c r="F551" s="110">
        <v>5.6</v>
      </c>
      <c r="G551" s="112">
        <v>1783.0</v>
      </c>
      <c r="H551" s="112">
        <v>24.0</v>
      </c>
      <c r="I551" s="110">
        <v>1.3</v>
      </c>
      <c r="J551" s="77"/>
    </row>
    <row r="552">
      <c r="A552" s="110" t="s">
        <v>1843</v>
      </c>
      <c r="B552" s="111" t="s">
        <v>4223</v>
      </c>
      <c r="C552" s="5" t="str">
        <f t="shared" si="1"/>
        <v>Gums &amp; Mints_5-10</v>
      </c>
      <c r="D552" s="112">
        <v>177.0</v>
      </c>
      <c r="E552" s="112">
        <v>15.0</v>
      </c>
      <c r="F552" s="110">
        <v>8.5</v>
      </c>
      <c r="G552" s="112">
        <v>1697.0</v>
      </c>
      <c r="H552" s="112">
        <v>46.0</v>
      </c>
      <c r="I552" s="110">
        <v>2.7</v>
      </c>
      <c r="J552" s="77"/>
    </row>
    <row r="553">
      <c r="A553" s="110" t="s">
        <v>1843</v>
      </c>
      <c r="B553" s="111" t="s">
        <v>4221</v>
      </c>
      <c r="C553" s="5" t="str">
        <f t="shared" si="1"/>
        <v>Gums &amp; Mints_10-15</v>
      </c>
      <c r="D553" s="112">
        <v>333.0</v>
      </c>
      <c r="E553" s="112">
        <v>17.0</v>
      </c>
      <c r="F553" s="110">
        <v>5.1</v>
      </c>
      <c r="G553" s="112">
        <v>1676.0</v>
      </c>
      <c r="H553" s="112">
        <v>51.0</v>
      </c>
      <c r="I553" s="110">
        <v>3.0</v>
      </c>
      <c r="J553" s="77"/>
    </row>
    <row r="554">
      <c r="A554" s="110" t="s">
        <v>1843</v>
      </c>
      <c r="B554" s="111" t="s">
        <v>72</v>
      </c>
      <c r="C554" s="5" t="str">
        <f t="shared" si="1"/>
        <v>Gums &amp; Mints_15-20</v>
      </c>
      <c r="D554" s="112">
        <v>38.0</v>
      </c>
      <c r="E554" s="112">
        <v>12.0</v>
      </c>
      <c r="F554" s="110">
        <v>31.6</v>
      </c>
      <c r="G554" s="112">
        <v>94.0</v>
      </c>
      <c r="H554" s="112">
        <v>35.0</v>
      </c>
      <c r="I554" s="110">
        <v>37.2</v>
      </c>
      <c r="J554" s="77"/>
    </row>
    <row r="555">
      <c r="A555" s="110" t="s">
        <v>1843</v>
      </c>
      <c r="B555" s="111" t="s">
        <v>60</v>
      </c>
      <c r="C555" s="5" t="str">
        <f t="shared" si="1"/>
        <v>Gums &amp; Mints_25+</v>
      </c>
      <c r="D555" s="112">
        <v>9.0</v>
      </c>
      <c r="E555" s="112">
        <v>3.0</v>
      </c>
      <c r="F555" s="110">
        <v>33.3</v>
      </c>
      <c r="G555" s="112">
        <v>14.0</v>
      </c>
      <c r="H555" s="112">
        <v>3.0</v>
      </c>
      <c r="I555" s="110">
        <v>21.4</v>
      </c>
      <c r="J555" s="77"/>
    </row>
    <row r="556">
      <c r="A556" s="110" t="s">
        <v>1843</v>
      </c>
      <c r="B556" s="111" t="s">
        <v>4222</v>
      </c>
      <c r="C556" s="5" t="str">
        <f t="shared" si="1"/>
        <v>Gums &amp; Mints_No Sales</v>
      </c>
      <c r="D556" s="112">
        <v>3.0</v>
      </c>
      <c r="E556" s="112">
        <v>3.0</v>
      </c>
      <c r="F556" s="110">
        <v>100.0</v>
      </c>
      <c r="G556" s="112">
        <v>6.0</v>
      </c>
      <c r="H556" s="112">
        <v>6.0</v>
      </c>
      <c r="I556" s="110">
        <v>100.0</v>
      </c>
      <c r="J556" s="77"/>
    </row>
    <row r="557">
      <c r="A557" s="110" t="s">
        <v>1757</v>
      </c>
      <c r="B557" s="111" t="s">
        <v>4221</v>
      </c>
      <c r="C557" s="5" t="str">
        <f t="shared" si="1"/>
        <v>Gym Equipment_10-15</v>
      </c>
      <c r="D557" s="112">
        <v>30.0</v>
      </c>
      <c r="E557" s="112">
        <v>26.0</v>
      </c>
      <c r="F557" s="110">
        <v>86.7</v>
      </c>
      <c r="G557" s="112">
        <v>88.0</v>
      </c>
      <c r="H557" s="112">
        <v>80.0</v>
      </c>
      <c r="I557" s="110">
        <v>90.9</v>
      </c>
      <c r="J557" s="77"/>
    </row>
    <row r="558">
      <c r="A558" s="110" t="s">
        <v>1757</v>
      </c>
      <c r="B558" s="111" t="s">
        <v>72</v>
      </c>
      <c r="C558" s="5" t="str">
        <f t="shared" si="1"/>
        <v>Gym Equipment_15-20</v>
      </c>
      <c r="D558" s="112">
        <v>20.0</v>
      </c>
      <c r="E558" s="112">
        <v>18.0</v>
      </c>
      <c r="F558" s="110">
        <v>90.0</v>
      </c>
      <c r="G558" s="112">
        <v>51.0</v>
      </c>
      <c r="H558" s="112">
        <v>48.0</v>
      </c>
      <c r="I558" s="110">
        <v>94.1</v>
      </c>
      <c r="J558" s="77"/>
    </row>
    <row r="559">
      <c r="A559" s="110" t="s">
        <v>1757</v>
      </c>
      <c r="B559" s="111" t="s">
        <v>75</v>
      </c>
      <c r="C559" s="5" t="str">
        <f t="shared" si="1"/>
        <v>Gym Equipment_20-25</v>
      </c>
      <c r="D559" s="112">
        <v>12.0</v>
      </c>
      <c r="E559" s="112">
        <v>10.0</v>
      </c>
      <c r="F559" s="110">
        <v>83.3</v>
      </c>
      <c r="G559" s="112">
        <v>24.0</v>
      </c>
      <c r="H559" s="112">
        <v>22.0</v>
      </c>
      <c r="I559" s="110">
        <v>91.7</v>
      </c>
      <c r="J559" s="77"/>
    </row>
    <row r="560">
      <c r="A560" s="110" t="s">
        <v>1757</v>
      </c>
      <c r="B560" s="111" t="s">
        <v>60</v>
      </c>
      <c r="C560" s="5" t="str">
        <f t="shared" si="1"/>
        <v>Gym Equipment_25+</v>
      </c>
      <c r="D560" s="112">
        <v>301.0</v>
      </c>
      <c r="E560" s="112">
        <v>253.0</v>
      </c>
      <c r="F560" s="110">
        <v>84.1</v>
      </c>
      <c r="G560" s="112">
        <v>1347.0</v>
      </c>
      <c r="H560" s="112">
        <v>1133.0</v>
      </c>
      <c r="I560" s="110">
        <v>84.1</v>
      </c>
      <c r="J560" s="77"/>
    </row>
    <row r="561">
      <c r="A561" s="110" t="s">
        <v>1757</v>
      </c>
      <c r="B561" s="111" t="s">
        <v>4222</v>
      </c>
      <c r="C561" s="5" t="str">
        <f t="shared" si="1"/>
        <v>Gym Equipment_No Sales</v>
      </c>
      <c r="D561" s="112">
        <v>260.0</v>
      </c>
      <c r="E561" s="112">
        <v>241.0</v>
      </c>
      <c r="F561" s="110">
        <v>92.7</v>
      </c>
      <c r="G561" s="112">
        <v>987.0</v>
      </c>
      <c r="H561" s="112">
        <v>918.0</v>
      </c>
      <c r="I561" s="110">
        <v>93.0</v>
      </c>
      <c r="J561" s="77"/>
    </row>
    <row r="562">
      <c r="A562" s="110" t="s">
        <v>1221</v>
      </c>
      <c r="B562" s="111" t="s">
        <v>88</v>
      </c>
      <c r="C562" s="5" t="str">
        <f t="shared" si="1"/>
        <v>Hair Care_0-5</v>
      </c>
      <c r="D562" s="112">
        <v>3.0</v>
      </c>
      <c r="E562" s="112">
        <v>0.0</v>
      </c>
      <c r="F562" s="110">
        <v>0.0</v>
      </c>
      <c r="G562" s="112">
        <v>4.0</v>
      </c>
      <c r="H562" s="112">
        <v>0.0</v>
      </c>
      <c r="I562" s="110">
        <v>0.0</v>
      </c>
      <c r="J562" s="77"/>
    </row>
    <row r="563">
      <c r="A563" s="110" t="s">
        <v>1221</v>
      </c>
      <c r="B563" s="111" t="s">
        <v>4223</v>
      </c>
      <c r="C563" s="5" t="str">
        <f t="shared" si="1"/>
        <v>Hair Care_5-10</v>
      </c>
      <c r="D563" s="112">
        <v>22.0</v>
      </c>
      <c r="E563" s="112">
        <v>2.0</v>
      </c>
      <c r="F563" s="110">
        <v>9.1</v>
      </c>
      <c r="G563" s="112">
        <v>40.0</v>
      </c>
      <c r="H563" s="112">
        <v>2.0</v>
      </c>
      <c r="I563" s="110">
        <v>5.0</v>
      </c>
      <c r="J563" s="77"/>
    </row>
    <row r="564">
      <c r="A564" s="110" t="s">
        <v>1221</v>
      </c>
      <c r="B564" s="111" t="s">
        <v>4221</v>
      </c>
      <c r="C564" s="5" t="str">
        <f t="shared" si="1"/>
        <v>Hair Care_10-15</v>
      </c>
      <c r="D564" s="112">
        <v>665.0</v>
      </c>
      <c r="E564" s="112">
        <v>179.0</v>
      </c>
      <c r="F564" s="110">
        <v>26.9</v>
      </c>
      <c r="G564" s="112">
        <v>1784.0</v>
      </c>
      <c r="H564" s="112">
        <v>573.0</v>
      </c>
      <c r="I564" s="110">
        <v>32.1</v>
      </c>
      <c r="J564" s="77"/>
    </row>
    <row r="565">
      <c r="A565" s="110" t="s">
        <v>1221</v>
      </c>
      <c r="B565" s="111" t="s">
        <v>72</v>
      </c>
      <c r="C565" s="5" t="str">
        <f t="shared" si="1"/>
        <v>Hair Care_15-20</v>
      </c>
      <c r="D565" s="112">
        <v>383.0</v>
      </c>
      <c r="E565" s="112">
        <v>131.0</v>
      </c>
      <c r="F565" s="110">
        <v>34.2</v>
      </c>
      <c r="G565" s="112">
        <v>1009.0</v>
      </c>
      <c r="H565" s="112">
        <v>413.0</v>
      </c>
      <c r="I565" s="110">
        <v>40.9</v>
      </c>
      <c r="J565" s="77"/>
    </row>
    <row r="566">
      <c r="A566" s="110" t="s">
        <v>1221</v>
      </c>
      <c r="B566" s="111" t="s">
        <v>75</v>
      </c>
      <c r="C566" s="5" t="str">
        <f t="shared" si="1"/>
        <v>Hair Care_20-25</v>
      </c>
      <c r="D566" s="112">
        <v>717.0</v>
      </c>
      <c r="E566" s="112">
        <v>160.0</v>
      </c>
      <c r="F566" s="110">
        <v>22.3</v>
      </c>
      <c r="G566" s="112">
        <v>1872.0</v>
      </c>
      <c r="H566" s="112">
        <v>426.0</v>
      </c>
      <c r="I566" s="110">
        <v>22.8</v>
      </c>
      <c r="J566" s="77"/>
    </row>
    <row r="567">
      <c r="A567" s="110" t="s">
        <v>1221</v>
      </c>
      <c r="B567" s="111" t="s">
        <v>60</v>
      </c>
      <c r="C567" s="5" t="str">
        <f t="shared" si="1"/>
        <v>Hair Care_25+</v>
      </c>
      <c r="D567" s="112">
        <v>1546.0</v>
      </c>
      <c r="E567" s="112">
        <v>445.0</v>
      </c>
      <c r="F567" s="110">
        <v>28.8</v>
      </c>
      <c r="G567" s="112">
        <v>4213.0</v>
      </c>
      <c r="H567" s="112">
        <v>1134.0</v>
      </c>
      <c r="I567" s="110">
        <v>26.9</v>
      </c>
      <c r="J567" s="77"/>
    </row>
    <row r="568">
      <c r="A568" s="110" t="s">
        <v>1221</v>
      </c>
      <c r="B568" s="111" t="s">
        <v>4222</v>
      </c>
      <c r="C568" s="5" t="str">
        <f t="shared" si="1"/>
        <v>Hair Care_No Sales</v>
      </c>
      <c r="D568" s="112">
        <v>222.0</v>
      </c>
      <c r="E568" s="112">
        <v>131.0</v>
      </c>
      <c r="F568" s="110">
        <v>59.0</v>
      </c>
      <c r="G568" s="112">
        <v>398.0</v>
      </c>
      <c r="H568" s="112">
        <v>218.0</v>
      </c>
      <c r="I568" s="110">
        <v>54.8</v>
      </c>
      <c r="J568" s="77"/>
    </row>
    <row r="569">
      <c r="A569" s="110" t="s">
        <v>264</v>
      </c>
      <c r="B569" s="111" t="s">
        <v>4221</v>
      </c>
      <c r="C569" s="5" t="str">
        <f t="shared" si="1"/>
        <v>Hair Studio_10-15</v>
      </c>
      <c r="D569" s="112">
        <v>6.0</v>
      </c>
      <c r="E569" s="112">
        <v>0.0</v>
      </c>
      <c r="F569" s="110">
        <v>0.0</v>
      </c>
      <c r="G569" s="112">
        <v>13.0</v>
      </c>
      <c r="H569" s="112">
        <v>0.0</v>
      </c>
      <c r="I569" s="110">
        <v>0.0</v>
      </c>
      <c r="J569" s="77"/>
    </row>
    <row r="570">
      <c r="A570" s="110" t="s">
        <v>264</v>
      </c>
      <c r="B570" s="111" t="s">
        <v>72</v>
      </c>
      <c r="C570" s="5" t="str">
        <f t="shared" si="1"/>
        <v>Hair Studio_15-20</v>
      </c>
      <c r="D570" s="112">
        <v>24.0</v>
      </c>
      <c r="E570" s="112">
        <v>5.0</v>
      </c>
      <c r="F570" s="110">
        <v>20.8</v>
      </c>
      <c r="G570" s="112">
        <v>68.0</v>
      </c>
      <c r="H570" s="112">
        <v>16.0</v>
      </c>
      <c r="I570" s="110">
        <v>23.5</v>
      </c>
      <c r="J570" s="77"/>
    </row>
    <row r="571">
      <c r="A571" s="110" t="s">
        <v>264</v>
      </c>
      <c r="B571" s="111" t="s">
        <v>75</v>
      </c>
      <c r="C571" s="5" t="str">
        <f t="shared" si="1"/>
        <v>Hair Studio_20-25</v>
      </c>
      <c r="D571" s="112">
        <v>77.0</v>
      </c>
      <c r="E571" s="112">
        <v>2.0</v>
      </c>
      <c r="F571" s="110">
        <v>2.6</v>
      </c>
      <c r="G571" s="112">
        <v>265.0</v>
      </c>
      <c r="H571" s="112">
        <v>6.0</v>
      </c>
      <c r="I571" s="110">
        <v>2.3</v>
      </c>
      <c r="J571" s="77"/>
    </row>
    <row r="572">
      <c r="A572" s="110" t="s">
        <v>264</v>
      </c>
      <c r="B572" s="111" t="s">
        <v>60</v>
      </c>
      <c r="C572" s="5" t="str">
        <f t="shared" si="1"/>
        <v>Hair Studio_25+</v>
      </c>
      <c r="D572" s="112">
        <v>248.0</v>
      </c>
      <c r="E572" s="112">
        <v>38.0</v>
      </c>
      <c r="F572" s="110">
        <v>15.3</v>
      </c>
      <c r="G572" s="112">
        <v>735.0</v>
      </c>
      <c r="H572" s="112">
        <v>110.0</v>
      </c>
      <c r="I572" s="110">
        <v>15.0</v>
      </c>
      <c r="J572" s="77"/>
    </row>
    <row r="573">
      <c r="A573" s="110" t="s">
        <v>1133</v>
      </c>
      <c r="B573" s="111" t="s">
        <v>4221</v>
      </c>
      <c r="C573" s="5" t="str">
        <f t="shared" si="1"/>
        <v>Hajj Essentials_10-15</v>
      </c>
      <c r="D573" s="112">
        <v>6.0</v>
      </c>
      <c r="E573" s="112">
        <v>6.0</v>
      </c>
      <c r="F573" s="110">
        <v>100.0</v>
      </c>
      <c r="G573" s="112">
        <v>10.0</v>
      </c>
      <c r="H573" s="112">
        <v>10.0</v>
      </c>
      <c r="I573" s="110">
        <v>100.0</v>
      </c>
      <c r="J573" s="77"/>
    </row>
    <row r="574">
      <c r="A574" s="110" t="s">
        <v>1133</v>
      </c>
      <c r="B574" s="111" t="s">
        <v>4222</v>
      </c>
      <c r="C574" s="5" t="str">
        <f t="shared" si="1"/>
        <v>Hajj Essentials_No Sales</v>
      </c>
      <c r="D574" s="112">
        <v>34.0</v>
      </c>
      <c r="E574" s="112">
        <v>34.0</v>
      </c>
      <c r="F574" s="110">
        <v>100.0</v>
      </c>
      <c r="G574" s="112">
        <v>63.0</v>
      </c>
      <c r="H574" s="112">
        <v>63.0</v>
      </c>
      <c r="I574" s="110">
        <v>100.0</v>
      </c>
      <c r="J574" s="77"/>
    </row>
    <row r="575">
      <c r="A575" s="110" t="s">
        <v>1229</v>
      </c>
      <c r="B575" s="111" t="s">
        <v>88</v>
      </c>
      <c r="C575" s="5" t="str">
        <f t="shared" si="1"/>
        <v>Hand Wash_0-5</v>
      </c>
      <c r="D575" s="112">
        <v>2.0</v>
      </c>
      <c r="E575" s="112">
        <v>0.0</v>
      </c>
      <c r="F575" s="110">
        <v>0.0</v>
      </c>
      <c r="G575" s="112">
        <v>2.0</v>
      </c>
      <c r="H575" s="112">
        <v>0.0</v>
      </c>
      <c r="I575" s="110">
        <v>0.0</v>
      </c>
      <c r="J575" s="77"/>
    </row>
    <row r="576">
      <c r="A576" s="110" t="s">
        <v>1229</v>
      </c>
      <c r="B576" s="111" t="s">
        <v>4223</v>
      </c>
      <c r="C576" s="5" t="str">
        <f t="shared" si="1"/>
        <v>Hand Wash_5-10</v>
      </c>
      <c r="D576" s="112">
        <v>165.0</v>
      </c>
      <c r="E576" s="112">
        <v>4.0</v>
      </c>
      <c r="F576" s="110">
        <v>2.4</v>
      </c>
      <c r="G576" s="112">
        <v>838.0</v>
      </c>
      <c r="H576" s="112">
        <v>11.0</v>
      </c>
      <c r="I576" s="110">
        <v>1.3</v>
      </c>
      <c r="J576" s="77"/>
    </row>
    <row r="577">
      <c r="A577" s="110" t="s">
        <v>1229</v>
      </c>
      <c r="B577" s="111" t="s">
        <v>4221</v>
      </c>
      <c r="C577" s="5" t="str">
        <f t="shared" si="1"/>
        <v>Hand Wash_10-15</v>
      </c>
      <c r="D577" s="112">
        <v>239.0</v>
      </c>
      <c r="E577" s="112">
        <v>25.0</v>
      </c>
      <c r="F577" s="110">
        <v>10.5</v>
      </c>
      <c r="G577" s="112">
        <v>779.0</v>
      </c>
      <c r="H577" s="112">
        <v>64.0</v>
      </c>
      <c r="I577" s="110">
        <v>8.2</v>
      </c>
      <c r="J577" s="77"/>
    </row>
    <row r="578">
      <c r="A578" s="110" t="s">
        <v>1229</v>
      </c>
      <c r="B578" s="111" t="s">
        <v>72</v>
      </c>
      <c r="C578" s="5" t="str">
        <f t="shared" si="1"/>
        <v>Hand Wash_15-20</v>
      </c>
      <c r="D578" s="112">
        <v>241.0</v>
      </c>
      <c r="E578" s="112">
        <v>86.0</v>
      </c>
      <c r="F578" s="110">
        <v>35.7</v>
      </c>
      <c r="G578" s="112">
        <v>593.0</v>
      </c>
      <c r="H578" s="112">
        <v>221.0</v>
      </c>
      <c r="I578" s="110">
        <v>37.3</v>
      </c>
      <c r="J578" s="77"/>
    </row>
    <row r="579">
      <c r="A579" s="110" t="s">
        <v>1229</v>
      </c>
      <c r="B579" s="111" t="s">
        <v>75</v>
      </c>
      <c r="C579" s="5" t="str">
        <f t="shared" si="1"/>
        <v>Hand Wash_20-25</v>
      </c>
      <c r="D579" s="112">
        <v>175.0</v>
      </c>
      <c r="E579" s="112">
        <v>26.0</v>
      </c>
      <c r="F579" s="110">
        <v>14.9</v>
      </c>
      <c r="G579" s="112">
        <v>566.0</v>
      </c>
      <c r="H579" s="112">
        <v>83.0</v>
      </c>
      <c r="I579" s="110">
        <v>14.7</v>
      </c>
      <c r="J579" s="77"/>
    </row>
    <row r="580">
      <c r="A580" s="110" t="s">
        <v>1229</v>
      </c>
      <c r="B580" s="111" t="s">
        <v>60</v>
      </c>
      <c r="C580" s="5" t="str">
        <f t="shared" si="1"/>
        <v>Hand Wash_25+</v>
      </c>
      <c r="D580" s="112">
        <v>129.0</v>
      </c>
      <c r="E580" s="112">
        <v>11.0</v>
      </c>
      <c r="F580" s="110">
        <v>8.5</v>
      </c>
      <c r="G580" s="112">
        <v>463.0</v>
      </c>
      <c r="H580" s="112">
        <v>33.0</v>
      </c>
      <c r="I580" s="110">
        <v>7.1</v>
      </c>
      <c r="J580" s="77"/>
    </row>
    <row r="581">
      <c r="A581" s="110" t="s">
        <v>1229</v>
      </c>
      <c r="B581" s="111" t="s">
        <v>4222</v>
      </c>
      <c r="C581" s="5" t="str">
        <f t="shared" si="1"/>
        <v>Hand Wash_No Sales</v>
      </c>
      <c r="D581" s="112">
        <v>15.0</v>
      </c>
      <c r="E581" s="112">
        <v>7.0</v>
      </c>
      <c r="F581" s="110">
        <v>46.7</v>
      </c>
      <c r="G581" s="112">
        <v>23.0</v>
      </c>
      <c r="H581" s="112">
        <v>15.0</v>
      </c>
      <c r="I581" s="110">
        <v>65.2</v>
      </c>
      <c r="J581" s="77"/>
    </row>
    <row r="582">
      <c r="A582" s="110" t="s">
        <v>1715</v>
      </c>
      <c r="B582" s="111" t="s">
        <v>88</v>
      </c>
      <c r="C582" s="5" t="str">
        <f t="shared" si="1"/>
        <v>Healthy Snacks_0-5</v>
      </c>
      <c r="D582" s="112">
        <v>118.0</v>
      </c>
      <c r="E582" s="112">
        <v>0.0</v>
      </c>
      <c r="F582" s="110">
        <v>0.0</v>
      </c>
      <c r="G582" s="112">
        <v>1029.0</v>
      </c>
      <c r="H582" s="112">
        <v>0.0</v>
      </c>
      <c r="I582" s="110">
        <v>0.0</v>
      </c>
      <c r="J582" s="77"/>
    </row>
    <row r="583">
      <c r="A583" s="110" t="s">
        <v>1715</v>
      </c>
      <c r="B583" s="111" t="s">
        <v>4223</v>
      </c>
      <c r="C583" s="5" t="str">
        <f t="shared" si="1"/>
        <v>Healthy Snacks_5-10</v>
      </c>
      <c r="D583" s="112">
        <v>396.0</v>
      </c>
      <c r="E583" s="112">
        <v>27.0</v>
      </c>
      <c r="F583" s="110">
        <v>6.8</v>
      </c>
      <c r="G583" s="112">
        <v>1863.0</v>
      </c>
      <c r="H583" s="112">
        <v>94.0</v>
      </c>
      <c r="I583" s="110">
        <v>5.0</v>
      </c>
      <c r="J583" s="77"/>
    </row>
    <row r="584">
      <c r="A584" s="110" t="s">
        <v>1715</v>
      </c>
      <c r="B584" s="111" t="s">
        <v>4221</v>
      </c>
      <c r="C584" s="5" t="str">
        <f t="shared" si="1"/>
        <v>Healthy Snacks_10-15</v>
      </c>
      <c r="D584" s="112">
        <v>592.0</v>
      </c>
      <c r="E584" s="112">
        <v>53.0</v>
      </c>
      <c r="F584" s="110">
        <v>9.0</v>
      </c>
      <c r="G584" s="112">
        <v>3997.0</v>
      </c>
      <c r="H584" s="112">
        <v>228.0</v>
      </c>
      <c r="I584" s="110">
        <v>5.7</v>
      </c>
      <c r="J584" s="77"/>
    </row>
    <row r="585">
      <c r="A585" s="110" t="s">
        <v>1715</v>
      </c>
      <c r="B585" s="111" t="s">
        <v>72</v>
      </c>
      <c r="C585" s="5" t="str">
        <f t="shared" si="1"/>
        <v>Healthy Snacks_15-20</v>
      </c>
      <c r="D585" s="112">
        <v>642.0</v>
      </c>
      <c r="E585" s="112">
        <v>47.0</v>
      </c>
      <c r="F585" s="110">
        <v>7.3</v>
      </c>
      <c r="G585" s="112">
        <v>2492.0</v>
      </c>
      <c r="H585" s="112">
        <v>166.0</v>
      </c>
      <c r="I585" s="110">
        <v>6.7</v>
      </c>
      <c r="J585" s="77"/>
    </row>
    <row r="586">
      <c r="A586" s="110" t="s">
        <v>1715</v>
      </c>
      <c r="B586" s="111" t="s">
        <v>75</v>
      </c>
      <c r="C586" s="5" t="str">
        <f t="shared" si="1"/>
        <v>Healthy Snacks_20-25</v>
      </c>
      <c r="D586" s="112">
        <v>58.0</v>
      </c>
      <c r="E586" s="112">
        <v>8.0</v>
      </c>
      <c r="F586" s="110">
        <v>13.8</v>
      </c>
      <c r="G586" s="112">
        <v>126.0</v>
      </c>
      <c r="H586" s="112">
        <v>16.0</v>
      </c>
      <c r="I586" s="110">
        <v>12.7</v>
      </c>
      <c r="J586" s="77"/>
    </row>
    <row r="587">
      <c r="A587" s="110" t="s">
        <v>1715</v>
      </c>
      <c r="B587" s="111" t="s">
        <v>60</v>
      </c>
      <c r="C587" s="5" t="str">
        <f t="shared" si="1"/>
        <v>Healthy Snacks_25+</v>
      </c>
      <c r="D587" s="112">
        <v>161.0</v>
      </c>
      <c r="E587" s="112">
        <v>14.0</v>
      </c>
      <c r="F587" s="110">
        <v>8.7</v>
      </c>
      <c r="G587" s="112">
        <v>621.0</v>
      </c>
      <c r="H587" s="112">
        <v>45.0</v>
      </c>
      <c r="I587" s="110">
        <v>7.2</v>
      </c>
      <c r="J587" s="77"/>
    </row>
    <row r="588">
      <c r="A588" s="110" t="s">
        <v>1715</v>
      </c>
      <c r="B588" s="111" t="s">
        <v>4222</v>
      </c>
      <c r="C588" s="5" t="str">
        <f t="shared" si="1"/>
        <v>Healthy Snacks_No Sales</v>
      </c>
      <c r="D588" s="112">
        <v>21.0</v>
      </c>
      <c r="E588" s="112">
        <v>16.0</v>
      </c>
      <c r="F588" s="110">
        <v>76.2</v>
      </c>
      <c r="G588" s="112">
        <v>35.0</v>
      </c>
      <c r="H588" s="112">
        <v>28.0</v>
      </c>
      <c r="I588" s="110">
        <v>80.0</v>
      </c>
      <c r="J588" s="77"/>
    </row>
    <row r="589">
      <c r="A589" s="110" t="s">
        <v>984</v>
      </c>
      <c r="B589" s="111" t="s">
        <v>88</v>
      </c>
      <c r="C589" s="5" t="str">
        <f t="shared" si="1"/>
        <v>Herbs_0-5</v>
      </c>
      <c r="D589" s="112">
        <v>221.0</v>
      </c>
      <c r="E589" s="112">
        <v>0.0</v>
      </c>
      <c r="F589" s="110">
        <v>0.0</v>
      </c>
      <c r="G589" s="112">
        <v>4102.0</v>
      </c>
      <c r="H589" s="112">
        <v>0.0</v>
      </c>
      <c r="I589" s="110">
        <v>0.0</v>
      </c>
      <c r="J589" s="77"/>
    </row>
    <row r="590">
      <c r="A590" s="110" t="s">
        <v>984</v>
      </c>
      <c r="B590" s="111" t="s">
        <v>4223</v>
      </c>
      <c r="C590" s="5" t="str">
        <f t="shared" si="1"/>
        <v>Herbs_5-10</v>
      </c>
      <c r="D590" s="112">
        <v>11.0</v>
      </c>
      <c r="E590" s="112">
        <v>0.0</v>
      </c>
      <c r="F590" s="110">
        <v>0.0</v>
      </c>
      <c r="G590" s="112">
        <v>38.0</v>
      </c>
      <c r="H590" s="112">
        <v>0.0</v>
      </c>
      <c r="I590" s="110">
        <v>0.0</v>
      </c>
      <c r="J590" s="77"/>
    </row>
    <row r="591">
      <c r="A591" s="110" t="s">
        <v>1136</v>
      </c>
      <c r="B591" s="111" t="s">
        <v>88</v>
      </c>
      <c r="C591" s="5" t="str">
        <f t="shared" si="1"/>
        <v>Home Appliances_0-5</v>
      </c>
      <c r="D591" s="112">
        <v>25.0</v>
      </c>
      <c r="E591" s="112">
        <v>0.0</v>
      </c>
      <c r="F591" s="110">
        <v>0.0</v>
      </c>
      <c r="G591" s="112">
        <v>234.0</v>
      </c>
      <c r="H591" s="112">
        <v>0.0</v>
      </c>
      <c r="I591" s="110">
        <v>0.0</v>
      </c>
      <c r="J591" s="77"/>
    </row>
    <row r="592">
      <c r="A592" s="110" t="s">
        <v>1136</v>
      </c>
      <c r="B592" s="111" t="s">
        <v>4221</v>
      </c>
      <c r="C592" s="5" t="str">
        <f t="shared" si="1"/>
        <v>Home Appliances_10-15</v>
      </c>
      <c r="D592" s="112">
        <v>72.0</v>
      </c>
      <c r="E592" s="112">
        <v>1.0</v>
      </c>
      <c r="F592" s="110">
        <v>1.4</v>
      </c>
      <c r="G592" s="112">
        <v>320.0</v>
      </c>
      <c r="H592" s="112">
        <v>3.0</v>
      </c>
      <c r="I592" s="110">
        <v>0.9</v>
      </c>
      <c r="J592" s="77"/>
    </row>
    <row r="593">
      <c r="A593" s="110" t="s">
        <v>1136</v>
      </c>
      <c r="B593" s="111" t="s">
        <v>72</v>
      </c>
      <c r="C593" s="5" t="str">
        <f t="shared" si="1"/>
        <v>Home Appliances_15-20</v>
      </c>
      <c r="D593" s="112">
        <v>74.0</v>
      </c>
      <c r="E593" s="112">
        <v>4.0</v>
      </c>
      <c r="F593" s="110">
        <v>5.4</v>
      </c>
      <c r="G593" s="112">
        <v>225.0</v>
      </c>
      <c r="H593" s="112">
        <v>12.0</v>
      </c>
      <c r="I593" s="110">
        <v>5.3</v>
      </c>
      <c r="J593" s="77"/>
    </row>
    <row r="594">
      <c r="A594" s="110" t="s">
        <v>1136</v>
      </c>
      <c r="B594" s="111" t="s">
        <v>60</v>
      </c>
      <c r="C594" s="5" t="str">
        <f t="shared" si="1"/>
        <v>Home Appliances_25+</v>
      </c>
      <c r="D594" s="112">
        <v>69.0</v>
      </c>
      <c r="E594" s="112">
        <v>2.0</v>
      </c>
      <c r="F594" s="110">
        <v>2.9</v>
      </c>
      <c r="G594" s="112">
        <v>218.0</v>
      </c>
      <c r="H594" s="112">
        <v>6.0</v>
      </c>
      <c r="I594" s="110">
        <v>2.8</v>
      </c>
      <c r="J594" s="77"/>
    </row>
    <row r="595">
      <c r="A595" s="110" t="s">
        <v>1136</v>
      </c>
      <c r="B595" s="111" t="s">
        <v>4222</v>
      </c>
      <c r="C595" s="5" t="str">
        <f t="shared" si="1"/>
        <v>Home Appliances_No Sales</v>
      </c>
      <c r="D595" s="112">
        <v>3.0</v>
      </c>
      <c r="E595" s="112">
        <v>3.0</v>
      </c>
      <c r="F595" s="110">
        <v>100.0</v>
      </c>
      <c r="G595" s="112">
        <v>5.0</v>
      </c>
      <c r="H595" s="112">
        <v>5.0</v>
      </c>
      <c r="I595" s="110">
        <v>100.0</v>
      </c>
      <c r="J595" s="77"/>
    </row>
    <row r="596">
      <c r="A596" s="110" t="s">
        <v>1142</v>
      </c>
      <c r="B596" s="111" t="s">
        <v>88</v>
      </c>
      <c r="C596" s="5" t="str">
        <f t="shared" si="1"/>
        <v>Home Improvement_0-5</v>
      </c>
      <c r="D596" s="112">
        <v>120.0</v>
      </c>
      <c r="E596" s="112">
        <v>19.0</v>
      </c>
      <c r="F596" s="110">
        <v>15.8</v>
      </c>
      <c r="G596" s="112">
        <v>441.0</v>
      </c>
      <c r="H596" s="112">
        <v>70.0</v>
      </c>
      <c r="I596" s="110">
        <v>15.9</v>
      </c>
      <c r="J596" s="77"/>
    </row>
    <row r="597">
      <c r="A597" s="110" t="s">
        <v>1142</v>
      </c>
      <c r="B597" s="111" t="s">
        <v>4223</v>
      </c>
      <c r="C597" s="5" t="str">
        <f t="shared" si="1"/>
        <v>Home Improvement_5-10</v>
      </c>
      <c r="D597" s="112">
        <v>148.0</v>
      </c>
      <c r="E597" s="112">
        <v>46.0</v>
      </c>
      <c r="F597" s="110">
        <v>31.1</v>
      </c>
      <c r="G597" s="112">
        <v>456.0</v>
      </c>
      <c r="H597" s="112">
        <v>146.0</v>
      </c>
      <c r="I597" s="110">
        <v>32.0</v>
      </c>
      <c r="J597" s="77"/>
    </row>
    <row r="598">
      <c r="A598" s="110" t="s">
        <v>1142</v>
      </c>
      <c r="B598" s="111" t="s">
        <v>4221</v>
      </c>
      <c r="C598" s="5" t="str">
        <f t="shared" si="1"/>
        <v>Home Improvement_10-15</v>
      </c>
      <c r="D598" s="112">
        <v>120.0</v>
      </c>
      <c r="E598" s="112">
        <v>61.0</v>
      </c>
      <c r="F598" s="110">
        <v>50.8</v>
      </c>
      <c r="G598" s="112">
        <v>325.0</v>
      </c>
      <c r="H598" s="112">
        <v>182.0</v>
      </c>
      <c r="I598" s="110">
        <v>56.0</v>
      </c>
      <c r="J598" s="77"/>
    </row>
    <row r="599">
      <c r="A599" s="110" t="s">
        <v>1142</v>
      </c>
      <c r="B599" s="111" t="s">
        <v>72</v>
      </c>
      <c r="C599" s="5" t="str">
        <f t="shared" si="1"/>
        <v>Home Improvement_15-20</v>
      </c>
      <c r="D599" s="112">
        <v>257.0</v>
      </c>
      <c r="E599" s="112">
        <v>73.0</v>
      </c>
      <c r="F599" s="110">
        <v>28.4</v>
      </c>
      <c r="G599" s="112">
        <v>761.0</v>
      </c>
      <c r="H599" s="112">
        <v>227.0</v>
      </c>
      <c r="I599" s="110">
        <v>29.8</v>
      </c>
      <c r="J599" s="77"/>
    </row>
    <row r="600">
      <c r="A600" s="110" t="s">
        <v>1142</v>
      </c>
      <c r="B600" s="111" t="s">
        <v>75</v>
      </c>
      <c r="C600" s="5" t="str">
        <f t="shared" si="1"/>
        <v>Home Improvement_20-25</v>
      </c>
      <c r="D600" s="112">
        <v>186.0</v>
      </c>
      <c r="E600" s="112">
        <v>56.0</v>
      </c>
      <c r="F600" s="110">
        <v>30.1</v>
      </c>
      <c r="G600" s="112">
        <v>534.0</v>
      </c>
      <c r="H600" s="112">
        <v>156.0</v>
      </c>
      <c r="I600" s="110">
        <v>29.2</v>
      </c>
      <c r="J600" s="77"/>
    </row>
    <row r="601">
      <c r="A601" s="110" t="s">
        <v>1142</v>
      </c>
      <c r="B601" s="111" t="s">
        <v>60</v>
      </c>
      <c r="C601" s="5" t="str">
        <f t="shared" si="1"/>
        <v>Home Improvement_25+</v>
      </c>
      <c r="D601" s="112">
        <v>277.0</v>
      </c>
      <c r="E601" s="112">
        <v>140.0</v>
      </c>
      <c r="F601" s="110">
        <v>50.5</v>
      </c>
      <c r="G601" s="112">
        <v>748.0</v>
      </c>
      <c r="H601" s="112">
        <v>398.0</v>
      </c>
      <c r="I601" s="110">
        <v>53.2</v>
      </c>
      <c r="J601" s="77"/>
    </row>
    <row r="602">
      <c r="A602" s="110" t="s">
        <v>1142</v>
      </c>
      <c r="B602" s="111" t="s">
        <v>4222</v>
      </c>
      <c r="C602" s="5" t="str">
        <f t="shared" si="1"/>
        <v>Home Improvement_No Sales</v>
      </c>
      <c r="D602" s="112">
        <v>136.0</v>
      </c>
      <c r="E602" s="112">
        <v>66.0</v>
      </c>
      <c r="F602" s="110">
        <v>48.5</v>
      </c>
      <c r="G602" s="112">
        <v>325.0</v>
      </c>
      <c r="H602" s="112">
        <v>194.0</v>
      </c>
      <c r="I602" s="110">
        <v>59.7</v>
      </c>
      <c r="J602" s="77"/>
    </row>
    <row r="603">
      <c r="A603" s="110" t="s">
        <v>383</v>
      </c>
      <c r="B603" s="111" t="s">
        <v>88</v>
      </c>
      <c r="C603" s="5" t="str">
        <f t="shared" si="1"/>
        <v>Honey &amp; Jams_0-5</v>
      </c>
      <c r="D603" s="112">
        <v>23.0</v>
      </c>
      <c r="E603" s="112">
        <v>0.0</v>
      </c>
      <c r="F603" s="110">
        <v>0.0</v>
      </c>
      <c r="G603" s="112">
        <v>80.0</v>
      </c>
      <c r="H603" s="112">
        <v>0.0</v>
      </c>
      <c r="I603" s="110">
        <v>0.0</v>
      </c>
      <c r="J603" s="77"/>
    </row>
    <row r="604">
      <c r="A604" s="110" t="s">
        <v>383</v>
      </c>
      <c r="B604" s="111" t="s">
        <v>4223</v>
      </c>
      <c r="C604" s="5" t="str">
        <f t="shared" si="1"/>
        <v>Honey &amp; Jams_5-10</v>
      </c>
      <c r="D604" s="112">
        <v>98.0</v>
      </c>
      <c r="E604" s="112">
        <v>1.0</v>
      </c>
      <c r="F604" s="110">
        <v>1.0</v>
      </c>
      <c r="G604" s="112">
        <v>476.0</v>
      </c>
      <c r="H604" s="112">
        <v>2.0</v>
      </c>
      <c r="I604" s="110">
        <v>0.4</v>
      </c>
      <c r="J604" s="77"/>
    </row>
    <row r="605">
      <c r="A605" s="110" t="s">
        <v>383</v>
      </c>
      <c r="B605" s="111" t="s">
        <v>4221</v>
      </c>
      <c r="C605" s="5" t="str">
        <f t="shared" si="1"/>
        <v>Honey &amp; Jams_10-15</v>
      </c>
      <c r="D605" s="112">
        <v>147.0</v>
      </c>
      <c r="E605" s="112">
        <v>10.0</v>
      </c>
      <c r="F605" s="110">
        <v>6.8</v>
      </c>
      <c r="G605" s="112">
        <v>538.0</v>
      </c>
      <c r="H605" s="112">
        <v>26.0</v>
      </c>
      <c r="I605" s="110">
        <v>4.8</v>
      </c>
      <c r="J605" s="77"/>
    </row>
    <row r="606">
      <c r="A606" s="110" t="s">
        <v>383</v>
      </c>
      <c r="B606" s="111" t="s">
        <v>72</v>
      </c>
      <c r="C606" s="5" t="str">
        <f t="shared" si="1"/>
        <v>Honey &amp; Jams_15-20</v>
      </c>
      <c r="D606" s="112">
        <v>446.0</v>
      </c>
      <c r="E606" s="112">
        <v>82.0</v>
      </c>
      <c r="F606" s="110">
        <v>18.4</v>
      </c>
      <c r="G606" s="112">
        <v>1532.0</v>
      </c>
      <c r="H606" s="112">
        <v>263.0</v>
      </c>
      <c r="I606" s="110">
        <v>17.2</v>
      </c>
      <c r="J606" s="77"/>
    </row>
    <row r="607">
      <c r="A607" s="110" t="s">
        <v>383</v>
      </c>
      <c r="B607" s="111" t="s">
        <v>75</v>
      </c>
      <c r="C607" s="5" t="str">
        <f t="shared" si="1"/>
        <v>Honey &amp; Jams_20-25</v>
      </c>
      <c r="D607" s="112">
        <v>169.0</v>
      </c>
      <c r="E607" s="112">
        <v>60.0</v>
      </c>
      <c r="F607" s="110">
        <v>35.5</v>
      </c>
      <c r="G607" s="112">
        <v>450.0</v>
      </c>
      <c r="H607" s="112">
        <v>163.0</v>
      </c>
      <c r="I607" s="110">
        <v>36.2</v>
      </c>
      <c r="J607" s="77"/>
    </row>
    <row r="608">
      <c r="A608" s="110" t="s">
        <v>383</v>
      </c>
      <c r="B608" s="111" t="s">
        <v>60</v>
      </c>
      <c r="C608" s="5" t="str">
        <f t="shared" si="1"/>
        <v>Honey &amp; Jams_25+</v>
      </c>
      <c r="D608" s="112">
        <v>547.0</v>
      </c>
      <c r="E608" s="112">
        <v>160.0</v>
      </c>
      <c r="F608" s="110">
        <v>29.3</v>
      </c>
      <c r="G608" s="112">
        <v>1509.0</v>
      </c>
      <c r="H608" s="112">
        <v>472.0</v>
      </c>
      <c r="I608" s="110">
        <v>31.3</v>
      </c>
      <c r="J608" s="77"/>
    </row>
    <row r="609">
      <c r="A609" s="110" t="s">
        <v>383</v>
      </c>
      <c r="B609" s="111" t="s">
        <v>4222</v>
      </c>
      <c r="C609" s="5" t="str">
        <f t="shared" si="1"/>
        <v>Honey &amp; Jams_No Sales</v>
      </c>
      <c r="D609" s="112">
        <v>43.0</v>
      </c>
      <c r="E609" s="112">
        <v>32.0</v>
      </c>
      <c r="F609" s="110">
        <v>74.4</v>
      </c>
      <c r="G609" s="112">
        <v>70.0</v>
      </c>
      <c r="H609" s="112">
        <v>56.0</v>
      </c>
      <c r="I609" s="110">
        <v>80.0</v>
      </c>
      <c r="J609" s="77"/>
    </row>
    <row r="610">
      <c r="A610" s="110" t="s">
        <v>679</v>
      </c>
      <c r="B610" s="111" t="s">
        <v>88</v>
      </c>
      <c r="C610" s="5" t="str">
        <f t="shared" si="1"/>
        <v>Hot Sauce_0-5</v>
      </c>
      <c r="D610" s="112">
        <v>28.0</v>
      </c>
      <c r="E610" s="112">
        <v>0.0</v>
      </c>
      <c r="F610" s="110">
        <v>0.0</v>
      </c>
      <c r="G610" s="112">
        <v>94.0</v>
      </c>
      <c r="H610" s="112">
        <v>0.0</v>
      </c>
      <c r="I610" s="110">
        <v>0.0</v>
      </c>
      <c r="J610" s="77"/>
    </row>
    <row r="611">
      <c r="A611" s="110" t="s">
        <v>679</v>
      </c>
      <c r="B611" s="111" t="s">
        <v>4223</v>
      </c>
      <c r="C611" s="5" t="str">
        <f t="shared" si="1"/>
        <v>Hot Sauce_5-10</v>
      </c>
      <c r="D611" s="112">
        <v>117.0</v>
      </c>
      <c r="E611" s="112">
        <v>29.0</v>
      </c>
      <c r="F611" s="110">
        <v>24.8</v>
      </c>
      <c r="G611" s="112">
        <v>340.0</v>
      </c>
      <c r="H611" s="112">
        <v>98.0</v>
      </c>
      <c r="I611" s="110">
        <v>28.8</v>
      </c>
      <c r="J611" s="77"/>
    </row>
    <row r="612">
      <c r="A612" s="110" t="s">
        <v>679</v>
      </c>
      <c r="B612" s="111" t="s">
        <v>4221</v>
      </c>
      <c r="C612" s="5" t="str">
        <f t="shared" si="1"/>
        <v>Hot Sauce_10-15</v>
      </c>
      <c r="D612" s="112">
        <v>278.0</v>
      </c>
      <c r="E612" s="112">
        <v>52.0</v>
      </c>
      <c r="F612" s="110">
        <v>18.7</v>
      </c>
      <c r="G612" s="112">
        <v>830.0</v>
      </c>
      <c r="H612" s="112">
        <v>154.0</v>
      </c>
      <c r="I612" s="110">
        <v>18.6</v>
      </c>
      <c r="J612" s="77"/>
    </row>
    <row r="613">
      <c r="A613" s="110" t="s">
        <v>679</v>
      </c>
      <c r="B613" s="111" t="s">
        <v>72</v>
      </c>
      <c r="C613" s="5" t="str">
        <f t="shared" si="1"/>
        <v>Hot Sauce_15-20</v>
      </c>
      <c r="D613" s="112">
        <v>72.0</v>
      </c>
      <c r="E613" s="112">
        <v>23.0</v>
      </c>
      <c r="F613" s="110">
        <v>31.9</v>
      </c>
      <c r="G613" s="112">
        <v>232.0</v>
      </c>
      <c r="H613" s="112">
        <v>97.0</v>
      </c>
      <c r="I613" s="110">
        <v>41.8</v>
      </c>
      <c r="J613" s="77"/>
    </row>
    <row r="614">
      <c r="A614" s="110" t="s">
        <v>679</v>
      </c>
      <c r="B614" s="111" t="s">
        <v>75</v>
      </c>
      <c r="C614" s="5" t="str">
        <f t="shared" si="1"/>
        <v>Hot Sauce_20-25</v>
      </c>
      <c r="D614" s="112">
        <v>44.0</v>
      </c>
      <c r="E614" s="112">
        <v>9.0</v>
      </c>
      <c r="F614" s="110">
        <v>20.5</v>
      </c>
      <c r="G614" s="112">
        <v>117.0</v>
      </c>
      <c r="H614" s="112">
        <v>27.0</v>
      </c>
      <c r="I614" s="110">
        <v>23.1</v>
      </c>
      <c r="J614" s="77"/>
    </row>
    <row r="615">
      <c r="A615" s="110" t="s">
        <v>679</v>
      </c>
      <c r="B615" s="111" t="s">
        <v>60</v>
      </c>
      <c r="C615" s="5" t="str">
        <f t="shared" si="1"/>
        <v>Hot Sauce_25+</v>
      </c>
      <c r="D615" s="112">
        <v>5.0</v>
      </c>
      <c r="E615" s="112">
        <v>3.0</v>
      </c>
      <c r="F615" s="110">
        <v>60.0</v>
      </c>
      <c r="G615" s="112">
        <v>8.0</v>
      </c>
      <c r="H615" s="112">
        <v>5.0</v>
      </c>
      <c r="I615" s="110">
        <v>62.5</v>
      </c>
      <c r="J615" s="77"/>
    </row>
    <row r="616">
      <c r="A616" s="110" t="s">
        <v>679</v>
      </c>
      <c r="B616" s="111" t="s">
        <v>4222</v>
      </c>
      <c r="C616" s="5" t="str">
        <f t="shared" si="1"/>
        <v>Hot Sauce_No Sales</v>
      </c>
      <c r="D616" s="112">
        <v>5.0</v>
      </c>
      <c r="E616" s="112">
        <v>4.0</v>
      </c>
      <c r="F616" s="110">
        <v>80.0</v>
      </c>
      <c r="G616" s="112">
        <v>7.0</v>
      </c>
      <c r="H616" s="112">
        <v>5.0</v>
      </c>
      <c r="I616" s="110">
        <v>71.4</v>
      </c>
      <c r="J616" s="77"/>
    </row>
    <row r="617">
      <c r="A617" s="110" t="s">
        <v>1977</v>
      </c>
      <c r="B617" s="111" t="s">
        <v>88</v>
      </c>
      <c r="C617" s="5" t="str">
        <f t="shared" si="1"/>
        <v>Ice_0-5</v>
      </c>
      <c r="D617" s="112">
        <v>49.0</v>
      </c>
      <c r="E617" s="112">
        <v>0.0</v>
      </c>
      <c r="F617" s="110">
        <v>0.0</v>
      </c>
      <c r="G617" s="112">
        <v>1491.0</v>
      </c>
      <c r="H617" s="112">
        <v>0.0</v>
      </c>
      <c r="I617" s="110">
        <v>0.0</v>
      </c>
      <c r="J617" s="77"/>
    </row>
    <row r="618">
      <c r="A618" s="110" t="s">
        <v>1977</v>
      </c>
      <c r="B618" s="111" t="s">
        <v>4223</v>
      </c>
      <c r="C618" s="5" t="str">
        <f t="shared" si="1"/>
        <v>Ice_5-10</v>
      </c>
      <c r="D618" s="112">
        <v>25.0</v>
      </c>
      <c r="E618" s="112">
        <v>0.0</v>
      </c>
      <c r="F618" s="110">
        <v>0.0</v>
      </c>
      <c r="G618" s="112">
        <v>346.0</v>
      </c>
      <c r="H618" s="112">
        <v>0.0</v>
      </c>
      <c r="I618" s="110">
        <v>0.0</v>
      </c>
      <c r="J618" s="77"/>
    </row>
    <row r="619">
      <c r="A619" s="110" t="s">
        <v>307</v>
      </c>
      <c r="B619" s="111" t="s">
        <v>88</v>
      </c>
      <c r="C619" s="5" t="str">
        <f t="shared" si="1"/>
        <v>Iced Teas &amp; Coffees_0-5</v>
      </c>
      <c r="D619" s="112">
        <v>437.0</v>
      </c>
      <c r="E619" s="112">
        <v>12.0</v>
      </c>
      <c r="F619" s="110">
        <v>2.7</v>
      </c>
      <c r="G619" s="112">
        <v>3036.0</v>
      </c>
      <c r="H619" s="112">
        <v>80.0</v>
      </c>
      <c r="I619" s="110">
        <v>2.6</v>
      </c>
      <c r="J619" s="77"/>
    </row>
    <row r="620">
      <c r="A620" s="110" t="s">
        <v>307</v>
      </c>
      <c r="B620" s="111" t="s">
        <v>4223</v>
      </c>
      <c r="C620" s="5" t="str">
        <f t="shared" si="1"/>
        <v>Iced Teas &amp; Coffees_5-10</v>
      </c>
      <c r="D620" s="112">
        <v>46.0</v>
      </c>
      <c r="E620" s="112">
        <v>4.0</v>
      </c>
      <c r="F620" s="110">
        <v>8.7</v>
      </c>
      <c r="G620" s="112">
        <v>190.0</v>
      </c>
      <c r="H620" s="112">
        <v>18.0</v>
      </c>
      <c r="I620" s="110">
        <v>9.5</v>
      </c>
      <c r="J620" s="77"/>
    </row>
    <row r="621">
      <c r="A621" s="110" t="s">
        <v>307</v>
      </c>
      <c r="B621" s="111" t="s">
        <v>4221</v>
      </c>
      <c r="C621" s="5" t="str">
        <f t="shared" si="1"/>
        <v>Iced Teas &amp; Coffees_10-15</v>
      </c>
      <c r="D621" s="112">
        <v>173.0</v>
      </c>
      <c r="E621" s="112">
        <v>5.0</v>
      </c>
      <c r="F621" s="110">
        <v>2.9</v>
      </c>
      <c r="G621" s="112">
        <v>826.0</v>
      </c>
      <c r="H621" s="112">
        <v>19.0</v>
      </c>
      <c r="I621" s="110">
        <v>2.3</v>
      </c>
      <c r="J621" s="77"/>
    </row>
    <row r="622">
      <c r="A622" s="110" t="s">
        <v>307</v>
      </c>
      <c r="B622" s="111" t="s">
        <v>72</v>
      </c>
      <c r="C622" s="5" t="str">
        <f t="shared" si="1"/>
        <v>Iced Teas &amp; Coffees_15-20</v>
      </c>
      <c r="D622" s="112">
        <v>29.0</v>
      </c>
      <c r="E622" s="112">
        <v>3.0</v>
      </c>
      <c r="F622" s="110">
        <v>10.3</v>
      </c>
      <c r="G622" s="112">
        <v>115.0</v>
      </c>
      <c r="H622" s="112">
        <v>8.0</v>
      </c>
      <c r="I622" s="110">
        <v>7.0</v>
      </c>
      <c r="J622" s="77"/>
    </row>
    <row r="623">
      <c r="A623" s="110" t="s">
        <v>307</v>
      </c>
      <c r="B623" s="111" t="s">
        <v>75</v>
      </c>
      <c r="C623" s="5" t="str">
        <f t="shared" si="1"/>
        <v>Iced Teas &amp; Coffees_20-25</v>
      </c>
      <c r="D623" s="112">
        <v>151.0</v>
      </c>
      <c r="E623" s="112">
        <v>13.0</v>
      </c>
      <c r="F623" s="110">
        <v>8.6</v>
      </c>
      <c r="G623" s="112">
        <v>648.0</v>
      </c>
      <c r="H623" s="112">
        <v>39.0</v>
      </c>
      <c r="I623" s="110">
        <v>6.0</v>
      </c>
      <c r="J623" s="77"/>
    </row>
    <row r="624">
      <c r="A624" s="110" t="s">
        <v>307</v>
      </c>
      <c r="B624" s="111" t="s">
        <v>60</v>
      </c>
      <c r="C624" s="5" t="str">
        <f t="shared" si="1"/>
        <v>Iced Teas &amp; Coffees_25+</v>
      </c>
      <c r="D624" s="112">
        <v>4.0</v>
      </c>
      <c r="E624" s="112">
        <v>2.0</v>
      </c>
      <c r="F624" s="110">
        <v>50.0</v>
      </c>
      <c r="G624" s="112">
        <v>6.0</v>
      </c>
      <c r="H624" s="112">
        <v>4.0</v>
      </c>
      <c r="I624" s="110">
        <v>66.7</v>
      </c>
      <c r="J624" s="77"/>
    </row>
    <row r="625">
      <c r="A625" s="110" t="s">
        <v>307</v>
      </c>
      <c r="B625" s="111" t="s">
        <v>4222</v>
      </c>
      <c r="C625" s="5" t="str">
        <f t="shared" si="1"/>
        <v>Iced Teas &amp; Coffees_No Sales</v>
      </c>
      <c r="D625" s="112">
        <v>5.0</v>
      </c>
      <c r="E625" s="112">
        <v>4.0</v>
      </c>
      <c r="F625" s="110">
        <v>80.0</v>
      </c>
      <c r="G625" s="112">
        <v>8.0</v>
      </c>
      <c r="H625" s="112">
        <v>6.0</v>
      </c>
      <c r="I625" s="110">
        <v>75.0</v>
      </c>
      <c r="J625" s="77"/>
    </row>
    <row r="626">
      <c r="A626" s="110" t="s">
        <v>1854</v>
      </c>
      <c r="B626" s="111" t="s">
        <v>4223</v>
      </c>
      <c r="C626" s="5" t="str">
        <f t="shared" si="1"/>
        <v>India Sweets_5-10</v>
      </c>
      <c r="D626" s="112">
        <v>26.0</v>
      </c>
      <c r="E626" s="112">
        <v>10.0</v>
      </c>
      <c r="F626" s="110">
        <v>38.5</v>
      </c>
      <c r="G626" s="112">
        <v>109.0</v>
      </c>
      <c r="H626" s="112">
        <v>46.0</v>
      </c>
      <c r="I626" s="110">
        <v>42.2</v>
      </c>
      <c r="J626" s="77"/>
    </row>
    <row r="627">
      <c r="A627" s="110" t="s">
        <v>612</v>
      </c>
      <c r="B627" s="111" t="s">
        <v>4223</v>
      </c>
      <c r="C627" s="5" t="str">
        <f t="shared" si="1"/>
        <v>Infusion &amp; Herbal_5-10</v>
      </c>
      <c r="D627" s="112">
        <v>22.0</v>
      </c>
      <c r="E627" s="112">
        <v>2.0</v>
      </c>
      <c r="F627" s="110">
        <v>9.1</v>
      </c>
      <c r="G627" s="112">
        <v>55.0</v>
      </c>
      <c r="H627" s="112">
        <v>5.0</v>
      </c>
      <c r="I627" s="110">
        <v>9.1</v>
      </c>
      <c r="J627" s="77"/>
    </row>
    <row r="628">
      <c r="A628" s="110" t="s">
        <v>612</v>
      </c>
      <c r="B628" s="111" t="s">
        <v>4221</v>
      </c>
      <c r="C628" s="5" t="str">
        <f t="shared" si="1"/>
        <v>Infusion &amp; Herbal_10-15</v>
      </c>
      <c r="D628" s="112">
        <v>196.0</v>
      </c>
      <c r="E628" s="112">
        <v>27.0</v>
      </c>
      <c r="F628" s="110">
        <v>13.8</v>
      </c>
      <c r="G628" s="112">
        <v>564.0</v>
      </c>
      <c r="H628" s="112">
        <v>83.0</v>
      </c>
      <c r="I628" s="110">
        <v>14.7</v>
      </c>
      <c r="J628" s="77"/>
    </row>
    <row r="629">
      <c r="A629" s="110" t="s">
        <v>612</v>
      </c>
      <c r="B629" s="111" t="s">
        <v>72</v>
      </c>
      <c r="C629" s="5" t="str">
        <f t="shared" si="1"/>
        <v>Infusion &amp; Herbal_15-20</v>
      </c>
      <c r="D629" s="112">
        <v>408.0</v>
      </c>
      <c r="E629" s="112">
        <v>39.0</v>
      </c>
      <c r="F629" s="110">
        <v>9.6</v>
      </c>
      <c r="G629" s="112">
        <v>1348.0</v>
      </c>
      <c r="H629" s="112">
        <v>124.0</v>
      </c>
      <c r="I629" s="110">
        <v>9.2</v>
      </c>
      <c r="J629" s="77"/>
    </row>
    <row r="630">
      <c r="A630" s="110" t="s">
        <v>612</v>
      </c>
      <c r="B630" s="111" t="s">
        <v>75</v>
      </c>
      <c r="C630" s="5" t="str">
        <f t="shared" si="1"/>
        <v>Infusion &amp; Herbal_20-25</v>
      </c>
      <c r="D630" s="112">
        <v>158.0</v>
      </c>
      <c r="E630" s="112">
        <v>44.0</v>
      </c>
      <c r="F630" s="110">
        <v>27.8</v>
      </c>
      <c r="G630" s="112">
        <v>492.0</v>
      </c>
      <c r="H630" s="112">
        <v>144.0</v>
      </c>
      <c r="I630" s="110">
        <v>29.3</v>
      </c>
      <c r="J630" s="77"/>
    </row>
    <row r="631">
      <c r="A631" s="110" t="s">
        <v>612</v>
      </c>
      <c r="B631" s="111" t="s">
        <v>60</v>
      </c>
      <c r="C631" s="5" t="str">
        <f t="shared" si="1"/>
        <v>Infusion &amp; Herbal_25+</v>
      </c>
      <c r="D631" s="112">
        <v>515.0</v>
      </c>
      <c r="E631" s="112">
        <v>179.0</v>
      </c>
      <c r="F631" s="110">
        <v>34.8</v>
      </c>
      <c r="G631" s="112">
        <v>1484.0</v>
      </c>
      <c r="H631" s="112">
        <v>589.0</v>
      </c>
      <c r="I631" s="110">
        <v>39.7</v>
      </c>
      <c r="J631" s="77"/>
    </row>
    <row r="632">
      <c r="A632" s="110" t="s">
        <v>612</v>
      </c>
      <c r="B632" s="111" t="s">
        <v>4222</v>
      </c>
      <c r="C632" s="5" t="str">
        <f t="shared" si="1"/>
        <v>Infusion &amp; Herbal_No Sales</v>
      </c>
      <c r="D632" s="112">
        <v>11.0</v>
      </c>
      <c r="E632" s="112">
        <v>8.0</v>
      </c>
      <c r="F632" s="110">
        <v>72.7</v>
      </c>
      <c r="G632" s="112">
        <v>21.0</v>
      </c>
      <c r="H632" s="112">
        <v>15.0</v>
      </c>
      <c r="I632" s="110">
        <v>71.4</v>
      </c>
      <c r="J632" s="77"/>
    </row>
    <row r="633">
      <c r="A633" s="110" t="s">
        <v>620</v>
      </c>
      <c r="B633" s="111" t="s">
        <v>88</v>
      </c>
      <c r="C633" s="5" t="str">
        <f t="shared" si="1"/>
        <v>Instant Coffee &amp; Sachets_0-5</v>
      </c>
      <c r="D633" s="112">
        <v>48.0</v>
      </c>
      <c r="E633" s="112">
        <v>12.0</v>
      </c>
      <c r="F633" s="110">
        <v>25.0</v>
      </c>
      <c r="G633" s="112">
        <v>484.0</v>
      </c>
      <c r="H633" s="112">
        <v>60.0</v>
      </c>
      <c r="I633" s="110">
        <v>12.4</v>
      </c>
      <c r="J633" s="77"/>
    </row>
    <row r="634">
      <c r="A634" s="110" t="s">
        <v>620</v>
      </c>
      <c r="B634" s="111" t="s">
        <v>4223</v>
      </c>
      <c r="C634" s="5" t="str">
        <f t="shared" si="1"/>
        <v>Instant Coffee &amp; Sachets_5-10</v>
      </c>
      <c r="D634" s="112">
        <v>54.0</v>
      </c>
      <c r="E634" s="112">
        <v>2.0</v>
      </c>
      <c r="F634" s="110">
        <v>3.7</v>
      </c>
      <c r="G634" s="112">
        <v>313.0</v>
      </c>
      <c r="H634" s="112">
        <v>4.0</v>
      </c>
      <c r="I634" s="110">
        <v>1.3</v>
      </c>
      <c r="J634" s="77"/>
    </row>
    <row r="635">
      <c r="A635" s="110" t="s">
        <v>620</v>
      </c>
      <c r="B635" s="111" t="s">
        <v>4221</v>
      </c>
      <c r="C635" s="5" t="str">
        <f t="shared" si="1"/>
        <v>Instant Coffee &amp; Sachets_10-15</v>
      </c>
      <c r="D635" s="112">
        <v>235.0</v>
      </c>
      <c r="E635" s="112">
        <v>20.0</v>
      </c>
      <c r="F635" s="110">
        <v>8.5</v>
      </c>
      <c r="G635" s="112">
        <v>785.0</v>
      </c>
      <c r="H635" s="112">
        <v>47.0</v>
      </c>
      <c r="I635" s="110">
        <v>6.0</v>
      </c>
      <c r="J635" s="77"/>
    </row>
    <row r="636">
      <c r="A636" s="110" t="s">
        <v>620</v>
      </c>
      <c r="B636" s="111" t="s">
        <v>72</v>
      </c>
      <c r="C636" s="5" t="str">
        <f t="shared" si="1"/>
        <v>Instant Coffee &amp; Sachets_15-20</v>
      </c>
      <c r="D636" s="112">
        <v>296.0</v>
      </c>
      <c r="E636" s="112">
        <v>50.0</v>
      </c>
      <c r="F636" s="110">
        <v>16.9</v>
      </c>
      <c r="G636" s="112">
        <v>900.0</v>
      </c>
      <c r="H636" s="112">
        <v>135.0</v>
      </c>
      <c r="I636" s="110">
        <v>15.0</v>
      </c>
      <c r="J636" s="77"/>
    </row>
    <row r="637">
      <c r="A637" s="110" t="s">
        <v>620</v>
      </c>
      <c r="B637" s="111" t="s">
        <v>75</v>
      </c>
      <c r="C637" s="5" t="str">
        <f t="shared" si="1"/>
        <v>Instant Coffee &amp; Sachets_20-25</v>
      </c>
      <c r="D637" s="112">
        <v>356.0</v>
      </c>
      <c r="E637" s="112">
        <v>61.0</v>
      </c>
      <c r="F637" s="110">
        <v>17.1</v>
      </c>
      <c r="G637" s="112">
        <v>1295.0</v>
      </c>
      <c r="H637" s="112">
        <v>182.0</v>
      </c>
      <c r="I637" s="110">
        <v>14.1</v>
      </c>
      <c r="J637" s="77"/>
    </row>
    <row r="638">
      <c r="A638" s="110" t="s">
        <v>620</v>
      </c>
      <c r="B638" s="111" t="s">
        <v>60</v>
      </c>
      <c r="C638" s="5" t="str">
        <f t="shared" si="1"/>
        <v>Instant Coffee &amp; Sachets_25+</v>
      </c>
      <c r="D638" s="112">
        <v>1293.0</v>
      </c>
      <c r="E638" s="112">
        <v>283.0</v>
      </c>
      <c r="F638" s="110">
        <v>21.9</v>
      </c>
      <c r="G638" s="112">
        <v>3774.0</v>
      </c>
      <c r="H638" s="112">
        <v>811.0</v>
      </c>
      <c r="I638" s="110">
        <v>21.5</v>
      </c>
      <c r="J638" s="77"/>
    </row>
    <row r="639">
      <c r="A639" s="110" t="s">
        <v>620</v>
      </c>
      <c r="B639" s="111" t="s">
        <v>4222</v>
      </c>
      <c r="C639" s="5" t="str">
        <f t="shared" si="1"/>
        <v>Instant Coffee &amp; Sachets_No Sales</v>
      </c>
      <c r="D639" s="112">
        <v>105.0</v>
      </c>
      <c r="E639" s="112">
        <v>86.0</v>
      </c>
      <c r="F639" s="110">
        <v>81.9</v>
      </c>
      <c r="G639" s="112">
        <v>195.0</v>
      </c>
      <c r="H639" s="112">
        <v>170.0</v>
      </c>
      <c r="I639" s="110">
        <v>87.2</v>
      </c>
      <c r="J639" s="77"/>
    </row>
    <row r="640">
      <c r="A640" s="110" t="s">
        <v>1858</v>
      </c>
      <c r="B640" s="111" t="s">
        <v>88</v>
      </c>
      <c r="C640" s="5" t="str">
        <f t="shared" si="1"/>
        <v>Jellies &amp; Candies_0-5</v>
      </c>
      <c r="D640" s="112">
        <v>342.0</v>
      </c>
      <c r="E640" s="112">
        <v>18.0</v>
      </c>
      <c r="F640" s="110">
        <v>5.3</v>
      </c>
      <c r="G640" s="112">
        <v>7093.0</v>
      </c>
      <c r="H640" s="112">
        <v>69.0</v>
      </c>
      <c r="I640" s="110">
        <v>1.0</v>
      </c>
      <c r="J640" s="77"/>
    </row>
    <row r="641">
      <c r="A641" s="110" t="s">
        <v>1858</v>
      </c>
      <c r="B641" s="111" t="s">
        <v>4223</v>
      </c>
      <c r="C641" s="5" t="str">
        <f t="shared" si="1"/>
        <v>Jellies &amp; Candies_5-10</v>
      </c>
      <c r="D641" s="112">
        <v>824.0</v>
      </c>
      <c r="E641" s="112">
        <v>28.0</v>
      </c>
      <c r="F641" s="110">
        <v>3.4</v>
      </c>
      <c r="G641" s="112">
        <v>6565.0</v>
      </c>
      <c r="H641" s="112">
        <v>76.0</v>
      </c>
      <c r="I641" s="110">
        <v>1.2</v>
      </c>
      <c r="J641" s="77"/>
    </row>
    <row r="642">
      <c r="A642" s="110" t="s">
        <v>1858</v>
      </c>
      <c r="B642" s="111" t="s">
        <v>4221</v>
      </c>
      <c r="C642" s="5" t="str">
        <f t="shared" si="1"/>
        <v>Jellies &amp; Candies_10-15</v>
      </c>
      <c r="D642" s="112">
        <v>349.0</v>
      </c>
      <c r="E642" s="112">
        <v>38.0</v>
      </c>
      <c r="F642" s="110">
        <v>10.9</v>
      </c>
      <c r="G642" s="112">
        <v>1200.0</v>
      </c>
      <c r="H642" s="112">
        <v>121.0</v>
      </c>
      <c r="I642" s="110">
        <v>10.1</v>
      </c>
      <c r="J642" s="77"/>
    </row>
    <row r="643">
      <c r="A643" s="110" t="s">
        <v>1858</v>
      </c>
      <c r="B643" s="111" t="s">
        <v>72</v>
      </c>
      <c r="C643" s="5" t="str">
        <f t="shared" si="1"/>
        <v>Jellies &amp; Candies_15-20</v>
      </c>
      <c r="D643" s="112">
        <v>219.0</v>
      </c>
      <c r="E643" s="112">
        <v>56.0</v>
      </c>
      <c r="F643" s="110">
        <v>25.6</v>
      </c>
      <c r="G643" s="112">
        <v>699.0</v>
      </c>
      <c r="H643" s="112">
        <v>133.0</v>
      </c>
      <c r="I643" s="110">
        <v>19.0</v>
      </c>
      <c r="J643" s="77"/>
    </row>
    <row r="644">
      <c r="A644" s="110" t="s">
        <v>1858</v>
      </c>
      <c r="B644" s="111" t="s">
        <v>75</v>
      </c>
      <c r="C644" s="5" t="str">
        <f t="shared" si="1"/>
        <v>Jellies &amp; Candies_20-25</v>
      </c>
      <c r="D644" s="112">
        <v>180.0</v>
      </c>
      <c r="E644" s="112">
        <v>48.0</v>
      </c>
      <c r="F644" s="110">
        <v>26.7</v>
      </c>
      <c r="G644" s="112">
        <v>513.0</v>
      </c>
      <c r="H644" s="112">
        <v>174.0</v>
      </c>
      <c r="I644" s="110">
        <v>33.9</v>
      </c>
      <c r="J644" s="77"/>
    </row>
    <row r="645">
      <c r="A645" s="110" t="s">
        <v>1858</v>
      </c>
      <c r="B645" s="111" t="s">
        <v>60</v>
      </c>
      <c r="C645" s="5" t="str">
        <f t="shared" si="1"/>
        <v>Jellies &amp; Candies_25+</v>
      </c>
      <c r="D645" s="112">
        <v>356.0</v>
      </c>
      <c r="E645" s="112">
        <v>72.0</v>
      </c>
      <c r="F645" s="110">
        <v>20.2</v>
      </c>
      <c r="G645" s="112">
        <v>960.0</v>
      </c>
      <c r="H645" s="112">
        <v>205.0</v>
      </c>
      <c r="I645" s="110">
        <v>21.4</v>
      </c>
      <c r="J645" s="77"/>
    </row>
    <row r="646">
      <c r="A646" s="110" t="s">
        <v>1858</v>
      </c>
      <c r="B646" s="111" t="s">
        <v>4222</v>
      </c>
      <c r="C646" s="5" t="str">
        <f t="shared" si="1"/>
        <v>Jellies &amp; Candies_No Sales</v>
      </c>
      <c r="D646" s="112">
        <v>68.0</v>
      </c>
      <c r="E646" s="112">
        <v>59.0</v>
      </c>
      <c r="F646" s="110">
        <v>86.8</v>
      </c>
      <c r="G646" s="112">
        <v>226.0</v>
      </c>
      <c r="H646" s="112">
        <v>203.0</v>
      </c>
      <c r="I646" s="110">
        <v>89.8</v>
      </c>
      <c r="J646" s="77"/>
    </row>
    <row r="647">
      <c r="A647" s="110" t="s">
        <v>314</v>
      </c>
      <c r="B647" s="111" t="s">
        <v>88</v>
      </c>
      <c r="C647" s="5" t="str">
        <f t="shared" si="1"/>
        <v>Juices &amp; Cordials_0-5</v>
      </c>
      <c r="D647" s="112">
        <v>332.0</v>
      </c>
      <c r="E647" s="112">
        <v>13.0</v>
      </c>
      <c r="F647" s="110">
        <v>3.9</v>
      </c>
      <c r="G647" s="112">
        <v>1498.0</v>
      </c>
      <c r="H647" s="112">
        <v>35.0</v>
      </c>
      <c r="I647" s="110">
        <v>2.3</v>
      </c>
      <c r="J647" s="77"/>
    </row>
    <row r="648">
      <c r="A648" s="110" t="s">
        <v>314</v>
      </c>
      <c r="B648" s="111" t="s">
        <v>4223</v>
      </c>
      <c r="C648" s="5" t="str">
        <f t="shared" si="1"/>
        <v>Juices &amp; Cordials_5-10</v>
      </c>
      <c r="D648" s="112">
        <v>600.0</v>
      </c>
      <c r="E648" s="112">
        <v>36.0</v>
      </c>
      <c r="F648" s="110">
        <v>6.0</v>
      </c>
      <c r="G648" s="112">
        <v>3505.0</v>
      </c>
      <c r="H648" s="112">
        <v>213.0</v>
      </c>
      <c r="I648" s="110">
        <v>6.1</v>
      </c>
      <c r="J648" s="77"/>
    </row>
    <row r="649">
      <c r="A649" s="110" t="s">
        <v>314</v>
      </c>
      <c r="B649" s="111" t="s">
        <v>4221</v>
      </c>
      <c r="C649" s="5" t="str">
        <f t="shared" si="1"/>
        <v>Juices &amp; Cordials_10-15</v>
      </c>
      <c r="D649" s="112">
        <v>663.0</v>
      </c>
      <c r="E649" s="112">
        <v>54.0</v>
      </c>
      <c r="F649" s="110">
        <v>8.1</v>
      </c>
      <c r="G649" s="112">
        <v>2692.0</v>
      </c>
      <c r="H649" s="112">
        <v>180.0</v>
      </c>
      <c r="I649" s="110">
        <v>6.7</v>
      </c>
      <c r="J649" s="77"/>
    </row>
    <row r="650">
      <c r="A650" s="110" t="s">
        <v>314</v>
      </c>
      <c r="B650" s="111" t="s">
        <v>72</v>
      </c>
      <c r="C650" s="5" t="str">
        <f t="shared" si="1"/>
        <v>Juices &amp; Cordials_15-20</v>
      </c>
      <c r="D650" s="112">
        <v>398.0</v>
      </c>
      <c r="E650" s="112">
        <v>18.0</v>
      </c>
      <c r="F650" s="110">
        <v>4.5</v>
      </c>
      <c r="G650" s="112">
        <v>2475.0</v>
      </c>
      <c r="H650" s="112">
        <v>53.0</v>
      </c>
      <c r="I650" s="110">
        <v>2.1</v>
      </c>
      <c r="J650" s="77"/>
    </row>
    <row r="651">
      <c r="A651" s="110" t="s">
        <v>314</v>
      </c>
      <c r="B651" s="111" t="s">
        <v>75</v>
      </c>
      <c r="C651" s="5" t="str">
        <f t="shared" si="1"/>
        <v>Juices &amp; Cordials_20-25</v>
      </c>
      <c r="D651" s="112">
        <v>99.0</v>
      </c>
      <c r="E651" s="112">
        <v>24.0</v>
      </c>
      <c r="F651" s="110">
        <v>24.2</v>
      </c>
      <c r="G651" s="112">
        <v>220.0</v>
      </c>
      <c r="H651" s="112">
        <v>69.0</v>
      </c>
      <c r="I651" s="110">
        <v>31.4</v>
      </c>
      <c r="J651" s="77"/>
    </row>
    <row r="652">
      <c r="A652" s="110" t="s">
        <v>314</v>
      </c>
      <c r="B652" s="111" t="s">
        <v>60</v>
      </c>
      <c r="C652" s="5" t="str">
        <f t="shared" si="1"/>
        <v>Juices &amp; Cordials_25+</v>
      </c>
      <c r="D652" s="112">
        <v>89.0</v>
      </c>
      <c r="E652" s="112">
        <v>52.0</v>
      </c>
      <c r="F652" s="110">
        <v>58.4</v>
      </c>
      <c r="G652" s="112">
        <v>208.0</v>
      </c>
      <c r="H652" s="112">
        <v>140.0</v>
      </c>
      <c r="I652" s="110">
        <v>67.3</v>
      </c>
      <c r="J652" s="77"/>
    </row>
    <row r="653">
      <c r="A653" s="110" t="s">
        <v>314</v>
      </c>
      <c r="B653" s="111" t="s">
        <v>4222</v>
      </c>
      <c r="C653" s="5" t="str">
        <f t="shared" si="1"/>
        <v>Juices &amp; Cordials_No Sales</v>
      </c>
      <c r="D653" s="112">
        <v>28.0</v>
      </c>
      <c r="E653" s="112">
        <v>15.0</v>
      </c>
      <c r="F653" s="110">
        <v>53.6</v>
      </c>
      <c r="G653" s="112">
        <v>45.0</v>
      </c>
      <c r="H653" s="112">
        <v>27.0</v>
      </c>
      <c r="I653" s="110">
        <v>60.0</v>
      </c>
      <c r="J653" s="77"/>
    </row>
    <row r="654">
      <c r="A654" s="110" t="s">
        <v>686</v>
      </c>
      <c r="B654" s="111" t="s">
        <v>88</v>
      </c>
      <c r="C654" s="5" t="str">
        <f t="shared" si="1"/>
        <v>Ketchup_0-5</v>
      </c>
      <c r="D654" s="112">
        <v>26.0</v>
      </c>
      <c r="E654" s="112">
        <v>0.0</v>
      </c>
      <c r="F654" s="110">
        <v>0.0</v>
      </c>
      <c r="G654" s="112">
        <v>190.0</v>
      </c>
      <c r="H654" s="112">
        <v>0.0</v>
      </c>
      <c r="I654" s="110">
        <v>0.0</v>
      </c>
      <c r="J654" s="77"/>
    </row>
    <row r="655">
      <c r="A655" s="110" t="s">
        <v>686</v>
      </c>
      <c r="B655" s="111" t="s">
        <v>4223</v>
      </c>
      <c r="C655" s="5" t="str">
        <f t="shared" si="1"/>
        <v>Ketchup_5-10</v>
      </c>
      <c r="D655" s="112">
        <v>178.0</v>
      </c>
      <c r="E655" s="112">
        <v>34.0</v>
      </c>
      <c r="F655" s="110">
        <v>19.1</v>
      </c>
      <c r="G655" s="112">
        <v>556.0</v>
      </c>
      <c r="H655" s="112">
        <v>110.0</v>
      </c>
      <c r="I655" s="110">
        <v>19.8</v>
      </c>
      <c r="J655" s="77"/>
    </row>
    <row r="656">
      <c r="A656" s="110" t="s">
        <v>686</v>
      </c>
      <c r="B656" s="111" t="s">
        <v>4221</v>
      </c>
      <c r="C656" s="5" t="str">
        <f t="shared" si="1"/>
        <v>Ketchup_10-15</v>
      </c>
      <c r="D656" s="112">
        <v>79.0</v>
      </c>
      <c r="E656" s="112">
        <v>13.0</v>
      </c>
      <c r="F656" s="110">
        <v>16.5</v>
      </c>
      <c r="G656" s="112">
        <v>478.0</v>
      </c>
      <c r="H656" s="112">
        <v>39.0</v>
      </c>
      <c r="I656" s="110">
        <v>8.2</v>
      </c>
      <c r="J656" s="77"/>
    </row>
    <row r="657">
      <c r="A657" s="110" t="s">
        <v>686</v>
      </c>
      <c r="B657" s="111" t="s">
        <v>72</v>
      </c>
      <c r="C657" s="5" t="str">
        <f t="shared" si="1"/>
        <v>Ketchup_15-20</v>
      </c>
      <c r="D657" s="112">
        <v>124.0</v>
      </c>
      <c r="E657" s="112">
        <v>25.0</v>
      </c>
      <c r="F657" s="110">
        <v>20.2</v>
      </c>
      <c r="G657" s="112">
        <v>432.0</v>
      </c>
      <c r="H657" s="112">
        <v>82.0</v>
      </c>
      <c r="I657" s="110">
        <v>19.0</v>
      </c>
      <c r="J657" s="77"/>
    </row>
    <row r="658">
      <c r="A658" s="110" t="s">
        <v>686</v>
      </c>
      <c r="B658" s="111" t="s">
        <v>75</v>
      </c>
      <c r="C658" s="5" t="str">
        <f t="shared" si="1"/>
        <v>Ketchup_20-25</v>
      </c>
      <c r="D658" s="112">
        <v>77.0</v>
      </c>
      <c r="E658" s="112">
        <v>13.0</v>
      </c>
      <c r="F658" s="110">
        <v>16.9</v>
      </c>
      <c r="G658" s="112">
        <v>251.0</v>
      </c>
      <c r="H658" s="112">
        <v>38.0</v>
      </c>
      <c r="I658" s="110">
        <v>15.1</v>
      </c>
      <c r="J658" s="77"/>
    </row>
    <row r="659">
      <c r="A659" s="110" t="s">
        <v>686</v>
      </c>
      <c r="B659" s="111" t="s">
        <v>60</v>
      </c>
      <c r="C659" s="5" t="str">
        <f t="shared" si="1"/>
        <v>Ketchup_25+</v>
      </c>
      <c r="D659" s="112">
        <v>3.0</v>
      </c>
      <c r="E659" s="112">
        <v>3.0</v>
      </c>
      <c r="F659" s="110">
        <v>100.0</v>
      </c>
      <c r="G659" s="112">
        <v>7.0</v>
      </c>
      <c r="H659" s="112">
        <v>7.0</v>
      </c>
      <c r="I659" s="110">
        <v>100.0</v>
      </c>
      <c r="J659" s="77"/>
    </row>
    <row r="660">
      <c r="A660" s="110" t="s">
        <v>686</v>
      </c>
      <c r="B660" s="111" t="s">
        <v>4222</v>
      </c>
      <c r="C660" s="5" t="str">
        <f t="shared" si="1"/>
        <v>Ketchup_No Sales</v>
      </c>
      <c r="D660" s="112">
        <v>28.0</v>
      </c>
      <c r="E660" s="112">
        <v>23.0</v>
      </c>
      <c r="F660" s="110">
        <v>82.1</v>
      </c>
      <c r="G660" s="112">
        <v>81.0</v>
      </c>
      <c r="H660" s="112">
        <v>72.0</v>
      </c>
      <c r="I660" s="110">
        <v>88.9</v>
      </c>
      <c r="J660" s="77"/>
    </row>
    <row r="661">
      <c r="A661" s="110" t="s">
        <v>1320</v>
      </c>
      <c r="B661" s="111" t="s">
        <v>72</v>
      </c>
      <c r="C661" s="5" t="str">
        <f t="shared" si="1"/>
        <v>Kitchen Accessories_15-20</v>
      </c>
      <c r="D661" s="112">
        <v>175.0</v>
      </c>
      <c r="E661" s="112">
        <v>83.0</v>
      </c>
      <c r="F661" s="110">
        <v>47.4</v>
      </c>
      <c r="G661" s="112">
        <v>508.0</v>
      </c>
      <c r="H661" s="112">
        <v>269.0</v>
      </c>
      <c r="I661" s="110">
        <v>53.0</v>
      </c>
      <c r="J661" s="77"/>
    </row>
    <row r="662">
      <c r="A662" s="110" t="s">
        <v>1920</v>
      </c>
      <c r="B662" s="111" t="s">
        <v>88</v>
      </c>
      <c r="C662" s="5" t="str">
        <f t="shared" si="1"/>
        <v>Kitchen Rolls_0-5</v>
      </c>
      <c r="D662" s="112">
        <v>23.0</v>
      </c>
      <c r="E662" s="112">
        <v>0.0</v>
      </c>
      <c r="F662" s="110">
        <v>0.0</v>
      </c>
      <c r="G662" s="112">
        <v>218.0</v>
      </c>
      <c r="H662" s="112">
        <v>0.0</v>
      </c>
      <c r="I662" s="110">
        <v>0.0</v>
      </c>
      <c r="J662" s="77"/>
    </row>
    <row r="663">
      <c r="A663" s="110" t="s">
        <v>1920</v>
      </c>
      <c r="B663" s="111" t="s">
        <v>4223</v>
      </c>
      <c r="C663" s="5" t="str">
        <f t="shared" si="1"/>
        <v>Kitchen Rolls_5-10</v>
      </c>
      <c r="D663" s="112">
        <v>74.0</v>
      </c>
      <c r="E663" s="112">
        <v>1.0</v>
      </c>
      <c r="F663" s="110">
        <v>1.4</v>
      </c>
      <c r="G663" s="112">
        <v>650.0</v>
      </c>
      <c r="H663" s="112">
        <v>1.0</v>
      </c>
      <c r="I663" s="110">
        <v>0.2</v>
      </c>
      <c r="J663" s="77"/>
    </row>
    <row r="664">
      <c r="A664" s="110" t="s">
        <v>1920</v>
      </c>
      <c r="B664" s="111" t="s">
        <v>4221</v>
      </c>
      <c r="C664" s="5" t="str">
        <f t="shared" si="1"/>
        <v>Kitchen Rolls_10-15</v>
      </c>
      <c r="D664" s="112">
        <v>116.0</v>
      </c>
      <c r="E664" s="112">
        <v>2.0</v>
      </c>
      <c r="F664" s="110">
        <v>1.7</v>
      </c>
      <c r="G664" s="112">
        <v>687.0</v>
      </c>
      <c r="H664" s="112">
        <v>4.0</v>
      </c>
      <c r="I664" s="110">
        <v>0.6</v>
      </c>
      <c r="J664" s="77"/>
    </row>
    <row r="665">
      <c r="A665" s="110" t="s">
        <v>1920</v>
      </c>
      <c r="B665" s="111" t="s">
        <v>72</v>
      </c>
      <c r="C665" s="5" t="str">
        <f t="shared" si="1"/>
        <v>Kitchen Rolls_15-20</v>
      </c>
      <c r="D665" s="112">
        <v>74.0</v>
      </c>
      <c r="E665" s="112">
        <v>11.0</v>
      </c>
      <c r="F665" s="110">
        <v>14.9</v>
      </c>
      <c r="G665" s="112">
        <v>373.0</v>
      </c>
      <c r="H665" s="112">
        <v>36.0</v>
      </c>
      <c r="I665" s="110">
        <v>9.7</v>
      </c>
      <c r="J665" s="77"/>
    </row>
    <row r="666">
      <c r="A666" s="110" t="s">
        <v>1920</v>
      </c>
      <c r="B666" s="111" t="s">
        <v>75</v>
      </c>
      <c r="C666" s="5" t="str">
        <f t="shared" si="1"/>
        <v>Kitchen Rolls_20-25</v>
      </c>
      <c r="D666" s="112">
        <v>21.0</v>
      </c>
      <c r="E666" s="112">
        <v>0.0</v>
      </c>
      <c r="F666" s="110">
        <v>0.0</v>
      </c>
      <c r="G666" s="112">
        <v>42.0</v>
      </c>
      <c r="H666" s="112">
        <v>0.0</v>
      </c>
      <c r="I666" s="110">
        <v>0.0</v>
      </c>
      <c r="J666" s="77"/>
    </row>
    <row r="667">
      <c r="A667" s="110" t="s">
        <v>1920</v>
      </c>
      <c r="B667" s="111" t="s">
        <v>60</v>
      </c>
      <c r="C667" s="5" t="str">
        <f t="shared" si="1"/>
        <v>Kitchen Rolls_25+</v>
      </c>
      <c r="D667" s="112">
        <v>2.0</v>
      </c>
      <c r="E667" s="112">
        <v>0.0</v>
      </c>
      <c r="F667" s="110">
        <v>0.0</v>
      </c>
      <c r="G667" s="112">
        <v>2.0</v>
      </c>
      <c r="H667" s="112">
        <v>0.0</v>
      </c>
      <c r="I667" s="110">
        <v>0.0</v>
      </c>
      <c r="J667" s="77"/>
    </row>
    <row r="668">
      <c r="A668" s="110" t="s">
        <v>1920</v>
      </c>
      <c r="B668" s="111" t="s">
        <v>4222</v>
      </c>
      <c r="C668" s="5" t="str">
        <f t="shared" si="1"/>
        <v>Kitchen Rolls_No Sales</v>
      </c>
      <c r="D668" s="112">
        <v>6.0</v>
      </c>
      <c r="E668" s="112">
        <v>5.0</v>
      </c>
      <c r="F668" s="110">
        <v>83.3</v>
      </c>
      <c r="G668" s="112">
        <v>9.0</v>
      </c>
      <c r="H668" s="112">
        <v>8.0</v>
      </c>
      <c r="I668" s="110">
        <v>88.9</v>
      </c>
      <c r="J668" s="77"/>
    </row>
    <row r="669">
      <c r="A669" s="110" t="s">
        <v>498</v>
      </c>
      <c r="B669" s="111" t="s">
        <v>88</v>
      </c>
      <c r="C669" s="5" t="str">
        <f t="shared" si="1"/>
        <v>Labneh_0-5</v>
      </c>
      <c r="D669" s="112">
        <v>26.0</v>
      </c>
      <c r="E669" s="112">
        <v>0.0</v>
      </c>
      <c r="F669" s="110">
        <v>0.0</v>
      </c>
      <c r="G669" s="112">
        <v>168.0</v>
      </c>
      <c r="H669" s="112">
        <v>0.0</v>
      </c>
      <c r="I669" s="110">
        <v>0.0</v>
      </c>
      <c r="J669" s="77"/>
    </row>
    <row r="670">
      <c r="A670" s="110" t="s">
        <v>498</v>
      </c>
      <c r="B670" s="111" t="s">
        <v>4223</v>
      </c>
      <c r="C670" s="5" t="str">
        <f t="shared" si="1"/>
        <v>Labneh_5-10</v>
      </c>
      <c r="D670" s="112">
        <v>72.0</v>
      </c>
      <c r="E670" s="112">
        <v>0.0</v>
      </c>
      <c r="F670" s="110">
        <v>0.0</v>
      </c>
      <c r="G670" s="112">
        <v>350.0</v>
      </c>
      <c r="H670" s="112">
        <v>0.0</v>
      </c>
      <c r="I670" s="110">
        <v>0.0</v>
      </c>
      <c r="J670" s="77"/>
    </row>
    <row r="671">
      <c r="A671" s="110" t="s">
        <v>498</v>
      </c>
      <c r="B671" s="111" t="s">
        <v>4221</v>
      </c>
      <c r="C671" s="5" t="str">
        <f t="shared" si="1"/>
        <v>Labneh_10-15</v>
      </c>
      <c r="D671" s="112">
        <v>31.0</v>
      </c>
      <c r="E671" s="112">
        <v>1.0</v>
      </c>
      <c r="F671" s="110">
        <v>3.2</v>
      </c>
      <c r="G671" s="112">
        <v>132.0</v>
      </c>
      <c r="H671" s="112">
        <v>3.0</v>
      </c>
      <c r="I671" s="110">
        <v>2.3</v>
      </c>
      <c r="J671" s="77"/>
    </row>
    <row r="672">
      <c r="A672" s="110" t="s">
        <v>498</v>
      </c>
      <c r="B672" s="111" t="s">
        <v>72</v>
      </c>
      <c r="C672" s="5" t="str">
        <f t="shared" si="1"/>
        <v>Labneh_15-20</v>
      </c>
      <c r="D672" s="112">
        <v>71.0</v>
      </c>
      <c r="E672" s="112">
        <v>0.0</v>
      </c>
      <c r="F672" s="110">
        <v>0.0</v>
      </c>
      <c r="G672" s="112">
        <v>291.0</v>
      </c>
      <c r="H672" s="112">
        <v>0.0</v>
      </c>
      <c r="I672" s="110">
        <v>0.0</v>
      </c>
      <c r="J672" s="77"/>
    </row>
    <row r="673">
      <c r="A673" s="110" t="s">
        <v>498</v>
      </c>
      <c r="B673" s="111" t="s">
        <v>75</v>
      </c>
      <c r="C673" s="5" t="str">
        <f t="shared" si="1"/>
        <v>Labneh_20-25</v>
      </c>
      <c r="D673" s="112">
        <v>25.0</v>
      </c>
      <c r="E673" s="112">
        <v>3.0</v>
      </c>
      <c r="F673" s="110">
        <v>12.0</v>
      </c>
      <c r="G673" s="112">
        <v>86.0</v>
      </c>
      <c r="H673" s="112">
        <v>7.0</v>
      </c>
      <c r="I673" s="110">
        <v>8.1</v>
      </c>
      <c r="J673" s="77"/>
    </row>
    <row r="674">
      <c r="A674" s="110" t="s">
        <v>498</v>
      </c>
      <c r="B674" s="111" t="s">
        <v>60</v>
      </c>
      <c r="C674" s="5" t="str">
        <f t="shared" si="1"/>
        <v>Labneh_25+</v>
      </c>
      <c r="D674" s="112">
        <v>31.0</v>
      </c>
      <c r="E674" s="112">
        <v>16.0</v>
      </c>
      <c r="F674" s="110">
        <v>51.6</v>
      </c>
      <c r="G674" s="112">
        <v>70.0</v>
      </c>
      <c r="H674" s="112">
        <v>39.0</v>
      </c>
      <c r="I674" s="110">
        <v>55.7</v>
      </c>
      <c r="J674" s="77"/>
    </row>
    <row r="675">
      <c r="A675" s="110" t="s">
        <v>873</v>
      </c>
      <c r="B675" s="111" t="s">
        <v>72</v>
      </c>
      <c r="C675" s="5" t="str">
        <f t="shared" si="1"/>
        <v>Lamb &amp; Goat_15-20</v>
      </c>
      <c r="D675" s="112">
        <v>6.0</v>
      </c>
      <c r="E675" s="112">
        <v>0.0</v>
      </c>
      <c r="F675" s="110">
        <v>0.0</v>
      </c>
      <c r="G675" s="112">
        <v>20.0</v>
      </c>
      <c r="H675" s="112">
        <v>0.0</v>
      </c>
      <c r="I675" s="110">
        <v>0.0</v>
      </c>
      <c r="J675" s="77"/>
    </row>
    <row r="676">
      <c r="A676" s="110" t="s">
        <v>873</v>
      </c>
      <c r="B676" s="111" t="s">
        <v>60</v>
      </c>
      <c r="C676" s="5" t="str">
        <f t="shared" si="1"/>
        <v>Lamb &amp; Goat_25+</v>
      </c>
      <c r="D676" s="112">
        <v>47.0</v>
      </c>
      <c r="E676" s="112">
        <v>0.0</v>
      </c>
      <c r="F676" s="110">
        <v>0.0</v>
      </c>
      <c r="G676" s="112">
        <v>114.0</v>
      </c>
      <c r="H676" s="112">
        <v>0.0</v>
      </c>
      <c r="I676" s="110">
        <v>0.0</v>
      </c>
      <c r="J676" s="77"/>
    </row>
    <row r="677">
      <c r="A677" s="110" t="s">
        <v>1412</v>
      </c>
      <c r="B677" s="111" t="s">
        <v>88</v>
      </c>
      <c r="C677" s="5" t="str">
        <f t="shared" si="1"/>
        <v>Long Life Milk_0-5</v>
      </c>
      <c r="D677" s="112">
        <v>160.0</v>
      </c>
      <c r="E677" s="112">
        <v>3.0</v>
      </c>
      <c r="F677" s="110">
        <v>1.9</v>
      </c>
      <c r="G677" s="112">
        <v>3153.0</v>
      </c>
      <c r="H677" s="112">
        <v>11.0</v>
      </c>
      <c r="I677" s="110">
        <v>0.3</v>
      </c>
      <c r="J677" s="77"/>
    </row>
    <row r="678">
      <c r="A678" s="110" t="s">
        <v>1412</v>
      </c>
      <c r="B678" s="111" t="s">
        <v>4223</v>
      </c>
      <c r="C678" s="5" t="str">
        <f t="shared" si="1"/>
        <v>Long Life Milk_5-10</v>
      </c>
      <c r="D678" s="112">
        <v>49.0</v>
      </c>
      <c r="E678" s="112">
        <v>0.0</v>
      </c>
      <c r="F678" s="110">
        <v>0.0</v>
      </c>
      <c r="G678" s="112">
        <v>401.0</v>
      </c>
      <c r="H678" s="112">
        <v>0.0</v>
      </c>
      <c r="I678" s="110">
        <v>0.0</v>
      </c>
      <c r="J678" s="77"/>
    </row>
    <row r="679">
      <c r="A679" s="110" t="s">
        <v>1412</v>
      </c>
      <c r="B679" s="111" t="s">
        <v>4221</v>
      </c>
      <c r="C679" s="5" t="str">
        <f t="shared" si="1"/>
        <v>Long Life Milk_10-15</v>
      </c>
      <c r="D679" s="112">
        <v>23.0</v>
      </c>
      <c r="E679" s="112">
        <v>0.0</v>
      </c>
      <c r="F679" s="110">
        <v>0.0</v>
      </c>
      <c r="G679" s="112">
        <v>127.0</v>
      </c>
      <c r="H679" s="112">
        <v>0.0</v>
      </c>
      <c r="I679" s="110">
        <v>0.0</v>
      </c>
      <c r="J679" s="77"/>
    </row>
    <row r="680">
      <c r="A680" s="110" t="s">
        <v>1412</v>
      </c>
      <c r="B680" s="111" t="s">
        <v>72</v>
      </c>
      <c r="C680" s="5" t="str">
        <f t="shared" si="1"/>
        <v>Long Life Milk_15-20</v>
      </c>
      <c r="D680" s="112">
        <v>117.0</v>
      </c>
      <c r="E680" s="112">
        <v>1.0</v>
      </c>
      <c r="F680" s="110">
        <v>0.9</v>
      </c>
      <c r="G680" s="112">
        <v>595.0</v>
      </c>
      <c r="H680" s="112">
        <v>2.0</v>
      </c>
      <c r="I680" s="110">
        <v>0.3</v>
      </c>
      <c r="J680" s="77"/>
    </row>
    <row r="681">
      <c r="A681" s="110" t="s">
        <v>1412</v>
      </c>
      <c r="B681" s="111" t="s">
        <v>75</v>
      </c>
      <c r="C681" s="5" t="str">
        <f t="shared" si="1"/>
        <v>Long Life Milk_20-25</v>
      </c>
      <c r="D681" s="112">
        <v>2.0</v>
      </c>
      <c r="E681" s="112">
        <v>2.0</v>
      </c>
      <c r="F681" s="110">
        <v>100.0</v>
      </c>
      <c r="G681" s="112">
        <v>2.0</v>
      </c>
      <c r="H681" s="112">
        <v>2.0</v>
      </c>
      <c r="I681" s="110">
        <v>100.0</v>
      </c>
      <c r="J681" s="77"/>
    </row>
    <row r="682">
      <c r="A682" s="110" t="s">
        <v>1412</v>
      </c>
      <c r="B682" s="111" t="s">
        <v>4222</v>
      </c>
      <c r="C682" s="5" t="str">
        <f t="shared" si="1"/>
        <v>Long Life Milk_No Sales</v>
      </c>
      <c r="D682" s="112">
        <v>1.0</v>
      </c>
      <c r="E682" s="112">
        <v>1.0</v>
      </c>
      <c r="F682" s="110">
        <v>100.0</v>
      </c>
      <c r="G682" s="112">
        <v>1.0</v>
      </c>
      <c r="H682" s="112">
        <v>1.0</v>
      </c>
      <c r="I682" s="110">
        <v>100.0</v>
      </c>
      <c r="J682" s="77"/>
    </row>
    <row r="683">
      <c r="A683" s="110" t="s">
        <v>81</v>
      </c>
      <c r="B683" s="111" t="s">
        <v>60</v>
      </c>
      <c r="C683" s="5" t="str">
        <f t="shared" si="1"/>
        <v>Lubricants_25+</v>
      </c>
      <c r="D683" s="112">
        <v>183.0</v>
      </c>
      <c r="E683" s="112">
        <v>17.0</v>
      </c>
      <c r="F683" s="110">
        <v>9.3</v>
      </c>
      <c r="G683" s="112">
        <v>738.0</v>
      </c>
      <c r="H683" s="112">
        <v>52.0</v>
      </c>
      <c r="I683" s="110">
        <v>7.0</v>
      </c>
      <c r="J683" s="77"/>
    </row>
    <row r="684">
      <c r="A684" s="110" t="s">
        <v>270</v>
      </c>
      <c r="B684" s="111" t="s">
        <v>60</v>
      </c>
      <c r="C684" s="5" t="str">
        <f t="shared" si="1"/>
        <v>Makeup_25+</v>
      </c>
      <c r="D684" s="112">
        <v>82.0</v>
      </c>
      <c r="E684" s="112">
        <v>30.0</v>
      </c>
      <c r="F684" s="110">
        <v>36.6</v>
      </c>
      <c r="G684" s="112">
        <v>209.0</v>
      </c>
      <c r="H684" s="112">
        <v>51.0</v>
      </c>
      <c r="I684" s="110">
        <v>24.4</v>
      </c>
      <c r="J684" s="77"/>
    </row>
    <row r="685">
      <c r="A685" s="110" t="s">
        <v>270</v>
      </c>
      <c r="B685" s="111" t="s">
        <v>4222</v>
      </c>
      <c r="C685" s="5" t="str">
        <f t="shared" si="1"/>
        <v>Makeup_No Sales</v>
      </c>
      <c r="D685" s="112">
        <v>7.0</v>
      </c>
      <c r="E685" s="112">
        <v>0.0</v>
      </c>
      <c r="F685" s="110">
        <v>0.0</v>
      </c>
      <c r="G685" s="112">
        <v>19.0</v>
      </c>
      <c r="H685" s="112">
        <v>0.0</v>
      </c>
      <c r="I685" s="110">
        <v>0.0</v>
      </c>
      <c r="J685" s="77"/>
    </row>
    <row r="686">
      <c r="A686" s="110" t="s">
        <v>1052</v>
      </c>
      <c r="B686" s="111" t="s">
        <v>4221</v>
      </c>
      <c r="C686" s="5" t="str">
        <f t="shared" si="1"/>
        <v>Masks &amp; Gloves_10-15</v>
      </c>
      <c r="D686" s="112">
        <v>8.0</v>
      </c>
      <c r="E686" s="112">
        <v>0.0</v>
      </c>
      <c r="F686" s="110">
        <v>0.0</v>
      </c>
      <c r="G686" s="112">
        <v>31.0</v>
      </c>
      <c r="H686" s="112">
        <v>0.0</v>
      </c>
      <c r="I686" s="110">
        <v>0.0</v>
      </c>
      <c r="J686" s="77"/>
    </row>
    <row r="687">
      <c r="A687" s="110" t="s">
        <v>1052</v>
      </c>
      <c r="B687" s="111" t="s">
        <v>72</v>
      </c>
      <c r="C687" s="5" t="str">
        <f t="shared" si="1"/>
        <v>Masks &amp; Gloves_15-20</v>
      </c>
      <c r="D687" s="112">
        <v>50.0</v>
      </c>
      <c r="E687" s="112">
        <v>0.0</v>
      </c>
      <c r="F687" s="110">
        <v>0.0</v>
      </c>
      <c r="G687" s="112">
        <v>229.0</v>
      </c>
      <c r="H687" s="112">
        <v>0.0</v>
      </c>
      <c r="I687" s="110">
        <v>0.0</v>
      </c>
      <c r="J687" s="77"/>
    </row>
    <row r="688">
      <c r="A688" s="110" t="s">
        <v>1052</v>
      </c>
      <c r="B688" s="111" t="s">
        <v>75</v>
      </c>
      <c r="C688" s="5" t="str">
        <f t="shared" si="1"/>
        <v>Masks &amp; Gloves_20-25</v>
      </c>
      <c r="D688" s="112">
        <v>30.0</v>
      </c>
      <c r="E688" s="112">
        <v>9.0</v>
      </c>
      <c r="F688" s="110">
        <v>30.0</v>
      </c>
      <c r="G688" s="112">
        <v>79.0</v>
      </c>
      <c r="H688" s="112">
        <v>24.0</v>
      </c>
      <c r="I688" s="110">
        <v>30.4</v>
      </c>
      <c r="J688" s="77"/>
    </row>
    <row r="689">
      <c r="A689" s="110" t="s">
        <v>694</v>
      </c>
      <c r="B689" s="111" t="s">
        <v>88</v>
      </c>
      <c r="C689" s="5" t="str">
        <f t="shared" si="1"/>
        <v>Mayo &amp; Mustard_0-5</v>
      </c>
      <c r="D689" s="112">
        <v>1.0</v>
      </c>
      <c r="E689" s="112">
        <v>0.0</v>
      </c>
      <c r="F689" s="110">
        <v>0.0</v>
      </c>
      <c r="G689" s="112">
        <v>3.0</v>
      </c>
      <c r="H689" s="112">
        <v>0.0</v>
      </c>
      <c r="I689" s="110">
        <v>0.0</v>
      </c>
      <c r="J689" s="77"/>
    </row>
    <row r="690">
      <c r="A690" s="110" t="s">
        <v>694</v>
      </c>
      <c r="B690" s="111" t="s">
        <v>4223</v>
      </c>
      <c r="C690" s="5" t="str">
        <f t="shared" si="1"/>
        <v>Mayo &amp; Mustard_5-10</v>
      </c>
      <c r="D690" s="112">
        <v>216.0</v>
      </c>
      <c r="E690" s="112">
        <v>10.0</v>
      </c>
      <c r="F690" s="110">
        <v>4.6</v>
      </c>
      <c r="G690" s="112">
        <v>849.0</v>
      </c>
      <c r="H690" s="112">
        <v>27.0</v>
      </c>
      <c r="I690" s="110">
        <v>3.2</v>
      </c>
      <c r="J690" s="77"/>
    </row>
    <row r="691">
      <c r="A691" s="110" t="s">
        <v>694</v>
      </c>
      <c r="B691" s="111" t="s">
        <v>4221</v>
      </c>
      <c r="C691" s="5" t="str">
        <f t="shared" si="1"/>
        <v>Mayo &amp; Mustard_10-15</v>
      </c>
      <c r="D691" s="112">
        <v>379.0</v>
      </c>
      <c r="E691" s="112">
        <v>49.0</v>
      </c>
      <c r="F691" s="110">
        <v>12.9</v>
      </c>
      <c r="G691" s="112">
        <v>1265.0</v>
      </c>
      <c r="H691" s="112">
        <v>120.0</v>
      </c>
      <c r="I691" s="110">
        <v>9.5</v>
      </c>
      <c r="J691" s="77"/>
    </row>
    <row r="692">
      <c r="A692" s="110" t="s">
        <v>694</v>
      </c>
      <c r="B692" s="111" t="s">
        <v>72</v>
      </c>
      <c r="C692" s="5" t="str">
        <f t="shared" si="1"/>
        <v>Mayo &amp; Mustard_15-20</v>
      </c>
      <c r="D692" s="112">
        <v>360.0</v>
      </c>
      <c r="E692" s="112">
        <v>68.0</v>
      </c>
      <c r="F692" s="110">
        <v>18.9</v>
      </c>
      <c r="G692" s="112">
        <v>1079.0</v>
      </c>
      <c r="H692" s="112">
        <v>230.0</v>
      </c>
      <c r="I692" s="110">
        <v>21.3</v>
      </c>
      <c r="J692" s="77"/>
    </row>
    <row r="693">
      <c r="A693" s="110" t="s">
        <v>694</v>
      </c>
      <c r="B693" s="111" t="s">
        <v>75</v>
      </c>
      <c r="C693" s="5" t="str">
        <f t="shared" si="1"/>
        <v>Mayo &amp; Mustard_20-25</v>
      </c>
      <c r="D693" s="112">
        <v>129.0</v>
      </c>
      <c r="E693" s="112">
        <v>22.0</v>
      </c>
      <c r="F693" s="110">
        <v>17.1</v>
      </c>
      <c r="G693" s="112">
        <v>329.0</v>
      </c>
      <c r="H693" s="112">
        <v>63.0</v>
      </c>
      <c r="I693" s="110">
        <v>19.1</v>
      </c>
      <c r="J693" s="77"/>
    </row>
    <row r="694">
      <c r="A694" s="110" t="s">
        <v>694</v>
      </c>
      <c r="B694" s="111" t="s">
        <v>60</v>
      </c>
      <c r="C694" s="5" t="str">
        <f t="shared" si="1"/>
        <v>Mayo &amp; Mustard_25+</v>
      </c>
      <c r="D694" s="112">
        <v>36.0</v>
      </c>
      <c r="E694" s="112">
        <v>18.0</v>
      </c>
      <c r="F694" s="110">
        <v>50.0</v>
      </c>
      <c r="G694" s="112">
        <v>85.0</v>
      </c>
      <c r="H694" s="112">
        <v>47.0</v>
      </c>
      <c r="I694" s="110">
        <v>55.3</v>
      </c>
      <c r="J694" s="77"/>
    </row>
    <row r="695">
      <c r="A695" s="110" t="s">
        <v>694</v>
      </c>
      <c r="B695" s="111" t="s">
        <v>4222</v>
      </c>
      <c r="C695" s="5" t="str">
        <f t="shared" si="1"/>
        <v>Mayo &amp; Mustard_No Sales</v>
      </c>
      <c r="D695" s="112">
        <v>11.0</v>
      </c>
      <c r="E695" s="112">
        <v>7.0</v>
      </c>
      <c r="F695" s="110">
        <v>63.6</v>
      </c>
      <c r="G695" s="112">
        <v>16.0</v>
      </c>
      <c r="H695" s="112">
        <v>11.0</v>
      </c>
      <c r="I695" s="110">
        <v>68.8</v>
      </c>
      <c r="J695" s="77"/>
    </row>
    <row r="696">
      <c r="A696" s="110" t="s">
        <v>1627</v>
      </c>
      <c r="B696" s="111" t="s">
        <v>88</v>
      </c>
      <c r="C696" s="5" t="str">
        <f t="shared" si="1"/>
        <v>Meals &amp; Sandwiches_0-5</v>
      </c>
      <c r="D696" s="112">
        <v>75.0</v>
      </c>
      <c r="E696" s="112">
        <v>0.0</v>
      </c>
      <c r="F696" s="110">
        <v>0.0</v>
      </c>
      <c r="G696" s="112">
        <v>432.0</v>
      </c>
      <c r="H696" s="112">
        <v>0.0</v>
      </c>
      <c r="I696" s="110">
        <v>0.0</v>
      </c>
      <c r="J696" s="77"/>
    </row>
    <row r="697">
      <c r="A697" s="110" t="s">
        <v>1627</v>
      </c>
      <c r="B697" s="111" t="s">
        <v>4223</v>
      </c>
      <c r="C697" s="5" t="str">
        <f t="shared" si="1"/>
        <v>Meals &amp; Sandwiches_5-10</v>
      </c>
      <c r="D697" s="112">
        <v>71.0</v>
      </c>
      <c r="E697" s="112">
        <v>1.0</v>
      </c>
      <c r="F697" s="110">
        <v>1.4</v>
      </c>
      <c r="G697" s="112">
        <v>327.0</v>
      </c>
      <c r="H697" s="112">
        <v>4.0</v>
      </c>
      <c r="I697" s="110">
        <v>1.2</v>
      </c>
      <c r="J697" s="77"/>
    </row>
    <row r="698">
      <c r="A698" s="110" t="s">
        <v>1627</v>
      </c>
      <c r="B698" s="111" t="s">
        <v>4221</v>
      </c>
      <c r="C698" s="5" t="str">
        <f t="shared" si="1"/>
        <v>Meals &amp; Sandwiches_10-15</v>
      </c>
      <c r="D698" s="112">
        <v>1.0</v>
      </c>
      <c r="E698" s="112">
        <v>0.0</v>
      </c>
      <c r="F698" s="110">
        <v>0.0</v>
      </c>
      <c r="G698" s="112">
        <v>2.0</v>
      </c>
      <c r="H698" s="112">
        <v>0.0</v>
      </c>
      <c r="I698" s="110">
        <v>0.0</v>
      </c>
      <c r="J698" s="77"/>
    </row>
    <row r="699">
      <c r="A699" s="110" t="s">
        <v>1627</v>
      </c>
      <c r="B699" s="111" t="s">
        <v>72</v>
      </c>
      <c r="C699" s="5" t="str">
        <f t="shared" si="1"/>
        <v>Meals &amp; Sandwiches_15-20</v>
      </c>
      <c r="D699" s="112">
        <v>80.0</v>
      </c>
      <c r="E699" s="112">
        <v>13.0</v>
      </c>
      <c r="F699" s="110">
        <v>16.3</v>
      </c>
      <c r="G699" s="112">
        <v>229.0</v>
      </c>
      <c r="H699" s="112">
        <v>46.0</v>
      </c>
      <c r="I699" s="110">
        <v>20.1</v>
      </c>
      <c r="J699" s="77"/>
    </row>
    <row r="700">
      <c r="A700" s="110" t="s">
        <v>1627</v>
      </c>
      <c r="B700" s="111" t="s">
        <v>75</v>
      </c>
      <c r="C700" s="5" t="str">
        <f t="shared" si="1"/>
        <v>Meals &amp; Sandwiches_20-25</v>
      </c>
      <c r="D700" s="112">
        <v>4.0</v>
      </c>
      <c r="E700" s="112">
        <v>0.0</v>
      </c>
      <c r="F700" s="110">
        <v>0.0</v>
      </c>
      <c r="G700" s="112">
        <v>8.0</v>
      </c>
      <c r="H700" s="112">
        <v>0.0</v>
      </c>
      <c r="I700" s="110">
        <v>0.0</v>
      </c>
      <c r="J700" s="77"/>
    </row>
    <row r="701">
      <c r="A701" s="110" t="s">
        <v>118</v>
      </c>
      <c r="B701" s="111" t="s">
        <v>4221</v>
      </c>
      <c r="C701" s="5" t="str">
        <f t="shared" si="1"/>
        <v>Milk Formula_10-15</v>
      </c>
      <c r="D701" s="112">
        <v>72.0</v>
      </c>
      <c r="E701" s="112">
        <v>8.0</v>
      </c>
      <c r="F701" s="110">
        <v>11.1</v>
      </c>
      <c r="G701" s="112">
        <v>584.0</v>
      </c>
      <c r="H701" s="112">
        <v>31.0</v>
      </c>
      <c r="I701" s="110">
        <v>5.3</v>
      </c>
      <c r="J701" s="77"/>
    </row>
    <row r="702">
      <c r="A702" s="110" t="s">
        <v>118</v>
      </c>
      <c r="B702" s="111" t="s">
        <v>72</v>
      </c>
      <c r="C702" s="5" t="str">
        <f t="shared" si="1"/>
        <v>Milk Formula_15-20</v>
      </c>
      <c r="D702" s="112">
        <v>2.0</v>
      </c>
      <c r="E702" s="112">
        <v>1.0</v>
      </c>
      <c r="F702" s="110">
        <v>50.0</v>
      </c>
      <c r="G702" s="112">
        <v>3.0</v>
      </c>
      <c r="H702" s="112">
        <v>2.0</v>
      </c>
      <c r="I702" s="110">
        <v>66.7</v>
      </c>
      <c r="J702" s="77"/>
    </row>
    <row r="703">
      <c r="A703" s="110" t="s">
        <v>118</v>
      </c>
      <c r="B703" s="111" t="s">
        <v>75</v>
      </c>
      <c r="C703" s="5" t="str">
        <f t="shared" si="1"/>
        <v>Milk Formula_20-25</v>
      </c>
      <c r="D703" s="112">
        <v>3.0</v>
      </c>
      <c r="E703" s="112">
        <v>2.0</v>
      </c>
      <c r="F703" s="110">
        <v>66.7</v>
      </c>
      <c r="G703" s="112">
        <v>4.0</v>
      </c>
      <c r="H703" s="112">
        <v>3.0</v>
      </c>
      <c r="I703" s="110">
        <v>75.0</v>
      </c>
      <c r="J703" s="77"/>
    </row>
    <row r="704">
      <c r="A704" s="110" t="s">
        <v>118</v>
      </c>
      <c r="B704" s="111" t="s">
        <v>60</v>
      </c>
      <c r="C704" s="5" t="str">
        <f t="shared" si="1"/>
        <v>Milk Formula_25+</v>
      </c>
      <c r="D704" s="112">
        <v>950.0</v>
      </c>
      <c r="E704" s="112">
        <v>342.0</v>
      </c>
      <c r="F704" s="110">
        <v>36.0</v>
      </c>
      <c r="G704" s="112">
        <v>2457.0</v>
      </c>
      <c r="H704" s="112">
        <v>928.0</v>
      </c>
      <c r="I704" s="110">
        <v>37.8</v>
      </c>
      <c r="J704" s="77"/>
    </row>
    <row r="705">
      <c r="A705" s="110" t="s">
        <v>118</v>
      </c>
      <c r="B705" s="111" t="s">
        <v>4222</v>
      </c>
      <c r="C705" s="5" t="str">
        <f t="shared" si="1"/>
        <v>Milk Formula_No Sales</v>
      </c>
      <c r="D705" s="112">
        <v>67.0</v>
      </c>
      <c r="E705" s="112">
        <v>51.0</v>
      </c>
      <c r="F705" s="110">
        <v>76.1</v>
      </c>
      <c r="G705" s="112">
        <v>103.0</v>
      </c>
      <c r="H705" s="112">
        <v>85.0</v>
      </c>
      <c r="I705" s="110">
        <v>82.5</v>
      </c>
      <c r="J705" s="77"/>
    </row>
    <row r="706">
      <c r="A706" s="110" t="s">
        <v>1983</v>
      </c>
      <c r="B706" s="111" t="s">
        <v>88</v>
      </c>
      <c r="C706" s="5" t="str">
        <f t="shared" si="1"/>
        <v>Mineral Water_0-5</v>
      </c>
      <c r="D706" s="112">
        <v>41.0</v>
      </c>
      <c r="E706" s="112">
        <v>1.0</v>
      </c>
      <c r="F706" s="110">
        <v>2.4</v>
      </c>
      <c r="G706" s="112">
        <v>327.0</v>
      </c>
      <c r="H706" s="112">
        <v>1.0</v>
      </c>
      <c r="I706" s="110">
        <v>0.3</v>
      </c>
      <c r="J706" s="77"/>
    </row>
    <row r="707">
      <c r="A707" s="110" t="s">
        <v>1983</v>
      </c>
      <c r="B707" s="111" t="s">
        <v>4223</v>
      </c>
      <c r="C707" s="5" t="str">
        <f t="shared" si="1"/>
        <v>Mineral Water_5-10</v>
      </c>
      <c r="D707" s="112">
        <v>162.0</v>
      </c>
      <c r="E707" s="112">
        <v>3.0</v>
      </c>
      <c r="F707" s="110">
        <v>1.9</v>
      </c>
      <c r="G707" s="112">
        <v>1986.0</v>
      </c>
      <c r="H707" s="112">
        <v>13.0</v>
      </c>
      <c r="I707" s="110">
        <v>0.7</v>
      </c>
      <c r="J707" s="77"/>
    </row>
    <row r="708">
      <c r="A708" s="110" t="s">
        <v>1983</v>
      </c>
      <c r="B708" s="111" t="s">
        <v>4221</v>
      </c>
      <c r="C708" s="5" t="str">
        <f t="shared" si="1"/>
        <v>Mineral Water_10-15</v>
      </c>
      <c r="D708" s="112">
        <v>100.0</v>
      </c>
      <c r="E708" s="112">
        <v>9.0</v>
      </c>
      <c r="F708" s="110">
        <v>9.0</v>
      </c>
      <c r="G708" s="112">
        <v>833.0</v>
      </c>
      <c r="H708" s="112">
        <v>24.0</v>
      </c>
      <c r="I708" s="110">
        <v>2.9</v>
      </c>
      <c r="J708" s="77"/>
    </row>
    <row r="709">
      <c r="A709" s="110" t="s">
        <v>1983</v>
      </c>
      <c r="B709" s="111" t="s">
        <v>72</v>
      </c>
      <c r="C709" s="5" t="str">
        <f t="shared" si="1"/>
        <v>Mineral Water_15-20</v>
      </c>
      <c r="D709" s="112">
        <v>25.0</v>
      </c>
      <c r="E709" s="112">
        <v>2.0</v>
      </c>
      <c r="F709" s="110">
        <v>8.0</v>
      </c>
      <c r="G709" s="112">
        <v>185.0</v>
      </c>
      <c r="H709" s="112">
        <v>2.0</v>
      </c>
      <c r="I709" s="110">
        <v>1.1</v>
      </c>
      <c r="J709" s="77"/>
    </row>
    <row r="710">
      <c r="A710" s="110" t="s">
        <v>1983</v>
      </c>
      <c r="B710" s="111" t="s">
        <v>75</v>
      </c>
      <c r="C710" s="5" t="str">
        <f t="shared" si="1"/>
        <v>Mineral Water_20-25</v>
      </c>
      <c r="D710" s="112">
        <v>10.0</v>
      </c>
      <c r="E710" s="112">
        <v>0.0</v>
      </c>
      <c r="F710" s="110">
        <v>0.0</v>
      </c>
      <c r="G710" s="112">
        <v>28.0</v>
      </c>
      <c r="H710" s="112">
        <v>0.0</v>
      </c>
      <c r="I710" s="110">
        <v>0.0</v>
      </c>
      <c r="J710" s="77"/>
    </row>
    <row r="711">
      <c r="A711" s="110" t="s">
        <v>1983</v>
      </c>
      <c r="B711" s="111" t="s">
        <v>60</v>
      </c>
      <c r="C711" s="5" t="str">
        <f t="shared" si="1"/>
        <v>Mineral Water_25+</v>
      </c>
      <c r="D711" s="112">
        <v>174.0</v>
      </c>
      <c r="E711" s="112">
        <v>4.0</v>
      </c>
      <c r="F711" s="110">
        <v>2.3</v>
      </c>
      <c r="G711" s="112">
        <v>1252.0</v>
      </c>
      <c r="H711" s="112">
        <v>13.0</v>
      </c>
      <c r="I711" s="110">
        <v>1.0</v>
      </c>
      <c r="J711" s="77"/>
    </row>
    <row r="712">
      <c r="A712" s="110" t="s">
        <v>1983</v>
      </c>
      <c r="B712" s="111" t="s">
        <v>4222</v>
      </c>
      <c r="C712" s="5" t="str">
        <f t="shared" si="1"/>
        <v>Mineral Water_No Sales</v>
      </c>
      <c r="D712" s="112">
        <v>3.0</v>
      </c>
      <c r="E712" s="112">
        <v>1.0</v>
      </c>
      <c r="F712" s="110">
        <v>33.3</v>
      </c>
      <c r="G712" s="112">
        <v>5.0</v>
      </c>
      <c r="H712" s="112">
        <v>3.0</v>
      </c>
      <c r="I712" s="110">
        <v>60.0</v>
      </c>
      <c r="J712" s="77"/>
    </row>
    <row r="713">
      <c r="A713" s="110" t="s">
        <v>1281</v>
      </c>
      <c r="B713" s="111" t="s">
        <v>72</v>
      </c>
      <c r="C713" s="5" t="str">
        <f t="shared" si="1"/>
        <v>Mochis &amp; Bites_15-20</v>
      </c>
      <c r="D713" s="112">
        <v>78.0</v>
      </c>
      <c r="E713" s="112">
        <v>7.0</v>
      </c>
      <c r="F713" s="110">
        <v>9.0</v>
      </c>
      <c r="G713" s="112">
        <v>232.0</v>
      </c>
      <c r="H713" s="112">
        <v>22.0</v>
      </c>
      <c r="I713" s="110">
        <v>9.5</v>
      </c>
      <c r="J713" s="77"/>
    </row>
    <row r="714">
      <c r="A714" s="110" t="s">
        <v>1281</v>
      </c>
      <c r="B714" s="111" t="s">
        <v>75</v>
      </c>
      <c r="C714" s="5" t="str">
        <f t="shared" si="1"/>
        <v>Mochis &amp; Bites_20-25</v>
      </c>
      <c r="D714" s="112">
        <v>25.0</v>
      </c>
      <c r="E714" s="112">
        <v>0.0</v>
      </c>
      <c r="F714" s="110">
        <v>0.0</v>
      </c>
      <c r="G714" s="112">
        <v>228.0</v>
      </c>
      <c r="H714" s="112">
        <v>0.0</v>
      </c>
      <c r="I714" s="110">
        <v>0.0</v>
      </c>
      <c r="J714" s="77"/>
    </row>
    <row r="715">
      <c r="A715" s="110" t="s">
        <v>1281</v>
      </c>
      <c r="B715" s="111" t="s">
        <v>60</v>
      </c>
      <c r="C715" s="5" t="str">
        <f t="shared" si="1"/>
        <v>Mochis &amp; Bites_25+</v>
      </c>
      <c r="D715" s="112">
        <v>154.0</v>
      </c>
      <c r="E715" s="112">
        <v>14.0</v>
      </c>
      <c r="F715" s="110">
        <v>9.1</v>
      </c>
      <c r="G715" s="112">
        <v>458.0</v>
      </c>
      <c r="H715" s="112">
        <v>47.0</v>
      </c>
      <c r="I715" s="110">
        <v>10.3</v>
      </c>
      <c r="J715" s="77"/>
    </row>
    <row r="716">
      <c r="A716" s="110" t="s">
        <v>657</v>
      </c>
      <c r="B716" s="111" t="s">
        <v>4222</v>
      </c>
      <c r="C716" s="5" t="str">
        <f t="shared" si="1"/>
        <v>Mounts &amp; Holders_No Sales</v>
      </c>
      <c r="D716" s="112">
        <v>22.0</v>
      </c>
      <c r="E716" s="112">
        <v>22.0</v>
      </c>
      <c r="F716" s="110">
        <v>100.0</v>
      </c>
      <c r="G716" s="112">
        <v>61.0</v>
      </c>
      <c r="H716" s="112">
        <v>61.0</v>
      </c>
      <c r="I716" s="110">
        <v>100.0</v>
      </c>
      <c r="J716" s="77"/>
    </row>
    <row r="717">
      <c r="A717" s="110" t="s">
        <v>1285</v>
      </c>
      <c r="B717" s="111" t="s">
        <v>4223</v>
      </c>
      <c r="C717" s="5" t="str">
        <f t="shared" si="1"/>
        <v>Multipacks_5-10</v>
      </c>
      <c r="D717" s="112">
        <v>38.0</v>
      </c>
      <c r="E717" s="112">
        <v>11.0</v>
      </c>
      <c r="F717" s="110">
        <v>28.9</v>
      </c>
      <c r="G717" s="112">
        <v>190.0</v>
      </c>
      <c r="H717" s="112">
        <v>15.0</v>
      </c>
      <c r="I717" s="110">
        <v>7.9</v>
      </c>
      <c r="J717" s="77"/>
    </row>
    <row r="718">
      <c r="A718" s="110" t="s">
        <v>1285</v>
      </c>
      <c r="B718" s="111" t="s">
        <v>4221</v>
      </c>
      <c r="C718" s="5" t="str">
        <f t="shared" si="1"/>
        <v>Multipacks_10-15</v>
      </c>
      <c r="D718" s="112">
        <v>120.0</v>
      </c>
      <c r="E718" s="112">
        <v>7.0</v>
      </c>
      <c r="F718" s="110">
        <v>5.8</v>
      </c>
      <c r="G718" s="112">
        <v>561.0</v>
      </c>
      <c r="H718" s="112">
        <v>20.0</v>
      </c>
      <c r="I718" s="110">
        <v>3.6</v>
      </c>
      <c r="J718" s="77"/>
    </row>
    <row r="719">
      <c r="A719" s="110" t="s">
        <v>1285</v>
      </c>
      <c r="B719" s="111" t="s">
        <v>75</v>
      </c>
      <c r="C719" s="5" t="str">
        <f t="shared" si="1"/>
        <v>Multipacks_20-25</v>
      </c>
      <c r="D719" s="112">
        <v>95.0</v>
      </c>
      <c r="E719" s="112">
        <v>2.0</v>
      </c>
      <c r="F719" s="110">
        <v>2.1</v>
      </c>
      <c r="G719" s="112">
        <v>570.0</v>
      </c>
      <c r="H719" s="112">
        <v>4.0</v>
      </c>
      <c r="I719" s="110">
        <v>0.7</v>
      </c>
      <c r="J719" s="77"/>
    </row>
    <row r="720">
      <c r="A720" s="110" t="s">
        <v>1285</v>
      </c>
      <c r="B720" s="111" t="s">
        <v>60</v>
      </c>
      <c r="C720" s="5" t="str">
        <f t="shared" si="1"/>
        <v>Multipacks_25+</v>
      </c>
      <c r="D720" s="112">
        <v>409.0</v>
      </c>
      <c r="E720" s="112">
        <v>23.0</v>
      </c>
      <c r="F720" s="110">
        <v>5.6</v>
      </c>
      <c r="G720" s="112">
        <v>1268.0</v>
      </c>
      <c r="H720" s="112">
        <v>64.0</v>
      </c>
      <c r="I720" s="110">
        <v>5.0</v>
      </c>
      <c r="J720" s="77"/>
    </row>
    <row r="721">
      <c r="A721" s="110" t="s">
        <v>1285</v>
      </c>
      <c r="B721" s="111" t="s">
        <v>4222</v>
      </c>
      <c r="C721" s="5" t="str">
        <f t="shared" si="1"/>
        <v>Multipacks_No Sales</v>
      </c>
      <c r="D721" s="112">
        <v>7.0</v>
      </c>
      <c r="E721" s="112">
        <v>6.0</v>
      </c>
      <c r="F721" s="110">
        <v>85.7</v>
      </c>
      <c r="G721" s="112">
        <v>10.0</v>
      </c>
      <c r="H721" s="112">
        <v>8.0</v>
      </c>
      <c r="I721" s="110">
        <v>80.0</v>
      </c>
      <c r="J721" s="77"/>
    </row>
    <row r="722">
      <c r="A722" s="110" t="s">
        <v>1651</v>
      </c>
      <c r="B722" s="111" t="s">
        <v>88</v>
      </c>
      <c r="C722" s="5" t="str">
        <f t="shared" si="1"/>
        <v>Noodles &amp; Soup_0-5</v>
      </c>
      <c r="D722" s="112">
        <v>409.0</v>
      </c>
      <c r="E722" s="112">
        <v>7.0</v>
      </c>
      <c r="F722" s="110">
        <v>1.7</v>
      </c>
      <c r="G722" s="112">
        <v>2224.0</v>
      </c>
      <c r="H722" s="112">
        <v>24.0</v>
      </c>
      <c r="I722" s="110">
        <v>1.1</v>
      </c>
      <c r="J722" s="77"/>
    </row>
    <row r="723">
      <c r="A723" s="110" t="s">
        <v>1651</v>
      </c>
      <c r="B723" s="111" t="s">
        <v>4223</v>
      </c>
      <c r="C723" s="5" t="str">
        <f t="shared" si="1"/>
        <v>Noodles &amp; Soup_5-10</v>
      </c>
      <c r="D723" s="112">
        <v>1040.0</v>
      </c>
      <c r="E723" s="112">
        <v>134.0</v>
      </c>
      <c r="F723" s="110">
        <v>12.9</v>
      </c>
      <c r="G723" s="112">
        <v>4330.0</v>
      </c>
      <c r="H723" s="112">
        <v>406.0</v>
      </c>
      <c r="I723" s="110">
        <v>9.4</v>
      </c>
      <c r="J723" s="77"/>
    </row>
    <row r="724">
      <c r="A724" s="110" t="s">
        <v>1651</v>
      </c>
      <c r="B724" s="111" t="s">
        <v>4221</v>
      </c>
      <c r="C724" s="5" t="str">
        <f t="shared" si="1"/>
        <v>Noodles &amp; Soup_10-15</v>
      </c>
      <c r="D724" s="112">
        <v>578.0</v>
      </c>
      <c r="E724" s="112">
        <v>110.0</v>
      </c>
      <c r="F724" s="110">
        <v>19.0</v>
      </c>
      <c r="G724" s="112">
        <v>1890.0</v>
      </c>
      <c r="H724" s="112">
        <v>318.0</v>
      </c>
      <c r="I724" s="110">
        <v>16.8</v>
      </c>
      <c r="J724" s="77"/>
    </row>
    <row r="725">
      <c r="A725" s="110" t="s">
        <v>1651</v>
      </c>
      <c r="B725" s="111" t="s">
        <v>72</v>
      </c>
      <c r="C725" s="5" t="str">
        <f t="shared" si="1"/>
        <v>Noodles &amp; Soup_15-20</v>
      </c>
      <c r="D725" s="112">
        <v>241.0</v>
      </c>
      <c r="E725" s="112">
        <v>46.0</v>
      </c>
      <c r="F725" s="110">
        <v>19.1</v>
      </c>
      <c r="G725" s="112">
        <v>707.0</v>
      </c>
      <c r="H725" s="112">
        <v>124.0</v>
      </c>
      <c r="I725" s="110">
        <v>17.5</v>
      </c>
      <c r="J725" s="77"/>
    </row>
    <row r="726">
      <c r="A726" s="110" t="s">
        <v>1651</v>
      </c>
      <c r="B726" s="111" t="s">
        <v>75</v>
      </c>
      <c r="C726" s="5" t="str">
        <f t="shared" si="1"/>
        <v>Noodles &amp; Soup_20-25</v>
      </c>
      <c r="D726" s="112">
        <v>76.0</v>
      </c>
      <c r="E726" s="112">
        <v>14.0</v>
      </c>
      <c r="F726" s="110">
        <v>18.4</v>
      </c>
      <c r="G726" s="112">
        <v>304.0</v>
      </c>
      <c r="H726" s="112">
        <v>51.0</v>
      </c>
      <c r="I726" s="110">
        <v>16.8</v>
      </c>
      <c r="J726" s="77"/>
    </row>
    <row r="727">
      <c r="A727" s="110" t="s">
        <v>1651</v>
      </c>
      <c r="B727" s="111" t="s">
        <v>60</v>
      </c>
      <c r="C727" s="5" t="str">
        <f t="shared" si="1"/>
        <v>Noodles &amp; Soup_25+</v>
      </c>
      <c r="D727" s="112">
        <v>340.0</v>
      </c>
      <c r="E727" s="112">
        <v>106.0</v>
      </c>
      <c r="F727" s="110">
        <v>31.2</v>
      </c>
      <c r="G727" s="112">
        <v>918.0</v>
      </c>
      <c r="H727" s="112">
        <v>315.0</v>
      </c>
      <c r="I727" s="110">
        <v>34.3</v>
      </c>
      <c r="J727" s="77"/>
    </row>
    <row r="728">
      <c r="A728" s="110" t="s">
        <v>1651</v>
      </c>
      <c r="B728" s="111" t="s">
        <v>4222</v>
      </c>
      <c r="C728" s="5" t="str">
        <f t="shared" si="1"/>
        <v>Noodles &amp; Soup_No Sales</v>
      </c>
      <c r="D728" s="112">
        <v>30.0</v>
      </c>
      <c r="E728" s="112">
        <v>23.0</v>
      </c>
      <c r="F728" s="110">
        <v>76.7</v>
      </c>
      <c r="G728" s="112">
        <v>53.0</v>
      </c>
      <c r="H728" s="112">
        <v>42.0</v>
      </c>
      <c r="I728" s="110">
        <v>79.2</v>
      </c>
      <c r="J728" s="77"/>
    </row>
    <row r="729">
      <c r="A729" s="110" t="s">
        <v>1723</v>
      </c>
      <c r="B729" s="111" t="s">
        <v>88</v>
      </c>
      <c r="C729" s="5" t="str">
        <f t="shared" si="1"/>
        <v>Nuts and Seeds_0-5</v>
      </c>
      <c r="D729" s="112">
        <v>201.0</v>
      </c>
      <c r="E729" s="112">
        <v>0.0</v>
      </c>
      <c r="F729" s="110">
        <v>0.0</v>
      </c>
      <c r="G729" s="112">
        <v>3483.0</v>
      </c>
      <c r="H729" s="112">
        <v>0.0</v>
      </c>
      <c r="I729" s="110">
        <v>0.0</v>
      </c>
      <c r="J729" s="77"/>
    </row>
    <row r="730">
      <c r="A730" s="110" t="s">
        <v>1723</v>
      </c>
      <c r="B730" s="111" t="s">
        <v>4223</v>
      </c>
      <c r="C730" s="5" t="str">
        <f t="shared" si="1"/>
        <v>Nuts and Seeds_5-10</v>
      </c>
      <c r="D730" s="112">
        <v>176.0</v>
      </c>
      <c r="E730" s="112">
        <v>28.0</v>
      </c>
      <c r="F730" s="110">
        <v>15.9</v>
      </c>
      <c r="G730" s="112">
        <v>1220.0</v>
      </c>
      <c r="H730" s="112">
        <v>112.0</v>
      </c>
      <c r="I730" s="110">
        <v>9.2</v>
      </c>
      <c r="J730" s="77"/>
    </row>
    <row r="731">
      <c r="A731" s="110" t="s">
        <v>1723</v>
      </c>
      <c r="B731" s="111" t="s">
        <v>4221</v>
      </c>
      <c r="C731" s="5" t="str">
        <f t="shared" si="1"/>
        <v>Nuts and Seeds_10-15</v>
      </c>
      <c r="D731" s="112">
        <v>258.0</v>
      </c>
      <c r="E731" s="112">
        <v>11.0</v>
      </c>
      <c r="F731" s="110">
        <v>4.3</v>
      </c>
      <c r="G731" s="112">
        <v>1604.0</v>
      </c>
      <c r="H731" s="112">
        <v>19.0</v>
      </c>
      <c r="I731" s="110">
        <v>1.2</v>
      </c>
      <c r="J731" s="77"/>
    </row>
    <row r="732">
      <c r="A732" s="110" t="s">
        <v>1723</v>
      </c>
      <c r="B732" s="111" t="s">
        <v>72</v>
      </c>
      <c r="C732" s="5" t="str">
        <f t="shared" si="1"/>
        <v>Nuts and Seeds_15-20</v>
      </c>
      <c r="D732" s="112">
        <v>424.0</v>
      </c>
      <c r="E732" s="112">
        <v>12.0</v>
      </c>
      <c r="F732" s="110">
        <v>2.8</v>
      </c>
      <c r="G732" s="112">
        <v>2060.0</v>
      </c>
      <c r="H732" s="112">
        <v>41.0</v>
      </c>
      <c r="I732" s="110">
        <v>2.0</v>
      </c>
      <c r="J732" s="77"/>
    </row>
    <row r="733">
      <c r="A733" s="110" t="s">
        <v>1723</v>
      </c>
      <c r="B733" s="111" t="s">
        <v>75</v>
      </c>
      <c r="C733" s="5" t="str">
        <f t="shared" si="1"/>
        <v>Nuts and Seeds_20-25</v>
      </c>
      <c r="D733" s="112">
        <v>278.0</v>
      </c>
      <c r="E733" s="112">
        <v>32.0</v>
      </c>
      <c r="F733" s="110">
        <v>11.5</v>
      </c>
      <c r="G733" s="112">
        <v>943.0</v>
      </c>
      <c r="H733" s="112">
        <v>77.0</v>
      </c>
      <c r="I733" s="110">
        <v>8.2</v>
      </c>
      <c r="J733" s="77"/>
    </row>
    <row r="734">
      <c r="A734" s="110" t="s">
        <v>1723</v>
      </c>
      <c r="B734" s="111" t="s">
        <v>60</v>
      </c>
      <c r="C734" s="5" t="str">
        <f t="shared" si="1"/>
        <v>Nuts and Seeds_25+</v>
      </c>
      <c r="D734" s="112">
        <v>674.0</v>
      </c>
      <c r="E734" s="112">
        <v>146.0</v>
      </c>
      <c r="F734" s="110">
        <v>21.7</v>
      </c>
      <c r="G734" s="112">
        <v>2204.0</v>
      </c>
      <c r="H734" s="112">
        <v>403.0</v>
      </c>
      <c r="I734" s="110">
        <v>18.3</v>
      </c>
      <c r="J734" s="77"/>
    </row>
    <row r="735">
      <c r="A735" s="110" t="s">
        <v>1723</v>
      </c>
      <c r="B735" s="111" t="s">
        <v>4222</v>
      </c>
      <c r="C735" s="5" t="str">
        <f t="shared" si="1"/>
        <v>Nuts and Seeds_No Sales</v>
      </c>
      <c r="D735" s="112">
        <v>42.0</v>
      </c>
      <c r="E735" s="112">
        <v>29.0</v>
      </c>
      <c r="F735" s="110">
        <v>69.0</v>
      </c>
      <c r="G735" s="112">
        <v>97.0</v>
      </c>
      <c r="H735" s="112">
        <v>78.0</v>
      </c>
      <c r="I735" s="110">
        <v>80.4</v>
      </c>
      <c r="J735" s="77"/>
    </row>
    <row r="736">
      <c r="A736" s="110" t="s">
        <v>391</v>
      </c>
      <c r="B736" s="111" t="s">
        <v>88</v>
      </c>
      <c r="C736" s="5" t="str">
        <f t="shared" si="1"/>
        <v>Oats &amp; Muesli_0-5</v>
      </c>
      <c r="D736" s="112">
        <v>30.0</v>
      </c>
      <c r="E736" s="112">
        <v>2.0</v>
      </c>
      <c r="F736" s="110">
        <v>6.7</v>
      </c>
      <c r="G736" s="112">
        <v>385.0</v>
      </c>
      <c r="H736" s="112">
        <v>2.0</v>
      </c>
      <c r="I736" s="110">
        <v>0.5</v>
      </c>
      <c r="J736" s="77"/>
    </row>
    <row r="737">
      <c r="A737" s="110" t="s">
        <v>391</v>
      </c>
      <c r="B737" s="111" t="s">
        <v>4223</v>
      </c>
      <c r="C737" s="5" t="str">
        <f t="shared" si="1"/>
        <v>Oats &amp; Muesli_5-10</v>
      </c>
      <c r="D737" s="112">
        <v>160.0</v>
      </c>
      <c r="E737" s="112">
        <v>11.0</v>
      </c>
      <c r="F737" s="110">
        <v>6.9</v>
      </c>
      <c r="G737" s="112">
        <v>631.0</v>
      </c>
      <c r="H737" s="112">
        <v>22.0</v>
      </c>
      <c r="I737" s="110">
        <v>3.5</v>
      </c>
      <c r="J737" s="77"/>
    </row>
    <row r="738">
      <c r="A738" s="110" t="s">
        <v>391</v>
      </c>
      <c r="B738" s="111" t="s">
        <v>4221</v>
      </c>
      <c r="C738" s="5" t="str">
        <f t="shared" si="1"/>
        <v>Oats &amp; Muesli_10-15</v>
      </c>
      <c r="D738" s="112">
        <v>277.0</v>
      </c>
      <c r="E738" s="112">
        <v>55.0</v>
      </c>
      <c r="F738" s="110">
        <v>19.9</v>
      </c>
      <c r="G738" s="112">
        <v>740.0</v>
      </c>
      <c r="H738" s="112">
        <v>140.0</v>
      </c>
      <c r="I738" s="110">
        <v>18.9</v>
      </c>
      <c r="J738" s="77"/>
    </row>
    <row r="739">
      <c r="A739" s="110" t="s">
        <v>391</v>
      </c>
      <c r="B739" s="111" t="s">
        <v>72</v>
      </c>
      <c r="C739" s="5" t="str">
        <f t="shared" si="1"/>
        <v>Oats &amp; Muesli_15-20</v>
      </c>
      <c r="D739" s="112">
        <v>192.0</v>
      </c>
      <c r="E739" s="112">
        <v>17.0</v>
      </c>
      <c r="F739" s="110">
        <v>8.9</v>
      </c>
      <c r="G739" s="112">
        <v>698.0</v>
      </c>
      <c r="H739" s="112">
        <v>55.0</v>
      </c>
      <c r="I739" s="110">
        <v>7.9</v>
      </c>
      <c r="J739" s="77"/>
    </row>
    <row r="740">
      <c r="A740" s="110" t="s">
        <v>391</v>
      </c>
      <c r="B740" s="111" t="s">
        <v>75</v>
      </c>
      <c r="C740" s="5" t="str">
        <f t="shared" si="1"/>
        <v>Oats &amp; Muesli_20-25</v>
      </c>
      <c r="D740" s="112">
        <v>196.0</v>
      </c>
      <c r="E740" s="112">
        <v>22.0</v>
      </c>
      <c r="F740" s="110">
        <v>11.2</v>
      </c>
      <c r="G740" s="112">
        <v>568.0</v>
      </c>
      <c r="H740" s="112">
        <v>49.0</v>
      </c>
      <c r="I740" s="110">
        <v>8.6</v>
      </c>
      <c r="J740" s="77"/>
    </row>
    <row r="741">
      <c r="A741" s="110" t="s">
        <v>391</v>
      </c>
      <c r="B741" s="111" t="s">
        <v>60</v>
      </c>
      <c r="C741" s="5" t="str">
        <f t="shared" si="1"/>
        <v>Oats &amp; Muesli_25+</v>
      </c>
      <c r="D741" s="112">
        <v>115.0</v>
      </c>
      <c r="E741" s="112">
        <v>28.0</v>
      </c>
      <c r="F741" s="110">
        <v>24.3</v>
      </c>
      <c r="G741" s="112">
        <v>252.0</v>
      </c>
      <c r="H741" s="112">
        <v>70.0</v>
      </c>
      <c r="I741" s="110">
        <v>27.8</v>
      </c>
      <c r="J741" s="77"/>
    </row>
    <row r="742">
      <c r="A742" s="110" t="s">
        <v>391</v>
      </c>
      <c r="B742" s="111" t="s">
        <v>4222</v>
      </c>
      <c r="C742" s="5" t="str">
        <f t="shared" si="1"/>
        <v>Oats &amp; Muesli_No Sales</v>
      </c>
      <c r="D742" s="112">
        <v>16.0</v>
      </c>
      <c r="E742" s="112">
        <v>9.0</v>
      </c>
      <c r="F742" s="110">
        <v>56.3</v>
      </c>
      <c r="G742" s="112">
        <v>24.0</v>
      </c>
      <c r="H742" s="112">
        <v>14.0</v>
      </c>
      <c r="I742" s="110">
        <v>58.3</v>
      </c>
      <c r="J742" s="77"/>
    </row>
    <row r="743">
      <c r="A743" s="110" t="s">
        <v>1508</v>
      </c>
      <c r="B743" s="111" t="s">
        <v>4223</v>
      </c>
      <c r="C743" s="5" t="str">
        <f t="shared" si="1"/>
        <v>Oils_5-10</v>
      </c>
      <c r="D743" s="112">
        <v>100.0</v>
      </c>
      <c r="E743" s="112">
        <v>2.0</v>
      </c>
      <c r="F743" s="110">
        <v>2.0</v>
      </c>
      <c r="G743" s="112">
        <v>458.0</v>
      </c>
      <c r="H743" s="112">
        <v>8.0</v>
      </c>
      <c r="I743" s="110">
        <v>1.7</v>
      </c>
      <c r="J743" s="77"/>
    </row>
    <row r="744">
      <c r="A744" s="110" t="s">
        <v>1508</v>
      </c>
      <c r="B744" s="111" t="s">
        <v>4221</v>
      </c>
      <c r="C744" s="5" t="str">
        <f t="shared" si="1"/>
        <v>Oils_10-15</v>
      </c>
      <c r="D744" s="112">
        <v>339.0</v>
      </c>
      <c r="E744" s="112">
        <v>46.0</v>
      </c>
      <c r="F744" s="110">
        <v>13.6</v>
      </c>
      <c r="G744" s="112">
        <v>1640.0</v>
      </c>
      <c r="H744" s="112">
        <v>150.0</v>
      </c>
      <c r="I744" s="110">
        <v>9.1</v>
      </c>
      <c r="J744" s="77"/>
    </row>
    <row r="745">
      <c r="A745" s="110" t="s">
        <v>1508</v>
      </c>
      <c r="B745" s="111" t="s">
        <v>72</v>
      </c>
      <c r="C745" s="5" t="str">
        <f t="shared" si="1"/>
        <v>Oils_15-20</v>
      </c>
      <c r="D745" s="112">
        <v>470.0</v>
      </c>
      <c r="E745" s="112">
        <v>77.0</v>
      </c>
      <c r="F745" s="110">
        <v>16.4</v>
      </c>
      <c r="G745" s="112">
        <v>1778.0</v>
      </c>
      <c r="H745" s="112">
        <v>250.0</v>
      </c>
      <c r="I745" s="110">
        <v>14.1</v>
      </c>
      <c r="J745" s="77"/>
    </row>
    <row r="746">
      <c r="A746" s="110" t="s">
        <v>1508</v>
      </c>
      <c r="B746" s="111" t="s">
        <v>75</v>
      </c>
      <c r="C746" s="5" t="str">
        <f t="shared" si="1"/>
        <v>Oils_20-25</v>
      </c>
      <c r="D746" s="112">
        <v>565.0</v>
      </c>
      <c r="E746" s="112">
        <v>89.0</v>
      </c>
      <c r="F746" s="110">
        <v>15.8</v>
      </c>
      <c r="G746" s="112">
        <v>2242.0</v>
      </c>
      <c r="H746" s="112">
        <v>355.0</v>
      </c>
      <c r="I746" s="110">
        <v>15.8</v>
      </c>
      <c r="J746" s="77"/>
    </row>
    <row r="747">
      <c r="A747" s="110" t="s">
        <v>1508</v>
      </c>
      <c r="B747" s="111" t="s">
        <v>60</v>
      </c>
      <c r="C747" s="5" t="str">
        <f t="shared" si="1"/>
        <v>Oils_25+</v>
      </c>
      <c r="D747" s="112">
        <v>1343.0</v>
      </c>
      <c r="E747" s="112">
        <v>311.0</v>
      </c>
      <c r="F747" s="110">
        <v>23.2</v>
      </c>
      <c r="G747" s="112">
        <v>4324.0</v>
      </c>
      <c r="H747" s="112">
        <v>967.0</v>
      </c>
      <c r="I747" s="110">
        <v>22.4</v>
      </c>
      <c r="J747" s="77"/>
    </row>
    <row r="748">
      <c r="A748" s="110" t="s">
        <v>1508</v>
      </c>
      <c r="B748" s="111" t="s">
        <v>4222</v>
      </c>
      <c r="C748" s="5" t="str">
        <f t="shared" si="1"/>
        <v>Oils_No Sales</v>
      </c>
      <c r="D748" s="112">
        <v>119.0</v>
      </c>
      <c r="E748" s="112">
        <v>98.0</v>
      </c>
      <c r="F748" s="110">
        <v>82.4</v>
      </c>
      <c r="G748" s="112">
        <v>693.0</v>
      </c>
      <c r="H748" s="112">
        <v>654.0</v>
      </c>
      <c r="I748" s="110">
        <v>94.4</v>
      </c>
      <c r="J748" s="77"/>
    </row>
    <row r="749">
      <c r="A749" s="110" t="s">
        <v>743</v>
      </c>
      <c r="B749" s="111" t="s">
        <v>4221</v>
      </c>
      <c r="C749" s="5" t="str">
        <f t="shared" si="1"/>
        <v>Olives &amp; Antipasti_10-15</v>
      </c>
      <c r="D749" s="112">
        <v>26.0</v>
      </c>
      <c r="E749" s="112">
        <v>1.0</v>
      </c>
      <c r="F749" s="110">
        <v>3.8</v>
      </c>
      <c r="G749" s="112">
        <v>171.0</v>
      </c>
      <c r="H749" s="112">
        <v>4.0</v>
      </c>
      <c r="I749" s="110">
        <v>2.3</v>
      </c>
      <c r="J749" s="77"/>
    </row>
    <row r="750">
      <c r="A750" s="110" t="s">
        <v>743</v>
      </c>
      <c r="B750" s="111" t="s">
        <v>75</v>
      </c>
      <c r="C750" s="5" t="str">
        <f t="shared" si="1"/>
        <v>Olives &amp; Antipasti_20-25</v>
      </c>
      <c r="D750" s="112">
        <v>32.0</v>
      </c>
      <c r="E750" s="112">
        <v>14.0</v>
      </c>
      <c r="F750" s="110">
        <v>43.8</v>
      </c>
      <c r="G750" s="112">
        <v>105.0</v>
      </c>
      <c r="H750" s="112">
        <v>52.0</v>
      </c>
      <c r="I750" s="110">
        <v>49.5</v>
      </c>
      <c r="J750" s="77"/>
    </row>
    <row r="751">
      <c r="A751" s="110" t="s">
        <v>743</v>
      </c>
      <c r="B751" s="111" t="s">
        <v>60</v>
      </c>
      <c r="C751" s="5" t="str">
        <f t="shared" si="1"/>
        <v>Olives &amp; Antipasti_25+</v>
      </c>
      <c r="D751" s="112">
        <v>34.0</v>
      </c>
      <c r="E751" s="112">
        <v>4.0</v>
      </c>
      <c r="F751" s="110">
        <v>11.8</v>
      </c>
      <c r="G751" s="112">
        <v>97.0</v>
      </c>
      <c r="H751" s="112">
        <v>12.0</v>
      </c>
      <c r="I751" s="110">
        <v>12.4</v>
      </c>
      <c r="J751" s="77"/>
    </row>
    <row r="752">
      <c r="A752" s="110" t="s">
        <v>1236</v>
      </c>
      <c r="B752" s="111" t="s">
        <v>88</v>
      </c>
      <c r="C752" s="5" t="str">
        <f t="shared" si="1"/>
        <v>Oral Care_0-5</v>
      </c>
      <c r="D752" s="112">
        <v>29.0</v>
      </c>
      <c r="E752" s="112">
        <v>0.0</v>
      </c>
      <c r="F752" s="110">
        <v>0.0</v>
      </c>
      <c r="G752" s="112">
        <v>174.0</v>
      </c>
      <c r="H752" s="112">
        <v>0.0</v>
      </c>
      <c r="I752" s="110">
        <v>0.0</v>
      </c>
      <c r="J752" s="77"/>
    </row>
    <row r="753">
      <c r="A753" s="110" t="s">
        <v>1236</v>
      </c>
      <c r="B753" s="111" t="s">
        <v>4223</v>
      </c>
      <c r="C753" s="5" t="str">
        <f t="shared" si="1"/>
        <v>Oral Care_5-10</v>
      </c>
      <c r="D753" s="112">
        <v>280.0</v>
      </c>
      <c r="E753" s="112">
        <v>11.0</v>
      </c>
      <c r="F753" s="110">
        <v>3.9</v>
      </c>
      <c r="G753" s="112">
        <v>1305.0</v>
      </c>
      <c r="H753" s="112">
        <v>35.0</v>
      </c>
      <c r="I753" s="110">
        <v>2.7</v>
      </c>
      <c r="J753" s="77"/>
    </row>
    <row r="754">
      <c r="A754" s="110" t="s">
        <v>1236</v>
      </c>
      <c r="B754" s="111" t="s">
        <v>4221</v>
      </c>
      <c r="C754" s="5" t="str">
        <f t="shared" si="1"/>
        <v>Oral Care_10-15</v>
      </c>
      <c r="D754" s="112">
        <v>304.0</v>
      </c>
      <c r="E754" s="112">
        <v>42.0</v>
      </c>
      <c r="F754" s="110">
        <v>13.8</v>
      </c>
      <c r="G754" s="112">
        <v>829.0</v>
      </c>
      <c r="H754" s="112">
        <v>110.0</v>
      </c>
      <c r="I754" s="110">
        <v>13.3</v>
      </c>
      <c r="J754" s="77"/>
    </row>
    <row r="755">
      <c r="A755" s="110" t="s">
        <v>1236</v>
      </c>
      <c r="B755" s="111" t="s">
        <v>72</v>
      </c>
      <c r="C755" s="5" t="str">
        <f t="shared" si="1"/>
        <v>Oral Care_15-20</v>
      </c>
      <c r="D755" s="112">
        <v>328.0</v>
      </c>
      <c r="E755" s="112">
        <v>80.0</v>
      </c>
      <c r="F755" s="110">
        <v>24.4</v>
      </c>
      <c r="G755" s="112">
        <v>1028.0</v>
      </c>
      <c r="H755" s="112">
        <v>210.0</v>
      </c>
      <c r="I755" s="110">
        <v>20.4</v>
      </c>
      <c r="J755" s="77"/>
    </row>
    <row r="756">
      <c r="A756" s="110" t="s">
        <v>1236</v>
      </c>
      <c r="B756" s="111" t="s">
        <v>75</v>
      </c>
      <c r="C756" s="5" t="str">
        <f t="shared" si="1"/>
        <v>Oral Care_20-25</v>
      </c>
      <c r="D756" s="112">
        <v>362.0</v>
      </c>
      <c r="E756" s="112">
        <v>67.0</v>
      </c>
      <c r="F756" s="110">
        <v>18.5</v>
      </c>
      <c r="G756" s="112">
        <v>1315.0</v>
      </c>
      <c r="H756" s="112">
        <v>173.0</v>
      </c>
      <c r="I756" s="110">
        <v>13.2</v>
      </c>
      <c r="J756" s="77"/>
    </row>
    <row r="757">
      <c r="A757" s="110" t="s">
        <v>1236</v>
      </c>
      <c r="B757" s="111" t="s">
        <v>60</v>
      </c>
      <c r="C757" s="5" t="str">
        <f t="shared" si="1"/>
        <v>Oral Care_25+</v>
      </c>
      <c r="D757" s="112">
        <v>1461.0</v>
      </c>
      <c r="E757" s="112">
        <v>280.0</v>
      </c>
      <c r="F757" s="110">
        <v>19.2</v>
      </c>
      <c r="G757" s="112">
        <v>4385.0</v>
      </c>
      <c r="H757" s="112">
        <v>864.0</v>
      </c>
      <c r="I757" s="110">
        <v>19.7</v>
      </c>
      <c r="J757" s="77"/>
    </row>
    <row r="758">
      <c r="A758" s="110" t="s">
        <v>1236</v>
      </c>
      <c r="B758" s="111" t="s">
        <v>4222</v>
      </c>
      <c r="C758" s="5" t="str">
        <f t="shared" si="1"/>
        <v>Oral Care_No Sales</v>
      </c>
      <c r="D758" s="112">
        <v>100.0</v>
      </c>
      <c r="E758" s="112">
        <v>70.0</v>
      </c>
      <c r="F758" s="110">
        <v>70.0</v>
      </c>
      <c r="G758" s="112">
        <v>220.0</v>
      </c>
      <c r="H758" s="112">
        <v>175.0</v>
      </c>
      <c r="I758" s="110">
        <v>79.5</v>
      </c>
      <c r="J758" s="77"/>
    </row>
    <row r="759">
      <c r="A759" s="110" t="s">
        <v>811</v>
      </c>
      <c r="B759" s="111" t="s">
        <v>75</v>
      </c>
      <c r="C759" s="5" t="str">
        <f t="shared" si="1"/>
        <v>Organic_20-25</v>
      </c>
      <c r="D759" s="112">
        <v>13.0</v>
      </c>
      <c r="E759" s="112">
        <v>0.0</v>
      </c>
      <c r="F759" s="110">
        <v>0.0</v>
      </c>
      <c r="G759" s="112">
        <v>104.0</v>
      </c>
      <c r="H759" s="112">
        <v>0.0</v>
      </c>
      <c r="I759" s="110">
        <v>0.0</v>
      </c>
      <c r="J759" s="77"/>
    </row>
    <row r="760">
      <c r="A760" s="110" t="s">
        <v>811</v>
      </c>
      <c r="B760" s="111" t="s">
        <v>60</v>
      </c>
      <c r="C760" s="5" t="str">
        <f t="shared" si="1"/>
        <v>Organic_25+</v>
      </c>
      <c r="D760" s="112">
        <v>67.0</v>
      </c>
      <c r="E760" s="112">
        <v>0.0</v>
      </c>
      <c r="F760" s="110">
        <v>0.0</v>
      </c>
      <c r="G760" s="112">
        <v>677.0</v>
      </c>
      <c r="H760" s="112">
        <v>0.0</v>
      </c>
      <c r="I760" s="110">
        <v>0.0</v>
      </c>
      <c r="J760" s="77"/>
    </row>
    <row r="761">
      <c r="A761" s="110" t="s">
        <v>988</v>
      </c>
      <c r="B761" s="111" t="s">
        <v>4223</v>
      </c>
      <c r="C761" s="5" t="str">
        <f t="shared" si="1"/>
        <v>Organic Fruits &amp; Vegetables_5-10</v>
      </c>
      <c r="D761" s="112">
        <v>117.0</v>
      </c>
      <c r="E761" s="112">
        <v>1.0</v>
      </c>
      <c r="F761" s="110">
        <v>0.9</v>
      </c>
      <c r="G761" s="112">
        <v>925.0</v>
      </c>
      <c r="H761" s="112">
        <v>1.0</v>
      </c>
      <c r="I761" s="110">
        <v>0.1</v>
      </c>
      <c r="J761" s="77"/>
    </row>
    <row r="762">
      <c r="A762" s="110" t="s">
        <v>988</v>
      </c>
      <c r="B762" s="111" t="s">
        <v>4221</v>
      </c>
      <c r="C762" s="5" t="str">
        <f t="shared" si="1"/>
        <v>Organic Fruits &amp; Vegetables_10-15</v>
      </c>
      <c r="D762" s="112">
        <v>8.0</v>
      </c>
      <c r="E762" s="112">
        <v>0.0</v>
      </c>
      <c r="F762" s="110">
        <v>0.0</v>
      </c>
      <c r="G762" s="112">
        <v>14.0</v>
      </c>
      <c r="H762" s="112">
        <v>0.0</v>
      </c>
      <c r="I762" s="110">
        <v>0.0</v>
      </c>
      <c r="J762" s="77"/>
    </row>
    <row r="763">
      <c r="A763" s="110" t="s">
        <v>988</v>
      </c>
      <c r="B763" s="111" t="s">
        <v>72</v>
      </c>
      <c r="C763" s="5" t="str">
        <f t="shared" si="1"/>
        <v>Organic Fruits &amp; Vegetables_15-20</v>
      </c>
      <c r="D763" s="112">
        <v>38.0</v>
      </c>
      <c r="E763" s="112">
        <v>3.0</v>
      </c>
      <c r="F763" s="110">
        <v>7.9</v>
      </c>
      <c r="G763" s="112">
        <v>68.0</v>
      </c>
      <c r="H763" s="112">
        <v>3.0</v>
      </c>
      <c r="I763" s="110">
        <v>4.4</v>
      </c>
      <c r="J763" s="77"/>
    </row>
    <row r="764">
      <c r="A764" s="110" t="s">
        <v>1731</v>
      </c>
      <c r="B764" s="111" t="s">
        <v>88</v>
      </c>
      <c r="C764" s="5" t="str">
        <f t="shared" si="1"/>
        <v>Other Snacks_0-5</v>
      </c>
      <c r="D764" s="112">
        <v>431.0</v>
      </c>
      <c r="E764" s="112">
        <v>100.0</v>
      </c>
      <c r="F764" s="110">
        <v>23.2</v>
      </c>
      <c r="G764" s="112">
        <v>2061.0</v>
      </c>
      <c r="H764" s="112">
        <v>418.0</v>
      </c>
      <c r="I764" s="110">
        <v>20.3</v>
      </c>
      <c r="J764" s="77"/>
    </row>
    <row r="765">
      <c r="A765" s="110" t="s">
        <v>1731</v>
      </c>
      <c r="B765" s="111" t="s">
        <v>4223</v>
      </c>
      <c r="C765" s="5" t="str">
        <f t="shared" si="1"/>
        <v>Other Snacks_5-10</v>
      </c>
      <c r="D765" s="112">
        <v>922.0</v>
      </c>
      <c r="E765" s="112">
        <v>146.0</v>
      </c>
      <c r="F765" s="110">
        <v>15.8</v>
      </c>
      <c r="G765" s="112">
        <v>3915.0</v>
      </c>
      <c r="H765" s="112">
        <v>564.0</v>
      </c>
      <c r="I765" s="110">
        <v>14.4</v>
      </c>
      <c r="J765" s="77"/>
    </row>
    <row r="766">
      <c r="A766" s="110" t="s">
        <v>1731</v>
      </c>
      <c r="B766" s="111" t="s">
        <v>4221</v>
      </c>
      <c r="C766" s="5" t="str">
        <f t="shared" si="1"/>
        <v>Other Snacks_10-15</v>
      </c>
      <c r="D766" s="112">
        <v>292.0</v>
      </c>
      <c r="E766" s="112">
        <v>86.0</v>
      </c>
      <c r="F766" s="110">
        <v>29.5</v>
      </c>
      <c r="G766" s="112">
        <v>990.0</v>
      </c>
      <c r="H766" s="112">
        <v>288.0</v>
      </c>
      <c r="I766" s="110">
        <v>29.1</v>
      </c>
      <c r="J766" s="77"/>
    </row>
    <row r="767">
      <c r="A767" s="110" t="s">
        <v>1731</v>
      </c>
      <c r="B767" s="111" t="s">
        <v>75</v>
      </c>
      <c r="C767" s="5" t="str">
        <f t="shared" si="1"/>
        <v>Other Snacks_20-25</v>
      </c>
      <c r="D767" s="112">
        <v>1.0</v>
      </c>
      <c r="E767" s="112">
        <v>0.0</v>
      </c>
      <c r="F767" s="110">
        <v>0.0</v>
      </c>
      <c r="G767" s="112">
        <v>2.0</v>
      </c>
      <c r="H767" s="112">
        <v>0.0</v>
      </c>
      <c r="I767" s="110">
        <v>0.0</v>
      </c>
      <c r="J767" s="77"/>
    </row>
    <row r="768">
      <c r="A768" s="110" t="s">
        <v>1731</v>
      </c>
      <c r="B768" s="111" t="s">
        <v>4222</v>
      </c>
      <c r="C768" s="5" t="str">
        <f t="shared" si="1"/>
        <v>Other Snacks_No Sales</v>
      </c>
      <c r="D768" s="112">
        <v>10.0</v>
      </c>
      <c r="E768" s="112">
        <v>9.0</v>
      </c>
      <c r="F768" s="110">
        <v>90.0</v>
      </c>
      <c r="G768" s="112">
        <v>13.0</v>
      </c>
      <c r="H768" s="112">
        <v>12.0</v>
      </c>
      <c r="I768" s="110">
        <v>92.3</v>
      </c>
      <c r="J768" s="77"/>
    </row>
    <row r="769">
      <c r="A769" s="110" t="s">
        <v>4225</v>
      </c>
      <c r="B769" s="111" t="s">
        <v>72</v>
      </c>
      <c r="C769" s="5" t="str">
        <f t="shared" si="1"/>
        <v>Others Pharmacy_15-20</v>
      </c>
      <c r="D769" s="112">
        <v>1.0</v>
      </c>
      <c r="E769" s="112">
        <v>0.0</v>
      </c>
      <c r="F769" s="110">
        <v>0.0</v>
      </c>
      <c r="G769" s="112">
        <v>1.0</v>
      </c>
      <c r="H769" s="112">
        <v>0.0</v>
      </c>
      <c r="I769" s="110">
        <v>0.0</v>
      </c>
      <c r="J769" s="77"/>
    </row>
    <row r="770">
      <c r="A770" s="110" t="s">
        <v>4225</v>
      </c>
      <c r="B770" s="111" t="s">
        <v>60</v>
      </c>
      <c r="C770" s="5" t="str">
        <f t="shared" si="1"/>
        <v>Others Pharmacy_25+</v>
      </c>
      <c r="D770" s="112">
        <v>3.0</v>
      </c>
      <c r="E770" s="112">
        <v>3.0</v>
      </c>
      <c r="F770" s="110">
        <v>100.0</v>
      </c>
      <c r="G770" s="112">
        <v>8.0</v>
      </c>
      <c r="H770" s="112">
        <v>8.0</v>
      </c>
      <c r="I770" s="110">
        <v>100.0</v>
      </c>
      <c r="J770" s="77"/>
    </row>
    <row r="771">
      <c r="A771" s="110" t="s">
        <v>2113</v>
      </c>
      <c r="B771" s="111" t="s">
        <v>60</v>
      </c>
      <c r="C771" s="5" t="str">
        <f t="shared" si="1"/>
        <v>Padel_25+</v>
      </c>
      <c r="D771" s="112">
        <v>4.0</v>
      </c>
      <c r="E771" s="112">
        <v>4.0</v>
      </c>
      <c r="F771" s="110">
        <v>100.0</v>
      </c>
      <c r="G771" s="112">
        <v>4.0</v>
      </c>
      <c r="H771" s="112">
        <v>4.0</v>
      </c>
      <c r="I771" s="110">
        <v>100.0</v>
      </c>
      <c r="J771" s="77"/>
    </row>
    <row r="772">
      <c r="A772" s="110" t="s">
        <v>2113</v>
      </c>
      <c r="B772" s="111" t="s">
        <v>4222</v>
      </c>
      <c r="C772" s="5" t="str">
        <f t="shared" si="1"/>
        <v>Padel_No Sales</v>
      </c>
      <c r="D772" s="112">
        <v>4.0</v>
      </c>
      <c r="E772" s="112">
        <v>4.0</v>
      </c>
      <c r="F772" s="110">
        <v>100.0</v>
      </c>
      <c r="G772" s="112">
        <v>4.0</v>
      </c>
      <c r="H772" s="112">
        <v>4.0</v>
      </c>
      <c r="I772" s="110">
        <v>100.0</v>
      </c>
      <c r="J772" s="77"/>
    </row>
    <row r="773">
      <c r="A773" s="110" t="s">
        <v>1057</v>
      </c>
      <c r="B773" s="111" t="s">
        <v>4223</v>
      </c>
      <c r="C773" s="5" t="str">
        <f t="shared" si="1"/>
        <v>Pain Relief_5-10</v>
      </c>
      <c r="D773" s="112">
        <v>65.0</v>
      </c>
      <c r="E773" s="112">
        <v>3.0</v>
      </c>
      <c r="F773" s="110">
        <v>4.6</v>
      </c>
      <c r="G773" s="112">
        <v>181.0</v>
      </c>
      <c r="H773" s="112">
        <v>8.0</v>
      </c>
      <c r="I773" s="110">
        <v>4.4</v>
      </c>
      <c r="J773" s="77"/>
    </row>
    <row r="774">
      <c r="A774" s="110" t="s">
        <v>1057</v>
      </c>
      <c r="B774" s="111" t="s">
        <v>4221</v>
      </c>
      <c r="C774" s="5" t="str">
        <f t="shared" si="1"/>
        <v>Pain Relief_10-15</v>
      </c>
      <c r="D774" s="112">
        <v>58.0</v>
      </c>
      <c r="E774" s="112">
        <v>0.0</v>
      </c>
      <c r="F774" s="110">
        <v>0.0</v>
      </c>
      <c r="G774" s="112">
        <v>261.0</v>
      </c>
      <c r="H774" s="112">
        <v>0.0</v>
      </c>
      <c r="I774" s="110">
        <v>0.0</v>
      </c>
      <c r="J774" s="77"/>
    </row>
    <row r="775">
      <c r="A775" s="110" t="s">
        <v>1057</v>
      </c>
      <c r="B775" s="111" t="s">
        <v>72</v>
      </c>
      <c r="C775" s="5" t="str">
        <f t="shared" si="1"/>
        <v>Pain Relief_15-20</v>
      </c>
      <c r="D775" s="112">
        <v>51.0</v>
      </c>
      <c r="E775" s="112">
        <v>2.0</v>
      </c>
      <c r="F775" s="110">
        <v>3.9</v>
      </c>
      <c r="G775" s="112">
        <v>190.0</v>
      </c>
      <c r="H775" s="112">
        <v>6.0</v>
      </c>
      <c r="I775" s="110">
        <v>3.2</v>
      </c>
      <c r="J775" s="77"/>
    </row>
    <row r="776">
      <c r="A776" s="110" t="s">
        <v>1057</v>
      </c>
      <c r="B776" s="111" t="s">
        <v>75</v>
      </c>
      <c r="C776" s="5" t="str">
        <f t="shared" si="1"/>
        <v>Pain Relief_20-25</v>
      </c>
      <c r="D776" s="112">
        <v>163.0</v>
      </c>
      <c r="E776" s="112">
        <v>7.0</v>
      </c>
      <c r="F776" s="110">
        <v>4.3</v>
      </c>
      <c r="G776" s="112">
        <v>466.0</v>
      </c>
      <c r="H776" s="112">
        <v>21.0</v>
      </c>
      <c r="I776" s="110">
        <v>4.5</v>
      </c>
      <c r="J776" s="77"/>
    </row>
    <row r="777">
      <c r="A777" s="110" t="s">
        <v>1057</v>
      </c>
      <c r="B777" s="111" t="s">
        <v>60</v>
      </c>
      <c r="C777" s="5" t="str">
        <f t="shared" si="1"/>
        <v>Pain Relief_25+</v>
      </c>
      <c r="D777" s="112">
        <v>415.0</v>
      </c>
      <c r="E777" s="112">
        <v>97.0</v>
      </c>
      <c r="F777" s="110">
        <v>23.4</v>
      </c>
      <c r="G777" s="112">
        <v>1302.0</v>
      </c>
      <c r="H777" s="112">
        <v>307.0</v>
      </c>
      <c r="I777" s="110">
        <v>23.6</v>
      </c>
      <c r="J777" s="77"/>
    </row>
    <row r="778">
      <c r="A778" s="110" t="s">
        <v>1057</v>
      </c>
      <c r="B778" s="111" t="s">
        <v>4222</v>
      </c>
      <c r="C778" s="5" t="str">
        <f t="shared" si="1"/>
        <v>Pain Relief_No Sales</v>
      </c>
      <c r="D778" s="112">
        <v>7.0</v>
      </c>
      <c r="E778" s="112">
        <v>4.0</v>
      </c>
      <c r="F778" s="110">
        <v>57.1</v>
      </c>
      <c r="G778" s="112">
        <v>11.0</v>
      </c>
      <c r="H778" s="112">
        <v>6.0</v>
      </c>
      <c r="I778" s="110">
        <v>54.5</v>
      </c>
      <c r="J778" s="77"/>
    </row>
    <row r="779">
      <c r="A779" s="110" t="s">
        <v>177</v>
      </c>
      <c r="B779" s="111" t="s">
        <v>4223</v>
      </c>
      <c r="C779" s="5" t="str">
        <f t="shared" si="1"/>
        <v>Parathas &amp; Dosas_5-10</v>
      </c>
      <c r="D779" s="112">
        <v>233.0</v>
      </c>
      <c r="E779" s="112">
        <v>16.0</v>
      </c>
      <c r="F779" s="110">
        <v>6.9</v>
      </c>
      <c r="G779" s="112">
        <v>1180.0</v>
      </c>
      <c r="H779" s="112">
        <v>86.0</v>
      </c>
      <c r="I779" s="110">
        <v>7.3</v>
      </c>
      <c r="J779" s="77"/>
    </row>
    <row r="780">
      <c r="A780" s="110" t="s">
        <v>1152</v>
      </c>
      <c r="B780" s="111" t="s">
        <v>88</v>
      </c>
      <c r="C780" s="5" t="str">
        <f t="shared" si="1"/>
        <v>Party_0-5</v>
      </c>
      <c r="D780" s="112">
        <v>284.0</v>
      </c>
      <c r="E780" s="112">
        <v>70.0</v>
      </c>
      <c r="F780" s="110">
        <v>24.6</v>
      </c>
      <c r="G780" s="112">
        <v>871.0</v>
      </c>
      <c r="H780" s="112">
        <v>228.0</v>
      </c>
      <c r="I780" s="110">
        <v>26.2</v>
      </c>
      <c r="J780" s="77"/>
    </row>
    <row r="781">
      <c r="A781" s="110" t="s">
        <v>1152</v>
      </c>
      <c r="B781" s="111" t="s">
        <v>4223</v>
      </c>
      <c r="C781" s="5" t="str">
        <f t="shared" si="1"/>
        <v>Party_5-10</v>
      </c>
      <c r="D781" s="112">
        <v>960.0</v>
      </c>
      <c r="E781" s="112">
        <v>420.0</v>
      </c>
      <c r="F781" s="110">
        <v>43.8</v>
      </c>
      <c r="G781" s="112">
        <v>2935.0</v>
      </c>
      <c r="H781" s="112">
        <v>1330.0</v>
      </c>
      <c r="I781" s="110">
        <v>45.3</v>
      </c>
      <c r="J781" s="77"/>
    </row>
    <row r="782">
      <c r="A782" s="110" t="s">
        <v>1152</v>
      </c>
      <c r="B782" s="111" t="s">
        <v>4221</v>
      </c>
      <c r="C782" s="5" t="str">
        <f t="shared" si="1"/>
        <v>Party_10-15</v>
      </c>
      <c r="D782" s="112">
        <v>1.0</v>
      </c>
      <c r="E782" s="112">
        <v>1.0</v>
      </c>
      <c r="F782" s="110">
        <v>100.0</v>
      </c>
      <c r="G782" s="112">
        <v>3.0</v>
      </c>
      <c r="H782" s="112">
        <v>3.0</v>
      </c>
      <c r="I782" s="110">
        <v>100.0</v>
      </c>
      <c r="J782" s="77"/>
    </row>
    <row r="783">
      <c r="A783" s="110" t="s">
        <v>1152</v>
      </c>
      <c r="B783" s="111" t="s">
        <v>72</v>
      </c>
      <c r="C783" s="5" t="str">
        <f t="shared" si="1"/>
        <v>Party_15-20</v>
      </c>
      <c r="D783" s="112">
        <v>28.0</v>
      </c>
      <c r="E783" s="112">
        <v>1.0</v>
      </c>
      <c r="F783" s="110">
        <v>3.6</v>
      </c>
      <c r="G783" s="112">
        <v>85.0</v>
      </c>
      <c r="H783" s="112">
        <v>2.0</v>
      </c>
      <c r="I783" s="110">
        <v>2.4</v>
      </c>
      <c r="J783" s="77"/>
    </row>
    <row r="784">
      <c r="A784" s="110" t="s">
        <v>1152</v>
      </c>
      <c r="B784" s="111" t="s">
        <v>75</v>
      </c>
      <c r="C784" s="5" t="str">
        <f t="shared" si="1"/>
        <v>Party_20-25</v>
      </c>
      <c r="D784" s="112">
        <v>26.0</v>
      </c>
      <c r="E784" s="112">
        <v>1.0</v>
      </c>
      <c r="F784" s="110">
        <v>3.8</v>
      </c>
      <c r="G784" s="112">
        <v>77.0</v>
      </c>
      <c r="H784" s="112">
        <v>3.0</v>
      </c>
      <c r="I784" s="110">
        <v>3.9</v>
      </c>
      <c r="J784" s="77"/>
    </row>
    <row r="785">
      <c r="A785" s="110" t="s">
        <v>1152</v>
      </c>
      <c r="B785" s="111" t="s">
        <v>60</v>
      </c>
      <c r="C785" s="5" t="str">
        <f t="shared" si="1"/>
        <v>Party_25+</v>
      </c>
      <c r="D785" s="112">
        <v>25.0</v>
      </c>
      <c r="E785" s="112">
        <v>17.0</v>
      </c>
      <c r="F785" s="110">
        <v>68.0</v>
      </c>
      <c r="G785" s="112">
        <v>85.0</v>
      </c>
      <c r="H785" s="112">
        <v>55.0</v>
      </c>
      <c r="I785" s="110">
        <v>64.7</v>
      </c>
      <c r="J785" s="77"/>
    </row>
    <row r="786">
      <c r="A786" s="110" t="s">
        <v>1152</v>
      </c>
      <c r="B786" s="111" t="s">
        <v>4222</v>
      </c>
      <c r="C786" s="5" t="str">
        <f t="shared" si="1"/>
        <v>Party_No Sales</v>
      </c>
      <c r="D786" s="112">
        <v>43.0</v>
      </c>
      <c r="E786" s="112">
        <v>43.0</v>
      </c>
      <c r="F786" s="110">
        <v>100.0</v>
      </c>
      <c r="G786" s="112">
        <v>101.0</v>
      </c>
      <c r="H786" s="112">
        <v>101.0</v>
      </c>
      <c r="I786" s="110">
        <v>100.0</v>
      </c>
      <c r="J786" s="77"/>
    </row>
    <row r="787">
      <c r="A787" s="110" t="s">
        <v>1665</v>
      </c>
      <c r="B787" s="111" t="s">
        <v>88</v>
      </c>
      <c r="C787" s="5" t="str">
        <f t="shared" si="1"/>
        <v>Pasta_0-5</v>
      </c>
      <c r="D787" s="112">
        <v>315.0</v>
      </c>
      <c r="E787" s="112">
        <v>24.0</v>
      </c>
      <c r="F787" s="110">
        <v>7.6</v>
      </c>
      <c r="G787" s="112">
        <v>1627.0</v>
      </c>
      <c r="H787" s="112">
        <v>71.0</v>
      </c>
      <c r="I787" s="110">
        <v>4.4</v>
      </c>
      <c r="J787" s="77"/>
    </row>
    <row r="788">
      <c r="A788" s="110" t="s">
        <v>1665</v>
      </c>
      <c r="B788" s="111" t="s">
        <v>4223</v>
      </c>
      <c r="C788" s="5" t="str">
        <f t="shared" si="1"/>
        <v>Pasta_5-10</v>
      </c>
      <c r="D788" s="112">
        <v>316.0</v>
      </c>
      <c r="E788" s="112">
        <v>49.0</v>
      </c>
      <c r="F788" s="110">
        <v>15.5</v>
      </c>
      <c r="G788" s="112">
        <v>1286.0</v>
      </c>
      <c r="H788" s="112">
        <v>137.0</v>
      </c>
      <c r="I788" s="110">
        <v>10.7</v>
      </c>
      <c r="J788" s="77"/>
    </row>
    <row r="789">
      <c r="A789" s="110" t="s">
        <v>1665</v>
      </c>
      <c r="B789" s="111" t="s">
        <v>4221</v>
      </c>
      <c r="C789" s="5" t="str">
        <f t="shared" si="1"/>
        <v>Pasta_10-15</v>
      </c>
      <c r="D789" s="112">
        <v>443.0</v>
      </c>
      <c r="E789" s="112">
        <v>33.0</v>
      </c>
      <c r="F789" s="110">
        <v>7.4</v>
      </c>
      <c r="G789" s="112">
        <v>1482.0</v>
      </c>
      <c r="H789" s="112">
        <v>83.0</v>
      </c>
      <c r="I789" s="110">
        <v>5.6</v>
      </c>
      <c r="J789" s="77"/>
    </row>
    <row r="790">
      <c r="A790" s="110" t="s">
        <v>1665</v>
      </c>
      <c r="B790" s="111" t="s">
        <v>72</v>
      </c>
      <c r="C790" s="5" t="str">
        <f t="shared" si="1"/>
        <v>Pasta_15-20</v>
      </c>
      <c r="D790" s="112">
        <v>253.0</v>
      </c>
      <c r="E790" s="112">
        <v>44.0</v>
      </c>
      <c r="F790" s="110">
        <v>17.4</v>
      </c>
      <c r="G790" s="112">
        <v>676.0</v>
      </c>
      <c r="H790" s="112">
        <v>125.0</v>
      </c>
      <c r="I790" s="110">
        <v>18.5</v>
      </c>
      <c r="J790" s="77"/>
    </row>
    <row r="791">
      <c r="A791" s="110" t="s">
        <v>1665</v>
      </c>
      <c r="B791" s="111" t="s">
        <v>75</v>
      </c>
      <c r="C791" s="5" t="str">
        <f t="shared" si="1"/>
        <v>Pasta_20-25</v>
      </c>
      <c r="D791" s="112">
        <v>249.0</v>
      </c>
      <c r="E791" s="112">
        <v>92.0</v>
      </c>
      <c r="F791" s="110">
        <v>36.9</v>
      </c>
      <c r="G791" s="112">
        <v>633.0</v>
      </c>
      <c r="H791" s="112">
        <v>259.0</v>
      </c>
      <c r="I791" s="110">
        <v>40.9</v>
      </c>
      <c r="J791" s="77"/>
    </row>
    <row r="792">
      <c r="A792" s="110" t="s">
        <v>1665</v>
      </c>
      <c r="B792" s="111" t="s">
        <v>60</v>
      </c>
      <c r="C792" s="5" t="str">
        <f t="shared" si="1"/>
        <v>Pasta_25+</v>
      </c>
      <c r="D792" s="112">
        <v>258.0</v>
      </c>
      <c r="E792" s="112">
        <v>73.0</v>
      </c>
      <c r="F792" s="110">
        <v>28.3</v>
      </c>
      <c r="G792" s="112">
        <v>737.0</v>
      </c>
      <c r="H792" s="112">
        <v>203.0</v>
      </c>
      <c r="I792" s="110">
        <v>27.5</v>
      </c>
      <c r="J792" s="77"/>
    </row>
    <row r="793">
      <c r="A793" s="110" t="s">
        <v>1665</v>
      </c>
      <c r="B793" s="111" t="s">
        <v>4222</v>
      </c>
      <c r="C793" s="5" t="str">
        <f t="shared" si="1"/>
        <v>Pasta_No Sales</v>
      </c>
      <c r="D793" s="112">
        <v>74.0</v>
      </c>
      <c r="E793" s="112">
        <v>57.0</v>
      </c>
      <c r="F793" s="110">
        <v>77.0</v>
      </c>
      <c r="G793" s="112">
        <v>145.0</v>
      </c>
      <c r="H793" s="112">
        <v>119.0</v>
      </c>
      <c r="I793" s="110">
        <v>82.1</v>
      </c>
      <c r="J793" s="77"/>
    </row>
    <row r="794">
      <c r="A794" s="110" t="s">
        <v>702</v>
      </c>
      <c r="B794" s="111" t="s">
        <v>88</v>
      </c>
      <c r="C794" s="5" t="str">
        <f t="shared" si="1"/>
        <v>Paste &amp; Sauces_0-5</v>
      </c>
      <c r="D794" s="112">
        <v>240.0</v>
      </c>
      <c r="E794" s="112">
        <v>38.0</v>
      </c>
      <c r="F794" s="110">
        <v>15.8</v>
      </c>
      <c r="G794" s="112">
        <v>1271.0</v>
      </c>
      <c r="H794" s="112">
        <v>175.0</v>
      </c>
      <c r="I794" s="110">
        <v>13.8</v>
      </c>
      <c r="J794" s="77"/>
    </row>
    <row r="795">
      <c r="A795" s="110" t="s">
        <v>702</v>
      </c>
      <c r="B795" s="111" t="s">
        <v>4223</v>
      </c>
      <c r="C795" s="5" t="str">
        <f t="shared" si="1"/>
        <v>Paste &amp; Sauces_5-10</v>
      </c>
      <c r="D795" s="112">
        <v>1048.0</v>
      </c>
      <c r="E795" s="112">
        <v>100.0</v>
      </c>
      <c r="F795" s="110">
        <v>9.5</v>
      </c>
      <c r="G795" s="112">
        <v>4596.0</v>
      </c>
      <c r="H795" s="112">
        <v>316.0</v>
      </c>
      <c r="I795" s="110">
        <v>6.9</v>
      </c>
      <c r="J795" s="77"/>
    </row>
    <row r="796">
      <c r="A796" s="110" t="s">
        <v>702</v>
      </c>
      <c r="B796" s="111" t="s">
        <v>4221</v>
      </c>
      <c r="C796" s="5" t="str">
        <f t="shared" si="1"/>
        <v>Paste &amp; Sauces_10-15</v>
      </c>
      <c r="D796" s="112">
        <v>1224.0</v>
      </c>
      <c r="E796" s="112">
        <v>240.0</v>
      </c>
      <c r="F796" s="110">
        <v>19.6</v>
      </c>
      <c r="G796" s="112">
        <v>3788.0</v>
      </c>
      <c r="H796" s="112">
        <v>730.0</v>
      </c>
      <c r="I796" s="110">
        <v>19.3</v>
      </c>
      <c r="J796" s="77"/>
    </row>
    <row r="797">
      <c r="A797" s="110" t="s">
        <v>702</v>
      </c>
      <c r="B797" s="111" t="s">
        <v>72</v>
      </c>
      <c r="C797" s="5" t="str">
        <f t="shared" si="1"/>
        <v>Paste &amp; Sauces_15-20</v>
      </c>
      <c r="D797" s="112">
        <v>727.0</v>
      </c>
      <c r="E797" s="112">
        <v>242.0</v>
      </c>
      <c r="F797" s="110">
        <v>33.3</v>
      </c>
      <c r="G797" s="112">
        <v>2272.0</v>
      </c>
      <c r="H797" s="112">
        <v>810.0</v>
      </c>
      <c r="I797" s="110">
        <v>35.7</v>
      </c>
      <c r="J797" s="77"/>
    </row>
    <row r="798">
      <c r="A798" s="110" t="s">
        <v>702</v>
      </c>
      <c r="B798" s="111" t="s">
        <v>75</v>
      </c>
      <c r="C798" s="5" t="str">
        <f t="shared" si="1"/>
        <v>Paste &amp; Sauces_20-25</v>
      </c>
      <c r="D798" s="112">
        <v>428.0</v>
      </c>
      <c r="E798" s="112">
        <v>141.0</v>
      </c>
      <c r="F798" s="110">
        <v>32.9</v>
      </c>
      <c r="G798" s="112">
        <v>1448.0</v>
      </c>
      <c r="H798" s="112">
        <v>459.0</v>
      </c>
      <c r="I798" s="110">
        <v>31.7</v>
      </c>
      <c r="J798" s="77"/>
    </row>
    <row r="799">
      <c r="A799" s="110" t="s">
        <v>702</v>
      </c>
      <c r="B799" s="111" t="s">
        <v>60</v>
      </c>
      <c r="C799" s="5" t="str">
        <f t="shared" si="1"/>
        <v>Paste &amp; Sauces_25+</v>
      </c>
      <c r="D799" s="112">
        <v>148.0</v>
      </c>
      <c r="E799" s="112">
        <v>66.0</v>
      </c>
      <c r="F799" s="110">
        <v>44.6</v>
      </c>
      <c r="G799" s="112">
        <v>364.0</v>
      </c>
      <c r="H799" s="112">
        <v>163.0</v>
      </c>
      <c r="I799" s="110">
        <v>44.8</v>
      </c>
      <c r="J799" s="77"/>
    </row>
    <row r="800">
      <c r="A800" s="110" t="s">
        <v>702</v>
      </c>
      <c r="B800" s="111" t="s">
        <v>4222</v>
      </c>
      <c r="C800" s="5" t="str">
        <f t="shared" si="1"/>
        <v>Paste &amp; Sauces_No Sales</v>
      </c>
      <c r="D800" s="112">
        <v>83.0</v>
      </c>
      <c r="E800" s="112">
        <v>64.0</v>
      </c>
      <c r="F800" s="110">
        <v>77.1</v>
      </c>
      <c r="G800" s="112">
        <v>201.0</v>
      </c>
      <c r="H800" s="112">
        <v>177.0</v>
      </c>
      <c r="I800" s="110">
        <v>88.1</v>
      </c>
      <c r="J800" s="77"/>
    </row>
    <row r="801">
      <c r="A801" s="110" t="s">
        <v>572</v>
      </c>
      <c r="B801" s="111" t="s">
        <v>4223</v>
      </c>
      <c r="C801" s="5" t="str">
        <f t="shared" si="1"/>
        <v>Pesticides_5-10</v>
      </c>
      <c r="D801" s="112">
        <v>51.0</v>
      </c>
      <c r="E801" s="112">
        <v>5.0</v>
      </c>
      <c r="F801" s="110">
        <v>9.8</v>
      </c>
      <c r="G801" s="112">
        <v>518.0</v>
      </c>
      <c r="H801" s="112">
        <v>60.0</v>
      </c>
      <c r="I801" s="110">
        <v>11.6</v>
      </c>
      <c r="J801" s="77"/>
    </row>
    <row r="802">
      <c r="A802" s="110" t="s">
        <v>572</v>
      </c>
      <c r="B802" s="111" t="s">
        <v>4221</v>
      </c>
      <c r="C802" s="5" t="str">
        <f t="shared" si="1"/>
        <v>Pesticides_10-15</v>
      </c>
      <c r="D802" s="112">
        <v>169.0</v>
      </c>
      <c r="E802" s="112">
        <v>28.0</v>
      </c>
      <c r="F802" s="110">
        <v>16.6</v>
      </c>
      <c r="G802" s="112">
        <v>758.0</v>
      </c>
      <c r="H802" s="112">
        <v>189.0</v>
      </c>
      <c r="I802" s="110">
        <v>24.9</v>
      </c>
      <c r="J802" s="77"/>
    </row>
    <row r="803">
      <c r="A803" s="110" t="s">
        <v>572</v>
      </c>
      <c r="B803" s="111" t="s">
        <v>72</v>
      </c>
      <c r="C803" s="5" t="str">
        <f t="shared" si="1"/>
        <v>Pesticides_15-20</v>
      </c>
      <c r="D803" s="112">
        <v>60.0</v>
      </c>
      <c r="E803" s="112">
        <v>21.0</v>
      </c>
      <c r="F803" s="110">
        <v>35.0</v>
      </c>
      <c r="G803" s="112">
        <v>159.0</v>
      </c>
      <c r="H803" s="112">
        <v>63.0</v>
      </c>
      <c r="I803" s="110">
        <v>39.6</v>
      </c>
      <c r="J803" s="77"/>
    </row>
    <row r="804">
      <c r="A804" s="110" t="s">
        <v>572</v>
      </c>
      <c r="B804" s="111" t="s">
        <v>75</v>
      </c>
      <c r="C804" s="5" t="str">
        <f t="shared" si="1"/>
        <v>Pesticides_20-25</v>
      </c>
      <c r="D804" s="112">
        <v>13.0</v>
      </c>
      <c r="E804" s="112">
        <v>6.0</v>
      </c>
      <c r="F804" s="110">
        <v>46.2</v>
      </c>
      <c r="G804" s="112">
        <v>18.0</v>
      </c>
      <c r="H804" s="112">
        <v>11.0</v>
      </c>
      <c r="I804" s="110">
        <v>61.1</v>
      </c>
      <c r="J804" s="77"/>
    </row>
    <row r="805">
      <c r="A805" s="110" t="s">
        <v>572</v>
      </c>
      <c r="B805" s="111" t="s">
        <v>60</v>
      </c>
      <c r="C805" s="5" t="str">
        <f t="shared" si="1"/>
        <v>Pesticides_25+</v>
      </c>
      <c r="D805" s="112">
        <v>113.0</v>
      </c>
      <c r="E805" s="112">
        <v>36.0</v>
      </c>
      <c r="F805" s="110">
        <v>31.9</v>
      </c>
      <c r="G805" s="112">
        <v>975.0</v>
      </c>
      <c r="H805" s="112">
        <v>416.0</v>
      </c>
      <c r="I805" s="110">
        <v>42.7</v>
      </c>
      <c r="J805" s="77"/>
    </row>
    <row r="806">
      <c r="A806" s="110" t="s">
        <v>572</v>
      </c>
      <c r="B806" s="111" t="s">
        <v>4222</v>
      </c>
      <c r="C806" s="5" t="str">
        <f t="shared" si="1"/>
        <v>Pesticides_No Sales</v>
      </c>
      <c r="D806" s="112">
        <v>9.0</v>
      </c>
      <c r="E806" s="112">
        <v>5.0</v>
      </c>
      <c r="F806" s="110">
        <v>55.6</v>
      </c>
      <c r="G806" s="112">
        <v>16.0</v>
      </c>
      <c r="H806" s="112">
        <v>9.0</v>
      </c>
      <c r="I806" s="110">
        <v>56.3</v>
      </c>
      <c r="J806" s="77"/>
    </row>
    <row r="807">
      <c r="A807" s="110" t="s">
        <v>1595</v>
      </c>
      <c r="B807" s="111" t="s">
        <v>4223</v>
      </c>
      <c r="C807" s="5" t="str">
        <f t="shared" si="1"/>
        <v>Pet Treats_5-10</v>
      </c>
      <c r="D807" s="112">
        <v>31.0</v>
      </c>
      <c r="E807" s="112">
        <v>0.0</v>
      </c>
      <c r="F807" s="110">
        <v>0.0</v>
      </c>
      <c r="G807" s="112">
        <v>172.0</v>
      </c>
      <c r="H807" s="112">
        <v>0.0</v>
      </c>
      <c r="I807" s="110">
        <v>0.0</v>
      </c>
      <c r="J807" s="77"/>
    </row>
    <row r="808">
      <c r="A808" s="110" t="s">
        <v>1595</v>
      </c>
      <c r="B808" s="111" t="s">
        <v>4221</v>
      </c>
      <c r="C808" s="5" t="str">
        <f t="shared" si="1"/>
        <v>Pet Treats_10-15</v>
      </c>
      <c r="D808" s="112">
        <v>226.0</v>
      </c>
      <c r="E808" s="112">
        <v>75.0</v>
      </c>
      <c r="F808" s="110">
        <v>33.2</v>
      </c>
      <c r="G808" s="112">
        <v>695.0</v>
      </c>
      <c r="H808" s="112">
        <v>242.0</v>
      </c>
      <c r="I808" s="110">
        <v>34.8</v>
      </c>
      <c r="J808" s="77"/>
    </row>
    <row r="809">
      <c r="A809" s="110" t="s">
        <v>1595</v>
      </c>
      <c r="B809" s="111" t="s">
        <v>72</v>
      </c>
      <c r="C809" s="5" t="str">
        <f t="shared" si="1"/>
        <v>Pet Treats_15-20</v>
      </c>
      <c r="D809" s="112">
        <v>124.0</v>
      </c>
      <c r="E809" s="112">
        <v>26.0</v>
      </c>
      <c r="F809" s="110">
        <v>21.0</v>
      </c>
      <c r="G809" s="112">
        <v>434.0</v>
      </c>
      <c r="H809" s="112">
        <v>81.0</v>
      </c>
      <c r="I809" s="110">
        <v>18.7</v>
      </c>
      <c r="J809" s="77"/>
    </row>
    <row r="810">
      <c r="A810" s="110" t="s">
        <v>1595</v>
      </c>
      <c r="B810" s="111" t="s">
        <v>60</v>
      </c>
      <c r="C810" s="5" t="str">
        <f t="shared" si="1"/>
        <v>Pet Treats_25+</v>
      </c>
      <c r="D810" s="112">
        <v>52.0</v>
      </c>
      <c r="E810" s="112">
        <v>21.0</v>
      </c>
      <c r="F810" s="110">
        <v>40.4</v>
      </c>
      <c r="G810" s="112">
        <v>157.0</v>
      </c>
      <c r="H810" s="112">
        <v>67.0</v>
      </c>
      <c r="I810" s="110">
        <v>42.7</v>
      </c>
      <c r="J810" s="77"/>
    </row>
    <row r="811">
      <c r="A811" s="110" t="s">
        <v>1595</v>
      </c>
      <c r="B811" s="111" t="s">
        <v>4222</v>
      </c>
      <c r="C811" s="5" t="str">
        <f t="shared" si="1"/>
        <v>Pet Treats_No Sales</v>
      </c>
      <c r="D811" s="112">
        <v>4.0</v>
      </c>
      <c r="E811" s="112">
        <v>2.0</v>
      </c>
      <c r="F811" s="110">
        <v>50.0</v>
      </c>
      <c r="G811" s="112">
        <v>5.0</v>
      </c>
      <c r="H811" s="112">
        <v>2.0</v>
      </c>
      <c r="I811" s="110">
        <v>40.0</v>
      </c>
      <c r="J811" s="77"/>
    </row>
    <row r="812">
      <c r="A812" s="110" t="s">
        <v>455</v>
      </c>
      <c r="B812" s="111" t="s">
        <v>88</v>
      </c>
      <c r="C812" s="5" t="str">
        <f t="shared" si="1"/>
        <v>Pickles &amp; Olives_0-5</v>
      </c>
      <c r="D812" s="112">
        <v>26.0</v>
      </c>
      <c r="E812" s="112">
        <v>0.0</v>
      </c>
      <c r="F812" s="110">
        <v>0.0</v>
      </c>
      <c r="G812" s="112">
        <v>94.0</v>
      </c>
      <c r="H812" s="112">
        <v>0.0</v>
      </c>
      <c r="I812" s="110">
        <v>0.0</v>
      </c>
      <c r="J812" s="77"/>
    </row>
    <row r="813">
      <c r="A813" s="110" t="s">
        <v>455</v>
      </c>
      <c r="B813" s="111" t="s">
        <v>4223</v>
      </c>
      <c r="C813" s="5" t="str">
        <f t="shared" si="1"/>
        <v>Pickles &amp; Olives_5-10</v>
      </c>
      <c r="D813" s="112">
        <v>524.0</v>
      </c>
      <c r="E813" s="112">
        <v>148.0</v>
      </c>
      <c r="F813" s="110">
        <v>28.2</v>
      </c>
      <c r="G813" s="112">
        <v>1925.0</v>
      </c>
      <c r="H813" s="112">
        <v>552.0</v>
      </c>
      <c r="I813" s="110">
        <v>28.7</v>
      </c>
      <c r="J813" s="77"/>
    </row>
    <row r="814">
      <c r="A814" s="110" t="s">
        <v>455</v>
      </c>
      <c r="B814" s="111" t="s">
        <v>4221</v>
      </c>
      <c r="C814" s="5" t="str">
        <f t="shared" si="1"/>
        <v>Pickles &amp; Olives_10-15</v>
      </c>
      <c r="D814" s="112">
        <v>394.0</v>
      </c>
      <c r="E814" s="112">
        <v>72.0</v>
      </c>
      <c r="F814" s="110">
        <v>18.3</v>
      </c>
      <c r="G814" s="112">
        <v>1229.0</v>
      </c>
      <c r="H814" s="112">
        <v>219.0</v>
      </c>
      <c r="I814" s="110">
        <v>17.8</v>
      </c>
      <c r="J814" s="77"/>
    </row>
    <row r="815">
      <c r="A815" s="110" t="s">
        <v>455</v>
      </c>
      <c r="B815" s="111" t="s">
        <v>72</v>
      </c>
      <c r="C815" s="5" t="str">
        <f t="shared" si="1"/>
        <v>Pickles &amp; Olives_15-20</v>
      </c>
      <c r="D815" s="112">
        <v>228.0</v>
      </c>
      <c r="E815" s="112">
        <v>47.0</v>
      </c>
      <c r="F815" s="110">
        <v>20.6</v>
      </c>
      <c r="G815" s="112">
        <v>699.0</v>
      </c>
      <c r="H815" s="112">
        <v>127.0</v>
      </c>
      <c r="I815" s="110">
        <v>18.2</v>
      </c>
      <c r="J815" s="77"/>
    </row>
    <row r="816">
      <c r="A816" s="110" t="s">
        <v>455</v>
      </c>
      <c r="B816" s="111" t="s">
        <v>75</v>
      </c>
      <c r="C816" s="5" t="str">
        <f t="shared" si="1"/>
        <v>Pickles &amp; Olives_20-25</v>
      </c>
      <c r="D816" s="112">
        <v>158.0</v>
      </c>
      <c r="E816" s="112">
        <v>63.0</v>
      </c>
      <c r="F816" s="110">
        <v>39.9</v>
      </c>
      <c r="G816" s="112">
        <v>424.0</v>
      </c>
      <c r="H816" s="112">
        <v>207.0</v>
      </c>
      <c r="I816" s="110">
        <v>48.8</v>
      </c>
      <c r="J816" s="77"/>
    </row>
    <row r="817">
      <c r="A817" s="110" t="s">
        <v>455</v>
      </c>
      <c r="B817" s="111" t="s">
        <v>60</v>
      </c>
      <c r="C817" s="5" t="str">
        <f t="shared" si="1"/>
        <v>Pickles &amp; Olives_25+</v>
      </c>
      <c r="D817" s="112">
        <v>202.0</v>
      </c>
      <c r="E817" s="112">
        <v>61.0</v>
      </c>
      <c r="F817" s="110">
        <v>30.2</v>
      </c>
      <c r="G817" s="112">
        <v>572.0</v>
      </c>
      <c r="H817" s="112">
        <v>192.0</v>
      </c>
      <c r="I817" s="110">
        <v>33.6</v>
      </c>
      <c r="J817" s="77"/>
    </row>
    <row r="818">
      <c r="A818" s="110" t="s">
        <v>455</v>
      </c>
      <c r="B818" s="111" t="s">
        <v>4222</v>
      </c>
      <c r="C818" s="5" t="str">
        <f t="shared" si="1"/>
        <v>Pickles &amp; Olives_No Sales</v>
      </c>
      <c r="D818" s="112">
        <v>56.0</v>
      </c>
      <c r="E818" s="112">
        <v>51.0</v>
      </c>
      <c r="F818" s="110">
        <v>91.1</v>
      </c>
      <c r="G818" s="112">
        <v>132.0</v>
      </c>
      <c r="H818" s="112">
        <v>127.0</v>
      </c>
      <c r="I818" s="110">
        <v>96.2</v>
      </c>
      <c r="J818" s="77"/>
    </row>
    <row r="819">
      <c r="A819" s="110" t="s">
        <v>1419</v>
      </c>
      <c r="B819" s="111" t="s">
        <v>88</v>
      </c>
      <c r="C819" s="5" t="str">
        <f t="shared" si="1"/>
        <v>Plain Yoghurt_0-5</v>
      </c>
      <c r="D819" s="112">
        <v>149.0</v>
      </c>
      <c r="E819" s="112">
        <v>0.0</v>
      </c>
      <c r="F819" s="110">
        <v>0.0</v>
      </c>
      <c r="G819" s="112">
        <v>1960.0</v>
      </c>
      <c r="H819" s="112">
        <v>0.0</v>
      </c>
      <c r="I819" s="110">
        <v>0.0</v>
      </c>
      <c r="J819" s="77"/>
    </row>
    <row r="820">
      <c r="A820" s="110" t="s">
        <v>1419</v>
      </c>
      <c r="B820" s="111" t="s">
        <v>4223</v>
      </c>
      <c r="C820" s="5" t="str">
        <f t="shared" si="1"/>
        <v>Plain Yoghurt_5-10</v>
      </c>
      <c r="D820" s="112">
        <v>275.0</v>
      </c>
      <c r="E820" s="112">
        <v>0.0</v>
      </c>
      <c r="F820" s="110">
        <v>0.0</v>
      </c>
      <c r="G820" s="112">
        <v>4828.0</v>
      </c>
      <c r="H820" s="112">
        <v>0.0</v>
      </c>
      <c r="I820" s="110">
        <v>0.0</v>
      </c>
      <c r="J820" s="77"/>
    </row>
    <row r="821">
      <c r="A821" s="110" t="s">
        <v>1419</v>
      </c>
      <c r="B821" s="111" t="s">
        <v>4221</v>
      </c>
      <c r="C821" s="5" t="str">
        <f t="shared" si="1"/>
        <v>Plain Yoghurt_10-15</v>
      </c>
      <c r="D821" s="112">
        <v>151.0</v>
      </c>
      <c r="E821" s="112">
        <v>1.0</v>
      </c>
      <c r="F821" s="110">
        <v>0.7</v>
      </c>
      <c r="G821" s="112">
        <v>1226.0</v>
      </c>
      <c r="H821" s="112">
        <v>4.0</v>
      </c>
      <c r="I821" s="110">
        <v>0.3</v>
      </c>
      <c r="J821" s="77"/>
    </row>
    <row r="822">
      <c r="A822" s="110" t="s">
        <v>1419</v>
      </c>
      <c r="B822" s="111" t="s">
        <v>75</v>
      </c>
      <c r="C822" s="5" t="str">
        <f t="shared" si="1"/>
        <v>Plain Yoghurt_20-25</v>
      </c>
      <c r="D822" s="112">
        <v>8.0</v>
      </c>
      <c r="E822" s="112">
        <v>7.0</v>
      </c>
      <c r="F822" s="110">
        <v>87.5</v>
      </c>
      <c r="G822" s="112">
        <v>17.0</v>
      </c>
      <c r="H822" s="112">
        <v>14.0</v>
      </c>
      <c r="I822" s="110">
        <v>82.4</v>
      </c>
      <c r="J822" s="77"/>
    </row>
    <row r="823">
      <c r="A823" s="110" t="s">
        <v>1419</v>
      </c>
      <c r="B823" s="111" t="s">
        <v>60</v>
      </c>
      <c r="C823" s="5" t="str">
        <f t="shared" si="1"/>
        <v>Plain Yoghurt_25+</v>
      </c>
      <c r="D823" s="112">
        <v>96.0</v>
      </c>
      <c r="E823" s="112">
        <v>3.0</v>
      </c>
      <c r="F823" s="110">
        <v>3.1</v>
      </c>
      <c r="G823" s="112">
        <v>661.0</v>
      </c>
      <c r="H823" s="112">
        <v>10.0</v>
      </c>
      <c r="I823" s="110">
        <v>1.5</v>
      </c>
      <c r="J823" s="77"/>
    </row>
    <row r="824">
      <c r="A824" s="110" t="s">
        <v>628</v>
      </c>
      <c r="B824" s="111" t="s">
        <v>4223</v>
      </c>
      <c r="C824" s="5" t="str">
        <f t="shared" si="1"/>
        <v>Pods &amp; Capsules_5-10</v>
      </c>
      <c r="D824" s="112">
        <v>5.0</v>
      </c>
      <c r="E824" s="112">
        <v>3.0</v>
      </c>
      <c r="F824" s="110">
        <v>60.0</v>
      </c>
      <c r="G824" s="112">
        <v>7.0</v>
      </c>
      <c r="H824" s="112">
        <v>3.0</v>
      </c>
      <c r="I824" s="110">
        <v>42.9</v>
      </c>
      <c r="J824" s="77"/>
    </row>
    <row r="825">
      <c r="A825" s="110" t="s">
        <v>628</v>
      </c>
      <c r="B825" s="111" t="s">
        <v>4221</v>
      </c>
      <c r="C825" s="5" t="str">
        <f t="shared" si="1"/>
        <v>Pods &amp; Capsules_10-15</v>
      </c>
      <c r="D825" s="112">
        <v>275.0</v>
      </c>
      <c r="E825" s="112">
        <v>21.0</v>
      </c>
      <c r="F825" s="110">
        <v>7.6</v>
      </c>
      <c r="G825" s="112">
        <v>988.0</v>
      </c>
      <c r="H825" s="112">
        <v>43.0</v>
      </c>
      <c r="I825" s="110">
        <v>4.4</v>
      </c>
      <c r="J825" s="77"/>
    </row>
    <row r="826">
      <c r="A826" s="110" t="s">
        <v>628</v>
      </c>
      <c r="B826" s="111" t="s">
        <v>72</v>
      </c>
      <c r="C826" s="5" t="str">
        <f t="shared" si="1"/>
        <v>Pods &amp; Capsules_15-20</v>
      </c>
      <c r="D826" s="112">
        <v>240.0</v>
      </c>
      <c r="E826" s="112">
        <v>27.0</v>
      </c>
      <c r="F826" s="110">
        <v>11.3</v>
      </c>
      <c r="G826" s="112">
        <v>836.0</v>
      </c>
      <c r="H826" s="112">
        <v>92.0</v>
      </c>
      <c r="I826" s="110">
        <v>11.0</v>
      </c>
      <c r="J826" s="77"/>
    </row>
    <row r="827">
      <c r="A827" s="110" t="s">
        <v>628</v>
      </c>
      <c r="B827" s="111" t="s">
        <v>75</v>
      </c>
      <c r="C827" s="5" t="str">
        <f t="shared" si="1"/>
        <v>Pods &amp; Capsules_20-25</v>
      </c>
      <c r="D827" s="112">
        <v>742.0</v>
      </c>
      <c r="E827" s="112">
        <v>137.0</v>
      </c>
      <c r="F827" s="110">
        <v>18.5</v>
      </c>
      <c r="G827" s="112">
        <v>3107.0</v>
      </c>
      <c r="H827" s="112">
        <v>429.0</v>
      </c>
      <c r="I827" s="110">
        <v>13.8</v>
      </c>
      <c r="J827" s="77"/>
    </row>
    <row r="828">
      <c r="A828" s="110" t="s">
        <v>628</v>
      </c>
      <c r="B828" s="111" t="s">
        <v>60</v>
      </c>
      <c r="C828" s="5" t="str">
        <f t="shared" si="1"/>
        <v>Pods &amp; Capsules_25+</v>
      </c>
      <c r="D828" s="112">
        <v>1429.0</v>
      </c>
      <c r="E828" s="112">
        <v>508.0</v>
      </c>
      <c r="F828" s="110">
        <v>35.5</v>
      </c>
      <c r="G828" s="112">
        <v>4865.0</v>
      </c>
      <c r="H828" s="112">
        <v>1766.0</v>
      </c>
      <c r="I828" s="110">
        <v>36.3</v>
      </c>
      <c r="J828" s="77"/>
    </row>
    <row r="829">
      <c r="A829" s="110" t="s">
        <v>628</v>
      </c>
      <c r="B829" s="111" t="s">
        <v>4222</v>
      </c>
      <c r="C829" s="5" t="str">
        <f t="shared" si="1"/>
        <v>Pods &amp; Capsules_No Sales</v>
      </c>
      <c r="D829" s="112">
        <v>147.0</v>
      </c>
      <c r="E829" s="112">
        <v>50.0</v>
      </c>
      <c r="F829" s="110">
        <v>34.0</v>
      </c>
      <c r="G829" s="112">
        <v>302.0</v>
      </c>
      <c r="H829" s="112">
        <v>122.0</v>
      </c>
      <c r="I829" s="110">
        <v>40.4</v>
      </c>
      <c r="J829" s="77"/>
    </row>
    <row r="830">
      <c r="A830" s="110" t="s">
        <v>1737</v>
      </c>
      <c r="B830" s="111" t="s">
        <v>88</v>
      </c>
      <c r="C830" s="5" t="str">
        <f t="shared" si="1"/>
        <v>Popcorn_0-5</v>
      </c>
      <c r="D830" s="112">
        <v>219.0</v>
      </c>
      <c r="E830" s="112">
        <v>10.0</v>
      </c>
      <c r="F830" s="110">
        <v>4.6</v>
      </c>
      <c r="G830" s="112">
        <v>2078.0</v>
      </c>
      <c r="H830" s="112">
        <v>19.0</v>
      </c>
      <c r="I830" s="110">
        <v>0.9</v>
      </c>
      <c r="J830" s="77"/>
    </row>
    <row r="831">
      <c r="A831" s="110" t="s">
        <v>1737</v>
      </c>
      <c r="B831" s="111" t="s">
        <v>4223</v>
      </c>
      <c r="C831" s="5" t="str">
        <f t="shared" si="1"/>
        <v>Popcorn_5-10</v>
      </c>
      <c r="D831" s="112">
        <v>24.0</v>
      </c>
      <c r="E831" s="112">
        <v>6.0</v>
      </c>
      <c r="F831" s="110">
        <v>25.0</v>
      </c>
      <c r="G831" s="112">
        <v>49.0</v>
      </c>
      <c r="H831" s="112">
        <v>18.0</v>
      </c>
      <c r="I831" s="110">
        <v>36.7</v>
      </c>
      <c r="J831" s="77"/>
    </row>
    <row r="832">
      <c r="A832" s="110" t="s">
        <v>1737</v>
      </c>
      <c r="B832" s="111" t="s">
        <v>4221</v>
      </c>
      <c r="C832" s="5" t="str">
        <f t="shared" si="1"/>
        <v>Popcorn_10-15</v>
      </c>
      <c r="D832" s="112">
        <v>52.0</v>
      </c>
      <c r="E832" s="112">
        <v>11.0</v>
      </c>
      <c r="F832" s="110">
        <v>21.2</v>
      </c>
      <c r="G832" s="112">
        <v>175.0</v>
      </c>
      <c r="H832" s="112">
        <v>20.0</v>
      </c>
      <c r="I832" s="110">
        <v>11.4</v>
      </c>
      <c r="J832" s="77"/>
    </row>
    <row r="833">
      <c r="A833" s="110" t="s">
        <v>1737</v>
      </c>
      <c r="B833" s="111" t="s">
        <v>72</v>
      </c>
      <c r="C833" s="5" t="str">
        <f t="shared" si="1"/>
        <v>Popcorn_15-20</v>
      </c>
      <c r="D833" s="112">
        <v>171.0</v>
      </c>
      <c r="E833" s="112">
        <v>5.0</v>
      </c>
      <c r="F833" s="110">
        <v>2.9</v>
      </c>
      <c r="G833" s="112">
        <v>667.0</v>
      </c>
      <c r="H833" s="112">
        <v>13.0</v>
      </c>
      <c r="I833" s="110">
        <v>1.9</v>
      </c>
      <c r="J833" s="77"/>
    </row>
    <row r="834">
      <c r="A834" s="110" t="s">
        <v>1737</v>
      </c>
      <c r="B834" s="111" t="s">
        <v>75</v>
      </c>
      <c r="C834" s="5" t="str">
        <f t="shared" si="1"/>
        <v>Popcorn_20-25</v>
      </c>
      <c r="D834" s="112">
        <v>17.0</v>
      </c>
      <c r="E834" s="112">
        <v>2.0</v>
      </c>
      <c r="F834" s="110">
        <v>11.8</v>
      </c>
      <c r="G834" s="112">
        <v>35.0</v>
      </c>
      <c r="H834" s="112">
        <v>6.0</v>
      </c>
      <c r="I834" s="110">
        <v>17.1</v>
      </c>
      <c r="J834" s="77"/>
    </row>
    <row r="835">
      <c r="A835" s="110" t="s">
        <v>1426</v>
      </c>
      <c r="B835" s="111" t="s">
        <v>88</v>
      </c>
      <c r="C835" s="5" t="str">
        <f t="shared" si="1"/>
        <v>Powdered &amp; Evaporated MIlk_0-5</v>
      </c>
      <c r="D835" s="112">
        <v>74.0</v>
      </c>
      <c r="E835" s="112">
        <v>1.0</v>
      </c>
      <c r="F835" s="110">
        <v>1.4</v>
      </c>
      <c r="G835" s="112">
        <v>561.0</v>
      </c>
      <c r="H835" s="112">
        <v>3.0</v>
      </c>
      <c r="I835" s="110">
        <v>0.5</v>
      </c>
      <c r="J835" s="77"/>
    </row>
    <row r="836">
      <c r="A836" s="110" t="s">
        <v>1426</v>
      </c>
      <c r="B836" s="111" t="s">
        <v>4223</v>
      </c>
      <c r="C836" s="5" t="str">
        <f t="shared" si="1"/>
        <v>Powdered &amp; Evaporated MIlk_5-10</v>
      </c>
      <c r="D836" s="112">
        <v>168.0</v>
      </c>
      <c r="E836" s="112">
        <v>6.0</v>
      </c>
      <c r="F836" s="110">
        <v>3.6</v>
      </c>
      <c r="G836" s="112">
        <v>971.0</v>
      </c>
      <c r="H836" s="112">
        <v>23.0</v>
      </c>
      <c r="I836" s="110">
        <v>2.4</v>
      </c>
      <c r="J836" s="77"/>
    </row>
    <row r="837">
      <c r="A837" s="110" t="s">
        <v>1426</v>
      </c>
      <c r="B837" s="111" t="s">
        <v>4221</v>
      </c>
      <c r="C837" s="5" t="str">
        <f t="shared" si="1"/>
        <v>Powdered &amp; Evaporated MIlk_10-15</v>
      </c>
      <c r="D837" s="112">
        <v>45.0</v>
      </c>
      <c r="E837" s="112">
        <v>8.0</v>
      </c>
      <c r="F837" s="110">
        <v>17.8</v>
      </c>
      <c r="G837" s="112">
        <v>128.0</v>
      </c>
      <c r="H837" s="112">
        <v>23.0</v>
      </c>
      <c r="I837" s="110">
        <v>18.0</v>
      </c>
      <c r="J837" s="77"/>
    </row>
    <row r="838">
      <c r="A838" s="110" t="s">
        <v>1426</v>
      </c>
      <c r="B838" s="111" t="s">
        <v>72</v>
      </c>
      <c r="C838" s="5" t="str">
        <f t="shared" si="1"/>
        <v>Powdered &amp; Evaporated MIlk_15-20</v>
      </c>
      <c r="D838" s="112">
        <v>65.0</v>
      </c>
      <c r="E838" s="112">
        <v>10.0</v>
      </c>
      <c r="F838" s="110">
        <v>15.4</v>
      </c>
      <c r="G838" s="112">
        <v>190.0</v>
      </c>
      <c r="H838" s="112">
        <v>17.0</v>
      </c>
      <c r="I838" s="110">
        <v>8.9</v>
      </c>
      <c r="J838" s="77"/>
    </row>
    <row r="839">
      <c r="A839" s="110" t="s">
        <v>1426</v>
      </c>
      <c r="B839" s="111" t="s">
        <v>75</v>
      </c>
      <c r="C839" s="5" t="str">
        <f t="shared" si="1"/>
        <v>Powdered &amp; Evaporated MIlk_20-25</v>
      </c>
      <c r="D839" s="112">
        <v>40.0</v>
      </c>
      <c r="E839" s="112">
        <v>2.0</v>
      </c>
      <c r="F839" s="110">
        <v>5.0</v>
      </c>
      <c r="G839" s="112">
        <v>121.0</v>
      </c>
      <c r="H839" s="112">
        <v>6.0</v>
      </c>
      <c r="I839" s="110">
        <v>5.0</v>
      </c>
      <c r="J839" s="77"/>
    </row>
    <row r="840">
      <c r="A840" s="110" t="s">
        <v>1426</v>
      </c>
      <c r="B840" s="111" t="s">
        <v>60</v>
      </c>
      <c r="C840" s="5" t="str">
        <f t="shared" si="1"/>
        <v>Powdered &amp; Evaporated MIlk_25+</v>
      </c>
      <c r="D840" s="112">
        <v>98.0</v>
      </c>
      <c r="E840" s="112">
        <v>23.0</v>
      </c>
      <c r="F840" s="110">
        <v>23.5</v>
      </c>
      <c r="G840" s="112">
        <v>301.0</v>
      </c>
      <c r="H840" s="112">
        <v>65.0</v>
      </c>
      <c r="I840" s="110">
        <v>21.6</v>
      </c>
      <c r="J840" s="77"/>
    </row>
    <row r="841">
      <c r="A841" s="110" t="s">
        <v>1426</v>
      </c>
      <c r="B841" s="111" t="s">
        <v>4222</v>
      </c>
      <c r="C841" s="5" t="str">
        <f t="shared" si="1"/>
        <v>Powdered &amp; Evaporated MIlk_No Sales</v>
      </c>
      <c r="D841" s="112">
        <v>24.0</v>
      </c>
      <c r="E841" s="112">
        <v>22.0</v>
      </c>
      <c r="F841" s="110">
        <v>91.7</v>
      </c>
      <c r="G841" s="112">
        <v>35.0</v>
      </c>
      <c r="H841" s="112">
        <v>33.0</v>
      </c>
      <c r="I841" s="110">
        <v>94.3</v>
      </c>
      <c r="J841" s="77"/>
    </row>
    <row r="842">
      <c r="A842" s="110" t="s">
        <v>634</v>
      </c>
      <c r="B842" s="111" t="s">
        <v>4221</v>
      </c>
      <c r="C842" s="5" t="str">
        <f t="shared" si="1"/>
        <v>Powdered Drinks_10-15</v>
      </c>
      <c r="D842" s="112">
        <v>52.0</v>
      </c>
      <c r="E842" s="112">
        <v>1.0</v>
      </c>
      <c r="F842" s="110">
        <v>1.9</v>
      </c>
      <c r="G842" s="112">
        <v>207.0</v>
      </c>
      <c r="H842" s="112">
        <v>4.0</v>
      </c>
      <c r="I842" s="110">
        <v>1.9</v>
      </c>
      <c r="J842" s="77"/>
    </row>
    <row r="843">
      <c r="A843" s="110" t="s">
        <v>634</v>
      </c>
      <c r="B843" s="111" t="s">
        <v>72</v>
      </c>
      <c r="C843" s="5" t="str">
        <f t="shared" si="1"/>
        <v>Powdered Drinks_15-20</v>
      </c>
      <c r="D843" s="112">
        <v>39.0</v>
      </c>
      <c r="E843" s="112">
        <v>7.0</v>
      </c>
      <c r="F843" s="110">
        <v>17.9</v>
      </c>
      <c r="G843" s="112">
        <v>146.0</v>
      </c>
      <c r="H843" s="112">
        <v>28.0</v>
      </c>
      <c r="I843" s="110">
        <v>19.2</v>
      </c>
      <c r="J843" s="77"/>
    </row>
    <row r="844">
      <c r="A844" s="110" t="s">
        <v>634</v>
      </c>
      <c r="B844" s="111" t="s">
        <v>75</v>
      </c>
      <c r="C844" s="5" t="str">
        <f t="shared" si="1"/>
        <v>Powdered Drinks_20-25</v>
      </c>
      <c r="D844" s="112">
        <v>51.0</v>
      </c>
      <c r="E844" s="112">
        <v>8.0</v>
      </c>
      <c r="F844" s="110">
        <v>15.7</v>
      </c>
      <c r="G844" s="112">
        <v>140.0</v>
      </c>
      <c r="H844" s="112">
        <v>25.0</v>
      </c>
      <c r="I844" s="110">
        <v>17.9</v>
      </c>
      <c r="J844" s="77"/>
    </row>
    <row r="845">
      <c r="A845" s="110" t="s">
        <v>634</v>
      </c>
      <c r="B845" s="111" t="s">
        <v>60</v>
      </c>
      <c r="C845" s="5" t="str">
        <f t="shared" si="1"/>
        <v>Powdered Drinks_25+</v>
      </c>
      <c r="D845" s="112">
        <v>65.0</v>
      </c>
      <c r="E845" s="112">
        <v>14.0</v>
      </c>
      <c r="F845" s="110">
        <v>21.5</v>
      </c>
      <c r="G845" s="112">
        <v>157.0</v>
      </c>
      <c r="H845" s="112">
        <v>36.0</v>
      </c>
      <c r="I845" s="110">
        <v>22.9</v>
      </c>
      <c r="J845" s="77"/>
    </row>
    <row r="846">
      <c r="A846" s="110" t="s">
        <v>634</v>
      </c>
      <c r="B846" s="111" t="s">
        <v>4222</v>
      </c>
      <c r="C846" s="5" t="str">
        <f t="shared" si="1"/>
        <v>Powdered Drinks_No Sales</v>
      </c>
      <c r="D846" s="112">
        <v>14.0</v>
      </c>
      <c r="E846" s="112">
        <v>12.0</v>
      </c>
      <c r="F846" s="110">
        <v>85.7</v>
      </c>
      <c r="G846" s="112">
        <v>29.0</v>
      </c>
      <c r="H846" s="112">
        <v>27.0</v>
      </c>
      <c r="I846" s="110">
        <v>93.1</v>
      </c>
      <c r="J846" s="77"/>
    </row>
    <row r="847">
      <c r="A847" s="110" t="s">
        <v>1455</v>
      </c>
      <c r="B847" s="111" t="s">
        <v>4222</v>
      </c>
      <c r="C847" s="5" t="str">
        <f t="shared" si="1"/>
        <v>Power Banks_No Sales</v>
      </c>
      <c r="D847" s="112">
        <v>11.0</v>
      </c>
      <c r="E847" s="112">
        <v>10.0</v>
      </c>
      <c r="F847" s="110">
        <v>90.9</v>
      </c>
      <c r="G847" s="112">
        <v>26.0</v>
      </c>
      <c r="H847" s="112">
        <v>24.0</v>
      </c>
      <c r="I847" s="110">
        <v>92.3</v>
      </c>
      <c r="J847" s="77"/>
    </row>
    <row r="848">
      <c r="A848" s="110" t="s">
        <v>1745</v>
      </c>
      <c r="B848" s="111" t="s">
        <v>88</v>
      </c>
      <c r="C848" s="5" t="str">
        <f t="shared" si="1"/>
        <v>Puffed Chips_0-5</v>
      </c>
      <c r="D848" s="112">
        <v>88.0</v>
      </c>
      <c r="E848" s="112">
        <v>4.0</v>
      </c>
      <c r="F848" s="110">
        <v>4.5</v>
      </c>
      <c r="G848" s="112">
        <v>498.0</v>
      </c>
      <c r="H848" s="112">
        <v>8.0</v>
      </c>
      <c r="I848" s="110">
        <v>1.6</v>
      </c>
      <c r="J848" s="77"/>
    </row>
    <row r="849">
      <c r="A849" s="110" t="s">
        <v>1745</v>
      </c>
      <c r="B849" s="111" t="s">
        <v>4223</v>
      </c>
      <c r="C849" s="5" t="str">
        <f t="shared" si="1"/>
        <v>Puffed Chips_5-10</v>
      </c>
      <c r="D849" s="112">
        <v>369.0</v>
      </c>
      <c r="E849" s="112">
        <v>31.0</v>
      </c>
      <c r="F849" s="110">
        <v>8.4</v>
      </c>
      <c r="G849" s="112">
        <v>1548.0</v>
      </c>
      <c r="H849" s="112">
        <v>125.0</v>
      </c>
      <c r="I849" s="110">
        <v>8.1</v>
      </c>
      <c r="J849" s="77"/>
    </row>
    <row r="850">
      <c r="A850" s="110" t="s">
        <v>1745</v>
      </c>
      <c r="B850" s="111" t="s">
        <v>4221</v>
      </c>
      <c r="C850" s="5" t="str">
        <f t="shared" si="1"/>
        <v>Puffed Chips_10-15</v>
      </c>
      <c r="D850" s="112">
        <v>29.0</v>
      </c>
      <c r="E850" s="112">
        <v>0.0</v>
      </c>
      <c r="F850" s="110">
        <v>0.0</v>
      </c>
      <c r="G850" s="112">
        <v>164.0</v>
      </c>
      <c r="H850" s="112">
        <v>0.0</v>
      </c>
      <c r="I850" s="110">
        <v>0.0</v>
      </c>
      <c r="J850" s="77"/>
    </row>
    <row r="851">
      <c r="A851" s="110" t="s">
        <v>1745</v>
      </c>
      <c r="B851" s="111" t="s">
        <v>4222</v>
      </c>
      <c r="C851" s="5" t="str">
        <f t="shared" si="1"/>
        <v>Puffed Chips_No Sales</v>
      </c>
      <c r="D851" s="112">
        <v>2.0</v>
      </c>
      <c r="E851" s="112">
        <v>2.0</v>
      </c>
      <c r="F851" s="110">
        <v>100.0</v>
      </c>
      <c r="G851" s="112">
        <v>2.0</v>
      </c>
      <c r="H851" s="112">
        <v>2.0</v>
      </c>
      <c r="I851" s="110">
        <v>100.0</v>
      </c>
      <c r="J851" s="77"/>
    </row>
    <row r="852">
      <c r="A852" s="110" t="s">
        <v>1673</v>
      </c>
      <c r="B852" s="111" t="s">
        <v>88</v>
      </c>
      <c r="C852" s="5" t="str">
        <f t="shared" si="1"/>
        <v>Pulses, Grains &amp; Seeds_0-5</v>
      </c>
      <c r="D852" s="112">
        <v>618.0</v>
      </c>
      <c r="E852" s="112">
        <v>31.0</v>
      </c>
      <c r="F852" s="110">
        <v>5.0</v>
      </c>
      <c r="G852" s="112">
        <v>3250.0</v>
      </c>
      <c r="H852" s="112">
        <v>119.0</v>
      </c>
      <c r="I852" s="110">
        <v>3.7</v>
      </c>
      <c r="J852" s="77"/>
    </row>
    <row r="853">
      <c r="A853" s="110" t="s">
        <v>1673</v>
      </c>
      <c r="B853" s="111" t="s">
        <v>4223</v>
      </c>
      <c r="C853" s="5" t="str">
        <f t="shared" si="1"/>
        <v>Pulses, Grains &amp; Seeds_5-10</v>
      </c>
      <c r="D853" s="112">
        <v>1549.0</v>
      </c>
      <c r="E853" s="112">
        <v>261.0</v>
      </c>
      <c r="F853" s="110">
        <v>16.8</v>
      </c>
      <c r="G853" s="112">
        <v>6375.0</v>
      </c>
      <c r="H853" s="112">
        <v>973.0</v>
      </c>
      <c r="I853" s="110">
        <v>15.3</v>
      </c>
      <c r="J853" s="77"/>
    </row>
    <row r="854">
      <c r="A854" s="110" t="s">
        <v>1673</v>
      </c>
      <c r="B854" s="111" t="s">
        <v>4221</v>
      </c>
      <c r="C854" s="5" t="str">
        <f t="shared" si="1"/>
        <v>Pulses, Grains &amp; Seeds_10-15</v>
      </c>
      <c r="D854" s="112">
        <v>847.0</v>
      </c>
      <c r="E854" s="112">
        <v>214.0</v>
      </c>
      <c r="F854" s="110">
        <v>25.3</v>
      </c>
      <c r="G854" s="112">
        <v>3189.0</v>
      </c>
      <c r="H854" s="112">
        <v>799.0</v>
      </c>
      <c r="I854" s="110">
        <v>25.1</v>
      </c>
      <c r="J854" s="77"/>
    </row>
    <row r="855">
      <c r="A855" s="110" t="s">
        <v>1673</v>
      </c>
      <c r="B855" s="111" t="s">
        <v>72</v>
      </c>
      <c r="C855" s="5" t="str">
        <f t="shared" si="1"/>
        <v>Pulses, Grains &amp; Seeds_15-20</v>
      </c>
      <c r="D855" s="112">
        <v>545.0</v>
      </c>
      <c r="E855" s="112">
        <v>104.0</v>
      </c>
      <c r="F855" s="110">
        <v>19.1</v>
      </c>
      <c r="G855" s="112">
        <v>2202.0</v>
      </c>
      <c r="H855" s="112">
        <v>417.0</v>
      </c>
      <c r="I855" s="110">
        <v>18.9</v>
      </c>
      <c r="J855" s="77"/>
    </row>
    <row r="856">
      <c r="A856" s="110" t="s">
        <v>1673</v>
      </c>
      <c r="B856" s="111" t="s">
        <v>75</v>
      </c>
      <c r="C856" s="5" t="str">
        <f t="shared" si="1"/>
        <v>Pulses, Grains &amp; Seeds_20-25</v>
      </c>
      <c r="D856" s="112">
        <v>129.0</v>
      </c>
      <c r="E856" s="112">
        <v>16.0</v>
      </c>
      <c r="F856" s="110">
        <v>12.4</v>
      </c>
      <c r="G856" s="112">
        <v>440.0</v>
      </c>
      <c r="H856" s="112">
        <v>49.0</v>
      </c>
      <c r="I856" s="110">
        <v>11.1</v>
      </c>
      <c r="J856" s="77"/>
    </row>
    <row r="857">
      <c r="A857" s="110" t="s">
        <v>1673</v>
      </c>
      <c r="B857" s="111" t="s">
        <v>60</v>
      </c>
      <c r="C857" s="5" t="str">
        <f t="shared" si="1"/>
        <v>Pulses, Grains &amp; Seeds_25+</v>
      </c>
      <c r="D857" s="112">
        <v>301.0</v>
      </c>
      <c r="E857" s="112">
        <v>87.0</v>
      </c>
      <c r="F857" s="110">
        <v>28.9</v>
      </c>
      <c r="G857" s="112">
        <v>1009.0</v>
      </c>
      <c r="H857" s="112">
        <v>314.0</v>
      </c>
      <c r="I857" s="110">
        <v>31.1</v>
      </c>
      <c r="J857" s="77"/>
    </row>
    <row r="858">
      <c r="A858" s="110" t="s">
        <v>1673</v>
      </c>
      <c r="B858" s="111" t="s">
        <v>4222</v>
      </c>
      <c r="C858" s="5" t="str">
        <f t="shared" si="1"/>
        <v>Pulses, Grains &amp; Seeds_No Sales</v>
      </c>
      <c r="D858" s="112">
        <v>134.0</v>
      </c>
      <c r="E858" s="112">
        <v>98.0</v>
      </c>
      <c r="F858" s="110">
        <v>73.1</v>
      </c>
      <c r="G858" s="112">
        <v>363.0</v>
      </c>
      <c r="H858" s="112">
        <v>289.0</v>
      </c>
      <c r="I858" s="110">
        <v>79.6</v>
      </c>
      <c r="J858" s="77"/>
    </row>
    <row r="859">
      <c r="A859" s="110" t="s">
        <v>936</v>
      </c>
      <c r="B859" s="111" t="s">
        <v>4223</v>
      </c>
      <c r="C859" s="5" t="str">
        <f t="shared" si="1"/>
        <v>Ready Meals &amp; Pastries_5-10</v>
      </c>
      <c r="D859" s="112">
        <v>55.0</v>
      </c>
      <c r="E859" s="112">
        <v>22.0</v>
      </c>
      <c r="F859" s="110">
        <v>40.0</v>
      </c>
      <c r="G859" s="112">
        <v>98.0</v>
      </c>
      <c r="H859" s="112">
        <v>40.0</v>
      </c>
      <c r="I859" s="110">
        <v>40.8</v>
      </c>
      <c r="J859" s="77"/>
    </row>
    <row r="860">
      <c r="A860" s="110" t="s">
        <v>936</v>
      </c>
      <c r="B860" s="111" t="s">
        <v>4221</v>
      </c>
      <c r="C860" s="5" t="str">
        <f t="shared" si="1"/>
        <v>Ready Meals &amp; Pastries_10-15</v>
      </c>
      <c r="D860" s="112">
        <v>118.0</v>
      </c>
      <c r="E860" s="112">
        <v>29.0</v>
      </c>
      <c r="F860" s="110">
        <v>24.6</v>
      </c>
      <c r="G860" s="112">
        <v>333.0</v>
      </c>
      <c r="H860" s="112">
        <v>68.0</v>
      </c>
      <c r="I860" s="110">
        <v>20.4</v>
      </c>
      <c r="J860" s="77"/>
    </row>
    <row r="861">
      <c r="A861" s="110" t="s">
        <v>936</v>
      </c>
      <c r="B861" s="111" t="s">
        <v>72</v>
      </c>
      <c r="C861" s="5" t="str">
        <f t="shared" si="1"/>
        <v>Ready Meals &amp; Pastries_15-20</v>
      </c>
      <c r="D861" s="112">
        <v>95.0</v>
      </c>
      <c r="E861" s="112">
        <v>13.0</v>
      </c>
      <c r="F861" s="110">
        <v>13.7</v>
      </c>
      <c r="G861" s="112">
        <v>268.0</v>
      </c>
      <c r="H861" s="112">
        <v>32.0</v>
      </c>
      <c r="I861" s="110">
        <v>11.9</v>
      </c>
      <c r="J861" s="77"/>
    </row>
    <row r="862">
      <c r="A862" s="110" t="s">
        <v>936</v>
      </c>
      <c r="B862" s="111" t="s">
        <v>75</v>
      </c>
      <c r="C862" s="5" t="str">
        <f t="shared" si="1"/>
        <v>Ready Meals &amp; Pastries_20-25</v>
      </c>
      <c r="D862" s="112">
        <v>117.0</v>
      </c>
      <c r="E862" s="112">
        <v>28.0</v>
      </c>
      <c r="F862" s="110">
        <v>23.9</v>
      </c>
      <c r="G862" s="112">
        <v>331.0</v>
      </c>
      <c r="H862" s="112">
        <v>83.0</v>
      </c>
      <c r="I862" s="110">
        <v>25.1</v>
      </c>
      <c r="J862" s="77"/>
    </row>
    <row r="863">
      <c r="A863" s="110" t="s">
        <v>936</v>
      </c>
      <c r="B863" s="111" t="s">
        <v>60</v>
      </c>
      <c r="C863" s="5" t="str">
        <f t="shared" si="1"/>
        <v>Ready Meals &amp; Pastries_25+</v>
      </c>
      <c r="D863" s="112">
        <v>230.0</v>
      </c>
      <c r="E863" s="112">
        <v>19.0</v>
      </c>
      <c r="F863" s="110">
        <v>8.3</v>
      </c>
      <c r="G863" s="112">
        <v>727.0</v>
      </c>
      <c r="H863" s="112">
        <v>45.0</v>
      </c>
      <c r="I863" s="110">
        <v>6.2</v>
      </c>
      <c r="J863" s="77"/>
    </row>
    <row r="864">
      <c r="A864" s="110" t="s">
        <v>936</v>
      </c>
      <c r="B864" s="111" t="s">
        <v>4222</v>
      </c>
      <c r="C864" s="5" t="str">
        <f t="shared" si="1"/>
        <v>Ready Meals &amp; Pastries_No Sales</v>
      </c>
      <c r="D864" s="112">
        <v>16.0</v>
      </c>
      <c r="E864" s="112">
        <v>14.0</v>
      </c>
      <c r="F864" s="110">
        <v>87.5</v>
      </c>
      <c r="G864" s="112">
        <v>23.0</v>
      </c>
      <c r="H864" s="112">
        <v>21.0</v>
      </c>
      <c r="I864" s="110">
        <v>91.3</v>
      </c>
      <c r="J864" s="77"/>
    </row>
    <row r="865">
      <c r="A865" s="110" t="s">
        <v>1681</v>
      </c>
      <c r="B865" s="111" t="s">
        <v>88</v>
      </c>
      <c r="C865" s="5" t="str">
        <f t="shared" si="1"/>
        <v>Rice_0-5</v>
      </c>
      <c r="D865" s="112">
        <v>196.0</v>
      </c>
      <c r="E865" s="112">
        <v>35.0</v>
      </c>
      <c r="F865" s="110">
        <v>17.9</v>
      </c>
      <c r="G865" s="112">
        <v>809.0</v>
      </c>
      <c r="H865" s="112">
        <v>130.0</v>
      </c>
      <c r="I865" s="110">
        <v>16.1</v>
      </c>
      <c r="J865" s="77"/>
    </row>
    <row r="866">
      <c r="A866" s="110" t="s">
        <v>1681</v>
      </c>
      <c r="B866" s="111" t="s">
        <v>4223</v>
      </c>
      <c r="C866" s="5" t="str">
        <f t="shared" si="1"/>
        <v>Rice_5-10</v>
      </c>
      <c r="D866" s="112">
        <v>236.0</v>
      </c>
      <c r="E866" s="112">
        <v>36.0</v>
      </c>
      <c r="F866" s="110">
        <v>15.3</v>
      </c>
      <c r="G866" s="112">
        <v>1059.0</v>
      </c>
      <c r="H866" s="112">
        <v>151.0</v>
      </c>
      <c r="I866" s="110">
        <v>14.3</v>
      </c>
      <c r="J866" s="77"/>
    </row>
    <row r="867">
      <c r="A867" s="110" t="s">
        <v>1681</v>
      </c>
      <c r="B867" s="111" t="s">
        <v>4221</v>
      </c>
      <c r="C867" s="5" t="str">
        <f t="shared" si="1"/>
        <v>Rice_10-15</v>
      </c>
      <c r="D867" s="112">
        <v>470.0</v>
      </c>
      <c r="E867" s="112">
        <v>50.0</v>
      </c>
      <c r="F867" s="110">
        <v>10.6</v>
      </c>
      <c r="G867" s="112">
        <v>2061.0</v>
      </c>
      <c r="H867" s="112">
        <v>211.0</v>
      </c>
      <c r="I867" s="110">
        <v>10.2</v>
      </c>
      <c r="J867" s="77"/>
    </row>
    <row r="868">
      <c r="A868" s="110" t="s">
        <v>1681</v>
      </c>
      <c r="B868" s="111" t="s">
        <v>72</v>
      </c>
      <c r="C868" s="5" t="str">
        <f t="shared" si="1"/>
        <v>Rice_15-20</v>
      </c>
      <c r="D868" s="112">
        <v>331.0</v>
      </c>
      <c r="E868" s="112">
        <v>57.0</v>
      </c>
      <c r="F868" s="110">
        <v>17.2</v>
      </c>
      <c r="G868" s="112">
        <v>1331.0</v>
      </c>
      <c r="H868" s="112">
        <v>193.0</v>
      </c>
      <c r="I868" s="110">
        <v>14.5</v>
      </c>
      <c r="J868" s="77"/>
    </row>
    <row r="869">
      <c r="A869" s="110" t="s">
        <v>1681</v>
      </c>
      <c r="B869" s="111" t="s">
        <v>75</v>
      </c>
      <c r="C869" s="5" t="str">
        <f t="shared" si="1"/>
        <v>Rice_20-25</v>
      </c>
      <c r="D869" s="112">
        <v>262.0</v>
      </c>
      <c r="E869" s="112">
        <v>63.0</v>
      </c>
      <c r="F869" s="110">
        <v>24.0</v>
      </c>
      <c r="G869" s="112">
        <v>890.0</v>
      </c>
      <c r="H869" s="112">
        <v>219.0</v>
      </c>
      <c r="I869" s="110">
        <v>24.6</v>
      </c>
      <c r="J869" s="77"/>
    </row>
    <row r="870">
      <c r="A870" s="110" t="s">
        <v>1681</v>
      </c>
      <c r="B870" s="111" t="s">
        <v>60</v>
      </c>
      <c r="C870" s="5" t="str">
        <f t="shared" si="1"/>
        <v>Rice_25+</v>
      </c>
      <c r="D870" s="112">
        <v>942.0</v>
      </c>
      <c r="E870" s="112">
        <v>324.0</v>
      </c>
      <c r="F870" s="110">
        <v>34.4</v>
      </c>
      <c r="G870" s="112">
        <v>3475.0</v>
      </c>
      <c r="H870" s="112">
        <v>1241.0</v>
      </c>
      <c r="I870" s="110">
        <v>35.7</v>
      </c>
      <c r="J870" s="77"/>
    </row>
    <row r="871">
      <c r="A871" s="110" t="s">
        <v>1681</v>
      </c>
      <c r="B871" s="111" t="s">
        <v>4222</v>
      </c>
      <c r="C871" s="5" t="str">
        <f t="shared" si="1"/>
        <v>Rice_No Sales</v>
      </c>
      <c r="D871" s="112">
        <v>117.0</v>
      </c>
      <c r="E871" s="112">
        <v>100.0</v>
      </c>
      <c r="F871" s="110">
        <v>85.5</v>
      </c>
      <c r="G871" s="112">
        <v>295.0</v>
      </c>
      <c r="H871" s="112">
        <v>266.0</v>
      </c>
      <c r="I871" s="110">
        <v>90.2</v>
      </c>
      <c r="J871" s="77"/>
    </row>
    <row r="872">
      <c r="A872" s="110" t="s">
        <v>182</v>
      </c>
      <c r="B872" s="111" t="s">
        <v>88</v>
      </c>
      <c r="C872" s="5" t="str">
        <f t="shared" si="1"/>
        <v>Rusks, Crispbread &amp; Crackers_0-5</v>
      </c>
      <c r="D872" s="112">
        <v>208.0</v>
      </c>
      <c r="E872" s="112">
        <v>2.0</v>
      </c>
      <c r="F872" s="110">
        <v>1.0</v>
      </c>
      <c r="G872" s="112">
        <v>1745.0</v>
      </c>
      <c r="H872" s="112">
        <v>4.0</v>
      </c>
      <c r="I872" s="110">
        <v>0.2</v>
      </c>
      <c r="J872" s="77"/>
    </row>
    <row r="873">
      <c r="A873" s="110" t="s">
        <v>182</v>
      </c>
      <c r="B873" s="111" t="s">
        <v>4223</v>
      </c>
      <c r="C873" s="5" t="str">
        <f t="shared" si="1"/>
        <v>Rusks, Crispbread &amp; Crackers_5-10</v>
      </c>
      <c r="D873" s="112">
        <v>100.0</v>
      </c>
      <c r="E873" s="112">
        <v>5.0</v>
      </c>
      <c r="F873" s="110">
        <v>5.0</v>
      </c>
      <c r="G873" s="112">
        <v>383.0</v>
      </c>
      <c r="H873" s="112">
        <v>13.0</v>
      </c>
      <c r="I873" s="110">
        <v>3.4</v>
      </c>
      <c r="J873" s="77"/>
    </row>
    <row r="874">
      <c r="A874" s="110" t="s">
        <v>182</v>
      </c>
      <c r="B874" s="111" t="s">
        <v>4221</v>
      </c>
      <c r="C874" s="5" t="str">
        <f t="shared" si="1"/>
        <v>Rusks, Crispbread &amp; Crackers_10-15</v>
      </c>
      <c r="D874" s="112">
        <v>170.0</v>
      </c>
      <c r="E874" s="112">
        <v>40.0</v>
      </c>
      <c r="F874" s="110">
        <v>23.5</v>
      </c>
      <c r="G874" s="112">
        <v>604.0</v>
      </c>
      <c r="H874" s="112">
        <v>170.0</v>
      </c>
      <c r="I874" s="110">
        <v>28.1</v>
      </c>
      <c r="J874" s="77"/>
    </row>
    <row r="875">
      <c r="A875" s="110" t="s">
        <v>182</v>
      </c>
      <c r="B875" s="111" t="s">
        <v>72</v>
      </c>
      <c r="C875" s="5" t="str">
        <f t="shared" si="1"/>
        <v>Rusks, Crispbread &amp; Crackers_15-20</v>
      </c>
      <c r="D875" s="112">
        <v>118.0</v>
      </c>
      <c r="E875" s="112">
        <v>47.0</v>
      </c>
      <c r="F875" s="110">
        <v>39.8</v>
      </c>
      <c r="G875" s="112">
        <v>535.0</v>
      </c>
      <c r="H875" s="112">
        <v>236.0</v>
      </c>
      <c r="I875" s="110">
        <v>44.1</v>
      </c>
      <c r="J875" s="77"/>
    </row>
    <row r="876">
      <c r="A876" s="110" t="s">
        <v>182</v>
      </c>
      <c r="B876" s="111" t="s">
        <v>75</v>
      </c>
      <c r="C876" s="5" t="str">
        <f t="shared" si="1"/>
        <v>Rusks, Crispbread &amp; Crackers_20-25</v>
      </c>
      <c r="D876" s="112">
        <v>41.0</v>
      </c>
      <c r="E876" s="112">
        <v>8.0</v>
      </c>
      <c r="F876" s="110">
        <v>19.5</v>
      </c>
      <c r="G876" s="112">
        <v>83.0</v>
      </c>
      <c r="H876" s="112">
        <v>16.0</v>
      </c>
      <c r="I876" s="110">
        <v>19.3</v>
      </c>
      <c r="J876" s="77"/>
    </row>
    <row r="877">
      <c r="A877" s="110" t="s">
        <v>182</v>
      </c>
      <c r="B877" s="111" t="s">
        <v>60</v>
      </c>
      <c r="C877" s="5" t="str">
        <f t="shared" si="1"/>
        <v>Rusks, Crispbread &amp; Crackers_25+</v>
      </c>
      <c r="D877" s="112">
        <v>106.0</v>
      </c>
      <c r="E877" s="112">
        <v>20.0</v>
      </c>
      <c r="F877" s="110">
        <v>18.9</v>
      </c>
      <c r="G877" s="112">
        <v>305.0</v>
      </c>
      <c r="H877" s="112">
        <v>59.0</v>
      </c>
      <c r="I877" s="110">
        <v>19.3</v>
      </c>
      <c r="J877" s="77"/>
    </row>
    <row r="878">
      <c r="A878" s="110" t="s">
        <v>182</v>
      </c>
      <c r="B878" s="111" t="s">
        <v>4222</v>
      </c>
      <c r="C878" s="5" t="str">
        <f t="shared" si="1"/>
        <v>Rusks, Crispbread &amp; Crackers_No Sales</v>
      </c>
      <c r="D878" s="112">
        <v>3.0</v>
      </c>
      <c r="E878" s="112">
        <v>3.0</v>
      </c>
      <c r="F878" s="110">
        <v>100.0</v>
      </c>
      <c r="G878" s="112">
        <v>4.0</v>
      </c>
      <c r="H878" s="112">
        <v>4.0</v>
      </c>
      <c r="I878" s="110">
        <v>100.0</v>
      </c>
      <c r="J878" s="77"/>
    </row>
    <row r="879">
      <c r="A879" s="110" t="s">
        <v>1644</v>
      </c>
      <c r="B879" s="111" t="s">
        <v>4223</v>
      </c>
      <c r="C879" s="5" t="str">
        <f t="shared" si="1"/>
        <v>Salads &amp; Starters_5-10</v>
      </c>
      <c r="D879" s="112">
        <v>25.0</v>
      </c>
      <c r="E879" s="112">
        <v>0.0</v>
      </c>
      <c r="F879" s="110">
        <v>0.0</v>
      </c>
      <c r="G879" s="112">
        <v>249.0</v>
      </c>
      <c r="H879" s="112">
        <v>0.0</v>
      </c>
      <c r="I879" s="110">
        <v>0.0</v>
      </c>
      <c r="J879" s="77"/>
    </row>
    <row r="880">
      <c r="A880" s="110" t="s">
        <v>1644</v>
      </c>
      <c r="B880" s="111" t="s">
        <v>75</v>
      </c>
      <c r="C880" s="5" t="str">
        <f t="shared" si="1"/>
        <v>Salads &amp; Starters_20-25</v>
      </c>
      <c r="D880" s="112">
        <v>1.0</v>
      </c>
      <c r="E880" s="112">
        <v>0.0</v>
      </c>
      <c r="F880" s="110">
        <v>0.0</v>
      </c>
      <c r="G880" s="112">
        <v>2.0</v>
      </c>
      <c r="H880" s="112">
        <v>0.0</v>
      </c>
      <c r="I880" s="110">
        <v>0.0</v>
      </c>
      <c r="J880" s="77"/>
    </row>
    <row r="881">
      <c r="A881" s="110" t="s">
        <v>1515</v>
      </c>
      <c r="B881" s="111" t="s">
        <v>88</v>
      </c>
      <c r="C881" s="5" t="str">
        <f t="shared" si="1"/>
        <v>Salt &amp; Pepper_0-5</v>
      </c>
      <c r="D881" s="112">
        <v>150.0</v>
      </c>
      <c r="E881" s="112">
        <v>5.0</v>
      </c>
      <c r="F881" s="110">
        <v>3.3</v>
      </c>
      <c r="G881" s="112">
        <v>682.0</v>
      </c>
      <c r="H881" s="112">
        <v>19.0</v>
      </c>
      <c r="I881" s="110">
        <v>2.8</v>
      </c>
      <c r="J881" s="77"/>
    </row>
    <row r="882">
      <c r="A882" s="110" t="s">
        <v>1515</v>
      </c>
      <c r="B882" s="111" t="s">
        <v>4223</v>
      </c>
      <c r="C882" s="5" t="str">
        <f t="shared" si="1"/>
        <v>Salt &amp; Pepper_5-10</v>
      </c>
      <c r="D882" s="112">
        <v>222.0</v>
      </c>
      <c r="E882" s="112">
        <v>12.0</v>
      </c>
      <c r="F882" s="110">
        <v>5.4</v>
      </c>
      <c r="G882" s="112">
        <v>1006.0</v>
      </c>
      <c r="H882" s="112">
        <v>50.0</v>
      </c>
      <c r="I882" s="110">
        <v>5.0</v>
      </c>
      <c r="J882" s="77"/>
    </row>
    <row r="883">
      <c r="A883" s="110" t="s">
        <v>1515</v>
      </c>
      <c r="B883" s="111" t="s">
        <v>4221</v>
      </c>
      <c r="C883" s="5" t="str">
        <f t="shared" si="1"/>
        <v>Salt &amp; Pepper_10-15</v>
      </c>
      <c r="D883" s="112">
        <v>173.0</v>
      </c>
      <c r="E883" s="112">
        <v>4.0</v>
      </c>
      <c r="F883" s="110">
        <v>2.3</v>
      </c>
      <c r="G883" s="112">
        <v>618.0</v>
      </c>
      <c r="H883" s="112">
        <v>15.0</v>
      </c>
      <c r="I883" s="110">
        <v>2.4</v>
      </c>
      <c r="J883" s="77"/>
    </row>
    <row r="884">
      <c r="A884" s="110" t="s">
        <v>1515</v>
      </c>
      <c r="B884" s="111" t="s">
        <v>72</v>
      </c>
      <c r="C884" s="5" t="str">
        <f t="shared" si="1"/>
        <v>Salt &amp; Pepper_15-20</v>
      </c>
      <c r="D884" s="112">
        <v>111.0</v>
      </c>
      <c r="E884" s="112">
        <v>12.0</v>
      </c>
      <c r="F884" s="110">
        <v>10.8</v>
      </c>
      <c r="G884" s="112">
        <v>379.0</v>
      </c>
      <c r="H884" s="112">
        <v>34.0</v>
      </c>
      <c r="I884" s="110">
        <v>9.0</v>
      </c>
      <c r="J884" s="77"/>
    </row>
    <row r="885">
      <c r="A885" s="110" t="s">
        <v>1515</v>
      </c>
      <c r="B885" s="111" t="s">
        <v>75</v>
      </c>
      <c r="C885" s="5" t="str">
        <f t="shared" si="1"/>
        <v>Salt &amp; Pepper_20-25</v>
      </c>
      <c r="D885" s="112">
        <v>35.0</v>
      </c>
      <c r="E885" s="112">
        <v>6.0</v>
      </c>
      <c r="F885" s="110">
        <v>17.1</v>
      </c>
      <c r="G885" s="112">
        <v>94.0</v>
      </c>
      <c r="H885" s="112">
        <v>14.0</v>
      </c>
      <c r="I885" s="110">
        <v>14.9</v>
      </c>
      <c r="J885" s="77"/>
    </row>
    <row r="886">
      <c r="A886" s="110" t="s">
        <v>1515</v>
      </c>
      <c r="B886" s="111" t="s">
        <v>60</v>
      </c>
      <c r="C886" s="5" t="str">
        <f t="shared" si="1"/>
        <v>Salt &amp; Pepper_25+</v>
      </c>
      <c r="D886" s="112">
        <v>44.0</v>
      </c>
      <c r="E886" s="112">
        <v>15.0</v>
      </c>
      <c r="F886" s="110">
        <v>34.1</v>
      </c>
      <c r="G886" s="112">
        <v>118.0</v>
      </c>
      <c r="H886" s="112">
        <v>45.0</v>
      </c>
      <c r="I886" s="110">
        <v>38.1</v>
      </c>
      <c r="J886" s="77"/>
    </row>
    <row r="887">
      <c r="A887" s="110" t="s">
        <v>1515</v>
      </c>
      <c r="B887" s="111" t="s">
        <v>4222</v>
      </c>
      <c r="C887" s="5" t="str">
        <f t="shared" si="1"/>
        <v>Salt &amp; Pepper_No Sales</v>
      </c>
      <c r="D887" s="112">
        <v>3.0</v>
      </c>
      <c r="E887" s="112">
        <v>1.0</v>
      </c>
      <c r="F887" s="110">
        <v>33.3</v>
      </c>
      <c r="G887" s="112">
        <v>3.0</v>
      </c>
      <c r="H887" s="112">
        <v>1.0</v>
      </c>
      <c r="I887" s="110">
        <v>33.3</v>
      </c>
      <c r="J887" s="77"/>
    </row>
    <row r="888">
      <c r="A888" s="110" t="s">
        <v>878</v>
      </c>
      <c r="B888" s="111" t="s">
        <v>88</v>
      </c>
      <c r="C888" s="5" t="str">
        <f t="shared" si="1"/>
        <v>Sausages &amp; Burgers_0-5</v>
      </c>
      <c r="D888" s="112">
        <v>3.0</v>
      </c>
      <c r="E888" s="112">
        <v>3.0</v>
      </c>
      <c r="F888" s="110">
        <v>100.0</v>
      </c>
      <c r="G888" s="112">
        <v>4.0</v>
      </c>
      <c r="H888" s="112">
        <v>4.0</v>
      </c>
      <c r="I888" s="110">
        <v>100.0</v>
      </c>
      <c r="J888" s="77"/>
    </row>
    <row r="889">
      <c r="A889" s="110" t="s">
        <v>878</v>
      </c>
      <c r="B889" s="111" t="s">
        <v>4221</v>
      </c>
      <c r="C889" s="5" t="str">
        <f t="shared" si="1"/>
        <v>Sausages &amp; Burgers_10-15</v>
      </c>
      <c r="D889" s="112">
        <v>2.0</v>
      </c>
      <c r="E889" s="112">
        <v>2.0</v>
      </c>
      <c r="F889" s="110">
        <v>100.0</v>
      </c>
      <c r="G889" s="112">
        <v>2.0</v>
      </c>
      <c r="H889" s="112">
        <v>2.0</v>
      </c>
      <c r="I889" s="110">
        <v>100.0</v>
      </c>
      <c r="J889" s="77"/>
    </row>
    <row r="890">
      <c r="A890" s="110" t="s">
        <v>878</v>
      </c>
      <c r="B890" s="111" t="s">
        <v>75</v>
      </c>
      <c r="C890" s="5" t="str">
        <f t="shared" si="1"/>
        <v>Sausages &amp; Burgers_20-25</v>
      </c>
      <c r="D890" s="112">
        <v>10.0</v>
      </c>
      <c r="E890" s="112">
        <v>1.0</v>
      </c>
      <c r="F890" s="110">
        <v>10.0</v>
      </c>
      <c r="G890" s="112">
        <v>19.0</v>
      </c>
      <c r="H890" s="112">
        <v>1.0</v>
      </c>
      <c r="I890" s="110">
        <v>5.3</v>
      </c>
      <c r="J890" s="77"/>
    </row>
    <row r="891">
      <c r="A891" s="110" t="s">
        <v>1801</v>
      </c>
      <c r="B891" s="111" t="s">
        <v>88</v>
      </c>
      <c r="C891" s="5" t="str">
        <f t="shared" si="1"/>
        <v>School Supplies_0-5</v>
      </c>
      <c r="D891" s="112">
        <v>228.0</v>
      </c>
      <c r="E891" s="112">
        <v>29.0</v>
      </c>
      <c r="F891" s="110">
        <v>12.7</v>
      </c>
      <c r="G891" s="112">
        <v>871.0</v>
      </c>
      <c r="H891" s="112">
        <v>93.0</v>
      </c>
      <c r="I891" s="110">
        <v>10.7</v>
      </c>
      <c r="J891" s="77"/>
    </row>
    <row r="892">
      <c r="A892" s="110" t="s">
        <v>1801</v>
      </c>
      <c r="B892" s="111" t="s">
        <v>4223</v>
      </c>
      <c r="C892" s="5" t="str">
        <f t="shared" si="1"/>
        <v>School Supplies_5-10</v>
      </c>
      <c r="D892" s="112">
        <v>673.0</v>
      </c>
      <c r="E892" s="112">
        <v>289.0</v>
      </c>
      <c r="F892" s="110">
        <v>42.9</v>
      </c>
      <c r="G892" s="112">
        <v>1921.0</v>
      </c>
      <c r="H892" s="112">
        <v>825.0</v>
      </c>
      <c r="I892" s="110">
        <v>42.9</v>
      </c>
      <c r="J892" s="77"/>
    </row>
    <row r="893">
      <c r="A893" s="110" t="s">
        <v>1801</v>
      </c>
      <c r="B893" s="111" t="s">
        <v>4221</v>
      </c>
      <c r="C893" s="5" t="str">
        <f t="shared" si="1"/>
        <v>School Supplies_10-15</v>
      </c>
      <c r="D893" s="112">
        <v>722.0</v>
      </c>
      <c r="E893" s="112">
        <v>369.0</v>
      </c>
      <c r="F893" s="110">
        <v>51.1</v>
      </c>
      <c r="G893" s="112">
        <v>2004.0</v>
      </c>
      <c r="H893" s="112">
        <v>1071.0</v>
      </c>
      <c r="I893" s="110">
        <v>53.4</v>
      </c>
      <c r="J893" s="77"/>
    </row>
    <row r="894">
      <c r="A894" s="110" t="s">
        <v>1801</v>
      </c>
      <c r="B894" s="111" t="s">
        <v>72</v>
      </c>
      <c r="C894" s="5" t="str">
        <f t="shared" si="1"/>
        <v>School Supplies_15-20</v>
      </c>
      <c r="D894" s="112">
        <v>298.0</v>
      </c>
      <c r="E894" s="112">
        <v>152.0</v>
      </c>
      <c r="F894" s="110">
        <v>51.0</v>
      </c>
      <c r="G894" s="112">
        <v>789.0</v>
      </c>
      <c r="H894" s="112">
        <v>426.0</v>
      </c>
      <c r="I894" s="110">
        <v>54.0</v>
      </c>
      <c r="J894" s="77"/>
    </row>
    <row r="895">
      <c r="A895" s="110" t="s">
        <v>1801</v>
      </c>
      <c r="B895" s="111" t="s">
        <v>75</v>
      </c>
      <c r="C895" s="5" t="str">
        <f t="shared" si="1"/>
        <v>School Supplies_20-25</v>
      </c>
      <c r="D895" s="112">
        <v>371.0</v>
      </c>
      <c r="E895" s="112">
        <v>237.0</v>
      </c>
      <c r="F895" s="110">
        <v>63.9</v>
      </c>
      <c r="G895" s="112">
        <v>1002.0</v>
      </c>
      <c r="H895" s="112">
        <v>627.0</v>
      </c>
      <c r="I895" s="110">
        <v>62.6</v>
      </c>
      <c r="J895" s="77"/>
    </row>
    <row r="896">
      <c r="A896" s="110" t="s">
        <v>1801</v>
      </c>
      <c r="B896" s="111" t="s">
        <v>60</v>
      </c>
      <c r="C896" s="5" t="str">
        <f t="shared" si="1"/>
        <v>School Supplies_25+</v>
      </c>
      <c r="D896" s="112">
        <v>859.0</v>
      </c>
      <c r="E896" s="112">
        <v>572.0</v>
      </c>
      <c r="F896" s="110">
        <v>66.6</v>
      </c>
      <c r="G896" s="112">
        <v>1985.0</v>
      </c>
      <c r="H896" s="112">
        <v>1150.0</v>
      </c>
      <c r="I896" s="110">
        <v>57.9</v>
      </c>
      <c r="J896" s="77"/>
    </row>
    <row r="897">
      <c r="A897" s="110" t="s">
        <v>1801</v>
      </c>
      <c r="B897" s="111" t="s">
        <v>4222</v>
      </c>
      <c r="C897" s="5" t="str">
        <f t="shared" si="1"/>
        <v>School Supplies_No Sales</v>
      </c>
      <c r="D897" s="112">
        <v>1126.0</v>
      </c>
      <c r="E897" s="112">
        <v>975.0</v>
      </c>
      <c r="F897" s="110">
        <v>86.6</v>
      </c>
      <c r="G897" s="112">
        <v>2073.0</v>
      </c>
      <c r="H897" s="112">
        <v>1612.0</v>
      </c>
      <c r="I897" s="110">
        <v>77.8</v>
      </c>
      <c r="J897" s="77"/>
    </row>
    <row r="898">
      <c r="A898" s="110" t="s">
        <v>881</v>
      </c>
      <c r="B898" s="111" t="s">
        <v>4223</v>
      </c>
      <c r="C898" s="5" t="str">
        <f t="shared" si="1"/>
        <v>Seafood_5-10</v>
      </c>
      <c r="D898" s="112">
        <v>7.0</v>
      </c>
      <c r="E898" s="112">
        <v>6.0</v>
      </c>
      <c r="F898" s="110">
        <v>85.7</v>
      </c>
      <c r="G898" s="112">
        <v>12.0</v>
      </c>
      <c r="H898" s="112">
        <v>10.0</v>
      </c>
      <c r="I898" s="110">
        <v>83.3</v>
      </c>
      <c r="J898" s="77"/>
    </row>
    <row r="899">
      <c r="A899" s="110" t="s">
        <v>881</v>
      </c>
      <c r="B899" s="111" t="s">
        <v>4221</v>
      </c>
      <c r="C899" s="5" t="str">
        <f t="shared" si="1"/>
        <v>Seafood_10-15</v>
      </c>
      <c r="D899" s="112">
        <v>33.0</v>
      </c>
      <c r="E899" s="112">
        <v>15.0</v>
      </c>
      <c r="F899" s="110">
        <v>45.5</v>
      </c>
      <c r="G899" s="112">
        <v>88.0</v>
      </c>
      <c r="H899" s="112">
        <v>36.0</v>
      </c>
      <c r="I899" s="110">
        <v>40.9</v>
      </c>
      <c r="J899" s="77"/>
    </row>
    <row r="900">
      <c r="A900" s="110" t="s">
        <v>881</v>
      </c>
      <c r="B900" s="111" t="s">
        <v>72</v>
      </c>
      <c r="C900" s="5" t="str">
        <f t="shared" si="1"/>
        <v>Seafood_15-20</v>
      </c>
      <c r="D900" s="112">
        <v>59.0</v>
      </c>
      <c r="E900" s="112">
        <v>2.0</v>
      </c>
      <c r="F900" s="110">
        <v>3.4</v>
      </c>
      <c r="G900" s="112">
        <v>285.0</v>
      </c>
      <c r="H900" s="112">
        <v>4.0</v>
      </c>
      <c r="I900" s="110">
        <v>1.4</v>
      </c>
      <c r="J900" s="77"/>
    </row>
    <row r="901">
      <c r="A901" s="110" t="s">
        <v>881</v>
      </c>
      <c r="B901" s="111" t="s">
        <v>75</v>
      </c>
      <c r="C901" s="5" t="str">
        <f t="shared" si="1"/>
        <v>Seafood_20-25</v>
      </c>
      <c r="D901" s="112">
        <v>55.0</v>
      </c>
      <c r="E901" s="112">
        <v>1.0</v>
      </c>
      <c r="F901" s="110">
        <v>1.8</v>
      </c>
      <c r="G901" s="112">
        <v>372.0</v>
      </c>
      <c r="H901" s="112">
        <v>1.0</v>
      </c>
      <c r="I901" s="110">
        <v>0.3</v>
      </c>
      <c r="J901" s="77"/>
    </row>
    <row r="902">
      <c r="A902" s="110" t="s">
        <v>881</v>
      </c>
      <c r="B902" s="111" t="s">
        <v>60</v>
      </c>
      <c r="C902" s="5" t="str">
        <f t="shared" si="1"/>
        <v>Seafood_25+</v>
      </c>
      <c r="D902" s="112">
        <v>249.0</v>
      </c>
      <c r="E902" s="112">
        <v>2.0</v>
      </c>
      <c r="F902" s="110">
        <v>0.8</v>
      </c>
      <c r="G902" s="112">
        <v>1255.0</v>
      </c>
      <c r="H902" s="112">
        <v>6.0</v>
      </c>
      <c r="I902" s="110">
        <v>0.5</v>
      </c>
      <c r="J902" s="77"/>
    </row>
    <row r="903">
      <c r="A903" s="110" t="s">
        <v>881</v>
      </c>
      <c r="B903" s="111" t="s">
        <v>4222</v>
      </c>
      <c r="C903" s="5" t="str">
        <f t="shared" si="1"/>
        <v>Seafood_No Sales</v>
      </c>
      <c r="D903" s="112">
        <v>8.0</v>
      </c>
      <c r="E903" s="112">
        <v>0.0</v>
      </c>
      <c r="F903" s="110">
        <v>0.0</v>
      </c>
      <c r="G903" s="112">
        <v>20.0</v>
      </c>
      <c r="H903" s="112">
        <v>0.0</v>
      </c>
      <c r="I903" s="110">
        <v>0.0</v>
      </c>
      <c r="J903" s="77"/>
    </row>
    <row r="904">
      <c r="A904" s="110" t="s">
        <v>944</v>
      </c>
      <c r="B904" s="111" t="s">
        <v>72</v>
      </c>
      <c r="C904" s="5" t="str">
        <f t="shared" si="1"/>
        <v>Seafood &amp; Fish_15-20</v>
      </c>
      <c r="D904" s="112">
        <v>46.0</v>
      </c>
      <c r="E904" s="112">
        <v>16.0</v>
      </c>
      <c r="F904" s="110">
        <v>34.8</v>
      </c>
      <c r="G904" s="112">
        <v>134.0</v>
      </c>
      <c r="H904" s="112">
        <v>37.0</v>
      </c>
      <c r="I904" s="110">
        <v>27.6</v>
      </c>
      <c r="J904" s="77"/>
    </row>
    <row r="905">
      <c r="A905" s="110" t="s">
        <v>944</v>
      </c>
      <c r="B905" s="111" t="s">
        <v>75</v>
      </c>
      <c r="C905" s="5" t="str">
        <f t="shared" si="1"/>
        <v>Seafood &amp; Fish_20-25</v>
      </c>
      <c r="D905" s="112">
        <v>83.0</v>
      </c>
      <c r="E905" s="112">
        <v>5.0</v>
      </c>
      <c r="F905" s="110">
        <v>6.0</v>
      </c>
      <c r="G905" s="112">
        <v>317.0</v>
      </c>
      <c r="H905" s="112">
        <v>12.0</v>
      </c>
      <c r="I905" s="110">
        <v>3.8</v>
      </c>
      <c r="J905" s="77"/>
    </row>
    <row r="906">
      <c r="A906" s="110" t="s">
        <v>944</v>
      </c>
      <c r="B906" s="111" t="s">
        <v>60</v>
      </c>
      <c r="C906" s="5" t="str">
        <f t="shared" si="1"/>
        <v>Seafood &amp; Fish_25+</v>
      </c>
      <c r="D906" s="112">
        <v>146.0</v>
      </c>
      <c r="E906" s="112">
        <v>24.0</v>
      </c>
      <c r="F906" s="110">
        <v>16.4</v>
      </c>
      <c r="G906" s="112">
        <v>395.0</v>
      </c>
      <c r="H906" s="112">
        <v>53.0</v>
      </c>
      <c r="I906" s="110">
        <v>13.4</v>
      </c>
      <c r="J906" s="77"/>
    </row>
    <row r="907">
      <c r="A907" s="110" t="s">
        <v>944</v>
      </c>
      <c r="B907" s="111" t="s">
        <v>4222</v>
      </c>
      <c r="C907" s="5" t="str">
        <f t="shared" si="1"/>
        <v>Seafood &amp; Fish_No Sales</v>
      </c>
      <c r="D907" s="112">
        <v>2.0</v>
      </c>
      <c r="E907" s="112">
        <v>0.0</v>
      </c>
      <c r="F907" s="110">
        <v>0.0</v>
      </c>
      <c r="G907" s="112">
        <v>2.0</v>
      </c>
      <c r="H907" s="112">
        <v>0.0</v>
      </c>
      <c r="I907" s="110">
        <v>0.0</v>
      </c>
      <c r="J907" s="77"/>
    </row>
    <row r="908">
      <c r="A908" s="110" t="s">
        <v>1159</v>
      </c>
      <c r="B908" s="111" t="s">
        <v>88</v>
      </c>
      <c r="C908" s="5" t="str">
        <f t="shared" si="1"/>
        <v>Seasonal Celebrations_0-5</v>
      </c>
      <c r="D908" s="112">
        <v>465.0</v>
      </c>
      <c r="E908" s="112">
        <v>42.0</v>
      </c>
      <c r="F908" s="110">
        <v>9.0</v>
      </c>
      <c r="G908" s="112">
        <v>1609.0</v>
      </c>
      <c r="H908" s="112">
        <v>157.0</v>
      </c>
      <c r="I908" s="110">
        <v>9.8</v>
      </c>
      <c r="J908" s="77"/>
    </row>
    <row r="909">
      <c r="A909" s="110" t="s">
        <v>1159</v>
      </c>
      <c r="B909" s="111" t="s">
        <v>4223</v>
      </c>
      <c r="C909" s="5" t="str">
        <f t="shared" si="1"/>
        <v>Seasonal Celebrations_5-10</v>
      </c>
      <c r="D909" s="112">
        <v>456.0</v>
      </c>
      <c r="E909" s="112">
        <v>74.0</v>
      </c>
      <c r="F909" s="110">
        <v>16.2</v>
      </c>
      <c r="G909" s="112">
        <v>1447.0</v>
      </c>
      <c r="H909" s="112">
        <v>234.0</v>
      </c>
      <c r="I909" s="110">
        <v>16.2</v>
      </c>
      <c r="J909" s="77"/>
    </row>
    <row r="910">
      <c r="A910" s="110" t="s">
        <v>1159</v>
      </c>
      <c r="B910" s="111" t="s">
        <v>4221</v>
      </c>
      <c r="C910" s="5" t="str">
        <f t="shared" si="1"/>
        <v>Seasonal Celebrations_10-15</v>
      </c>
      <c r="D910" s="112">
        <v>331.0</v>
      </c>
      <c r="E910" s="112">
        <v>73.0</v>
      </c>
      <c r="F910" s="110">
        <v>22.1</v>
      </c>
      <c r="G910" s="112">
        <v>1048.0</v>
      </c>
      <c r="H910" s="112">
        <v>219.0</v>
      </c>
      <c r="I910" s="110">
        <v>20.9</v>
      </c>
      <c r="J910" s="77"/>
    </row>
    <row r="911">
      <c r="A911" s="110" t="s">
        <v>1159</v>
      </c>
      <c r="B911" s="111" t="s">
        <v>72</v>
      </c>
      <c r="C911" s="5" t="str">
        <f t="shared" si="1"/>
        <v>Seasonal Celebrations_15-20</v>
      </c>
      <c r="D911" s="112">
        <v>98.0</v>
      </c>
      <c r="E911" s="112">
        <v>35.0</v>
      </c>
      <c r="F911" s="110">
        <v>35.7</v>
      </c>
      <c r="G911" s="112">
        <v>307.0</v>
      </c>
      <c r="H911" s="112">
        <v>125.0</v>
      </c>
      <c r="I911" s="110">
        <v>40.7</v>
      </c>
      <c r="J911" s="77"/>
    </row>
    <row r="912">
      <c r="A912" s="110" t="s">
        <v>1159</v>
      </c>
      <c r="B912" s="111" t="s">
        <v>75</v>
      </c>
      <c r="C912" s="5" t="str">
        <f t="shared" si="1"/>
        <v>Seasonal Celebrations_20-25</v>
      </c>
      <c r="D912" s="112">
        <v>148.0</v>
      </c>
      <c r="E912" s="112">
        <v>21.0</v>
      </c>
      <c r="F912" s="110">
        <v>14.2</v>
      </c>
      <c r="G912" s="112">
        <v>460.0</v>
      </c>
      <c r="H912" s="112">
        <v>41.0</v>
      </c>
      <c r="I912" s="110">
        <v>8.9</v>
      </c>
      <c r="J912" s="77"/>
    </row>
    <row r="913">
      <c r="A913" s="110" t="s">
        <v>1159</v>
      </c>
      <c r="B913" s="111" t="s">
        <v>60</v>
      </c>
      <c r="C913" s="5" t="str">
        <f t="shared" si="1"/>
        <v>Seasonal Celebrations_25+</v>
      </c>
      <c r="D913" s="112">
        <v>1412.0</v>
      </c>
      <c r="E913" s="112">
        <v>163.0</v>
      </c>
      <c r="F913" s="110">
        <v>11.5</v>
      </c>
      <c r="G913" s="112">
        <v>2481.0</v>
      </c>
      <c r="H913" s="112">
        <v>342.0</v>
      </c>
      <c r="I913" s="110">
        <v>13.8</v>
      </c>
      <c r="J913" s="77"/>
    </row>
    <row r="914">
      <c r="A914" s="110" t="s">
        <v>1159</v>
      </c>
      <c r="B914" s="111" t="s">
        <v>4222</v>
      </c>
      <c r="C914" s="5" t="str">
        <f t="shared" si="1"/>
        <v>Seasonal Celebrations_No Sales</v>
      </c>
      <c r="D914" s="112">
        <v>1176.0</v>
      </c>
      <c r="E914" s="112">
        <v>426.0</v>
      </c>
      <c r="F914" s="110">
        <v>36.2</v>
      </c>
      <c r="G914" s="112">
        <v>2371.0</v>
      </c>
      <c r="H914" s="112">
        <v>789.0</v>
      </c>
      <c r="I914" s="110">
        <v>33.3</v>
      </c>
      <c r="J914" s="77"/>
    </row>
    <row r="915">
      <c r="A915" s="110" t="s">
        <v>1522</v>
      </c>
      <c r="B915" s="111" t="s">
        <v>88</v>
      </c>
      <c r="C915" s="5" t="str">
        <f t="shared" si="1"/>
        <v>Seasoning &amp; Spices_0-5</v>
      </c>
      <c r="D915" s="112">
        <v>1255.0</v>
      </c>
      <c r="E915" s="112">
        <v>228.0</v>
      </c>
      <c r="F915" s="110">
        <v>18.2</v>
      </c>
      <c r="G915" s="112">
        <v>5066.0</v>
      </c>
      <c r="H915" s="112">
        <v>903.0</v>
      </c>
      <c r="I915" s="110">
        <v>17.8</v>
      </c>
      <c r="J915" s="77"/>
    </row>
    <row r="916">
      <c r="A916" s="110" t="s">
        <v>1522</v>
      </c>
      <c r="B916" s="111" t="s">
        <v>4223</v>
      </c>
      <c r="C916" s="5" t="str">
        <f t="shared" si="1"/>
        <v>Seasoning &amp; Spices_5-10</v>
      </c>
      <c r="D916" s="112">
        <v>1638.0</v>
      </c>
      <c r="E916" s="112">
        <v>358.0</v>
      </c>
      <c r="F916" s="110">
        <v>21.9</v>
      </c>
      <c r="G916" s="112">
        <v>6450.0</v>
      </c>
      <c r="H916" s="112">
        <v>1525.0</v>
      </c>
      <c r="I916" s="110">
        <v>23.6</v>
      </c>
      <c r="J916" s="77"/>
    </row>
    <row r="917">
      <c r="A917" s="110" t="s">
        <v>1522</v>
      </c>
      <c r="B917" s="111" t="s">
        <v>4221</v>
      </c>
      <c r="C917" s="5" t="str">
        <f t="shared" si="1"/>
        <v>Seasoning &amp; Spices_10-15</v>
      </c>
      <c r="D917" s="112">
        <v>703.0</v>
      </c>
      <c r="E917" s="112">
        <v>168.0</v>
      </c>
      <c r="F917" s="110">
        <v>23.9</v>
      </c>
      <c r="G917" s="112">
        <v>2067.0</v>
      </c>
      <c r="H917" s="112">
        <v>555.0</v>
      </c>
      <c r="I917" s="110">
        <v>26.9</v>
      </c>
      <c r="J917" s="77"/>
    </row>
    <row r="918">
      <c r="A918" s="110" t="s">
        <v>1522</v>
      </c>
      <c r="B918" s="111" t="s">
        <v>72</v>
      </c>
      <c r="C918" s="5" t="str">
        <f t="shared" si="1"/>
        <v>Seasoning &amp; Spices_15-20</v>
      </c>
      <c r="D918" s="112">
        <v>502.0</v>
      </c>
      <c r="E918" s="112">
        <v>122.0</v>
      </c>
      <c r="F918" s="110">
        <v>24.3</v>
      </c>
      <c r="G918" s="112">
        <v>1485.0</v>
      </c>
      <c r="H918" s="112">
        <v>354.0</v>
      </c>
      <c r="I918" s="110">
        <v>23.8</v>
      </c>
      <c r="J918" s="77"/>
    </row>
    <row r="919">
      <c r="A919" s="110" t="s">
        <v>1522</v>
      </c>
      <c r="B919" s="111" t="s">
        <v>75</v>
      </c>
      <c r="C919" s="5" t="str">
        <f t="shared" si="1"/>
        <v>Seasoning &amp; Spices_20-25</v>
      </c>
      <c r="D919" s="112">
        <v>24.0</v>
      </c>
      <c r="E919" s="112">
        <v>1.0</v>
      </c>
      <c r="F919" s="110">
        <v>4.2</v>
      </c>
      <c r="G919" s="112">
        <v>64.0</v>
      </c>
      <c r="H919" s="112">
        <v>3.0</v>
      </c>
      <c r="I919" s="110">
        <v>4.7</v>
      </c>
      <c r="J919" s="77"/>
    </row>
    <row r="920">
      <c r="A920" s="110" t="s">
        <v>1522</v>
      </c>
      <c r="B920" s="111" t="s">
        <v>60</v>
      </c>
      <c r="C920" s="5" t="str">
        <f t="shared" si="1"/>
        <v>Seasoning &amp; Spices_25+</v>
      </c>
      <c r="D920" s="112">
        <v>287.0</v>
      </c>
      <c r="E920" s="112">
        <v>98.0</v>
      </c>
      <c r="F920" s="110">
        <v>34.1</v>
      </c>
      <c r="G920" s="112">
        <v>760.0</v>
      </c>
      <c r="H920" s="112">
        <v>270.0</v>
      </c>
      <c r="I920" s="110">
        <v>35.5</v>
      </c>
      <c r="J920" s="77"/>
    </row>
    <row r="921">
      <c r="A921" s="110" t="s">
        <v>1522</v>
      </c>
      <c r="B921" s="111" t="s">
        <v>4222</v>
      </c>
      <c r="C921" s="5" t="str">
        <f t="shared" si="1"/>
        <v>Seasoning &amp; Spices_No Sales</v>
      </c>
      <c r="D921" s="112">
        <v>139.0</v>
      </c>
      <c r="E921" s="112">
        <v>117.0</v>
      </c>
      <c r="F921" s="110">
        <v>84.2</v>
      </c>
      <c r="G921" s="112">
        <v>398.0</v>
      </c>
      <c r="H921" s="112">
        <v>362.0</v>
      </c>
      <c r="I921" s="110">
        <v>91.0</v>
      </c>
      <c r="J921" s="77"/>
    </row>
    <row r="922">
      <c r="A922" s="110" t="s">
        <v>1866</v>
      </c>
      <c r="B922" s="111" t="s">
        <v>4223</v>
      </c>
      <c r="C922" s="5" t="str">
        <f t="shared" si="1"/>
        <v>Sharing &amp; Gifting_5-10</v>
      </c>
      <c r="D922" s="112">
        <v>59.0</v>
      </c>
      <c r="E922" s="112">
        <v>1.0</v>
      </c>
      <c r="F922" s="110">
        <v>1.7</v>
      </c>
      <c r="G922" s="112">
        <v>740.0</v>
      </c>
      <c r="H922" s="112">
        <v>4.0</v>
      </c>
      <c r="I922" s="110">
        <v>0.5</v>
      </c>
      <c r="J922" s="77"/>
    </row>
    <row r="923">
      <c r="A923" s="110" t="s">
        <v>1866</v>
      </c>
      <c r="B923" s="111" t="s">
        <v>4221</v>
      </c>
      <c r="C923" s="5" t="str">
        <f t="shared" si="1"/>
        <v>Sharing &amp; Gifting_10-15</v>
      </c>
      <c r="D923" s="112">
        <v>191.0</v>
      </c>
      <c r="E923" s="112">
        <v>4.0</v>
      </c>
      <c r="F923" s="110">
        <v>2.1</v>
      </c>
      <c r="G923" s="112">
        <v>2046.0</v>
      </c>
      <c r="H923" s="112">
        <v>73.0</v>
      </c>
      <c r="I923" s="110">
        <v>3.6</v>
      </c>
      <c r="J923" s="77"/>
    </row>
    <row r="924">
      <c r="A924" s="110" t="s">
        <v>1866</v>
      </c>
      <c r="B924" s="111" t="s">
        <v>72</v>
      </c>
      <c r="C924" s="5" t="str">
        <f t="shared" si="1"/>
        <v>Sharing &amp; Gifting_15-20</v>
      </c>
      <c r="D924" s="112">
        <v>293.0</v>
      </c>
      <c r="E924" s="112">
        <v>12.0</v>
      </c>
      <c r="F924" s="110">
        <v>4.1</v>
      </c>
      <c r="G924" s="112">
        <v>1924.0</v>
      </c>
      <c r="H924" s="112">
        <v>41.0</v>
      </c>
      <c r="I924" s="110">
        <v>2.1</v>
      </c>
      <c r="J924" s="77"/>
    </row>
    <row r="925">
      <c r="A925" s="110" t="s">
        <v>1866</v>
      </c>
      <c r="B925" s="111" t="s">
        <v>75</v>
      </c>
      <c r="C925" s="5" t="str">
        <f t="shared" si="1"/>
        <v>Sharing &amp; Gifting_20-25</v>
      </c>
      <c r="D925" s="112">
        <v>217.0</v>
      </c>
      <c r="E925" s="112">
        <v>26.0</v>
      </c>
      <c r="F925" s="110">
        <v>12.0</v>
      </c>
      <c r="G925" s="112">
        <v>1425.0</v>
      </c>
      <c r="H925" s="112">
        <v>108.0</v>
      </c>
      <c r="I925" s="110">
        <v>7.6</v>
      </c>
      <c r="J925" s="77"/>
    </row>
    <row r="926">
      <c r="A926" s="110" t="s">
        <v>1866</v>
      </c>
      <c r="B926" s="111" t="s">
        <v>60</v>
      </c>
      <c r="C926" s="5" t="str">
        <f t="shared" si="1"/>
        <v>Sharing &amp; Gifting_25+</v>
      </c>
      <c r="D926" s="112">
        <v>805.0</v>
      </c>
      <c r="E926" s="112">
        <v>132.0</v>
      </c>
      <c r="F926" s="110">
        <v>16.4</v>
      </c>
      <c r="G926" s="112">
        <v>2905.0</v>
      </c>
      <c r="H926" s="112">
        <v>385.0</v>
      </c>
      <c r="I926" s="110">
        <v>13.3</v>
      </c>
      <c r="J926" s="77"/>
    </row>
    <row r="927">
      <c r="A927" s="110" t="s">
        <v>1866</v>
      </c>
      <c r="B927" s="111" t="s">
        <v>4222</v>
      </c>
      <c r="C927" s="5" t="str">
        <f t="shared" si="1"/>
        <v>Sharing &amp; Gifting_No Sales</v>
      </c>
      <c r="D927" s="112">
        <v>21.0</v>
      </c>
      <c r="E927" s="112">
        <v>17.0</v>
      </c>
      <c r="F927" s="110">
        <v>81.0</v>
      </c>
      <c r="G927" s="112">
        <v>57.0</v>
      </c>
      <c r="H927" s="112">
        <v>46.0</v>
      </c>
      <c r="I927" s="110">
        <v>80.7</v>
      </c>
      <c r="J927" s="77"/>
    </row>
    <row r="928">
      <c r="A928" s="110" t="s">
        <v>1244</v>
      </c>
      <c r="B928" s="111" t="s">
        <v>4223</v>
      </c>
      <c r="C928" s="5" t="str">
        <f t="shared" si="1"/>
        <v>Shaving &amp; Hair Removal_5-10</v>
      </c>
      <c r="D928" s="112">
        <v>25.0</v>
      </c>
      <c r="E928" s="112">
        <v>2.0</v>
      </c>
      <c r="F928" s="110">
        <v>8.0</v>
      </c>
      <c r="G928" s="112">
        <v>39.0</v>
      </c>
      <c r="H928" s="112">
        <v>2.0</v>
      </c>
      <c r="I928" s="110">
        <v>5.1</v>
      </c>
      <c r="J928" s="77"/>
    </row>
    <row r="929">
      <c r="A929" s="110" t="s">
        <v>1244</v>
      </c>
      <c r="B929" s="111" t="s">
        <v>4221</v>
      </c>
      <c r="C929" s="5" t="str">
        <f t="shared" si="1"/>
        <v>Shaving &amp; Hair Removal_10-15</v>
      </c>
      <c r="D929" s="112">
        <v>225.0</v>
      </c>
      <c r="E929" s="112">
        <v>24.0</v>
      </c>
      <c r="F929" s="110">
        <v>10.7</v>
      </c>
      <c r="G929" s="112">
        <v>608.0</v>
      </c>
      <c r="H929" s="112">
        <v>69.0</v>
      </c>
      <c r="I929" s="110">
        <v>11.3</v>
      </c>
      <c r="J929" s="77"/>
    </row>
    <row r="930">
      <c r="A930" s="110" t="s">
        <v>1244</v>
      </c>
      <c r="B930" s="111" t="s">
        <v>72</v>
      </c>
      <c r="C930" s="5" t="str">
        <f t="shared" si="1"/>
        <v>Shaving &amp; Hair Removal_15-20</v>
      </c>
      <c r="D930" s="112">
        <v>290.0</v>
      </c>
      <c r="E930" s="112">
        <v>44.0</v>
      </c>
      <c r="F930" s="110">
        <v>15.2</v>
      </c>
      <c r="G930" s="112">
        <v>834.0</v>
      </c>
      <c r="H930" s="112">
        <v>122.0</v>
      </c>
      <c r="I930" s="110">
        <v>14.6</v>
      </c>
      <c r="J930" s="77"/>
    </row>
    <row r="931">
      <c r="A931" s="110" t="s">
        <v>1244</v>
      </c>
      <c r="B931" s="111" t="s">
        <v>75</v>
      </c>
      <c r="C931" s="5" t="str">
        <f t="shared" si="1"/>
        <v>Shaving &amp; Hair Removal_20-25</v>
      </c>
      <c r="D931" s="112">
        <v>182.0</v>
      </c>
      <c r="E931" s="112">
        <v>40.0</v>
      </c>
      <c r="F931" s="110">
        <v>22.0</v>
      </c>
      <c r="G931" s="112">
        <v>408.0</v>
      </c>
      <c r="H931" s="112">
        <v>84.0</v>
      </c>
      <c r="I931" s="110">
        <v>20.6</v>
      </c>
      <c r="J931" s="77"/>
    </row>
    <row r="932">
      <c r="A932" s="110" t="s">
        <v>1244</v>
      </c>
      <c r="B932" s="111" t="s">
        <v>60</v>
      </c>
      <c r="C932" s="5" t="str">
        <f t="shared" si="1"/>
        <v>Shaving &amp; Hair Removal_25+</v>
      </c>
      <c r="D932" s="112">
        <v>635.0</v>
      </c>
      <c r="E932" s="112">
        <v>163.0</v>
      </c>
      <c r="F932" s="110">
        <v>25.7</v>
      </c>
      <c r="G932" s="112">
        <v>1670.0</v>
      </c>
      <c r="H932" s="112">
        <v>471.0</v>
      </c>
      <c r="I932" s="110">
        <v>28.2</v>
      </c>
      <c r="J932" s="77"/>
    </row>
    <row r="933">
      <c r="A933" s="110" t="s">
        <v>1244</v>
      </c>
      <c r="B933" s="111" t="s">
        <v>4222</v>
      </c>
      <c r="C933" s="5" t="str">
        <f t="shared" si="1"/>
        <v>Shaving &amp; Hair Removal_No Sales</v>
      </c>
      <c r="D933" s="112">
        <v>44.0</v>
      </c>
      <c r="E933" s="112">
        <v>37.0</v>
      </c>
      <c r="F933" s="110">
        <v>84.1</v>
      </c>
      <c r="G933" s="112">
        <v>117.0</v>
      </c>
      <c r="H933" s="112">
        <v>100.0</v>
      </c>
      <c r="I933" s="110">
        <v>85.5</v>
      </c>
      <c r="J933" s="77"/>
    </row>
    <row r="934">
      <c r="A934" s="110" t="s">
        <v>579</v>
      </c>
      <c r="B934" s="111" t="s">
        <v>60</v>
      </c>
      <c r="C934" s="5" t="str">
        <f t="shared" si="1"/>
        <v>Shoe Care_25+</v>
      </c>
      <c r="D934" s="112">
        <v>26.0</v>
      </c>
      <c r="E934" s="112">
        <v>5.0</v>
      </c>
      <c r="F934" s="110">
        <v>19.2</v>
      </c>
      <c r="G934" s="112">
        <v>80.0</v>
      </c>
      <c r="H934" s="112">
        <v>17.0</v>
      </c>
      <c r="I934" s="110">
        <v>21.3</v>
      </c>
      <c r="J934" s="77"/>
    </row>
    <row r="935">
      <c r="A935" s="110" t="s">
        <v>508</v>
      </c>
      <c r="B935" s="111" t="s">
        <v>4223</v>
      </c>
      <c r="C935" s="5" t="str">
        <f t="shared" si="1"/>
        <v>Shredded &amp; Grated_5-10</v>
      </c>
      <c r="D935" s="112">
        <v>42.0</v>
      </c>
      <c r="E935" s="112">
        <v>0.0</v>
      </c>
      <c r="F935" s="110">
        <v>0.0</v>
      </c>
      <c r="G935" s="112">
        <v>846.0</v>
      </c>
      <c r="H935" s="112">
        <v>0.0</v>
      </c>
      <c r="I935" s="110">
        <v>0.0</v>
      </c>
      <c r="J935" s="77"/>
    </row>
    <row r="936">
      <c r="A936" s="110" t="s">
        <v>508</v>
      </c>
      <c r="B936" s="111" t="s">
        <v>4221</v>
      </c>
      <c r="C936" s="5" t="str">
        <f t="shared" si="1"/>
        <v>Shredded &amp; Grated_10-15</v>
      </c>
      <c r="D936" s="112">
        <v>283.0</v>
      </c>
      <c r="E936" s="112">
        <v>4.0</v>
      </c>
      <c r="F936" s="110">
        <v>1.4</v>
      </c>
      <c r="G936" s="112">
        <v>1882.0</v>
      </c>
      <c r="H936" s="112">
        <v>12.0</v>
      </c>
      <c r="I936" s="110">
        <v>0.6</v>
      </c>
      <c r="J936" s="77"/>
    </row>
    <row r="937">
      <c r="A937" s="110" t="s">
        <v>508</v>
      </c>
      <c r="B937" s="111" t="s">
        <v>72</v>
      </c>
      <c r="C937" s="5" t="str">
        <f t="shared" si="1"/>
        <v>Shredded &amp; Grated_15-20</v>
      </c>
      <c r="D937" s="112">
        <v>186.0</v>
      </c>
      <c r="E937" s="112">
        <v>6.0</v>
      </c>
      <c r="F937" s="110">
        <v>3.2</v>
      </c>
      <c r="G937" s="112">
        <v>677.0</v>
      </c>
      <c r="H937" s="112">
        <v>26.0</v>
      </c>
      <c r="I937" s="110">
        <v>3.8</v>
      </c>
      <c r="J937" s="77"/>
    </row>
    <row r="938">
      <c r="A938" s="110" t="s">
        <v>508</v>
      </c>
      <c r="B938" s="111" t="s">
        <v>75</v>
      </c>
      <c r="C938" s="5" t="str">
        <f t="shared" si="1"/>
        <v>Shredded &amp; Grated_20-25</v>
      </c>
      <c r="D938" s="112">
        <v>60.0</v>
      </c>
      <c r="E938" s="112">
        <v>8.0</v>
      </c>
      <c r="F938" s="110">
        <v>13.3</v>
      </c>
      <c r="G938" s="112">
        <v>206.0</v>
      </c>
      <c r="H938" s="112">
        <v>34.0</v>
      </c>
      <c r="I938" s="110">
        <v>16.5</v>
      </c>
      <c r="J938" s="77"/>
    </row>
    <row r="939">
      <c r="A939" s="110" t="s">
        <v>508</v>
      </c>
      <c r="B939" s="111" t="s">
        <v>60</v>
      </c>
      <c r="C939" s="5" t="str">
        <f t="shared" si="1"/>
        <v>Shredded &amp; Grated_25+</v>
      </c>
      <c r="D939" s="112">
        <v>100.0</v>
      </c>
      <c r="E939" s="112">
        <v>8.0</v>
      </c>
      <c r="F939" s="110">
        <v>8.0</v>
      </c>
      <c r="G939" s="112">
        <v>502.0</v>
      </c>
      <c r="H939" s="112">
        <v>21.0</v>
      </c>
      <c r="I939" s="110">
        <v>4.2</v>
      </c>
      <c r="J939" s="77"/>
    </row>
    <row r="940">
      <c r="A940" s="110" t="s">
        <v>508</v>
      </c>
      <c r="B940" s="111" t="s">
        <v>4222</v>
      </c>
      <c r="C940" s="5" t="str">
        <f t="shared" si="1"/>
        <v>Shredded &amp; Grated_No Sales</v>
      </c>
      <c r="D940" s="112">
        <v>19.0</v>
      </c>
      <c r="E940" s="112">
        <v>12.0</v>
      </c>
      <c r="F940" s="110">
        <v>63.2</v>
      </c>
      <c r="G940" s="112">
        <v>115.0</v>
      </c>
      <c r="H940" s="112">
        <v>57.0</v>
      </c>
      <c r="I940" s="110">
        <v>49.6</v>
      </c>
      <c r="J940" s="77"/>
    </row>
    <row r="941">
      <c r="A941" s="110" t="s">
        <v>274</v>
      </c>
      <c r="B941" s="111" t="s">
        <v>4221</v>
      </c>
      <c r="C941" s="5" t="str">
        <f t="shared" si="1"/>
        <v>Skin &amp; Treatments_10-15</v>
      </c>
      <c r="D941" s="112">
        <v>38.0</v>
      </c>
      <c r="E941" s="112">
        <v>1.0</v>
      </c>
      <c r="F941" s="110">
        <v>2.6</v>
      </c>
      <c r="G941" s="112">
        <v>171.0</v>
      </c>
      <c r="H941" s="112">
        <v>3.0</v>
      </c>
      <c r="I941" s="110">
        <v>1.8</v>
      </c>
      <c r="J941" s="77"/>
    </row>
    <row r="942">
      <c r="A942" s="110" t="s">
        <v>274</v>
      </c>
      <c r="B942" s="111" t="s">
        <v>72</v>
      </c>
      <c r="C942" s="5" t="str">
        <f t="shared" si="1"/>
        <v>Skin &amp; Treatments_15-20</v>
      </c>
      <c r="D942" s="112">
        <v>62.0</v>
      </c>
      <c r="E942" s="112">
        <v>10.0</v>
      </c>
      <c r="F942" s="110">
        <v>16.1</v>
      </c>
      <c r="G942" s="112">
        <v>226.0</v>
      </c>
      <c r="H942" s="112">
        <v>22.0</v>
      </c>
      <c r="I942" s="110">
        <v>9.7</v>
      </c>
      <c r="J942" s="77"/>
    </row>
    <row r="943">
      <c r="A943" s="110" t="s">
        <v>274</v>
      </c>
      <c r="B943" s="111" t="s">
        <v>60</v>
      </c>
      <c r="C943" s="5" t="str">
        <f t="shared" si="1"/>
        <v>Skin &amp; Treatments_25+</v>
      </c>
      <c r="D943" s="112">
        <v>859.0</v>
      </c>
      <c r="E943" s="112">
        <v>366.0</v>
      </c>
      <c r="F943" s="110">
        <v>42.6</v>
      </c>
      <c r="G943" s="112">
        <v>2383.0</v>
      </c>
      <c r="H943" s="112">
        <v>1095.0</v>
      </c>
      <c r="I943" s="110">
        <v>46.0</v>
      </c>
      <c r="J943" s="77"/>
    </row>
    <row r="944">
      <c r="A944" s="110" t="s">
        <v>274</v>
      </c>
      <c r="B944" s="111" t="s">
        <v>4222</v>
      </c>
      <c r="C944" s="5" t="str">
        <f t="shared" si="1"/>
        <v>Skin &amp; Treatments_No Sales</v>
      </c>
      <c r="D944" s="112">
        <v>30.0</v>
      </c>
      <c r="E944" s="112">
        <v>23.0</v>
      </c>
      <c r="F944" s="110">
        <v>76.7</v>
      </c>
      <c r="G944" s="112">
        <v>63.0</v>
      </c>
      <c r="H944" s="112">
        <v>48.0</v>
      </c>
      <c r="I944" s="110">
        <v>76.2</v>
      </c>
      <c r="J944" s="77"/>
    </row>
    <row r="945">
      <c r="A945" s="110" t="s">
        <v>190</v>
      </c>
      <c r="B945" s="111" t="s">
        <v>88</v>
      </c>
      <c r="C945" s="5" t="str">
        <f t="shared" si="1"/>
        <v>Sliced Bread_0-5</v>
      </c>
      <c r="D945" s="112">
        <v>212.0</v>
      </c>
      <c r="E945" s="112">
        <v>6.0</v>
      </c>
      <c r="F945" s="110">
        <v>2.8</v>
      </c>
      <c r="G945" s="112">
        <v>1771.0</v>
      </c>
      <c r="H945" s="112">
        <v>8.0</v>
      </c>
      <c r="I945" s="110">
        <v>0.5</v>
      </c>
      <c r="J945" s="77"/>
    </row>
    <row r="946">
      <c r="A946" s="110" t="s">
        <v>190</v>
      </c>
      <c r="B946" s="111" t="s">
        <v>4223</v>
      </c>
      <c r="C946" s="5" t="str">
        <f t="shared" si="1"/>
        <v>Sliced Bread_5-10</v>
      </c>
      <c r="D946" s="112">
        <v>224.0</v>
      </c>
      <c r="E946" s="112">
        <v>5.0</v>
      </c>
      <c r="F946" s="110">
        <v>2.2</v>
      </c>
      <c r="G946" s="112">
        <v>938.0</v>
      </c>
      <c r="H946" s="112">
        <v>9.0</v>
      </c>
      <c r="I946" s="110">
        <v>1.0</v>
      </c>
      <c r="J946" s="77"/>
    </row>
    <row r="947">
      <c r="A947" s="110" t="s">
        <v>190</v>
      </c>
      <c r="B947" s="111" t="s">
        <v>4221</v>
      </c>
      <c r="C947" s="5" t="str">
        <f t="shared" si="1"/>
        <v>Sliced Bread_10-15</v>
      </c>
      <c r="D947" s="112">
        <v>94.0</v>
      </c>
      <c r="E947" s="112">
        <v>11.0</v>
      </c>
      <c r="F947" s="110">
        <v>11.7</v>
      </c>
      <c r="G947" s="112">
        <v>224.0</v>
      </c>
      <c r="H947" s="112">
        <v>18.0</v>
      </c>
      <c r="I947" s="110">
        <v>8.0</v>
      </c>
      <c r="J947" s="77"/>
    </row>
    <row r="948">
      <c r="A948" s="110" t="s">
        <v>190</v>
      </c>
      <c r="B948" s="111" t="s">
        <v>72</v>
      </c>
      <c r="C948" s="5" t="str">
        <f t="shared" si="1"/>
        <v>Sliced Bread_15-20</v>
      </c>
      <c r="D948" s="112">
        <v>135.0</v>
      </c>
      <c r="E948" s="112">
        <v>3.0</v>
      </c>
      <c r="F948" s="110">
        <v>2.2</v>
      </c>
      <c r="G948" s="112">
        <v>514.0</v>
      </c>
      <c r="H948" s="112">
        <v>9.0</v>
      </c>
      <c r="I948" s="110">
        <v>1.8</v>
      </c>
      <c r="J948" s="77"/>
    </row>
    <row r="949">
      <c r="A949" s="110" t="s">
        <v>190</v>
      </c>
      <c r="B949" s="111" t="s">
        <v>75</v>
      </c>
      <c r="C949" s="5" t="str">
        <f t="shared" si="1"/>
        <v>Sliced Bread_20-25</v>
      </c>
      <c r="D949" s="112">
        <v>92.0</v>
      </c>
      <c r="E949" s="112">
        <v>9.0</v>
      </c>
      <c r="F949" s="110">
        <v>9.8</v>
      </c>
      <c r="G949" s="112">
        <v>255.0</v>
      </c>
      <c r="H949" s="112">
        <v>24.0</v>
      </c>
      <c r="I949" s="110">
        <v>9.4</v>
      </c>
      <c r="J949" s="77"/>
    </row>
    <row r="950">
      <c r="A950" s="110" t="s">
        <v>190</v>
      </c>
      <c r="B950" s="111" t="s">
        <v>60</v>
      </c>
      <c r="C950" s="5" t="str">
        <f t="shared" si="1"/>
        <v>Sliced Bread_25+</v>
      </c>
      <c r="D950" s="112">
        <v>62.0</v>
      </c>
      <c r="E950" s="112">
        <v>15.0</v>
      </c>
      <c r="F950" s="110">
        <v>24.2</v>
      </c>
      <c r="G950" s="112">
        <v>159.0</v>
      </c>
      <c r="H950" s="112">
        <v>36.0</v>
      </c>
      <c r="I950" s="110">
        <v>22.6</v>
      </c>
      <c r="J950" s="77"/>
    </row>
    <row r="951">
      <c r="A951" s="110" t="s">
        <v>190</v>
      </c>
      <c r="B951" s="111" t="s">
        <v>4222</v>
      </c>
      <c r="C951" s="5" t="str">
        <f t="shared" si="1"/>
        <v>Sliced Bread_No Sales</v>
      </c>
      <c r="D951" s="112">
        <v>1.0</v>
      </c>
      <c r="E951" s="112">
        <v>0.0</v>
      </c>
      <c r="F951" s="110">
        <v>0.0</v>
      </c>
      <c r="G951" s="112">
        <v>1.0</v>
      </c>
      <c r="H951" s="112">
        <v>0.0</v>
      </c>
      <c r="I951" s="110">
        <v>0.0</v>
      </c>
      <c r="J951" s="77"/>
    </row>
    <row r="952">
      <c r="A952" s="110" t="s">
        <v>515</v>
      </c>
      <c r="B952" s="111" t="s">
        <v>88</v>
      </c>
      <c r="C952" s="5" t="str">
        <f t="shared" si="1"/>
        <v>Slices &amp; Portions_0-5</v>
      </c>
      <c r="D952" s="112">
        <v>85.0</v>
      </c>
      <c r="E952" s="112">
        <v>7.0</v>
      </c>
      <c r="F952" s="110">
        <v>8.2</v>
      </c>
      <c r="G952" s="112">
        <v>777.0</v>
      </c>
      <c r="H952" s="112">
        <v>15.0</v>
      </c>
      <c r="I952" s="110">
        <v>1.9</v>
      </c>
      <c r="J952" s="77"/>
    </row>
    <row r="953">
      <c r="A953" s="110" t="s">
        <v>515</v>
      </c>
      <c r="B953" s="111" t="s">
        <v>4223</v>
      </c>
      <c r="C953" s="5" t="str">
        <f t="shared" si="1"/>
        <v>Slices &amp; Portions_5-10</v>
      </c>
      <c r="D953" s="112">
        <v>185.0</v>
      </c>
      <c r="E953" s="112">
        <v>17.0</v>
      </c>
      <c r="F953" s="110">
        <v>9.2</v>
      </c>
      <c r="G953" s="112">
        <v>967.0</v>
      </c>
      <c r="H953" s="112">
        <v>116.0</v>
      </c>
      <c r="I953" s="110">
        <v>12.0</v>
      </c>
      <c r="J953" s="77"/>
    </row>
    <row r="954">
      <c r="A954" s="110" t="s">
        <v>515</v>
      </c>
      <c r="B954" s="111" t="s">
        <v>4221</v>
      </c>
      <c r="C954" s="5" t="str">
        <f t="shared" si="1"/>
        <v>Slices &amp; Portions_10-15</v>
      </c>
      <c r="D954" s="112">
        <v>801.0</v>
      </c>
      <c r="E954" s="112">
        <v>20.0</v>
      </c>
      <c r="F954" s="110">
        <v>2.5</v>
      </c>
      <c r="G954" s="112">
        <v>4764.0</v>
      </c>
      <c r="H954" s="112">
        <v>43.0</v>
      </c>
      <c r="I954" s="110">
        <v>0.9</v>
      </c>
      <c r="J954" s="77"/>
    </row>
    <row r="955">
      <c r="A955" s="110" t="s">
        <v>515</v>
      </c>
      <c r="B955" s="111" t="s">
        <v>72</v>
      </c>
      <c r="C955" s="5" t="str">
        <f t="shared" si="1"/>
        <v>Slices &amp; Portions_15-20</v>
      </c>
      <c r="D955" s="112">
        <v>311.0</v>
      </c>
      <c r="E955" s="112">
        <v>14.0</v>
      </c>
      <c r="F955" s="110">
        <v>4.5</v>
      </c>
      <c r="G955" s="112">
        <v>1072.0</v>
      </c>
      <c r="H955" s="112">
        <v>46.0</v>
      </c>
      <c r="I955" s="110">
        <v>4.3</v>
      </c>
      <c r="J955" s="77"/>
    </row>
    <row r="956">
      <c r="A956" s="110" t="s">
        <v>515</v>
      </c>
      <c r="B956" s="111" t="s">
        <v>75</v>
      </c>
      <c r="C956" s="5" t="str">
        <f t="shared" si="1"/>
        <v>Slices &amp; Portions_20-25</v>
      </c>
      <c r="D956" s="112">
        <v>116.0</v>
      </c>
      <c r="E956" s="112">
        <v>9.0</v>
      </c>
      <c r="F956" s="110">
        <v>7.8</v>
      </c>
      <c r="G956" s="112">
        <v>386.0</v>
      </c>
      <c r="H956" s="112">
        <v>34.0</v>
      </c>
      <c r="I956" s="110">
        <v>8.8</v>
      </c>
      <c r="J956" s="77"/>
    </row>
    <row r="957">
      <c r="A957" s="110" t="s">
        <v>515</v>
      </c>
      <c r="B957" s="111" t="s">
        <v>60</v>
      </c>
      <c r="C957" s="5" t="str">
        <f t="shared" si="1"/>
        <v>Slices &amp; Portions_25+</v>
      </c>
      <c r="D957" s="112">
        <v>99.0</v>
      </c>
      <c r="E957" s="112">
        <v>13.0</v>
      </c>
      <c r="F957" s="110">
        <v>13.1</v>
      </c>
      <c r="G957" s="112">
        <v>287.0</v>
      </c>
      <c r="H957" s="112">
        <v>42.0</v>
      </c>
      <c r="I957" s="110">
        <v>14.6</v>
      </c>
      <c r="J957" s="77"/>
    </row>
    <row r="958">
      <c r="A958" s="110" t="s">
        <v>515</v>
      </c>
      <c r="B958" s="111" t="s">
        <v>4222</v>
      </c>
      <c r="C958" s="5" t="str">
        <f t="shared" si="1"/>
        <v>Slices &amp; Portions_No Sales</v>
      </c>
      <c r="D958" s="112">
        <v>72.0</v>
      </c>
      <c r="E958" s="112">
        <v>8.0</v>
      </c>
      <c r="F958" s="110">
        <v>11.1</v>
      </c>
      <c r="G958" s="112">
        <v>207.0</v>
      </c>
      <c r="H958" s="112">
        <v>9.0</v>
      </c>
      <c r="I958" s="110">
        <v>4.3</v>
      </c>
      <c r="J958" s="77"/>
    </row>
    <row r="959">
      <c r="A959" s="110" t="s">
        <v>1064</v>
      </c>
      <c r="B959" s="111" t="s">
        <v>75</v>
      </c>
      <c r="C959" s="5" t="str">
        <f t="shared" si="1"/>
        <v>Smoking Alternatives_20-25</v>
      </c>
      <c r="D959" s="112">
        <v>130.0</v>
      </c>
      <c r="E959" s="112">
        <v>89.0</v>
      </c>
      <c r="F959" s="110">
        <v>68.5</v>
      </c>
      <c r="G959" s="112">
        <v>408.0</v>
      </c>
      <c r="H959" s="112">
        <v>284.0</v>
      </c>
      <c r="I959" s="110">
        <v>69.6</v>
      </c>
      <c r="J959" s="77"/>
    </row>
    <row r="960">
      <c r="A960" s="110" t="s">
        <v>1064</v>
      </c>
      <c r="B960" s="111" t="s">
        <v>60</v>
      </c>
      <c r="C960" s="5" t="str">
        <f t="shared" si="1"/>
        <v>Smoking Alternatives_25+</v>
      </c>
      <c r="D960" s="112">
        <v>127.0</v>
      </c>
      <c r="E960" s="112">
        <v>87.0</v>
      </c>
      <c r="F960" s="110">
        <v>68.5</v>
      </c>
      <c r="G960" s="112">
        <v>318.0</v>
      </c>
      <c r="H960" s="112">
        <v>213.0</v>
      </c>
      <c r="I960" s="110">
        <v>67.0</v>
      </c>
      <c r="J960" s="77"/>
    </row>
    <row r="961">
      <c r="A961" s="110" t="s">
        <v>324</v>
      </c>
      <c r="B961" s="111" t="s">
        <v>88</v>
      </c>
      <c r="C961" s="5" t="str">
        <f t="shared" si="1"/>
        <v>Smoothies &amp; Refreshers_0-5</v>
      </c>
      <c r="D961" s="112">
        <v>25.0</v>
      </c>
      <c r="E961" s="112">
        <v>0.0</v>
      </c>
      <c r="F961" s="110">
        <v>0.0</v>
      </c>
      <c r="G961" s="112">
        <v>159.0</v>
      </c>
      <c r="H961" s="112">
        <v>0.0</v>
      </c>
      <c r="I961" s="110">
        <v>0.0</v>
      </c>
      <c r="J961" s="77"/>
    </row>
    <row r="962">
      <c r="A962" s="110" t="s">
        <v>324</v>
      </c>
      <c r="B962" s="111" t="s">
        <v>4223</v>
      </c>
      <c r="C962" s="5" t="str">
        <f t="shared" si="1"/>
        <v>Smoothies &amp; Refreshers_5-10</v>
      </c>
      <c r="D962" s="112">
        <v>24.0</v>
      </c>
      <c r="E962" s="112">
        <v>1.0</v>
      </c>
      <c r="F962" s="110">
        <v>4.2</v>
      </c>
      <c r="G962" s="112">
        <v>90.0</v>
      </c>
      <c r="H962" s="112">
        <v>3.0</v>
      </c>
      <c r="I962" s="110">
        <v>3.3</v>
      </c>
      <c r="J962" s="77"/>
    </row>
    <row r="963">
      <c r="A963" s="110" t="s">
        <v>324</v>
      </c>
      <c r="B963" s="111" t="s">
        <v>4221</v>
      </c>
      <c r="C963" s="5" t="str">
        <f t="shared" si="1"/>
        <v>Smoothies &amp; Refreshers_10-15</v>
      </c>
      <c r="D963" s="112">
        <v>132.0</v>
      </c>
      <c r="E963" s="112">
        <v>13.0</v>
      </c>
      <c r="F963" s="110">
        <v>9.8</v>
      </c>
      <c r="G963" s="112">
        <v>752.0</v>
      </c>
      <c r="H963" s="112">
        <v>44.0</v>
      </c>
      <c r="I963" s="110">
        <v>5.9</v>
      </c>
      <c r="J963" s="77"/>
    </row>
    <row r="964">
      <c r="A964" s="110" t="s">
        <v>324</v>
      </c>
      <c r="B964" s="111" t="s">
        <v>72</v>
      </c>
      <c r="C964" s="5" t="str">
        <f t="shared" si="1"/>
        <v>Smoothies &amp; Refreshers_15-20</v>
      </c>
      <c r="D964" s="112">
        <v>65.0</v>
      </c>
      <c r="E964" s="112">
        <v>28.0</v>
      </c>
      <c r="F964" s="110">
        <v>43.1</v>
      </c>
      <c r="G964" s="112">
        <v>226.0</v>
      </c>
      <c r="H964" s="112">
        <v>88.0</v>
      </c>
      <c r="I964" s="110">
        <v>38.9</v>
      </c>
      <c r="J964" s="77"/>
    </row>
    <row r="965">
      <c r="A965" s="110" t="s">
        <v>324</v>
      </c>
      <c r="B965" s="111" t="s">
        <v>75</v>
      </c>
      <c r="C965" s="5" t="str">
        <f t="shared" si="1"/>
        <v>Smoothies &amp; Refreshers_20-25</v>
      </c>
      <c r="D965" s="112">
        <v>23.0</v>
      </c>
      <c r="E965" s="112">
        <v>12.0</v>
      </c>
      <c r="F965" s="110">
        <v>52.2</v>
      </c>
      <c r="G965" s="112">
        <v>78.0</v>
      </c>
      <c r="H965" s="112">
        <v>42.0</v>
      </c>
      <c r="I965" s="110">
        <v>53.8</v>
      </c>
      <c r="J965" s="77"/>
    </row>
    <row r="966">
      <c r="A966" s="110" t="s">
        <v>324</v>
      </c>
      <c r="B966" s="111" t="s">
        <v>60</v>
      </c>
      <c r="C966" s="5" t="str">
        <f t="shared" si="1"/>
        <v>Smoothies &amp; Refreshers_25+</v>
      </c>
      <c r="D966" s="112">
        <v>26.0</v>
      </c>
      <c r="E966" s="112">
        <v>12.0</v>
      </c>
      <c r="F966" s="110">
        <v>46.2</v>
      </c>
      <c r="G966" s="112">
        <v>70.0</v>
      </c>
      <c r="H966" s="112">
        <v>37.0</v>
      </c>
      <c r="I966" s="110">
        <v>52.9</v>
      </c>
      <c r="J966" s="77"/>
    </row>
    <row r="967">
      <c r="A967" s="110" t="s">
        <v>324</v>
      </c>
      <c r="B967" s="111" t="s">
        <v>4222</v>
      </c>
      <c r="C967" s="5" t="str">
        <f t="shared" si="1"/>
        <v>Smoothies &amp; Refreshers_No Sales</v>
      </c>
      <c r="D967" s="112">
        <v>1.0</v>
      </c>
      <c r="E967" s="112">
        <v>1.0</v>
      </c>
      <c r="F967" s="110">
        <v>100.0</v>
      </c>
      <c r="G967" s="112">
        <v>1.0</v>
      </c>
      <c r="H967" s="112">
        <v>1.0</v>
      </c>
      <c r="I967" s="110">
        <v>100.0</v>
      </c>
      <c r="J967" s="77"/>
    </row>
    <row r="968">
      <c r="A968" s="110" t="s">
        <v>332</v>
      </c>
      <c r="B968" s="111" t="s">
        <v>88</v>
      </c>
      <c r="C968" s="5" t="str">
        <f t="shared" si="1"/>
        <v>Sober Sips &amp; Mixers_0-5</v>
      </c>
      <c r="D968" s="112">
        <v>413.0</v>
      </c>
      <c r="E968" s="112">
        <v>6.0</v>
      </c>
      <c r="F968" s="110">
        <v>1.5</v>
      </c>
      <c r="G968" s="112">
        <v>3690.0</v>
      </c>
      <c r="H968" s="112">
        <v>27.0</v>
      </c>
      <c r="I968" s="110">
        <v>0.7</v>
      </c>
      <c r="J968" s="77"/>
    </row>
    <row r="969">
      <c r="A969" s="110" t="s">
        <v>332</v>
      </c>
      <c r="B969" s="111" t="s">
        <v>4223</v>
      </c>
      <c r="C969" s="5" t="str">
        <f t="shared" si="1"/>
        <v>Sober Sips &amp; Mixers_5-10</v>
      </c>
      <c r="D969" s="112">
        <v>237.0</v>
      </c>
      <c r="E969" s="112">
        <v>23.0</v>
      </c>
      <c r="F969" s="110">
        <v>9.7</v>
      </c>
      <c r="G969" s="112">
        <v>1297.0</v>
      </c>
      <c r="H969" s="112">
        <v>64.0</v>
      </c>
      <c r="I969" s="110">
        <v>4.9</v>
      </c>
      <c r="J969" s="77"/>
    </row>
    <row r="970">
      <c r="A970" s="110" t="s">
        <v>332</v>
      </c>
      <c r="B970" s="111" t="s">
        <v>4221</v>
      </c>
      <c r="C970" s="5" t="str">
        <f t="shared" si="1"/>
        <v>Sober Sips &amp; Mixers_10-15</v>
      </c>
      <c r="D970" s="112">
        <v>208.0</v>
      </c>
      <c r="E970" s="112">
        <v>58.0</v>
      </c>
      <c r="F970" s="110">
        <v>27.9</v>
      </c>
      <c r="G970" s="112">
        <v>1105.0</v>
      </c>
      <c r="H970" s="112">
        <v>166.0</v>
      </c>
      <c r="I970" s="110">
        <v>15.0</v>
      </c>
      <c r="J970" s="77"/>
    </row>
    <row r="971">
      <c r="A971" s="110" t="s">
        <v>332</v>
      </c>
      <c r="B971" s="111" t="s">
        <v>72</v>
      </c>
      <c r="C971" s="5" t="str">
        <f t="shared" si="1"/>
        <v>Sober Sips &amp; Mixers_15-20</v>
      </c>
      <c r="D971" s="112">
        <v>100.0</v>
      </c>
      <c r="E971" s="112">
        <v>34.0</v>
      </c>
      <c r="F971" s="110">
        <v>34.0</v>
      </c>
      <c r="G971" s="112">
        <v>223.0</v>
      </c>
      <c r="H971" s="112">
        <v>95.0</v>
      </c>
      <c r="I971" s="110">
        <v>42.6</v>
      </c>
      <c r="J971" s="77"/>
    </row>
    <row r="972">
      <c r="A972" s="110" t="s">
        <v>332</v>
      </c>
      <c r="B972" s="111" t="s">
        <v>75</v>
      </c>
      <c r="C972" s="5" t="str">
        <f t="shared" si="1"/>
        <v>Sober Sips &amp; Mixers_20-25</v>
      </c>
      <c r="D972" s="112">
        <v>2.0</v>
      </c>
      <c r="E972" s="112">
        <v>1.0</v>
      </c>
      <c r="F972" s="110">
        <v>50.0</v>
      </c>
      <c r="G972" s="112">
        <v>2.0</v>
      </c>
      <c r="H972" s="112">
        <v>1.0</v>
      </c>
      <c r="I972" s="110">
        <v>50.0</v>
      </c>
      <c r="J972" s="77"/>
    </row>
    <row r="973">
      <c r="A973" s="110" t="s">
        <v>332</v>
      </c>
      <c r="B973" s="111" t="s">
        <v>60</v>
      </c>
      <c r="C973" s="5" t="str">
        <f t="shared" si="1"/>
        <v>Sober Sips &amp; Mixers_25+</v>
      </c>
      <c r="D973" s="112">
        <v>166.0</v>
      </c>
      <c r="E973" s="112">
        <v>90.0</v>
      </c>
      <c r="F973" s="110">
        <v>54.2</v>
      </c>
      <c r="G973" s="112">
        <v>431.0</v>
      </c>
      <c r="H973" s="112">
        <v>258.0</v>
      </c>
      <c r="I973" s="110">
        <v>59.9</v>
      </c>
      <c r="J973" s="77"/>
    </row>
    <row r="974">
      <c r="A974" s="110" t="s">
        <v>332</v>
      </c>
      <c r="B974" s="111" t="s">
        <v>4222</v>
      </c>
      <c r="C974" s="5" t="str">
        <f t="shared" si="1"/>
        <v>Sober Sips &amp; Mixers_No Sales</v>
      </c>
      <c r="D974" s="112">
        <v>52.0</v>
      </c>
      <c r="E974" s="112">
        <v>44.0</v>
      </c>
      <c r="F974" s="110">
        <v>84.6</v>
      </c>
      <c r="G974" s="112">
        <v>144.0</v>
      </c>
      <c r="H974" s="112">
        <v>118.0</v>
      </c>
      <c r="I974" s="110">
        <v>81.9</v>
      </c>
      <c r="J974" s="77"/>
    </row>
    <row r="975">
      <c r="A975" s="110" t="s">
        <v>340</v>
      </c>
      <c r="B975" s="111" t="s">
        <v>88</v>
      </c>
      <c r="C975" s="5" t="str">
        <f t="shared" si="1"/>
        <v>Soft Drinks_0-5</v>
      </c>
      <c r="D975" s="112">
        <v>1464.0</v>
      </c>
      <c r="E975" s="112">
        <v>41.0</v>
      </c>
      <c r="F975" s="110">
        <v>2.8</v>
      </c>
      <c r="G975" s="112">
        <v>20465.0</v>
      </c>
      <c r="H975" s="112">
        <v>139.0</v>
      </c>
      <c r="I975" s="110">
        <v>0.7</v>
      </c>
      <c r="J975" s="77"/>
    </row>
    <row r="976">
      <c r="A976" s="110" t="s">
        <v>340</v>
      </c>
      <c r="B976" s="111" t="s">
        <v>4223</v>
      </c>
      <c r="C976" s="5" t="str">
        <f t="shared" si="1"/>
        <v>Soft Drinks_5-10</v>
      </c>
      <c r="D976" s="112">
        <v>278.0</v>
      </c>
      <c r="E976" s="112">
        <v>12.0</v>
      </c>
      <c r="F976" s="110">
        <v>4.3</v>
      </c>
      <c r="G976" s="112">
        <v>2242.0</v>
      </c>
      <c r="H976" s="112">
        <v>37.0</v>
      </c>
      <c r="I976" s="110">
        <v>1.7</v>
      </c>
      <c r="J976" s="77"/>
    </row>
    <row r="977">
      <c r="A977" s="110" t="s">
        <v>340</v>
      </c>
      <c r="B977" s="111" t="s">
        <v>4221</v>
      </c>
      <c r="C977" s="5" t="str">
        <f t="shared" si="1"/>
        <v>Soft Drinks_10-15</v>
      </c>
      <c r="D977" s="112">
        <v>170.0</v>
      </c>
      <c r="E977" s="112">
        <v>59.0</v>
      </c>
      <c r="F977" s="110">
        <v>34.7</v>
      </c>
      <c r="G977" s="112">
        <v>1230.0</v>
      </c>
      <c r="H977" s="112">
        <v>160.0</v>
      </c>
      <c r="I977" s="110">
        <v>13.0</v>
      </c>
      <c r="J977" s="77"/>
    </row>
    <row r="978">
      <c r="A978" s="110" t="s">
        <v>340</v>
      </c>
      <c r="B978" s="111" t="s">
        <v>72</v>
      </c>
      <c r="C978" s="5" t="str">
        <f t="shared" si="1"/>
        <v>Soft Drinks_15-20</v>
      </c>
      <c r="D978" s="112">
        <v>204.0</v>
      </c>
      <c r="E978" s="112">
        <v>28.0</v>
      </c>
      <c r="F978" s="110">
        <v>13.7</v>
      </c>
      <c r="G978" s="112">
        <v>641.0</v>
      </c>
      <c r="H978" s="112">
        <v>87.0</v>
      </c>
      <c r="I978" s="110">
        <v>13.6</v>
      </c>
      <c r="J978" s="77"/>
    </row>
    <row r="979">
      <c r="A979" s="110" t="s">
        <v>340</v>
      </c>
      <c r="B979" s="111" t="s">
        <v>75</v>
      </c>
      <c r="C979" s="5" t="str">
        <f t="shared" si="1"/>
        <v>Soft Drinks_20-25</v>
      </c>
      <c r="D979" s="112">
        <v>47.0</v>
      </c>
      <c r="E979" s="112">
        <v>2.0</v>
      </c>
      <c r="F979" s="110">
        <v>4.3</v>
      </c>
      <c r="G979" s="112">
        <v>103.0</v>
      </c>
      <c r="H979" s="112">
        <v>4.0</v>
      </c>
      <c r="I979" s="110">
        <v>3.9</v>
      </c>
      <c r="J979" s="77"/>
    </row>
    <row r="980">
      <c r="A980" s="110" t="s">
        <v>340</v>
      </c>
      <c r="B980" s="111" t="s">
        <v>60</v>
      </c>
      <c r="C980" s="5" t="str">
        <f t="shared" si="1"/>
        <v>Soft Drinks_25+</v>
      </c>
      <c r="D980" s="112">
        <v>61.0</v>
      </c>
      <c r="E980" s="112">
        <v>17.0</v>
      </c>
      <c r="F980" s="110">
        <v>27.9</v>
      </c>
      <c r="G980" s="112">
        <v>118.0</v>
      </c>
      <c r="H980" s="112">
        <v>30.0</v>
      </c>
      <c r="I980" s="110">
        <v>25.4</v>
      </c>
      <c r="J980" s="77"/>
    </row>
    <row r="981">
      <c r="A981" s="110" t="s">
        <v>340</v>
      </c>
      <c r="B981" s="111" t="s">
        <v>4222</v>
      </c>
      <c r="C981" s="5" t="str">
        <f t="shared" si="1"/>
        <v>Soft Drinks_No Sales</v>
      </c>
      <c r="D981" s="112">
        <v>112.0</v>
      </c>
      <c r="E981" s="112">
        <v>5.0</v>
      </c>
      <c r="F981" s="110">
        <v>4.5</v>
      </c>
      <c r="G981" s="112">
        <v>409.0</v>
      </c>
      <c r="H981" s="112">
        <v>14.0</v>
      </c>
      <c r="I981" s="110">
        <v>3.4</v>
      </c>
      <c r="J981" s="77"/>
    </row>
    <row r="982">
      <c r="A982" s="110" t="s">
        <v>1993</v>
      </c>
      <c r="B982" s="111" t="s">
        <v>88</v>
      </c>
      <c r="C982" s="5" t="str">
        <f t="shared" si="1"/>
        <v>Sparkling Water_0-5</v>
      </c>
      <c r="D982" s="112">
        <v>59.0</v>
      </c>
      <c r="E982" s="112">
        <v>16.0</v>
      </c>
      <c r="F982" s="110">
        <v>27.1</v>
      </c>
      <c r="G982" s="112">
        <v>583.0</v>
      </c>
      <c r="H982" s="112">
        <v>46.0</v>
      </c>
      <c r="I982" s="110">
        <v>7.9</v>
      </c>
      <c r="J982" s="77"/>
    </row>
    <row r="983">
      <c r="A983" s="110" t="s">
        <v>1993</v>
      </c>
      <c r="B983" s="111" t="s">
        <v>4223</v>
      </c>
      <c r="C983" s="5" t="str">
        <f t="shared" si="1"/>
        <v>Sparkling Water_5-10</v>
      </c>
      <c r="D983" s="112">
        <v>578.0</v>
      </c>
      <c r="E983" s="112">
        <v>42.0</v>
      </c>
      <c r="F983" s="110">
        <v>7.3</v>
      </c>
      <c r="G983" s="112">
        <v>3893.0</v>
      </c>
      <c r="H983" s="112">
        <v>120.0</v>
      </c>
      <c r="I983" s="110">
        <v>3.1</v>
      </c>
      <c r="J983" s="77"/>
    </row>
    <row r="984">
      <c r="A984" s="110" t="s">
        <v>1993</v>
      </c>
      <c r="B984" s="111" t="s">
        <v>4221</v>
      </c>
      <c r="C984" s="5" t="str">
        <f t="shared" si="1"/>
        <v>Sparkling Water_10-15</v>
      </c>
      <c r="D984" s="112">
        <v>25.0</v>
      </c>
      <c r="E984" s="112">
        <v>1.0</v>
      </c>
      <c r="F984" s="110">
        <v>4.0</v>
      </c>
      <c r="G984" s="112">
        <v>136.0</v>
      </c>
      <c r="H984" s="112">
        <v>3.0</v>
      </c>
      <c r="I984" s="110">
        <v>2.2</v>
      </c>
      <c r="J984" s="77"/>
    </row>
    <row r="985">
      <c r="A985" s="110" t="s">
        <v>1993</v>
      </c>
      <c r="B985" s="111" t="s">
        <v>72</v>
      </c>
      <c r="C985" s="5" t="str">
        <f t="shared" si="1"/>
        <v>Sparkling Water_15-20</v>
      </c>
      <c r="D985" s="112">
        <v>87.0</v>
      </c>
      <c r="E985" s="112">
        <v>0.0</v>
      </c>
      <c r="F985" s="110">
        <v>0.0</v>
      </c>
      <c r="G985" s="112">
        <v>887.0</v>
      </c>
      <c r="H985" s="112">
        <v>0.0</v>
      </c>
      <c r="I985" s="110">
        <v>0.0</v>
      </c>
      <c r="J985" s="77"/>
    </row>
    <row r="986">
      <c r="A986" s="110" t="s">
        <v>1993</v>
      </c>
      <c r="B986" s="111" t="s">
        <v>75</v>
      </c>
      <c r="C986" s="5" t="str">
        <f t="shared" si="1"/>
        <v>Sparkling Water_20-25</v>
      </c>
      <c r="D986" s="112">
        <v>17.0</v>
      </c>
      <c r="E986" s="112">
        <v>0.0</v>
      </c>
      <c r="F986" s="110">
        <v>0.0</v>
      </c>
      <c r="G986" s="112">
        <v>176.0</v>
      </c>
      <c r="H986" s="112">
        <v>0.0</v>
      </c>
      <c r="I986" s="110">
        <v>0.0</v>
      </c>
      <c r="J986" s="77"/>
    </row>
    <row r="987">
      <c r="A987" s="110" t="s">
        <v>1993</v>
      </c>
      <c r="B987" s="111" t="s">
        <v>60</v>
      </c>
      <c r="C987" s="5" t="str">
        <f t="shared" si="1"/>
        <v>Sparkling Water_25+</v>
      </c>
      <c r="D987" s="112">
        <v>78.0</v>
      </c>
      <c r="E987" s="112">
        <v>5.0</v>
      </c>
      <c r="F987" s="110">
        <v>6.4</v>
      </c>
      <c r="G987" s="112">
        <v>343.0</v>
      </c>
      <c r="H987" s="112">
        <v>9.0</v>
      </c>
      <c r="I987" s="110">
        <v>2.6</v>
      </c>
      <c r="J987" s="77"/>
    </row>
    <row r="988">
      <c r="A988" s="110" t="s">
        <v>1763</v>
      </c>
      <c r="B988" s="111" t="s">
        <v>4222</v>
      </c>
      <c r="C988" s="5" t="str">
        <f t="shared" si="1"/>
        <v>Sporting Gloves_No Sales</v>
      </c>
      <c r="D988" s="112">
        <v>50.0</v>
      </c>
      <c r="E988" s="112">
        <v>49.0</v>
      </c>
      <c r="F988" s="110">
        <v>98.0</v>
      </c>
      <c r="G988" s="112">
        <v>87.0</v>
      </c>
      <c r="H988" s="112">
        <v>85.0</v>
      </c>
      <c r="I988" s="110">
        <v>97.7</v>
      </c>
      <c r="J988" s="77"/>
    </row>
    <row r="989">
      <c r="A989" s="110" t="s">
        <v>348</v>
      </c>
      <c r="B989" s="111" t="s">
        <v>88</v>
      </c>
      <c r="C989" s="5" t="str">
        <f t="shared" si="1"/>
        <v>Sports &amp; Energy Drinks_0-5</v>
      </c>
      <c r="D989" s="112">
        <v>126.0</v>
      </c>
      <c r="E989" s="112">
        <v>0.0</v>
      </c>
      <c r="F989" s="110">
        <v>0.0</v>
      </c>
      <c r="G989" s="112">
        <v>2278.0</v>
      </c>
      <c r="H989" s="112">
        <v>0.0</v>
      </c>
      <c r="I989" s="110">
        <v>0.0</v>
      </c>
      <c r="J989" s="77"/>
    </row>
    <row r="990">
      <c r="A990" s="110" t="s">
        <v>348</v>
      </c>
      <c r="B990" s="111" t="s">
        <v>4223</v>
      </c>
      <c r="C990" s="5" t="str">
        <f t="shared" si="1"/>
        <v>Sports &amp; Energy Drinks_5-10</v>
      </c>
      <c r="D990" s="112">
        <v>475.0</v>
      </c>
      <c r="E990" s="112">
        <v>14.0</v>
      </c>
      <c r="F990" s="110">
        <v>2.9</v>
      </c>
      <c r="G990" s="112">
        <v>5899.0</v>
      </c>
      <c r="H990" s="112">
        <v>37.0</v>
      </c>
      <c r="I990" s="110">
        <v>0.6</v>
      </c>
      <c r="J990" s="77"/>
    </row>
    <row r="991">
      <c r="A991" s="110" t="s">
        <v>348</v>
      </c>
      <c r="B991" s="111" t="s">
        <v>4221</v>
      </c>
      <c r="C991" s="5" t="str">
        <f t="shared" si="1"/>
        <v>Sports &amp; Energy Drinks_10-15</v>
      </c>
      <c r="D991" s="112">
        <v>399.0</v>
      </c>
      <c r="E991" s="112">
        <v>37.0</v>
      </c>
      <c r="F991" s="110">
        <v>9.3</v>
      </c>
      <c r="G991" s="112">
        <v>2602.0</v>
      </c>
      <c r="H991" s="112">
        <v>125.0</v>
      </c>
      <c r="I991" s="110">
        <v>4.8</v>
      </c>
      <c r="J991" s="77"/>
    </row>
    <row r="992">
      <c r="A992" s="110" t="s">
        <v>348</v>
      </c>
      <c r="B992" s="111" t="s">
        <v>72</v>
      </c>
      <c r="C992" s="5" t="str">
        <f t="shared" si="1"/>
        <v>Sports &amp; Energy Drinks_15-20</v>
      </c>
      <c r="D992" s="112">
        <v>58.0</v>
      </c>
      <c r="E992" s="112">
        <v>15.0</v>
      </c>
      <c r="F992" s="110">
        <v>25.9</v>
      </c>
      <c r="G992" s="112">
        <v>493.0</v>
      </c>
      <c r="H992" s="112">
        <v>55.0</v>
      </c>
      <c r="I992" s="110">
        <v>11.2</v>
      </c>
      <c r="J992" s="77"/>
    </row>
    <row r="993">
      <c r="A993" s="110" t="s">
        <v>348</v>
      </c>
      <c r="B993" s="111" t="s">
        <v>75</v>
      </c>
      <c r="C993" s="5" t="str">
        <f t="shared" si="1"/>
        <v>Sports &amp; Energy Drinks_20-25</v>
      </c>
      <c r="D993" s="112">
        <v>27.0</v>
      </c>
      <c r="E993" s="112">
        <v>6.0</v>
      </c>
      <c r="F993" s="110">
        <v>22.2</v>
      </c>
      <c r="G993" s="112">
        <v>79.0</v>
      </c>
      <c r="H993" s="112">
        <v>22.0</v>
      </c>
      <c r="I993" s="110">
        <v>27.8</v>
      </c>
      <c r="J993" s="77"/>
    </row>
    <row r="994">
      <c r="A994" s="110" t="s">
        <v>348</v>
      </c>
      <c r="B994" s="111" t="s">
        <v>60</v>
      </c>
      <c r="C994" s="5" t="str">
        <f t="shared" si="1"/>
        <v>Sports &amp; Energy Drinks_25+</v>
      </c>
      <c r="D994" s="112">
        <v>111.0</v>
      </c>
      <c r="E994" s="112">
        <v>35.0</v>
      </c>
      <c r="F994" s="110">
        <v>31.5</v>
      </c>
      <c r="G994" s="112">
        <v>335.0</v>
      </c>
      <c r="H994" s="112">
        <v>112.0</v>
      </c>
      <c r="I994" s="110">
        <v>33.4</v>
      </c>
      <c r="J994" s="77"/>
    </row>
    <row r="995">
      <c r="A995" s="110" t="s">
        <v>348</v>
      </c>
      <c r="B995" s="111" t="s">
        <v>4222</v>
      </c>
      <c r="C995" s="5" t="str">
        <f t="shared" si="1"/>
        <v>Sports &amp; Energy Drinks_No Sales</v>
      </c>
      <c r="D995" s="112">
        <v>8.0</v>
      </c>
      <c r="E995" s="112">
        <v>5.0</v>
      </c>
      <c r="F995" s="110">
        <v>62.5</v>
      </c>
      <c r="G995" s="112">
        <v>15.0</v>
      </c>
      <c r="H995" s="112">
        <v>11.0</v>
      </c>
      <c r="I995" s="110">
        <v>73.3</v>
      </c>
      <c r="J995" s="77"/>
    </row>
    <row r="996">
      <c r="A996" s="110" t="s">
        <v>1767</v>
      </c>
      <c r="B996" s="111" t="s">
        <v>72</v>
      </c>
      <c r="C996" s="5" t="str">
        <f t="shared" si="1"/>
        <v>Sports Accessories_15-20</v>
      </c>
      <c r="D996" s="112">
        <v>14.0</v>
      </c>
      <c r="E996" s="112">
        <v>12.0</v>
      </c>
      <c r="F996" s="110">
        <v>85.7</v>
      </c>
      <c r="G996" s="112">
        <v>35.0</v>
      </c>
      <c r="H996" s="112">
        <v>32.0</v>
      </c>
      <c r="I996" s="110">
        <v>91.4</v>
      </c>
      <c r="J996" s="77"/>
    </row>
    <row r="997">
      <c r="A997" s="110" t="s">
        <v>1767</v>
      </c>
      <c r="B997" s="111" t="s">
        <v>75</v>
      </c>
      <c r="C997" s="5" t="str">
        <f t="shared" si="1"/>
        <v>Sports Accessories_20-25</v>
      </c>
      <c r="D997" s="112">
        <v>36.0</v>
      </c>
      <c r="E997" s="112">
        <v>29.0</v>
      </c>
      <c r="F997" s="110">
        <v>80.6</v>
      </c>
      <c r="G997" s="112">
        <v>71.0</v>
      </c>
      <c r="H997" s="112">
        <v>61.0</v>
      </c>
      <c r="I997" s="110">
        <v>85.9</v>
      </c>
      <c r="J997" s="77"/>
    </row>
    <row r="998">
      <c r="A998" s="110" t="s">
        <v>1767</v>
      </c>
      <c r="B998" s="111" t="s">
        <v>60</v>
      </c>
      <c r="C998" s="5" t="str">
        <f t="shared" si="1"/>
        <v>Sports Accessories_25+</v>
      </c>
      <c r="D998" s="112">
        <v>102.0</v>
      </c>
      <c r="E998" s="112">
        <v>88.0</v>
      </c>
      <c r="F998" s="110">
        <v>86.3</v>
      </c>
      <c r="G998" s="112">
        <v>281.0</v>
      </c>
      <c r="H998" s="112">
        <v>245.0</v>
      </c>
      <c r="I998" s="110">
        <v>87.2</v>
      </c>
      <c r="J998" s="77"/>
    </row>
    <row r="999">
      <c r="A999" s="110" t="s">
        <v>1767</v>
      </c>
      <c r="B999" s="111" t="s">
        <v>4222</v>
      </c>
      <c r="C999" s="5" t="str">
        <f t="shared" si="1"/>
        <v>Sports Accessories_No Sales</v>
      </c>
      <c r="D999" s="112">
        <v>83.0</v>
      </c>
      <c r="E999" s="112">
        <v>81.0</v>
      </c>
      <c r="F999" s="110">
        <v>97.6</v>
      </c>
      <c r="G999" s="112">
        <v>177.0</v>
      </c>
      <c r="H999" s="112">
        <v>174.0</v>
      </c>
      <c r="I999" s="110">
        <v>98.3</v>
      </c>
      <c r="J999" s="77"/>
    </row>
    <row r="1000">
      <c r="A1000" s="110" t="s">
        <v>1772</v>
      </c>
      <c r="B1000" s="111" t="s">
        <v>60</v>
      </c>
      <c r="C1000" s="5" t="str">
        <f t="shared" si="1"/>
        <v>Sports Balls_25+</v>
      </c>
      <c r="D1000" s="112">
        <v>78.0</v>
      </c>
      <c r="E1000" s="112">
        <v>66.0</v>
      </c>
      <c r="F1000" s="110">
        <v>84.6</v>
      </c>
      <c r="G1000" s="112">
        <v>169.0</v>
      </c>
      <c r="H1000" s="112">
        <v>151.0</v>
      </c>
      <c r="I1000" s="110">
        <v>89.3</v>
      </c>
      <c r="J1000" s="77"/>
    </row>
    <row r="1001">
      <c r="A1001" s="110" t="s">
        <v>1772</v>
      </c>
      <c r="B1001" s="111" t="s">
        <v>4222</v>
      </c>
      <c r="C1001" s="5" t="str">
        <f t="shared" si="1"/>
        <v>Sports Balls_No Sales</v>
      </c>
      <c r="D1001" s="112">
        <v>35.0</v>
      </c>
      <c r="E1001" s="112">
        <v>32.0</v>
      </c>
      <c r="F1001" s="110">
        <v>91.4</v>
      </c>
      <c r="G1001" s="112">
        <v>84.0</v>
      </c>
      <c r="H1001" s="112">
        <v>81.0</v>
      </c>
      <c r="I1001" s="110">
        <v>96.4</v>
      </c>
      <c r="J1001" s="77"/>
    </row>
    <row r="1002">
      <c r="A1002" s="110" t="s">
        <v>523</v>
      </c>
      <c r="B1002" s="111" t="s">
        <v>4223</v>
      </c>
      <c r="C1002" s="5" t="str">
        <f t="shared" si="1"/>
        <v>Spreadable Cheese_5-10</v>
      </c>
      <c r="D1002" s="112">
        <v>16.0</v>
      </c>
      <c r="E1002" s="112">
        <v>0.0</v>
      </c>
      <c r="F1002" s="110">
        <v>0.0</v>
      </c>
      <c r="G1002" s="112">
        <v>41.0</v>
      </c>
      <c r="H1002" s="112">
        <v>0.0</v>
      </c>
      <c r="I1002" s="110">
        <v>0.0</v>
      </c>
      <c r="J1002" s="77"/>
    </row>
    <row r="1003">
      <c r="A1003" s="110" t="s">
        <v>523</v>
      </c>
      <c r="B1003" s="111" t="s">
        <v>4221</v>
      </c>
      <c r="C1003" s="5" t="str">
        <f t="shared" si="1"/>
        <v>Spreadable Cheese_10-15</v>
      </c>
      <c r="D1003" s="112">
        <v>171.0</v>
      </c>
      <c r="E1003" s="112">
        <v>1.0</v>
      </c>
      <c r="F1003" s="110">
        <v>0.6</v>
      </c>
      <c r="G1003" s="112">
        <v>1346.0</v>
      </c>
      <c r="H1003" s="112">
        <v>1.0</v>
      </c>
      <c r="I1003" s="110">
        <v>0.1</v>
      </c>
      <c r="J1003" s="77"/>
    </row>
    <row r="1004">
      <c r="A1004" s="110" t="s">
        <v>523</v>
      </c>
      <c r="B1004" s="111" t="s">
        <v>72</v>
      </c>
      <c r="C1004" s="5" t="str">
        <f t="shared" si="1"/>
        <v>Spreadable Cheese_15-20</v>
      </c>
      <c r="D1004" s="112">
        <v>162.0</v>
      </c>
      <c r="E1004" s="112">
        <v>5.0</v>
      </c>
      <c r="F1004" s="110">
        <v>3.1</v>
      </c>
      <c r="G1004" s="112">
        <v>761.0</v>
      </c>
      <c r="H1004" s="112">
        <v>14.0</v>
      </c>
      <c r="I1004" s="110">
        <v>1.8</v>
      </c>
      <c r="J1004" s="77"/>
    </row>
    <row r="1005">
      <c r="A1005" s="110" t="s">
        <v>523</v>
      </c>
      <c r="B1005" s="111" t="s">
        <v>75</v>
      </c>
      <c r="C1005" s="5" t="str">
        <f t="shared" si="1"/>
        <v>Spreadable Cheese_20-25</v>
      </c>
      <c r="D1005" s="112">
        <v>77.0</v>
      </c>
      <c r="E1005" s="112">
        <v>26.0</v>
      </c>
      <c r="F1005" s="110">
        <v>33.8</v>
      </c>
      <c r="G1005" s="112">
        <v>230.0</v>
      </c>
      <c r="H1005" s="112">
        <v>39.0</v>
      </c>
      <c r="I1005" s="110">
        <v>17.0</v>
      </c>
      <c r="J1005" s="77"/>
    </row>
    <row r="1006">
      <c r="A1006" s="110" t="s">
        <v>523</v>
      </c>
      <c r="B1006" s="111" t="s">
        <v>60</v>
      </c>
      <c r="C1006" s="5" t="str">
        <f t="shared" si="1"/>
        <v>Spreadable Cheese_25+</v>
      </c>
      <c r="D1006" s="112">
        <v>90.0</v>
      </c>
      <c r="E1006" s="112">
        <v>37.0</v>
      </c>
      <c r="F1006" s="110">
        <v>41.1</v>
      </c>
      <c r="G1006" s="112">
        <v>278.0</v>
      </c>
      <c r="H1006" s="112">
        <v>123.0</v>
      </c>
      <c r="I1006" s="110">
        <v>44.2</v>
      </c>
      <c r="J1006" s="77"/>
    </row>
    <row r="1007">
      <c r="A1007" s="110" t="s">
        <v>523</v>
      </c>
      <c r="B1007" s="111" t="s">
        <v>4222</v>
      </c>
      <c r="C1007" s="5" t="str">
        <f t="shared" si="1"/>
        <v>Spreadable Cheese_No Sales</v>
      </c>
      <c r="D1007" s="112">
        <v>3.0</v>
      </c>
      <c r="E1007" s="112">
        <v>2.0</v>
      </c>
      <c r="F1007" s="110">
        <v>66.7</v>
      </c>
      <c r="G1007" s="112">
        <v>4.0</v>
      </c>
      <c r="H1007" s="112">
        <v>3.0</v>
      </c>
      <c r="I1007" s="110">
        <v>75.0</v>
      </c>
      <c r="J1007" s="77"/>
    </row>
    <row r="1008">
      <c r="A1008" s="110" t="s">
        <v>749</v>
      </c>
      <c r="B1008" s="111" t="s">
        <v>4221</v>
      </c>
      <c r="C1008" s="5" t="str">
        <f t="shared" si="1"/>
        <v>Spreads_10-15</v>
      </c>
      <c r="D1008" s="112">
        <v>74.0</v>
      </c>
      <c r="E1008" s="112">
        <v>24.0</v>
      </c>
      <c r="F1008" s="110">
        <v>32.4</v>
      </c>
      <c r="G1008" s="112">
        <v>268.0</v>
      </c>
      <c r="H1008" s="112">
        <v>83.0</v>
      </c>
      <c r="I1008" s="110">
        <v>31.0</v>
      </c>
      <c r="J1008" s="77"/>
    </row>
    <row r="1009">
      <c r="A1009" s="110" t="s">
        <v>749</v>
      </c>
      <c r="B1009" s="111" t="s">
        <v>72</v>
      </c>
      <c r="C1009" s="5" t="str">
        <f t="shared" si="1"/>
        <v>Spreads_15-20</v>
      </c>
      <c r="D1009" s="112">
        <v>22.0</v>
      </c>
      <c r="E1009" s="112">
        <v>6.0</v>
      </c>
      <c r="F1009" s="110">
        <v>27.3</v>
      </c>
      <c r="G1009" s="112">
        <v>70.0</v>
      </c>
      <c r="H1009" s="112">
        <v>22.0</v>
      </c>
      <c r="I1009" s="110">
        <v>31.4</v>
      </c>
      <c r="J1009" s="77"/>
    </row>
    <row r="1010">
      <c r="A1010" s="110" t="s">
        <v>749</v>
      </c>
      <c r="B1010" s="111" t="s">
        <v>75</v>
      </c>
      <c r="C1010" s="5" t="str">
        <f t="shared" si="1"/>
        <v>Spreads_20-25</v>
      </c>
      <c r="D1010" s="112">
        <v>4.0</v>
      </c>
      <c r="E1010" s="112">
        <v>2.0</v>
      </c>
      <c r="F1010" s="110">
        <v>50.0</v>
      </c>
      <c r="G1010" s="112">
        <v>8.0</v>
      </c>
      <c r="H1010" s="112">
        <v>5.0</v>
      </c>
      <c r="I1010" s="110">
        <v>62.5</v>
      </c>
      <c r="J1010" s="77"/>
    </row>
    <row r="1011">
      <c r="A1011" s="110" t="s">
        <v>749</v>
      </c>
      <c r="B1011" s="111" t="s">
        <v>60</v>
      </c>
      <c r="C1011" s="5" t="str">
        <f t="shared" si="1"/>
        <v>Spreads_25+</v>
      </c>
      <c r="D1011" s="112">
        <v>38.0</v>
      </c>
      <c r="E1011" s="112">
        <v>5.0</v>
      </c>
      <c r="F1011" s="110">
        <v>13.2</v>
      </c>
      <c r="G1011" s="112">
        <v>111.0</v>
      </c>
      <c r="H1011" s="112">
        <v>12.0</v>
      </c>
      <c r="I1011" s="110">
        <v>10.8</v>
      </c>
      <c r="J1011" s="77"/>
    </row>
    <row r="1012">
      <c r="A1012" s="110" t="s">
        <v>749</v>
      </c>
      <c r="B1012" s="111" t="s">
        <v>4222</v>
      </c>
      <c r="C1012" s="5" t="str">
        <f t="shared" si="1"/>
        <v>Spreads_No Sales</v>
      </c>
      <c r="D1012" s="112">
        <v>1.0</v>
      </c>
      <c r="E1012" s="112">
        <v>1.0</v>
      </c>
      <c r="F1012" s="110">
        <v>100.0</v>
      </c>
      <c r="G1012" s="112">
        <v>1.0</v>
      </c>
      <c r="H1012" s="112">
        <v>1.0</v>
      </c>
      <c r="I1012" s="110">
        <v>100.0</v>
      </c>
      <c r="J1012" s="77"/>
    </row>
    <row r="1013">
      <c r="A1013" s="110" t="s">
        <v>399</v>
      </c>
      <c r="B1013" s="111" t="s">
        <v>88</v>
      </c>
      <c r="C1013" s="5" t="str">
        <f t="shared" si="1"/>
        <v>Spreads &amp; Syrups_0-5</v>
      </c>
      <c r="D1013" s="112">
        <v>69.0</v>
      </c>
      <c r="E1013" s="112">
        <v>0.0</v>
      </c>
      <c r="F1013" s="110">
        <v>0.0</v>
      </c>
      <c r="G1013" s="112">
        <v>590.0</v>
      </c>
      <c r="H1013" s="112">
        <v>0.0</v>
      </c>
      <c r="I1013" s="110">
        <v>0.0</v>
      </c>
      <c r="J1013" s="77"/>
    </row>
    <row r="1014">
      <c r="A1014" s="110" t="s">
        <v>399</v>
      </c>
      <c r="B1014" s="111" t="s">
        <v>4223</v>
      </c>
      <c r="C1014" s="5" t="str">
        <f t="shared" si="1"/>
        <v>Spreads &amp; Syrups_5-10</v>
      </c>
      <c r="D1014" s="112">
        <v>56.0</v>
      </c>
      <c r="E1014" s="112">
        <v>2.0</v>
      </c>
      <c r="F1014" s="110">
        <v>3.6</v>
      </c>
      <c r="G1014" s="112">
        <v>201.0</v>
      </c>
      <c r="H1014" s="112">
        <v>3.0</v>
      </c>
      <c r="I1014" s="110">
        <v>1.5</v>
      </c>
      <c r="J1014" s="77"/>
    </row>
    <row r="1015">
      <c r="A1015" s="110" t="s">
        <v>399</v>
      </c>
      <c r="B1015" s="111" t="s">
        <v>4221</v>
      </c>
      <c r="C1015" s="5" t="str">
        <f t="shared" si="1"/>
        <v>Spreads &amp; Syrups_10-15</v>
      </c>
      <c r="D1015" s="112">
        <v>152.0</v>
      </c>
      <c r="E1015" s="112">
        <v>6.0</v>
      </c>
      <c r="F1015" s="110">
        <v>3.9</v>
      </c>
      <c r="G1015" s="112">
        <v>636.0</v>
      </c>
      <c r="H1015" s="112">
        <v>16.0</v>
      </c>
      <c r="I1015" s="110">
        <v>2.5</v>
      </c>
      <c r="J1015" s="77"/>
    </row>
    <row r="1016">
      <c r="A1016" s="110" t="s">
        <v>399</v>
      </c>
      <c r="B1016" s="111" t="s">
        <v>72</v>
      </c>
      <c r="C1016" s="5" t="str">
        <f t="shared" si="1"/>
        <v>Spreads &amp; Syrups_15-20</v>
      </c>
      <c r="D1016" s="112">
        <v>363.0</v>
      </c>
      <c r="E1016" s="112">
        <v>42.0</v>
      </c>
      <c r="F1016" s="110">
        <v>11.6</v>
      </c>
      <c r="G1016" s="112">
        <v>1429.0</v>
      </c>
      <c r="H1016" s="112">
        <v>130.0</v>
      </c>
      <c r="I1016" s="110">
        <v>9.1</v>
      </c>
      <c r="J1016" s="77"/>
    </row>
    <row r="1017">
      <c r="A1017" s="110" t="s">
        <v>399</v>
      </c>
      <c r="B1017" s="111" t="s">
        <v>75</v>
      </c>
      <c r="C1017" s="5" t="str">
        <f t="shared" si="1"/>
        <v>Spreads &amp; Syrups_20-25</v>
      </c>
      <c r="D1017" s="112">
        <v>382.0</v>
      </c>
      <c r="E1017" s="112">
        <v>62.0</v>
      </c>
      <c r="F1017" s="110">
        <v>16.2</v>
      </c>
      <c r="G1017" s="112">
        <v>1417.0</v>
      </c>
      <c r="H1017" s="112">
        <v>179.0</v>
      </c>
      <c r="I1017" s="110">
        <v>12.6</v>
      </c>
      <c r="J1017" s="77"/>
    </row>
    <row r="1018">
      <c r="A1018" s="110" t="s">
        <v>399</v>
      </c>
      <c r="B1018" s="111" t="s">
        <v>60</v>
      </c>
      <c r="C1018" s="5" t="str">
        <f t="shared" si="1"/>
        <v>Spreads &amp; Syrups_25+</v>
      </c>
      <c r="D1018" s="112">
        <v>552.0</v>
      </c>
      <c r="E1018" s="112">
        <v>120.0</v>
      </c>
      <c r="F1018" s="110">
        <v>21.7</v>
      </c>
      <c r="G1018" s="112">
        <v>1663.0</v>
      </c>
      <c r="H1018" s="112">
        <v>366.0</v>
      </c>
      <c r="I1018" s="110">
        <v>22.0</v>
      </c>
      <c r="J1018" s="77"/>
    </row>
    <row r="1019">
      <c r="A1019" s="110" t="s">
        <v>399</v>
      </c>
      <c r="B1019" s="111" t="s">
        <v>4222</v>
      </c>
      <c r="C1019" s="5" t="str">
        <f t="shared" si="1"/>
        <v>Spreads &amp; Syrups_No Sales</v>
      </c>
      <c r="D1019" s="112">
        <v>19.0</v>
      </c>
      <c r="E1019" s="112">
        <v>13.0</v>
      </c>
      <c r="F1019" s="110">
        <v>68.4</v>
      </c>
      <c r="G1019" s="112">
        <v>34.0</v>
      </c>
      <c r="H1019" s="112">
        <v>26.0</v>
      </c>
      <c r="I1019" s="110">
        <v>76.5</v>
      </c>
      <c r="J1019" s="77"/>
    </row>
    <row r="1020">
      <c r="A1020" s="110" t="s">
        <v>1358</v>
      </c>
      <c r="B1020" s="111" t="s">
        <v>4223</v>
      </c>
      <c r="C1020" s="5" t="str">
        <f t="shared" si="1"/>
        <v>Stain Removers_5-10</v>
      </c>
      <c r="D1020" s="112">
        <v>3.0</v>
      </c>
      <c r="E1020" s="112">
        <v>0.0</v>
      </c>
      <c r="F1020" s="110">
        <v>0.0</v>
      </c>
      <c r="G1020" s="112">
        <v>3.0</v>
      </c>
      <c r="H1020" s="112">
        <v>0.0</v>
      </c>
      <c r="I1020" s="110">
        <v>0.0</v>
      </c>
      <c r="J1020" s="77"/>
    </row>
    <row r="1021">
      <c r="A1021" s="110" t="s">
        <v>1358</v>
      </c>
      <c r="B1021" s="111" t="s">
        <v>4221</v>
      </c>
      <c r="C1021" s="5" t="str">
        <f t="shared" si="1"/>
        <v>Stain Removers_10-15</v>
      </c>
      <c r="D1021" s="112">
        <v>23.0</v>
      </c>
      <c r="E1021" s="112">
        <v>0.0</v>
      </c>
      <c r="F1021" s="110">
        <v>0.0</v>
      </c>
      <c r="G1021" s="112">
        <v>64.0</v>
      </c>
      <c r="H1021" s="112">
        <v>0.0</v>
      </c>
      <c r="I1021" s="110">
        <v>0.0</v>
      </c>
      <c r="J1021" s="77"/>
    </row>
    <row r="1022">
      <c r="A1022" s="110" t="s">
        <v>1358</v>
      </c>
      <c r="B1022" s="111" t="s">
        <v>72</v>
      </c>
      <c r="C1022" s="5" t="str">
        <f t="shared" si="1"/>
        <v>Stain Removers_15-20</v>
      </c>
      <c r="D1022" s="112">
        <v>70.0</v>
      </c>
      <c r="E1022" s="112">
        <v>5.0</v>
      </c>
      <c r="F1022" s="110">
        <v>7.1</v>
      </c>
      <c r="G1022" s="112">
        <v>246.0</v>
      </c>
      <c r="H1022" s="112">
        <v>14.0</v>
      </c>
      <c r="I1022" s="110">
        <v>5.7</v>
      </c>
      <c r="J1022" s="77"/>
    </row>
    <row r="1023">
      <c r="A1023" s="110" t="s">
        <v>1358</v>
      </c>
      <c r="B1023" s="111" t="s">
        <v>75</v>
      </c>
      <c r="C1023" s="5" t="str">
        <f t="shared" si="1"/>
        <v>Stain Removers_20-25</v>
      </c>
      <c r="D1023" s="112">
        <v>26.0</v>
      </c>
      <c r="E1023" s="112">
        <v>3.0</v>
      </c>
      <c r="F1023" s="110">
        <v>11.5</v>
      </c>
      <c r="G1023" s="112">
        <v>91.0</v>
      </c>
      <c r="H1023" s="112">
        <v>8.0</v>
      </c>
      <c r="I1023" s="110">
        <v>8.8</v>
      </c>
      <c r="J1023" s="77"/>
    </row>
    <row r="1024">
      <c r="A1024" s="110" t="s">
        <v>1358</v>
      </c>
      <c r="B1024" s="111" t="s">
        <v>60</v>
      </c>
      <c r="C1024" s="5" t="str">
        <f t="shared" si="1"/>
        <v>Stain Removers_25+</v>
      </c>
      <c r="D1024" s="112">
        <v>139.0</v>
      </c>
      <c r="E1024" s="112">
        <v>26.0</v>
      </c>
      <c r="F1024" s="110">
        <v>18.7</v>
      </c>
      <c r="G1024" s="112">
        <v>407.0</v>
      </c>
      <c r="H1024" s="112">
        <v>74.0</v>
      </c>
      <c r="I1024" s="110">
        <v>18.2</v>
      </c>
      <c r="J1024" s="77"/>
    </row>
    <row r="1025">
      <c r="A1025" s="110" t="s">
        <v>1358</v>
      </c>
      <c r="B1025" s="111" t="s">
        <v>4222</v>
      </c>
      <c r="C1025" s="5" t="str">
        <f t="shared" si="1"/>
        <v>Stain Removers_No Sales</v>
      </c>
      <c r="D1025" s="112">
        <v>3.0</v>
      </c>
      <c r="E1025" s="112">
        <v>3.0</v>
      </c>
      <c r="F1025" s="110">
        <v>100.0</v>
      </c>
      <c r="G1025" s="112">
        <v>5.0</v>
      </c>
      <c r="H1025" s="112">
        <v>5.0</v>
      </c>
      <c r="I1025" s="110">
        <v>100.0</v>
      </c>
      <c r="J1025" s="77"/>
    </row>
    <row r="1026">
      <c r="A1026" s="110" t="s">
        <v>1292</v>
      </c>
      <c r="B1026" s="111" t="s">
        <v>88</v>
      </c>
      <c r="C1026" s="5" t="str">
        <f t="shared" si="1"/>
        <v>Sticks &amp; Cones_0-5</v>
      </c>
      <c r="D1026" s="112">
        <v>155.0</v>
      </c>
      <c r="E1026" s="112">
        <v>5.0</v>
      </c>
      <c r="F1026" s="110">
        <v>3.2</v>
      </c>
      <c r="G1026" s="112">
        <v>1639.0</v>
      </c>
      <c r="H1026" s="112">
        <v>14.0</v>
      </c>
      <c r="I1026" s="110">
        <v>0.9</v>
      </c>
      <c r="J1026" s="77"/>
    </row>
    <row r="1027">
      <c r="A1027" s="110" t="s">
        <v>1292</v>
      </c>
      <c r="B1027" s="111" t="s">
        <v>4223</v>
      </c>
      <c r="C1027" s="5" t="str">
        <f t="shared" si="1"/>
        <v>Sticks &amp; Cones_5-10</v>
      </c>
      <c r="D1027" s="112">
        <v>586.0</v>
      </c>
      <c r="E1027" s="112">
        <v>10.0</v>
      </c>
      <c r="F1027" s="110">
        <v>1.7</v>
      </c>
      <c r="G1027" s="112">
        <v>4512.0</v>
      </c>
      <c r="H1027" s="112">
        <v>34.0</v>
      </c>
      <c r="I1027" s="110">
        <v>0.8</v>
      </c>
      <c r="J1027" s="77"/>
    </row>
    <row r="1028">
      <c r="A1028" s="110" t="s">
        <v>1292</v>
      </c>
      <c r="B1028" s="111" t="s">
        <v>4221</v>
      </c>
      <c r="C1028" s="5" t="str">
        <f t="shared" si="1"/>
        <v>Sticks &amp; Cones_10-15</v>
      </c>
      <c r="D1028" s="112">
        <v>334.0</v>
      </c>
      <c r="E1028" s="112">
        <v>13.0</v>
      </c>
      <c r="F1028" s="110">
        <v>3.9</v>
      </c>
      <c r="G1028" s="112">
        <v>1331.0</v>
      </c>
      <c r="H1028" s="112">
        <v>31.0</v>
      </c>
      <c r="I1028" s="110">
        <v>2.3</v>
      </c>
      <c r="J1028" s="77"/>
    </row>
    <row r="1029">
      <c r="A1029" s="110" t="s">
        <v>1292</v>
      </c>
      <c r="B1029" s="111" t="s">
        <v>72</v>
      </c>
      <c r="C1029" s="5" t="str">
        <f t="shared" si="1"/>
        <v>Sticks &amp; Cones_15-20</v>
      </c>
      <c r="D1029" s="112">
        <v>197.0</v>
      </c>
      <c r="E1029" s="112">
        <v>38.0</v>
      </c>
      <c r="F1029" s="110">
        <v>19.3</v>
      </c>
      <c r="G1029" s="112">
        <v>539.0</v>
      </c>
      <c r="H1029" s="112">
        <v>109.0</v>
      </c>
      <c r="I1029" s="110">
        <v>20.2</v>
      </c>
      <c r="J1029" s="77"/>
    </row>
    <row r="1030">
      <c r="A1030" s="110" t="s">
        <v>1292</v>
      </c>
      <c r="B1030" s="111" t="s">
        <v>75</v>
      </c>
      <c r="C1030" s="5" t="str">
        <f t="shared" si="1"/>
        <v>Sticks &amp; Cones_20-25</v>
      </c>
      <c r="D1030" s="112">
        <v>66.0</v>
      </c>
      <c r="E1030" s="112">
        <v>17.0</v>
      </c>
      <c r="F1030" s="110">
        <v>25.8</v>
      </c>
      <c r="G1030" s="112">
        <v>184.0</v>
      </c>
      <c r="H1030" s="112">
        <v>45.0</v>
      </c>
      <c r="I1030" s="110">
        <v>24.5</v>
      </c>
      <c r="J1030" s="77"/>
    </row>
    <row r="1031">
      <c r="A1031" s="110" t="s">
        <v>1292</v>
      </c>
      <c r="B1031" s="111" t="s">
        <v>60</v>
      </c>
      <c r="C1031" s="5" t="str">
        <f t="shared" si="1"/>
        <v>Sticks &amp; Cones_25+</v>
      </c>
      <c r="D1031" s="112">
        <v>404.0</v>
      </c>
      <c r="E1031" s="112">
        <v>104.0</v>
      </c>
      <c r="F1031" s="110">
        <v>25.7</v>
      </c>
      <c r="G1031" s="112">
        <v>1700.0</v>
      </c>
      <c r="H1031" s="112">
        <v>497.0</v>
      </c>
      <c r="I1031" s="110">
        <v>29.2</v>
      </c>
      <c r="J1031" s="77"/>
    </row>
    <row r="1032">
      <c r="A1032" s="110" t="s">
        <v>1292</v>
      </c>
      <c r="B1032" s="111" t="s">
        <v>4222</v>
      </c>
      <c r="C1032" s="5" t="str">
        <f t="shared" si="1"/>
        <v>Sticks &amp; Cones_No Sales</v>
      </c>
      <c r="D1032" s="112">
        <v>27.0</v>
      </c>
      <c r="E1032" s="112">
        <v>23.0</v>
      </c>
      <c r="F1032" s="110">
        <v>85.2</v>
      </c>
      <c r="G1032" s="112">
        <v>86.0</v>
      </c>
      <c r="H1032" s="112">
        <v>77.0</v>
      </c>
      <c r="I1032" s="110">
        <v>89.5</v>
      </c>
      <c r="J1032" s="77"/>
    </row>
    <row r="1033">
      <c r="A1033" s="110" t="s">
        <v>2000</v>
      </c>
      <c r="B1033" s="111" t="s">
        <v>88</v>
      </c>
      <c r="C1033" s="5" t="str">
        <f t="shared" si="1"/>
        <v>Still Water_0-5</v>
      </c>
      <c r="D1033" s="112">
        <v>119.0</v>
      </c>
      <c r="E1033" s="112">
        <v>12.0</v>
      </c>
      <c r="F1033" s="110">
        <v>10.1</v>
      </c>
      <c r="G1033" s="112">
        <v>3861.0</v>
      </c>
      <c r="H1033" s="112">
        <v>17.0</v>
      </c>
      <c r="I1033" s="110">
        <v>0.4</v>
      </c>
      <c r="J1033" s="77"/>
    </row>
    <row r="1034">
      <c r="A1034" s="110" t="s">
        <v>2000</v>
      </c>
      <c r="B1034" s="111" t="s">
        <v>4223</v>
      </c>
      <c r="C1034" s="5" t="str">
        <f t="shared" si="1"/>
        <v>Still Water_5-10</v>
      </c>
      <c r="D1034" s="112">
        <v>355.0</v>
      </c>
      <c r="E1034" s="112">
        <v>6.0</v>
      </c>
      <c r="F1034" s="110">
        <v>1.7</v>
      </c>
      <c r="G1034" s="112">
        <v>5986.0</v>
      </c>
      <c r="H1034" s="112">
        <v>16.0</v>
      </c>
      <c r="I1034" s="110">
        <v>0.3</v>
      </c>
      <c r="J1034" s="77"/>
    </row>
    <row r="1035">
      <c r="A1035" s="110" t="s">
        <v>2000</v>
      </c>
      <c r="B1035" s="111" t="s">
        <v>4221</v>
      </c>
      <c r="C1035" s="5" t="str">
        <f t="shared" si="1"/>
        <v>Still Water_10-15</v>
      </c>
      <c r="D1035" s="112">
        <v>209.0</v>
      </c>
      <c r="E1035" s="112">
        <v>23.0</v>
      </c>
      <c r="F1035" s="110">
        <v>11.0</v>
      </c>
      <c r="G1035" s="112">
        <v>1887.0</v>
      </c>
      <c r="H1035" s="112">
        <v>70.0</v>
      </c>
      <c r="I1035" s="110">
        <v>3.7</v>
      </c>
      <c r="J1035" s="77"/>
    </row>
    <row r="1036">
      <c r="A1036" s="110" t="s">
        <v>2000</v>
      </c>
      <c r="B1036" s="111" t="s">
        <v>72</v>
      </c>
      <c r="C1036" s="5" t="str">
        <f t="shared" si="1"/>
        <v>Still Water_15-20</v>
      </c>
      <c r="D1036" s="112">
        <v>43.0</v>
      </c>
      <c r="E1036" s="112">
        <v>0.0</v>
      </c>
      <c r="F1036" s="110">
        <v>0.0</v>
      </c>
      <c r="G1036" s="112">
        <v>399.0</v>
      </c>
      <c r="H1036" s="112">
        <v>0.0</v>
      </c>
      <c r="I1036" s="110">
        <v>0.0</v>
      </c>
      <c r="J1036" s="77"/>
    </row>
    <row r="1037">
      <c r="A1037" s="110" t="s">
        <v>2000</v>
      </c>
      <c r="B1037" s="111" t="s">
        <v>75</v>
      </c>
      <c r="C1037" s="5" t="str">
        <f t="shared" si="1"/>
        <v>Still Water_20-25</v>
      </c>
      <c r="D1037" s="112">
        <v>69.0</v>
      </c>
      <c r="E1037" s="112">
        <v>1.0</v>
      </c>
      <c r="F1037" s="110">
        <v>1.4</v>
      </c>
      <c r="G1037" s="112">
        <v>301.0</v>
      </c>
      <c r="H1037" s="112">
        <v>4.0</v>
      </c>
      <c r="I1037" s="110">
        <v>1.3</v>
      </c>
      <c r="J1037" s="77"/>
    </row>
    <row r="1038">
      <c r="A1038" s="110" t="s">
        <v>2000</v>
      </c>
      <c r="B1038" s="111" t="s">
        <v>60</v>
      </c>
      <c r="C1038" s="5" t="str">
        <f t="shared" si="1"/>
        <v>Still Water_25+</v>
      </c>
      <c r="D1038" s="112">
        <v>103.0</v>
      </c>
      <c r="E1038" s="112">
        <v>16.0</v>
      </c>
      <c r="F1038" s="110">
        <v>15.5</v>
      </c>
      <c r="G1038" s="112">
        <v>496.0</v>
      </c>
      <c r="H1038" s="112">
        <v>23.0</v>
      </c>
      <c r="I1038" s="110">
        <v>4.6</v>
      </c>
      <c r="J1038" s="77"/>
    </row>
    <row r="1039">
      <c r="A1039" s="110" t="s">
        <v>2000</v>
      </c>
      <c r="B1039" s="111" t="s">
        <v>4222</v>
      </c>
      <c r="C1039" s="5" t="str">
        <f t="shared" si="1"/>
        <v>Still Water_No Sales</v>
      </c>
      <c r="D1039" s="112">
        <v>7.0</v>
      </c>
      <c r="E1039" s="112">
        <v>4.0</v>
      </c>
      <c r="F1039" s="110">
        <v>57.1</v>
      </c>
      <c r="G1039" s="112">
        <v>9.0</v>
      </c>
      <c r="H1039" s="112">
        <v>6.0</v>
      </c>
      <c r="I1039" s="110">
        <v>66.7</v>
      </c>
      <c r="J1039" s="77"/>
    </row>
    <row r="1040">
      <c r="A1040" s="110" t="s">
        <v>1530</v>
      </c>
      <c r="B1040" s="111" t="s">
        <v>88</v>
      </c>
      <c r="C1040" s="5" t="str">
        <f t="shared" si="1"/>
        <v>Stocks &amp; Gravies_0-5</v>
      </c>
      <c r="D1040" s="112">
        <v>143.0</v>
      </c>
      <c r="E1040" s="112">
        <v>4.0</v>
      </c>
      <c r="F1040" s="110">
        <v>2.8</v>
      </c>
      <c r="G1040" s="112">
        <v>1206.0</v>
      </c>
      <c r="H1040" s="112">
        <v>15.0</v>
      </c>
      <c r="I1040" s="110">
        <v>1.2</v>
      </c>
      <c r="J1040" s="77"/>
    </row>
    <row r="1041">
      <c r="A1041" s="110" t="s">
        <v>1530</v>
      </c>
      <c r="B1041" s="111" t="s">
        <v>4223</v>
      </c>
      <c r="C1041" s="5" t="str">
        <f t="shared" si="1"/>
        <v>Stocks &amp; Gravies_5-10</v>
      </c>
      <c r="D1041" s="112">
        <v>26.0</v>
      </c>
      <c r="E1041" s="112">
        <v>0.0</v>
      </c>
      <c r="F1041" s="110">
        <v>0.0</v>
      </c>
      <c r="G1041" s="112">
        <v>95.0</v>
      </c>
      <c r="H1041" s="112">
        <v>0.0</v>
      </c>
      <c r="I1041" s="110">
        <v>0.0</v>
      </c>
      <c r="J1041" s="77"/>
    </row>
    <row r="1042">
      <c r="A1042" s="110" t="s">
        <v>1530</v>
      </c>
      <c r="B1042" s="111" t="s">
        <v>4221</v>
      </c>
      <c r="C1042" s="5" t="str">
        <f t="shared" si="1"/>
        <v>Stocks &amp; Gravies_10-15</v>
      </c>
      <c r="D1042" s="112">
        <v>45.0</v>
      </c>
      <c r="E1042" s="112">
        <v>37.0</v>
      </c>
      <c r="F1042" s="110">
        <v>82.2</v>
      </c>
      <c r="G1042" s="112">
        <v>168.0</v>
      </c>
      <c r="H1042" s="112">
        <v>156.0</v>
      </c>
      <c r="I1042" s="110">
        <v>92.9</v>
      </c>
      <c r="J1042" s="77"/>
    </row>
    <row r="1043">
      <c r="A1043" s="110" t="s">
        <v>1530</v>
      </c>
      <c r="B1043" s="111" t="s">
        <v>72</v>
      </c>
      <c r="C1043" s="5" t="str">
        <f t="shared" si="1"/>
        <v>Stocks &amp; Gravies_15-20</v>
      </c>
      <c r="D1043" s="112">
        <v>83.0</v>
      </c>
      <c r="E1043" s="112">
        <v>39.0</v>
      </c>
      <c r="F1043" s="110">
        <v>47.0</v>
      </c>
      <c r="G1043" s="112">
        <v>225.0</v>
      </c>
      <c r="H1043" s="112">
        <v>125.0</v>
      </c>
      <c r="I1043" s="110">
        <v>55.6</v>
      </c>
      <c r="J1043" s="77"/>
    </row>
    <row r="1044">
      <c r="A1044" s="110" t="s">
        <v>1530</v>
      </c>
      <c r="B1044" s="111" t="s">
        <v>75</v>
      </c>
      <c r="C1044" s="5" t="str">
        <f t="shared" si="1"/>
        <v>Stocks &amp; Gravies_20-25</v>
      </c>
      <c r="D1044" s="112">
        <v>117.0</v>
      </c>
      <c r="E1044" s="112">
        <v>44.0</v>
      </c>
      <c r="F1044" s="110">
        <v>37.6</v>
      </c>
      <c r="G1044" s="112">
        <v>305.0</v>
      </c>
      <c r="H1044" s="112">
        <v>111.0</v>
      </c>
      <c r="I1044" s="110">
        <v>36.4</v>
      </c>
      <c r="J1044" s="77"/>
    </row>
    <row r="1045">
      <c r="A1045" s="110" t="s">
        <v>1530</v>
      </c>
      <c r="B1045" s="111" t="s">
        <v>60</v>
      </c>
      <c r="C1045" s="5" t="str">
        <f t="shared" si="1"/>
        <v>Stocks &amp; Gravies_25+</v>
      </c>
      <c r="D1045" s="112">
        <v>44.0</v>
      </c>
      <c r="E1045" s="112">
        <v>23.0</v>
      </c>
      <c r="F1045" s="110">
        <v>52.3</v>
      </c>
      <c r="G1045" s="112">
        <v>125.0</v>
      </c>
      <c r="H1045" s="112">
        <v>73.0</v>
      </c>
      <c r="I1045" s="110">
        <v>58.4</v>
      </c>
      <c r="J1045" s="77"/>
    </row>
    <row r="1046">
      <c r="A1046" s="110" t="s">
        <v>770</v>
      </c>
      <c r="B1046" s="111" t="s">
        <v>88</v>
      </c>
      <c r="C1046" s="5" t="str">
        <f t="shared" si="1"/>
        <v>Storage &amp; Containers_0-5</v>
      </c>
      <c r="D1046" s="112">
        <v>65.0</v>
      </c>
      <c r="E1046" s="112">
        <v>2.0</v>
      </c>
      <c r="F1046" s="110">
        <v>3.1</v>
      </c>
      <c r="G1046" s="112">
        <v>168.0</v>
      </c>
      <c r="H1046" s="112">
        <v>2.0</v>
      </c>
      <c r="I1046" s="110">
        <v>1.2</v>
      </c>
      <c r="J1046" s="77"/>
    </row>
    <row r="1047">
      <c r="A1047" s="110" t="s">
        <v>770</v>
      </c>
      <c r="B1047" s="111" t="s">
        <v>4223</v>
      </c>
      <c r="C1047" s="5" t="str">
        <f t="shared" si="1"/>
        <v>Storage &amp; Containers_5-10</v>
      </c>
      <c r="D1047" s="112">
        <v>177.0</v>
      </c>
      <c r="E1047" s="112">
        <v>12.0</v>
      </c>
      <c r="F1047" s="110">
        <v>6.8</v>
      </c>
      <c r="G1047" s="112">
        <v>631.0</v>
      </c>
      <c r="H1047" s="112">
        <v>27.0</v>
      </c>
      <c r="I1047" s="110">
        <v>4.3</v>
      </c>
      <c r="J1047" s="77"/>
    </row>
    <row r="1048">
      <c r="A1048" s="110" t="s">
        <v>770</v>
      </c>
      <c r="B1048" s="111" t="s">
        <v>4221</v>
      </c>
      <c r="C1048" s="5" t="str">
        <f t="shared" si="1"/>
        <v>Storage &amp; Containers_10-15</v>
      </c>
      <c r="D1048" s="112">
        <v>248.0</v>
      </c>
      <c r="E1048" s="112">
        <v>15.0</v>
      </c>
      <c r="F1048" s="110">
        <v>6.0</v>
      </c>
      <c r="G1048" s="112">
        <v>687.0</v>
      </c>
      <c r="H1048" s="112">
        <v>39.0</v>
      </c>
      <c r="I1048" s="110">
        <v>5.7</v>
      </c>
      <c r="J1048" s="77"/>
    </row>
    <row r="1049">
      <c r="A1049" s="110" t="s">
        <v>770</v>
      </c>
      <c r="B1049" s="111" t="s">
        <v>72</v>
      </c>
      <c r="C1049" s="5" t="str">
        <f t="shared" si="1"/>
        <v>Storage &amp; Containers_15-20</v>
      </c>
      <c r="D1049" s="112">
        <v>60.0</v>
      </c>
      <c r="E1049" s="112">
        <v>2.0</v>
      </c>
      <c r="F1049" s="110">
        <v>3.3</v>
      </c>
      <c r="G1049" s="112">
        <v>151.0</v>
      </c>
      <c r="H1049" s="112">
        <v>6.0</v>
      </c>
      <c r="I1049" s="110">
        <v>4.0</v>
      </c>
      <c r="J1049" s="77"/>
    </row>
    <row r="1050">
      <c r="A1050" s="110" t="s">
        <v>770</v>
      </c>
      <c r="B1050" s="111" t="s">
        <v>75</v>
      </c>
      <c r="C1050" s="5" t="str">
        <f t="shared" si="1"/>
        <v>Storage &amp; Containers_20-25</v>
      </c>
      <c r="D1050" s="112">
        <v>118.0</v>
      </c>
      <c r="E1050" s="112">
        <v>27.0</v>
      </c>
      <c r="F1050" s="110">
        <v>22.9</v>
      </c>
      <c r="G1050" s="112">
        <v>316.0</v>
      </c>
      <c r="H1050" s="112">
        <v>78.0</v>
      </c>
      <c r="I1050" s="110">
        <v>24.7</v>
      </c>
      <c r="J1050" s="77"/>
    </row>
    <row r="1051">
      <c r="A1051" s="110" t="s">
        <v>770</v>
      </c>
      <c r="B1051" s="111" t="s">
        <v>60</v>
      </c>
      <c r="C1051" s="5" t="str">
        <f t="shared" si="1"/>
        <v>Storage &amp; Containers_25+</v>
      </c>
      <c r="D1051" s="112">
        <v>90.0</v>
      </c>
      <c r="E1051" s="112">
        <v>31.0</v>
      </c>
      <c r="F1051" s="110">
        <v>34.4</v>
      </c>
      <c r="G1051" s="112">
        <v>270.0</v>
      </c>
      <c r="H1051" s="112">
        <v>94.0</v>
      </c>
      <c r="I1051" s="110">
        <v>34.8</v>
      </c>
      <c r="J1051" s="77"/>
    </row>
    <row r="1052">
      <c r="A1052" s="110" t="s">
        <v>770</v>
      </c>
      <c r="B1052" s="111" t="s">
        <v>4222</v>
      </c>
      <c r="C1052" s="5" t="str">
        <f t="shared" si="1"/>
        <v>Storage &amp; Containers_No Sales</v>
      </c>
      <c r="D1052" s="112">
        <v>1.0</v>
      </c>
      <c r="E1052" s="112">
        <v>1.0</v>
      </c>
      <c r="F1052" s="110">
        <v>100.0</v>
      </c>
      <c r="G1052" s="112">
        <v>3.0</v>
      </c>
      <c r="H1052" s="112">
        <v>3.0</v>
      </c>
      <c r="I1052" s="110">
        <v>100.0</v>
      </c>
      <c r="J1052" s="77"/>
    </row>
    <row r="1053">
      <c r="A1053" s="110" t="s">
        <v>1888</v>
      </c>
      <c r="B1053" s="111" t="s">
        <v>4222</v>
      </c>
      <c r="C1053" s="5" t="str">
        <f t="shared" si="1"/>
        <v>Stylus_No Sales</v>
      </c>
      <c r="D1053" s="112">
        <v>13.0</v>
      </c>
      <c r="E1053" s="112">
        <v>13.0</v>
      </c>
      <c r="F1053" s="110">
        <v>100.0</v>
      </c>
      <c r="G1053" s="112">
        <v>15.0</v>
      </c>
      <c r="H1053" s="112">
        <v>15.0</v>
      </c>
      <c r="I1053" s="110">
        <v>100.0</v>
      </c>
      <c r="J1053" s="77"/>
    </row>
    <row r="1054">
      <c r="A1054" s="110" t="s">
        <v>242</v>
      </c>
      <c r="B1054" s="111" t="s">
        <v>88</v>
      </c>
      <c r="C1054" s="5" t="str">
        <f t="shared" si="1"/>
        <v>Sugar &amp; Sweeteners_0-5</v>
      </c>
      <c r="D1054" s="112">
        <v>91.0</v>
      </c>
      <c r="E1054" s="112">
        <v>4.0</v>
      </c>
      <c r="F1054" s="110">
        <v>4.4</v>
      </c>
      <c r="G1054" s="112">
        <v>854.0</v>
      </c>
      <c r="H1054" s="112">
        <v>26.0</v>
      </c>
      <c r="I1054" s="110">
        <v>3.0</v>
      </c>
      <c r="J1054" s="77"/>
    </row>
    <row r="1055">
      <c r="A1055" s="110" t="s">
        <v>242</v>
      </c>
      <c r="B1055" s="111" t="s">
        <v>4223</v>
      </c>
      <c r="C1055" s="5" t="str">
        <f t="shared" si="1"/>
        <v>Sugar &amp; Sweeteners_5-10</v>
      </c>
      <c r="D1055" s="112">
        <v>267.0</v>
      </c>
      <c r="E1055" s="112">
        <v>14.0</v>
      </c>
      <c r="F1055" s="110">
        <v>5.2</v>
      </c>
      <c r="G1055" s="112">
        <v>1356.0</v>
      </c>
      <c r="H1055" s="112">
        <v>94.0</v>
      </c>
      <c r="I1055" s="110">
        <v>6.9</v>
      </c>
      <c r="J1055" s="77"/>
    </row>
    <row r="1056">
      <c r="A1056" s="110" t="s">
        <v>242</v>
      </c>
      <c r="B1056" s="111" t="s">
        <v>4221</v>
      </c>
      <c r="C1056" s="5" t="str">
        <f t="shared" si="1"/>
        <v>Sugar &amp; Sweeteners_10-15</v>
      </c>
      <c r="D1056" s="112">
        <v>233.0</v>
      </c>
      <c r="E1056" s="112">
        <v>34.0</v>
      </c>
      <c r="F1056" s="110">
        <v>14.6</v>
      </c>
      <c r="G1056" s="112">
        <v>825.0</v>
      </c>
      <c r="H1056" s="112">
        <v>114.0</v>
      </c>
      <c r="I1056" s="110">
        <v>13.8</v>
      </c>
      <c r="J1056" s="77"/>
    </row>
    <row r="1057">
      <c r="A1057" s="110" t="s">
        <v>242</v>
      </c>
      <c r="B1057" s="111" t="s">
        <v>72</v>
      </c>
      <c r="C1057" s="5" t="str">
        <f t="shared" si="1"/>
        <v>Sugar &amp; Sweeteners_15-20</v>
      </c>
      <c r="D1057" s="112">
        <v>142.0</v>
      </c>
      <c r="E1057" s="112">
        <v>35.0</v>
      </c>
      <c r="F1057" s="110">
        <v>24.6</v>
      </c>
      <c r="G1057" s="112">
        <v>436.0</v>
      </c>
      <c r="H1057" s="112">
        <v>108.0</v>
      </c>
      <c r="I1057" s="110">
        <v>24.8</v>
      </c>
      <c r="J1057" s="77"/>
    </row>
    <row r="1058">
      <c r="A1058" s="110" t="s">
        <v>242</v>
      </c>
      <c r="B1058" s="111" t="s">
        <v>75</v>
      </c>
      <c r="C1058" s="5" t="str">
        <f t="shared" si="1"/>
        <v>Sugar &amp; Sweeteners_20-25</v>
      </c>
      <c r="D1058" s="112">
        <v>91.0</v>
      </c>
      <c r="E1058" s="112">
        <v>32.0</v>
      </c>
      <c r="F1058" s="110">
        <v>35.2</v>
      </c>
      <c r="G1058" s="112">
        <v>271.0</v>
      </c>
      <c r="H1058" s="112">
        <v>111.0</v>
      </c>
      <c r="I1058" s="110">
        <v>41.0</v>
      </c>
      <c r="J1058" s="77"/>
    </row>
    <row r="1059">
      <c r="A1059" s="110" t="s">
        <v>242</v>
      </c>
      <c r="B1059" s="111" t="s">
        <v>60</v>
      </c>
      <c r="C1059" s="5" t="str">
        <f t="shared" si="1"/>
        <v>Sugar &amp; Sweeteners_25+</v>
      </c>
      <c r="D1059" s="112">
        <v>221.0</v>
      </c>
      <c r="E1059" s="112">
        <v>76.0</v>
      </c>
      <c r="F1059" s="110">
        <v>34.4</v>
      </c>
      <c r="G1059" s="112">
        <v>659.0</v>
      </c>
      <c r="H1059" s="112">
        <v>224.0</v>
      </c>
      <c r="I1059" s="110">
        <v>34.0</v>
      </c>
      <c r="J1059" s="77"/>
    </row>
    <row r="1060">
      <c r="A1060" s="110" t="s">
        <v>242</v>
      </c>
      <c r="B1060" s="111" t="s">
        <v>4222</v>
      </c>
      <c r="C1060" s="5" t="str">
        <f t="shared" si="1"/>
        <v>Sugar &amp; Sweeteners_No Sales</v>
      </c>
      <c r="D1060" s="112">
        <v>22.0</v>
      </c>
      <c r="E1060" s="112">
        <v>17.0</v>
      </c>
      <c r="F1060" s="110">
        <v>77.3</v>
      </c>
      <c r="G1060" s="112">
        <v>32.0</v>
      </c>
      <c r="H1060" s="112">
        <v>25.0</v>
      </c>
      <c r="I1060" s="110">
        <v>78.1</v>
      </c>
      <c r="J1060" s="77"/>
    </row>
    <row r="1061">
      <c r="A1061" s="110" t="s">
        <v>582</v>
      </c>
      <c r="B1061" s="111" t="s">
        <v>88</v>
      </c>
      <c r="C1061" s="5" t="str">
        <f t="shared" si="1"/>
        <v>Surface Cleaners_0-5</v>
      </c>
      <c r="D1061" s="112">
        <v>26.0</v>
      </c>
      <c r="E1061" s="112">
        <v>0.0</v>
      </c>
      <c r="F1061" s="110">
        <v>0.0</v>
      </c>
      <c r="G1061" s="112">
        <v>287.0</v>
      </c>
      <c r="H1061" s="112">
        <v>0.0</v>
      </c>
      <c r="I1061" s="110">
        <v>0.0</v>
      </c>
      <c r="J1061" s="77"/>
    </row>
    <row r="1062">
      <c r="A1062" s="110" t="s">
        <v>582</v>
      </c>
      <c r="B1062" s="111" t="s">
        <v>4223</v>
      </c>
      <c r="C1062" s="5" t="str">
        <f t="shared" si="1"/>
        <v>Surface Cleaners_5-10</v>
      </c>
      <c r="D1062" s="112">
        <v>92.0</v>
      </c>
      <c r="E1062" s="112">
        <v>8.0</v>
      </c>
      <c r="F1062" s="110">
        <v>8.7</v>
      </c>
      <c r="G1062" s="112">
        <v>472.0</v>
      </c>
      <c r="H1062" s="112">
        <v>14.0</v>
      </c>
      <c r="I1062" s="110">
        <v>3.0</v>
      </c>
      <c r="J1062" s="77"/>
    </row>
    <row r="1063">
      <c r="A1063" s="110" t="s">
        <v>582</v>
      </c>
      <c r="B1063" s="111" t="s">
        <v>4221</v>
      </c>
      <c r="C1063" s="5" t="str">
        <f t="shared" si="1"/>
        <v>Surface Cleaners_10-15</v>
      </c>
      <c r="D1063" s="112">
        <v>337.0</v>
      </c>
      <c r="E1063" s="112">
        <v>22.0</v>
      </c>
      <c r="F1063" s="110">
        <v>6.5</v>
      </c>
      <c r="G1063" s="112">
        <v>1245.0</v>
      </c>
      <c r="H1063" s="112">
        <v>57.0</v>
      </c>
      <c r="I1063" s="110">
        <v>4.6</v>
      </c>
      <c r="J1063" s="77"/>
    </row>
    <row r="1064">
      <c r="A1064" s="110" t="s">
        <v>582</v>
      </c>
      <c r="B1064" s="111" t="s">
        <v>72</v>
      </c>
      <c r="C1064" s="5" t="str">
        <f t="shared" si="1"/>
        <v>Surface Cleaners_15-20</v>
      </c>
      <c r="D1064" s="112">
        <v>445.0</v>
      </c>
      <c r="E1064" s="112">
        <v>26.0</v>
      </c>
      <c r="F1064" s="110">
        <v>5.8</v>
      </c>
      <c r="G1064" s="112">
        <v>1533.0</v>
      </c>
      <c r="H1064" s="112">
        <v>72.0</v>
      </c>
      <c r="I1064" s="110">
        <v>4.7</v>
      </c>
      <c r="J1064" s="77"/>
    </row>
    <row r="1065">
      <c r="A1065" s="110" t="s">
        <v>582</v>
      </c>
      <c r="B1065" s="111" t="s">
        <v>75</v>
      </c>
      <c r="C1065" s="5" t="str">
        <f t="shared" si="1"/>
        <v>Surface Cleaners_20-25</v>
      </c>
      <c r="D1065" s="112">
        <v>255.0</v>
      </c>
      <c r="E1065" s="112">
        <v>22.0</v>
      </c>
      <c r="F1065" s="110">
        <v>8.6</v>
      </c>
      <c r="G1065" s="112">
        <v>789.0</v>
      </c>
      <c r="H1065" s="112">
        <v>58.0</v>
      </c>
      <c r="I1065" s="110">
        <v>7.4</v>
      </c>
      <c r="J1065" s="77"/>
    </row>
    <row r="1066">
      <c r="A1066" s="110" t="s">
        <v>582</v>
      </c>
      <c r="B1066" s="111" t="s">
        <v>60</v>
      </c>
      <c r="C1066" s="5" t="str">
        <f t="shared" si="1"/>
        <v>Surface Cleaners_25+</v>
      </c>
      <c r="D1066" s="112">
        <v>663.0</v>
      </c>
      <c r="E1066" s="112">
        <v>93.0</v>
      </c>
      <c r="F1066" s="110">
        <v>14.0</v>
      </c>
      <c r="G1066" s="112">
        <v>2115.0</v>
      </c>
      <c r="H1066" s="112">
        <v>215.0</v>
      </c>
      <c r="I1066" s="110">
        <v>10.2</v>
      </c>
      <c r="J1066" s="77"/>
    </row>
    <row r="1067">
      <c r="A1067" s="110" t="s">
        <v>582</v>
      </c>
      <c r="B1067" s="111" t="s">
        <v>4222</v>
      </c>
      <c r="C1067" s="5" t="str">
        <f t="shared" si="1"/>
        <v>Surface Cleaners_No Sales</v>
      </c>
      <c r="D1067" s="112">
        <v>61.0</v>
      </c>
      <c r="E1067" s="112">
        <v>26.0</v>
      </c>
      <c r="F1067" s="110">
        <v>42.6</v>
      </c>
      <c r="G1067" s="112">
        <v>143.0</v>
      </c>
      <c r="H1067" s="112">
        <v>45.0</v>
      </c>
      <c r="I1067" s="110">
        <v>31.5</v>
      </c>
      <c r="J1067" s="77"/>
    </row>
    <row r="1068">
      <c r="A1068" s="110" t="s">
        <v>1776</v>
      </c>
      <c r="B1068" s="111" t="s">
        <v>4221</v>
      </c>
      <c r="C1068" s="5" t="str">
        <f t="shared" si="1"/>
        <v>Swimming_10-15</v>
      </c>
      <c r="D1068" s="112">
        <v>20.0</v>
      </c>
      <c r="E1068" s="112">
        <v>14.0</v>
      </c>
      <c r="F1068" s="110">
        <v>70.0</v>
      </c>
      <c r="G1068" s="112">
        <v>35.0</v>
      </c>
      <c r="H1068" s="112">
        <v>26.0</v>
      </c>
      <c r="I1068" s="110">
        <v>74.3</v>
      </c>
      <c r="J1068" s="77"/>
    </row>
    <row r="1069">
      <c r="A1069" s="110" t="s">
        <v>1776</v>
      </c>
      <c r="B1069" s="111" t="s">
        <v>75</v>
      </c>
      <c r="C1069" s="5" t="str">
        <f t="shared" si="1"/>
        <v>Swimming_20-25</v>
      </c>
      <c r="D1069" s="112">
        <v>29.0</v>
      </c>
      <c r="E1069" s="112">
        <v>24.0</v>
      </c>
      <c r="F1069" s="110">
        <v>82.8</v>
      </c>
      <c r="G1069" s="112">
        <v>57.0</v>
      </c>
      <c r="H1069" s="112">
        <v>51.0</v>
      </c>
      <c r="I1069" s="110">
        <v>89.5</v>
      </c>
      <c r="J1069" s="77"/>
    </row>
    <row r="1070">
      <c r="A1070" s="110" t="s">
        <v>1776</v>
      </c>
      <c r="B1070" s="111" t="s">
        <v>60</v>
      </c>
      <c r="C1070" s="5" t="str">
        <f t="shared" si="1"/>
        <v>Swimming_25+</v>
      </c>
      <c r="D1070" s="112">
        <v>43.0</v>
      </c>
      <c r="E1070" s="112">
        <v>30.0</v>
      </c>
      <c r="F1070" s="110">
        <v>69.8</v>
      </c>
      <c r="G1070" s="112">
        <v>94.0</v>
      </c>
      <c r="H1070" s="112">
        <v>71.0</v>
      </c>
      <c r="I1070" s="110">
        <v>75.5</v>
      </c>
      <c r="J1070" s="77"/>
    </row>
    <row r="1071">
      <c r="A1071" s="110" t="s">
        <v>1776</v>
      </c>
      <c r="B1071" s="111" t="s">
        <v>4222</v>
      </c>
      <c r="C1071" s="5" t="str">
        <f t="shared" si="1"/>
        <v>Swimming_No Sales</v>
      </c>
      <c r="D1071" s="112">
        <v>83.0</v>
      </c>
      <c r="E1071" s="112">
        <v>80.0</v>
      </c>
      <c r="F1071" s="110">
        <v>96.4</v>
      </c>
      <c r="G1071" s="112">
        <v>241.0</v>
      </c>
      <c r="H1071" s="112">
        <v>235.0</v>
      </c>
      <c r="I1071" s="110">
        <v>97.5</v>
      </c>
      <c r="J1071" s="77"/>
    </row>
    <row r="1072">
      <c r="A1072" s="110" t="s">
        <v>250</v>
      </c>
      <c r="B1072" s="111" t="s">
        <v>88</v>
      </c>
      <c r="C1072" s="5" t="str">
        <f t="shared" si="1"/>
        <v>Syrups &amp; Toppings_0-5</v>
      </c>
      <c r="D1072" s="112">
        <v>13.0</v>
      </c>
      <c r="E1072" s="112">
        <v>8.0</v>
      </c>
      <c r="F1072" s="110">
        <v>61.5</v>
      </c>
      <c r="G1072" s="112">
        <v>71.0</v>
      </c>
      <c r="H1072" s="112">
        <v>11.0</v>
      </c>
      <c r="I1072" s="110">
        <v>15.5</v>
      </c>
      <c r="J1072" s="77"/>
    </row>
    <row r="1073">
      <c r="A1073" s="110" t="s">
        <v>250</v>
      </c>
      <c r="B1073" s="111" t="s">
        <v>4223</v>
      </c>
      <c r="C1073" s="5" t="str">
        <f t="shared" si="1"/>
        <v>Syrups &amp; Toppings_5-10</v>
      </c>
      <c r="D1073" s="112">
        <v>6.0</v>
      </c>
      <c r="E1073" s="112">
        <v>4.0</v>
      </c>
      <c r="F1073" s="110">
        <v>66.7</v>
      </c>
      <c r="G1073" s="112">
        <v>7.0</v>
      </c>
      <c r="H1073" s="112">
        <v>5.0</v>
      </c>
      <c r="I1073" s="110">
        <v>71.4</v>
      </c>
      <c r="J1073" s="77"/>
    </row>
    <row r="1074">
      <c r="A1074" s="110" t="s">
        <v>250</v>
      </c>
      <c r="B1074" s="111" t="s">
        <v>4221</v>
      </c>
      <c r="C1074" s="5" t="str">
        <f t="shared" si="1"/>
        <v>Syrups &amp; Toppings_10-15</v>
      </c>
      <c r="D1074" s="112">
        <v>97.0</v>
      </c>
      <c r="E1074" s="112">
        <v>8.0</v>
      </c>
      <c r="F1074" s="110">
        <v>8.2</v>
      </c>
      <c r="G1074" s="112">
        <v>283.0</v>
      </c>
      <c r="H1074" s="112">
        <v>25.0</v>
      </c>
      <c r="I1074" s="110">
        <v>8.8</v>
      </c>
      <c r="J1074" s="77"/>
    </row>
    <row r="1075">
      <c r="A1075" s="110" t="s">
        <v>250</v>
      </c>
      <c r="B1075" s="111" t="s">
        <v>72</v>
      </c>
      <c r="C1075" s="5" t="str">
        <f t="shared" si="1"/>
        <v>Syrups &amp; Toppings_15-20</v>
      </c>
      <c r="D1075" s="112">
        <v>192.0</v>
      </c>
      <c r="E1075" s="112">
        <v>45.0</v>
      </c>
      <c r="F1075" s="110">
        <v>23.4</v>
      </c>
      <c r="G1075" s="112">
        <v>609.0</v>
      </c>
      <c r="H1075" s="112">
        <v>173.0</v>
      </c>
      <c r="I1075" s="110">
        <v>28.4</v>
      </c>
      <c r="J1075" s="77"/>
    </row>
    <row r="1076">
      <c r="A1076" s="110" t="s">
        <v>250</v>
      </c>
      <c r="B1076" s="111" t="s">
        <v>75</v>
      </c>
      <c r="C1076" s="5" t="str">
        <f t="shared" si="1"/>
        <v>Syrups &amp; Toppings_20-25</v>
      </c>
      <c r="D1076" s="112">
        <v>80.0</v>
      </c>
      <c r="E1076" s="112">
        <v>14.0</v>
      </c>
      <c r="F1076" s="110">
        <v>17.5</v>
      </c>
      <c r="G1076" s="112">
        <v>216.0</v>
      </c>
      <c r="H1076" s="112">
        <v>38.0</v>
      </c>
      <c r="I1076" s="110">
        <v>17.6</v>
      </c>
      <c r="J1076" s="77"/>
    </row>
    <row r="1077">
      <c r="A1077" s="110" t="s">
        <v>250</v>
      </c>
      <c r="B1077" s="111" t="s">
        <v>60</v>
      </c>
      <c r="C1077" s="5" t="str">
        <f t="shared" si="1"/>
        <v>Syrups &amp; Toppings_25+</v>
      </c>
      <c r="D1077" s="112">
        <v>101.0</v>
      </c>
      <c r="E1077" s="112">
        <v>25.0</v>
      </c>
      <c r="F1077" s="110">
        <v>24.8</v>
      </c>
      <c r="G1077" s="112">
        <v>282.0</v>
      </c>
      <c r="H1077" s="112">
        <v>64.0</v>
      </c>
      <c r="I1077" s="110">
        <v>22.7</v>
      </c>
      <c r="J1077" s="77"/>
    </row>
    <row r="1078">
      <c r="A1078" s="110" t="s">
        <v>250</v>
      </c>
      <c r="B1078" s="111" t="s">
        <v>4222</v>
      </c>
      <c r="C1078" s="5" t="str">
        <f t="shared" si="1"/>
        <v>Syrups &amp; Toppings_No Sales</v>
      </c>
      <c r="D1078" s="112">
        <v>54.0</v>
      </c>
      <c r="E1078" s="112">
        <v>43.0</v>
      </c>
      <c r="F1078" s="110">
        <v>79.6</v>
      </c>
      <c r="G1078" s="112">
        <v>149.0</v>
      </c>
      <c r="H1078" s="112">
        <v>129.0</v>
      </c>
      <c r="I1078" s="110">
        <v>86.6</v>
      </c>
      <c r="J1078" s="77"/>
    </row>
    <row r="1079">
      <c r="A1079" s="110" t="s">
        <v>1900</v>
      </c>
      <c r="B1079" s="111" t="s">
        <v>60</v>
      </c>
      <c r="C1079" s="5" t="str">
        <f t="shared" si="1"/>
        <v>T-shirts_25+</v>
      </c>
      <c r="D1079" s="112">
        <v>220.0</v>
      </c>
      <c r="E1079" s="112">
        <v>188.0</v>
      </c>
      <c r="F1079" s="110">
        <v>85.5</v>
      </c>
      <c r="G1079" s="112">
        <v>507.0</v>
      </c>
      <c r="H1079" s="112">
        <v>444.0</v>
      </c>
      <c r="I1079" s="110">
        <v>87.6</v>
      </c>
      <c r="J1079" s="77"/>
    </row>
    <row r="1080">
      <c r="A1080" s="110" t="s">
        <v>1900</v>
      </c>
      <c r="B1080" s="111" t="s">
        <v>4222</v>
      </c>
      <c r="C1080" s="5" t="str">
        <f t="shared" si="1"/>
        <v>T-shirts_No Sales</v>
      </c>
      <c r="D1080" s="112">
        <v>183.0</v>
      </c>
      <c r="E1080" s="112">
        <v>173.0</v>
      </c>
      <c r="F1080" s="110">
        <v>94.5</v>
      </c>
      <c r="G1080" s="112">
        <v>361.0</v>
      </c>
      <c r="H1080" s="112">
        <v>340.0</v>
      </c>
      <c r="I1080" s="110">
        <v>94.2</v>
      </c>
      <c r="J1080" s="77"/>
    </row>
    <row r="1081">
      <c r="A1081" s="110" t="s">
        <v>778</v>
      </c>
      <c r="B1081" s="111" t="s">
        <v>88</v>
      </c>
      <c r="C1081" s="5" t="str">
        <f t="shared" si="1"/>
        <v>Tableware_0-5</v>
      </c>
      <c r="D1081" s="112">
        <v>200.0</v>
      </c>
      <c r="E1081" s="112">
        <v>2.0</v>
      </c>
      <c r="F1081" s="110">
        <v>1.0</v>
      </c>
      <c r="G1081" s="112">
        <v>723.0</v>
      </c>
      <c r="H1081" s="112">
        <v>8.0</v>
      </c>
      <c r="I1081" s="110">
        <v>1.1</v>
      </c>
      <c r="J1081" s="77"/>
    </row>
    <row r="1082">
      <c r="A1082" s="110" t="s">
        <v>778</v>
      </c>
      <c r="B1082" s="111" t="s">
        <v>4223</v>
      </c>
      <c r="C1082" s="5" t="str">
        <f t="shared" si="1"/>
        <v>Tableware_5-10</v>
      </c>
      <c r="D1082" s="112">
        <v>279.0</v>
      </c>
      <c r="E1082" s="112">
        <v>9.0</v>
      </c>
      <c r="F1082" s="110">
        <v>3.2</v>
      </c>
      <c r="G1082" s="112">
        <v>1108.0</v>
      </c>
      <c r="H1082" s="112">
        <v>24.0</v>
      </c>
      <c r="I1082" s="110">
        <v>2.2</v>
      </c>
      <c r="J1082" s="77"/>
    </row>
    <row r="1083">
      <c r="A1083" s="110" t="s">
        <v>778</v>
      </c>
      <c r="B1083" s="111" t="s">
        <v>4221</v>
      </c>
      <c r="C1083" s="5" t="str">
        <f t="shared" si="1"/>
        <v>Tableware_10-15</v>
      </c>
      <c r="D1083" s="112">
        <v>206.0</v>
      </c>
      <c r="E1083" s="112">
        <v>14.0</v>
      </c>
      <c r="F1083" s="110">
        <v>6.8</v>
      </c>
      <c r="G1083" s="112">
        <v>559.0</v>
      </c>
      <c r="H1083" s="112">
        <v>35.0</v>
      </c>
      <c r="I1083" s="110">
        <v>6.3</v>
      </c>
      <c r="J1083" s="77"/>
    </row>
    <row r="1084">
      <c r="A1084" s="110" t="s">
        <v>778</v>
      </c>
      <c r="B1084" s="111" t="s">
        <v>72</v>
      </c>
      <c r="C1084" s="5" t="str">
        <f t="shared" si="1"/>
        <v>Tableware_15-20</v>
      </c>
      <c r="D1084" s="112">
        <v>113.0</v>
      </c>
      <c r="E1084" s="112">
        <v>20.0</v>
      </c>
      <c r="F1084" s="110">
        <v>17.7</v>
      </c>
      <c r="G1084" s="112">
        <v>310.0</v>
      </c>
      <c r="H1084" s="112">
        <v>63.0</v>
      </c>
      <c r="I1084" s="110">
        <v>20.3</v>
      </c>
      <c r="J1084" s="77"/>
    </row>
    <row r="1085">
      <c r="A1085" s="110" t="s">
        <v>778</v>
      </c>
      <c r="B1085" s="111" t="s">
        <v>75</v>
      </c>
      <c r="C1085" s="5" t="str">
        <f t="shared" si="1"/>
        <v>Tableware_20-25</v>
      </c>
      <c r="D1085" s="112">
        <v>3.0</v>
      </c>
      <c r="E1085" s="112">
        <v>1.0</v>
      </c>
      <c r="F1085" s="110">
        <v>33.3</v>
      </c>
      <c r="G1085" s="112">
        <v>5.0</v>
      </c>
      <c r="H1085" s="112">
        <v>1.0</v>
      </c>
      <c r="I1085" s="110">
        <v>20.0</v>
      </c>
      <c r="J1085" s="77"/>
    </row>
    <row r="1086">
      <c r="A1086" s="110" t="s">
        <v>778</v>
      </c>
      <c r="B1086" s="111" t="s">
        <v>60</v>
      </c>
      <c r="C1086" s="5" t="str">
        <f t="shared" si="1"/>
        <v>Tableware_25+</v>
      </c>
      <c r="D1086" s="112">
        <v>25.0</v>
      </c>
      <c r="E1086" s="112">
        <v>0.0</v>
      </c>
      <c r="F1086" s="110">
        <v>0.0</v>
      </c>
      <c r="G1086" s="112">
        <v>65.0</v>
      </c>
      <c r="H1086" s="112">
        <v>0.0</v>
      </c>
      <c r="I1086" s="110">
        <v>0.0</v>
      </c>
      <c r="J1086" s="77"/>
    </row>
    <row r="1087">
      <c r="A1087" s="110" t="s">
        <v>778</v>
      </c>
      <c r="B1087" s="111" t="s">
        <v>4222</v>
      </c>
      <c r="C1087" s="5" t="str">
        <f t="shared" si="1"/>
        <v>Tableware_No Sales</v>
      </c>
      <c r="D1087" s="112">
        <v>7.0</v>
      </c>
      <c r="E1087" s="112">
        <v>6.0</v>
      </c>
      <c r="F1087" s="110">
        <v>85.7</v>
      </c>
      <c r="G1087" s="112">
        <v>8.0</v>
      </c>
      <c r="H1087" s="112">
        <v>7.0</v>
      </c>
      <c r="I1087" s="110">
        <v>87.5</v>
      </c>
      <c r="J1087" s="77"/>
    </row>
    <row r="1088">
      <c r="A1088" s="110" t="s">
        <v>641</v>
      </c>
      <c r="B1088" s="111" t="s">
        <v>88</v>
      </c>
      <c r="C1088" s="5" t="str">
        <f t="shared" si="1"/>
        <v>Tea_0-5</v>
      </c>
      <c r="D1088" s="112">
        <v>86.0</v>
      </c>
      <c r="E1088" s="112">
        <v>3.0</v>
      </c>
      <c r="F1088" s="110">
        <v>3.5</v>
      </c>
      <c r="G1088" s="112">
        <v>261.0</v>
      </c>
      <c r="H1088" s="112">
        <v>5.0</v>
      </c>
      <c r="I1088" s="110">
        <v>1.9</v>
      </c>
      <c r="J1088" s="77"/>
    </row>
    <row r="1089">
      <c r="A1089" s="110" t="s">
        <v>641</v>
      </c>
      <c r="B1089" s="111" t="s">
        <v>4223</v>
      </c>
      <c r="C1089" s="5" t="str">
        <f t="shared" si="1"/>
        <v>Tea_5-10</v>
      </c>
      <c r="D1089" s="112">
        <v>338.0</v>
      </c>
      <c r="E1089" s="112">
        <v>62.0</v>
      </c>
      <c r="F1089" s="110">
        <v>18.3</v>
      </c>
      <c r="G1089" s="112">
        <v>1034.0</v>
      </c>
      <c r="H1089" s="112">
        <v>178.0</v>
      </c>
      <c r="I1089" s="110">
        <v>17.2</v>
      </c>
      <c r="J1089" s="77"/>
    </row>
    <row r="1090">
      <c r="A1090" s="110" t="s">
        <v>641</v>
      </c>
      <c r="B1090" s="111" t="s">
        <v>4221</v>
      </c>
      <c r="C1090" s="5" t="str">
        <f t="shared" si="1"/>
        <v>Tea_10-15</v>
      </c>
      <c r="D1090" s="112">
        <v>557.0</v>
      </c>
      <c r="E1090" s="112">
        <v>139.0</v>
      </c>
      <c r="F1090" s="110">
        <v>25.0</v>
      </c>
      <c r="G1090" s="112">
        <v>1730.0</v>
      </c>
      <c r="H1090" s="112">
        <v>439.0</v>
      </c>
      <c r="I1090" s="110">
        <v>25.4</v>
      </c>
      <c r="J1090" s="77"/>
    </row>
    <row r="1091">
      <c r="A1091" s="110" t="s">
        <v>641</v>
      </c>
      <c r="B1091" s="111" t="s">
        <v>72</v>
      </c>
      <c r="C1091" s="5" t="str">
        <f t="shared" si="1"/>
        <v>Tea_15-20</v>
      </c>
      <c r="D1091" s="112">
        <v>467.0</v>
      </c>
      <c r="E1091" s="112">
        <v>67.0</v>
      </c>
      <c r="F1091" s="110">
        <v>14.3</v>
      </c>
      <c r="G1091" s="112">
        <v>1489.0</v>
      </c>
      <c r="H1091" s="112">
        <v>191.0</v>
      </c>
      <c r="I1091" s="110">
        <v>12.8</v>
      </c>
      <c r="J1091" s="77"/>
    </row>
    <row r="1092">
      <c r="A1092" s="110" t="s">
        <v>641</v>
      </c>
      <c r="B1092" s="111" t="s">
        <v>75</v>
      </c>
      <c r="C1092" s="5" t="str">
        <f t="shared" si="1"/>
        <v>Tea_20-25</v>
      </c>
      <c r="D1092" s="112">
        <v>399.0</v>
      </c>
      <c r="E1092" s="112">
        <v>76.0</v>
      </c>
      <c r="F1092" s="110">
        <v>19.0</v>
      </c>
      <c r="G1092" s="112">
        <v>1138.0</v>
      </c>
      <c r="H1092" s="112">
        <v>211.0</v>
      </c>
      <c r="I1092" s="110">
        <v>18.5</v>
      </c>
      <c r="J1092" s="77"/>
    </row>
    <row r="1093">
      <c r="A1093" s="110" t="s">
        <v>641</v>
      </c>
      <c r="B1093" s="111" t="s">
        <v>60</v>
      </c>
      <c r="C1093" s="5" t="str">
        <f t="shared" si="1"/>
        <v>Tea_25+</v>
      </c>
      <c r="D1093" s="112">
        <v>341.0</v>
      </c>
      <c r="E1093" s="112">
        <v>76.0</v>
      </c>
      <c r="F1093" s="110">
        <v>22.3</v>
      </c>
      <c r="G1093" s="112">
        <v>1010.0</v>
      </c>
      <c r="H1093" s="112">
        <v>252.0</v>
      </c>
      <c r="I1093" s="110">
        <v>25.0</v>
      </c>
      <c r="J1093" s="77"/>
    </row>
    <row r="1094">
      <c r="A1094" s="110" t="s">
        <v>641</v>
      </c>
      <c r="B1094" s="111" t="s">
        <v>4222</v>
      </c>
      <c r="C1094" s="5" t="str">
        <f t="shared" si="1"/>
        <v>Tea_No Sales</v>
      </c>
      <c r="D1094" s="112">
        <v>42.0</v>
      </c>
      <c r="E1094" s="112">
        <v>34.0</v>
      </c>
      <c r="F1094" s="110">
        <v>81.0</v>
      </c>
      <c r="G1094" s="112">
        <v>87.0</v>
      </c>
      <c r="H1094" s="112">
        <v>73.0</v>
      </c>
      <c r="I1094" s="110">
        <v>83.9</v>
      </c>
      <c r="J1094" s="77"/>
    </row>
    <row r="1095">
      <c r="A1095" s="110" t="s">
        <v>1067</v>
      </c>
      <c r="B1095" s="111" t="s">
        <v>72</v>
      </c>
      <c r="C1095" s="5" t="str">
        <f t="shared" si="1"/>
        <v>Tests &amp; Devices_15-20</v>
      </c>
      <c r="D1095" s="112">
        <v>49.0</v>
      </c>
      <c r="E1095" s="112">
        <v>6.0</v>
      </c>
      <c r="F1095" s="110">
        <v>12.2</v>
      </c>
      <c r="G1095" s="112">
        <v>137.0</v>
      </c>
      <c r="H1095" s="112">
        <v>16.0</v>
      </c>
      <c r="I1095" s="110">
        <v>11.7</v>
      </c>
      <c r="J1095" s="77"/>
    </row>
    <row r="1096">
      <c r="A1096" s="110" t="s">
        <v>1927</v>
      </c>
      <c r="B1096" s="111" t="s">
        <v>4221</v>
      </c>
      <c r="C1096" s="5" t="str">
        <f t="shared" si="1"/>
        <v>Toilet Rolls_10-15</v>
      </c>
      <c r="D1096" s="112">
        <v>140.0</v>
      </c>
      <c r="E1096" s="112">
        <v>1.0</v>
      </c>
      <c r="F1096" s="110">
        <v>0.7</v>
      </c>
      <c r="G1096" s="112">
        <v>1199.0</v>
      </c>
      <c r="H1096" s="112">
        <v>3.0</v>
      </c>
      <c r="I1096" s="110">
        <v>0.3</v>
      </c>
      <c r="J1096" s="77"/>
    </row>
    <row r="1097">
      <c r="A1097" s="110" t="s">
        <v>1927</v>
      </c>
      <c r="B1097" s="111" t="s">
        <v>72</v>
      </c>
      <c r="C1097" s="5" t="str">
        <f t="shared" si="1"/>
        <v>Toilet Rolls_15-20</v>
      </c>
      <c r="D1097" s="112">
        <v>47.0</v>
      </c>
      <c r="E1097" s="112">
        <v>0.0</v>
      </c>
      <c r="F1097" s="110">
        <v>0.0</v>
      </c>
      <c r="G1097" s="112">
        <v>516.0</v>
      </c>
      <c r="H1097" s="112">
        <v>0.0</v>
      </c>
      <c r="I1097" s="110">
        <v>0.0</v>
      </c>
      <c r="J1097" s="77"/>
    </row>
    <row r="1098">
      <c r="A1098" s="110" t="s">
        <v>1927</v>
      </c>
      <c r="B1098" s="111" t="s">
        <v>75</v>
      </c>
      <c r="C1098" s="5" t="str">
        <f t="shared" si="1"/>
        <v>Toilet Rolls_20-25</v>
      </c>
      <c r="D1098" s="112">
        <v>70.0</v>
      </c>
      <c r="E1098" s="112">
        <v>3.0</v>
      </c>
      <c r="F1098" s="110">
        <v>4.3</v>
      </c>
      <c r="G1098" s="112">
        <v>355.0</v>
      </c>
      <c r="H1098" s="112">
        <v>8.0</v>
      </c>
      <c r="I1098" s="110">
        <v>2.3</v>
      </c>
      <c r="J1098" s="77"/>
    </row>
    <row r="1099">
      <c r="A1099" s="110" t="s">
        <v>1927</v>
      </c>
      <c r="B1099" s="111" t="s">
        <v>60</v>
      </c>
      <c r="C1099" s="5" t="str">
        <f t="shared" si="1"/>
        <v>Toilet Rolls_25+</v>
      </c>
      <c r="D1099" s="112">
        <v>22.0</v>
      </c>
      <c r="E1099" s="112">
        <v>2.0</v>
      </c>
      <c r="F1099" s="110">
        <v>9.1</v>
      </c>
      <c r="G1099" s="112">
        <v>102.0</v>
      </c>
      <c r="H1099" s="112">
        <v>6.0</v>
      </c>
      <c r="I1099" s="110">
        <v>5.9</v>
      </c>
      <c r="J1099" s="77"/>
    </row>
    <row r="1100">
      <c r="A1100" s="110" t="s">
        <v>1927</v>
      </c>
      <c r="B1100" s="111" t="s">
        <v>4222</v>
      </c>
      <c r="C1100" s="5" t="str">
        <f t="shared" si="1"/>
        <v>Toilet Rolls_No Sales</v>
      </c>
      <c r="D1100" s="112">
        <v>7.0</v>
      </c>
      <c r="E1100" s="112">
        <v>6.0</v>
      </c>
      <c r="F1100" s="110">
        <v>85.7</v>
      </c>
      <c r="G1100" s="112">
        <v>14.0</v>
      </c>
      <c r="H1100" s="112">
        <v>13.0</v>
      </c>
      <c r="I1100" s="110">
        <v>92.9</v>
      </c>
      <c r="J1100" s="77"/>
    </row>
    <row r="1101">
      <c r="A1101" s="110" t="s">
        <v>2127</v>
      </c>
      <c r="B1101" s="111" t="s">
        <v>60</v>
      </c>
      <c r="C1101" s="5" t="str">
        <f t="shared" si="1"/>
        <v>Toll Gate_25+</v>
      </c>
      <c r="D1101" s="112">
        <v>4.0</v>
      </c>
      <c r="E1101" s="112">
        <v>0.0</v>
      </c>
      <c r="F1101" s="110">
        <v>0.0</v>
      </c>
      <c r="G1101" s="112">
        <v>26.0</v>
      </c>
      <c r="H1101" s="112">
        <v>0.0</v>
      </c>
      <c r="I1101" s="110">
        <v>0.0</v>
      </c>
      <c r="J1101" s="77"/>
    </row>
    <row r="1102">
      <c r="A1102" s="110" t="s">
        <v>198</v>
      </c>
      <c r="B1102" s="111" t="s">
        <v>4223</v>
      </c>
      <c r="C1102" s="5" t="str">
        <f t="shared" si="1"/>
        <v>Tortillas &amp; Wraps_5-10</v>
      </c>
      <c r="D1102" s="112">
        <v>34.0</v>
      </c>
      <c r="E1102" s="112">
        <v>0.0</v>
      </c>
      <c r="F1102" s="110">
        <v>0.0</v>
      </c>
      <c r="G1102" s="112">
        <v>255.0</v>
      </c>
      <c r="H1102" s="112">
        <v>0.0</v>
      </c>
      <c r="I1102" s="110">
        <v>0.0</v>
      </c>
      <c r="J1102" s="77"/>
    </row>
    <row r="1103">
      <c r="A1103" s="110" t="s">
        <v>198</v>
      </c>
      <c r="B1103" s="111" t="s">
        <v>4221</v>
      </c>
      <c r="C1103" s="5" t="str">
        <f t="shared" si="1"/>
        <v>Tortillas &amp; Wraps_10-15</v>
      </c>
      <c r="D1103" s="112">
        <v>353.0</v>
      </c>
      <c r="E1103" s="112">
        <v>14.0</v>
      </c>
      <c r="F1103" s="110">
        <v>4.0</v>
      </c>
      <c r="G1103" s="112">
        <v>1346.0</v>
      </c>
      <c r="H1103" s="112">
        <v>52.0</v>
      </c>
      <c r="I1103" s="110">
        <v>3.9</v>
      </c>
      <c r="J1103" s="77"/>
    </row>
    <row r="1104">
      <c r="A1104" s="110" t="s">
        <v>198</v>
      </c>
      <c r="B1104" s="111" t="s">
        <v>72</v>
      </c>
      <c r="C1104" s="5" t="str">
        <f t="shared" si="1"/>
        <v>Tortillas &amp; Wraps_15-20</v>
      </c>
      <c r="D1104" s="112">
        <v>98.0</v>
      </c>
      <c r="E1104" s="112">
        <v>13.0</v>
      </c>
      <c r="F1104" s="110">
        <v>13.3</v>
      </c>
      <c r="G1104" s="112">
        <v>480.0</v>
      </c>
      <c r="H1104" s="112">
        <v>41.0</v>
      </c>
      <c r="I1104" s="110">
        <v>8.5</v>
      </c>
      <c r="J1104" s="77"/>
    </row>
    <row r="1105">
      <c r="A1105" s="110" t="s">
        <v>198</v>
      </c>
      <c r="B1105" s="111" t="s">
        <v>75</v>
      </c>
      <c r="C1105" s="5" t="str">
        <f t="shared" si="1"/>
        <v>Tortillas &amp; Wraps_20-25</v>
      </c>
      <c r="D1105" s="112">
        <v>93.0</v>
      </c>
      <c r="E1105" s="112">
        <v>13.0</v>
      </c>
      <c r="F1105" s="110">
        <v>14.0</v>
      </c>
      <c r="G1105" s="112">
        <v>251.0</v>
      </c>
      <c r="H1105" s="112">
        <v>33.0</v>
      </c>
      <c r="I1105" s="110">
        <v>13.1</v>
      </c>
      <c r="J1105" s="77"/>
    </row>
    <row r="1106">
      <c r="A1106" s="110" t="s">
        <v>198</v>
      </c>
      <c r="B1106" s="111" t="s">
        <v>4222</v>
      </c>
      <c r="C1106" s="5" t="str">
        <f t="shared" si="1"/>
        <v>Tortillas &amp; Wraps_No Sales</v>
      </c>
      <c r="D1106" s="112">
        <v>1.0</v>
      </c>
      <c r="E1106" s="112">
        <v>1.0</v>
      </c>
      <c r="F1106" s="110">
        <v>100.0</v>
      </c>
      <c r="G1106" s="112">
        <v>1.0</v>
      </c>
      <c r="H1106" s="112">
        <v>1.0</v>
      </c>
      <c r="I1106" s="110">
        <v>100.0</v>
      </c>
      <c r="J1106" s="77"/>
    </row>
    <row r="1107">
      <c r="A1107" s="110" t="s">
        <v>1958</v>
      </c>
      <c r="B1107" s="111" t="s">
        <v>4223</v>
      </c>
      <c r="C1107" s="5" t="str">
        <f t="shared" si="1"/>
        <v>Toys_5-10</v>
      </c>
      <c r="D1107" s="112">
        <v>81.0</v>
      </c>
      <c r="E1107" s="112">
        <v>41.0</v>
      </c>
      <c r="F1107" s="110">
        <v>50.6</v>
      </c>
      <c r="G1107" s="112">
        <v>220.0</v>
      </c>
      <c r="H1107" s="112">
        <v>119.0</v>
      </c>
      <c r="I1107" s="110">
        <v>54.1</v>
      </c>
      <c r="J1107" s="77"/>
    </row>
    <row r="1108">
      <c r="A1108" s="110" t="s">
        <v>1958</v>
      </c>
      <c r="B1108" s="111" t="s">
        <v>4221</v>
      </c>
      <c r="C1108" s="5" t="str">
        <f t="shared" si="1"/>
        <v>Toys_10-15</v>
      </c>
      <c r="D1108" s="112">
        <v>123.0</v>
      </c>
      <c r="E1108" s="112">
        <v>40.0</v>
      </c>
      <c r="F1108" s="110">
        <v>32.5</v>
      </c>
      <c r="G1108" s="112">
        <v>327.0</v>
      </c>
      <c r="H1108" s="112">
        <v>122.0</v>
      </c>
      <c r="I1108" s="110">
        <v>37.3</v>
      </c>
      <c r="J1108" s="77"/>
    </row>
    <row r="1109">
      <c r="A1109" s="110" t="s">
        <v>1958</v>
      </c>
      <c r="B1109" s="111" t="s">
        <v>72</v>
      </c>
      <c r="C1109" s="5" t="str">
        <f t="shared" si="1"/>
        <v>Toys_15-20</v>
      </c>
      <c r="D1109" s="112">
        <v>76.0</v>
      </c>
      <c r="E1109" s="112">
        <v>51.0</v>
      </c>
      <c r="F1109" s="110">
        <v>67.1</v>
      </c>
      <c r="G1109" s="112">
        <v>290.0</v>
      </c>
      <c r="H1109" s="112">
        <v>204.0</v>
      </c>
      <c r="I1109" s="110">
        <v>70.3</v>
      </c>
      <c r="J1109" s="77"/>
    </row>
    <row r="1110">
      <c r="A1110" s="110" t="s">
        <v>1958</v>
      </c>
      <c r="B1110" s="111" t="s">
        <v>75</v>
      </c>
      <c r="C1110" s="5" t="str">
        <f t="shared" si="1"/>
        <v>Toys_20-25</v>
      </c>
      <c r="D1110" s="112">
        <v>88.0</v>
      </c>
      <c r="E1110" s="112">
        <v>45.0</v>
      </c>
      <c r="F1110" s="110">
        <v>51.1</v>
      </c>
      <c r="G1110" s="112">
        <v>245.0</v>
      </c>
      <c r="H1110" s="112">
        <v>144.0</v>
      </c>
      <c r="I1110" s="110">
        <v>58.8</v>
      </c>
      <c r="J1110" s="77"/>
    </row>
    <row r="1111">
      <c r="A1111" s="110" t="s">
        <v>1958</v>
      </c>
      <c r="B1111" s="111" t="s">
        <v>60</v>
      </c>
      <c r="C1111" s="5" t="str">
        <f t="shared" si="1"/>
        <v>Toys_25+</v>
      </c>
      <c r="D1111" s="112">
        <v>1398.0</v>
      </c>
      <c r="E1111" s="112">
        <v>632.0</v>
      </c>
      <c r="F1111" s="110">
        <v>45.2</v>
      </c>
      <c r="G1111" s="112">
        <v>3027.0</v>
      </c>
      <c r="H1111" s="112">
        <v>1499.0</v>
      </c>
      <c r="I1111" s="110">
        <v>49.5</v>
      </c>
      <c r="J1111" s="77"/>
    </row>
    <row r="1112">
      <c r="A1112" s="110" t="s">
        <v>1958</v>
      </c>
      <c r="B1112" s="111" t="s">
        <v>4222</v>
      </c>
      <c r="C1112" s="5" t="str">
        <f t="shared" si="1"/>
        <v>Toys_No Sales</v>
      </c>
      <c r="D1112" s="112">
        <v>738.0</v>
      </c>
      <c r="E1112" s="112">
        <v>380.0</v>
      </c>
      <c r="F1112" s="110">
        <v>51.5</v>
      </c>
      <c r="G1112" s="112">
        <v>1413.0</v>
      </c>
      <c r="H1112" s="112">
        <v>677.0</v>
      </c>
      <c r="I1112" s="110">
        <v>47.9</v>
      </c>
      <c r="J1112" s="77"/>
    </row>
    <row r="1113">
      <c r="A1113" s="110" t="s">
        <v>786</v>
      </c>
      <c r="B1113" s="111" t="s">
        <v>88</v>
      </c>
      <c r="C1113" s="5" t="str">
        <f t="shared" si="1"/>
        <v>Trash Bags_0-5</v>
      </c>
      <c r="D1113" s="112">
        <v>43.0</v>
      </c>
      <c r="E1113" s="112">
        <v>7.0</v>
      </c>
      <c r="F1113" s="110">
        <v>16.3</v>
      </c>
      <c r="G1113" s="112">
        <v>248.0</v>
      </c>
      <c r="H1113" s="112">
        <v>11.0</v>
      </c>
      <c r="I1113" s="110">
        <v>4.4</v>
      </c>
      <c r="J1113" s="77"/>
    </row>
    <row r="1114">
      <c r="A1114" s="110" t="s">
        <v>786</v>
      </c>
      <c r="B1114" s="111" t="s">
        <v>4223</v>
      </c>
      <c r="C1114" s="5" t="str">
        <f t="shared" si="1"/>
        <v>Trash Bags_5-10</v>
      </c>
      <c r="D1114" s="112">
        <v>107.0</v>
      </c>
      <c r="E1114" s="112">
        <v>12.0</v>
      </c>
      <c r="F1114" s="110">
        <v>11.2</v>
      </c>
      <c r="G1114" s="112">
        <v>292.0</v>
      </c>
      <c r="H1114" s="112">
        <v>27.0</v>
      </c>
      <c r="I1114" s="110">
        <v>9.2</v>
      </c>
      <c r="J1114" s="77"/>
    </row>
    <row r="1115">
      <c r="A1115" s="110" t="s">
        <v>786</v>
      </c>
      <c r="B1115" s="111" t="s">
        <v>4221</v>
      </c>
      <c r="C1115" s="5" t="str">
        <f t="shared" si="1"/>
        <v>Trash Bags_10-15</v>
      </c>
      <c r="D1115" s="112">
        <v>279.0</v>
      </c>
      <c r="E1115" s="112">
        <v>10.0</v>
      </c>
      <c r="F1115" s="110">
        <v>3.6</v>
      </c>
      <c r="G1115" s="112">
        <v>1186.0</v>
      </c>
      <c r="H1115" s="112">
        <v>27.0</v>
      </c>
      <c r="I1115" s="110">
        <v>2.3</v>
      </c>
      <c r="J1115" s="77"/>
    </row>
    <row r="1116">
      <c r="A1116" s="110" t="s">
        <v>786</v>
      </c>
      <c r="B1116" s="111" t="s">
        <v>72</v>
      </c>
      <c r="C1116" s="5" t="str">
        <f t="shared" si="1"/>
        <v>Trash Bags_15-20</v>
      </c>
      <c r="D1116" s="112">
        <v>250.0</v>
      </c>
      <c r="E1116" s="112">
        <v>37.0</v>
      </c>
      <c r="F1116" s="110">
        <v>14.8</v>
      </c>
      <c r="G1116" s="112">
        <v>914.0</v>
      </c>
      <c r="H1116" s="112">
        <v>108.0</v>
      </c>
      <c r="I1116" s="110">
        <v>11.8</v>
      </c>
      <c r="J1116" s="77"/>
    </row>
    <row r="1117">
      <c r="A1117" s="110" t="s">
        <v>786</v>
      </c>
      <c r="B1117" s="111" t="s">
        <v>75</v>
      </c>
      <c r="C1117" s="5" t="str">
        <f t="shared" si="1"/>
        <v>Trash Bags_20-25</v>
      </c>
      <c r="D1117" s="112">
        <v>149.0</v>
      </c>
      <c r="E1117" s="112">
        <v>32.0</v>
      </c>
      <c r="F1117" s="110">
        <v>21.5</v>
      </c>
      <c r="G1117" s="112">
        <v>414.0</v>
      </c>
      <c r="H1117" s="112">
        <v>95.0</v>
      </c>
      <c r="I1117" s="110">
        <v>22.9</v>
      </c>
      <c r="J1117" s="77"/>
    </row>
    <row r="1118">
      <c r="A1118" s="110" t="s">
        <v>786</v>
      </c>
      <c r="B1118" s="111" t="s">
        <v>60</v>
      </c>
      <c r="C1118" s="5" t="str">
        <f t="shared" si="1"/>
        <v>Trash Bags_25+</v>
      </c>
      <c r="D1118" s="112">
        <v>258.0</v>
      </c>
      <c r="E1118" s="112">
        <v>119.0</v>
      </c>
      <c r="F1118" s="110">
        <v>46.1</v>
      </c>
      <c r="G1118" s="112">
        <v>788.0</v>
      </c>
      <c r="H1118" s="112">
        <v>354.0</v>
      </c>
      <c r="I1118" s="110">
        <v>44.9</v>
      </c>
      <c r="J1118" s="77"/>
    </row>
    <row r="1119">
      <c r="A1119" s="110" t="s">
        <v>786</v>
      </c>
      <c r="B1119" s="111" t="s">
        <v>4222</v>
      </c>
      <c r="C1119" s="5" t="str">
        <f t="shared" si="1"/>
        <v>Trash Bags_No Sales</v>
      </c>
      <c r="D1119" s="112">
        <v>15.0</v>
      </c>
      <c r="E1119" s="112">
        <v>15.0</v>
      </c>
      <c r="F1119" s="110">
        <v>100.0</v>
      </c>
      <c r="G1119" s="112">
        <v>29.0</v>
      </c>
      <c r="H1119" s="112">
        <v>29.0</v>
      </c>
      <c r="I1119" s="110">
        <v>100.0</v>
      </c>
      <c r="J1119" s="77"/>
    </row>
    <row r="1120">
      <c r="A1120" s="110" t="s">
        <v>1166</v>
      </c>
      <c r="B1120" s="111" t="s">
        <v>88</v>
      </c>
      <c r="C1120" s="5" t="str">
        <f t="shared" si="1"/>
        <v>Travel Essentials_0-5</v>
      </c>
      <c r="D1120" s="112">
        <v>35.0</v>
      </c>
      <c r="E1120" s="112">
        <v>21.0</v>
      </c>
      <c r="F1120" s="110">
        <v>60.0</v>
      </c>
      <c r="G1120" s="112">
        <v>97.0</v>
      </c>
      <c r="H1120" s="112">
        <v>67.0</v>
      </c>
      <c r="I1120" s="110">
        <v>69.1</v>
      </c>
      <c r="J1120" s="77"/>
    </row>
    <row r="1121">
      <c r="A1121" s="110" t="s">
        <v>1166</v>
      </c>
      <c r="B1121" s="111" t="s">
        <v>4223</v>
      </c>
      <c r="C1121" s="5" t="str">
        <f t="shared" si="1"/>
        <v>Travel Essentials_5-10</v>
      </c>
      <c r="D1121" s="112">
        <v>95.0</v>
      </c>
      <c r="E1121" s="112">
        <v>45.0</v>
      </c>
      <c r="F1121" s="110">
        <v>47.4</v>
      </c>
      <c r="G1121" s="112">
        <v>293.0</v>
      </c>
      <c r="H1121" s="112">
        <v>138.0</v>
      </c>
      <c r="I1121" s="110">
        <v>47.1</v>
      </c>
      <c r="J1121" s="77"/>
    </row>
    <row r="1122">
      <c r="A1122" s="110" t="s">
        <v>1166</v>
      </c>
      <c r="B1122" s="111" t="s">
        <v>72</v>
      </c>
      <c r="C1122" s="5" t="str">
        <f t="shared" si="1"/>
        <v>Travel Essentials_15-20</v>
      </c>
      <c r="D1122" s="112">
        <v>29.0</v>
      </c>
      <c r="E1122" s="112">
        <v>26.0</v>
      </c>
      <c r="F1122" s="110">
        <v>89.7</v>
      </c>
      <c r="G1122" s="112">
        <v>72.0</v>
      </c>
      <c r="H1122" s="112">
        <v>67.0</v>
      </c>
      <c r="I1122" s="110">
        <v>93.1</v>
      </c>
      <c r="J1122" s="77"/>
    </row>
    <row r="1123">
      <c r="A1123" s="110" t="s">
        <v>1166</v>
      </c>
      <c r="B1123" s="111" t="s">
        <v>75</v>
      </c>
      <c r="C1123" s="5" t="str">
        <f t="shared" si="1"/>
        <v>Travel Essentials_20-25</v>
      </c>
      <c r="D1123" s="112">
        <v>65.0</v>
      </c>
      <c r="E1123" s="112">
        <v>50.0</v>
      </c>
      <c r="F1123" s="110">
        <v>76.9</v>
      </c>
      <c r="G1123" s="112">
        <v>161.0</v>
      </c>
      <c r="H1123" s="112">
        <v>114.0</v>
      </c>
      <c r="I1123" s="110">
        <v>70.8</v>
      </c>
      <c r="J1123" s="77"/>
    </row>
    <row r="1124">
      <c r="A1124" s="110" t="s">
        <v>1166</v>
      </c>
      <c r="B1124" s="111" t="s">
        <v>60</v>
      </c>
      <c r="C1124" s="5" t="str">
        <f t="shared" si="1"/>
        <v>Travel Essentials_25+</v>
      </c>
      <c r="D1124" s="112">
        <v>204.0</v>
      </c>
      <c r="E1124" s="112">
        <v>176.0</v>
      </c>
      <c r="F1124" s="110">
        <v>86.3</v>
      </c>
      <c r="G1124" s="112">
        <v>467.0</v>
      </c>
      <c r="H1124" s="112">
        <v>416.0</v>
      </c>
      <c r="I1124" s="110">
        <v>89.1</v>
      </c>
      <c r="J1124" s="77"/>
    </row>
    <row r="1125">
      <c r="A1125" s="110" t="s">
        <v>1166</v>
      </c>
      <c r="B1125" s="111" t="s">
        <v>4222</v>
      </c>
      <c r="C1125" s="5" t="str">
        <f t="shared" si="1"/>
        <v>Travel Essentials_No Sales</v>
      </c>
      <c r="D1125" s="112">
        <v>146.0</v>
      </c>
      <c r="E1125" s="112">
        <v>142.0</v>
      </c>
      <c r="F1125" s="110">
        <v>97.3</v>
      </c>
      <c r="G1125" s="112">
        <v>334.0</v>
      </c>
      <c r="H1125" s="112">
        <v>329.0</v>
      </c>
      <c r="I1125" s="110">
        <v>98.5</v>
      </c>
      <c r="J1125" s="77"/>
    </row>
    <row r="1126">
      <c r="A1126" s="110" t="s">
        <v>951</v>
      </c>
      <c r="B1126" s="111" t="s">
        <v>72</v>
      </c>
      <c r="C1126" s="5" t="str">
        <f t="shared" si="1"/>
        <v>Vegan_15-20</v>
      </c>
      <c r="D1126" s="112">
        <v>75.0</v>
      </c>
      <c r="E1126" s="112">
        <v>9.0</v>
      </c>
      <c r="F1126" s="110">
        <v>12.0</v>
      </c>
      <c r="G1126" s="112">
        <v>240.0</v>
      </c>
      <c r="H1126" s="112">
        <v>24.0</v>
      </c>
      <c r="I1126" s="110">
        <v>10.0</v>
      </c>
      <c r="J1126" s="77"/>
    </row>
    <row r="1127">
      <c r="A1127" s="110" t="s">
        <v>951</v>
      </c>
      <c r="B1127" s="111" t="s">
        <v>75</v>
      </c>
      <c r="C1127" s="5" t="str">
        <f t="shared" si="1"/>
        <v>Vegan_20-25</v>
      </c>
      <c r="D1127" s="112">
        <v>44.0</v>
      </c>
      <c r="E1127" s="112">
        <v>0.0</v>
      </c>
      <c r="F1127" s="110">
        <v>0.0</v>
      </c>
      <c r="G1127" s="112">
        <v>121.0</v>
      </c>
      <c r="H1127" s="112">
        <v>0.0</v>
      </c>
      <c r="I1127" s="110">
        <v>0.0</v>
      </c>
      <c r="J1127" s="77"/>
    </row>
    <row r="1128">
      <c r="A1128" s="110" t="s">
        <v>951</v>
      </c>
      <c r="B1128" s="111" t="s">
        <v>60</v>
      </c>
      <c r="C1128" s="5" t="str">
        <f t="shared" si="1"/>
        <v>Vegan_25+</v>
      </c>
      <c r="D1128" s="112">
        <v>94.0</v>
      </c>
      <c r="E1128" s="112">
        <v>25.0</v>
      </c>
      <c r="F1128" s="110">
        <v>26.6</v>
      </c>
      <c r="G1128" s="112">
        <v>233.0</v>
      </c>
      <c r="H1128" s="112">
        <v>69.0</v>
      </c>
      <c r="I1128" s="110">
        <v>29.6</v>
      </c>
      <c r="J1128" s="77"/>
    </row>
    <row r="1129">
      <c r="A1129" s="110" t="s">
        <v>996</v>
      </c>
      <c r="B1129" s="111" t="s">
        <v>88</v>
      </c>
      <c r="C1129" s="5" t="str">
        <f t="shared" si="1"/>
        <v>Vegetables_0-5</v>
      </c>
      <c r="D1129" s="112">
        <v>678.0</v>
      </c>
      <c r="E1129" s="112">
        <v>1.0</v>
      </c>
      <c r="F1129" s="110">
        <v>0.1</v>
      </c>
      <c r="G1129" s="112">
        <v>15224.0</v>
      </c>
      <c r="H1129" s="112">
        <v>1.0</v>
      </c>
      <c r="I1129" s="110">
        <v>0.0</v>
      </c>
      <c r="J1129" s="77"/>
    </row>
    <row r="1130">
      <c r="A1130" s="110" t="s">
        <v>996</v>
      </c>
      <c r="B1130" s="111" t="s">
        <v>4223</v>
      </c>
      <c r="C1130" s="5" t="str">
        <f t="shared" si="1"/>
        <v>Vegetables_5-10</v>
      </c>
      <c r="D1130" s="112">
        <v>896.0</v>
      </c>
      <c r="E1130" s="112">
        <v>3.0</v>
      </c>
      <c r="F1130" s="110">
        <v>0.3</v>
      </c>
      <c r="G1130" s="112">
        <v>6814.0</v>
      </c>
      <c r="H1130" s="112">
        <v>5.0</v>
      </c>
      <c r="I1130" s="110">
        <v>0.1</v>
      </c>
      <c r="J1130" s="77"/>
    </row>
    <row r="1131">
      <c r="A1131" s="110" t="s">
        <v>996</v>
      </c>
      <c r="B1131" s="111" t="s">
        <v>4221</v>
      </c>
      <c r="C1131" s="5" t="str">
        <f t="shared" si="1"/>
        <v>Vegetables_10-15</v>
      </c>
      <c r="D1131" s="112">
        <v>344.0</v>
      </c>
      <c r="E1131" s="112">
        <v>3.0</v>
      </c>
      <c r="F1131" s="110">
        <v>0.9</v>
      </c>
      <c r="G1131" s="112">
        <v>1992.0</v>
      </c>
      <c r="H1131" s="112">
        <v>7.0</v>
      </c>
      <c r="I1131" s="110">
        <v>0.4</v>
      </c>
      <c r="J1131" s="77"/>
    </row>
    <row r="1132">
      <c r="A1132" s="110" t="s">
        <v>996</v>
      </c>
      <c r="B1132" s="111" t="s">
        <v>72</v>
      </c>
      <c r="C1132" s="5" t="str">
        <f t="shared" si="1"/>
        <v>Vegetables_15-20</v>
      </c>
      <c r="D1132" s="112">
        <v>97.0</v>
      </c>
      <c r="E1132" s="112">
        <v>0.0</v>
      </c>
      <c r="F1132" s="110">
        <v>0.0</v>
      </c>
      <c r="G1132" s="112">
        <v>243.0</v>
      </c>
      <c r="H1132" s="112">
        <v>0.0</v>
      </c>
      <c r="I1132" s="110">
        <v>0.0</v>
      </c>
      <c r="J1132" s="77"/>
    </row>
    <row r="1133">
      <c r="A1133" s="110" t="s">
        <v>996</v>
      </c>
      <c r="B1133" s="111" t="s">
        <v>75</v>
      </c>
      <c r="C1133" s="5" t="str">
        <f t="shared" si="1"/>
        <v>Vegetables_20-25</v>
      </c>
      <c r="D1133" s="112">
        <v>47.0</v>
      </c>
      <c r="E1133" s="112">
        <v>0.0</v>
      </c>
      <c r="F1133" s="110">
        <v>0.0</v>
      </c>
      <c r="G1133" s="112">
        <v>109.0</v>
      </c>
      <c r="H1133" s="112">
        <v>0.0</v>
      </c>
      <c r="I1133" s="110">
        <v>0.0</v>
      </c>
      <c r="J1133" s="77"/>
    </row>
    <row r="1134">
      <c r="A1134" s="110" t="s">
        <v>996</v>
      </c>
      <c r="B1134" s="111" t="s">
        <v>60</v>
      </c>
      <c r="C1134" s="5" t="str">
        <f t="shared" si="1"/>
        <v>Vegetables_25+</v>
      </c>
      <c r="D1134" s="112">
        <v>36.0</v>
      </c>
      <c r="E1134" s="112">
        <v>0.0</v>
      </c>
      <c r="F1134" s="110">
        <v>0.0</v>
      </c>
      <c r="G1134" s="112">
        <v>64.0</v>
      </c>
      <c r="H1134" s="112">
        <v>0.0</v>
      </c>
      <c r="I1134" s="110">
        <v>0.0</v>
      </c>
      <c r="J1134" s="77"/>
    </row>
    <row r="1135">
      <c r="A1135" s="110" t="s">
        <v>710</v>
      </c>
      <c r="B1135" s="111" t="s">
        <v>88</v>
      </c>
      <c r="C1135" s="5" t="str">
        <f t="shared" si="1"/>
        <v>Vinegar_0-5</v>
      </c>
      <c r="D1135" s="112">
        <v>57.0</v>
      </c>
      <c r="E1135" s="112">
        <v>0.0</v>
      </c>
      <c r="F1135" s="110">
        <v>0.0</v>
      </c>
      <c r="G1135" s="112">
        <v>253.0</v>
      </c>
      <c r="H1135" s="112">
        <v>0.0</v>
      </c>
      <c r="I1135" s="110">
        <v>0.0</v>
      </c>
      <c r="J1135" s="77"/>
    </row>
    <row r="1136">
      <c r="A1136" s="110" t="s">
        <v>710</v>
      </c>
      <c r="B1136" s="111" t="s">
        <v>4223</v>
      </c>
      <c r="C1136" s="5" t="str">
        <f t="shared" si="1"/>
        <v>Vinegar_5-10</v>
      </c>
      <c r="D1136" s="112">
        <v>116.0</v>
      </c>
      <c r="E1136" s="112">
        <v>4.0</v>
      </c>
      <c r="F1136" s="110">
        <v>3.4</v>
      </c>
      <c r="G1136" s="112">
        <v>376.0</v>
      </c>
      <c r="H1136" s="112">
        <v>13.0</v>
      </c>
      <c r="I1136" s="110">
        <v>3.5</v>
      </c>
      <c r="J1136" s="77"/>
    </row>
    <row r="1137">
      <c r="A1137" s="110" t="s">
        <v>710</v>
      </c>
      <c r="B1137" s="111" t="s">
        <v>4221</v>
      </c>
      <c r="C1137" s="5" t="str">
        <f t="shared" si="1"/>
        <v>Vinegar_10-15</v>
      </c>
      <c r="D1137" s="112">
        <v>96.0</v>
      </c>
      <c r="E1137" s="112">
        <v>16.0</v>
      </c>
      <c r="F1137" s="110">
        <v>16.7</v>
      </c>
      <c r="G1137" s="112">
        <v>263.0</v>
      </c>
      <c r="H1137" s="112">
        <v>42.0</v>
      </c>
      <c r="I1137" s="110">
        <v>16.0</v>
      </c>
      <c r="J1137" s="77"/>
    </row>
    <row r="1138">
      <c r="A1138" s="110" t="s">
        <v>710</v>
      </c>
      <c r="B1138" s="111" t="s">
        <v>72</v>
      </c>
      <c r="C1138" s="5" t="str">
        <f t="shared" si="1"/>
        <v>Vinegar_15-20</v>
      </c>
      <c r="D1138" s="112">
        <v>159.0</v>
      </c>
      <c r="E1138" s="112">
        <v>36.0</v>
      </c>
      <c r="F1138" s="110">
        <v>22.6</v>
      </c>
      <c r="G1138" s="112">
        <v>422.0</v>
      </c>
      <c r="H1138" s="112">
        <v>98.0</v>
      </c>
      <c r="I1138" s="110">
        <v>23.2</v>
      </c>
      <c r="J1138" s="77"/>
    </row>
    <row r="1139">
      <c r="A1139" s="110" t="s">
        <v>710</v>
      </c>
      <c r="B1139" s="111" t="s">
        <v>75</v>
      </c>
      <c r="C1139" s="5" t="str">
        <f t="shared" si="1"/>
        <v>Vinegar_20-25</v>
      </c>
      <c r="D1139" s="112">
        <v>40.0</v>
      </c>
      <c r="E1139" s="112">
        <v>11.0</v>
      </c>
      <c r="F1139" s="110">
        <v>27.5</v>
      </c>
      <c r="G1139" s="112">
        <v>90.0</v>
      </c>
      <c r="H1139" s="112">
        <v>33.0</v>
      </c>
      <c r="I1139" s="110">
        <v>36.7</v>
      </c>
      <c r="J1139" s="77"/>
    </row>
    <row r="1140">
      <c r="A1140" s="110" t="s">
        <v>710</v>
      </c>
      <c r="B1140" s="111" t="s">
        <v>60</v>
      </c>
      <c r="C1140" s="5" t="str">
        <f t="shared" si="1"/>
        <v>Vinegar_25+</v>
      </c>
      <c r="D1140" s="112">
        <v>90.0</v>
      </c>
      <c r="E1140" s="112">
        <v>29.0</v>
      </c>
      <c r="F1140" s="110">
        <v>32.2</v>
      </c>
      <c r="G1140" s="112">
        <v>244.0</v>
      </c>
      <c r="H1140" s="112">
        <v>81.0</v>
      </c>
      <c r="I1140" s="110">
        <v>33.2</v>
      </c>
      <c r="J1140" s="77"/>
    </row>
    <row r="1141">
      <c r="A1141" s="110" t="s">
        <v>710</v>
      </c>
      <c r="B1141" s="111" t="s">
        <v>4222</v>
      </c>
      <c r="C1141" s="5" t="str">
        <f t="shared" si="1"/>
        <v>Vinegar_No Sales</v>
      </c>
      <c r="D1141" s="112">
        <v>5.0</v>
      </c>
      <c r="E1141" s="112">
        <v>4.0</v>
      </c>
      <c r="F1141" s="110">
        <v>80.0</v>
      </c>
      <c r="G1141" s="112">
        <v>7.0</v>
      </c>
      <c r="H1141" s="112">
        <v>6.0</v>
      </c>
      <c r="I1141" s="110">
        <v>85.7</v>
      </c>
      <c r="J1141" s="77"/>
    </row>
    <row r="1142">
      <c r="A1142" s="110" t="s">
        <v>1071</v>
      </c>
      <c r="B1142" s="111" t="s">
        <v>72</v>
      </c>
      <c r="C1142" s="5" t="str">
        <f t="shared" si="1"/>
        <v>Vitamins &amp; Supplements_15-20</v>
      </c>
      <c r="D1142" s="112">
        <v>114.0</v>
      </c>
      <c r="E1142" s="112">
        <v>9.0</v>
      </c>
      <c r="F1142" s="110">
        <v>7.9</v>
      </c>
      <c r="G1142" s="112">
        <v>335.0</v>
      </c>
      <c r="H1142" s="112">
        <v>21.0</v>
      </c>
      <c r="I1142" s="110">
        <v>6.3</v>
      </c>
      <c r="J1142" s="77"/>
    </row>
    <row r="1143">
      <c r="A1143" s="110" t="s">
        <v>1071</v>
      </c>
      <c r="B1143" s="111" t="s">
        <v>75</v>
      </c>
      <c r="C1143" s="5" t="str">
        <f t="shared" si="1"/>
        <v>Vitamins &amp; Supplements_20-25</v>
      </c>
      <c r="D1143" s="112">
        <v>78.0</v>
      </c>
      <c r="E1143" s="112">
        <v>1.0</v>
      </c>
      <c r="F1143" s="110">
        <v>1.3</v>
      </c>
      <c r="G1143" s="112">
        <v>437.0</v>
      </c>
      <c r="H1143" s="112">
        <v>6.0</v>
      </c>
      <c r="I1143" s="110">
        <v>1.4</v>
      </c>
      <c r="J1143" s="77"/>
    </row>
    <row r="1144">
      <c r="A1144" s="110" t="s">
        <v>1071</v>
      </c>
      <c r="B1144" s="111" t="s">
        <v>60</v>
      </c>
      <c r="C1144" s="5" t="str">
        <f t="shared" si="1"/>
        <v>Vitamins &amp; Supplements_25+</v>
      </c>
      <c r="D1144" s="112">
        <v>1393.0</v>
      </c>
      <c r="E1144" s="112">
        <v>518.0</v>
      </c>
      <c r="F1144" s="110">
        <v>37.2</v>
      </c>
      <c r="G1144" s="112">
        <v>4677.0</v>
      </c>
      <c r="H1144" s="112">
        <v>1828.0</v>
      </c>
      <c r="I1144" s="110">
        <v>39.1</v>
      </c>
      <c r="J1144" s="77"/>
    </row>
    <row r="1145">
      <c r="A1145" s="110" t="s">
        <v>1071</v>
      </c>
      <c r="B1145" s="111" t="s">
        <v>4222</v>
      </c>
      <c r="C1145" s="5" t="str">
        <f t="shared" si="1"/>
        <v>Vitamins &amp; Supplements_No Sales</v>
      </c>
      <c r="D1145" s="112">
        <v>113.0</v>
      </c>
      <c r="E1145" s="112">
        <v>20.0</v>
      </c>
      <c r="F1145" s="110">
        <v>17.7</v>
      </c>
      <c r="G1145" s="112">
        <v>155.0</v>
      </c>
      <c r="H1145" s="112">
        <v>42.0</v>
      </c>
      <c r="I1145" s="110">
        <v>27.1</v>
      </c>
      <c r="J1145" s="77"/>
    </row>
    <row r="1146">
      <c r="A1146" s="110" t="s">
        <v>1873</v>
      </c>
      <c r="B1146" s="111" t="s">
        <v>88</v>
      </c>
      <c r="C1146" s="5" t="str">
        <f t="shared" si="1"/>
        <v>Wafers &amp; Cakes_0-5</v>
      </c>
      <c r="D1146" s="112">
        <v>310.0</v>
      </c>
      <c r="E1146" s="112">
        <v>1.0</v>
      </c>
      <c r="F1146" s="110">
        <v>0.3</v>
      </c>
      <c r="G1146" s="112">
        <v>3530.0</v>
      </c>
      <c r="H1146" s="112">
        <v>1.0</v>
      </c>
      <c r="I1146" s="110">
        <v>0.0</v>
      </c>
      <c r="J1146" s="77"/>
    </row>
    <row r="1147">
      <c r="A1147" s="110" t="s">
        <v>1873</v>
      </c>
      <c r="B1147" s="111" t="s">
        <v>4223</v>
      </c>
      <c r="C1147" s="5" t="str">
        <f t="shared" si="1"/>
        <v>Wafers &amp; Cakes_5-10</v>
      </c>
      <c r="D1147" s="112">
        <v>162.0</v>
      </c>
      <c r="E1147" s="112">
        <v>9.0</v>
      </c>
      <c r="F1147" s="110">
        <v>5.6</v>
      </c>
      <c r="G1147" s="112">
        <v>1081.0</v>
      </c>
      <c r="H1147" s="112">
        <v>18.0</v>
      </c>
      <c r="I1147" s="110">
        <v>1.7</v>
      </c>
      <c r="J1147" s="77"/>
    </row>
    <row r="1148">
      <c r="A1148" s="110" t="s">
        <v>1873</v>
      </c>
      <c r="B1148" s="111" t="s">
        <v>4221</v>
      </c>
      <c r="C1148" s="5" t="str">
        <f t="shared" si="1"/>
        <v>Wafers &amp; Cakes_10-15</v>
      </c>
      <c r="D1148" s="112">
        <v>129.0</v>
      </c>
      <c r="E1148" s="112">
        <v>31.0</v>
      </c>
      <c r="F1148" s="110">
        <v>24.0</v>
      </c>
      <c r="G1148" s="112">
        <v>335.0</v>
      </c>
      <c r="H1148" s="112">
        <v>68.0</v>
      </c>
      <c r="I1148" s="110">
        <v>20.3</v>
      </c>
      <c r="J1148" s="77"/>
    </row>
    <row r="1149">
      <c r="A1149" s="110" t="s">
        <v>1873</v>
      </c>
      <c r="B1149" s="111" t="s">
        <v>72</v>
      </c>
      <c r="C1149" s="5" t="str">
        <f t="shared" si="1"/>
        <v>Wafers &amp; Cakes_15-20</v>
      </c>
      <c r="D1149" s="112">
        <v>233.0</v>
      </c>
      <c r="E1149" s="112">
        <v>33.0</v>
      </c>
      <c r="F1149" s="110">
        <v>14.2</v>
      </c>
      <c r="G1149" s="112">
        <v>609.0</v>
      </c>
      <c r="H1149" s="112">
        <v>90.0</v>
      </c>
      <c r="I1149" s="110">
        <v>14.8</v>
      </c>
      <c r="J1149" s="77"/>
    </row>
    <row r="1150">
      <c r="A1150" s="110" t="s">
        <v>1873</v>
      </c>
      <c r="B1150" s="111" t="s">
        <v>75</v>
      </c>
      <c r="C1150" s="5" t="str">
        <f t="shared" si="1"/>
        <v>Wafers &amp; Cakes_20-25</v>
      </c>
      <c r="D1150" s="112">
        <v>203.0</v>
      </c>
      <c r="E1150" s="112">
        <v>33.0</v>
      </c>
      <c r="F1150" s="110">
        <v>16.3</v>
      </c>
      <c r="G1150" s="112">
        <v>706.0</v>
      </c>
      <c r="H1150" s="112">
        <v>75.0</v>
      </c>
      <c r="I1150" s="110">
        <v>10.6</v>
      </c>
      <c r="J1150" s="77"/>
    </row>
    <row r="1151">
      <c r="A1151" s="110" t="s">
        <v>1873</v>
      </c>
      <c r="B1151" s="111" t="s">
        <v>60</v>
      </c>
      <c r="C1151" s="5" t="str">
        <f t="shared" si="1"/>
        <v>Wafers &amp; Cakes_25+</v>
      </c>
      <c r="D1151" s="112">
        <v>239.0</v>
      </c>
      <c r="E1151" s="112">
        <v>73.0</v>
      </c>
      <c r="F1151" s="110">
        <v>30.5</v>
      </c>
      <c r="G1151" s="112">
        <v>676.0</v>
      </c>
      <c r="H1151" s="112">
        <v>219.0</v>
      </c>
      <c r="I1151" s="110">
        <v>32.4</v>
      </c>
      <c r="J1151" s="77"/>
    </row>
    <row r="1152">
      <c r="A1152" s="110" t="s">
        <v>1873</v>
      </c>
      <c r="B1152" s="111" t="s">
        <v>4222</v>
      </c>
      <c r="C1152" s="5" t="str">
        <f t="shared" si="1"/>
        <v>Wafers &amp; Cakes_No Sales</v>
      </c>
      <c r="D1152" s="112">
        <v>74.0</v>
      </c>
      <c r="E1152" s="112">
        <v>54.0</v>
      </c>
      <c r="F1152" s="110">
        <v>73.0</v>
      </c>
      <c r="G1152" s="112">
        <v>165.0</v>
      </c>
      <c r="H1152" s="112">
        <v>125.0</v>
      </c>
      <c r="I1152" s="110">
        <v>75.8</v>
      </c>
      <c r="J1152" s="77"/>
    </row>
    <row r="1153">
      <c r="A1153" s="110" t="s">
        <v>816</v>
      </c>
      <c r="B1153" s="111" t="s">
        <v>88</v>
      </c>
      <c r="C1153" s="5" t="str">
        <f t="shared" si="1"/>
        <v>White_0-5</v>
      </c>
      <c r="D1153" s="112">
        <v>13.0</v>
      </c>
      <c r="E1153" s="112">
        <v>0.0</v>
      </c>
      <c r="F1153" s="110">
        <v>0.0</v>
      </c>
      <c r="G1153" s="112">
        <v>239.0</v>
      </c>
      <c r="H1153" s="112">
        <v>0.0</v>
      </c>
      <c r="I1153" s="110">
        <v>0.0</v>
      </c>
      <c r="J1153" s="77"/>
    </row>
    <row r="1154">
      <c r="A1154" s="110" t="s">
        <v>816</v>
      </c>
      <c r="B1154" s="111" t="s">
        <v>4223</v>
      </c>
      <c r="C1154" s="5" t="str">
        <f t="shared" si="1"/>
        <v>White_5-10</v>
      </c>
      <c r="D1154" s="112">
        <v>25.0</v>
      </c>
      <c r="E1154" s="112">
        <v>0.0</v>
      </c>
      <c r="F1154" s="110">
        <v>0.0</v>
      </c>
      <c r="G1154" s="112">
        <v>694.0</v>
      </c>
      <c r="H1154" s="112">
        <v>0.0</v>
      </c>
      <c r="I1154" s="110">
        <v>0.0</v>
      </c>
      <c r="J1154" s="77"/>
    </row>
    <row r="1155">
      <c r="A1155" s="110" t="s">
        <v>816</v>
      </c>
      <c r="B1155" s="111" t="s">
        <v>4221</v>
      </c>
      <c r="C1155" s="5" t="str">
        <f t="shared" si="1"/>
        <v>White_10-15</v>
      </c>
      <c r="D1155" s="112">
        <v>51.0</v>
      </c>
      <c r="E1155" s="112">
        <v>0.0</v>
      </c>
      <c r="F1155" s="110">
        <v>0.0</v>
      </c>
      <c r="G1155" s="112">
        <v>1297.0</v>
      </c>
      <c r="H1155" s="112">
        <v>0.0</v>
      </c>
      <c r="I1155" s="110">
        <v>0.0</v>
      </c>
      <c r="J1155" s="77"/>
    </row>
    <row r="1156">
      <c r="A1156" s="110" t="s">
        <v>816</v>
      </c>
      <c r="B1156" s="111" t="s">
        <v>75</v>
      </c>
      <c r="C1156" s="5" t="str">
        <f t="shared" si="1"/>
        <v>White_20-25</v>
      </c>
      <c r="D1156" s="112">
        <v>36.0</v>
      </c>
      <c r="E1156" s="112">
        <v>0.0</v>
      </c>
      <c r="F1156" s="110">
        <v>0.0</v>
      </c>
      <c r="G1156" s="112">
        <v>534.0</v>
      </c>
      <c r="H1156" s="112">
        <v>0.0</v>
      </c>
      <c r="I1156" s="110">
        <v>0.0</v>
      </c>
      <c r="J1156" s="77"/>
    </row>
    <row r="1157">
      <c r="A1157" s="110" t="s">
        <v>816</v>
      </c>
      <c r="B1157" s="111" t="s">
        <v>60</v>
      </c>
      <c r="C1157" s="5" t="str">
        <f t="shared" si="1"/>
        <v>White_25+</v>
      </c>
      <c r="D1157" s="112">
        <v>12.0</v>
      </c>
      <c r="E1157" s="112">
        <v>0.0</v>
      </c>
      <c r="F1157" s="110">
        <v>0.0</v>
      </c>
      <c r="G1157" s="112">
        <v>112.0</v>
      </c>
      <c r="H1157" s="112">
        <v>0.0</v>
      </c>
      <c r="I1157" s="110">
        <v>0.0</v>
      </c>
      <c r="J1157" s="77"/>
    </row>
    <row r="1158">
      <c r="A1158" s="110" t="s">
        <v>122</v>
      </c>
      <c r="B1158" s="111" t="s">
        <v>88</v>
      </c>
      <c r="C1158" s="5" t="str">
        <f t="shared" si="1"/>
        <v>Wipes_0-5</v>
      </c>
      <c r="D1158" s="112">
        <v>1.0</v>
      </c>
      <c r="E1158" s="112">
        <v>0.0</v>
      </c>
      <c r="F1158" s="110">
        <v>0.0</v>
      </c>
      <c r="G1158" s="112">
        <v>1.0</v>
      </c>
      <c r="H1158" s="112">
        <v>0.0</v>
      </c>
      <c r="I1158" s="110">
        <v>0.0</v>
      </c>
      <c r="J1158" s="77"/>
    </row>
    <row r="1159">
      <c r="A1159" s="110" t="s">
        <v>122</v>
      </c>
      <c r="B1159" s="111" t="s">
        <v>4223</v>
      </c>
      <c r="C1159" s="5" t="str">
        <f t="shared" si="1"/>
        <v>Wipes_5-10</v>
      </c>
      <c r="D1159" s="112">
        <v>44.0</v>
      </c>
      <c r="E1159" s="112">
        <v>3.0</v>
      </c>
      <c r="F1159" s="110">
        <v>6.8</v>
      </c>
      <c r="G1159" s="112">
        <v>185.0</v>
      </c>
      <c r="H1159" s="112">
        <v>7.0</v>
      </c>
      <c r="I1159" s="110">
        <v>3.8</v>
      </c>
      <c r="J1159" s="77"/>
    </row>
    <row r="1160">
      <c r="A1160" s="110" t="s">
        <v>122</v>
      </c>
      <c r="B1160" s="111" t="s">
        <v>4221</v>
      </c>
      <c r="C1160" s="5" t="str">
        <f t="shared" si="1"/>
        <v>Wipes_10-15</v>
      </c>
      <c r="D1160" s="112">
        <v>148.0</v>
      </c>
      <c r="E1160" s="112">
        <v>12.0</v>
      </c>
      <c r="F1160" s="110">
        <v>8.1</v>
      </c>
      <c r="G1160" s="112">
        <v>610.0</v>
      </c>
      <c r="H1160" s="112">
        <v>32.0</v>
      </c>
      <c r="I1160" s="110">
        <v>5.2</v>
      </c>
      <c r="J1160" s="77"/>
    </row>
    <row r="1161">
      <c r="A1161" s="110" t="s">
        <v>122</v>
      </c>
      <c r="B1161" s="111" t="s">
        <v>72</v>
      </c>
      <c r="C1161" s="5" t="str">
        <f t="shared" si="1"/>
        <v>Wipes_15-20</v>
      </c>
      <c r="D1161" s="112">
        <v>104.0</v>
      </c>
      <c r="E1161" s="112">
        <v>21.0</v>
      </c>
      <c r="F1161" s="110">
        <v>20.2</v>
      </c>
      <c r="G1161" s="112">
        <v>318.0</v>
      </c>
      <c r="H1161" s="112">
        <v>51.0</v>
      </c>
      <c r="I1161" s="110">
        <v>16.0</v>
      </c>
      <c r="J1161" s="77"/>
    </row>
    <row r="1162">
      <c r="A1162" s="110" t="s">
        <v>122</v>
      </c>
      <c r="B1162" s="111" t="s">
        <v>75</v>
      </c>
      <c r="C1162" s="5" t="str">
        <f t="shared" si="1"/>
        <v>Wipes_20-25</v>
      </c>
      <c r="D1162" s="112">
        <v>142.0</v>
      </c>
      <c r="E1162" s="112">
        <v>14.0</v>
      </c>
      <c r="F1162" s="110">
        <v>9.9</v>
      </c>
      <c r="G1162" s="112">
        <v>474.0</v>
      </c>
      <c r="H1162" s="112">
        <v>39.0</v>
      </c>
      <c r="I1162" s="110">
        <v>8.2</v>
      </c>
      <c r="J1162" s="77"/>
    </row>
    <row r="1163">
      <c r="A1163" s="110" t="s">
        <v>122</v>
      </c>
      <c r="B1163" s="111" t="s">
        <v>60</v>
      </c>
      <c r="C1163" s="5" t="str">
        <f t="shared" si="1"/>
        <v>Wipes_25+</v>
      </c>
      <c r="D1163" s="112">
        <v>211.0</v>
      </c>
      <c r="E1163" s="112">
        <v>36.0</v>
      </c>
      <c r="F1163" s="110">
        <v>17.1</v>
      </c>
      <c r="G1163" s="112">
        <v>575.0</v>
      </c>
      <c r="H1163" s="112">
        <v>92.0</v>
      </c>
      <c r="I1163" s="110">
        <v>16.0</v>
      </c>
      <c r="J1163" s="77"/>
    </row>
    <row r="1164">
      <c r="A1164" s="110" t="s">
        <v>122</v>
      </c>
      <c r="B1164" s="111" t="s">
        <v>4222</v>
      </c>
      <c r="C1164" s="5" t="str">
        <f t="shared" si="1"/>
        <v>Wipes_No Sales</v>
      </c>
      <c r="D1164" s="112">
        <v>21.0</v>
      </c>
      <c r="E1164" s="112">
        <v>18.0</v>
      </c>
      <c r="F1164" s="110">
        <v>85.7</v>
      </c>
      <c r="G1164" s="112">
        <v>44.0</v>
      </c>
      <c r="H1164" s="112">
        <v>41.0</v>
      </c>
      <c r="I1164" s="110">
        <v>93.2</v>
      </c>
      <c r="J1164" s="77"/>
    </row>
    <row r="1165">
      <c r="A1165" s="110" t="s">
        <v>1434</v>
      </c>
      <c r="B1165" s="111" t="s">
        <v>88</v>
      </c>
      <c r="C1165" s="5" t="str">
        <f t="shared" si="1"/>
        <v>Yoghurt Drinks_0-5</v>
      </c>
      <c r="D1165" s="112">
        <v>383.0</v>
      </c>
      <c r="E1165" s="112">
        <v>5.0</v>
      </c>
      <c r="F1165" s="110">
        <v>1.3</v>
      </c>
      <c r="G1165" s="112">
        <v>2476.0</v>
      </c>
      <c r="H1165" s="112">
        <v>17.0</v>
      </c>
      <c r="I1165" s="110">
        <v>0.7</v>
      </c>
      <c r="J1165" s="77"/>
    </row>
    <row r="1166">
      <c r="A1166" s="110" t="s">
        <v>1434</v>
      </c>
      <c r="B1166" s="111" t="s">
        <v>4223</v>
      </c>
      <c r="C1166" s="5" t="str">
        <f t="shared" si="1"/>
        <v>Yoghurt Drinks_5-10</v>
      </c>
      <c r="D1166" s="112">
        <v>121.0</v>
      </c>
      <c r="E1166" s="112">
        <v>4.0</v>
      </c>
      <c r="F1166" s="110">
        <v>3.3</v>
      </c>
      <c r="G1166" s="112">
        <v>2351.0</v>
      </c>
      <c r="H1166" s="112">
        <v>12.0</v>
      </c>
      <c r="I1166" s="110">
        <v>0.5</v>
      </c>
      <c r="J1166" s="77"/>
    </row>
    <row r="1167">
      <c r="A1167" s="110" t="s">
        <v>1434</v>
      </c>
      <c r="B1167" s="111" t="s">
        <v>4221</v>
      </c>
      <c r="C1167" s="5" t="str">
        <f t="shared" si="1"/>
        <v>Yoghurt Drinks_10-15</v>
      </c>
      <c r="D1167" s="112">
        <v>63.0</v>
      </c>
      <c r="E1167" s="112">
        <v>0.0</v>
      </c>
      <c r="F1167" s="110">
        <v>0.0</v>
      </c>
      <c r="G1167" s="112">
        <v>304.0</v>
      </c>
      <c r="H1167" s="112">
        <v>0.0</v>
      </c>
      <c r="I1167" s="110">
        <v>0.0</v>
      </c>
      <c r="J1167" s="77"/>
    </row>
    <row r="1168">
      <c r="A1168" s="110" t="s">
        <v>1434</v>
      </c>
      <c r="B1168" s="111" t="s">
        <v>72</v>
      </c>
      <c r="C1168" s="5" t="str">
        <f t="shared" si="1"/>
        <v>Yoghurt Drinks_15-20</v>
      </c>
      <c r="D1168" s="112">
        <v>47.0</v>
      </c>
      <c r="E1168" s="112">
        <v>2.0</v>
      </c>
      <c r="F1168" s="110">
        <v>4.3</v>
      </c>
      <c r="G1168" s="112">
        <v>154.0</v>
      </c>
      <c r="H1168" s="112">
        <v>6.0</v>
      </c>
      <c r="I1168" s="110">
        <v>3.9</v>
      </c>
      <c r="J1168" s="77"/>
    </row>
    <row r="1169">
      <c r="A1169" s="110" t="s">
        <v>1434</v>
      </c>
      <c r="B1169" s="111" t="s">
        <v>4222</v>
      </c>
      <c r="C1169" s="5" t="str">
        <f t="shared" si="1"/>
        <v>Yoghurt Drinks_No Sales</v>
      </c>
      <c r="D1169" s="112">
        <v>2.0</v>
      </c>
      <c r="E1169" s="112">
        <v>0.0</v>
      </c>
      <c r="F1169" s="110">
        <v>0.0</v>
      </c>
      <c r="G1169" s="112">
        <v>157.0</v>
      </c>
      <c r="H1169" s="112">
        <v>0.0</v>
      </c>
      <c r="I1169" s="110">
        <v>0.0</v>
      </c>
      <c r="J1169" s="77"/>
    </row>
    <row r="1170">
      <c r="A1170" s="77" t="s">
        <v>996</v>
      </c>
      <c r="B1170" s="113" t="s">
        <v>4221</v>
      </c>
      <c r="C1170" s="5" t="str">
        <f t="shared" si="1"/>
        <v>Vegetables_10-15</v>
      </c>
      <c r="D1170" s="112">
        <v>713.0</v>
      </c>
      <c r="E1170" s="112">
        <v>307.0</v>
      </c>
      <c r="F1170" s="110">
        <v>43.1</v>
      </c>
      <c r="G1170" s="112">
        <v>2203.0</v>
      </c>
      <c r="H1170" s="112">
        <v>1075.0</v>
      </c>
      <c r="I1170" s="110">
        <v>48.8</v>
      </c>
      <c r="J1170" s="77"/>
    </row>
    <row r="1171">
      <c r="A1171" s="77" t="s">
        <v>996</v>
      </c>
      <c r="B1171" s="113" t="s">
        <v>72</v>
      </c>
      <c r="C1171" s="5" t="str">
        <f t="shared" si="1"/>
        <v>Vegetables_15-20</v>
      </c>
      <c r="D1171" s="112">
        <v>105.0</v>
      </c>
      <c r="E1171" s="112">
        <v>0.0</v>
      </c>
      <c r="F1171" s="77">
        <v>0.0</v>
      </c>
      <c r="G1171" s="77">
        <v>887.0</v>
      </c>
      <c r="H1171" s="77">
        <v>0.0</v>
      </c>
      <c r="I1171" s="77">
        <v>0.0</v>
      </c>
      <c r="J1171" s="77"/>
    </row>
    <row r="1172">
      <c r="A1172" s="77" t="s">
        <v>996</v>
      </c>
      <c r="B1172" s="113" t="s">
        <v>75</v>
      </c>
      <c r="C1172" s="5" t="str">
        <f t="shared" si="1"/>
        <v>Vegetables_20-25</v>
      </c>
      <c r="D1172" s="112">
        <v>49.0</v>
      </c>
      <c r="E1172" s="112">
        <v>0.0</v>
      </c>
      <c r="F1172" s="77">
        <v>0.0</v>
      </c>
      <c r="G1172" s="77">
        <v>204.0</v>
      </c>
      <c r="H1172" s="77">
        <v>0.0</v>
      </c>
      <c r="I1172" s="77">
        <v>0.0</v>
      </c>
      <c r="J1172" s="77"/>
    </row>
    <row r="1173">
      <c r="A1173" s="77" t="s">
        <v>996</v>
      </c>
      <c r="B1173" s="113" t="s">
        <v>60</v>
      </c>
      <c r="C1173" s="5" t="str">
        <f t="shared" si="1"/>
        <v>Vegetables_25+</v>
      </c>
      <c r="D1173" s="112">
        <v>37.0</v>
      </c>
      <c r="E1173" s="112">
        <v>0.0</v>
      </c>
      <c r="F1173" s="77">
        <v>0.0</v>
      </c>
      <c r="G1173" s="77">
        <v>65.0</v>
      </c>
      <c r="H1173" s="77">
        <v>0.0</v>
      </c>
      <c r="I1173" s="77">
        <v>0.0</v>
      </c>
      <c r="J1173" s="77"/>
    </row>
    <row r="1174">
      <c r="A1174" s="77" t="s">
        <v>996</v>
      </c>
      <c r="B1174" s="113" t="s">
        <v>4222</v>
      </c>
      <c r="C1174" s="5" t="str">
        <f t="shared" si="1"/>
        <v>Vegetables_No Sales</v>
      </c>
      <c r="D1174" s="112">
        <v>3.0</v>
      </c>
      <c r="E1174" s="112">
        <v>0.0</v>
      </c>
      <c r="F1174" s="77">
        <v>0.0</v>
      </c>
      <c r="G1174" s="77">
        <v>258.0</v>
      </c>
      <c r="H1174" s="77">
        <v>0.0</v>
      </c>
      <c r="I1174" s="77">
        <v>0.0</v>
      </c>
      <c r="J1174" s="77"/>
    </row>
    <row r="1175">
      <c r="A1175" s="77" t="s">
        <v>710</v>
      </c>
      <c r="B1175" s="113" t="s">
        <v>88</v>
      </c>
      <c r="C1175" s="5" t="str">
        <f t="shared" si="1"/>
        <v>Vinegar_0-5</v>
      </c>
      <c r="D1175" s="112">
        <v>60.0</v>
      </c>
      <c r="E1175" s="112">
        <v>0.0</v>
      </c>
      <c r="F1175" s="77">
        <v>0.0</v>
      </c>
      <c r="G1175" s="77">
        <v>1277.0</v>
      </c>
      <c r="H1175" s="77">
        <v>0.0</v>
      </c>
      <c r="I1175" s="77">
        <v>0.0</v>
      </c>
      <c r="J1175" s="77"/>
    </row>
    <row r="1176">
      <c r="A1176" s="77" t="s">
        <v>710</v>
      </c>
      <c r="B1176" s="113" t="s">
        <v>4223</v>
      </c>
      <c r="C1176" s="5" t="str">
        <f t="shared" si="1"/>
        <v>Vinegar_5-10</v>
      </c>
      <c r="D1176" s="112">
        <v>120.0</v>
      </c>
      <c r="E1176" s="112">
        <v>4.0</v>
      </c>
      <c r="F1176" s="77">
        <v>3.3</v>
      </c>
      <c r="G1176" s="77">
        <v>1082.0</v>
      </c>
      <c r="H1176" s="77">
        <v>13.0</v>
      </c>
      <c r="I1176" s="77">
        <v>1.2</v>
      </c>
      <c r="J1176" s="77"/>
    </row>
    <row r="1177">
      <c r="A1177" s="77" t="s">
        <v>710</v>
      </c>
      <c r="B1177" s="113" t="s">
        <v>4221</v>
      </c>
      <c r="C1177" s="5" t="str">
        <f t="shared" si="1"/>
        <v>Vinegar_10-15</v>
      </c>
      <c r="D1177" s="112">
        <v>100.0</v>
      </c>
      <c r="E1177" s="112">
        <v>16.0</v>
      </c>
      <c r="F1177" s="77">
        <v>16.0</v>
      </c>
      <c r="G1177" s="77">
        <v>624.0</v>
      </c>
      <c r="H1177" s="77">
        <v>42.0</v>
      </c>
      <c r="I1177" s="77">
        <v>6.7</v>
      </c>
      <c r="J1177" s="77"/>
    </row>
    <row r="1178">
      <c r="A1178" s="77" t="s">
        <v>710</v>
      </c>
      <c r="B1178" s="113" t="s">
        <v>72</v>
      </c>
      <c r="C1178" s="5" t="str">
        <f t="shared" si="1"/>
        <v>Vinegar_15-20</v>
      </c>
      <c r="D1178" s="112">
        <v>165.0</v>
      </c>
      <c r="E1178" s="112">
        <v>36.0</v>
      </c>
      <c r="F1178" s="77">
        <v>21.8</v>
      </c>
      <c r="G1178" s="77">
        <v>810.0</v>
      </c>
      <c r="H1178" s="77">
        <v>98.0</v>
      </c>
      <c r="I1178" s="77">
        <v>12.1</v>
      </c>
      <c r="J1178" s="77"/>
    </row>
    <row r="1179">
      <c r="A1179" s="77" t="s">
        <v>710</v>
      </c>
      <c r="B1179" s="113" t="s">
        <v>75</v>
      </c>
      <c r="C1179" s="5" t="str">
        <f t="shared" si="1"/>
        <v>Vinegar_20-25</v>
      </c>
      <c r="D1179" s="112">
        <v>43.0</v>
      </c>
      <c r="E1179" s="112">
        <v>11.0</v>
      </c>
      <c r="F1179" s="77">
        <v>25.6</v>
      </c>
      <c r="G1179" s="77">
        <v>267.0</v>
      </c>
      <c r="H1179" s="77">
        <v>33.0</v>
      </c>
      <c r="I1179" s="77">
        <v>12.4</v>
      </c>
      <c r="J1179" s="77"/>
    </row>
    <row r="1180">
      <c r="A1180" s="77" t="s">
        <v>710</v>
      </c>
      <c r="B1180" s="113" t="s">
        <v>60</v>
      </c>
      <c r="C1180" s="5" t="str">
        <f t="shared" si="1"/>
        <v>Vinegar_25+</v>
      </c>
      <c r="D1180" s="112">
        <v>92.0</v>
      </c>
      <c r="E1180" s="112">
        <v>29.0</v>
      </c>
      <c r="F1180" s="77">
        <v>31.5</v>
      </c>
      <c r="G1180" s="77">
        <v>437.0</v>
      </c>
      <c r="H1180" s="77">
        <v>81.0</v>
      </c>
      <c r="I1180" s="77">
        <v>18.5</v>
      </c>
      <c r="J1180" s="77"/>
    </row>
    <row r="1181">
      <c r="A1181" s="77" t="s">
        <v>710</v>
      </c>
      <c r="B1181" s="113" t="s">
        <v>4222</v>
      </c>
      <c r="C1181" s="5" t="str">
        <f t="shared" si="1"/>
        <v>Vinegar_No Sales</v>
      </c>
      <c r="D1181" s="112">
        <v>8.0</v>
      </c>
      <c r="E1181" s="112">
        <v>7.0</v>
      </c>
      <c r="F1181" s="77">
        <v>87.5</v>
      </c>
      <c r="G1181" s="77">
        <v>11.0</v>
      </c>
      <c r="H1181" s="77">
        <v>10.0</v>
      </c>
      <c r="I1181" s="77">
        <v>90.9</v>
      </c>
      <c r="J1181" s="77"/>
    </row>
    <row r="1182">
      <c r="A1182" s="77" t="s">
        <v>1071</v>
      </c>
      <c r="B1182" s="113" t="s">
        <v>72</v>
      </c>
      <c r="C1182" s="5" t="str">
        <f t="shared" si="1"/>
        <v>Vitamins &amp; Supplements_15-20</v>
      </c>
      <c r="D1182" s="112">
        <v>118.0</v>
      </c>
      <c r="E1182" s="112">
        <v>9.0</v>
      </c>
      <c r="F1182" s="77">
        <v>7.6</v>
      </c>
      <c r="G1182" s="77">
        <v>572.0</v>
      </c>
      <c r="H1182" s="77">
        <v>21.0</v>
      </c>
      <c r="I1182" s="77">
        <v>3.7</v>
      </c>
      <c r="J1182" s="77"/>
    </row>
    <row r="1183">
      <c r="A1183" s="77" t="s">
        <v>1071</v>
      </c>
      <c r="B1183" s="113" t="s">
        <v>75</v>
      </c>
      <c r="C1183" s="5" t="str">
        <f t="shared" si="1"/>
        <v>Vitamins &amp; Supplements_20-25</v>
      </c>
      <c r="D1183" s="112">
        <v>81.0</v>
      </c>
      <c r="E1183" s="112">
        <v>1.0</v>
      </c>
      <c r="F1183" s="77">
        <v>1.2</v>
      </c>
      <c r="G1183" s="77">
        <v>2350.0</v>
      </c>
      <c r="H1183" s="77">
        <v>6.0</v>
      </c>
      <c r="I1183" s="77">
        <v>0.3</v>
      </c>
      <c r="J1183" s="77"/>
    </row>
    <row r="1184">
      <c r="A1184" s="77" t="s">
        <v>1071</v>
      </c>
      <c r="B1184" s="113" t="s">
        <v>60</v>
      </c>
      <c r="C1184" s="5" t="str">
        <f t="shared" si="1"/>
        <v>Vitamins &amp; Supplements_25+</v>
      </c>
      <c r="D1184" s="112">
        <v>1440.0</v>
      </c>
      <c r="E1184" s="112">
        <v>518.0</v>
      </c>
      <c r="F1184" s="77">
        <v>36.0</v>
      </c>
      <c r="G1184" s="77">
        <v>6427.0</v>
      </c>
      <c r="H1184" s="77">
        <v>1828.0</v>
      </c>
      <c r="I1184" s="77">
        <v>28.4</v>
      </c>
      <c r="J1184" s="77"/>
    </row>
    <row r="1185">
      <c r="A1185" s="77" t="s">
        <v>1071</v>
      </c>
      <c r="B1185" s="113" t="s">
        <v>4222</v>
      </c>
      <c r="C1185" s="5" t="str">
        <f t="shared" si="1"/>
        <v>Vitamins &amp; Supplements_No Sales</v>
      </c>
      <c r="D1185" s="112">
        <v>116.0</v>
      </c>
      <c r="E1185" s="112">
        <v>20.0</v>
      </c>
      <c r="F1185" s="77">
        <v>17.2</v>
      </c>
      <c r="G1185" s="77">
        <v>191.0</v>
      </c>
      <c r="H1185" s="77">
        <v>42.0</v>
      </c>
      <c r="I1185" s="77">
        <v>22.0</v>
      </c>
      <c r="J1185" s="77"/>
    </row>
    <row r="1186">
      <c r="A1186" s="77" t="s">
        <v>1873</v>
      </c>
      <c r="B1186" s="113" t="s">
        <v>88</v>
      </c>
      <c r="C1186" s="5" t="str">
        <f t="shared" si="1"/>
        <v>Wafers &amp; Cakes_0-5</v>
      </c>
      <c r="D1186" s="112">
        <v>328.0</v>
      </c>
      <c r="E1186" s="112">
        <v>4.0</v>
      </c>
      <c r="F1186" s="77">
        <v>1.2</v>
      </c>
      <c r="G1186" s="77">
        <v>13718.0</v>
      </c>
      <c r="H1186" s="77">
        <v>91.0</v>
      </c>
      <c r="I1186" s="77">
        <v>0.7</v>
      </c>
      <c r="J1186" s="77"/>
    </row>
    <row r="1187">
      <c r="A1187" s="77" t="s">
        <v>1873</v>
      </c>
      <c r="B1187" s="113" t="s">
        <v>4223</v>
      </c>
      <c r="C1187" s="5" t="str">
        <f t="shared" si="1"/>
        <v>Wafers &amp; Cakes_5-10</v>
      </c>
      <c r="D1187" s="112">
        <v>170.0</v>
      </c>
      <c r="E1187" s="112">
        <v>9.0</v>
      </c>
      <c r="F1187" s="77">
        <v>5.3</v>
      </c>
      <c r="G1187" s="77">
        <v>2463.0</v>
      </c>
      <c r="H1187" s="77">
        <v>18.0</v>
      </c>
      <c r="I1187" s="77">
        <v>0.7</v>
      </c>
      <c r="J1187" s="77"/>
    </row>
    <row r="1188">
      <c r="A1188" s="77" t="s">
        <v>1873</v>
      </c>
      <c r="B1188" s="113" t="s">
        <v>4221</v>
      </c>
      <c r="C1188" s="5" t="str">
        <f t="shared" si="1"/>
        <v>Wafers &amp; Cakes_10-15</v>
      </c>
      <c r="D1188" s="112">
        <v>134.0</v>
      </c>
      <c r="E1188" s="112">
        <v>31.0</v>
      </c>
      <c r="F1188" s="77">
        <v>23.1</v>
      </c>
      <c r="G1188" s="77">
        <v>1053.0</v>
      </c>
      <c r="H1188" s="77">
        <v>68.0</v>
      </c>
      <c r="I1188" s="77">
        <v>6.5</v>
      </c>
      <c r="J1188" s="77"/>
    </row>
    <row r="1189">
      <c r="A1189" s="77" t="s">
        <v>1873</v>
      </c>
      <c r="B1189" s="113" t="s">
        <v>72</v>
      </c>
      <c r="C1189" s="5" t="str">
        <f t="shared" si="1"/>
        <v>Wafers &amp; Cakes_15-20</v>
      </c>
      <c r="D1189" s="112">
        <v>246.0</v>
      </c>
      <c r="E1189" s="112">
        <v>33.0</v>
      </c>
      <c r="F1189" s="77">
        <v>13.4</v>
      </c>
      <c r="G1189" s="77">
        <v>1474.0</v>
      </c>
      <c r="H1189" s="77">
        <v>90.0</v>
      </c>
      <c r="I1189" s="77">
        <v>6.1</v>
      </c>
      <c r="J1189" s="77"/>
    </row>
    <row r="1190">
      <c r="A1190" s="77" t="s">
        <v>1873</v>
      </c>
      <c r="B1190" s="113" t="s">
        <v>75</v>
      </c>
      <c r="C1190" s="5" t="str">
        <f t="shared" si="1"/>
        <v>Wafers &amp; Cakes_20-25</v>
      </c>
      <c r="D1190" s="112">
        <v>210.0</v>
      </c>
      <c r="E1190" s="112">
        <v>33.0</v>
      </c>
      <c r="F1190" s="77">
        <v>15.7</v>
      </c>
      <c r="G1190" s="77">
        <v>2784.0</v>
      </c>
      <c r="H1190" s="77">
        <v>75.0</v>
      </c>
      <c r="I1190" s="77">
        <v>2.7</v>
      </c>
      <c r="J1190" s="77"/>
    </row>
    <row r="1191">
      <c r="A1191" s="77" t="s">
        <v>1873</v>
      </c>
      <c r="B1191" s="113" t="s">
        <v>60</v>
      </c>
      <c r="C1191" s="5" t="str">
        <f t="shared" si="1"/>
        <v>Wafers &amp; Cakes_25+</v>
      </c>
      <c r="D1191" s="112">
        <v>250.0</v>
      </c>
      <c r="E1191" s="112">
        <v>73.0</v>
      </c>
      <c r="F1191" s="77">
        <v>29.2</v>
      </c>
      <c r="G1191" s="77">
        <v>1057.0</v>
      </c>
      <c r="H1191" s="77">
        <v>219.0</v>
      </c>
      <c r="I1191" s="77">
        <v>20.7</v>
      </c>
      <c r="J1191" s="77"/>
    </row>
    <row r="1192">
      <c r="A1192" s="77" t="s">
        <v>1873</v>
      </c>
      <c r="B1192" s="113" t="s">
        <v>4222</v>
      </c>
      <c r="C1192" s="5" t="str">
        <f t="shared" si="1"/>
        <v>Wafers &amp; Cakes_No Sales</v>
      </c>
      <c r="D1192" s="112">
        <v>81.0</v>
      </c>
      <c r="E1192" s="112">
        <v>59.0</v>
      </c>
      <c r="F1192" s="77">
        <v>72.8</v>
      </c>
      <c r="G1192" s="77">
        <v>556.0</v>
      </c>
      <c r="H1192" s="77">
        <v>163.0</v>
      </c>
      <c r="I1192" s="77">
        <v>29.3</v>
      </c>
      <c r="J1192" s="77"/>
    </row>
    <row r="1193">
      <c r="A1193" s="77" t="s">
        <v>816</v>
      </c>
      <c r="B1193" s="113" t="s">
        <v>88</v>
      </c>
      <c r="C1193" s="5" t="str">
        <f t="shared" si="1"/>
        <v>White_0-5</v>
      </c>
      <c r="D1193" s="112">
        <v>14.0</v>
      </c>
      <c r="E1193" s="112">
        <v>0.0</v>
      </c>
      <c r="F1193" s="77">
        <v>0.0</v>
      </c>
      <c r="G1193" s="77">
        <v>2464.0</v>
      </c>
      <c r="H1193" s="77">
        <v>0.0</v>
      </c>
      <c r="I1193" s="77">
        <v>0.0</v>
      </c>
      <c r="J1193" s="77"/>
    </row>
    <row r="1194">
      <c r="A1194" s="77" t="s">
        <v>816</v>
      </c>
      <c r="B1194" s="113" t="s">
        <v>4223</v>
      </c>
      <c r="C1194" s="5" t="str">
        <f t="shared" si="1"/>
        <v>White_5-10</v>
      </c>
      <c r="D1194" s="112">
        <v>26.0</v>
      </c>
      <c r="E1194" s="112">
        <v>0.0</v>
      </c>
      <c r="F1194" s="77">
        <v>0.0</v>
      </c>
      <c r="G1194" s="77">
        <v>9392.0</v>
      </c>
      <c r="H1194" s="77">
        <v>0.0</v>
      </c>
      <c r="I1194" s="77">
        <v>0.0</v>
      </c>
      <c r="J1194" s="77"/>
    </row>
    <row r="1195">
      <c r="A1195" s="77" t="s">
        <v>816</v>
      </c>
      <c r="B1195" s="113" t="s">
        <v>4221</v>
      </c>
      <c r="C1195" s="5" t="str">
        <f t="shared" si="1"/>
        <v>White_10-15</v>
      </c>
      <c r="D1195" s="112">
        <v>54.0</v>
      </c>
      <c r="E1195" s="112">
        <v>0.0</v>
      </c>
      <c r="F1195" s="77">
        <v>0.0</v>
      </c>
      <c r="G1195" s="77">
        <v>12373.0</v>
      </c>
      <c r="H1195" s="77">
        <v>0.0</v>
      </c>
      <c r="I1195" s="77">
        <v>0.0</v>
      </c>
      <c r="J1195" s="77"/>
    </row>
    <row r="1196">
      <c r="A1196" s="77" t="s">
        <v>816</v>
      </c>
      <c r="B1196" s="113" t="s">
        <v>75</v>
      </c>
      <c r="C1196" s="5" t="str">
        <f t="shared" si="1"/>
        <v>White_20-25</v>
      </c>
      <c r="D1196" s="112">
        <v>38.0</v>
      </c>
      <c r="E1196" s="112">
        <v>0.0</v>
      </c>
      <c r="F1196" s="77">
        <v>0.0</v>
      </c>
      <c r="G1196" s="77">
        <v>4264.0</v>
      </c>
      <c r="H1196" s="77">
        <v>0.0</v>
      </c>
      <c r="I1196" s="77">
        <v>0.0</v>
      </c>
      <c r="J1196" s="77"/>
    </row>
    <row r="1197">
      <c r="A1197" s="77" t="s">
        <v>816</v>
      </c>
      <c r="B1197" s="113" t="s">
        <v>60</v>
      </c>
      <c r="C1197" s="5" t="str">
        <f t="shared" si="1"/>
        <v>White_25+</v>
      </c>
      <c r="D1197" s="112">
        <v>13.0</v>
      </c>
      <c r="E1197" s="112">
        <v>0.0</v>
      </c>
      <c r="F1197" s="77">
        <v>0.0</v>
      </c>
      <c r="G1197" s="77">
        <v>500.0</v>
      </c>
      <c r="H1197" s="77">
        <v>0.0</v>
      </c>
      <c r="I1197" s="77">
        <v>0.0</v>
      </c>
      <c r="J1197" s="77"/>
    </row>
    <row r="1198">
      <c r="A1198" s="77"/>
      <c r="B1198" s="113"/>
      <c r="C1198" s="5"/>
      <c r="D1198" s="112"/>
      <c r="E1198" s="112"/>
      <c r="F1198" s="77"/>
      <c r="G1198" s="77"/>
      <c r="H1198" s="77"/>
      <c r="I1198" s="77"/>
      <c r="J1198" s="77"/>
    </row>
    <row r="1199">
      <c r="A1199" s="77"/>
      <c r="B1199" s="113"/>
      <c r="C1199" s="77"/>
      <c r="D1199" s="112"/>
      <c r="E1199" s="112"/>
      <c r="F1199" s="77"/>
      <c r="G1199" s="77"/>
      <c r="H1199" s="77"/>
      <c r="I1199" s="77"/>
      <c r="J1199" s="77"/>
    </row>
    <row r="1200">
      <c r="A1200" s="77"/>
      <c r="B1200" s="113"/>
      <c r="C1200" s="77"/>
      <c r="D1200" s="112"/>
      <c r="E1200" s="112"/>
      <c r="F1200" s="77"/>
      <c r="G1200" s="77"/>
      <c r="H1200" s="77"/>
      <c r="I1200" s="77"/>
      <c r="J1200" s="77"/>
    </row>
    <row r="1201">
      <c r="A1201" s="77"/>
      <c r="B1201" s="113"/>
      <c r="C1201" s="77"/>
      <c r="D1201" s="112"/>
      <c r="E1201" s="112"/>
      <c r="F1201" s="77"/>
      <c r="G1201" s="77"/>
      <c r="H1201" s="77"/>
      <c r="I1201" s="77"/>
      <c r="J1201" s="77"/>
    </row>
    <row r="1202">
      <c r="A1202" s="77"/>
      <c r="B1202" s="113"/>
      <c r="C1202" s="77"/>
      <c r="D1202" s="112"/>
      <c r="E1202" s="112"/>
      <c r="F1202" s="77"/>
      <c r="G1202" s="77"/>
      <c r="H1202" s="77"/>
      <c r="I1202" s="77"/>
      <c r="J1202" s="77"/>
    </row>
    <row r="1203">
      <c r="A1203" s="77"/>
      <c r="B1203" s="113"/>
      <c r="C1203" s="77"/>
      <c r="D1203" s="112"/>
      <c r="E1203" s="112"/>
      <c r="F1203" s="77"/>
      <c r="G1203" s="77"/>
      <c r="H1203" s="77"/>
      <c r="I1203" s="77"/>
      <c r="J1203" s="77"/>
    </row>
    <row r="1204">
      <c r="A1204" s="77"/>
      <c r="B1204" s="113"/>
      <c r="C1204" s="77"/>
      <c r="D1204" s="112"/>
      <c r="E1204" s="112"/>
      <c r="F1204" s="77"/>
      <c r="G1204" s="77"/>
      <c r="H1204" s="77"/>
      <c r="I1204" s="77"/>
      <c r="J1204" s="77"/>
    </row>
    <row r="1205">
      <c r="A1205" s="77"/>
      <c r="B1205" s="113"/>
      <c r="C1205" s="77"/>
      <c r="D1205" s="112"/>
      <c r="E1205" s="112"/>
      <c r="F1205" s="77"/>
      <c r="G1205" s="77"/>
      <c r="H1205" s="77"/>
      <c r="I1205" s="77"/>
      <c r="J1205" s="77"/>
    </row>
    <row r="1206">
      <c r="A1206" s="77"/>
      <c r="B1206" s="113"/>
      <c r="C1206" s="77"/>
      <c r="D1206" s="112"/>
      <c r="E1206" s="112"/>
      <c r="F1206" s="77"/>
      <c r="G1206" s="77"/>
      <c r="H1206" s="77"/>
      <c r="I1206" s="77"/>
      <c r="J1206" s="77"/>
    </row>
    <row r="1207">
      <c r="A1207" s="77"/>
      <c r="B1207" s="113"/>
      <c r="C1207" s="77"/>
      <c r="D1207" s="112"/>
      <c r="E1207" s="112"/>
      <c r="F1207" s="77"/>
      <c r="G1207" s="77"/>
      <c r="H1207" s="77"/>
      <c r="I1207" s="77"/>
      <c r="J1207" s="77"/>
    </row>
    <row r="1208">
      <c r="A1208" s="77"/>
      <c r="B1208" s="113"/>
      <c r="C1208" s="77"/>
      <c r="D1208" s="112"/>
      <c r="E1208" s="112"/>
      <c r="F1208" s="77"/>
      <c r="G1208" s="77"/>
      <c r="H1208" s="77"/>
      <c r="I1208" s="77"/>
      <c r="J1208" s="77"/>
    </row>
    <row r="1209">
      <c r="A1209" s="77"/>
      <c r="B1209" s="113"/>
      <c r="C1209" s="77"/>
      <c r="D1209" s="112"/>
      <c r="E1209" s="112"/>
      <c r="F1209" s="77"/>
      <c r="G1209" s="77"/>
      <c r="H1209" s="77"/>
      <c r="I1209" s="77"/>
      <c r="J1209" s="77"/>
    </row>
    <row r="1210">
      <c r="A1210" s="77"/>
      <c r="B1210" s="113"/>
      <c r="C1210" s="77"/>
      <c r="D1210" s="112"/>
      <c r="E1210" s="112"/>
      <c r="F1210" s="77"/>
      <c r="G1210" s="77"/>
      <c r="H1210" s="77"/>
      <c r="I1210" s="77"/>
      <c r="J1210" s="77"/>
    </row>
    <row r="1211">
      <c r="A1211" s="77"/>
      <c r="B1211" s="113"/>
      <c r="C1211" s="77"/>
      <c r="D1211" s="77"/>
      <c r="E1211" s="112"/>
      <c r="F1211" s="112"/>
      <c r="G1211" s="77"/>
      <c r="H1211" s="77"/>
      <c r="I1211" s="77"/>
      <c r="J1211" s="77"/>
    </row>
    <row r="1212">
      <c r="A1212" s="77"/>
      <c r="B1212" s="113"/>
      <c r="C1212" s="77"/>
      <c r="D1212" s="77"/>
      <c r="E1212" s="112"/>
      <c r="F1212" s="112"/>
      <c r="G1212" s="77"/>
      <c r="H1212" s="77"/>
      <c r="I1212" s="77"/>
      <c r="J1212" s="77"/>
    </row>
    <row r="1213">
      <c r="A1213" s="77"/>
      <c r="B1213" s="113"/>
      <c r="C1213" s="77"/>
      <c r="D1213" s="77"/>
      <c r="E1213" s="112"/>
      <c r="F1213" s="112"/>
      <c r="G1213" s="77"/>
      <c r="H1213" s="77"/>
      <c r="I1213" s="77"/>
      <c r="J1213" s="77"/>
    </row>
    <row r="1214">
      <c r="A1214" s="77"/>
      <c r="B1214" s="113"/>
      <c r="C1214" s="77"/>
      <c r="D1214" s="77"/>
      <c r="E1214" s="112"/>
      <c r="F1214" s="112"/>
      <c r="G1214" s="77"/>
      <c r="H1214" s="77"/>
      <c r="I1214" s="77"/>
      <c r="J1214" s="77"/>
    </row>
    <row r="1215">
      <c r="A1215" s="77"/>
      <c r="B1215" s="113"/>
      <c r="C1215" s="77"/>
      <c r="D1215" s="77"/>
      <c r="E1215" s="112"/>
      <c r="F1215" s="112"/>
      <c r="G1215" s="77"/>
      <c r="H1215" s="77"/>
      <c r="I1215" s="77"/>
      <c r="J1215" s="77"/>
    </row>
    <row r="1216">
      <c r="A1216" s="77"/>
      <c r="B1216" s="113"/>
      <c r="C1216" s="77"/>
      <c r="D1216" s="77"/>
      <c r="E1216" s="112"/>
      <c r="F1216" s="112"/>
      <c r="G1216" s="77"/>
      <c r="H1216" s="77"/>
      <c r="I1216" s="77"/>
      <c r="J1216" s="77"/>
    </row>
    <row r="1217">
      <c r="A1217" s="77"/>
      <c r="B1217" s="113"/>
      <c r="C1217" s="77"/>
      <c r="D1217" s="77"/>
      <c r="E1217" s="112"/>
      <c r="F1217" s="112"/>
      <c r="G1217" s="77"/>
      <c r="H1217" s="77"/>
      <c r="I1217" s="77"/>
      <c r="J1217" s="77"/>
    </row>
    <row r="1218">
      <c r="A1218" s="77"/>
      <c r="B1218" s="113"/>
      <c r="C1218" s="77"/>
      <c r="D1218" s="77"/>
      <c r="E1218" s="112"/>
      <c r="F1218" s="112"/>
      <c r="G1218" s="77"/>
      <c r="H1218" s="77"/>
      <c r="I1218" s="77"/>
      <c r="J1218" s="77"/>
    </row>
    <row r="1219">
      <c r="A1219" s="77"/>
      <c r="B1219" s="113"/>
      <c r="C1219" s="77"/>
      <c r="D1219" s="77"/>
      <c r="E1219" s="112"/>
      <c r="F1219" s="112"/>
      <c r="G1219" s="77"/>
      <c r="H1219" s="77"/>
      <c r="I1219" s="77"/>
      <c r="J1219" s="77"/>
    </row>
  </sheetData>
  <drawing r:id="rId1"/>
</worksheet>
</file>